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51B94B7-10BA-4121-9C56-838A35270A3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ETURN MASTER" sheetId="1" r:id="rId1"/>
    <sheet name="MAP" sheetId="3" r:id="rId2"/>
    <sheet name="TABLE" sheetId="11" r:id="rId3"/>
  </sheets>
  <calcPr calcId="191029"/>
  <pivotCaches>
    <pivotCache cacheId="1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055" i="1" l="1" a="1"/>
  <c r="K11055" i="1" s="1"/>
  <c r="K11056" i="1" a="1"/>
  <c r="K11056" i="1" s="1"/>
  <c r="K11057" i="1" a="1"/>
  <c r="K11057" i="1" s="1"/>
  <c r="K11058" i="1" a="1"/>
  <c r="K11058" i="1" s="1"/>
  <c r="K11059" i="1" a="1"/>
  <c r="K11059" i="1" s="1"/>
  <c r="K11060" i="1" a="1"/>
  <c r="K11060" i="1" s="1"/>
  <c r="K11061" i="1" a="1"/>
  <c r="K11061" i="1" s="1"/>
  <c r="K11062" i="1" a="1"/>
  <c r="K11062" i="1"/>
  <c r="K11063" i="1" a="1"/>
  <c r="K11063" i="1" s="1"/>
  <c r="K11064" i="1" a="1"/>
  <c r="K11064" i="1" s="1"/>
  <c r="K11065" i="1" a="1"/>
  <c r="K11065" i="1" s="1"/>
  <c r="K11066" i="1" a="1"/>
  <c r="K11066" i="1" s="1"/>
  <c r="K11067" i="1" a="1"/>
  <c r="K11067" i="1" s="1"/>
  <c r="K11068" i="1" a="1"/>
  <c r="K11068" i="1" s="1"/>
  <c r="K11069" i="1" a="1"/>
  <c r="K11069" i="1" s="1"/>
  <c r="K11070" i="1" a="1"/>
  <c r="K11070" i="1"/>
  <c r="K11071" i="1" a="1"/>
  <c r="K11071" i="1" s="1"/>
  <c r="K11072" i="1" a="1"/>
  <c r="K11072" i="1" s="1"/>
  <c r="K11073" i="1" a="1"/>
  <c r="K11073" i="1" s="1"/>
  <c r="K11074" i="1" a="1"/>
  <c r="K11074" i="1" s="1"/>
  <c r="K11075" i="1" a="1"/>
  <c r="K11075" i="1" s="1"/>
  <c r="K11076" i="1" a="1"/>
  <c r="K11076" i="1" s="1"/>
  <c r="K11077" i="1" a="1"/>
  <c r="K11077" i="1" s="1"/>
  <c r="K11078" i="1" a="1"/>
  <c r="K11078" i="1"/>
  <c r="K11079" i="1" a="1"/>
  <c r="K11079" i="1" s="1"/>
  <c r="K11080" i="1" a="1"/>
  <c r="K11080" i="1" s="1"/>
  <c r="K11081" i="1" a="1"/>
  <c r="K11081" i="1" s="1"/>
  <c r="K11082" i="1" a="1"/>
  <c r="K11082" i="1" s="1"/>
  <c r="K11083" i="1" a="1"/>
  <c r="K11083" i="1" s="1"/>
  <c r="K11084" i="1" a="1"/>
  <c r="K11084" i="1" s="1"/>
  <c r="K11085" i="1" a="1"/>
  <c r="K11085" i="1" s="1"/>
  <c r="K11086" i="1" a="1"/>
  <c r="K11086" i="1"/>
  <c r="K11087" i="1" a="1"/>
  <c r="K11087" i="1" s="1"/>
  <c r="K11088" i="1" a="1"/>
  <c r="K11088" i="1" s="1"/>
  <c r="K11089" i="1" a="1"/>
  <c r="K11089" i="1" s="1"/>
  <c r="K11090" i="1" a="1"/>
  <c r="K11090" i="1" s="1"/>
  <c r="K11091" i="1" a="1"/>
  <c r="K11091" i="1" s="1"/>
  <c r="K11092" i="1" a="1"/>
  <c r="K11092" i="1" s="1"/>
  <c r="K11093" i="1" a="1"/>
  <c r="K11093" i="1" s="1"/>
  <c r="K11094" i="1" a="1"/>
  <c r="K11094" i="1"/>
  <c r="K11095" i="1" a="1"/>
  <c r="K11095" i="1" s="1"/>
  <c r="K11096" i="1" a="1"/>
  <c r="K11096" i="1" s="1"/>
  <c r="K11097" i="1" a="1"/>
  <c r="K11097" i="1" s="1"/>
  <c r="K11098" i="1" a="1"/>
  <c r="K11098" i="1"/>
  <c r="K11099" i="1" a="1"/>
  <c r="K11099" i="1" s="1"/>
  <c r="K11100" i="1" a="1"/>
  <c r="K11100" i="1" s="1"/>
  <c r="K11101" i="1" a="1"/>
  <c r="K11101" i="1" s="1"/>
  <c r="K11102" i="1" a="1"/>
  <c r="K11102" i="1"/>
  <c r="K11103" i="1" a="1"/>
  <c r="K11103" i="1" s="1"/>
  <c r="K11104" i="1" a="1"/>
  <c r="K11104" i="1" s="1"/>
  <c r="K11105" i="1" a="1"/>
  <c r="K11105" i="1" s="1"/>
  <c r="K11106" i="1" a="1"/>
  <c r="K11106" i="1"/>
  <c r="K11107" i="1" a="1"/>
  <c r="K11107" i="1" s="1"/>
  <c r="K11108" i="1" a="1"/>
  <c r="K11108" i="1" s="1"/>
  <c r="K11109" i="1" a="1"/>
  <c r="K11109" i="1" s="1"/>
  <c r="K11110" i="1" a="1"/>
  <c r="K11110" i="1"/>
  <c r="K11111" i="1" a="1"/>
  <c r="K11111" i="1" s="1"/>
  <c r="K11112" i="1" a="1"/>
  <c r="K11112" i="1" s="1"/>
  <c r="K11113" i="1" a="1"/>
  <c r="K11113" i="1" s="1"/>
  <c r="K11114" i="1" a="1"/>
  <c r="K11114" i="1"/>
  <c r="K11115" i="1" a="1"/>
  <c r="K11115" i="1" s="1"/>
  <c r="K11116" i="1" a="1"/>
  <c r="K11116" i="1" s="1"/>
  <c r="K11117" i="1" a="1"/>
  <c r="K11117" i="1" s="1"/>
  <c r="K11118" i="1" a="1"/>
  <c r="K11118" i="1"/>
  <c r="K11119" i="1" a="1"/>
  <c r="K11119" i="1" s="1"/>
  <c r="K11120" i="1" a="1"/>
  <c r="K11120" i="1" s="1"/>
  <c r="K11121" i="1" a="1"/>
  <c r="K11121" i="1" s="1"/>
  <c r="K11122" i="1" a="1"/>
  <c r="K11122" i="1"/>
  <c r="K11123" i="1" a="1"/>
  <c r="K11123" i="1" s="1"/>
  <c r="K11124" i="1" a="1"/>
  <c r="K11124" i="1" s="1"/>
  <c r="K11125" i="1" a="1"/>
  <c r="K11125" i="1" s="1"/>
  <c r="K11126" i="1" a="1"/>
  <c r="K11126" i="1"/>
  <c r="K11127" i="1" a="1"/>
  <c r="K11127" i="1" s="1"/>
  <c r="K11128" i="1" a="1"/>
  <c r="K11128" i="1" s="1"/>
  <c r="K11129" i="1" a="1"/>
  <c r="K11129" i="1" s="1"/>
  <c r="K11130" i="1" a="1"/>
  <c r="K11130" i="1"/>
  <c r="K11131" i="1" a="1"/>
  <c r="K11131" i="1" s="1"/>
  <c r="K11132" i="1" a="1"/>
  <c r="K11132" i="1" s="1"/>
  <c r="K11133" i="1" a="1"/>
  <c r="K11133" i="1" s="1"/>
  <c r="K11134" i="1" a="1"/>
  <c r="K11134" i="1"/>
  <c r="K11135" i="1" a="1"/>
  <c r="K11135" i="1" s="1"/>
  <c r="K11136" i="1" a="1"/>
  <c r="K11136" i="1" s="1"/>
  <c r="K11137" i="1" a="1"/>
  <c r="K11137" i="1" s="1"/>
  <c r="K11138" i="1" a="1"/>
  <c r="K11138" i="1"/>
  <c r="K11139" i="1" a="1"/>
  <c r="K11139" i="1" s="1"/>
  <c r="K11140" i="1" a="1"/>
  <c r="K11140" i="1" s="1"/>
  <c r="K11141" i="1" a="1"/>
  <c r="K11141" i="1" s="1"/>
  <c r="K11142" i="1" a="1"/>
  <c r="K11142" i="1"/>
  <c r="K11143" i="1" a="1"/>
  <c r="K11143" i="1" s="1"/>
  <c r="K11144" i="1" a="1"/>
  <c r="K11144" i="1" s="1"/>
  <c r="K11145" i="1" a="1"/>
  <c r="K11145" i="1" s="1"/>
  <c r="K11146" i="1" a="1"/>
  <c r="K11146" i="1"/>
  <c r="K11147" i="1" a="1"/>
  <c r="K11147" i="1" s="1"/>
  <c r="K11148" i="1" a="1"/>
  <c r="K11148" i="1"/>
  <c r="K11149" i="1" a="1"/>
  <c r="K11149" i="1" s="1"/>
  <c r="K11150" i="1" a="1"/>
  <c r="K11150" i="1"/>
  <c r="K11151" i="1" a="1"/>
  <c r="K11151" i="1" s="1"/>
  <c r="K11152" i="1" a="1"/>
  <c r="K11152" i="1" s="1"/>
  <c r="K11153" i="1" a="1"/>
  <c r="K11153" i="1" s="1"/>
  <c r="K11154" i="1" a="1"/>
  <c r="K11154" i="1"/>
  <c r="K11155" i="1" a="1"/>
  <c r="K11155" i="1" s="1"/>
  <c r="K11156" i="1" a="1"/>
  <c r="K11156" i="1"/>
  <c r="K11157" i="1" a="1"/>
  <c r="K11157" i="1" s="1"/>
  <c r="K11158" i="1" a="1"/>
  <c r="K11158" i="1"/>
  <c r="K11159" i="1" a="1"/>
  <c r="K11159" i="1" s="1"/>
  <c r="K11160" i="1" a="1"/>
  <c r="K11160" i="1" s="1"/>
  <c r="K11161" i="1" a="1"/>
  <c r="K11161" i="1" s="1"/>
  <c r="K11162" i="1" a="1"/>
  <c r="K11162" i="1" s="1"/>
  <c r="K11163" i="1" a="1"/>
  <c r="K11163" i="1" s="1"/>
  <c r="K11164" i="1" a="1"/>
  <c r="K11164" i="1"/>
  <c r="K11165" i="1" a="1"/>
  <c r="K11165" i="1" s="1"/>
  <c r="K11166" i="1" a="1"/>
  <c r="K11166" i="1"/>
  <c r="K11167" i="1" a="1"/>
  <c r="K11167" i="1" s="1"/>
  <c r="K11168" i="1" a="1"/>
  <c r="K11168" i="1" s="1"/>
  <c r="K11169" i="1" a="1"/>
  <c r="K11169" i="1" s="1"/>
  <c r="K11170" i="1" a="1"/>
  <c r="K11170" i="1"/>
  <c r="K11171" i="1" a="1"/>
  <c r="K11171" i="1" s="1"/>
  <c r="K11172" i="1" a="1"/>
  <c r="K11172" i="1"/>
  <c r="K11173" i="1" a="1"/>
  <c r="K11173" i="1" s="1"/>
  <c r="K11174" i="1" a="1"/>
  <c r="K11174" i="1"/>
  <c r="K11175" i="1" a="1"/>
  <c r="K11175" i="1" s="1"/>
  <c r="K11176" i="1" a="1"/>
  <c r="K11176" i="1" s="1"/>
  <c r="K11177" i="1" a="1"/>
  <c r="K11177" i="1" s="1"/>
  <c r="K11178" i="1" a="1"/>
  <c r="K11178" i="1"/>
  <c r="K11179" i="1" a="1"/>
  <c r="K11179" i="1" s="1"/>
  <c r="K11180" i="1" a="1"/>
  <c r="K11180" i="1"/>
  <c r="K11181" i="1" a="1"/>
  <c r="K11181" i="1" s="1"/>
  <c r="K11182" i="1" a="1"/>
  <c r="K11182" i="1"/>
  <c r="K11183" i="1" a="1"/>
  <c r="K11183" i="1" s="1"/>
  <c r="K11184" i="1" a="1"/>
  <c r="K11184" i="1" s="1"/>
  <c r="K11185" i="1" a="1"/>
  <c r="K11185" i="1" s="1"/>
  <c r="K11186" i="1" a="1"/>
  <c r="K11186" i="1"/>
  <c r="K11187" i="1" a="1"/>
  <c r="K11187" i="1" s="1"/>
  <c r="K11188" i="1" a="1"/>
  <c r="K11188" i="1"/>
  <c r="K11189" i="1" a="1"/>
  <c r="K11189" i="1" s="1"/>
  <c r="K11190" i="1" a="1"/>
  <c r="K11190" i="1"/>
  <c r="K11191" i="1" a="1"/>
  <c r="K11191" i="1" s="1"/>
  <c r="K11192" i="1" a="1"/>
  <c r="K11192" i="1" s="1"/>
  <c r="K11193" i="1" a="1"/>
  <c r="K11193" i="1" s="1"/>
  <c r="K11194" i="1" a="1"/>
  <c r="K11194" i="1"/>
  <c r="K11195" i="1" a="1"/>
  <c r="K11195" i="1" s="1"/>
  <c r="K11196" i="1" a="1"/>
  <c r="K11196" i="1"/>
  <c r="K11197" i="1" a="1"/>
  <c r="K11197" i="1" s="1"/>
  <c r="K11198" i="1" a="1"/>
  <c r="K11198" i="1"/>
  <c r="K11199" i="1" a="1"/>
  <c r="K11199" i="1" s="1"/>
  <c r="K11200" i="1" a="1"/>
  <c r="K11200" i="1" s="1"/>
  <c r="K11201" i="1" a="1"/>
  <c r="K11201" i="1" s="1"/>
  <c r="K11202" i="1" a="1"/>
  <c r="K11202" i="1"/>
  <c r="K11203" i="1" a="1"/>
  <c r="K11203" i="1" s="1"/>
  <c r="K11204" i="1" a="1"/>
  <c r="K11204" i="1" s="1"/>
  <c r="K11205" i="1" a="1"/>
  <c r="K11205" i="1" s="1"/>
  <c r="K11206" i="1" a="1"/>
  <c r="K11206" i="1"/>
  <c r="K11207" i="1" a="1"/>
  <c r="K11207" i="1" s="1"/>
  <c r="K11208" i="1" a="1"/>
  <c r="K11208" i="1" s="1"/>
  <c r="K11209" i="1" a="1"/>
  <c r="K11209" i="1" s="1"/>
  <c r="K11210" i="1" a="1"/>
  <c r="K11210" i="1" s="1"/>
  <c r="K11211" i="1" a="1"/>
  <c r="K11211" i="1" s="1"/>
  <c r="K11212" i="1" a="1"/>
  <c r="K11212" i="1"/>
  <c r="K11213" i="1" a="1"/>
  <c r="K11213" i="1" s="1"/>
  <c r="K11214" i="1" a="1"/>
  <c r="K11214" i="1"/>
  <c r="K11215" i="1" a="1"/>
  <c r="K11215" i="1" s="1"/>
  <c r="K11216" i="1" a="1"/>
  <c r="K11216" i="1" s="1"/>
  <c r="K11217" i="1" a="1"/>
  <c r="K11217" i="1" s="1"/>
  <c r="K11218" i="1" a="1"/>
  <c r="K11218" i="1"/>
  <c r="K11219" i="1" a="1"/>
  <c r="K11219" i="1" s="1"/>
  <c r="K11220" i="1" a="1"/>
  <c r="K11220" i="1" s="1"/>
  <c r="K11221" i="1" a="1"/>
  <c r="K11221" i="1" s="1"/>
  <c r="K11222" i="1" a="1"/>
  <c r="K11222" i="1"/>
  <c r="K11223" i="1" a="1"/>
  <c r="K11223" i="1" s="1"/>
  <c r="K11224" i="1" a="1"/>
  <c r="K11224" i="1" s="1"/>
  <c r="K11225" i="1" a="1"/>
  <c r="K11225" i="1" s="1"/>
  <c r="K11226" i="1" a="1"/>
  <c r="K11226" i="1" s="1"/>
  <c r="K11227" i="1" a="1"/>
  <c r="K11227" i="1" s="1"/>
  <c r="K11228" i="1" a="1"/>
  <c r="K11228" i="1" s="1"/>
  <c r="K11229" i="1" a="1"/>
  <c r="K11229" i="1" s="1"/>
  <c r="K11230" i="1" a="1"/>
  <c r="K11230" i="1" s="1"/>
  <c r="K11231" i="1" a="1"/>
  <c r="K11231" i="1"/>
  <c r="K11232" i="1" a="1"/>
  <c r="K11232" i="1" s="1"/>
  <c r="K11233" i="1" a="1"/>
  <c r="K11233" i="1" s="1"/>
  <c r="K11234" i="1" a="1"/>
  <c r="K11234" i="1" s="1"/>
  <c r="K11235" i="1" a="1"/>
  <c r="K11235" i="1" s="1"/>
  <c r="K11236" i="1" a="1"/>
  <c r="K11236" i="1" s="1"/>
  <c r="K11237" i="1" a="1"/>
  <c r="K11237" i="1" s="1"/>
  <c r="K11238" i="1" a="1"/>
  <c r="K11238" i="1" s="1"/>
  <c r="K11239" i="1" a="1"/>
  <c r="K11239" i="1"/>
  <c r="K11240" i="1" a="1"/>
  <c r="K11240" i="1" s="1"/>
  <c r="K11241" i="1" a="1"/>
  <c r="K11241" i="1" s="1"/>
  <c r="K11242" i="1" a="1"/>
  <c r="K11242" i="1" s="1"/>
  <c r="K11243" i="1" a="1"/>
  <c r="K11243" i="1" s="1"/>
  <c r="K11244" i="1" a="1"/>
  <c r="K11244" i="1" s="1"/>
  <c r="K11245" i="1" a="1"/>
  <c r="K11245" i="1" s="1"/>
  <c r="K11246" i="1" a="1"/>
  <c r="K11246" i="1" s="1"/>
  <c r="K11247" i="1" a="1"/>
  <c r="K11247" i="1"/>
  <c r="K11248" i="1" a="1"/>
  <c r="K11248" i="1" s="1"/>
  <c r="K11249" i="1" a="1"/>
  <c r="K11249" i="1" s="1"/>
  <c r="K11250" i="1" a="1"/>
  <c r="K11250" i="1" s="1"/>
  <c r="K11251" i="1" a="1"/>
  <c r="K11251" i="1" s="1"/>
  <c r="K11252" i="1" a="1"/>
  <c r="K11252" i="1" s="1"/>
  <c r="K11253" i="1" a="1"/>
  <c r="K11253" i="1"/>
  <c r="K11254" i="1" a="1"/>
  <c r="K11254" i="1" s="1"/>
  <c r="K11255" i="1" a="1"/>
  <c r="K11255" i="1"/>
  <c r="K11256" i="1" a="1"/>
  <c r="K11256" i="1" s="1"/>
  <c r="K11257" i="1" a="1"/>
  <c r="K11257" i="1" s="1"/>
  <c r="K11258" i="1" a="1"/>
  <c r="K11258" i="1" s="1"/>
  <c r="K11259" i="1" a="1"/>
  <c r="K11259" i="1" s="1"/>
  <c r="K11260" i="1" a="1"/>
  <c r="K11260" i="1" s="1"/>
  <c r="K11261" i="1" a="1"/>
  <c r="K11261" i="1"/>
  <c r="K11262" i="1" a="1"/>
  <c r="K11262" i="1" s="1"/>
  <c r="K11263" i="1" a="1"/>
  <c r="K11263" i="1"/>
  <c r="K11264" i="1" a="1"/>
  <c r="K11264" i="1" s="1"/>
  <c r="K11265" i="1" a="1"/>
  <c r="K11265" i="1" s="1"/>
  <c r="K11266" i="1" a="1"/>
  <c r="K11266" i="1" s="1"/>
  <c r="K11267" i="1" a="1"/>
  <c r="K11267" i="1" s="1"/>
  <c r="K11268" i="1" a="1"/>
  <c r="K11268" i="1" s="1"/>
  <c r="K11269" i="1" a="1"/>
  <c r="K11269" i="1"/>
  <c r="K11270" i="1" a="1"/>
  <c r="K11270" i="1" s="1"/>
  <c r="K11271" i="1" a="1"/>
  <c r="K11271" i="1"/>
  <c r="K11272" i="1" a="1"/>
  <c r="K11272" i="1" s="1"/>
  <c r="K11273" i="1" a="1"/>
  <c r="K11273" i="1" s="1"/>
  <c r="K11274" i="1" a="1"/>
  <c r="K11274" i="1" s="1"/>
  <c r="K11275" i="1" a="1"/>
  <c r="K11275" i="1" s="1"/>
  <c r="K11276" i="1" a="1"/>
  <c r="K11276" i="1" s="1"/>
  <c r="K11277" i="1" a="1"/>
  <c r="K11277" i="1" s="1"/>
  <c r="K11278" i="1" a="1"/>
  <c r="K11278" i="1" s="1"/>
  <c r="K11279" i="1" a="1"/>
  <c r="K11279" i="1"/>
  <c r="K11280" i="1" a="1"/>
  <c r="K11280" i="1" s="1"/>
  <c r="K11281" i="1" a="1"/>
  <c r="K11281" i="1" s="1"/>
  <c r="K11282" i="1" a="1"/>
  <c r="K11282" i="1" s="1"/>
  <c r="K11283" i="1" a="1"/>
  <c r="K11283" i="1" s="1"/>
  <c r="K11284" i="1" a="1"/>
  <c r="K11284" i="1" s="1"/>
  <c r="K11285" i="1" a="1"/>
  <c r="K11285" i="1" s="1"/>
  <c r="K11286" i="1" a="1"/>
  <c r="K11286" i="1" s="1"/>
  <c r="K11287" i="1" a="1"/>
  <c r="K11287" i="1"/>
  <c r="K11288" i="1" a="1"/>
  <c r="K11288" i="1" s="1"/>
  <c r="K11289" i="1" a="1"/>
  <c r="K11289" i="1" s="1"/>
  <c r="K11290" i="1" a="1"/>
  <c r="K11290" i="1" s="1"/>
  <c r="K11291" i="1" a="1"/>
  <c r="K11291" i="1" s="1"/>
  <c r="K11292" i="1" a="1"/>
  <c r="K11292" i="1" s="1"/>
  <c r="K11293" i="1" a="1"/>
  <c r="K11293" i="1" s="1"/>
  <c r="K11294" i="1" a="1"/>
  <c r="K11294" i="1" s="1"/>
  <c r="K11295" i="1" a="1"/>
  <c r="K11295" i="1"/>
  <c r="K11296" i="1" a="1"/>
  <c r="K11296" i="1" s="1"/>
  <c r="K11297" i="1" a="1"/>
  <c r="K11297" i="1" s="1"/>
  <c r="K11298" i="1" a="1"/>
  <c r="K11298" i="1" s="1"/>
  <c r="K11299" i="1" a="1"/>
  <c r="K11299" i="1" s="1"/>
  <c r="K11300" i="1" a="1"/>
  <c r="K11300" i="1" s="1"/>
  <c r="K11301" i="1" a="1"/>
  <c r="K11301" i="1" s="1"/>
  <c r="K11302" i="1" a="1"/>
  <c r="K11302" i="1" s="1"/>
  <c r="K11303" i="1" a="1"/>
  <c r="K11303" i="1"/>
  <c r="K11304" i="1" a="1"/>
  <c r="K11304" i="1" s="1"/>
  <c r="K11305" i="1" a="1"/>
  <c r="K11305" i="1" s="1"/>
  <c r="K11306" i="1" a="1"/>
  <c r="K11306" i="1" s="1"/>
  <c r="K11307" i="1" a="1"/>
  <c r="K11307" i="1" s="1"/>
  <c r="K11308" i="1" a="1"/>
  <c r="K11308" i="1" s="1"/>
  <c r="K11309" i="1" a="1"/>
  <c r="K11309" i="1" s="1"/>
  <c r="K11310" i="1" a="1"/>
  <c r="K11310" i="1" s="1"/>
  <c r="K11311" i="1" a="1"/>
  <c r="K11311" i="1"/>
  <c r="K11312" i="1" a="1"/>
  <c r="K11312" i="1" s="1"/>
  <c r="K11313" i="1" a="1"/>
  <c r="K11313" i="1" s="1"/>
  <c r="K11314" i="1" a="1"/>
  <c r="K11314" i="1" s="1"/>
  <c r="K11315" i="1" a="1"/>
  <c r="K11315" i="1" s="1"/>
  <c r="K11316" i="1" a="1"/>
  <c r="K11316" i="1" s="1"/>
  <c r="K11317" i="1" a="1"/>
  <c r="K11317" i="1"/>
  <c r="K11318" i="1" a="1"/>
  <c r="K11318" i="1" s="1"/>
  <c r="K11319" i="1" a="1"/>
  <c r="K11319" i="1"/>
  <c r="K11320" i="1" a="1"/>
  <c r="K11320" i="1" s="1"/>
  <c r="K11321" i="1" a="1"/>
  <c r="K11321" i="1" s="1"/>
  <c r="K11322" i="1" a="1"/>
  <c r="K11322" i="1" s="1"/>
  <c r="K11323" i="1" a="1"/>
  <c r="K11323" i="1" s="1"/>
  <c r="K11324" i="1" a="1"/>
  <c r="K11324" i="1" s="1"/>
  <c r="K11325" i="1" a="1"/>
  <c r="K11325" i="1" s="1"/>
  <c r="K11326" i="1" a="1"/>
  <c r="K11326" i="1" s="1"/>
  <c r="K11327" i="1" a="1"/>
  <c r="K11327" i="1"/>
  <c r="K11328" i="1" a="1"/>
  <c r="K11328" i="1" s="1"/>
  <c r="K11329" i="1" a="1"/>
  <c r="K11329" i="1" s="1"/>
  <c r="K11330" i="1" a="1"/>
  <c r="K11330" i="1" s="1"/>
  <c r="K11331" i="1" a="1"/>
  <c r="K11331" i="1" s="1"/>
  <c r="K11332" i="1" a="1"/>
  <c r="K11332" i="1" s="1"/>
  <c r="K11333" i="1" a="1"/>
  <c r="K11333" i="1"/>
  <c r="K11334" i="1" a="1"/>
  <c r="K11334" i="1" s="1"/>
  <c r="K11335" i="1" a="1"/>
  <c r="K11335" i="1"/>
  <c r="K11336" i="1" a="1"/>
  <c r="K11336" i="1" s="1"/>
  <c r="K11337" i="1" a="1"/>
  <c r="K11337" i="1" s="1"/>
  <c r="K11338" i="1" a="1"/>
  <c r="K11338" i="1" s="1"/>
  <c r="K11339" i="1" a="1"/>
  <c r="K11339" i="1" s="1"/>
  <c r="K11340" i="1" a="1"/>
  <c r="K11340" i="1" s="1"/>
  <c r="K11341" i="1" a="1"/>
  <c r="K11341" i="1" s="1"/>
  <c r="K11342" i="1" a="1"/>
  <c r="K11342" i="1" s="1"/>
  <c r="K11343" i="1" a="1"/>
  <c r="K11343" i="1"/>
  <c r="K11344" i="1" a="1"/>
  <c r="K11344" i="1" s="1"/>
  <c r="K11345" i="1" a="1"/>
  <c r="K11345" i="1" s="1"/>
  <c r="K11346" i="1" a="1"/>
  <c r="K11346" i="1" s="1"/>
  <c r="K11347" i="1" a="1"/>
  <c r="K11347" i="1" s="1"/>
  <c r="K11348" i="1" a="1"/>
  <c r="K11348" i="1" s="1"/>
  <c r="K11349" i="1" a="1"/>
  <c r="K11349" i="1" s="1"/>
  <c r="K11350" i="1" a="1"/>
  <c r="K11350" i="1" s="1"/>
  <c r="K11351" i="1" a="1"/>
  <c r="K11351" i="1"/>
  <c r="K11352" i="1" a="1"/>
  <c r="K11352" i="1" s="1"/>
  <c r="K11353" i="1" a="1"/>
  <c r="K11353" i="1"/>
  <c r="K11354" i="1" a="1"/>
  <c r="K11354" i="1" s="1"/>
  <c r="K11355" i="1" a="1"/>
  <c r="K11355" i="1"/>
  <c r="K11356" i="1" a="1"/>
  <c r="K11356" i="1" s="1"/>
  <c r="K11357" i="1" a="1"/>
  <c r="K11357" i="1" s="1"/>
  <c r="K11358" i="1" a="1"/>
  <c r="K11358" i="1" s="1"/>
  <c r="K11359" i="1" a="1"/>
  <c r="K11359" i="1"/>
  <c r="K11360" i="1" a="1"/>
  <c r="K11360" i="1" s="1"/>
  <c r="K11361" i="1" a="1"/>
  <c r="K11361" i="1"/>
  <c r="K11362" i="1" a="1"/>
  <c r="K11362" i="1" s="1"/>
  <c r="K11363" i="1" a="1"/>
  <c r="K11363" i="1" s="1"/>
  <c r="K11364" i="1" a="1"/>
  <c r="K11364" i="1" s="1"/>
  <c r="K11365" i="1" a="1"/>
  <c r="K11365" i="1" s="1"/>
  <c r="K11366" i="1" a="1"/>
  <c r="K11366" i="1" s="1"/>
  <c r="K11367" i="1" a="1"/>
  <c r="K11367" i="1"/>
  <c r="K11368" i="1" a="1"/>
  <c r="K11368" i="1" s="1"/>
  <c r="K11369" i="1" a="1"/>
  <c r="K11369" i="1" s="1"/>
  <c r="K11370" i="1" a="1"/>
  <c r="K11370" i="1" s="1"/>
  <c r="K11371" i="1" a="1"/>
  <c r="K11371" i="1" s="1"/>
  <c r="K11372" i="1" a="1"/>
  <c r="K11372" i="1" s="1"/>
  <c r="K11373" i="1" a="1"/>
  <c r="K11373" i="1" s="1"/>
  <c r="K11374" i="1" a="1"/>
  <c r="K11374" i="1" s="1"/>
  <c r="K11375" i="1" a="1"/>
  <c r="K11375" i="1"/>
  <c r="K11376" i="1" a="1"/>
  <c r="K11376" i="1" s="1"/>
  <c r="K11377" i="1" a="1"/>
  <c r="K11377" i="1" s="1"/>
  <c r="K11378" i="1" a="1"/>
  <c r="K11378" i="1" s="1"/>
  <c r="K11379" i="1" a="1"/>
  <c r="K11379" i="1" s="1"/>
  <c r="K11380" i="1" a="1"/>
  <c r="K11380" i="1" s="1"/>
  <c r="K11381" i="1" a="1"/>
  <c r="K11381" i="1" s="1"/>
  <c r="K11382" i="1" a="1"/>
  <c r="K11382" i="1" s="1"/>
  <c r="K11383" i="1" a="1"/>
  <c r="K11383" i="1"/>
  <c r="K11384" i="1" a="1"/>
  <c r="K11384" i="1" s="1"/>
  <c r="K11385" i="1" a="1"/>
  <c r="K11385" i="1" s="1"/>
  <c r="K11386" i="1" a="1"/>
  <c r="K11386" i="1" s="1"/>
  <c r="K11387" i="1" a="1"/>
  <c r="K11387" i="1"/>
  <c r="K11388" i="1" a="1"/>
  <c r="K11388" i="1" s="1"/>
  <c r="K11389" i="1" a="1"/>
  <c r="K11389" i="1" s="1"/>
  <c r="K11390" i="1" a="1"/>
  <c r="K11390" i="1" s="1"/>
  <c r="K11391" i="1" a="1"/>
  <c r="K11391" i="1"/>
  <c r="K11392" i="1" a="1"/>
  <c r="K11392" i="1" s="1"/>
  <c r="K11393" i="1" a="1"/>
  <c r="K11393" i="1"/>
  <c r="K11394" i="1" a="1"/>
  <c r="K11394" i="1" s="1"/>
  <c r="K11395" i="1" a="1"/>
  <c r="K11395" i="1" s="1"/>
  <c r="K11396" i="1" a="1"/>
  <c r="K11396" i="1" s="1"/>
  <c r="K11397" i="1" a="1"/>
  <c r="K11397" i="1" s="1"/>
  <c r="K11398" i="1" a="1"/>
  <c r="K11398" i="1" s="1"/>
  <c r="K11399" i="1" a="1"/>
  <c r="K11399" i="1"/>
  <c r="K11400" i="1" a="1"/>
  <c r="K11400" i="1" s="1"/>
  <c r="K11401" i="1" a="1"/>
  <c r="K11401" i="1" s="1"/>
  <c r="K11402" i="1" a="1"/>
  <c r="K11402" i="1" s="1"/>
  <c r="K11403" i="1" a="1"/>
  <c r="K11403" i="1" s="1"/>
  <c r="K11404" i="1" a="1"/>
  <c r="K11404" i="1" s="1"/>
  <c r="K11405" i="1" a="1"/>
  <c r="K11405" i="1" s="1"/>
  <c r="K11406" i="1" a="1"/>
  <c r="K11406" i="1" s="1"/>
  <c r="K11407" i="1" a="1"/>
  <c r="K11407" i="1"/>
  <c r="K11408" i="1" a="1"/>
  <c r="K11408" i="1" s="1"/>
  <c r="K11409" i="1" a="1"/>
  <c r="K11409" i="1" s="1"/>
  <c r="K11410" i="1" a="1"/>
  <c r="K11410" i="1" s="1"/>
  <c r="K11411" i="1" a="1"/>
  <c r="K11411" i="1"/>
  <c r="K11412" i="1" a="1"/>
  <c r="K11412" i="1" s="1"/>
  <c r="K11413" i="1" a="1"/>
  <c r="K11413" i="1" s="1"/>
  <c r="K11414" i="1" a="1"/>
  <c r="K11414" i="1" s="1"/>
  <c r="K11415" i="1" a="1"/>
  <c r="K11415" i="1"/>
  <c r="K11416" i="1" a="1"/>
  <c r="K11416" i="1" s="1"/>
  <c r="K11417" i="1" a="1"/>
  <c r="K11417" i="1" s="1"/>
  <c r="K11418" i="1" a="1"/>
  <c r="K11418" i="1" s="1"/>
  <c r="K11419" i="1" a="1"/>
  <c r="K11419" i="1"/>
  <c r="K11420" i="1" a="1"/>
  <c r="K11420" i="1" s="1"/>
  <c r="K11421" i="1" a="1"/>
  <c r="K11421" i="1" s="1"/>
  <c r="K11422" i="1" a="1"/>
  <c r="K11422" i="1" s="1"/>
  <c r="K11423" i="1" a="1"/>
  <c r="K11423" i="1"/>
  <c r="K11424" i="1" a="1"/>
  <c r="K11424" i="1" s="1"/>
  <c r="K11425" i="1" a="1"/>
  <c r="K11425" i="1" s="1"/>
  <c r="K11426" i="1" a="1"/>
  <c r="K11426" i="1" s="1"/>
  <c r="K11427" i="1" a="1"/>
  <c r="K11427" i="1"/>
  <c r="K11428" i="1" a="1"/>
  <c r="K11428" i="1" s="1"/>
  <c r="K11429" i="1" a="1"/>
  <c r="K11429" i="1" s="1"/>
  <c r="K11430" i="1" a="1"/>
  <c r="K11430" i="1" s="1"/>
  <c r="K11431" i="1" a="1"/>
  <c r="K11431" i="1"/>
  <c r="K11432" i="1" a="1"/>
  <c r="K11432" i="1" s="1"/>
  <c r="K11433" i="1" a="1"/>
  <c r="K11433" i="1" s="1"/>
  <c r="K11434" i="1" a="1"/>
  <c r="K11434" i="1" s="1"/>
  <c r="K11435" i="1" a="1"/>
  <c r="K11435" i="1"/>
  <c r="K11436" i="1" a="1"/>
  <c r="K11436" i="1" s="1"/>
  <c r="K11437" i="1" a="1"/>
  <c r="K11437" i="1" s="1"/>
  <c r="K11438" i="1" a="1"/>
  <c r="K11438" i="1" s="1"/>
  <c r="K11439" i="1" a="1"/>
  <c r="K11439" i="1"/>
  <c r="K11440" i="1" a="1"/>
  <c r="K11440" i="1" s="1"/>
  <c r="K11441" i="1" a="1"/>
  <c r="K11441" i="1" s="1"/>
  <c r="K11442" i="1" a="1"/>
  <c r="K11442" i="1" s="1"/>
  <c r="K11443" i="1" a="1"/>
  <c r="K11443" i="1"/>
  <c r="K11444" i="1" a="1"/>
  <c r="K11444" i="1" s="1"/>
  <c r="K11445" i="1" a="1"/>
  <c r="K11445" i="1" s="1"/>
  <c r="K11446" i="1" a="1"/>
  <c r="K11446" i="1" s="1"/>
  <c r="K11447" i="1" a="1"/>
  <c r="K11447" i="1"/>
  <c r="K11448" i="1" a="1"/>
  <c r="K11448" i="1" s="1"/>
  <c r="K11449" i="1" a="1"/>
  <c r="K11449" i="1" s="1"/>
  <c r="K11450" i="1" a="1"/>
  <c r="K11450" i="1" s="1"/>
  <c r="K11451" i="1" a="1"/>
  <c r="K11451" i="1"/>
  <c r="K11452" i="1" a="1"/>
  <c r="K11452" i="1" s="1"/>
  <c r="K11453" i="1" a="1"/>
  <c r="K11453" i="1" s="1"/>
  <c r="K11454" i="1" a="1"/>
  <c r="K11454" i="1" s="1"/>
  <c r="K11455" i="1" a="1"/>
  <c r="K11455" i="1"/>
  <c r="K11456" i="1" a="1"/>
  <c r="K11456" i="1" s="1"/>
  <c r="K11457" i="1" a="1"/>
  <c r="K11457" i="1" s="1"/>
  <c r="K11458" i="1" a="1"/>
  <c r="K11458" i="1" s="1"/>
  <c r="K11459" i="1" a="1"/>
  <c r="K11459" i="1"/>
  <c r="K11460" i="1" a="1"/>
  <c r="K11460" i="1" s="1"/>
  <c r="K11461" i="1" a="1"/>
  <c r="K11461" i="1" s="1"/>
  <c r="K11462" i="1" a="1"/>
  <c r="K11462" i="1" s="1"/>
  <c r="K11463" i="1" a="1"/>
  <c r="K11463" i="1"/>
  <c r="K11464" i="1" a="1"/>
  <c r="K11464" i="1" s="1"/>
  <c r="K11465" i="1" a="1"/>
  <c r="K11465" i="1" s="1"/>
  <c r="K11466" i="1" a="1"/>
  <c r="K11466" i="1" s="1"/>
  <c r="K11467" i="1" a="1"/>
  <c r="K11467" i="1"/>
  <c r="K11468" i="1" a="1"/>
  <c r="K11468" i="1" s="1"/>
  <c r="K11469" i="1" a="1"/>
  <c r="K11469" i="1" s="1"/>
  <c r="K11470" i="1" a="1"/>
  <c r="K11470" i="1" s="1"/>
  <c r="K11471" i="1" a="1"/>
  <c r="K11471" i="1"/>
  <c r="K11472" i="1" a="1"/>
  <c r="K11472" i="1" s="1"/>
  <c r="K11473" i="1" a="1"/>
  <c r="K11473" i="1" s="1"/>
  <c r="K11474" i="1" a="1"/>
  <c r="K11474" i="1" s="1"/>
  <c r="K11475" i="1" a="1"/>
  <c r="K11475" i="1" s="1"/>
  <c r="K11476" i="1" a="1"/>
  <c r="K11476" i="1" s="1"/>
  <c r="K11477" i="1" a="1"/>
  <c r="K11477" i="1"/>
  <c r="K11478" i="1" a="1"/>
  <c r="K11478" i="1" s="1"/>
  <c r="K11479" i="1" a="1"/>
  <c r="K11479" i="1"/>
  <c r="K11480" i="1" a="1"/>
  <c r="K11480" i="1" s="1"/>
  <c r="K11481" i="1" a="1"/>
  <c r="K11481" i="1" s="1"/>
  <c r="K11482" i="1" a="1"/>
  <c r="K11482" i="1" s="1"/>
  <c r="K11483" i="1" a="1"/>
  <c r="K11483" i="1"/>
  <c r="K11484" i="1" a="1"/>
  <c r="K11484" i="1" s="1"/>
  <c r="K11485" i="1" a="1"/>
  <c r="K11485" i="1" s="1"/>
  <c r="K11486" i="1" a="1"/>
  <c r="K11486" i="1" s="1"/>
  <c r="K11487" i="1" a="1"/>
  <c r="K11487" i="1"/>
  <c r="K11488" i="1" a="1"/>
  <c r="K11488" i="1" s="1"/>
  <c r="K11489" i="1" a="1"/>
  <c r="K11489" i="1" s="1"/>
  <c r="K11490" i="1" a="1"/>
  <c r="K11490" i="1" s="1"/>
  <c r="K11491" i="1" a="1"/>
  <c r="K11491" i="1"/>
  <c r="K11492" i="1" a="1"/>
  <c r="K11492" i="1" s="1"/>
  <c r="K11493" i="1" a="1"/>
  <c r="K11493" i="1" s="1"/>
  <c r="K11494" i="1" a="1"/>
  <c r="K11494" i="1" s="1"/>
  <c r="K11495" i="1" a="1"/>
  <c r="K11495" i="1"/>
  <c r="K11496" i="1" a="1"/>
  <c r="K11496" i="1" s="1"/>
  <c r="K11497" i="1" a="1"/>
  <c r="K11497" i="1" s="1"/>
  <c r="K11498" i="1" a="1"/>
  <c r="K11498" i="1" s="1"/>
  <c r="K11499" i="1" a="1"/>
  <c r="K11499" i="1"/>
  <c r="K11500" i="1" a="1"/>
  <c r="K11500" i="1" s="1"/>
  <c r="K11501" i="1" a="1"/>
  <c r="K11501" i="1" s="1"/>
  <c r="K11502" i="1" a="1"/>
  <c r="K11502" i="1" s="1"/>
  <c r="K11503" i="1" a="1"/>
  <c r="K11503" i="1" s="1"/>
  <c r="K11504" i="1" a="1"/>
  <c r="K11504" i="1" s="1"/>
  <c r="K11505" i="1" a="1"/>
  <c r="K11505" i="1" s="1"/>
  <c r="K11506" i="1" a="1"/>
  <c r="K11506" i="1" s="1"/>
  <c r="K11507" i="1" a="1"/>
  <c r="K11507" i="1"/>
  <c r="K11508" i="1" a="1"/>
  <c r="K11508" i="1" s="1"/>
  <c r="K11509" i="1" a="1"/>
  <c r="K11509" i="1"/>
  <c r="K11510" i="1" a="1"/>
  <c r="K11510" i="1" s="1"/>
  <c r="K11511" i="1" a="1"/>
  <c r="K11511" i="1" s="1"/>
  <c r="K11512" i="1" a="1"/>
  <c r="K11512" i="1" s="1"/>
  <c r="K11513" i="1" a="1"/>
  <c r="K11513" i="1" s="1"/>
  <c r="K11514" i="1" a="1"/>
  <c r="K11514" i="1" s="1"/>
  <c r="K11515" i="1" a="1"/>
  <c r="K11515" i="1"/>
  <c r="K11516" i="1" a="1"/>
  <c r="K11516" i="1" s="1"/>
  <c r="K11517" i="1" a="1"/>
  <c r="K11517" i="1"/>
  <c r="K11518" i="1" a="1"/>
  <c r="K11518" i="1" s="1"/>
  <c r="K11519" i="1" a="1"/>
  <c r="K11519" i="1" s="1"/>
  <c r="K11520" i="1" a="1"/>
  <c r="K11520" i="1" s="1"/>
  <c r="K11521" i="1" a="1"/>
  <c r="K11521" i="1" s="1"/>
  <c r="K11522" i="1" a="1"/>
  <c r="K11522" i="1" s="1"/>
  <c r="K11523" i="1" a="1"/>
  <c r="K11523" i="1"/>
  <c r="K11524" i="1" a="1"/>
  <c r="K11524" i="1" s="1"/>
  <c r="K11525" i="1" a="1"/>
  <c r="K11525" i="1"/>
  <c r="K11526" i="1" a="1"/>
  <c r="K11526" i="1" s="1"/>
  <c r="K11527" i="1" a="1"/>
  <c r="K11527" i="1" s="1"/>
  <c r="K11528" i="1" a="1"/>
  <c r="K11528" i="1" s="1"/>
  <c r="K11529" i="1" a="1"/>
  <c r="K11529" i="1" s="1"/>
  <c r="K11530" i="1" a="1"/>
  <c r="K11530" i="1" s="1"/>
  <c r="K11531" i="1" a="1"/>
  <c r="K11531" i="1"/>
  <c r="K11532" i="1" a="1"/>
  <c r="K11532" i="1" s="1"/>
  <c r="K11533" i="1" a="1"/>
  <c r="K11533" i="1" s="1"/>
  <c r="K11534" i="1" a="1"/>
  <c r="K11534" i="1" s="1"/>
  <c r="K11535" i="1" a="1"/>
  <c r="K11535" i="1" s="1"/>
  <c r="K11536" i="1" a="1"/>
  <c r="K11536" i="1" s="1"/>
  <c r="K11537" i="1" a="1"/>
  <c r="K11537" i="1" s="1"/>
  <c r="K11538" i="1" a="1"/>
  <c r="K11538" i="1" s="1"/>
  <c r="K11539" i="1" a="1"/>
  <c r="K11539" i="1" s="1"/>
  <c r="K11540" i="1" a="1"/>
  <c r="K11540" i="1" s="1"/>
  <c r="K11541" i="1" a="1"/>
  <c r="K11541" i="1"/>
  <c r="K11542" i="1" a="1"/>
  <c r="K11542" i="1" s="1"/>
  <c r="K11543" i="1" a="1"/>
  <c r="K11543" i="1"/>
  <c r="K11544" i="1" a="1"/>
  <c r="K11544" i="1" s="1"/>
  <c r="K11545" i="1" a="1"/>
  <c r="K11545" i="1" s="1"/>
  <c r="K11546" i="1" a="1"/>
  <c r="K11546" i="1" s="1"/>
  <c r="K11547" i="1" a="1"/>
  <c r="K11547" i="1" s="1"/>
  <c r="K11548" i="1" a="1"/>
  <c r="K11548" i="1" s="1"/>
  <c r="K11549" i="1" a="1"/>
  <c r="K11549" i="1"/>
  <c r="K11550" i="1" a="1"/>
  <c r="K11550" i="1" s="1"/>
  <c r="K11551" i="1" a="1"/>
  <c r="K11551" i="1" s="1"/>
  <c r="K11552" i="1" a="1"/>
  <c r="K11552" i="1" s="1"/>
  <c r="K11553" i="1" a="1"/>
  <c r="K11553" i="1"/>
  <c r="K11554" i="1" a="1"/>
  <c r="K11554" i="1" s="1"/>
  <c r="K11555" i="1" a="1"/>
  <c r="K11555" i="1" s="1"/>
  <c r="K11556" i="1" a="1"/>
  <c r="K11556" i="1" s="1"/>
  <c r="K11557" i="1" a="1"/>
  <c r="K11557" i="1"/>
  <c r="K11558" i="1" a="1"/>
  <c r="K11558" i="1" s="1"/>
  <c r="K11559" i="1" a="1"/>
  <c r="K11559" i="1" s="1"/>
  <c r="K11560" i="1" a="1"/>
  <c r="K11560" i="1" s="1"/>
  <c r="K11561" i="1" a="1"/>
  <c r="K11561" i="1"/>
  <c r="K11562" i="1" a="1"/>
  <c r="K11562" i="1" s="1"/>
  <c r="K11563" i="1" a="1"/>
  <c r="K11563" i="1" s="1"/>
  <c r="K11564" i="1" a="1"/>
  <c r="K11564" i="1" s="1"/>
  <c r="K11565" i="1" a="1"/>
  <c r="K11565" i="1"/>
  <c r="K11566" i="1" a="1"/>
  <c r="K11566" i="1" s="1"/>
  <c r="K11567" i="1" a="1"/>
  <c r="K11567" i="1" s="1"/>
  <c r="K11568" i="1" a="1"/>
  <c r="K11568" i="1" s="1"/>
  <c r="K11569" i="1" a="1"/>
  <c r="K11569" i="1"/>
  <c r="K11570" i="1" a="1"/>
  <c r="K11570" i="1" s="1"/>
  <c r="K11571" i="1" a="1"/>
  <c r="K11571" i="1" s="1"/>
  <c r="K11572" i="1" a="1"/>
  <c r="K11572" i="1" s="1"/>
  <c r="K11573" i="1" a="1"/>
  <c r="K11573" i="1"/>
  <c r="K11574" i="1" a="1"/>
  <c r="K11574" i="1" s="1"/>
  <c r="K11575" i="1" a="1"/>
  <c r="K11575" i="1" s="1"/>
  <c r="K11576" i="1" a="1"/>
  <c r="K11576" i="1" s="1"/>
  <c r="K11577" i="1" a="1"/>
  <c r="K11577" i="1"/>
  <c r="K11578" i="1" a="1"/>
  <c r="K11578" i="1" s="1"/>
  <c r="K11579" i="1" a="1"/>
  <c r="K11579" i="1"/>
  <c r="K11580" i="1" a="1"/>
  <c r="K11580" i="1" s="1"/>
  <c r="K11581" i="1" a="1"/>
  <c r="K11581" i="1"/>
  <c r="K11582" i="1" a="1"/>
  <c r="K11582" i="1" s="1"/>
  <c r="K11583" i="1" a="1"/>
  <c r="K11583" i="1" s="1"/>
  <c r="K11584" i="1" a="1"/>
  <c r="K11584" i="1" s="1"/>
  <c r="K11585" i="1" a="1"/>
  <c r="K11585" i="1"/>
  <c r="K11586" i="1" a="1"/>
  <c r="K11586" i="1" s="1"/>
  <c r="K11587" i="1" a="1"/>
  <c r="K11587" i="1"/>
  <c r="K11588" i="1" a="1"/>
  <c r="K11588" i="1" s="1"/>
  <c r="K11589" i="1" a="1"/>
  <c r="K11589" i="1"/>
  <c r="K11590" i="1" a="1"/>
  <c r="K11590" i="1" s="1"/>
  <c r="K11591" i="1" a="1"/>
  <c r="K11591" i="1" s="1"/>
  <c r="K11592" i="1" a="1"/>
  <c r="K11592" i="1" s="1"/>
  <c r="K11593" i="1" a="1"/>
  <c r="K11593" i="1"/>
  <c r="K11594" i="1" a="1"/>
  <c r="K11594" i="1" s="1"/>
  <c r="K11595" i="1" a="1"/>
  <c r="K11595" i="1"/>
  <c r="K11596" i="1" a="1"/>
  <c r="K11596" i="1" s="1"/>
  <c r="K11597" i="1" a="1"/>
  <c r="K11597" i="1" s="1"/>
  <c r="K11598" i="1" a="1"/>
  <c r="K11598" i="1" s="1"/>
  <c r="K11599" i="1" a="1"/>
  <c r="K11599" i="1"/>
  <c r="K11600" i="1" a="1"/>
  <c r="K11600" i="1" s="1"/>
  <c r="K11601" i="1" a="1"/>
  <c r="K11601" i="1"/>
  <c r="K11602" i="1" a="1"/>
  <c r="K11602" i="1" s="1"/>
  <c r="K11603" i="1" a="1"/>
  <c r="K11603" i="1"/>
  <c r="K11604" i="1" a="1"/>
  <c r="K11604" i="1" s="1"/>
  <c r="K11605" i="1" a="1"/>
  <c r="K11605" i="1" s="1"/>
  <c r="K11606" i="1" a="1"/>
  <c r="K11606" i="1" s="1"/>
  <c r="K11607" i="1" a="1"/>
  <c r="K11607" i="1"/>
  <c r="K11608" i="1" a="1"/>
  <c r="K11608" i="1" s="1"/>
  <c r="K11609" i="1" a="1"/>
  <c r="K11609" i="1" s="1"/>
  <c r="K11610" i="1" a="1"/>
  <c r="K11610" i="1" s="1"/>
  <c r="K11611" i="1" a="1"/>
  <c r="K11611" i="1"/>
  <c r="K11612" i="1" a="1"/>
  <c r="K11612" i="1" s="1"/>
  <c r="K11613" i="1" a="1"/>
  <c r="K11613" i="1" s="1"/>
  <c r="K11614" i="1" a="1"/>
  <c r="K11614" i="1" s="1"/>
  <c r="K11615" i="1" a="1"/>
  <c r="K11615" i="1"/>
  <c r="K11616" i="1" a="1"/>
  <c r="K11616" i="1" s="1"/>
  <c r="K11617" i="1" a="1"/>
  <c r="K11617" i="1" s="1"/>
  <c r="K11618" i="1" a="1"/>
  <c r="K11618" i="1" s="1"/>
  <c r="K11619" i="1" a="1"/>
  <c r="K11619" i="1"/>
  <c r="K11620" i="1" a="1"/>
  <c r="K11620" i="1" s="1"/>
  <c r="K11621" i="1" a="1"/>
  <c r="K11621" i="1" s="1"/>
  <c r="K11622" i="1" a="1"/>
  <c r="K11622" i="1" s="1"/>
  <c r="K11623" i="1" a="1"/>
  <c r="K11623" i="1"/>
  <c r="K11624" i="1" a="1"/>
  <c r="K11624" i="1" s="1"/>
  <c r="K11625" i="1" a="1"/>
  <c r="K11625" i="1"/>
  <c r="K11626" i="1" a="1"/>
  <c r="K11626" i="1" s="1"/>
  <c r="K11627" i="1" a="1"/>
  <c r="K11627" i="1"/>
  <c r="K11628" i="1" a="1"/>
  <c r="K11628" i="1" s="1"/>
  <c r="K11629" i="1" a="1"/>
  <c r="K11629" i="1" s="1"/>
  <c r="K11630" i="1" a="1"/>
  <c r="K11630" i="1" s="1"/>
  <c r="K11631" i="1" a="1"/>
  <c r="K11631" i="1"/>
  <c r="K11632" i="1" a="1"/>
  <c r="K11632" i="1" s="1"/>
  <c r="K11633" i="1" a="1"/>
  <c r="K11633" i="1"/>
  <c r="K11634" i="1" a="1"/>
  <c r="K11634" i="1" s="1"/>
  <c r="K11635" i="1" a="1"/>
  <c r="K11635" i="1"/>
  <c r="K11636" i="1" a="1"/>
  <c r="K11636" i="1" s="1"/>
  <c r="K11637" i="1" a="1"/>
  <c r="K11637" i="1" s="1"/>
  <c r="K11638" i="1" a="1"/>
  <c r="K11638" i="1" s="1"/>
  <c r="K11639" i="1" a="1"/>
  <c r="K11639" i="1"/>
  <c r="K11640" i="1" a="1"/>
  <c r="K11640" i="1" s="1"/>
  <c r="K11641" i="1" a="1"/>
  <c r="K11641" i="1" s="1"/>
  <c r="K11642" i="1" a="1"/>
  <c r="K11642" i="1" s="1"/>
  <c r="K11643" i="1" a="1"/>
  <c r="K11643" i="1"/>
  <c r="K11644" i="1" a="1"/>
  <c r="K11644" i="1" s="1"/>
  <c r="K11645" i="1" a="1"/>
  <c r="K11645" i="1" s="1"/>
  <c r="K11646" i="1" a="1"/>
  <c r="K11646" i="1" s="1"/>
  <c r="K11647" i="1" a="1"/>
  <c r="K11647" i="1"/>
  <c r="K11648" i="1" a="1"/>
  <c r="K11648" i="1" s="1"/>
  <c r="K11649" i="1" a="1"/>
  <c r="K11649" i="1" s="1"/>
  <c r="K11650" i="1" a="1"/>
  <c r="K11650" i="1" s="1"/>
  <c r="K11651" i="1" a="1"/>
  <c r="K11651" i="1"/>
  <c r="K11652" i="1" a="1"/>
  <c r="K11652" i="1" s="1"/>
  <c r="K11653" i="1" a="1"/>
  <c r="K11653" i="1" s="1"/>
  <c r="K11654" i="1" a="1"/>
  <c r="K11654" i="1" s="1"/>
  <c r="K11655" i="1" a="1"/>
  <c r="K11655" i="1"/>
  <c r="K11656" i="1" a="1"/>
  <c r="K11656" i="1" s="1"/>
  <c r="K11657" i="1" a="1"/>
  <c r="K11657" i="1" s="1"/>
  <c r="K11658" i="1" a="1"/>
  <c r="K11658" i="1" s="1"/>
  <c r="K11659" i="1" a="1"/>
  <c r="K11659" i="1"/>
  <c r="K11660" i="1" a="1"/>
  <c r="K11660" i="1" s="1"/>
  <c r="K11661" i="1" a="1"/>
  <c r="K11661" i="1" s="1"/>
  <c r="K11662" i="1" a="1"/>
  <c r="K11662" i="1" s="1"/>
  <c r="K11663" i="1" a="1"/>
  <c r="K11663" i="1"/>
  <c r="K11664" i="1" a="1"/>
  <c r="K11664" i="1" s="1"/>
  <c r="K11665" i="1" a="1"/>
  <c r="K11665" i="1" s="1"/>
  <c r="K11666" i="1" a="1"/>
  <c r="K11666" i="1" s="1"/>
  <c r="K11667" i="1" a="1"/>
  <c r="K11667" i="1"/>
  <c r="K11668" i="1" a="1"/>
  <c r="K11668" i="1" s="1"/>
  <c r="K11669" i="1" a="1"/>
  <c r="K11669" i="1" s="1"/>
  <c r="K11670" i="1" a="1"/>
  <c r="K11670" i="1" s="1"/>
  <c r="K11671" i="1" a="1"/>
  <c r="K11671" i="1"/>
  <c r="K11672" i="1" a="1"/>
  <c r="K11672" i="1" s="1"/>
  <c r="K11673" i="1" a="1"/>
  <c r="K11673" i="1" s="1"/>
  <c r="K11674" i="1" a="1"/>
  <c r="K11674" i="1" s="1"/>
  <c r="K11675" i="1" a="1"/>
  <c r="K11675" i="1"/>
  <c r="K11676" i="1" a="1"/>
  <c r="K11676" i="1" s="1"/>
  <c r="K11677" i="1" a="1"/>
  <c r="K11677" i="1" s="1"/>
  <c r="K11678" i="1" a="1"/>
  <c r="K11678" i="1" s="1"/>
  <c r="K11679" i="1" a="1"/>
  <c r="K11679" i="1"/>
  <c r="K11680" i="1" a="1"/>
  <c r="K11680" i="1" s="1"/>
  <c r="K11681" i="1" a="1"/>
  <c r="K11681" i="1" s="1"/>
  <c r="K11682" i="1" a="1"/>
  <c r="K11682" i="1" s="1"/>
  <c r="K11683" i="1" a="1"/>
  <c r="K11683" i="1"/>
  <c r="K11684" i="1" a="1"/>
  <c r="K11684" i="1" s="1"/>
  <c r="K11685" i="1" a="1"/>
  <c r="K11685" i="1" s="1"/>
  <c r="K11686" i="1" a="1"/>
  <c r="K11686" i="1" s="1"/>
  <c r="K11687" i="1" a="1"/>
  <c r="K11687" i="1"/>
  <c r="K11688" i="1" a="1"/>
  <c r="K11688" i="1" s="1"/>
  <c r="K11689" i="1" a="1"/>
  <c r="K11689" i="1" s="1"/>
  <c r="K11690" i="1" a="1"/>
  <c r="K11690" i="1" s="1"/>
  <c r="K11691" i="1" a="1"/>
  <c r="K11691" i="1"/>
  <c r="K11692" i="1" a="1"/>
  <c r="K11692" i="1" s="1"/>
  <c r="K11693" i="1" a="1"/>
  <c r="K11693" i="1" s="1"/>
  <c r="K11694" i="1" a="1"/>
  <c r="K11694" i="1" s="1"/>
  <c r="K11695" i="1" a="1"/>
  <c r="K11695" i="1"/>
  <c r="K11696" i="1" a="1"/>
  <c r="K11696" i="1" s="1"/>
  <c r="K11697" i="1" a="1"/>
  <c r="K11697" i="1"/>
  <c r="K11698" i="1" a="1"/>
  <c r="K11698" i="1" s="1"/>
  <c r="K11699" i="1" a="1"/>
  <c r="K11699" i="1" s="1"/>
  <c r="K11700" i="1" a="1"/>
  <c r="K11700" i="1" s="1"/>
  <c r="K11701" i="1" a="1"/>
  <c r="K11701" i="1"/>
  <c r="K11702" i="1" a="1"/>
  <c r="K11702" i="1" s="1"/>
  <c r="K11703" i="1" a="1"/>
  <c r="K11703" i="1"/>
  <c r="K11704" i="1" a="1"/>
  <c r="K11704" i="1" s="1"/>
  <c r="K11705" i="1" a="1"/>
  <c r="K11705" i="1"/>
  <c r="K11706" i="1" a="1"/>
  <c r="K11706" i="1" s="1"/>
  <c r="K11707" i="1" a="1"/>
  <c r="K11707" i="1" s="1"/>
  <c r="K11708" i="1" a="1"/>
  <c r="K11708" i="1" s="1"/>
  <c r="K11709" i="1" a="1"/>
  <c r="K11709" i="1"/>
  <c r="K11710" i="1" a="1"/>
  <c r="K11710" i="1" s="1"/>
  <c r="K11711" i="1" a="1"/>
  <c r="K11711" i="1" s="1"/>
  <c r="K11712" i="1" a="1"/>
  <c r="K11712" i="1" s="1"/>
  <c r="K11713" i="1" a="1"/>
  <c r="K11713" i="1"/>
  <c r="K11714" i="1" a="1"/>
  <c r="K11714" i="1" s="1"/>
  <c r="K11715" i="1" a="1"/>
  <c r="K11715" i="1" s="1"/>
  <c r="K11716" i="1" a="1"/>
  <c r="K11716" i="1" s="1"/>
  <c r="K11717" i="1" a="1"/>
  <c r="K11717" i="1"/>
  <c r="K11718" i="1" a="1"/>
  <c r="K11718" i="1" s="1"/>
  <c r="K11719" i="1" a="1"/>
  <c r="K11719" i="1" s="1"/>
  <c r="K11720" i="1" a="1"/>
  <c r="K11720" i="1" s="1"/>
  <c r="K11721" i="1" a="1"/>
  <c r="K11721" i="1"/>
  <c r="K11722" i="1" a="1"/>
  <c r="K11722" i="1" s="1"/>
  <c r="K11723" i="1" a="1"/>
  <c r="K11723" i="1" s="1"/>
  <c r="K11724" i="1" a="1"/>
  <c r="K11724" i="1" s="1"/>
  <c r="K11725" i="1" a="1"/>
  <c r="K11725" i="1"/>
  <c r="K11726" i="1" a="1"/>
  <c r="K11726" i="1" s="1"/>
  <c r="K11727" i="1" a="1"/>
  <c r="K11727" i="1" s="1"/>
  <c r="K11728" i="1" a="1"/>
  <c r="K11728" i="1" s="1"/>
  <c r="K11729" i="1" a="1"/>
  <c r="K11729" i="1"/>
  <c r="K11730" i="1" a="1"/>
  <c r="K11730" i="1" s="1"/>
  <c r="K11731" i="1" a="1"/>
  <c r="K11731" i="1" s="1"/>
  <c r="K11732" i="1" a="1"/>
  <c r="K11732" i="1" s="1"/>
  <c r="K11733" i="1" a="1"/>
  <c r="K11733" i="1"/>
  <c r="K11734" i="1" a="1"/>
  <c r="K11734" i="1" s="1"/>
  <c r="K11735" i="1" a="1"/>
  <c r="K11735" i="1" s="1"/>
  <c r="K11736" i="1" a="1"/>
  <c r="K11736" i="1" s="1"/>
  <c r="K11737" i="1" a="1"/>
  <c r="K11737" i="1"/>
  <c r="K11738" i="1" a="1"/>
  <c r="K11738" i="1" s="1"/>
  <c r="K11739" i="1" a="1"/>
  <c r="K11739" i="1" s="1"/>
  <c r="K11740" i="1" a="1"/>
  <c r="K11740" i="1" s="1"/>
  <c r="K11741" i="1" a="1"/>
  <c r="K11741" i="1"/>
  <c r="K11742" i="1" a="1"/>
  <c r="K11742" i="1" s="1"/>
  <c r="K11743" i="1" a="1"/>
  <c r="K11743" i="1" s="1"/>
  <c r="K11744" i="1" a="1"/>
  <c r="K11744" i="1" s="1"/>
  <c r="K11745" i="1" a="1"/>
  <c r="K11745" i="1"/>
  <c r="K11746" i="1" a="1"/>
  <c r="K11746" i="1" s="1"/>
  <c r="K11747" i="1" a="1"/>
  <c r="K11747" i="1" s="1"/>
  <c r="K11748" i="1" a="1"/>
  <c r="K11748" i="1" s="1"/>
  <c r="K11749" i="1" a="1"/>
  <c r="K11749" i="1"/>
  <c r="K11750" i="1" a="1"/>
  <c r="K11750" i="1" s="1"/>
  <c r="K11751" i="1" a="1"/>
  <c r="K11751" i="1" s="1"/>
  <c r="K11752" i="1" a="1"/>
  <c r="K11752" i="1" s="1"/>
  <c r="K11753" i="1" a="1"/>
  <c r="K11753" i="1"/>
  <c r="K11754" i="1" a="1"/>
  <c r="K11754" i="1" s="1"/>
  <c r="K11755" i="1" a="1"/>
  <c r="K11755" i="1" s="1"/>
  <c r="K11756" i="1" a="1"/>
  <c r="K11756" i="1" s="1"/>
  <c r="K11757" i="1" a="1"/>
  <c r="K11757" i="1"/>
  <c r="K11758" i="1" a="1"/>
  <c r="K11758" i="1" s="1"/>
  <c r="K11759" i="1" a="1"/>
  <c r="K11759" i="1" s="1"/>
  <c r="K11760" i="1" a="1"/>
  <c r="K11760" i="1" s="1"/>
  <c r="K11761" i="1" a="1"/>
  <c r="K11761" i="1"/>
  <c r="K11762" i="1" a="1"/>
  <c r="K11762" i="1" s="1"/>
  <c r="K11763" i="1" a="1"/>
  <c r="K11763" i="1"/>
  <c r="K11764" i="1" a="1"/>
  <c r="K11764" i="1" s="1"/>
  <c r="K11765" i="1" a="1"/>
  <c r="K11765" i="1"/>
  <c r="K11766" i="1" a="1"/>
  <c r="K11766" i="1" s="1"/>
  <c r="K11767" i="1" a="1"/>
  <c r="K11767" i="1" s="1"/>
  <c r="K11768" i="1" a="1"/>
  <c r="K11768" i="1" s="1"/>
  <c r="K11769" i="1" a="1"/>
  <c r="K11769" i="1"/>
  <c r="K11770" i="1" a="1"/>
  <c r="K11770" i="1" s="1"/>
  <c r="K11771" i="1" a="1"/>
  <c r="K11771" i="1"/>
  <c r="K11772" i="1" a="1"/>
  <c r="K11772" i="1" s="1"/>
  <c r="K11773" i="1" a="1"/>
  <c r="K11773" i="1"/>
  <c r="K11774" i="1" a="1"/>
  <c r="K11774" i="1" s="1"/>
  <c r="K11775" i="1" a="1"/>
  <c r="K11775" i="1" s="1"/>
  <c r="K11776" i="1" a="1"/>
  <c r="K11776" i="1" s="1"/>
  <c r="K11777" i="1" a="1"/>
  <c r="K11777" i="1"/>
  <c r="K11778" i="1" a="1"/>
  <c r="K11778" i="1" s="1"/>
  <c r="K11779" i="1" a="1"/>
  <c r="K11779" i="1" s="1"/>
  <c r="K11780" i="1" a="1"/>
  <c r="K11780" i="1" s="1"/>
  <c r="K11781" i="1" a="1"/>
  <c r="K11781" i="1" s="1"/>
  <c r="K11782" i="1" a="1"/>
  <c r="K11782" i="1" s="1"/>
  <c r="K11783" i="1" a="1"/>
  <c r="K11783" i="1"/>
  <c r="K11784" i="1" a="1"/>
  <c r="K11784" i="1" s="1"/>
  <c r="K11785" i="1" a="1"/>
  <c r="K11785" i="1" s="1"/>
  <c r="K11786" i="1" a="1"/>
  <c r="K11786" i="1" s="1"/>
  <c r="K11787" i="1" a="1"/>
  <c r="K11787" i="1" s="1"/>
  <c r="K11788" i="1" a="1"/>
  <c r="K11788" i="1" s="1"/>
  <c r="K11789" i="1" a="1"/>
  <c r="K11789" i="1" s="1"/>
  <c r="K11790" i="1" a="1"/>
  <c r="K11790" i="1" s="1"/>
  <c r="K11791" i="1" a="1"/>
  <c r="K11791" i="1"/>
  <c r="K11792" i="1" a="1"/>
  <c r="K11792" i="1" s="1"/>
  <c r="K11793" i="1" a="1"/>
  <c r="K11793" i="1"/>
  <c r="K11794" i="1" a="1"/>
  <c r="K11794" i="1" s="1"/>
  <c r="K11795" i="1" a="1"/>
  <c r="K11795" i="1" s="1"/>
  <c r="K11796" i="1" a="1"/>
  <c r="K11796" i="1" s="1"/>
  <c r="K11797" i="1" a="1"/>
  <c r="K11797" i="1" s="1"/>
  <c r="K11798" i="1" a="1"/>
  <c r="K11798" i="1" s="1"/>
  <c r="K11799" i="1" a="1"/>
  <c r="K11799" i="1" s="1"/>
  <c r="K11800" i="1" a="1"/>
  <c r="K11800" i="1"/>
  <c r="K11801" i="1" a="1"/>
  <c r="K11801" i="1" s="1"/>
  <c r="K11802" i="1" a="1"/>
  <c r="K11802" i="1"/>
  <c r="K11803" i="1" a="1"/>
  <c r="K11803" i="1" s="1"/>
  <c r="K11804" i="1" a="1"/>
  <c r="K11804" i="1" s="1"/>
  <c r="K11805" i="1" a="1"/>
  <c r="K11805" i="1" s="1"/>
  <c r="K11806" i="1" a="1"/>
  <c r="K11806" i="1" s="1"/>
  <c r="K11807" i="1" a="1"/>
  <c r="K11807" i="1" s="1"/>
  <c r="K11808" i="1" a="1"/>
  <c r="K11808" i="1"/>
  <c r="K11809" i="1" a="1"/>
  <c r="K11809" i="1" s="1"/>
  <c r="K11810" i="1" a="1"/>
  <c r="K11810" i="1"/>
  <c r="K11811" i="1" a="1"/>
  <c r="K11811" i="1" s="1"/>
  <c r="K11812" i="1" a="1"/>
  <c r="K11812" i="1" s="1"/>
  <c r="K11813" i="1" a="1"/>
  <c r="K11813" i="1" s="1"/>
  <c r="K11814" i="1" a="1"/>
  <c r="K11814" i="1" s="1"/>
  <c r="K11815" i="1" a="1"/>
  <c r="K11815" i="1" s="1"/>
  <c r="K11816" i="1" a="1"/>
  <c r="K11816" i="1" s="1"/>
  <c r="K11817" i="1" a="1"/>
  <c r="K11817" i="1" s="1"/>
  <c r="K11818" i="1" a="1"/>
  <c r="K11818" i="1" s="1"/>
  <c r="K11819" i="1" a="1"/>
  <c r="K11819" i="1" s="1"/>
  <c r="K11820" i="1" a="1"/>
  <c r="K11820" i="1" s="1"/>
  <c r="K11821" i="1" a="1"/>
  <c r="K11821" i="1" s="1"/>
  <c r="K11822" i="1" a="1"/>
  <c r="K11822" i="1" s="1"/>
  <c r="K11823" i="1" a="1"/>
  <c r="K11823" i="1" s="1"/>
  <c r="K11824" i="1" a="1"/>
  <c r="K11824" i="1" s="1"/>
  <c r="K11825" i="1" a="1"/>
  <c r="K11825" i="1" s="1"/>
  <c r="K11826" i="1" a="1"/>
  <c r="K11826" i="1" s="1"/>
  <c r="K11827" i="1" a="1"/>
  <c r="K11827" i="1" s="1"/>
  <c r="K11828" i="1" a="1"/>
  <c r="K11828" i="1" s="1"/>
  <c r="K11829" i="1" a="1"/>
  <c r="K11829" i="1" s="1"/>
  <c r="K11830" i="1" a="1"/>
  <c r="K11830" i="1" s="1"/>
  <c r="K11831" i="1" a="1"/>
  <c r="K11831" i="1" s="1"/>
  <c r="K11832" i="1" a="1"/>
  <c r="K11832" i="1" s="1"/>
  <c r="K11833" i="1" a="1"/>
  <c r="K11833" i="1" s="1"/>
  <c r="K11834" i="1" a="1"/>
  <c r="K11834" i="1" s="1"/>
  <c r="K11835" i="1" a="1"/>
  <c r="K11835" i="1" s="1"/>
  <c r="K11836" i="1" a="1"/>
  <c r="K11836" i="1" s="1"/>
  <c r="K11837" i="1" a="1"/>
  <c r="K11837" i="1" s="1"/>
  <c r="K11838" i="1" a="1"/>
  <c r="K11838" i="1" s="1"/>
  <c r="K11839" i="1" a="1"/>
  <c r="K11839" i="1" s="1"/>
  <c r="K11840" i="1" a="1"/>
  <c r="K11840" i="1" s="1"/>
  <c r="K11841" i="1" a="1"/>
  <c r="K11841" i="1" s="1"/>
  <c r="K11842" i="1" a="1"/>
  <c r="K11842" i="1" s="1"/>
  <c r="K11843" i="1" a="1"/>
  <c r="K11843" i="1" s="1"/>
  <c r="K11844" i="1" a="1"/>
  <c r="K11844" i="1" s="1"/>
  <c r="K11845" i="1" a="1"/>
  <c r="K11845" i="1" s="1"/>
  <c r="K11846" i="1" a="1"/>
  <c r="K11846" i="1" s="1"/>
  <c r="K11847" i="1" a="1"/>
  <c r="K11847" i="1" s="1"/>
  <c r="K11848" i="1" a="1"/>
  <c r="K11848" i="1" s="1"/>
  <c r="K11849" i="1" a="1"/>
  <c r="K11849" i="1" s="1"/>
  <c r="K11850" i="1" a="1"/>
  <c r="K11850" i="1" s="1"/>
  <c r="K11851" i="1" a="1"/>
  <c r="K11851" i="1" s="1"/>
  <c r="K11852" i="1" a="1"/>
  <c r="K11852" i="1" s="1"/>
  <c r="K11853" i="1" a="1"/>
  <c r="K11853" i="1" s="1"/>
  <c r="K11854" i="1" a="1"/>
  <c r="K11854" i="1" s="1"/>
  <c r="K11855" i="1" a="1"/>
  <c r="K11855" i="1" s="1"/>
  <c r="K11856" i="1" a="1"/>
  <c r="K11856" i="1" s="1"/>
  <c r="K11857" i="1" a="1"/>
  <c r="K11857" i="1" s="1"/>
  <c r="K11858" i="1" a="1"/>
  <c r="K11858" i="1" s="1"/>
  <c r="K11859" i="1" a="1"/>
  <c r="K11859" i="1" s="1"/>
  <c r="K11860" i="1" a="1"/>
  <c r="K11860" i="1" s="1"/>
  <c r="K11861" i="1" a="1"/>
  <c r="K11861" i="1" s="1"/>
  <c r="K11862" i="1" a="1"/>
  <c r="K11862" i="1" s="1"/>
  <c r="K11863" i="1" a="1"/>
  <c r="K11863" i="1" s="1"/>
  <c r="K11864" i="1" a="1"/>
  <c r="K11864" i="1" s="1"/>
  <c r="K11865" i="1" a="1"/>
  <c r="K11865" i="1" s="1"/>
  <c r="K11866" i="1" a="1"/>
  <c r="K11866" i="1" s="1"/>
  <c r="K11867" i="1" a="1"/>
  <c r="K11867" i="1" s="1"/>
  <c r="K11868" i="1" a="1"/>
  <c r="K11868" i="1" s="1"/>
  <c r="K11869" i="1" a="1"/>
  <c r="K11869" i="1" s="1"/>
  <c r="K11870" i="1" a="1"/>
  <c r="K11870" i="1" s="1"/>
  <c r="K11871" i="1" a="1"/>
  <c r="K11871" i="1" s="1"/>
  <c r="K11872" i="1" a="1"/>
  <c r="K11872" i="1" s="1"/>
  <c r="K11873" i="1" a="1"/>
  <c r="K11873" i="1" s="1"/>
  <c r="K11874" i="1" a="1"/>
  <c r="K11874" i="1" s="1"/>
  <c r="K11875" i="1" a="1"/>
  <c r="K11875" i="1" s="1"/>
  <c r="K11876" i="1" a="1"/>
  <c r="K11876" i="1" s="1"/>
  <c r="K11877" i="1" a="1"/>
  <c r="K11877" i="1" s="1"/>
  <c r="K11878" i="1" a="1"/>
  <c r="K11878" i="1" s="1"/>
  <c r="K11879" i="1" a="1"/>
  <c r="K11879" i="1" s="1"/>
  <c r="K11880" i="1" a="1"/>
  <c r="K11880" i="1" s="1"/>
  <c r="K11881" i="1" a="1"/>
  <c r="K11881" i="1" s="1"/>
  <c r="K11882" i="1" a="1"/>
  <c r="K11882" i="1" s="1"/>
  <c r="K11883" i="1" a="1"/>
  <c r="K11883" i="1" s="1"/>
  <c r="K11884" i="1" a="1"/>
  <c r="K11884" i="1" s="1"/>
  <c r="K11885" i="1" a="1"/>
  <c r="K11885" i="1" s="1"/>
  <c r="K11886" i="1" a="1"/>
  <c r="K11886" i="1" s="1"/>
  <c r="K11887" i="1" a="1"/>
  <c r="K11887" i="1" s="1"/>
  <c r="K11888" i="1" a="1"/>
  <c r="K11888" i="1" s="1"/>
  <c r="K11889" i="1" a="1"/>
  <c r="K11889" i="1" s="1"/>
  <c r="K11890" i="1" a="1"/>
  <c r="K11890" i="1" s="1"/>
  <c r="K11891" i="1" a="1"/>
  <c r="K11891" i="1" s="1"/>
  <c r="K11892" i="1" a="1"/>
  <c r="K11892" i="1" s="1"/>
  <c r="K11893" i="1" a="1"/>
  <c r="K11893" i="1" s="1"/>
  <c r="K11894" i="1" a="1"/>
  <c r="K11894" i="1" s="1"/>
  <c r="K11895" i="1" a="1"/>
  <c r="K11895" i="1" s="1"/>
  <c r="K11896" i="1" a="1"/>
  <c r="K11896" i="1" s="1"/>
  <c r="K11897" i="1" a="1"/>
  <c r="K11897" i="1" s="1"/>
  <c r="K11898" i="1" a="1"/>
  <c r="K11898" i="1" s="1"/>
  <c r="K11899" i="1" a="1"/>
  <c r="K11899" i="1" s="1"/>
  <c r="K11900" i="1" a="1"/>
  <c r="K11900" i="1" s="1"/>
  <c r="K11901" i="1" a="1"/>
  <c r="K11901" i="1" s="1"/>
  <c r="K11902" i="1" a="1"/>
  <c r="K11902" i="1" s="1"/>
  <c r="K11903" i="1" a="1"/>
  <c r="K11903" i="1" s="1"/>
  <c r="K11904" i="1" a="1"/>
  <c r="K11904" i="1" s="1"/>
  <c r="K11905" i="1" a="1"/>
  <c r="K11905" i="1" s="1"/>
  <c r="K11906" i="1" a="1"/>
  <c r="K11906" i="1" s="1"/>
  <c r="K11907" i="1" a="1"/>
  <c r="K11907" i="1" s="1"/>
  <c r="K11908" i="1" a="1"/>
  <c r="K11908" i="1" s="1"/>
  <c r="K11909" i="1" a="1"/>
  <c r="K11909" i="1" s="1"/>
  <c r="K11910" i="1" a="1"/>
  <c r="K11910" i="1" s="1"/>
  <c r="K11911" i="1" a="1"/>
  <c r="K11911" i="1" s="1"/>
  <c r="K11912" i="1" a="1"/>
  <c r="K11912" i="1" s="1"/>
  <c r="K11913" i="1" a="1"/>
  <c r="K11913" i="1" s="1"/>
  <c r="K11914" i="1" a="1"/>
  <c r="K11914" i="1" s="1"/>
  <c r="K11915" i="1" a="1"/>
  <c r="K11915" i="1" s="1"/>
  <c r="K11916" i="1" a="1"/>
  <c r="K11916" i="1" s="1"/>
  <c r="K11917" i="1" a="1"/>
  <c r="K11917" i="1" s="1"/>
  <c r="K11918" i="1" a="1"/>
  <c r="K11918" i="1" s="1"/>
  <c r="K11919" i="1" a="1"/>
  <c r="K11919" i="1" s="1"/>
  <c r="K11920" i="1" a="1"/>
  <c r="K11920" i="1" s="1"/>
  <c r="K11921" i="1" a="1"/>
  <c r="K11921" i="1" s="1"/>
  <c r="K11922" i="1" a="1"/>
  <c r="K11922" i="1" s="1"/>
  <c r="K11923" i="1" a="1"/>
  <c r="K11923" i="1" s="1"/>
  <c r="K11924" i="1" a="1"/>
  <c r="K11924" i="1" s="1"/>
  <c r="K11925" i="1" a="1"/>
  <c r="K11925" i="1" s="1"/>
  <c r="K11926" i="1" a="1"/>
  <c r="K11926" i="1" s="1"/>
  <c r="K11927" i="1" a="1"/>
  <c r="K11927" i="1" s="1"/>
  <c r="K11928" i="1" a="1"/>
  <c r="K11928" i="1" s="1"/>
  <c r="K11929" i="1" a="1"/>
  <c r="K11929" i="1" s="1"/>
  <c r="K11930" i="1" a="1"/>
  <c r="K11930" i="1" s="1"/>
  <c r="K11931" i="1" a="1"/>
  <c r="K11931" i="1" s="1"/>
  <c r="K11932" i="1" a="1"/>
  <c r="K11932" i="1" s="1"/>
  <c r="K11933" i="1" a="1"/>
  <c r="K11933" i="1" s="1"/>
  <c r="K11934" i="1" a="1"/>
  <c r="K11934" i="1" s="1"/>
  <c r="K11935" i="1" a="1"/>
  <c r="K11935" i="1" s="1"/>
  <c r="K11936" i="1" a="1"/>
  <c r="K11936" i="1" s="1"/>
  <c r="K11937" i="1" a="1"/>
  <c r="K11937" i="1" s="1"/>
  <c r="K11938" i="1" a="1"/>
  <c r="K11938" i="1" s="1"/>
  <c r="K11939" i="1" a="1"/>
  <c r="K11939" i="1" s="1"/>
  <c r="K11940" i="1" a="1"/>
  <c r="K11940" i="1" s="1"/>
  <c r="K11941" i="1" a="1"/>
  <c r="K11941" i="1" s="1"/>
  <c r="K11942" i="1" a="1"/>
  <c r="K11942" i="1" s="1"/>
  <c r="K11943" i="1" a="1"/>
  <c r="K11943" i="1" s="1"/>
  <c r="K11944" i="1" a="1"/>
  <c r="K11944" i="1" s="1"/>
  <c r="K11945" i="1" a="1"/>
  <c r="K11945" i="1" s="1"/>
  <c r="K11946" i="1" a="1"/>
  <c r="K11946" i="1" s="1"/>
  <c r="K11947" i="1" a="1"/>
  <c r="K11947" i="1" s="1"/>
  <c r="I11947" i="1"/>
  <c r="G11947" i="1"/>
  <c r="I11943" i="1"/>
  <c r="G11943" i="1"/>
  <c r="I11940" i="1"/>
  <c r="G11940" i="1"/>
  <c r="I11937" i="1"/>
  <c r="G11937" i="1"/>
  <c r="I11924" i="1"/>
  <c r="G11924" i="1"/>
  <c r="I11917" i="1"/>
  <c r="G11917" i="1"/>
  <c r="I11912" i="1"/>
  <c r="G11912" i="1"/>
  <c r="I11909" i="1"/>
  <c r="G11909" i="1"/>
  <c r="I11905" i="1"/>
  <c r="G11905" i="1"/>
  <c r="I11693" i="1"/>
  <c r="G11693" i="1"/>
  <c r="I11674" i="1"/>
  <c r="G11674" i="1"/>
  <c r="I11625" i="1"/>
  <c r="G11625" i="1"/>
  <c r="I11604" i="1"/>
  <c r="G11604" i="1"/>
  <c r="I11598" i="1"/>
  <c r="G11598" i="1"/>
  <c r="I11581" i="1"/>
  <c r="G11581" i="1"/>
  <c r="I11545" i="1"/>
  <c r="G11545" i="1"/>
  <c r="I11542" i="1"/>
  <c r="G11542" i="1"/>
  <c r="I11514" i="1"/>
  <c r="G11514" i="1"/>
  <c r="I11501" i="1"/>
  <c r="G11501" i="1"/>
  <c r="I11490" i="1"/>
  <c r="G11490" i="1"/>
  <c r="I11485" i="1"/>
  <c r="G11485" i="1"/>
  <c r="I11482" i="1"/>
  <c r="G11482" i="1"/>
  <c r="I11457" i="1"/>
  <c r="G11457" i="1"/>
  <c r="I11444" i="1"/>
  <c r="G11444" i="1"/>
  <c r="I11441" i="1"/>
  <c r="G11441" i="1"/>
  <c r="I11432" i="1"/>
  <c r="G11432" i="1"/>
  <c r="I11396" i="1"/>
  <c r="G11396" i="1"/>
  <c r="I11343" i="1"/>
  <c r="G11343" i="1"/>
  <c r="I11338" i="1"/>
  <c r="G11338" i="1"/>
  <c r="I11335" i="1"/>
  <c r="G11335" i="1"/>
  <c r="I11332" i="1"/>
  <c r="G11332" i="1"/>
  <c r="I11329" i="1"/>
  <c r="G11329" i="1"/>
  <c r="I11326" i="1"/>
  <c r="G11326" i="1"/>
  <c r="I11323" i="1"/>
  <c r="G11323" i="1"/>
  <c r="I11212" i="1"/>
  <c r="G11212" i="1"/>
  <c r="I11209" i="1"/>
  <c r="G11209" i="1"/>
  <c r="I11205" i="1"/>
  <c r="G11205" i="1"/>
  <c r="I11202" i="1"/>
  <c r="G11202" i="1"/>
  <c r="I11173" i="1"/>
  <c r="G11173" i="1"/>
  <c r="I11170" i="1"/>
  <c r="G11170" i="1"/>
  <c r="I11167" i="1"/>
  <c r="G11167" i="1"/>
  <c r="I11163" i="1"/>
  <c r="G11163" i="1"/>
  <c r="I11160" i="1"/>
  <c r="G11160" i="1"/>
  <c r="I11147" i="1"/>
  <c r="G11147" i="1"/>
  <c r="I11144" i="1"/>
  <c r="G11144" i="1"/>
  <c r="I11140" i="1"/>
  <c r="G11140" i="1"/>
  <c r="I11131" i="1"/>
  <c r="G11131" i="1"/>
  <c r="I11125" i="1"/>
  <c r="G11125" i="1"/>
  <c r="I11119" i="1"/>
  <c r="G11119" i="1"/>
  <c r="I11111" i="1"/>
  <c r="G11111" i="1"/>
  <c r="I11108" i="1"/>
  <c r="G11108" i="1"/>
  <c r="I11099" i="1"/>
  <c r="G11099" i="1"/>
  <c r="I11075" i="1"/>
  <c r="G11075" i="1"/>
  <c r="I11072" i="1"/>
  <c r="G11072" i="1"/>
  <c r="I11069" i="1"/>
  <c r="G11069" i="1"/>
  <c r="K2" i="1" a="1"/>
  <c r="K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 s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8" i="1" a="1"/>
  <c r="K298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8" i="1" a="1"/>
  <c r="K398" i="1" s="1"/>
  <c r="K399" i="1" a="1"/>
  <c r="K399" i="1" s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 s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0" i="1" a="1"/>
  <c r="K470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6" i="1" a="1"/>
  <c r="K476" i="1" s="1"/>
  <c r="K477" i="1" a="1"/>
  <c r="K477" i="1" s="1"/>
  <c r="K478" i="1" a="1"/>
  <c r="K478" i="1" s="1"/>
  <c r="K479" i="1" a="1"/>
  <c r="K479" i="1" s="1"/>
  <c r="K480" i="1" a="1"/>
  <c r="K480" i="1" s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 a="1"/>
  <c r="K489" i="1" s="1"/>
  <c r="K490" i="1" a="1"/>
  <c r="K490" i="1" s="1"/>
  <c r="K491" i="1" a="1"/>
  <c r="K491" i="1" s="1"/>
  <c r="K492" i="1" a="1"/>
  <c r="K492" i="1" s="1"/>
  <c r="K493" i="1" a="1"/>
  <c r="K493" i="1" s="1"/>
  <c r="K494" i="1" a="1"/>
  <c r="K494" i="1" s="1"/>
  <c r="K495" i="1" a="1"/>
  <c r="K495" i="1" s="1"/>
  <c r="K496" i="1" a="1"/>
  <c r="K496" i="1" s="1"/>
  <c r="K497" i="1" a="1"/>
  <c r="K497" i="1" s="1"/>
  <c r="K498" i="1" a="1"/>
  <c r="K498" i="1" s="1"/>
  <c r="K499" i="1" a="1"/>
  <c r="K499" i="1" s="1"/>
  <c r="K500" i="1" a="1"/>
  <c r="K500" i="1" s="1"/>
  <c r="K501" i="1" a="1"/>
  <c r="K501" i="1" s="1"/>
  <c r="K502" i="1" a="1"/>
  <c r="K502" i="1" s="1"/>
  <c r="K503" i="1" a="1"/>
  <c r="K503" i="1" s="1"/>
  <c r="K504" i="1" a="1"/>
  <c r="K504" i="1" s="1"/>
  <c r="K505" i="1" a="1"/>
  <c r="K505" i="1" s="1"/>
  <c r="K506" i="1" a="1"/>
  <c r="K506" i="1" s="1"/>
  <c r="K507" i="1" a="1"/>
  <c r="K507" i="1" s="1"/>
  <c r="K508" i="1" a="1"/>
  <c r="K508" i="1" s="1"/>
  <c r="K509" i="1" a="1"/>
  <c r="K509" i="1" s="1"/>
  <c r="K510" i="1" a="1"/>
  <c r="K510" i="1" s="1"/>
  <c r="K511" i="1" a="1"/>
  <c r="K511" i="1" s="1"/>
  <c r="K512" i="1" a="1"/>
  <c r="K512" i="1" s="1"/>
  <c r="K513" i="1" a="1"/>
  <c r="K513" i="1" s="1"/>
  <c r="K514" i="1" a="1"/>
  <c r="K514" i="1" s="1"/>
  <c r="K515" i="1" a="1"/>
  <c r="K515" i="1" s="1"/>
  <c r="K516" i="1" a="1"/>
  <c r="K516" i="1" s="1"/>
  <c r="K517" i="1" a="1"/>
  <c r="K517" i="1" s="1"/>
  <c r="K518" i="1" a="1"/>
  <c r="K518" i="1" s="1"/>
  <c r="K519" i="1" a="1"/>
  <c r="K519" i="1" s="1"/>
  <c r="K520" i="1" a="1"/>
  <c r="K520" i="1" s="1"/>
  <c r="K521" i="1" a="1"/>
  <c r="K521" i="1" s="1"/>
  <c r="K522" i="1" a="1"/>
  <c r="K522" i="1" s="1"/>
  <c r="K523" i="1" a="1"/>
  <c r="K523" i="1" s="1"/>
  <c r="K524" i="1" a="1"/>
  <c r="K524" i="1" s="1"/>
  <c r="K525" i="1" a="1"/>
  <c r="K525" i="1" s="1"/>
  <c r="K526" i="1" a="1"/>
  <c r="K526" i="1" s="1"/>
  <c r="K527" i="1" a="1"/>
  <c r="K527" i="1" s="1"/>
  <c r="K528" i="1" a="1"/>
  <c r="K528" i="1" s="1"/>
  <c r="K529" i="1" a="1"/>
  <c r="K529" i="1" s="1"/>
  <c r="K530" i="1" a="1"/>
  <c r="K530" i="1" s="1"/>
  <c r="K531" i="1" a="1"/>
  <c r="K531" i="1" s="1"/>
  <c r="K532" i="1" a="1"/>
  <c r="K532" i="1" s="1"/>
  <c r="K533" i="1" a="1"/>
  <c r="K533" i="1" s="1"/>
  <c r="K534" i="1" a="1"/>
  <c r="K534" i="1" s="1"/>
  <c r="K535" i="1" a="1"/>
  <c r="K535" i="1" s="1"/>
  <c r="K536" i="1" a="1"/>
  <c r="K536" i="1" s="1"/>
  <c r="K537" i="1" a="1"/>
  <c r="K537" i="1" s="1"/>
  <c r="K538" i="1" a="1"/>
  <c r="K538" i="1" s="1"/>
  <c r="K539" i="1" a="1"/>
  <c r="K539" i="1" s="1"/>
  <c r="K540" i="1" a="1"/>
  <c r="K540" i="1" s="1"/>
  <c r="K541" i="1" a="1"/>
  <c r="K541" i="1" s="1"/>
  <c r="K542" i="1" a="1"/>
  <c r="K542" i="1" s="1"/>
  <c r="K543" i="1" a="1"/>
  <c r="K543" i="1" s="1"/>
  <c r="K544" i="1" a="1"/>
  <c r="K544" i="1" s="1"/>
  <c r="K545" i="1" a="1"/>
  <c r="K545" i="1" s="1"/>
  <c r="K546" i="1" a="1"/>
  <c r="K546" i="1" s="1"/>
  <c r="K547" i="1" a="1"/>
  <c r="K547" i="1" s="1"/>
  <c r="K548" i="1" a="1"/>
  <c r="K548" i="1" s="1"/>
  <c r="K549" i="1" a="1"/>
  <c r="K549" i="1" s="1"/>
  <c r="K550" i="1" a="1"/>
  <c r="K550" i="1" s="1"/>
  <c r="K551" i="1" a="1"/>
  <c r="K551" i="1" s="1"/>
  <c r="K552" i="1" a="1"/>
  <c r="K552" i="1" s="1"/>
  <c r="K553" i="1" a="1"/>
  <c r="K553" i="1" s="1"/>
  <c r="K554" i="1" a="1"/>
  <c r="K554" i="1" s="1"/>
  <c r="K555" i="1" a="1"/>
  <c r="K555" i="1" s="1"/>
  <c r="K556" i="1" a="1"/>
  <c r="K556" i="1" s="1"/>
  <c r="K557" i="1" a="1"/>
  <c r="K557" i="1" s="1"/>
  <c r="K558" i="1" a="1"/>
  <c r="K558" i="1" s="1"/>
  <c r="K559" i="1" a="1"/>
  <c r="K559" i="1" s="1"/>
  <c r="K560" i="1" a="1"/>
  <c r="K560" i="1" s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6" i="1" a="1"/>
  <c r="K566" i="1" s="1"/>
  <c r="K567" i="1" a="1"/>
  <c r="K567" i="1" s="1"/>
  <c r="K568" i="1" a="1"/>
  <c r="K568" i="1" s="1"/>
  <c r="K569" i="1" a="1"/>
  <c r="K569" i="1" s="1"/>
  <c r="K570" i="1" a="1"/>
  <c r="K570" i="1" s="1"/>
  <c r="K571" i="1" a="1"/>
  <c r="K571" i="1" s="1"/>
  <c r="K572" i="1" a="1"/>
  <c r="K572" i="1" s="1"/>
  <c r="K573" i="1" a="1"/>
  <c r="K573" i="1" s="1"/>
  <c r="K574" i="1" a="1"/>
  <c r="K574" i="1" s="1"/>
  <c r="K575" i="1" a="1"/>
  <c r="K575" i="1" s="1"/>
  <c r="K576" i="1" a="1"/>
  <c r="K576" i="1" s="1"/>
  <c r="K577" i="1" a="1"/>
  <c r="K577" i="1" s="1"/>
  <c r="K578" i="1" a="1"/>
  <c r="K578" i="1" s="1"/>
  <c r="K579" i="1" a="1"/>
  <c r="K579" i="1" s="1"/>
  <c r="K580" i="1" a="1"/>
  <c r="K580" i="1" s="1"/>
  <c r="K581" i="1" a="1"/>
  <c r="K581" i="1" s="1"/>
  <c r="K582" i="1" a="1"/>
  <c r="K582" i="1" s="1"/>
  <c r="K583" i="1" a="1"/>
  <c r="K583" i="1" s="1"/>
  <c r="K584" i="1" a="1"/>
  <c r="K584" i="1" s="1"/>
  <c r="K585" i="1" a="1"/>
  <c r="K585" i="1" s="1"/>
  <c r="K586" i="1" a="1"/>
  <c r="K586" i="1" s="1"/>
  <c r="K587" i="1" a="1"/>
  <c r="K587" i="1" s="1"/>
  <c r="K588" i="1" a="1"/>
  <c r="K588" i="1" s="1"/>
  <c r="K589" i="1" a="1"/>
  <c r="K589" i="1" s="1"/>
  <c r="K590" i="1" a="1"/>
  <c r="K590" i="1" s="1"/>
  <c r="K591" i="1" a="1"/>
  <c r="K591" i="1" s="1"/>
  <c r="K592" i="1" a="1"/>
  <c r="K592" i="1" s="1"/>
  <c r="K593" i="1" a="1"/>
  <c r="K593" i="1" s="1"/>
  <c r="K594" i="1" a="1"/>
  <c r="K594" i="1" s="1"/>
  <c r="K595" i="1" a="1"/>
  <c r="K595" i="1" s="1"/>
  <c r="K596" i="1" a="1"/>
  <c r="K596" i="1" s="1"/>
  <c r="K597" i="1" a="1"/>
  <c r="K597" i="1" s="1"/>
  <c r="K598" i="1" a="1"/>
  <c r="K598" i="1" s="1"/>
  <c r="K599" i="1" a="1"/>
  <c r="K599" i="1" s="1"/>
  <c r="K600" i="1" a="1"/>
  <c r="K600" i="1" s="1"/>
  <c r="K601" i="1" a="1"/>
  <c r="K601" i="1" s="1"/>
  <c r="K602" i="1" a="1"/>
  <c r="K602" i="1" s="1"/>
  <c r="K603" i="1" a="1"/>
  <c r="K603" i="1" s="1"/>
  <c r="K604" i="1" a="1"/>
  <c r="K604" i="1" s="1"/>
  <c r="K605" i="1" a="1"/>
  <c r="K605" i="1" s="1"/>
  <c r="K606" i="1" a="1"/>
  <c r="K606" i="1" s="1"/>
  <c r="K607" i="1" a="1"/>
  <c r="K607" i="1" s="1"/>
  <c r="K608" i="1" a="1"/>
  <c r="K608" i="1" s="1"/>
  <c r="K609" i="1" a="1"/>
  <c r="K609" i="1" s="1"/>
  <c r="K610" i="1" a="1"/>
  <c r="K610" i="1" s="1"/>
  <c r="K611" i="1" a="1"/>
  <c r="K611" i="1" s="1"/>
  <c r="K612" i="1" a="1"/>
  <c r="K612" i="1" s="1"/>
  <c r="K613" i="1" a="1"/>
  <c r="K613" i="1" s="1"/>
  <c r="K614" i="1" a="1"/>
  <c r="K614" i="1" s="1"/>
  <c r="K615" i="1" a="1"/>
  <c r="K615" i="1" s="1"/>
  <c r="K616" i="1" a="1"/>
  <c r="K616" i="1" s="1"/>
  <c r="K617" i="1" a="1"/>
  <c r="K617" i="1" s="1"/>
  <c r="K618" i="1" a="1"/>
  <c r="K618" i="1" s="1"/>
  <c r="K619" i="1" a="1"/>
  <c r="K619" i="1" s="1"/>
  <c r="K620" i="1" a="1"/>
  <c r="K620" i="1" s="1"/>
  <c r="K621" i="1" a="1"/>
  <c r="K621" i="1" s="1"/>
  <c r="K622" i="1" a="1"/>
  <c r="K622" i="1" s="1"/>
  <c r="K623" i="1" a="1"/>
  <c r="K623" i="1" s="1"/>
  <c r="K624" i="1" a="1"/>
  <c r="K624" i="1" s="1"/>
  <c r="K625" i="1" a="1"/>
  <c r="K625" i="1" s="1"/>
  <c r="K626" i="1" a="1"/>
  <c r="K626" i="1" s="1"/>
  <c r="K627" i="1" a="1"/>
  <c r="K627" i="1" s="1"/>
  <c r="K628" i="1" a="1"/>
  <c r="K628" i="1" s="1"/>
  <c r="K629" i="1" a="1"/>
  <c r="K629" i="1" s="1"/>
  <c r="K630" i="1" a="1"/>
  <c r="K630" i="1" s="1"/>
  <c r="K631" i="1" a="1"/>
  <c r="K631" i="1" s="1"/>
  <c r="K632" i="1" a="1"/>
  <c r="K632" i="1" s="1"/>
  <c r="K633" i="1" a="1"/>
  <c r="K633" i="1" s="1"/>
  <c r="K634" i="1" a="1"/>
  <c r="K634" i="1" s="1"/>
  <c r="K635" i="1" a="1"/>
  <c r="K635" i="1" s="1"/>
  <c r="K636" i="1" a="1"/>
  <c r="K636" i="1" s="1"/>
  <c r="K637" i="1" a="1"/>
  <c r="K637" i="1" s="1"/>
  <c r="K638" i="1" a="1"/>
  <c r="K638" i="1" s="1"/>
  <c r="K639" i="1" a="1"/>
  <c r="K639" i="1" s="1"/>
  <c r="K640" i="1" a="1"/>
  <c r="K640" i="1" s="1"/>
  <c r="K641" i="1" a="1"/>
  <c r="K641" i="1" s="1"/>
  <c r="K642" i="1" a="1"/>
  <c r="K642" i="1" s="1"/>
  <c r="K643" i="1" a="1"/>
  <c r="K643" i="1" s="1"/>
  <c r="K644" i="1" a="1"/>
  <c r="K644" i="1" s="1"/>
  <c r="K645" i="1" a="1"/>
  <c r="K645" i="1" s="1"/>
  <c r="K646" i="1" a="1"/>
  <c r="K646" i="1" s="1"/>
  <c r="K647" i="1" a="1"/>
  <c r="K647" i="1" s="1"/>
  <c r="K648" i="1" a="1"/>
  <c r="K648" i="1" s="1"/>
  <c r="K649" i="1" a="1"/>
  <c r="K649" i="1" s="1"/>
  <c r="K650" i="1" a="1"/>
  <c r="K650" i="1" s="1"/>
  <c r="K651" i="1" a="1"/>
  <c r="K651" i="1" s="1"/>
  <c r="K652" i="1" a="1"/>
  <c r="K652" i="1" s="1"/>
  <c r="K653" i="1" a="1"/>
  <c r="K653" i="1" s="1"/>
  <c r="K654" i="1" a="1"/>
  <c r="K654" i="1" s="1"/>
  <c r="K655" i="1" a="1"/>
  <c r="K655" i="1" s="1"/>
  <c r="K656" i="1" a="1"/>
  <c r="K656" i="1" s="1"/>
  <c r="K657" i="1" a="1"/>
  <c r="K657" i="1" s="1"/>
  <c r="K658" i="1" a="1"/>
  <c r="K658" i="1" s="1"/>
  <c r="K659" i="1" a="1"/>
  <c r="K659" i="1" s="1"/>
  <c r="K660" i="1" a="1"/>
  <c r="K660" i="1" s="1"/>
  <c r="K661" i="1" a="1"/>
  <c r="K661" i="1" s="1"/>
  <c r="K662" i="1" a="1"/>
  <c r="K662" i="1" s="1"/>
  <c r="K663" i="1" a="1"/>
  <c r="K663" i="1" s="1"/>
  <c r="K664" i="1" a="1"/>
  <c r="K664" i="1" s="1"/>
  <c r="K665" i="1" a="1"/>
  <c r="K665" i="1" s="1"/>
  <c r="K666" i="1" a="1"/>
  <c r="K666" i="1" s="1"/>
  <c r="K667" i="1" a="1"/>
  <c r="K667" i="1" s="1"/>
  <c r="K668" i="1" a="1"/>
  <c r="K668" i="1" s="1"/>
  <c r="K669" i="1" a="1"/>
  <c r="K669" i="1" s="1"/>
  <c r="K670" i="1" a="1"/>
  <c r="K670" i="1" s="1"/>
  <c r="K671" i="1" a="1"/>
  <c r="K671" i="1" s="1"/>
  <c r="K672" i="1" a="1"/>
  <c r="K672" i="1" s="1"/>
  <c r="K673" i="1" a="1"/>
  <c r="K673" i="1" s="1"/>
  <c r="K674" i="1" a="1"/>
  <c r="K674" i="1" s="1"/>
  <c r="K675" i="1" a="1"/>
  <c r="K675" i="1" s="1"/>
  <c r="K676" i="1" a="1"/>
  <c r="K676" i="1" s="1"/>
  <c r="K677" i="1" a="1"/>
  <c r="K677" i="1" s="1"/>
  <c r="K678" i="1" a="1"/>
  <c r="K678" i="1" s="1"/>
  <c r="K679" i="1" a="1"/>
  <c r="K679" i="1" s="1"/>
  <c r="K680" i="1" a="1"/>
  <c r="K680" i="1" s="1"/>
  <c r="K681" i="1" a="1"/>
  <c r="K681" i="1" s="1"/>
  <c r="K682" i="1" a="1"/>
  <c r="K682" i="1" s="1"/>
  <c r="K683" i="1" a="1"/>
  <c r="K683" i="1" s="1"/>
  <c r="K684" i="1" a="1"/>
  <c r="K684" i="1" s="1"/>
  <c r="K685" i="1" a="1"/>
  <c r="K685" i="1" s="1"/>
  <c r="K686" i="1" a="1"/>
  <c r="K686" i="1" s="1"/>
  <c r="K687" i="1" a="1"/>
  <c r="K687" i="1" s="1"/>
  <c r="K688" i="1" a="1"/>
  <c r="K688" i="1" s="1"/>
  <c r="K689" i="1" a="1"/>
  <c r="K689" i="1" s="1"/>
  <c r="K690" i="1" a="1"/>
  <c r="K690" i="1" s="1"/>
  <c r="K691" i="1" a="1"/>
  <c r="K691" i="1" s="1"/>
  <c r="K692" i="1" a="1"/>
  <c r="K692" i="1" s="1"/>
  <c r="K693" i="1" a="1"/>
  <c r="K693" i="1" s="1"/>
  <c r="K694" i="1" a="1"/>
  <c r="K694" i="1" s="1"/>
  <c r="K695" i="1" a="1"/>
  <c r="K695" i="1" s="1"/>
  <c r="K696" i="1" a="1"/>
  <c r="K696" i="1" s="1"/>
  <c r="K697" i="1" a="1"/>
  <c r="K697" i="1" s="1"/>
  <c r="K698" i="1" a="1"/>
  <c r="K698" i="1" s="1"/>
  <c r="K699" i="1" a="1"/>
  <c r="K699" i="1" s="1"/>
  <c r="K700" i="1" a="1"/>
  <c r="K700" i="1" s="1"/>
  <c r="K701" i="1" a="1"/>
  <c r="K701" i="1" s="1"/>
  <c r="K702" i="1" a="1"/>
  <c r="K702" i="1" s="1"/>
  <c r="K703" i="1" a="1"/>
  <c r="K703" i="1" s="1"/>
  <c r="K704" i="1" a="1"/>
  <c r="K704" i="1" s="1"/>
  <c r="K705" i="1" a="1"/>
  <c r="K705" i="1" s="1"/>
  <c r="K706" i="1" a="1"/>
  <c r="K706" i="1" s="1"/>
  <c r="K707" i="1" a="1"/>
  <c r="K707" i="1" s="1"/>
  <c r="K708" i="1" a="1"/>
  <c r="K708" i="1" s="1"/>
  <c r="K709" i="1" a="1"/>
  <c r="K709" i="1" s="1"/>
  <c r="K710" i="1" a="1"/>
  <c r="K710" i="1" s="1"/>
  <c r="K711" i="1" a="1"/>
  <c r="K711" i="1" s="1"/>
  <c r="K712" i="1" a="1"/>
  <c r="K712" i="1" s="1"/>
  <c r="K713" i="1" a="1"/>
  <c r="K713" i="1" s="1"/>
  <c r="K714" i="1" a="1"/>
  <c r="K714" i="1" s="1"/>
  <c r="K715" i="1" a="1"/>
  <c r="K715" i="1" s="1"/>
  <c r="K716" i="1" a="1"/>
  <c r="K716" i="1" s="1"/>
  <c r="K717" i="1" a="1"/>
  <c r="K717" i="1" s="1"/>
  <c r="K718" i="1" a="1"/>
  <c r="K718" i="1" s="1"/>
  <c r="K719" i="1" a="1"/>
  <c r="K719" i="1" s="1"/>
  <c r="K720" i="1" a="1"/>
  <c r="K720" i="1" s="1"/>
  <c r="K721" i="1" a="1"/>
  <c r="K721" i="1" s="1"/>
  <c r="K722" i="1" a="1"/>
  <c r="K722" i="1" s="1"/>
  <c r="K723" i="1" a="1"/>
  <c r="K723" i="1" s="1"/>
  <c r="K724" i="1" a="1"/>
  <c r="K724" i="1" s="1"/>
  <c r="K725" i="1" a="1"/>
  <c r="K725" i="1" s="1"/>
  <c r="K726" i="1" a="1"/>
  <c r="K726" i="1" s="1"/>
  <c r="K727" i="1" a="1"/>
  <c r="K727" i="1" s="1"/>
  <c r="K728" i="1" a="1"/>
  <c r="K728" i="1" s="1"/>
  <c r="K729" i="1" a="1"/>
  <c r="K729" i="1" s="1"/>
  <c r="K730" i="1" a="1"/>
  <c r="K730" i="1" s="1"/>
  <c r="K731" i="1" a="1"/>
  <c r="K731" i="1" s="1"/>
  <c r="K732" i="1" a="1"/>
  <c r="K732" i="1" s="1"/>
  <c r="K733" i="1" a="1"/>
  <c r="K733" i="1" s="1"/>
  <c r="K734" i="1" a="1"/>
  <c r="K734" i="1" s="1"/>
  <c r="K735" i="1" a="1"/>
  <c r="K735" i="1" s="1"/>
  <c r="K736" i="1" a="1"/>
  <c r="K736" i="1" s="1"/>
  <c r="K737" i="1" a="1"/>
  <c r="K737" i="1" s="1"/>
  <c r="K738" i="1" a="1"/>
  <c r="K738" i="1" s="1"/>
  <c r="K739" i="1" a="1"/>
  <c r="K739" i="1" s="1"/>
  <c r="K740" i="1" a="1"/>
  <c r="K740" i="1" s="1"/>
  <c r="K741" i="1" a="1"/>
  <c r="K741" i="1" s="1"/>
  <c r="K742" i="1" a="1"/>
  <c r="K742" i="1" s="1"/>
  <c r="K743" i="1" a="1"/>
  <c r="K743" i="1" s="1"/>
  <c r="K744" i="1" a="1"/>
  <c r="K744" i="1" s="1"/>
  <c r="K745" i="1" a="1"/>
  <c r="K745" i="1" s="1"/>
  <c r="K746" i="1" a="1"/>
  <c r="K746" i="1" s="1"/>
  <c r="K747" i="1" a="1"/>
  <c r="K747" i="1" s="1"/>
  <c r="K748" i="1" a="1"/>
  <c r="K748" i="1" s="1"/>
  <c r="K749" i="1" a="1"/>
  <c r="K749" i="1" s="1"/>
  <c r="K750" i="1" a="1"/>
  <c r="K750" i="1" s="1"/>
  <c r="K751" i="1" a="1"/>
  <c r="K751" i="1" s="1"/>
  <c r="K752" i="1" a="1"/>
  <c r="K752" i="1" s="1"/>
  <c r="K753" i="1" a="1"/>
  <c r="K753" i="1" s="1"/>
  <c r="K754" i="1" a="1"/>
  <c r="K754" i="1" s="1"/>
  <c r="K755" i="1" a="1"/>
  <c r="K755" i="1" s="1"/>
  <c r="K756" i="1" a="1"/>
  <c r="K756" i="1" s="1"/>
  <c r="K757" i="1" a="1"/>
  <c r="K757" i="1" s="1"/>
  <c r="K758" i="1" a="1"/>
  <c r="K758" i="1" s="1"/>
  <c r="K759" i="1" a="1"/>
  <c r="K759" i="1" s="1"/>
  <c r="K760" i="1" a="1"/>
  <c r="K760" i="1" s="1"/>
  <c r="K761" i="1" a="1"/>
  <c r="K761" i="1" s="1"/>
  <c r="K762" i="1" a="1"/>
  <c r="K762" i="1" s="1"/>
  <c r="K763" i="1" a="1"/>
  <c r="K763" i="1" s="1"/>
  <c r="K764" i="1" a="1"/>
  <c r="K764" i="1" s="1"/>
  <c r="K765" i="1" a="1"/>
  <c r="K765" i="1" s="1"/>
  <c r="K766" i="1" a="1"/>
  <c r="K766" i="1" s="1"/>
  <c r="K767" i="1" a="1"/>
  <c r="K767" i="1" s="1"/>
  <c r="K768" i="1" a="1"/>
  <c r="K768" i="1" s="1"/>
  <c r="K769" i="1" a="1"/>
  <c r="K769" i="1" s="1"/>
  <c r="K770" i="1" a="1"/>
  <c r="K770" i="1" s="1"/>
  <c r="K771" i="1" a="1"/>
  <c r="K771" i="1" s="1"/>
  <c r="K772" i="1" a="1"/>
  <c r="K772" i="1" s="1"/>
  <c r="K773" i="1" a="1"/>
  <c r="K773" i="1" s="1"/>
  <c r="K774" i="1" a="1"/>
  <c r="K774" i="1" s="1"/>
  <c r="K775" i="1" a="1"/>
  <c r="K775" i="1" s="1"/>
  <c r="K776" i="1" a="1"/>
  <c r="K776" i="1" s="1"/>
  <c r="K777" i="1" a="1"/>
  <c r="K777" i="1" s="1"/>
  <c r="K778" i="1" a="1"/>
  <c r="K778" i="1" s="1"/>
  <c r="K779" i="1" a="1"/>
  <c r="K779" i="1" s="1"/>
  <c r="K780" i="1" a="1"/>
  <c r="K780" i="1" s="1"/>
  <c r="K781" i="1" a="1"/>
  <c r="K781" i="1" s="1"/>
  <c r="K782" i="1" a="1"/>
  <c r="K782" i="1" s="1"/>
  <c r="K783" i="1" a="1"/>
  <c r="K783" i="1" s="1"/>
  <c r="K784" i="1" a="1"/>
  <c r="K784" i="1" s="1"/>
  <c r="K785" i="1" a="1"/>
  <c r="K785" i="1" s="1"/>
  <c r="K786" i="1" a="1"/>
  <c r="K786" i="1" s="1"/>
  <c r="K787" i="1" a="1"/>
  <c r="K787" i="1" s="1"/>
  <c r="K788" i="1" a="1"/>
  <c r="K788" i="1" s="1"/>
  <c r="K789" i="1" a="1"/>
  <c r="K789" i="1" s="1"/>
  <c r="K790" i="1" a="1"/>
  <c r="K790" i="1" s="1"/>
  <c r="K791" i="1" a="1"/>
  <c r="K791" i="1" s="1"/>
  <c r="K792" i="1" a="1"/>
  <c r="K792" i="1" s="1"/>
  <c r="K793" i="1" a="1"/>
  <c r="K793" i="1" s="1"/>
  <c r="K794" i="1" a="1"/>
  <c r="K794" i="1" s="1"/>
  <c r="K795" i="1" a="1"/>
  <c r="K795" i="1" s="1"/>
  <c r="K796" i="1" a="1"/>
  <c r="K796" i="1" s="1"/>
  <c r="K797" i="1" a="1"/>
  <c r="K797" i="1" s="1"/>
  <c r="K798" i="1" a="1"/>
  <c r="K798" i="1" s="1"/>
  <c r="K799" i="1" a="1"/>
  <c r="K799" i="1" s="1"/>
  <c r="K800" i="1" a="1"/>
  <c r="K800" i="1" s="1"/>
  <c r="K801" i="1" a="1"/>
  <c r="K801" i="1" s="1"/>
  <c r="K802" i="1" a="1"/>
  <c r="K802" i="1" s="1"/>
  <c r="K803" i="1" a="1"/>
  <c r="K803" i="1" s="1"/>
  <c r="K804" i="1" a="1"/>
  <c r="K804" i="1" s="1"/>
  <c r="K805" i="1" a="1"/>
  <c r="K805" i="1" s="1"/>
  <c r="K806" i="1" a="1"/>
  <c r="K806" i="1" s="1"/>
  <c r="K807" i="1" a="1"/>
  <c r="K807" i="1" s="1"/>
  <c r="K808" i="1" a="1"/>
  <c r="K808" i="1" s="1"/>
  <c r="K809" i="1" a="1"/>
  <c r="K809" i="1" s="1"/>
  <c r="K810" i="1" a="1"/>
  <c r="K810" i="1" s="1"/>
  <c r="K811" i="1" a="1"/>
  <c r="K811" i="1" s="1"/>
  <c r="K812" i="1" a="1"/>
  <c r="K812" i="1" s="1"/>
  <c r="K813" i="1" a="1"/>
  <c r="K813" i="1" s="1"/>
  <c r="K814" i="1" a="1"/>
  <c r="K814" i="1" s="1"/>
  <c r="K815" i="1" a="1"/>
  <c r="K815" i="1" s="1"/>
  <c r="K816" i="1" a="1"/>
  <c r="K816" i="1" s="1"/>
  <c r="K817" i="1" a="1"/>
  <c r="K817" i="1" s="1"/>
  <c r="K818" i="1" a="1"/>
  <c r="K818" i="1" s="1"/>
  <c r="K819" i="1" a="1"/>
  <c r="K819" i="1" s="1"/>
  <c r="K820" i="1" a="1"/>
  <c r="K820" i="1" s="1"/>
  <c r="K821" i="1" a="1"/>
  <c r="K821" i="1" s="1"/>
  <c r="K822" i="1" a="1"/>
  <c r="K822" i="1" s="1"/>
  <c r="K823" i="1" a="1"/>
  <c r="K823" i="1" s="1"/>
  <c r="K824" i="1" a="1"/>
  <c r="K824" i="1" s="1"/>
  <c r="K825" i="1" a="1"/>
  <c r="K825" i="1" s="1"/>
  <c r="K826" i="1" a="1"/>
  <c r="K826" i="1" s="1"/>
  <c r="K827" i="1" a="1"/>
  <c r="K827" i="1" s="1"/>
  <c r="K828" i="1" a="1"/>
  <c r="K828" i="1" s="1"/>
  <c r="K829" i="1" a="1"/>
  <c r="K829" i="1" s="1"/>
  <c r="K830" i="1" a="1"/>
  <c r="K830" i="1" s="1"/>
  <c r="K831" i="1" a="1"/>
  <c r="K831" i="1" s="1"/>
  <c r="K832" i="1" a="1"/>
  <c r="K832" i="1" s="1"/>
  <c r="K833" i="1" a="1"/>
  <c r="K833" i="1" s="1"/>
  <c r="K834" i="1" a="1"/>
  <c r="K834" i="1" s="1"/>
  <c r="K835" i="1" a="1"/>
  <c r="K835" i="1" s="1"/>
  <c r="K836" i="1" a="1"/>
  <c r="K836" i="1" s="1"/>
  <c r="K837" i="1" a="1"/>
  <c r="K837" i="1"/>
  <c r="K838" i="1" a="1"/>
  <c r="K838" i="1" s="1"/>
  <c r="K839" i="1" a="1"/>
  <c r="K839" i="1" s="1"/>
  <c r="K840" i="1" a="1"/>
  <c r="K840" i="1" s="1"/>
  <c r="K841" i="1" a="1"/>
  <c r="K841" i="1" s="1"/>
  <c r="K842" i="1" a="1"/>
  <c r="K842" i="1" s="1"/>
  <c r="K843" i="1" a="1"/>
  <c r="K843" i="1" s="1"/>
  <c r="K844" i="1" a="1"/>
  <c r="K844" i="1" s="1"/>
  <c r="K845" i="1" a="1"/>
  <c r="K845" i="1" s="1"/>
  <c r="K846" i="1" a="1"/>
  <c r="K846" i="1" s="1"/>
  <c r="K847" i="1" a="1"/>
  <c r="K847" i="1" s="1"/>
  <c r="K848" i="1" a="1"/>
  <c r="K848" i="1" s="1"/>
  <c r="K849" i="1" a="1"/>
  <c r="K849" i="1" s="1"/>
  <c r="K850" i="1" a="1"/>
  <c r="K850" i="1" s="1"/>
  <c r="K851" i="1" a="1"/>
  <c r="K851" i="1" s="1"/>
  <c r="K852" i="1" a="1"/>
  <c r="K852" i="1" s="1"/>
  <c r="K853" i="1" a="1"/>
  <c r="K853" i="1" s="1"/>
  <c r="K854" i="1" a="1"/>
  <c r="K854" i="1" s="1"/>
  <c r="K855" i="1" a="1"/>
  <c r="K855" i="1" s="1"/>
  <c r="K856" i="1" a="1"/>
  <c r="K856" i="1" s="1"/>
  <c r="K857" i="1" a="1"/>
  <c r="K857" i="1" s="1"/>
  <c r="K858" i="1" a="1"/>
  <c r="K858" i="1" s="1"/>
  <c r="K859" i="1" a="1"/>
  <c r="K859" i="1" s="1"/>
  <c r="K860" i="1" a="1"/>
  <c r="K860" i="1" s="1"/>
  <c r="K861" i="1" a="1"/>
  <c r="K861" i="1" s="1"/>
  <c r="K862" i="1" a="1"/>
  <c r="K862" i="1" s="1"/>
  <c r="K863" i="1" a="1"/>
  <c r="K863" i="1" s="1"/>
  <c r="K864" i="1" a="1"/>
  <c r="K864" i="1" s="1"/>
  <c r="K865" i="1" a="1"/>
  <c r="K865" i="1" s="1"/>
  <c r="K866" i="1" a="1"/>
  <c r="K866" i="1" s="1"/>
  <c r="K867" i="1" a="1"/>
  <c r="K867" i="1" s="1"/>
  <c r="K868" i="1" a="1"/>
  <c r="K868" i="1" s="1"/>
  <c r="K869" i="1" a="1"/>
  <c r="K869" i="1" s="1"/>
  <c r="K870" i="1" a="1"/>
  <c r="K870" i="1" s="1"/>
  <c r="K871" i="1" a="1"/>
  <c r="K871" i="1" s="1"/>
  <c r="K872" i="1" a="1"/>
  <c r="K872" i="1" s="1"/>
  <c r="K873" i="1" a="1"/>
  <c r="K873" i="1" s="1"/>
  <c r="K874" i="1" a="1"/>
  <c r="K874" i="1" s="1"/>
  <c r="K875" i="1" a="1"/>
  <c r="K875" i="1" s="1"/>
  <c r="K876" i="1" a="1"/>
  <c r="K876" i="1" s="1"/>
  <c r="K877" i="1" a="1"/>
  <c r="K877" i="1" s="1"/>
  <c r="K878" i="1" a="1"/>
  <c r="K878" i="1" s="1"/>
  <c r="K879" i="1" a="1"/>
  <c r="K879" i="1" s="1"/>
  <c r="K880" i="1" a="1"/>
  <c r="K880" i="1" s="1"/>
  <c r="K881" i="1" a="1"/>
  <c r="K881" i="1" s="1"/>
  <c r="K882" i="1" a="1"/>
  <c r="K882" i="1" s="1"/>
  <c r="K883" i="1" a="1"/>
  <c r="K883" i="1" s="1"/>
  <c r="K884" i="1" a="1"/>
  <c r="K884" i="1" s="1"/>
  <c r="K885" i="1" a="1"/>
  <c r="K885" i="1" s="1"/>
  <c r="K886" i="1" a="1"/>
  <c r="K886" i="1" s="1"/>
  <c r="K887" i="1" a="1"/>
  <c r="K887" i="1" s="1"/>
  <c r="K888" i="1" a="1"/>
  <c r="K888" i="1" s="1"/>
  <c r="K889" i="1" a="1"/>
  <c r="K889" i="1" s="1"/>
  <c r="K890" i="1" a="1"/>
  <c r="K890" i="1" s="1"/>
  <c r="K891" i="1" a="1"/>
  <c r="K891" i="1" s="1"/>
  <c r="K892" i="1" a="1"/>
  <c r="K892" i="1" s="1"/>
  <c r="K893" i="1" a="1"/>
  <c r="K893" i="1" s="1"/>
  <c r="K894" i="1" a="1"/>
  <c r="K894" i="1" s="1"/>
  <c r="K895" i="1" a="1"/>
  <c r="K895" i="1" s="1"/>
  <c r="K896" i="1" a="1"/>
  <c r="K896" i="1" s="1"/>
  <c r="K897" i="1" a="1"/>
  <c r="K897" i="1" s="1"/>
  <c r="K898" i="1" a="1"/>
  <c r="K898" i="1" s="1"/>
  <c r="K899" i="1" a="1"/>
  <c r="K899" i="1" s="1"/>
  <c r="K900" i="1" a="1"/>
  <c r="K900" i="1" s="1"/>
  <c r="K901" i="1" a="1"/>
  <c r="K901" i="1" s="1"/>
  <c r="K902" i="1" a="1"/>
  <c r="K902" i="1" s="1"/>
  <c r="K903" i="1" a="1"/>
  <c r="K903" i="1" s="1"/>
  <c r="K904" i="1" a="1"/>
  <c r="K904" i="1" s="1"/>
  <c r="K905" i="1" a="1"/>
  <c r="K905" i="1" s="1"/>
  <c r="K906" i="1" a="1"/>
  <c r="K906" i="1" s="1"/>
  <c r="K907" i="1" a="1"/>
  <c r="K907" i="1" s="1"/>
  <c r="K908" i="1" a="1"/>
  <c r="K908" i="1" s="1"/>
  <c r="K909" i="1" a="1"/>
  <c r="K909" i="1" s="1"/>
  <c r="K910" i="1" a="1"/>
  <c r="K910" i="1" s="1"/>
  <c r="K911" i="1" a="1"/>
  <c r="K911" i="1" s="1"/>
  <c r="K912" i="1" a="1"/>
  <c r="K912" i="1" s="1"/>
  <c r="K913" i="1" a="1"/>
  <c r="K913" i="1" s="1"/>
  <c r="K914" i="1" a="1"/>
  <c r="K914" i="1" s="1"/>
  <c r="K915" i="1" a="1"/>
  <c r="K915" i="1" s="1"/>
  <c r="K916" i="1" a="1"/>
  <c r="K916" i="1" s="1"/>
  <c r="K917" i="1" a="1"/>
  <c r="K917" i="1" s="1"/>
  <c r="K918" i="1" a="1"/>
  <c r="K918" i="1" s="1"/>
  <c r="K919" i="1" a="1"/>
  <c r="K919" i="1" s="1"/>
  <c r="K920" i="1" a="1"/>
  <c r="K920" i="1" s="1"/>
  <c r="K921" i="1" a="1"/>
  <c r="K921" i="1" s="1"/>
  <c r="K922" i="1" a="1"/>
  <c r="K922" i="1" s="1"/>
  <c r="K923" i="1" a="1"/>
  <c r="K923" i="1" s="1"/>
  <c r="K924" i="1" a="1"/>
  <c r="K924" i="1" s="1"/>
  <c r="K925" i="1" a="1"/>
  <c r="K925" i="1" s="1"/>
  <c r="K926" i="1" a="1"/>
  <c r="K926" i="1" s="1"/>
  <c r="K927" i="1" a="1"/>
  <c r="K927" i="1" s="1"/>
  <c r="K928" i="1" a="1"/>
  <c r="K928" i="1" s="1"/>
  <c r="K929" i="1" a="1"/>
  <c r="K929" i="1" s="1"/>
  <c r="K930" i="1" a="1"/>
  <c r="K930" i="1" s="1"/>
  <c r="K931" i="1" a="1"/>
  <c r="K931" i="1" s="1"/>
  <c r="K932" i="1" a="1"/>
  <c r="K932" i="1" s="1"/>
  <c r="K933" i="1" a="1"/>
  <c r="K933" i="1" s="1"/>
  <c r="K934" i="1" a="1"/>
  <c r="K934" i="1" s="1"/>
  <c r="K935" i="1" a="1"/>
  <c r="K935" i="1" s="1"/>
  <c r="K936" i="1" a="1"/>
  <c r="K936" i="1" s="1"/>
  <c r="K937" i="1" a="1"/>
  <c r="K937" i="1" s="1"/>
  <c r="K938" i="1" a="1"/>
  <c r="K938" i="1" s="1"/>
  <c r="K939" i="1" a="1"/>
  <c r="K939" i="1" s="1"/>
  <c r="K940" i="1" a="1"/>
  <c r="K940" i="1" s="1"/>
  <c r="K941" i="1" a="1"/>
  <c r="K941" i="1" s="1"/>
  <c r="K942" i="1" a="1"/>
  <c r="K942" i="1" s="1"/>
  <c r="K943" i="1" a="1"/>
  <c r="K943" i="1" s="1"/>
  <c r="K944" i="1" a="1"/>
  <c r="K944" i="1" s="1"/>
  <c r="K945" i="1" a="1"/>
  <c r="K945" i="1" s="1"/>
  <c r="K946" i="1" a="1"/>
  <c r="K946" i="1" s="1"/>
  <c r="K947" i="1" a="1"/>
  <c r="K947" i="1" s="1"/>
  <c r="K948" i="1" a="1"/>
  <c r="K948" i="1" s="1"/>
  <c r="K949" i="1" a="1"/>
  <c r="K949" i="1" s="1"/>
  <c r="K950" i="1" a="1"/>
  <c r="K950" i="1" s="1"/>
  <c r="K951" i="1" a="1"/>
  <c r="K951" i="1" s="1"/>
  <c r="K952" i="1" a="1"/>
  <c r="K952" i="1" s="1"/>
  <c r="K953" i="1" a="1"/>
  <c r="K953" i="1" s="1"/>
  <c r="K954" i="1" a="1"/>
  <c r="K954" i="1" s="1"/>
  <c r="K955" i="1" a="1"/>
  <c r="K955" i="1" s="1"/>
  <c r="K956" i="1" a="1"/>
  <c r="K956" i="1" s="1"/>
  <c r="K957" i="1" a="1"/>
  <c r="K957" i="1" s="1"/>
  <c r="K958" i="1" a="1"/>
  <c r="K958" i="1" s="1"/>
  <c r="K959" i="1" a="1"/>
  <c r="K959" i="1" s="1"/>
  <c r="K960" i="1" a="1"/>
  <c r="K960" i="1" s="1"/>
  <c r="K961" i="1" a="1"/>
  <c r="K961" i="1" s="1"/>
  <c r="K962" i="1" a="1"/>
  <c r="K962" i="1" s="1"/>
  <c r="K963" i="1" a="1"/>
  <c r="K963" i="1" s="1"/>
  <c r="K964" i="1" a="1"/>
  <c r="K964" i="1" s="1"/>
  <c r="K965" i="1" a="1"/>
  <c r="K965" i="1" s="1"/>
  <c r="K966" i="1" a="1"/>
  <c r="K966" i="1" s="1"/>
  <c r="K967" i="1" a="1"/>
  <c r="K967" i="1" s="1"/>
  <c r="K968" i="1" a="1"/>
  <c r="K968" i="1" s="1"/>
  <c r="K969" i="1" a="1"/>
  <c r="K969" i="1" s="1"/>
  <c r="K970" i="1" a="1"/>
  <c r="K970" i="1" s="1"/>
  <c r="K971" i="1" a="1"/>
  <c r="K971" i="1" s="1"/>
  <c r="K972" i="1" a="1"/>
  <c r="K972" i="1" s="1"/>
  <c r="K973" i="1" a="1"/>
  <c r="K973" i="1" s="1"/>
  <c r="K974" i="1" a="1"/>
  <c r="K974" i="1" s="1"/>
  <c r="K975" i="1" a="1"/>
  <c r="K975" i="1" s="1"/>
  <c r="K976" i="1" a="1"/>
  <c r="K976" i="1" s="1"/>
  <c r="K977" i="1" a="1"/>
  <c r="K977" i="1" s="1"/>
  <c r="K978" i="1" a="1"/>
  <c r="K978" i="1" s="1"/>
  <c r="K979" i="1" a="1"/>
  <c r="K979" i="1" s="1"/>
  <c r="K980" i="1" a="1"/>
  <c r="K980" i="1" s="1"/>
  <c r="K981" i="1" a="1"/>
  <c r="K981" i="1" s="1"/>
  <c r="K982" i="1" a="1"/>
  <c r="K982" i="1" s="1"/>
  <c r="K983" i="1" a="1"/>
  <c r="K983" i="1" s="1"/>
  <c r="K984" i="1" a="1"/>
  <c r="K984" i="1" s="1"/>
  <c r="K985" i="1" a="1"/>
  <c r="K985" i="1" s="1"/>
  <c r="K986" i="1" a="1"/>
  <c r="K986" i="1" s="1"/>
  <c r="K987" i="1" a="1"/>
  <c r="K987" i="1" s="1"/>
  <c r="K988" i="1" a="1"/>
  <c r="K988" i="1" s="1"/>
  <c r="K989" i="1" a="1"/>
  <c r="K989" i="1" s="1"/>
  <c r="K990" i="1" a="1"/>
  <c r="K990" i="1" s="1"/>
  <c r="K991" i="1" a="1"/>
  <c r="K991" i="1" s="1"/>
  <c r="K992" i="1" a="1"/>
  <c r="K992" i="1" s="1"/>
  <c r="K993" i="1" a="1"/>
  <c r="K993" i="1" s="1"/>
  <c r="K994" i="1" a="1"/>
  <c r="K994" i="1" s="1"/>
  <c r="K995" i="1" a="1"/>
  <c r="K995" i="1" s="1"/>
  <c r="K996" i="1" a="1"/>
  <c r="K996" i="1" s="1"/>
  <c r="K997" i="1" a="1"/>
  <c r="K997" i="1" s="1"/>
  <c r="K998" i="1" a="1"/>
  <c r="K998" i="1" s="1"/>
  <c r="K999" i="1" a="1"/>
  <c r="K999" i="1" s="1"/>
  <c r="K1000" i="1" a="1"/>
  <c r="K1000" i="1" s="1"/>
  <c r="K1001" i="1" a="1"/>
  <c r="K1001" i="1" s="1"/>
  <c r="K1002" i="1" a="1"/>
  <c r="K1002" i="1" s="1"/>
  <c r="K1003" i="1" a="1"/>
  <c r="K1003" i="1" s="1"/>
  <c r="K1004" i="1" a="1"/>
  <c r="K1004" i="1" s="1"/>
  <c r="K1005" i="1" a="1"/>
  <c r="K1005" i="1" s="1"/>
  <c r="K1006" i="1" a="1"/>
  <c r="K1006" i="1" s="1"/>
  <c r="K1007" i="1" a="1"/>
  <c r="K1007" i="1" s="1"/>
  <c r="K1008" i="1" a="1"/>
  <c r="K1008" i="1" s="1"/>
  <c r="K1009" i="1" a="1"/>
  <c r="K1009" i="1" s="1"/>
  <c r="K1010" i="1" a="1"/>
  <c r="K1010" i="1" s="1"/>
  <c r="K1011" i="1" a="1"/>
  <c r="K1011" i="1" s="1"/>
  <c r="K1012" i="1" a="1"/>
  <c r="K1012" i="1" s="1"/>
  <c r="K1013" i="1" a="1"/>
  <c r="K1013" i="1" s="1"/>
  <c r="K1014" i="1" a="1"/>
  <c r="K1014" i="1" s="1"/>
  <c r="K1015" i="1" a="1"/>
  <c r="K1015" i="1" s="1"/>
  <c r="K1016" i="1" a="1"/>
  <c r="K1016" i="1" s="1"/>
  <c r="K1017" i="1" a="1"/>
  <c r="K1017" i="1" s="1"/>
  <c r="K1018" i="1" a="1"/>
  <c r="K1018" i="1" s="1"/>
  <c r="K1019" i="1" a="1"/>
  <c r="K1019" i="1" s="1"/>
  <c r="K1020" i="1" a="1"/>
  <c r="K1020" i="1" s="1"/>
  <c r="K1021" i="1" a="1"/>
  <c r="K1021" i="1" s="1"/>
  <c r="K1022" i="1" a="1"/>
  <c r="K1022" i="1" s="1"/>
  <c r="K1023" i="1" a="1"/>
  <c r="K1023" i="1" s="1"/>
  <c r="K1024" i="1" a="1"/>
  <c r="K1024" i="1" s="1"/>
  <c r="K1025" i="1" a="1"/>
  <c r="K1025" i="1" s="1"/>
  <c r="K1026" i="1" a="1"/>
  <c r="K1026" i="1" s="1"/>
  <c r="K1027" i="1" a="1"/>
  <c r="K1027" i="1" s="1"/>
  <c r="K1028" i="1" a="1"/>
  <c r="K1028" i="1" s="1"/>
  <c r="K1029" i="1" a="1"/>
  <c r="K1029" i="1" s="1"/>
  <c r="K1030" i="1" a="1"/>
  <c r="K1030" i="1" s="1"/>
  <c r="K1031" i="1" a="1"/>
  <c r="K1031" i="1" s="1"/>
  <c r="K1032" i="1" a="1"/>
  <c r="K1032" i="1" s="1"/>
  <c r="K1033" i="1" a="1"/>
  <c r="K1033" i="1" s="1"/>
  <c r="K1034" i="1" a="1"/>
  <c r="K1034" i="1" s="1"/>
  <c r="K1035" i="1" a="1"/>
  <c r="K1035" i="1" s="1"/>
  <c r="K1036" i="1" a="1"/>
  <c r="K1036" i="1" s="1"/>
  <c r="K1037" i="1" a="1"/>
  <c r="K1037" i="1"/>
  <c r="K1038" i="1" a="1"/>
  <c r="K1038" i="1" s="1"/>
  <c r="K1039" i="1" a="1"/>
  <c r="K1039" i="1" s="1"/>
  <c r="K1040" i="1" a="1"/>
  <c r="K1040" i="1" s="1"/>
  <c r="K1041" i="1" a="1"/>
  <c r="K1041" i="1" s="1"/>
  <c r="K1042" i="1" a="1"/>
  <c r="K1042" i="1" s="1"/>
  <c r="K1043" i="1" a="1"/>
  <c r="K1043" i="1" s="1"/>
  <c r="K1044" i="1" a="1"/>
  <c r="K1044" i="1" s="1"/>
  <c r="K1045" i="1" a="1"/>
  <c r="K1045" i="1" s="1"/>
  <c r="K1046" i="1" a="1"/>
  <c r="K1046" i="1" s="1"/>
  <c r="K1047" i="1" a="1"/>
  <c r="K1047" i="1" s="1"/>
  <c r="K1048" i="1" a="1"/>
  <c r="K1048" i="1" s="1"/>
  <c r="K1049" i="1" a="1"/>
  <c r="K1049" i="1" s="1"/>
  <c r="K1050" i="1" a="1"/>
  <c r="K1050" i="1" s="1"/>
  <c r="K1051" i="1" a="1"/>
  <c r="K1051" i="1" s="1"/>
  <c r="K1052" i="1" a="1"/>
  <c r="K1052" i="1" s="1"/>
  <c r="K1053" i="1" a="1"/>
  <c r="K1053" i="1" s="1"/>
  <c r="K1054" i="1" a="1"/>
  <c r="K1054" i="1" s="1"/>
  <c r="K1055" i="1" a="1"/>
  <c r="K1055" i="1" s="1"/>
  <c r="K1056" i="1" a="1"/>
  <c r="K1056" i="1" s="1"/>
  <c r="K1057" i="1" a="1"/>
  <c r="K1057" i="1" s="1"/>
  <c r="K1058" i="1" a="1"/>
  <c r="K1058" i="1" s="1"/>
  <c r="K1059" i="1" a="1"/>
  <c r="K1059" i="1" s="1"/>
  <c r="K1060" i="1" a="1"/>
  <c r="K1060" i="1" s="1"/>
  <c r="K1061" i="1" a="1"/>
  <c r="K1061" i="1" s="1"/>
  <c r="K1062" i="1" a="1"/>
  <c r="K1062" i="1" s="1"/>
  <c r="K1063" i="1" a="1"/>
  <c r="K1063" i="1" s="1"/>
  <c r="K1064" i="1" a="1"/>
  <c r="K1064" i="1" s="1"/>
  <c r="K1065" i="1" a="1"/>
  <c r="K1065" i="1" s="1"/>
  <c r="K1066" i="1" a="1"/>
  <c r="K1066" i="1" s="1"/>
  <c r="K1067" i="1" a="1"/>
  <c r="K1067" i="1" s="1"/>
  <c r="K1068" i="1" a="1"/>
  <c r="K1068" i="1" s="1"/>
  <c r="K1069" i="1" a="1"/>
  <c r="K1069" i="1" s="1"/>
  <c r="K1070" i="1" a="1"/>
  <c r="K1070" i="1" s="1"/>
  <c r="K1071" i="1" a="1"/>
  <c r="K1071" i="1" s="1"/>
  <c r="K1072" i="1" a="1"/>
  <c r="K1072" i="1" s="1"/>
  <c r="K1073" i="1" a="1"/>
  <c r="K1073" i="1" s="1"/>
  <c r="K1074" i="1" a="1"/>
  <c r="K1074" i="1" s="1"/>
  <c r="K1075" i="1" a="1"/>
  <c r="K1075" i="1" s="1"/>
  <c r="K1076" i="1" a="1"/>
  <c r="K1076" i="1" s="1"/>
  <c r="K1077" i="1" a="1"/>
  <c r="K1077" i="1" s="1"/>
  <c r="K1078" i="1" a="1"/>
  <c r="K1078" i="1" s="1"/>
  <c r="K1079" i="1" a="1"/>
  <c r="K1079" i="1" s="1"/>
  <c r="K1080" i="1" a="1"/>
  <c r="K1080" i="1" s="1"/>
  <c r="K1081" i="1" a="1"/>
  <c r="K1081" i="1" s="1"/>
  <c r="K1082" i="1" a="1"/>
  <c r="K1082" i="1" s="1"/>
  <c r="K1083" i="1" a="1"/>
  <c r="K1083" i="1" s="1"/>
  <c r="K1084" i="1" a="1"/>
  <c r="K1084" i="1" s="1"/>
  <c r="K1085" i="1" a="1"/>
  <c r="K1085" i="1" s="1"/>
  <c r="K1086" i="1" a="1"/>
  <c r="K1086" i="1" s="1"/>
  <c r="K1087" i="1" a="1"/>
  <c r="K1087" i="1" s="1"/>
  <c r="K1088" i="1" a="1"/>
  <c r="K1088" i="1"/>
  <c r="K1089" i="1" a="1"/>
  <c r="K1089" i="1" s="1"/>
  <c r="K1090" i="1" a="1"/>
  <c r="K1090" i="1" s="1"/>
  <c r="K1091" i="1" a="1"/>
  <c r="K1091" i="1" s="1"/>
  <c r="K1092" i="1" a="1"/>
  <c r="K1092" i="1" s="1"/>
  <c r="K1093" i="1" a="1"/>
  <c r="K1093" i="1" s="1"/>
  <c r="K1094" i="1" a="1"/>
  <c r="K1094" i="1" s="1"/>
  <c r="K1095" i="1" a="1"/>
  <c r="K1095" i="1" s="1"/>
  <c r="K1096" i="1" a="1"/>
  <c r="K1096" i="1" s="1"/>
  <c r="K1097" i="1" a="1"/>
  <c r="K1097" i="1" s="1"/>
  <c r="K1098" i="1" a="1"/>
  <c r="K1098" i="1" s="1"/>
  <c r="K1099" i="1" a="1"/>
  <c r="K1099" i="1" s="1"/>
  <c r="K1100" i="1" a="1"/>
  <c r="K1100" i="1" s="1"/>
  <c r="K1101" i="1" a="1"/>
  <c r="K1101" i="1" s="1"/>
  <c r="K1102" i="1" a="1"/>
  <c r="K1102" i="1" s="1"/>
  <c r="K1103" i="1" a="1"/>
  <c r="K1103" i="1" s="1"/>
  <c r="K1104" i="1" a="1"/>
  <c r="K1104" i="1" s="1"/>
  <c r="K1105" i="1" a="1"/>
  <c r="K1105" i="1" s="1"/>
  <c r="K1106" i="1" a="1"/>
  <c r="K1106" i="1" s="1"/>
  <c r="K1107" i="1" a="1"/>
  <c r="K1107" i="1" s="1"/>
  <c r="K1108" i="1" a="1"/>
  <c r="K1108" i="1" s="1"/>
  <c r="K1109" i="1" a="1"/>
  <c r="K1109" i="1" s="1"/>
  <c r="K1110" i="1" a="1"/>
  <c r="K1110" i="1" s="1"/>
  <c r="K1111" i="1" a="1"/>
  <c r="K1111" i="1" s="1"/>
  <c r="K1112" i="1" a="1"/>
  <c r="K1112" i="1" s="1"/>
  <c r="K1113" i="1" a="1"/>
  <c r="K1113" i="1" s="1"/>
  <c r="K1114" i="1" a="1"/>
  <c r="K1114" i="1" s="1"/>
  <c r="K1115" i="1" a="1"/>
  <c r="K1115" i="1" s="1"/>
  <c r="K1116" i="1" a="1"/>
  <c r="K1116" i="1" s="1"/>
  <c r="K1117" i="1" a="1"/>
  <c r="K1117" i="1" s="1"/>
  <c r="K1118" i="1" a="1"/>
  <c r="K1118" i="1" s="1"/>
  <c r="K1119" i="1" a="1"/>
  <c r="K1119" i="1" s="1"/>
  <c r="K1120" i="1" a="1"/>
  <c r="K1120" i="1" s="1"/>
  <c r="K1121" i="1" a="1"/>
  <c r="K1121" i="1" s="1"/>
  <c r="K1122" i="1" a="1"/>
  <c r="K1122" i="1" s="1"/>
  <c r="K1123" i="1" a="1"/>
  <c r="K1123" i="1" s="1"/>
  <c r="K1124" i="1" a="1"/>
  <c r="K1124" i="1" s="1"/>
  <c r="K1125" i="1" a="1"/>
  <c r="K1125" i="1" s="1"/>
  <c r="K1126" i="1" a="1"/>
  <c r="K1126" i="1" s="1"/>
  <c r="K1127" i="1" a="1"/>
  <c r="K1127" i="1" s="1"/>
  <c r="K1128" i="1" a="1"/>
  <c r="K1128" i="1" s="1"/>
  <c r="K1129" i="1" a="1"/>
  <c r="K1129" i="1" s="1"/>
  <c r="K1130" i="1" a="1"/>
  <c r="K1130" i="1" s="1"/>
  <c r="K1131" i="1" a="1"/>
  <c r="K1131" i="1" s="1"/>
  <c r="K1132" i="1" a="1"/>
  <c r="K1132" i="1" s="1"/>
  <c r="K1133" i="1" a="1"/>
  <c r="K1133" i="1" s="1"/>
  <c r="K1134" i="1" a="1"/>
  <c r="K1134" i="1" s="1"/>
  <c r="K1135" i="1" a="1"/>
  <c r="K1135" i="1" s="1"/>
  <c r="K1136" i="1" a="1"/>
  <c r="K1136" i="1" s="1"/>
  <c r="K1137" i="1" a="1"/>
  <c r="K1137" i="1" s="1"/>
  <c r="K1138" i="1" a="1"/>
  <c r="K1138" i="1" s="1"/>
  <c r="K1139" i="1" a="1"/>
  <c r="K1139" i="1" s="1"/>
  <c r="K1140" i="1" a="1"/>
  <c r="K1140" i="1" s="1"/>
  <c r="K1141" i="1" a="1"/>
  <c r="K1141" i="1" s="1"/>
  <c r="K1142" i="1" a="1"/>
  <c r="K1142" i="1" s="1"/>
  <c r="K1143" i="1" a="1"/>
  <c r="K1143" i="1" s="1"/>
  <c r="K1144" i="1" a="1"/>
  <c r="K1144" i="1" s="1"/>
  <c r="K1145" i="1" a="1"/>
  <c r="K1145" i="1" s="1"/>
  <c r="K1146" i="1" a="1"/>
  <c r="K1146" i="1" s="1"/>
  <c r="K1147" i="1" a="1"/>
  <c r="K1147" i="1" s="1"/>
  <c r="K1148" i="1" a="1"/>
  <c r="K1148" i="1" s="1"/>
  <c r="K1149" i="1" a="1"/>
  <c r="K1149" i="1" s="1"/>
  <c r="K1150" i="1" a="1"/>
  <c r="K1150" i="1" s="1"/>
  <c r="K1151" i="1" a="1"/>
  <c r="K1151" i="1" s="1"/>
  <c r="K1152" i="1" a="1"/>
  <c r="K1152" i="1" s="1"/>
  <c r="K1153" i="1" a="1"/>
  <c r="K1153" i="1" s="1"/>
  <c r="K1154" i="1" a="1"/>
  <c r="K1154" i="1" s="1"/>
  <c r="K1155" i="1" a="1"/>
  <c r="K1155" i="1" s="1"/>
  <c r="K1156" i="1" a="1"/>
  <c r="K1156" i="1" s="1"/>
  <c r="K1157" i="1" a="1"/>
  <c r="K1157" i="1" s="1"/>
  <c r="K1158" i="1" a="1"/>
  <c r="K1158" i="1" s="1"/>
  <c r="K1159" i="1" a="1"/>
  <c r="K1159" i="1" s="1"/>
  <c r="K1160" i="1" a="1"/>
  <c r="K1160" i="1" s="1"/>
  <c r="K1161" i="1" a="1"/>
  <c r="K1161" i="1" s="1"/>
  <c r="K1162" i="1" a="1"/>
  <c r="K1162" i="1" s="1"/>
  <c r="K1163" i="1" a="1"/>
  <c r="K1163" i="1" s="1"/>
  <c r="K1164" i="1" a="1"/>
  <c r="K1164" i="1" s="1"/>
  <c r="K1165" i="1" a="1"/>
  <c r="K1165" i="1" s="1"/>
  <c r="K1166" i="1" a="1"/>
  <c r="K1166" i="1" s="1"/>
  <c r="K1167" i="1" a="1"/>
  <c r="K1167" i="1" s="1"/>
  <c r="K1168" i="1" a="1"/>
  <c r="K1168" i="1" s="1"/>
  <c r="K1169" i="1" a="1"/>
  <c r="K1169" i="1" s="1"/>
  <c r="K1170" i="1" a="1"/>
  <c r="K1170" i="1" s="1"/>
  <c r="K1171" i="1" a="1"/>
  <c r="K1171" i="1" s="1"/>
  <c r="K1172" i="1" a="1"/>
  <c r="K1172" i="1" s="1"/>
  <c r="K1173" i="1" a="1"/>
  <c r="K1173" i="1" s="1"/>
  <c r="K1174" i="1" a="1"/>
  <c r="K1174" i="1" s="1"/>
  <c r="K1175" i="1" a="1"/>
  <c r="K1175" i="1" s="1"/>
  <c r="K1176" i="1" a="1"/>
  <c r="K1176" i="1" s="1"/>
  <c r="K1177" i="1" a="1"/>
  <c r="K1177" i="1" s="1"/>
  <c r="K1178" i="1" a="1"/>
  <c r="K1178" i="1" s="1"/>
  <c r="K1179" i="1" a="1"/>
  <c r="K1179" i="1" s="1"/>
  <c r="K1180" i="1" a="1"/>
  <c r="K1180" i="1" s="1"/>
  <c r="K1181" i="1" a="1"/>
  <c r="K1181" i="1" s="1"/>
  <c r="K1182" i="1" a="1"/>
  <c r="K1182" i="1" s="1"/>
  <c r="K1183" i="1" a="1"/>
  <c r="K1183" i="1" s="1"/>
  <c r="K1184" i="1" a="1"/>
  <c r="K1184" i="1" s="1"/>
  <c r="K1185" i="1" a="1"/>
  <c r="K1185" i="1" s="1"/>
  <c r="K1186" i="1" a="1"/>
  <c r="K1186" i="1" s="1"/>
  <c r="K1187" i="1" a="1"/>
  <c r="K1187" i="1" s="1"/>
  <c r="K1188" i="1" a="1"/>
  <c r="K1188" i="1" s="1"/>
  <c r="K1189" i="1" a="1"/>
  <c r="K1189" i="1" s="1"/>
  <c r="K1190" i="1" a="1"/>
  <c r="K1190" i="1" s="1"/>
  <c r="K1191" i="1" a="1"/>
  <c r="K1191" i="1" s="1"/>
  <c r="K1192" i="1" a="1"/>
  <c r="K1192" i="1" s="1"/>
  <c r="K1193" i="1" a="1"/>
  <c r="K1193" i="1" s="1"/>
  <c r="K1194" i="1" a="1"/>
  <c r="K1194" i="1" s="1"/>
  <c r="K1195" i="1" a="1"/>
  <c r="K1195" i="1" s="1"/>
  <c r="K1196" i="1" a="1"/>
  <c r="K1196" i="1" s="1"/>
  <c r="K1197" i="1" a="1"/>
  <c r="K1197" i="1" s="1"/>
  <c r="K1198" i="1" a="1"/>
  <c r="K1198" i="1" s="1"/>
  <c r="K1199" i="1" a="1"/>
  <c r="K1199" i="1" s="1"/>
  <c r="K1200" i="1" a="1"/>
  <c r="K1200" i="1" s="1"/>
  <c r="K1201" i="1" a="1"/>
  <c r="K1201" i="1" s="1"/>
  <c r="K1202" i="1" a="1"/>
  <c r="K1202" i="1" s="1"/>
  <c r="K1203" i="1" a="1"/>
  <c r="K1203" i="1" s="1"/>
  <c r="K1204" i="1" a="1"/>
  <c r="K1204" i="1" s="1"/>
  <c r="K1205" i="1" a="1"/>
  <c r="K1205" i="1" s="1"/>
  <c r="K1206" i="1" a="1"/>
  <c r="K1206" i="1" s="1"/>
  <c r="K1207" i="1" a="1"/>
  <c r="K1207" i="1" s="1"/>
  <c r="K1208" i="1" a="1"/>
  <c r="K1208" i="1" s="1"/>
  <c r="K1209" i="1" a="1"/>
  <c r="K1209" i="1" s="1"/>
  <c r="K1210" i="1" a="1"/>
  <c r="K1210" i="1" s="1"/>
  <c r="K1211" i="1" a="1"/>
  <c r="K1211" i="1" s="1"/>
  <c r="K1212" i="1" a="1"/>
  <c r="K1212" i="1" s="1"/>
  <c r="K1213" i="1" a="1"/>
  <c r="K1213" i="1" s="1"/>
  <c r="K1214" i="1" a="1"/>
  <c r="K1214" i="1" s="1"/>
  <c r="K1215" i="1" a="1"/>
  <c r="K1215" i="1" s="1"/>
  <c r="K1216" i="1" a="1"/>
  <c r="K1216" i="1" s="1"/>
  <c r="K1217" i="1" a="1"/>
  <c r="K1217" i="1" s="1"/>
  <c r="K1218" i="1" a="1"/>
  <c r="K1218" i="1" s="1"/>
  <c r="K1219" i="1" a="1"/>
  <c r="K1219" i="1" s="1"/>
  <c r="K1220" i="1" a="1"/>
  <c r="K1220" i="1" s="1"/>
  <c r="K1221" i="1" a="1"/>
  <c r="K1221" i="1" s="1"/>
  <c r="K1222" i="1" a="1"/>
  <c r="K1222" i="1" s="1"/>
  <c r="K1223" i="1" a="1"/>
  <c r="K1223" i="1" s="1"/>
  <c r="K1224" i="1" a="1"/>
  <c r="K1224" i="1" s="1"/>
  <c r="K1225" i="1" a="1"/>
  <c r="K1225" i="1" s="1"/>
  <c r="K1226" i="1" a="1"/>
  <c r="K1226" i="1" s="1"/>
  <c r="K1227" i="1" a="1"/>
  <c r="K1227" i="1" s="1"/>
  <c r="K1228" i="1" a="1"/>
  <c r="K1228" i="1" s="1"/>
  <c r="K1229" i="1" a="1"/>
  <c r="K1229" i="1" s="1"/>
  <c r="K1230" i="1" a="1"/>
  <c r="K1230" i="1" s="1"/>
  <c r="K1231" i="1" a="1"/>
  <c r="K1231" i="1" s="1"/>
  <c r="K1232" i="1" a="1"/>
  <c r="K1232" i="1" s="1"/>
  <c r="K1233" i="1" a="1"/>
  <c r="K1233" i="1" s="1"/>
  <c r="K1234" i="1" a="1"/>
  <c r="K1234" i="1" s="1"/>
  <c r="K1235" i="1" a="1"/>
  <c r="K1235" i="1" s="1"/>
  <c r="K1236" i="1" a="1"/>
  <c r="K1236" i="1" s="1"/>
  <c r="K1237" i="1" a="1"/>
  <c r="K1237" i="1" s="1"/>
  <c r="K1238" i="1" a="1"/>
  <c r="K1238" i="1" s="1"/>
  <c r="K1239" i="1" a="1"/>
  <c r="K1239" i="1" s="1"/>
  <c r="K1240" i="1" a="1"/>
  <c r="K1240" i="1" s="1"/>
  <c r="K1241" i="1" a="1"/>
  <c r="K1241" i="1" s="1"/>
  <c r="K1242" i="1" a="1"/>
  <c r="K1242" i="1" s="1"/>
  <c r="K1243" i="1" a="1"/>
  <c r="K1243" i="1" s="1"/>
  <c r="K1244" i="1" a="1"/>
  <c r="K1244" i="1" s="1"/>
  <c r="K1245" i="1" a="1"/>
  <c r="K1245" i="1" s="1"/>
  <c r="K1246" i="1" a="1"/>
  <c r="K1246" i="1" s="1"/>
  <c r="K1247" i="1" a="1"/>
  <c r="K1247" i="1" s="1"/>
  <c r="K1248" i="1" a="1"/>
  <c r="K1248" i="1" s="1"/>
  <c r="K1249" i="1" a="1"/>
  <c r="K1249" i="1" s="1"/>
  <c r="K1250" i="1" a="1"/>
  <c r="K1250" i="1"/>
  <c r="K1251" i="1" a="1"/>
  <c r="K1251" i="1" s="1"/>
  <c r="K1252" i="1" a="1"/>
  <c r="K1252" i="1" s="1"/>
  <c r="K1253" i="1" a="1"/>
  <c r="K1253" i="1" s="1"/>
  <c r="K1254" i="1" a="1"/>
  <c r="K1254" i="1" s="1"/>
  <c r="K1255" i="1" a="1"/>
  <c r="K1255" i="1" s="1"/>
  <c r="K1256" i="1" a="1"/>
  <c r="K1256" i="1" s="1"/>
  <c r="K1257" i="1" a="1"/>
  <c r="K1257" i="1" s="1"/>
  <c r="K1258" i="1" a="1"/>
  <c r="K1258" i="1" s="1"/>
  <c r="K1259" i="1" a="1"/>
  <c r="K1259" i="1" s="1"/>
  <c r="K1260" i="1" a="1"/>
  <c r="K1260" i="1" s="1"/>
  <c r="K1261" i="1" a="1"/>
  <c r="K1261" i="1" s="1"/>
  <c r="K1262" i="1" a="1"/>
  <c r="K1262" i="1" s="1"/>
  <c r="K1263" i="1" a="1"/>
  <c r="K1263" i="1" s="1"/>
  <c r="K1264" i="1" a="1"/>
  <c r="K1264" i="1" s="1"/>
  <c r="K1265" i="1" a="1"/>
  <c r="K1265" i="1" s="1"/>
  <c r="K1266" i="1" a="1"/>
  <c r="K1266" i="1" s="1"/>
  <c r="K1267" i="1" a="1"/>
  <c r="K1267" i="1" s="1"/>
  <c r="K1268" i="1" a="1"/>
  <c r="K1268" i="1" s="1"/>
  <c r="K1269" i="1" a="1"/>
  <c r="K1269" i="1" s="1"/>
  <c r="K1270" i="1" a="1"/>
  <c r="K1270" i="1" s="1"/>
  <c r="K1271" i="1" a="1"/>
  <c r="K1271" i="1" s="1"/>
  <c r="K1272" i="1" a="1"/>
  <c r="K1272" i="1" s="1"/>
  <c r="K1273" i="1" a="1"/>
  <c r="K1273" i="1" s="1"/>
  <c r="K1274" i="1" a="1"/>
  <c r="K1274" i="1" s="1"/>
  <c r="K1275" i="1" a="1"/>
  <c r="K1275" i="1" s="1"/>
  <c r="K1276" i="1" a="1"/>
  <c r="K1276" i="1" s="1"/>
  <c r="K1277" i="1" a="1"/>
  <c r="K1277" i="1" s="1"/>
  <c r="K1278" i="1" a="1"/>
  <c r="K1278" i="1" s="1"/>
  <c r="K1279" i="1" a="1"/>
  <c r="K1279" i="1" s="1"/>
  <c r="K1280" i="1" a="1"/>
  <c r="K1280" i="1" s="1"/>
  <c r="K1281" i="1" a="1"/>
  <c r="K1281" i="1" s="1"/>
  <c r="K1282" i="1" a="1"/>
  <c r="K1282" i="1"/>
  <c r="K1283" i="1" a="1"/>
  <c r="K1283" i="1" s="1"/>
  <c r="K1284" i="1" a="1"/>
  <c r="K1284" i="1" s="1"/>
  <c r="K1285" i="1" a="1"/>
  <c r="K1285" i="1" s="1"/>
  <c r="K1286" i="1" a="1"/>
  <c r="K1286" i="1" s="1"/>
  <c r="K1287" i="1" a="1"/>
  <c r="K1287" i="1" s="1"/>
  <c r="K1288" i="1" a="1"/>
  <c r="K1288" i="1" s="1"/>
  <c r="K1289" i="1" a="1"/>
  <c r="K1289" i="1" s="1"/>
  <c r="K1290" i="1" a="1"/>
  <c r="K1290" i="1" s="1"/>
  <c r="K1291" i="1" a="1"/>
  <c r="K1291" i="1" s="1"/>
  <c r="K1292" i="1" a="1"/>
  <c r="K1292" i="1" s="1"/>
  <c r="K1293" i="1" a="1"/>
  <c r="K1293" i="1" s="1"/>
  <c r="K1294" i="1" a="1"/>
  <c r="K1294" i="1" s="1"/>
  <c r="K1295" i="1" a="1"/>
  <c r="K1295" i="1" s="1"/>
  <c r="K1296" i="1" a="1"/>
  <c r="K1296" i="1" s="1"/>
  <c r="K1297" i="1" a="1"/>
  <c r="K1297" i="1" s="1"/>
  <c r="K1298" i="1" a="1"/>
  <c r="K1298" i="1" s="1"/>
  <c r="K1299" i="1" a="1"/>
  <c r="K1299" i="1" s="1"/>
  <c r="K1300" i="1" a="1"/>
  <c r="K1300" i="1" s="1"/>
  <c r="K1301" i="1" a="1"/>
  <c r="K1301" i="1" s="1"/>
  <c r="K1302" i="1" a="1"/>
  <c r="K1302" i="1" s="1"/>
  <c r="K1303" i="1" a="1"/>
  <c r="K1303" i="1" s="1"/>
  <c r="K1304" i="1" a="1"/>
  <c r="K1304" i="1" s="1"/>
  <c r="K1305" i="1" a="1"/>
  <c r="K1305" i="1" s="1"/>
  <c r="K1306" i="1" a="1"/>
  <c r="K1306" i="1" s="1"/>
  <c r="K1307" i="1" a="1"/>
  <c r="K1307" i="1" s="1"/>
  <c r="K1308" i="1" a="1"/>
  <c r="K1308" i="1" s="1"/>
  <c r="K1309" i="1" a="1"/>
  <c r="K1309" i="1" s="1"/>
  <c r="K1310" i="1" a="1"/>
  <c r="K1310" i="1" s="1"/>
  <c r="K1311" i="1" a="1"/>
  <c r="K1311" i="1" s="1"/>
  <c r="K1312" i="1" a="1"/>
  <c r="K1312" i="1" s="1"/>
  <c r="K1313" i="1" a="1"/>
  <c r="K1313" i="1" s="1"/>
  <c r="K1314" i="1" a="1"/>
  <c r="K1314" i="1" s="1"/>
  <c r="K1315" i="1" a="1"/>
  <c r="K1315" i="1" s="1"/>
  <c r="K1316" i="1" a="1"/>
  <c r="K1316" i="1" s="1"/>
  <c r="K1317" i="1" a="1"/>
  <c r="K1317" i="1" s="1"/>
  <c r="K1318" i="1" a="1"/>
  <c r="K1318" i="1" s="1"/>
  <c r="K1319" i="1" a="1"/>
  <c r="K1319" i="1" s="1"/>
  <c r="K1320" i="1" a="1"/>
  <c r="K1320" i="1" s="1"/>
  <c r="K1321" i="1" a="1"/>
  <c r="K1321" i="1" s="1"/>
  <c r="K1322" i="1" a="1"/>
  <c r="K1322" i="1" s="1"/>
  <c r="K1323" i="1" a="1"/>
  <c r="K1323" i="1" s="1"/>
  <c r="K1324" i="1" a="1"/>
  <c r="K1324" i="1" s="1"/>
  <c r="K1325" i="1" a="1"/>
  <c r="K1325" i="1" s="1"/>
  <c r="K1326" i="1" a="1"/>
  <c r="K1326" i="1" s="1"/>
  <c r="K1327" i="1" a="1"/>
  <c r="K1327" i="1" s="1"/>
  <c r="K1328" i="1" a="1"/>
  <c r="K1328" i="1" s="1"/>
  <c r="K1329" i="1" a="1"/>
  <c r="K1329" i="1" s="1"/>
  <c r="K1330" i="1" a="1"/>
  <c r="K1330" i="1" s="1"/>
  <c r="K1331" i="1" a="1"/>
  <c r="K1331" i="1" s="1"/>
  <c r="K1332" i="1" a="1"/>
  <c r="K1332" i="1" s="1"/>
  <c r="K1333" i="1" a="1"/>
  <c r="K1333" i="1" s="1"/>
  <c r="K1334" i="1" a="1"/>
  <c r="K1334" i="1" s="1"/>
  <c r="K1335" i="1" a="1"/>
  <c r="K1335" i="1" s="1"/>
  <c r="K1336" i="1" a="1"/>
  <c r="K1336" i="1" s="1"/>
  <c r="K1337" i="1" a="1"/>
  <c r="K1337" i="1" s="1"/>
  <c r="K1338" i="1" a="1"/>
  <c r="K1338" i="1" s="1"/>
  <c r="K1339" i="1" a="1"/>
  <c r="K1339" i="1" s="1"/>
  <c r="K1340" i="1" a="1"/>
  <c r="K1340" i="1" s="1"/>
  <c r="K1341" i="1" a="1"/>
  <c r="K1341" i="1" s="1"/>
  <c r="K1342" i="1" a="1"/>
  <c r="K1342" i="1" s="1"/>
  <c r="K1343" i="1" a="1"/>
  <c r="K1343" i="1" s="1"/>
  <c r="K1344" i="1" a="1"/>
  <c r="K1344" i="1" s="1"/>
  <c r="K1345" i="1" a="1"/>
  <c r="K1345" i="1" s="1"/>
  <c r="K1346" i="1" a="1"/>
  <c r="K1346" i="1" s="1"/>
  <c r="K1347" i="1" a="1"/>
  <c r="K1347" i="1" s="1"/>
  <c r="K1348" i="1" a="1"/>
  <c r="K1348" i="1" s="1"/>
  <c r="K1349" i="1" a="1"/>
  <c r="K1349" i="1" s="1"/>
  <c r="K1350" i="1" a="1"/>
  <c r="K1350" i="1" s="1"/>
  <c r="K1351" i="1" a="1"/>
  <c r="K1351" i="1" s="1"/>
  <c r="K1352" i="1" a="1"/>
  <c r="K1352" i="1" s="1"/>
  <c r="K1353" i="1" a="1"/>
  <c r="K1353" i="1" s="1"/>
  <c r="K1354" i="1" a="1"/>
  <c r="K1354" i="1" s="1"/>
  <c r="K1355" i="1" a="1"/>
  <c r="K1355" i="1" s="1"/>
  <c r="K1356" i="1" a="1"/>
  <c r="K1356" i="1" s="1"/>
  <c r="K1357" i="1" a="1"/>
  <c r="K1357" i="1" s="1"/>
  <c r="K1358" i="1" a="1"/>
  <c r="K1358" i="1" s="1"/>
  <c r="K1359" i="1" a="1"/>
  <c r="K1359" i="1" s="1"/>
  <c r="K1360" i="1" a="1"/>
  <c r="K1360" i="1" s="1"/>
  <c r="K1361" i="1" a="1"/>
  <c r="K1361" i="1" s="1"/>
  <c r="K1362" i="1" a="1"/>
  <c r="K1362" i="1" s="1"/>
  <c r="K1363" i="1" a="1"/>
  <c r="K1363" i="1" s="1"/>
  <c r="K1364" i="1" a="1"/>
  <c r="K1364" i="1" s="1"/>
  <c r="K1365" i="1" a="1"/>
  <c r="K1365" i="1" s="1"/>
  <c r="K1366" i="1" a="1"/>
  <c r="K1366" i="1" s="1"/>
  <c r="K1367" i="1" a="1"/>
  <c r="K1367" i="1" s="1"/>
  <c r="K1368" i="1" a="1"/>
  <c r="K1368" i="1" s="1"/>
  <c r="K1369" i="1" a="1"/>
  <c r="K1369" i="1" s="1"/>
  <c r="K1370" i="1" a="1"/>
  <c r="K1370" i="1" s="1"/>
  <c r="K1371" i="1" a="1"/>
  <c r="K1371" i="1" s="1"/>
  <c r="K1372" i="1" a="1"/>
  <c r="K1372" i="1" s="1"/>
  <c r="K1373" i="1" a="1"/>
  <c r="K1373" i="1" s="1"/>
  <c r="K1374" i="1" a="1"/>
  <c r="K1374" i="1" s="1"/>
  <c r="K1375" i="1" a="1"/>
  <c r="K1375" i="1" s="1"/>
  <c r="K1376" i="1" a="1"/>
  <c r="K1376" i="1" s="1"/>
  <c r="K1377" i="1" a="1"/>
  <c r="K1377" i="1" s="1"/>
  <c r="K1378" i="1" a="1"/>
  <c r="K1378" i="1" s="1"/>
  <c r="K1379" i="1" a="1"/>
  <c r="K1379" i="1" s="1"/>
  <c r="K1380" i="1" a="1"/>
  <c r="K1380" i="1" s="1"/>
  <c r="K1381" i="1" a="1"/>
  <c r="K1381" i="1" s="1"/>
  <c r="K1382" i="1" a="1"/>
  <c r="K1382" i="1" s="1"/>
  <c r="K1383" i="1" a="1"/>
  <c r="K1383" i="1" s="1"/>
  <c r="K1384" i="1" a="1"/>
  <c r="K1384" i="1" s="1"/>
  <c r="K1385" i="1" a="1"/>
  <c r="K1385" i="1" s="1"/>
  <c r="K1386" i="1" a="1"/>
  <c r="K1386" i="1" s="1"/>
  <c r="K1387" i="1" a="1"/>
  <c r="K1387" i="1" s="1"/>
  <c r="K1388" i="1" a="1"/>
  <c r="K1388" i="1" s="1"/>
  <c r="K1389" i="1" a="1"/>
  <c r="K1389" i="1" s="1"/>
  <c r="K1390" i="1" a="1"/>
  <c r="K1390" i="1" s="1"/>
  <c r="K1391" i="1" a="1"/>
  <c r="K1391" i="1" s="1"/>
  <c r="K1392" i="1" a="1"/>
  <c r="K1392" i="1" s="1"/>
  <c r="K1393" i="1" a="1"/>
  <c r="K1393" i="1" s="1"/>
  <c r="K1394" i="1" a="1"/>
  <c r="K1394" i="1" s="1"/>
  <c r="K1395" i="1" a="1"/>
  <c r="K1395" i="1" s="1"/>
  <c r="K1396" i="1" a="1"/>
  <c r="K1396" i="1" s="1"/>
  <c r="K1397" i="1" a="1"/>
  <c r="K1397" i="1" s="1"/>
  <c r="K1398" i="1" a="1"/>
  <c r="K1398" i="1" s="1"/>
  <c r="K1399" i="1" a="1"/>
  <c r="K1399" i="1" s="1"/>
  <c r="K1400" i="1" a="1"/>
  <c r="K1400" i="1" s="1"/>
  <c r="K1401" i="1" a="1"/>
  <c r="K1401" i="1" s="1"/>
  <c r="K1402" i="1" a="1"/>
  <c r="K1402" i="1" s="1"/>
  <c r="K1403" i="1" a="1"/>
  <c r="K1403" i="1" s="1"/>
  <c r="K1404" i="1" a="1"/>
  <c r="K1404" i="1" s="1"/>
  <c r="K1405" i="1" a="1"/>
  <c r="K1405" i="1" s="1"/>
  <c r="K1406" i="1" a="1"/>
  <c r="K1406" i="1" s="1"/>
  <c r="K1407" i="1" a="1"/>
  <c r="K1407" i="1" s="1"/>
  <c r="K1408" i="1" a="1"/>
  <c r="K1408" i="1" s="1"/>
  <c r="K1409" i="1" a="1"/>
  <c r="K1409" i="1" s="1"/>
  <c r="K1410" i="1" a="1"/>
  <c r="K1410" i="1" s="1"/>
  <c r="K1411" i="1" a="1"/>
  <c r="K1411" i="1" s="1"/>
  <c r="K1412" i="1" a="1"/>
  <c r="K1412" i="1" s="1"/>
  <c r="K1413" i="1" a="1"/>
  <c r="K1413" i="1" s="1"/>
  <c r="K1414" i="1" a="1"/>
  <c r="K1414" i="1" s="1"/>
  <c r="K1415" i="1" a="1"/>
  <c r="K1415" i="1" s="1"/>
  <c r="K1416" i="1" a="1"/>
  <c r="K1416" i="1" s="1"/>
  <c r="K1417" i="1" a="1"/>
  <c r="K1417" i="1" s="1"/>
  <c r="K1418" i="1" a="1"/>
  <c r="K1418" i="1" s="1"/>
  <c r="K1419" i="1" a="1"/>
  <c r="K1419" i="1" s="1"/>
  <c r="K1420" i="1" a="1"/>
  <c r="K1420" i="1" s="1"/>
  <c r="K1421" i="1" a="1"/>
  <c r="K1421" i="1" s="1"/>
  <c r="K1422" i="1" a="1"/>
  <c r="K1422" i="1" s="1"/>
  <c r="K1423" i="1" a="1"/>
  <c r="K1423" i="1" s="1"/>
  <c r="K1424" i="1" a="1"/>
  <c r="K1424" i="1" s="1"/>
  <c r="K1425" i="1" a="1"/>
  <c r="K1425" i="1" s="1"/>
  <c r="K1426" i="1" a="1"/>
  <c r="K1426" i="1" s="1"/>
  <c r="K1427" i="1" a="1"/>
  <c r="K1427" i="1" s="1"/>
  <c r="K1428" i="1" a="1"/>
  <c r="K1428" i="1" s="1"/>
  <c r="K1429" i="1" a="1"/>
  <c r="K1429" i="1" s="1"/>
  <c r="K1430" i="1" a="1"/>
  <c r="K1430" i="1" s="1"/>
  <c r="K1431" i="1" a="1"/>
  <c r="K1431" i="1" s="1"/>
  <c r="K1432" i="1" a="1"/>
  <c r="K1432" i="1" s="1"/>
  <c r="K1433" i="1" a="1"/>
  <c r="K1433" i="1" s="1"/>
  <c r="K1434" i="1" a="1"/>
  <c r="K1434" i="1" s="1"/>
  <c r="K1435" i="1" a="1"/>
  <c r="K1435" i="1" s="1"/>
  <c r="K1436" i="1" a="1"/>
  <c r="K1436" i="1" s="1"/>
  <c r="K1437" i="1" a="1"/>
  <c r="K1437" i="1" s="1"/>
  <c r="K1438" i="1" a="1"/>
  <c r="K1438" i="1" s="1"/>
  <c r="K1439" i="1" a="1"/>
  <c r="K1439" i="1" s="1"/>
  <c r="K1440" i="1" a="1"/>
  <c r="K1440" i="1" s="1"/>
  <c r="K1441" i="1" a="1"/>
  <c r="K1441" i="1" s="1"/>
  <c r="K1442" i="1" a="1"/>
  <c r="K1442" i="1" s="1"/>
  <c r="K1443" i="1" a="1"/>
  <c r="K1443" i="1" s="1"/>
  <c r="K1444" i="1" a="1"/>
  <c r="K1444" i="1" s="1"/>
  <c r="K1445" i="1" a="1"/>
  <c r="K1445" i="1" s="1"/>
  <c r="K1446" i="1" a="1"/>
  <c r="K1446" i="1" s="1"/>
  <c r="K1447" i="1" a="1"/>
  <c r="K1447" i="1" s="1"/>
  <c r="K1448" i="1" a="1"/>
  <c r="K1448" i="1" s="1"/>
  <c r="K1449" i="1" a="1"/>
  <c r="K1449" i="1" s="1"/>
  <c r="K1450" i="1" a="1"/>
  <c r="K1450" i="1" s="1"/>
  <c r="K1451" i="1" a="1"/>
  <c r="K1451" i="1" s="1"/>
  <c r="K1452" i="1" a="1"/>
  <c r="K1452" i="1" s="1"/>
  <c r="K1453" i="1" a="1"/>
  <c r="K1453" i="1" s="1"/>
  <c r="K1454" i="1" a="1"/>
  <c r="K1454" i="1" s="1"/>
  <c r="K1455" i="1" a="1"/>
  <c r="K1455" i="1" s="1"/>
  <c r="K1456" i="1" a="1"/>
  <c r="K1456" i="1" s="1"/>
  <c r="K1457" i="1" a="1"/>
  <c r="K1457" i="1" s="1"/>
  <c r="K1458" i="1" a="1"/>
  <c r="K1458" i="1" s="1"/>
  <c r="K1459" i="1" a="1"/>
  <c r="K1459" i="1" s="1"/>
  <c r="K1460" i="1" a="1"/>
  <c r="K1460" i="1" s="1"/>
  <c r="K1461" i="1" a="1"/>
  <c r="K1461" i="1" s="1"/>
  <c r="K1462" i="1" a="1"/>
  <c r="K1462" i="1" s="1"/>
  <c r="K1463" i="1" a="1"/>
  <c r="K1463" i="1" s="1"/>
  <c r="K1464" i="1" a="1"/>
  <c r="K1464" i="1" s="1"/>
  <c r="K1465" i="1" a="1"/>
  <c r="K1465" i="1" s="1"/>
  <c r="K1466" i="1" a="1"/>
  <c r="K1466" i="1" s="1"/>
  <c r="K1467" i="1" a="1"/>
  <c r="K1467" i="1" s="1"/>
  <c r="K1468" i="1" a="1"/>
  <c r="K1468" i="1" s="1"/>
  <c r="K1469" i="1" a="1"/>
  <c r="K1469" i="1" s="1"/>
  <c r="K1470" i="1" a="1"/>
  <c r="K1470" i="1" s="1"/>
  <c r="K1471" i="1" a="1"/>
  <c r="K1471" i="1" s="1"/>
  <c r="K1472" i="1" a="1"/>
  <c r="K1472" i="1" s="1"/>
  <c r="K1473" i="1" a="1"/>
  <c r="K1473" i="1" s="1"/>
  <c r="K1474" i="1" a="1"/>
  <c r="K1474" i="1" s="1"/>
  <c r="K1475" i="1" a="1"/>
  <c r="K1475" i="1" s="1"/>
  <c r="K1476" i="1" a="1"/>
  <c r="K1476" i="1" s="1"/>
  <c r="K1477" i="1" a="1"/>
  <c r="K1477" i="1" s="1"/>
  <c r="K1478" i="1" a="1"/>
  <c r="K1478" i="1" s="1"/>
  <c r="K1479" i="1" a="1"/>
  <c r="K1479" i="1" s="1"/>
  <c r="K1480" i="1" a="1"/>
  <c r="K1480" i="1" s="1"/>
  <c r="K1481" i="1" a="1"/>
  <c r="K1481" i="1" s="1"/>
  <c r="K1482" i="1" a="1"/>
  <c r="K1482" i="1" s="1"/>
  <c r="K1483" i="1" a="1"/>
  <c r="K1483" i="1" s="1"/>
  <c r="K1484" i="1" a="1"/>
  <c r="K1484" i="1" s="1"/>
  <c r="K1485" i="1" a="1"/>
  <c r="K1485" i="1" s="1"/>
  <c r="K1486" i="1" a="1"/>
  <c r="K1486" i="1" s="1"/>
  <c r="K1487" i="1" a="1"/>
  <c r="K1487" i="1" s="1"/>
  <c r="K1488" i="1" a="1"/>
  <c r="K1488" i="1" s="1"/>
  <c r="K1489" i="1" a="1"/>
  <c r="K1489" i="1" s="1"/>
  <c r="K1490" i="1" a="1"/>
  <c r="K1490" i="1" s="1"/>
  <c r="K1491" i="1" a="1"/>
  <c r="K1491" i="1" s="1"/>
  <c r="K1492" i="1" a="1"/>
  <c r="K1492" i="1" s="1"/>
  <c r="K1493" i="1" a="1"/>
  <c r="K1493" i="1" s="1"/>
  <c r="K1494" i="1" a="1"/>
  <c r="K1494" i="1" s="1"/>
  <c r="K1495" i="1" a="1"/>
  <c r="K1495" i="1" s="1"/>
  <c r="K1496" i="1" a="1"/>
  <c r="K1496" i="1" s="1"/>
  <c r="K1497" i="1" a="1"/>
  <c r="K1497" i="1" s="1"/>
  <c r="K1498" i="1" a="1"/>
  <c r="K1498" i="1" s="1"/>
  <c r="K1499" i="1" a="1"/>
  <c r="K1499" i="1" s="1"/>
  <c r="K1500" i="1" a="1"/>
  <c r="K1500" i="1" s="1"/>
  <c r="K1501" i="1" a="1"/>
  <c r="K1501" i="1" s="1"/>
  <c r="K1502" i="1" a="1"/>
  <c r="K1502" i="1" s="1"/>
  <c r="K1503" i="1" a="1"/>
  <c r="K1503" i="1" s="1"/>
  <c r="K1504" i="1" a="1"/>
  <c r="K1504" i="1" s="1"/>
  <c r="K1505" i="1" a="1"/>
  <c r="K1505" i="1" s="1"/>
  <c r="K1506" i="1" a="1"/>
  <c r="K1506" i="1" s="1"/>
  <c r="K1507" i="1" a="1"/>
  <c r="K1507" i="1" s="1"/>
  <c r="K1508" i="1" a="1"/>
  <c r="K1508" i="1" s="1"/>
  <c r="K1509" i="1" a="1"/>
  <c r="K1509" i="1" s="1"/>
  <c r="K1510" i="1" a="1"/>
  <c r="K1510" i="1" s="1"/>
  <c r="K1511" i="1" a="1"/>
  <c r="K1511" i="1" s="1"/>
  <c r="K1512" i="1" a="1"/>
  <c r="K1512" i="1" s="1"/>
  <c r="K1513" i="1" a="1"/>
  <c r="K1513" i="1" s="1"/>
  <c r="K1514" i="1" a="1"/>
  <c r="K1514" i="1" s="1"/>
  <c r="K1515" i="1" a="1"/>
  <c r="K1515" i="1" s="1"/>
  <c r="K1516" i="1" a="1"/>
  <c r="K1516" i="1" s="1"/>
  <c r="K1517" i="1" a="1"/>
  <c r="K1517" i="1" s="1"/>
  <c r="K1518" i="1" a="1"/>
  <c r="K1518" i="1" s="1"/>
  <c r="K1519" i="1" a="1"/>
  <c r="K1519" i="1" s="1"/>
  <c r="K1520" i="1" a="1"/>
  <c r="K1520" i="1" s="1"/>
  <c r="K1521" i="1" a="1"/>
  <c r="K1521" i="1" s="1"/>
  <c r="K1522" i="1" a="1"/>
  <c r="K1522" i="1" s="1"/>
  <c r="K1523" i="1" a="1"/>
  <c r="K1523" i="1" s="1"/>
  <c r="K1524" i="1" a="1"/>
  <c r="K1524" i="1" s="1"/>
  <c r="K1525" i="1" a="1"/>
  <c r="K1525" i="1" s="1"/>
  <c r="K1526" i="1" a="1"/>
  <c r="K1526" i="1" s="1"/>
  <c r="K1527" i="1" a="1"/>
  <c r="K1527" i="1" s="1"/>
  <c r="K1528" i="1" a="1"/>
  <c r="K1528" i="1" s="1"/>
  <c r="K1529" i="1" a="1"/>
  <c r="K1529" i="1" s="1"/>
  <c r="K1530" i="1" a="1"/>
  <c r="K1530" i="1" s="1"/>
  <c r="K1531" i="1" a="1"/>
  <c r="K1531" i="1" s="1"/>
  <c r="K1532" i="1" a="1"/>
  <c r="K1532" i="1" s="1"/>
  <c r="K1533" i="1" a="1"/>
  <c r="K1533" i="1" s="1"/>
  <c r="K1534" i="1" a="1"/>
  <c r="K1534" i="1" s="1"/>
  <c r="K1535" i="1" a="1"/>
  <c r="K1535" i="1" s="1"/>
  <c r="K1536" i="1" a="1"/>
  <c r="K1536" i="1" s="1"/>
  <c r="K1537" i="1" a="1"/>
  <c r="K1537" i="1" s="1"/>
  <c r="K1538" i="1" a="1"/>
  <c r="K1538" i="1" s="1"/>
  <c r="K1539" i="1" a="1"/>
  <c r="K1539" i="1" s="1"/>
  <c r="K1540" i="1" a="1"/>
  <c r="K1540" i="1" s="1"/>
  <c r="K1541" i="1" a="1"/>
  <c r="K1541" i="1" s="1"/>
  <c r="K1542" i="1" a="1"/>
  <c r="K1542" i="1" s="1"/>
  <c r="K1543" i="1" a="1"/>
  <c r="K1543" i="1" s="1"/>
  <c r="K1544" i="1" a="1"/>
  <c r="K1544" i="1" s="1"/>
  <c r="K1545" i="1" a="1"/>
  <c r="K1545" i="1" s="1"/>
  <c r="K1546" i="1" a="1"/>
  <c r="K1546" i="1" s="1"/>
  <c r="K1547" i="1" a="1"/>
  <c r="K1547" i="1" s="1"/>
  <c r="K1548" i="1" a="1"/>
  <c r="K1548" i="1" s="1"/>
  <c r="K1549" i="1" a="1"/>
  <c r="K1549" i="1" s="1"/>
  <c r="K1550" i="1" a="1"/>
  <c r="K1550" i="1" s="1"/>
  <c r="K1551" i="1" a="1"/>
  <c r="K1551" i="1" s="1"/>
  <c r="K1552" i="1" a="1"/>
  <c r="K1552" i="1" s="1"/>
  <c r="K1553" i="1" a="1"/>
  <c r="K1553" i="1" s="1"/>
  <c r="K1554" i="1" a="1"/>
  <c r="K1554" i="1" s="1"/>
  <c r="K1555" i="1" a="1"/>
  <c r="K1555" i="1" s="1"/>
  <c r="K1556" i="1" a="1"/>
  <c r="K1556" i="1" s="1"/>
  <c r="K1557" i="1" a="1"/>
  <c r="K1557" i="1" s="1"/>
  <c r="K1558" i="1" a="1"/>
  <c r="K1558" i="1" s="1"/>
  <c r="K1559" i="1" a="1"/>
  <c r="K1559" i="1" s="1"/>
  <c r="K1560" i="1" a="1"/>
  <c r="K1560" i="1" s="1"/>
  <c r="K1561" i="1" a="1"/>
  <c r="K1561" i="1" s="1"/>
  <c r="K1562" i="1" a="1"/>
  <c r="K1562" i="1" s="1"/>
  <c r="K1563" i="1" a="1"/>
  <c r="K1563" i="1" s="1"/>
  <c r="K1564" i="1" a="1"/>
  <c r="K1564" i="1" s="1"/>
  <c r="K1565" i="1" a="1"/>
  <c r="K1565" i="1" s="1"/>
  <c r="K1566" i="1" a="1"/>
  <c r="K1566" i="1" s="1"/>
  <c r="K1567" i="1" a="1"/>
  <c r="K1567" i="1" s="1"/>
  <c r="K1568" i="1" a="1"/>
  <c r="K1568" i="1" s="1"/>
  <c r="K1569" i="1" a="1"/>
  <c r="K1569" i="1" s="1"/>
  <c r="K1570" i="1" a="1"/>
  <c r="K1570" i="1" s="1"/>
  <c r="K1571" i="1" a="1"/>
  <c r="K1571" i="1" s="1"/>
  <c r="K1572" i="1" a="1"/>
  <c r="K1572" i="1" s="1"/>
  <c r="K1573" i="1" a="1"/>
  <c r="K1573" i="1" s="1"/>
  <c r="K1574" i="1" a="1"/>
  <c r="K1574" i="1" s="1"/>
  <c r="K1575" i="1" a="1"/>
  <c r="K1575" i="1" s="1"/>
  <c r="K1576" i="1" a="1"/>
  <c r="K1576" i="1" s="1"/>
  <c r="K1577" i="1" a="1"/>
  <c r="K1577" i="1" s="1"/>
  <c r="K1578" i="1" a="1"/>
  <c r="K1578" i="1" s="1"/>
  <c r="K1579" i="1" a="1"/>
  <c r="K1579" i="1" s="1"/>
  <c r="K1580" i="1" a="1"/>
  <c r="K1580" i="1" s="1"/>
  <c r="K1581" i="1" a="1"/>
  <c r="K1581" i="1" s="1"/>
  <c r="K1582" i="1" a="1"/>
  <c r="K1582" i="1" s="1"/>
  <c r="K1583" i="1" a="1"/>
  <c r="K1583" i="1" s="1"/>
  <c r="K1584" i="1" a="1"/>
  <c r="K1584" i="1" s="1"/>
  <c r="K1585" i="1" a="1"/>
  <c r="K1585" i="1" s="1"/>
  <c r="K1586" i="1" a="1"/>
  <c r="K1586" i="1" s="1"/>
  <c r="K1587" i="1" a="1"/>
  <c r="K1587" i="1" s="1"/>
  <c r="K1588" i="1" a="1"/>
  <c r="K1588" i="1" s="1"/>
  <c r="K1589" i="1" a="1"/>
  <c r="K1589" i="1" s="1"/>
  <c r="K1590" i="1" a="1"/>
  <c r="K1590" i="1" s="1"/>
  <c r="K1591" i="1" a="1"/>
  <c r="K1591" i="1" s="1"/>
  <c r="K1592" i="1" a="1"/>
  <c r="K1592" i="1" s="1"/>
  <c r="K1593" i="1" a="1"/>
  <c r="K1593" i="1" s="1"/>
  <c r="K1594" i="1" a="1"/>
  <c r="K1594" i="1" s="1"/>
  <c r="K1595" i="1" a="1"/>
  <c r="K1595" i="1" s="1"/>
  <c r="K1596" i="1" a="1"/>
  <c r="K1596" i="1" s="1"/>
  <c r="K1597" i="1" a="1"/>
  <c r="K1597" i="1" s="1"/>
  <c r="K1598" i="1" a="1"/>
  <c r="K1598" i="1" s="1"/>
  <c r="K1599" i="1" a="1"/>
  <c r="K1599" i="1" s="1"/>
  <c r="K1600" i="1" a="1"/>
  <c r="K1600" i="1" s="1"/>
  <c r="K1601" i="1" a="1"/>
  <c r="K1601" i="1" s="1"/>
  <c r="K1602" i="1" a="1"/>
  <c r="K1602" i="1" s="1"/>
  <c r="K1603" i="1" a="1"/>
  <c r="K1603" i="1" s="1"/>
  <c r="K1604" i="1" a="1"/>
  <c r="K1604" i="1" s="1"/>
  <c r="K1605" i="1" a="1"/>
  <c r="K1605" i="1" s="1"/>
  <c r="K1606" i="1" a="1"/>
  <c r="K1606" i="1" s="1"/>
  <c r="K1607" i="1" a="1"/>
  <c r="K1607" i="1" s="1"/>
  <c r="K1608" i="1" a="1"/>
  <c r="K1608" i="1" s="1"/>
  <c r="K1609" i="1" a="1"/>
  <c r="K1609" i="1" s="1"/>
  <c r="K1610" i="1" a="1"/>
  <c r="K1610" i="1" s="1"/>
  <c r="K1611" i="1" a="1"/>
  <c r="K1611" i="1" s="1"/>
  <c r="K1612" i="1" a="1"/>
  <c r="K1612" i="1" s="1"/>
  <c r="K1613" i="1" a="1"/>
  <c r="K1613" i="1" s="1"/>
  <c r="K1614" i="1" a="1"/>
  <c r="K1614" i="1" s="1"/>
  <c r="K1615" i="1" a="1"/>
  <c r="K1615" i="1" s="1"/>
  <c r="K1616" i="1" a="1"/>
  <c r="K1616" i="1" s="1"/>
  <c r="K1617" i="1" a="1"/>
  <c r="K1617" i="1" s="1"/>
  <c r="K1618" i="1" a="1"/>
  <c r="K1618" i="1" s="1"/>
  <c r="K1619" i="1" a="1"/>
  <c r="K1619" i="1" s="1"/>
  <c r="K1620" i="1" a="1"/>
  <c r="K1620" i="1" s="1"/>
  <c r="K1621" i="1" a="1"/>
  <c r="K1621" i="1" s="1"/>
  <c r="K1622" i="1" a="1"/>
  <c r="K1622" i="1" s="1"/>
  <c r="K1623" i="1" a="1"/>
  <c r="K1623" i="1" s="1"/>
  <c r="K1624" i="1" a="1"/>
  <c r="K1624" i="1" s="1"/>
  <c r="K1625" i="1" a="1"/>
  <c r="K1625" i="1" s="1"/>
  <c r="K1626" i="1" a="1"/>
  <c r="K1626" i="1" s="1"/>
  <c r="K1627" i="1" a="1"/>
  <c r="K1627" i="1" s="1"/>
  <c r="K1628" i="1" a="1"/>
  <c r="K1628" i="1" s="1"/>
  <c r="K1629" i="1" a="1"/>
  <c r="K1629" i="1" s="1"/>
  <c r="K1630" i="1" a="1"/>
  <c r="K1630" i="1" s="1"/>
  <c r="K1631" i="1" a="1"/>
  <c r="K1631" i="1" s="1"/>
  <c r="K1632" i="1" a="1"/>
  <c r="K1632" i="1" s="1"/>
  <c r="K1633" i="1" a="1"/>
  <c r="K1633" i="1" s="1"/>
  <c r="K1634" i="1" a="1"/>
  <c r="K1634" i="1" s="1"/>
  <c r="K1635" i="1" a="1"/>
  <c r="K1635" i="1" s="1"/>
  <c r="K1636" i="1" a="1"/>
  <c r="K1636" i="1" s="1"/>
  <c r="K1637" i="1" a="1"/>
  <c r="K1637" i="1" s="1"/>
  <c r="K1638" i="1" a="1"/>
  <c r="K1638" i="1" s="1"/>
  <c r="K1639" i="1" a="1"/>
  <c r="K1639" i="1" s="1"/>
  <c r="K1640" i="1" a="1"/>
  <c r="K1640" i="1" s="1"/>
  <c r="K1641" i="1" a="1"/>
  <c r="K1641" i="1" s="1"/>
  <c r="K1642" i="1" a="1"/>
  <c r="K1642" i="1" s="1"/>
  <c r="K1643" i="1" a="1"/>
  <c r="K1643" i="1" s="1"/>
  <c r="K1644" i="1" a="1"/>
  <c r="K1644" i="1" s="1"/>
  <c r="K1645" i="1" a="1"/>
  <c r="K1645" i="1" s="1"/>
  <c r="K1646" i="1" a="1"/>
  <c r="K1646" i="1" s="1"/>
  <c r="K1647" i="1" a="1"/>
  <c r="K1647" i="1" s="1"/>
  <c r="K1648" i="1" a="1"/>
  <c r="K1648" i="1" s="1"/>
  <c r="K1649" i="1" a="1"/>
  <c r="K1649" i="1" s="1"/>
  <c r="K1650" i="1" a="1"/>
  <c r="K1650" i="1" s="1"/>
  <c r="K1651" i="1" a="1"/>
  <c r="K1651" i="1" s="1"/>
  <c r="K1652" i="1" a="1"/>
  <c r="K1652" i="1" s="1"/>
  <c r="K1653" i="1" a="1"/>
  <c r="K1653" i="1" s="1"/>
  <c r="K1654" i="1" a="1"/>
  <c r="K1654" i="1" s="1"/>
  <c r="K1655" i="1" a="1"/>
  <c r="K1655" i="1" s="1"/>
  <c r="K1656" i="1" a="1"/>
  <c r="K1656" i="1" s="1"/>
  <c r="K1657" i="1" a="1"/>
  <c r="K1657" i="1" s="1"/>
  <c r="K1658" i="1" a="1"/>
  <c r="K1658" i="1" s="1"/>
  <c r="K1659" i="1" a="1"/>
  <c r="K1659" i="1" s="1"/>
  <c r="K1660" i="1" a="1"/>
  <c r="K1660" i="1" s="1"/>
  <c r="K1661" i="1" a="1"/>
  <c r="K1661" i="1" s="1"/>
  <c r="K1662" i="1" a="1"/>
  <c r="K1662" i="1" s="1"/>
  <c r="K1663" i="1" a="1"/>
  <c r="K1663" i="1" s="1"/>
  <c r="K1664" i="1" a="1"/>
  <c r="K1664" i="1" s="1"/>
  <c r="K1665" i="1" a="1"/>
  <c r="K1665" i="1" s="1"/>
  <c r="K1666" i="1" a="1"/>
  <c r="K1666" i="1" s="1"/>
  <c r="K1667" i="1" a="1"/>
  <c r="K1667" i="1" s="1"/>
  <c r="K1668" i="1" a="1"/>
  <c r="K1668" i="1" s="1"/>
  <c r="K1669" i="1" a="1"/>
  <c r="K1669" i="1" s="1"/>
  <c r="K1670" i="1" a="1"/>
  <c r="K1670" i="1" s="1"/>
  <c r="K1671" i="1" a="1"/>
  <c r="K1671" i="1" s="1"/>
  <c r="K1672" i="1" a="1"/>
  <c r="K1672" i="1" s="1"/>
  <c r="K1673" i="1" a="1"/>
  <c r="K1673" i="1" s="1"/>
  <c r="K1674" i="1" a="1"/>
  <c r="K1674" i="1" s="1"/>
  <c r="K1675" i="1" a="1"/>
  <c r="K1675" i="1" s="1"/>
  <c r="K1676" i="1" a="1"/>
  <c r="K1676" i="1" s="1"/>
  <c r="K1677" i="1" a="1"/>
  <c r="K1677" i="1" s="1"/>
  <c r="K1678" i="1" a="1"/>
  <c r="K1678" i="1" s="1"/>
  <c r="K1679" i="1" a="1"/>
  <c r="K1679" i="1" s="1"/>
  <c r="K1680" i="1" a="1"/>
  <c r="K1680" i="1" s="1"/>
  <c r="K1681" i="1" a="1"/>
  <c r="K1681" i="1" s="1"/>
  <c r="K1682" i="1" a="1"/>
  <c r="K1682" i="1" s="1"/>
  <c r="K1683" i="1" a="1"/>
  <c r="K1683" i="1" s="1"/>
  <c r="K1684" i="1" a="1"/>
  <c r="K1684" i="1" s="1"/>
  <c r="K1685" i="1" a="1"/>
  <c r="K1685" i="1" s="1"/>
  <c r="K1686" i="1" a="1"/>
  <c r="K1686" i="1" s="1"/>
  <c r="K1687" i="1" a="1"/>
  <c r="K1687" i="1" s="1"/>
  <c r="K1688" i="1" a="1"/>
  <c r="K1688" i="1" s="1"/>
  <c r="K1689" i="1" a="1"/>
  <c r="K1689" i="1" s="1"/>
  <c r="K1690" i="1" a="1"/>
  <c r="K1690" i="1" s="1"/>
  <c r="K1691" i="1" a="1"/>
  <c r="K1691" i="1" s="1"/>
  <c r="K1692" i="1" a="1"/>
  <c r="K1692" i="1" s="1"/>
  <c r="K1693" i="1" a="1"/>
  <c r="K1693" i="1" s="1"/>
  <c r="K1694" i="1" a="1"/>
  <c r="K1694" i="1" s="1"/>
  <c r="K1695" i="1" a="1"/>
  <c r="K1695" i="1" s="1"/>
  <c r="K1696" i="1" a="1"/>
  <c r="K1696" i="1" s="1"/>
  <c r="K1697" i="1" a="1"/>
  <c r="K1697" i="1" s="1"/>
  <c r="K1698" i="1" a="1"/>
  <c r="K1698" i="1" s="1"/>
  <c r="K1699" i="1" a="1"/>
  <c r="K1699" i="1" s="1"/>
  <c r="K1700" i="1" a="1"/>
  <c r="K1700" i="1" s="1"/>
  <c r="K1701" i="1" a="1"/>
  <c r="K1701" i="1" s="1"/>
  <c r="K1702" i="1" a="1"/>
  <c r="K1702" i="1" s="1"/>
  <c r="K1703" i="1" a="1"/>
  <c r="K1703" i="1" s="1"/>
  <c r="K1704" i="1" a="1"/>
  <c r="K1704" i="1" s="1"/>
  <c r="K1705" i="1" a="1"/>
  <c r="K1705" i="1" s="1"/>
  <c r="K1706" i="1" a="1"/>
  <c r="K1706" i="1" s="1"/>
  <c r="K1707" i="1" a="1"/>
  <c r="K1707" i="1" s="1"/>
  <c r="K1708" i="1" a="1"/>
  <c r="K1708" i="1" s="1"/>
  <c r="K1709" i="1" a="1"/>
  <c r="K1709" i="1" s="1"/>
  <c r="K1710" i="1" a="1"/>
  <c r="K1710" i="1" s="1"/>
  <c r="K1711" i="1" a="1"/>
  <c r="K1711" i="1" s="1"/>
  <c r="K1712" i="1" a="1"/>
  <c r="K1712" i="1" s="1"/>
  <c r="K1713" i="1" a="1"/>
  <c r="K1713" i="1" s="1"/>
  <c r="K1714" i="1" a="1"/>
  <c r="K1714" i="1" s="1"/>
  <c r="K1715" i="1" a="1"/>
  <c r="K1715" i="1" s="1"/>
  <c r="K1716" i="1" a="1"/>
  <c r="K1716" i="1" s="1"/>
  <c r="K1717" i="1" a="1"/>
  <c r="K1717" i="1" s="1"/>
  <c r="K1718" i="1" a="1"/>
  <c r="K1718" i="1" s="1"/>
  <c r="K1719" i="1" a="1"/>
  <c r="K1719" i="1" s="1"/>
  <c r="K1720" i="1" a="1"/>
  <c r="K1720" i="1" s="1"/>
  <c r="K1721" i="1" a="1"/>
  <c r="K1721" i="1" s="1"/>
  <c r="K1722" i="1" a="1"/>
  <c r="K1722" i="1" s="1"/>
  <c r="K1723" i="1" a="1"/>
  <c r="K1723" i="1" s="1"/>
  <c r="K1724" i="1" a="1"/>
  <c r="K1724" i="1" s="1"/>
  <c r="K1725" i="1" a="1"/>
  <c r="K1725" i="1" s="1"/>
  <c r="K1726" i="1" a="1"/>
  <c r="K1726" i="1" s="1"/>
  <c r="K1727" i="1" a="1"/>
  <c r="K1727" i="1" s="1"/>
  <c r="K1728" i="1" a="1"/>
  <c r="K1728" i="1" s="1"/>
  <c r="K1729" i="1" a="1"/>
  <c r="K1729" i="1" s="1"/>
  <c r="K1730" i="1" a="1"/>
  <c r="K1730" i="1" s="1"/>
  <c r="K1731" i="1" a="1"/>
  <c r="K1731" i="1" s="1"/>
  <c r="K1732" i="1" a="1"/>
  <c r="K1732" i="1" s="1"/>
  <c r="K1733" i="1" a="1"/>
  <c r="K1733" i="1" s="1"/>
  <c r="K1734" i="1" a="1"/>
  <c r="K1734" i="1" s="1"/>
  <c r="K1735" i="1" a="1"/>
  <c r="K1735" i="1" s="1"/>
  <c r="K1736" i="1" a="1"/>
  <c r="K1736" i="1" s="1"/>
  <c r="K1737" i="1" a="1"/>
  <c r="K1737" i="1" s="1"/>
  <c r="K1738" i="1" a="1"/>
  <c r="K1738" i="1" s="1"/>
  <c r="K1739" i="1" a="1"/>
  <c r="K1739" i="1" s="1"/>
  <c r="K1740" i="1" a="1"/>
  <c r="K1740" i="1" s="1"/>
  <c r="K1741" i="1" a="1"/>
  <c r="K1741" i="1" s="1"/>
  <c r="K1742" i="1" a="1"/>
  <c r="K1742" i="1" s="1"/>
  <c r="K1743" i="1" a="1"/>
  <c r="K1743" i="1" s="1"/>
  <c r="K1744" i="1" a="1"/>
  <c r="K1744" i="1" s="1"/>
  <c r="K1745" i="1" a="1"/>
  <c r="K1745" i="1" s="1"/>
  <c r="K1746" i="1" a="1"/>
  <c r="K1746" i="1" s="1"/>
  <c r="K1747" i="1" a="1"/>
  <c r="K1747" i="1" s="1"/>
  <c r="K1748" i="1" a="1"/>
  <c r="K1748" i="1" s="1"/>
  <c r="K1749" i="1" a="1"/>
  <c r="K1749" i="1" s="1"/>
  <c r="K1750" i="1" a="1"/>
  <c r="K1750" i="1" s="1"/>
  <c r="K1751" i="1" a="1"/>
  <c r="K1751" i="1" s="1"/>
  <c r="K1752" i="1" a="1"/>
  <c r="K1752" i="1" s="1"/>
  <c r="K1753" i="1" a="1"/>
  <c r="K1753" i="1" s="1"/>
  <c r="K1754" i="1" a="1"/>
  <c r="K1754" i="1" s="1"/>
  <c r="K1755" i="1" a="1"/>
  <c r="K1755" i="1" s="1"/>
  <c r="K1756" i="1" a="1"/>
  <c r="K1756" i="1" s="1"/>
  <c r="K1757" i="1" a="1"/>
  <c r="K1757" i="1" s="1"/>
  <c r="K1758" i="1" a="1"/>
  <c r="K1758" i="1" s="1"/>
  <c r="K1759" i="1" a="1"/>
  <c r="K1759" i="1" s="1"/>
  <c r="K1760" i="1" a="1"/>
  <c r="K1760" i="1" s="1"/>
  <c r="K1761" i="1" a="1"/>
  <c r="K1761" i="1" s="1"/>
  <c r="K1762" i="1" a="1"/>
  <c r="K1762" i="1" s="1"/>
  <c r="K1763" i="1" a="1"/>
  <c r="K1763" i="1" s="1"/>
  <c r="K1764" i="1" a="1"/>
  <c r="K1764" i="1" s="1"/>
  <c r="K1765" i="1" a="1"/>
  <c r="K1765" i="1" s="1"/>
  <c r="K1766" i="1" a="1"/>
  <c r="K1766" i="1" s="1"/>
  <c r="K1767" i="1" a="1"/>
  <c r="K1767" i="1" s="1"/>
  <c r="K1768" i="1" a="1"/>
  <c r="K1768" i="1" s="1"/>
  <c r="K1769" i="1" a="1"/>
  <c r="K1769" i="1" s="1"/>
  <c r="K1770" i="1" a="1"/>
  <c r="K1770" i="1" s="1"/>
  <c r="K1771" i="1" a="1"/>
  <c r="K1771" i="1" s="1"/>
  <c r="K1772" i="1" a="1"/>
  <c r="K1772" i="1" s="1"/>
  <c r="K1773" i="1" a="1"/>
  <c r="K1773" i="1" s="1"/>
  <c r="K1774" i="1" a="1"/>
  <c r="K1774" i="1" s="1"/>
  <c r="K1775" i="1" a="1"/>
  <c r="K1775" i="1" s="1"/>
  <c r="K1776" i="1" a="1"/>
  <c r="K1776" i="1" s="1"/>
  <c r="K1777" i="1" a="1"/>
  <c r="K1777" i="1" s="1"/>
  <c r="K1778" i="1" a="1"/>
  <c r="K1778" i="1" s="1"/>
  <c r="K1779" i="1" a="1"/>
  <c r="K1779" i="1" s="1"/>
  <c r="K1780" i="1" a="1"/>
  <c r="K1780" i="1" s="1"/>
  <c r="K1781" i="1" a="1"/>
  <c r="K1781" i="1" s="1"/>
  <c r="K1782" i="1" a="1"/>
  <c r="K1782" i="1" s="1"/>
  <c r="K1783" i="1" a="1"/>
  <c r="K1783" i="1" s="1"/>
  <c r="K1784" i="1" a="1"/>
  <c r="K1784" i="1" s="1"/>
  <c r="K1785" i="1" a="1"/>
  <c r="K1785" i="1" s="1"/>
  <c r="K1786" i="1" a="1"/>
  <c r="K1786" i="1" s="1"/>
  <c r="K1787" i="1" a="1"/>
  <c r="K1787" i="1" s="1"/>
  <c r="K1788" i="1" a="1"/>
  <c r="K1788" i="1" s="1"/>
  <c r="K1789" i="1" a="1"/>
  <c r="K1789" i="1" s="1"/>
  <c r="K1790" i="1" a="1"/>
  <c r="K1790" i="1" s="1"/>
  <c r="K1791" i="1" a="1"/>
  <c r="K1791" i="1" s="1"/>
  <c r="K1792" i="1" a="1"/>
  <c r="K1792" i="1" s="1"/>
  <c r="K1793" i="1" a="1"/>
  <c r="K1793" i="1" s="1"/>
  <c r="K1794" i="1" a="1"/>
  <c r="K1794" i="1" s="1"/>
  <c r="K1795" i="1" a="1"/>
  <c r="K1795" i="1" s="1"/>
  <c r="K1796" i="1" a="1"/>
  <c r="K1796" i="1" s="1"/>
  <c r="K1797" i="1" a="1"/>
  <c r="K1797" i="1" s="1"/>
  <c r="K1798" i="1" a="1"/>
  <c r="K1798" i="1" s="1"/>
  <c r="K1799" i="1" a="1"/>
  <c r="K1799" i="1"/>
  <c r="K1800" i="1" a="1"/>
  <c r="K1800" i="1" s="1"/>
  <c r="K1801" i="1" a="1"/>
  <c r="K1801" i="1" s="1"/>
  <c r="K1802" i="1" a="1"/>
  <c r="K1802" i="1" s="1"/>
  <c r="K1803" i="1" a="1"/>
  <c r="K1803" i="1" s="1"/>
  <c r="K1804" i="1" a="1"/>
  <c r="K1804" i="1" s="1"/>
  <c r="K1805" i="1" a="1"/>
  <c r="K1805" i="1" s="1"/>
  <c r="K1806" i="1" a="1"/>
  <c r="K1806" i="1" s="1"/>
  <c r="K1807" i="1" a="1"/>
  <c r="K1807" i="1" s="1"/>
  <c r="K1808" i="1" a="1"/>
  <c r="K1808" i="1" s="1"/>
  <c r="K1809" i="1" a="1"/>
  <c r="K1809" i="1" s="1"/>
  <c r="K1810" i="1" a="1"/>
  <c r="K1810" i="1" s="1"/>
  <c r="K1811" i="1" a="1"/>
  <c r="K1811" i="1" s="1"/>
  <c r="K1812" i="1" a="1"/>
  <c r="K1812" i="1" s="1"/>
  <c r="K1813" i="1" a="1"/>
  <c r="K1813" i="1" s="1"/>
  <c r="K1814" i="1" a="1"/>
  <c r="K1814" i="1" s="1"/>
  <c r="K1815" i="1" a="1"/>
  <c r="K1815" i="1" s="1"/>
  <c r="K1816" i="1" a="1"/>
  <c r="K1816" i="1" s="1"/>
  <c r="K1817" i="1" a="1"/>
  <c r="K1817" i="1" s="1"/>
  <c r="K1818" i="1" a="1"/>
  <c r="K1818" i="1" s="1"/>
  <c r="K1819" i="1" a="1"/>
  <c r="K1819" i="1" s="1"/>
  <c r="K1820" i="1" a="1"/>
  <c r="K1820" i="1" s="1"/>
  <c r="K1821" i="1" a="1"/>
  <c r="K1821" i="1" s="1"/>
  <c r="K1822" i="1" a="1"/>
  <c r="K1822" i="1" s="1"/>
  <c r="K1823" i="1" a="1"/>
  <c r="K1823" i="1" s="1"/>
  <c r="K1824" i="1" a="1"/>
  <c r="K1824" i="1" s="1"/>
  <c r="K1825" i="1" a="1"/>
  <c r="K1825" i="1" s="1"/>
  <c r="K1826" i="1" a="1"/>
  <c r="K1826" i="1" s="1"/>
  <c r="K1827" i="1" a="1"/>
  <c r="K1827" i="1" s="1"/>
  <c r="K1828" i="1" a="1"/>
  <c r="K1828" i="1" s="1"/>
  <c r="K1829" i="1" a="1"/>
  <c r="K1829" i="1" s="1"/>
  <c r="K1830" i="1" a="1"/>
  <c r="K1830" i="1" s="1"/>
  <c r="K1831" i="1" a="1"/>
  <c r="K1831" i="1" s="1"/>
  <c r="K1832" i="1" a="1"/>
  <c r="K1832" i="1" s="1"/>
  <c r="K1833" i="1" a="1"/>
  <c r="K1833" i="1" s="1"/>
  <c r="K1834" i="1" a="1"/>
  <c r="K1834" i="1" s="1"/>
  <c r="K1835" i="1" a="1"/>
  <c r="K1835" i="1" s="1"/>
  <c r="K1836" i="1" a="1"/>
  <c r="K1836" i="1" s="1"/>
  <c r="K1837" i="1" a="1"/>
  <c r="K1837" i="1" s="1"/>
  <c r="K1838" i="1" a="1"/>
  <c r="K1838" i="1" s="1"/>
  <c r="K1839" i="1" a="1"/>
  <c r="K1839" i="1" s="1"/>
  <c r="K1840" i="1" a="1"/>
  <c r="K1840" i="1" s="1"/>
  <c r="K1841" i="1" a="1"/>
  <c r="K1841" i="1" s="1"/>
  <c r="K1842" i="1" a="1"/>
  <c r="K1842" i="1" s="1"/>
  <c r="K1843" i="1" a="1"/>
  <c r="K1843" i="1" s="1"/>
  <c r="K1844" i="1" a="1"/>
  <c r="K1844" i="1" s="1"/>
  <c r="K1845" i="1" a="1"/>
  <c r="K1845" i="1" s="1"/>
  <c r="K1846" i="1" a="1"/>
  <c r="K1846" i="1" s="1"/>
  <c r="K1847" i="1" a="1"/>
  <c r="K1847" i="1" s="1"/>
  <c r="K1848" i="1" a="1"/>
  <c r="K1848" i="1" s="1"/>
  <c r="K1849" i="1" a="1"/>
  <c r="K1849" i="1" s="1"/>
  <c r="K1850" i="1" a="1"/>
  <c r="K1850" i="1" s="1"/>
  <c r="K1851" i="1" a="1"/>
  <c r="K1851" i="1" s="1"/>
  <c r="K1852" i="1" a="1"/>
  <c r="K1852" i="1" s="1"/>
  <c r="K1853" i="1" a="1"/>
  <c r="K1853" i="1" s="1"/>
  <c r="K1854" i="1" a="1"/>
  <c r="K1854" i="1" s="1"/>
  <c r="K1855" i="1" a="1"/>
  <c r="K1855" i="1" s="1"/>
  <c r="K1856" i="1" a="1"/>
  <c r="K1856" i="1" s="1"/>
  <c r="K1857" i="1" a="1"/>
  <c r="K1857" i="1" s="1"/>
  <c r="K1858" i="1" a="1"/>
  <c r="K1858" i="1" s="1"/>
  <c r="K1859" i="1" a="1"/>
  <c r="K1859" i="1" s="1"/>
  <c r="K1860" i="1" a="1"/>
  <c r="K1860" i="1" s="1"/>
  <c r="K1861" i="1" a="1"/>
  <c r="K1861" i="1" s="1"/>
  <c r="K1862" i="1" a="1"/>
  <c r="K1862" i="1" s="1"/>
  <c r="K1863" i="1" a="1"/>
  <c r="K1863" i="1" s="1"/>
  <c r="K1864" i="1" a="1"/>
  <c r="K1864" i="1" s="1"/>
  <c r="K1865" i="1" a="1"/>
  <c r="K1865" i="1" s="1"/>
  <c r="K1866" i="1" a="1"/>
  <c r="K1866" i="1" s="1"/>
  <c r="K1867" i="1" a="1"/>
  <c r="K1867" i="1" s="1"/>
  <c r="K1868" i="1" a="1"/>
  <c r="K1868" i="1" s="1"/>
  <c r="K1869" i="1" a="1"/>
  <c r="K1869" i="1" s="1"/>
  <c r="K1870" i="1" a="1"/>
  <c r="K1870" i="1" s="1"/>
  <c r="K1871" i="1" a="1"/>
  <c r="K1871" i="1" s="1"/>
  <c r="K1872" i="1" a="1"/>
  <c r="K1872" i="1" s="1"/>
  <c r="K1873" i="1" a="1"/>
  <c r="K1873" i="1" s="1"/>
  <c r="K1874" i="1" a="1"/>
  <c r="K1874" i="1" s="1"/>
  <c r="K1875" i="1" a="1"/>
  <c r="K1875" i="1" s="1"/>
  <c r="K1876" i="1" a="1"/>
  <c r="K1876" i="1" s="1"/>
  <c r="K1877" i="1" a="1"/>
  <c r="K1877" i="1" s="1"/>
  <c r="K1878" i="1" a="1"/>
  <c r="K1878" i="1" s="1"/>
  <c r="K1879" i="1" a="1"/>
  <c r="K1879" i="1" s="1"/>
  <c r="K1880" i="1" a="1"/>
  <c r="K1880" i="1" s="1"/>
  <c r="K1881" i="1" a="1"/>
  <c r="K1881" i="1" s="1"/>
  <c r="K1882" i="1" a="1"/>
  <c r="K1882" i="1" s="1"/>
  <c r="K1883" i="1" a="1"/>
  <c r="K1883" i="1" s="1"/>
  <c r="K1884" i="1" a="1"/>
  <c r="K1884" i="1" s="1"/>
  <c r="K1885" i="1" a="1"/>
  <c r="K1885" i="1" s="1"/>
  <c r="K1886" i="1" a="1"/>
  <c r="K1886" i="1" s="1"/>
  <c r="K1887" i="1" a="1"/>
  <c r="K1887" i="1" s="1"/>
  <c r="K1888" i="1" a="1"/>
  <c r="K1888" i="1" s="1"/>
  <c r="K1889" i="1" a="1"/>
  <c r="K1889" i="1" s="1"/>
  <c r="K1890" i="1" a="1"/>
  <c r="K1890" i="1" s="1"/>
  <c r="K1891" i="1" a="1"/>
  <c r="K1891" i="1" s="1"/>
  <c r="K1892" i="1" a="1"/>
  <c r="K1892" i="1" s="1"/>
  <c r="K1893" i="1" a="1"/>
  <c r="K1893" i="1" s="1"/>
  <c r="K1894" i="1" a="1"/>
  <c r="K1894" i="1" s="1"/>
  <c r="K1895" i="1" a="1"/>
  <c r="K1895" i="1" s="1"/>
  <c r="K1896" i="1" a="1"/>
  <c r="K1896" i="1" s="1"/>
  <c r="K1897" i="1" a="1"/>
  <c r="K1897" i="1" s="1"/>
  <c r="K1898" i="1" a="1"/>
  <c r="K1898" i="1" s="1"/>
  <c r="K1899" i="1" a="1"/>
  <c r="K1899" i="1" s="1"/>
  <c r="K1900" i="1" a="1"/>
  <c r="K1900" i="1" s="1"/>
  <c r="K1901" i="1" a="1"/>
  <c r="K1901" i="1" s="1"/>
  <c r="K1902" i="1" a="1"/>
  <c r="K1902" i="1" s="1"/>
  <c r="K1903" i="1" a="1"/>
  <c r="K1903" i="1" s="1"/>
  <c r="K1904" i="1" a="1"/>
  <c r="K1904" i="1" s="1"/>
  <c r="K1905" i="1" a="1"/>
  <c r="K1905" i="1" s="1"/>
  <c r="K1906" i="1" a="1"/>
  <c r="K1906" i="1" s="1"/>
  <c r="K1907" i="1" a="1"/>
  <c r="K1907" i="1" s="1"/>
  <c r="K1908" i="1" a="1"/>
  <c r="K1908" i="1" s="1"/>
  <c r="K1909" i="1" a="1"/>
  <c r="K1909" i="1" s="1"/>
  <c r="K1910" i="1" a="1"/>
  <c r="K1910" i="1" s="1"/>
  <c r="K1911" i="1" a="1"/>
  <c r="K1911" i="1" s="1"/>
  <c r="K1912" i="1" a="1"/>
  <c r="K1912" i="1" s="1"/>
  <c r="K1913" i="1" a="1"/>
  <c r="K1913" i="1" s="1"/>
  <c r="K1914" i="1" a="1"/>
  <c r="K1914" i="1" s="1"/>
  <c r="K1915" i="1" a="1"/>
  <c r="K1915" i="1" s="1"/>
  <c r="K1916" i="1" a="1"/>
  <c r="K1916" i="1" s="1"/>
  <c r="K1917" i="1" a="1"/>
  <c r="K1917" i="1" s="1"/>
  <c r="K1918" i="1" a="1"/>
  <c r="K1918" i="1" s="1"/>
  <c r="K1919" i="1" a="1"/>
  <c r="K1919" i="1" s="1"/>
  <c r="K1920" i="1" a="1"/>
  <c r="K1920" i="1" s="1"/>
  <c r="K1921" i="1" a="1"/>
  <c r="K1921" i="1" s="1"/>
  <c r="K1922" i="1" a="1"/>
  <c r="K1922" i="1" s="1"/>
  <c r="K1923" i="1" a="1"/>
  <c r="K1923" i="1" s="1"/>
  <c r="K1924" i="1" a="1"/>
  <c r="K1924" i="1" s="1"/>
  <c r="K1925" i="1" a="1"/>
  <c r="K1925" i="1" s="1"/>
  <c r="K1926" i="1" a="1"/>
  <c r="K1926" i="1" s="1"/>
  <c r="K1927" i="1" a="1"/>
  <c r="K1927" i="1" s="1"/>
  <c r="K1928" i="1" a="1"/>
  <c r="K1928" i="1" s="1"/>
  <c r="K1929" i="1" a="1"/>
  <c r="K1929" i="1" s="1"/>
  <c r="K1930" i="1" a="1"/>
  <c r="K1930" i="1" s="1"/>
  <c r="K1931" i="1" a="1"/>
  <c r="K1931" i="1" s="1"/>
  <c r="K1932" i="1" a="1"/>
  <c r="K1932" i="1" s="1"/>
  <c r="K1933" i="1" a="1"/>
  <c r="K1933" i="1" s="1"/>
  <c r="K1934" i="1" a="1"/>
  <c r="K1934" i="1" s="1"/>
  <c r="K1935" i="1" a="1"/>
  <c r="K1935" i="1" s="1"/>
  <c r="K1936" i="1" a="1"/>
  <c r="K1936" i="1" s="1"/>
  <c r="K1937" i="1" a="1"/>
  <c r="K1937" i="1" s="1"/>
  <c r="K1938" i="1" a="1"/>
  <c r="K1938" i="1" s="1"/>
  <c r="K1939" i="1" a="1"/>
  <c r="K1939" i="1" s="1"/>
  <c r="K1940" i="1" a="1"/>
  <c r="K1940" i="1" s="1"/>
  <c r="K1941" i="1" a="1"/>
  <c r="K1941" i="1" s="1"/>
  <c r="K1942" i="1" a="1"/>
  <c r="K1942" i="1" s="1"/>
  <c r="K1943" i="1" a="1"/>
  <c r="K1943" i="1" s="1"/>
  <c r="K1944" i="1" a="1"/>
  <c r="K1944" i="1" s="1"/>
  <c r="K1945" i="1" a="1"/>
  <c r="K1945" i="1" s="1"/>
  <c r="K1946" i="1" a="1"/>
  <c r="K1946" i="1" s="1"/>
  <c r="K1947" i="1" a="1"/>
  <c r="K1947" i="1" s="1"/>
  <c r="K1948" i="1" a="1"/>
  <c r="K1948" i="1" s="1"/>
  <c r="K1949" i="1" a="1"/>
  <c r="K1949" i="1" s="1"/>
  <c r="K1950" i="1" a="1"/>
  <c r="K1950" i="1" s="1"/>
  <c r="K1951" i="1" a="1"/>
  <c r="K1951" i="1" s="1"/>
  <c r="K1952" i="1" a="1"/>
  <c r="K1952" i="1" s="1"/>
  <c r="K1953" i="1" a="1"/>
  <c r="K1953" i="1" s="1"/>
  <c r="K1954" i="1" a="1"/>
  <c r="K1954" i="1" s="1"/>
  <c r="K1955" i="1" a="1"/>
  <c r="K1955" i="1" s="1"/>
  <c r="K1956" i="1" a="1"/>
  <c r="K1956" i="1" s="1"/>
  <c r="K1957" i="1" a="1"/>
  <c r="K1957" i="1" s="1"/>
  <c r="K1958" i="1" a="1"/>
  <c r="K1958" i="1" s="1"/>
  <c r="K1959" i="1" a="1"/>
  <c r="K1959" i="1" s="1"/>
  <c r="K1960" i="1" a="1"/>
  <c r="K1960" i="1" s="1"/>
  <c r="K1961" i="1" a="1"/>
  <c r="K1961" i="1" s="1"/>
  <c r="K1962" i="1" a="1"/>
  <c r="K1962" i="1" s="1"/>
  <c r="K1963" i="1" a="1"/>
  <c r="K1963" i="1" s="1"/>
  <c r="K1964" i="1" a="1"/>
  <c r="K1964" i="1" s="1"/>
  <c r="K1965" i="1" a="1"/>
  <c r="K1965" i="1" s="1"/>
  <c r="K1966" i="1" a="1"/>
  <c r="K1966" i="1" s="1"/>
  <c r="K1967" i="1" a="1"/>
  <c r="K1967" i="1" s="1"/>
  <c r="K1968" i="1" a="1"/>
  <c r="K1968" i="1" s="1"/>
  <c r="K1969" i="1" a="1"/>
  <c r="K1969" i="1" s="1"/>
  <c r="K1970" i="1" a="1"/>
  <c r="K1970" i="1" s="1"/>
  <c r="K1971" i="1" a="1"/>
  <c r="K1971" i="1" s="1"/>
  <c r="K1972" i="1" a="1"/>
  <c r="K1972" i="1" s="1"/>
  <c r="K1973" i="1" a="1"/>
  <c r="K1973" i="1" s="1"/>
  <c r="K1974" i="1" a="1"/>
  <c r="K1974" i="1" s="1"/>
  <c r="K1975" i="1" a="1"/>
  <c r="K1975" i="1" s="1"/>
  <c r="K1976" i="1" a="1"/>
  <c r="K1976" i="1" s="1"/>
  <c r="K1977" i="1" a="1"/>
  <c r="K1977" i="1" s="1"/>
  <c r="K1978" i="1" a="1"/>
  <c r="K1978" i="1" s="1"/>
  <c r="K1979" i="1" a="1"/>
  <c r="K1979" i="1" s="1"/>
  <c r="K1980" i="1" a="1"/>
  <c r="K1980" i="1" s="1"/>
  <c r="K1981" i="1" a="1"/>
  <c r="K1981" i="1" s="1"/>
  <c r="K1982" i="1" a="1"/>
  <c r="K1982" i="1" s="1"/>
  <c r="K1983" i="1" a="1"/>
  <c r="K1983" i="1" s="1"/>
  <c r="K1984" i="1" a="1"/>
  <c r="K1984" i="1" s="1"/>
  <c r="K1985" i="1" a="1"/>
  <c r="K1985" i="1" s="1"/>
  <c r="K1986" i="1" a="1"/>
  <c r="K1986" i="1" s="1"/>
  <c r="K1987" i="1" a="1"/>
  <c r="K1987" i="1" s="1"/>
  <c r="K1988" i="1" a="1"/>
  <c r="K1988" i="1" s="1"/>
  <c r="K1989" i="1" a="1"/>
  <c r="K1989" i="1" s="1"/>
  <c r="K1990" i="1" a="1"/>
  <c r="K1990" i="1" s="1"/>
  <c r="K1991" i="1" a="1"/>
  <c r="K1991" i="1" s="1"/>
  <c r="K1992" i="1" a="1"/>
  <c r="K1992" i="1" s="1"/>
  <c r="K1993" i="1" a="1"/>
  <c r="K1993" i="1" s="1"/>
  <c r="K1994" i="1" a="1"/>
  <c r="K1994" i="1" s="1"/>
  <c r="K1995" i="1" a="1"/>
  <c r="K1995" i="1" s="1"/>
  <c r="K1996" i="1" a="1"/>
  <c r="K1996" i="1" s="1"/>
  <c r="K1997" i="1" a="1"/>
  <c r="K1997" i="1" s="1"/>
  <c r="K1998" i="1" a="1"/>
  <c r="K1998" i="1" s="1"/>
  <c r="K1999" i="1" a="1"/>
  <c r="K1999" i="1" s="1"/>
  <c r="K2000" i="1" a="1"/>
  <c r="K2000" i="1" s="1"/>
  <c r="K2001" i="1" a="1"/>
  <c r="K2001" i="1" s="1"/>
  <c r="K2002" i="1" a="1"/>
  <c r="K2002" i="1" s="1"/>
  <c r="K2003" i="1" a="1"/>
  <c r="K2003" i="1" s="1"/>
  <c r="K2004" i="1" a="1"/>
  <c r="K2004" i="1" s="1"/>
  <c r="K2005" i="1" a="1"/>
  <c r="K2005" i="1" s="1"/>
  <c r="K2006" i="1" a="1"/>
  <c r="K2006" i="1" s="1"/>
  <c r="K2007" i="1" a="1"/>
  <c r="K2007" i="1" s="1"/>
  <c r="K2008" i="1" a="1"/>
  <c r="K2008" i="1" s="1"/>
  <c r="K2009" i="1" a="1"/>
  <c r="K2009" i="1" s="1"/>
  <c r="K2010" i="1" a="1"/>
  <c r="K2010" i="1" s="1"/>
  <c r="K2011" i="1" a="1"/>
  <c r="K2011" i="1" s="1"/>
  <c r="K2012" i="1" a="1"/>
  <c r="K2012" i="1" s="1"/>
  <c r="K2013" i="1" a="1"/>
  <c r="K2013" i="1" s="1"/>
  <c r="K2014" i="1" a="1"/>
  <c r="K2014" i="1" s="1"/>
  <c r="K2015" i="1" a="1"/>
  <c r="K2015" i="1" s="1"/>
  <c r="K2016" i="1" a="1"/>
  <c r="K2016" i="1" s="1"/>
  <c r="K2017" i="1" a="1"/>
  <c r="K2017" i="1" s="1"/>
  <c r="K2018" i="1" a="1"/>
  <c r="K2018" i="1" s="1"/>
  <c r="K2019" i="1" a="1"/>
  <c r="K2019" i="1" s="1"/>
  <c r="K2020" i="1" a="1"/>
  <c r="K2020" i="1" s="1"/>
  <c r="K2021" i="1" a="1"/>
  <c r="K2021" i="1" s="1"/>
  <c r="K2022" i="1" a="1"/>
  <c r="K2022" i="1" s="1"/>
  <c r="K2023" i="1" a="1"/>
  <c r="K2023" i="1" s="1"/>
  <c r="K2024" i="1" a="1"/>
  <c r="K2024" i="1" s="1"/>
  <c r="K2025" i="1" a="1"/>
  <c r="K2025" i="1" s="1"/>
  <c r="K2026" i="1" a="1"/>
  <c r="K2026" i="1" s="1"/>
  <c r="K2027" i="1" a="1"/>
  <c r="K2027" i="1" s="1"/>
  <c r="K2028" i="1" a="1"/>
  <c r="K2028" i="1" s="1"/>
  <c r="K2029" i="1" a="1"/>
  <c r="K2029" i="1" s="1"/>
  <c r="K2030" i="1" a="1"/>
  <c r="K2030" i="1" s="1"/>
  <c r="K2031" i="1" a="1"/>
  <c r="K2031" i="1" s="1"/>
  <c r="K2032" i="1" a="1"/>
  <c r="K2032" i="1" s="1"/>
  <c r="K2033" i="1" a="1"/>
  <c r="K2033" i="1" s="1"/>
  <c r="K2034" i="1" a="1"/>
  <c r="K2034" i="1" s="1"/>
  <c r="K2035" i="1" a="1"/>
  <c r="K2035" i="1" s="1"/>
  <c r="K2036" i="1" a="1"/>
  <c r="K2036" i="1" s="1"/>
  <c r="K2037" i="1" a="1"/>
  <c r="K2037" i="1" s="1"/>
  <c r="K2038" i="1" a="1"/>
  <c r="K2038" i="1" s="1"/>
  <c r="K2039" i="1" a="1"/>
  <c r="K2039" i="1" s="1"/>
  <c r="K2040" i="1" a="1"/>
  <c r="K2040" i="1" s="1"/>
  <c r="K2041" i="1" a="1"/>
  <c r="K2041" i="1" s="1"/>
  <c r="K2042" i="1" a="1"/>
  <c r="K2042" i="1" s="1"/>
  <c r="K2043" i="1" a="1"/>
  <c r="K2043" i="1" s="1"/>
  <c r="K2044" i="1" a="1"/>
  <c r="K2044" i="1" s="1"/>
  <c r="K2045" i="1" a="1"/>
  <c r="K2045" i="1" s="1"/>
  <c r="K2046" i="1" a="1"/>
  <c r="K2046" i="1" s="1"/>
  <c r="K2047" i="1" a="1"/>
  <c r="K2047" i="1" s="1"/>
  <c r="K2048" i="1" a="1"/>
  <c r="K2048" i="1" s="1"/>
  <c r="K2049" i="1" a="1"/>
  <c r="K2049" i="1" s="1"/>
  <c r="K2050" i="1" a="1"/>
  <c r="K2050" i="1" s="1"/>
  <c r="K2051" i="1" a="1"/>
  <c r="K2051" i="1" s="1"/>
  <c r="K2052" i="1" a="1"/>
  <c r="K2052" i="1" s="1"/>
  <c r="K2053" i="1" a="1"/>
  <c r="K2053" i="1" s="1"/>
  <c r="K2054" i="1" a="1"/>
  <c r="K2054" i="1" s="1"/>
  <c r="K2055" i="1" a="1"/>
  <c r="K2055" i="1" s="1"/>
  <c r="K2056" i="1" a="1"/>
  <c r="K2056" i="1" s="1"/>
  <c r="K2057" i="1" a="1"/>
  <c r="K2057" i="1" s="1"/>
  <c r="K2058" i="1" a="1"/>
  <c r="K2058" i="1" s="1"/>
  <c r="K2059" i="1" a="1"/>
  <c r="K2059" i="1" s="1"/>
  <c r="K2060" i="1" a="1"/>
  <c r="K2060" i="1" s="1"/>
  <c r="K2061" i="1" a="1"/>
  <c r="K2061" i="1" s="1"/>
  <c r="K2062" i="1" a="1"/>
  <c r="K2062" i="1" s="1"/>
  <c r="K2063" i="1" a="1"/>
  <c r="K2063" i="1" s="1"/>
  <c r="K2064" i="1" a="1"/>
  <c r="K2064" i="1" s="1"/>
  <c r="K2065" i="1" a="1"/>
  <c r="K2065" i="1" s="1"/>
  <c r="K2066" i="1" a="1"/>
  <c r="K2066" i="1" s="1"/>
  <c r="K2067" i="1" a="1"/>
  <c r="K2067" i="1" s="1"/>
  <c r="K2068" i="1" a="1"/>
  <c r="K2068" i="1" s="1"/>
  <c r="K2069" i="1" a="1"/>
  <c r="K2069" i="1" s="1"/>
  <c r="K2070" i="1" a="1"/>
  <c r="K2070" i="1" s="1"/>
  <c r="K2071" i="1" a="1"/>
  <c r="K2071" i="1" s="1"/>
  <c r="K2072" i="1" a="1"/>
  <c r="K2072" i="1" s="1"/>
  <c r="K2073" i="1" a="1"/>
  <c r="K2073" i="1" s="1"/>
  <c r="K2074" i="1" a="1"/>
  <c r="K2074" i="1" s="1"/>
  <c r="K2075" i="1" a="1"/>
  <c r="K2075" i="1" s="1"/>
  <c r="K2076" i="1" a="1"/>
  <c r="K2076" i="1" s="1"/>
  <c r="K2077" i="1" a="1"/>
  <c r="K2077" i="1" s="1"/>
  <c r="K2078" i="1" a="1"/>
  <c r="K2078" i="1" s="1"/>
  <c r="K2079" i="1" a="1"/>
  <c r="K2079" i="1" s="1"/>
  <c r="K2080" i="1" a="1"/>
  <c r="K2080" i="1" s="1"/>
  <c r="K2081" i="1" a="1"/>
  <c r="K2081" i="1" s="1"/>
  <c r="K2082" i="1" a="1"/>
  <c r="K2082" i="1" s="1"/>
  <c r="K2083" i="1" a="1"/>
  <c r="K2083" i="1" s="1"/>
  <c r="K2084" i="1" a="1"/>
  <c r="K2084" i="1" s="1"/>
  <c r="K2085" i="1" a="1"/>
  <c r="K2085" i="1" s="1"/>
  <c r="K2086" i="1" a="1"/>
  <c r="K2086" i="1" s="1"/>
  <c r="K2087" i="1" a="1"/>
  <c r="K2087" i="1" s="1"/>
  <c r="K2088" i="1" a="1"/>
  <c r="K2088" i="1" s="1"/>
  <c r="K2089" i="1" a="1"/>
  <c r="K2089" i="1" s="1"/>
  <c r="K2090" i="1" a="1"/>
  <c r="K2090" i="1" s="1"/>
  <c r="K2091" i="1" a="1"/>
  <c r="K2091" i="1" s="1"/>
  <c r="K2092" i="1" a="1"/>
  <c r="K2092" i="1" s="1"/>
  <c r="K2093" i="1" a="1"/>
  <c r="K2093" i="1" s="1"/>
  <c r="K2094" i="1" a="1"/>
  <c r="K2094" i="1" s="1"/>
  <c r="K2095" i="1" a="1"/>
  <c r="K2095" i="1" s="1"/>
  <c r="K2096" i="1" a="1"/>
  <c r="K2096" i="1" s="1"/>
  <c r="K2097" i="1" a="1"/>
  <c r="K2097" i="1" s="1"/>
  <c r="K2098" i="1" a="1"/>
  <c r="K2098" i="1" s="1"/>
  <c r="K2099" i="1" a="1"/>
  <c r="K2099" i="1" s="1"/>
  <c r="K2100" i="1" a="1"/>
  <c r="K2100" i="1" s="1"/>
  <c r="K2101" i="1" a="1"/>
  <c r="K2101" i="1" s="1"/>
  <c r="K2102" i="1" a="1"/>
  <c r="K2102" i="1" s="1"/>
  <c r="K2103" i="1" a="1"/>
  <c r="K2103" i="1" s="1"/>
  <c r="K2104" i="1" a="1"/>
  <c r="K2104" i="1" s="1"/>
  <c r="K2105" i="1" a="1"/>
  <c r="K2105" i="1" s="1"/>
  <c r="K2106" i="1" a="1"/>
  <c r="K2106" i="1" s="1"/>
  <c r="K2107" i="1" a="1"/>
  <c r="K2107" i="1" s="1"/>
  <c r="K2108" i="1" a="1"/>
  <c r="K2108" i="1" s="1"/>
  <c r="K2109" i="1" a="1"/>
  <c r="K2109" i="1" s="1"/>
  <c r="K2110" i="1" a="1"/>
  <c r="K2110" i="1" s="1"/>
  <c r="K2111" i="1" a="1"/>
  <c r="K2111" i="1" s="1"/>
  <c r="K2112" i="1" a="1"/>
  <c r="K2112" i="1" s="1"/>
  <c r="K2113" i="1" a="1"/>
  <c r="K2113" i="1" s="1"/>
  <c r="K2114" i="1" a="1"/>
  <c r="K2114" i="1" s="1"/>
  <c r="K2115" i="1" a="1"/>
  <c r="K2115" i="1" s="1"/>
  <c r="K2116" i="1" a="1"/>
  <c r="K2116" i="1" s="1"/>
  <c r="K2117" i="1" a="1"/>
  <c r="K2117" i="1" s="1"/>
  <c r="K2118" i="1" a="1"/>
  <c r="K2118" i="1" s="1"/>
  <c r="K2119" i="1" a="1"/>
  <c r="K2119" i="1" s="1"/>
  <c r="K2120" i="1" a="1"/>
  <c r="K2120" i="1" s="1"/>
  <c r="K2121" i="1" a="1"/>
  <c r="K2121" i="1" s="1"/>
  <c r="K2122" i="1" a="1"/>
  <c r="K2122" i="1" s="1"/>
  <c r="K2123" i="1" a="1"/>
  <c r="K2123" i="1" s="1"/>
  <c r="K2124" i="1" a="1"/>
  <c r="K2124" i="1" s="1"/>
  <c r="K2125" i="1" a="1"/>
  <c r="K2125" i="1" s="1"/>
  <c r="K2126" i="1" a="1"/>
  <c r="K2126" i="1" s="1"/>
  <c r="K2127" i="1" a="1"/>
  <c r="K2127" i="1" s="1"/>
  <c r="K2128" i="1" a="1"/>
  <c r="K2128" i="1" s="1"/>
  <c r="K2129" i="1" a="1"/>
  <c r="K2129" i="1" s="1"/>
  <c r="K2130" i="1" a="1"/>
  <c r="K2130" i="1" s="1"/>
  <c r="K2131" i="1" a="1"/>
  <c r="K2131" i="1" s="1"/>
  <c r="K2132" i="1" a="1"/>
  <c r="K2132" i="1" s="1"/>
  <c r="K2133" i="1" a="1"/>
  <c r="K2133" i="1" s="1"/>
  <c r="K2134" i="1" a="1"/>
  <c r="K2134" i="1" s="1"/>
  <c r="K2135" i="1" a="1"/>
  <c r="K2135" i="1" s="1"/>
  <c r="K2136" i="1" a="1"/>
  <c r="K2136" i="1" s="1"/>
  <c r="K2137" i="1" a="1"/>
  <c r="K2137" i="1" s="1"/>
  <c r="K2138" i="1" a="1"/>
  <c r="K2138" i="1" s="1"/>
  <c r="K2139" i="1" a="1"/>
  <c r="K2139" i="1" s="1"/>
  <c r="K2140" i="1" a="1"/>
  <c r="K2140" i="1" s="1"/>
  <c r="K2141" i="1" a="1"/>
  <c r="K2141" i="1" s="1"/>
  <c r="K2142" i="1" a="1"/>
  <c r="K2142" i="1" s="1"/>
  <c r="K2143" i="1" a="1"/>
  <c r="K2143" i="1" s="1"/>
  <c r="K2144" i="1" a="1"/>
  <c r="K2144" i="1" s="1"/>
  <c r="K2145" i="1" a="1"/>
  <c r="K2145" i="1" s="1"/>
  <c r="K2146" i="1" a="1"/>
  <c r="K2146" i="1" s="1"/>
  <c r="K2147" i="1" a="1"/>
  <c r="K2147" i="1" s="1"/>
  <c r="K2148" i="1" a="1"/>
  <c r="K2148" i="1" s="1"/>
  <c r="K2149" i="1" a="1"/>
  <c r="K2149" i="1" s="1"/>
  <c r="K2150" i="1" a="1"/>
  <c r="K2150" i="1" s="1"/>
  <c r="K2151" i="1" a="1"/>
  <c r="K2151" i="1" s="1"/>
  <c r="K2152" i="1" a="1"/>
  <c r="K2152" i="1" s="1"/>
  <c r="K2153" i="1" a="1"/>
  <c r="K2153" i="1" s="1"/>
  <c r="K2154" i="1" a="1"/>
  <c r="K2154" i="1" s="1"/>
  <c r="K2155" i="1" a="1"/>
  <c r="K2155" i="1" s="1"/>
  <c r="K2156" i="1" a="1"/>
  <c r="K2156" i="1" s="1"/>
  <c r="K2157" i="1" a="1"/>
  <c r="K2157" i="1" s="1"/>
  <c r="K2158" i="1" a="1"/>
  <c r="K2158" i="1" s="1"/>
  <c r="K2159" i="1" a="1"/>
  <c r="K2159" i="1" s="1"/>
  <c r="K2160" i="1" a="1"/>
  <c r="K2160" i="1" s="1"/>
  <c r="K2161" i="1" a="1"/>
  <c r="K2161" i="1" s="1"/>
  <c r="K2162" i="1" a="1"/>
  <c r="K2162" i="1" s="1"/>
  <c r="K2163" i="1" a="1"/>
  <c r="K2163" i="1" s="1"/>
  <c r="K2164" i="1" a="1"/>
  <c r="K2164" i="1" s="1"/>
  <c r="K2165" i="1" a="1"/>
  <c r="K2165" i="1" s="1"/>
  <c r="K2166" i="1" a="1"/>
  <c r="K2166" i="1" s="1"/>
  <c r="K2167" i="1" a="1"/>
  <c r="K2167" i="1" s="1"/>
  <c r="K2168" i="1" a="1"/>
  <c r="K2168" i="1" s="1"/>
  <c r="K2169" i="1" a="1"/>
  <c r="K2169" i="1" s="1"/>
  <c r="K2170" i="1" a="1"/>
  <c r="K2170" i="1" s="1"/>
  <c r="K2171" i="1" a="1"/>
  <c r="K2171" i="1" s="1"/>
  <c r="K2172" i="1" a="1"/>
  <c r="K2172" i="1" s="1"/>
  <c r="K2173" i="1" a="1"/>
  <c r="K2173" i="1" s="1"/>
  <c r="K2174" i="1" a="1"/>
  <c r="K2174" i="1" s="1"/>
  <c r="K2175" i="1" a="1"/>
  <c r="K2175" i="1" s="1"/>
  <c r="K2176" i="1" a="1"/>
  <c r="K2176" i="1" s="1"/>
  <c r="K2177" i="1" a="1"/>
  <c r="K2177" i="1"/>
  <c r="K2178" i="1" a="1"/>
  <c r="K2178" i="1" s="1"/>
  <c r="K2179" i="1" a="1"/>
  <c r="K2179" i="1" s="1"/>
  <c r="K2180" i="1" a="1"/>
  <c r="K2180" i="1" s="1"/>
  <c r="K2181" i="1" a="1"/>
  <c r="K2181" i="1" s="1"/>
  <c r="K2182" i="1" a="1"/>
  <c r="K2182" i="1" s="1"/>
  <c r="K2183" i="1" a="1"/>
  <c r="K2183" i="1" s="1"/>
  <c r="K2184" i="1" a="1"/>
  <c r="K2184" i="1" s="1"/>
  <c r="K2185" i="1" a="1"/>
  <c r="K2185" i="1" s="1"/>
  <c r="K2186" i="1" a="1"/>
  <c r="K2186" i="1" s="1"/>
  <c r="K2187" i="1" a="1"/>
  <c r="K2187" i="1" s="1"/>
  <c r="K2188" i="1" a="1"/>
  <c r="K2188" i="1" s="1"/>
  <c r="K2189" i="1" a="1"/>
  <c r="K2189" i="1" s="1"/>
  <c r="K2190" i="1" a="1"/>
  <c r="K2190" i="1" s="1"/>
  <c r="K2191" i="1" a="1"/>
  <c r="K2191" i="1" s="1"/>
  <c r="K2192" i="1" a="1"/>
  <c r="K2192" i="1" s="1"/>
  <c r="K2193" i="1" a="1"/>
  <c r="K2193" i="1" s="1"/>
  <c r="K2194" i="1" a="1"/>
  <c r="K2194" i="1" s="1"/>
  <c r="K2195" i="1" a="1"/>
  <c r="K2195" i="1" s="1"/>
  <c r="K2196" i="1" a="1"/>
  <c r="K2196" i="1" s="1"/>
  <c r="K2197" i="1" a="1"/>
  <c r="K2197" i="1" s="1"/>
  <c r="K2198" i="1" a="1"/>
  <c r="K2198" i="1" s="1"/>
  <c r="K2199" i="1" a="1"/>
  <c r="K2199" i="1" s="1"/>
  <c r="K2200" i="1" a="1"/>
  <c r="K2200" i="1" s="1"/>
  <c r="K2201" i="1" a="1"/>
  <c r="K2201" i="1" s="1"/>
  <c r="K2202" i="1" a="1"/>
  <c r="K2202" i="1" s="1"/>
  <c r="K2203" i="1" a="1"/>
  <c r="K2203" i="1" s="1"/>
  <c r="K2204" i="1" a="1"/>
  <c r="K2204" i="1" s="1"/>
  <c r="K2205" i="1" a="1"/>
  <c r="K2205" i="1" s="1"/>
  <c r="K2206" i="1" a="1"/>
  <c r="K2206" i="1" s="1"/>
  <c r="K2207" i="1" a="1"/>
  <c r="K2207" i="1" s="1"/>
  <c r="K2208" i="1" a="1"/>
  <c r="K2208" i="1" s="1"/>
  <c r="K2209" i="1" a="1"/>
  <c r="K2209" i="1" s="1"/>
  <c r="K2210" i="1" a="1"/>
  <c r="K2210" i="1" s="1"/>
  <c r="K2211" i="1" a="1"/>
  <c r="K2211" i="1" s="1"/>
  <c r="K2212" i="1" a="1"/>
  <c r="K2212" i="1" s="1"/>
  <c r="K2213" i="1" a="1"/>
  <c r="K2213" i="1" s="1"/>
  <c r="K2214" i="1" a="1"/>
  <c r="K2214" i="1" s="1"/>
  <c r="K2215" i="1" a="1"/>
  <c r="K2215" i="1" s="1"/>
  <c r="K2216" i="1" a="1"/>
  <c r="K2216" i="1" s="1"/>
  <c r="K2217" i="1" a="1"/>
  <c r="K2217" i="1" s="1"/>
  <c r="K2218" i="1" a="1"/>
  <c r="K2218" i="1" s="1"/>
  <c r="K2219" i="1" a="1"/>
  <c r="K2219" i="1" s="1"/>
  <c r="K2220" i="1" a="1"/>
  <c r="K2220" i="1" s="1"/>
  <c r="K2221" i="1" a="1"/>
  <c r="K2221" i="1" s="1"/>
  <c r="K2222" i="1" a="1"/>
  <c r="K2222" i="1" s="1"/>
  <c r="K2223" i="1" a="1"/>
  <c r="K2223" i="1" s="1"/>
  <c r="K2224" i="1" a="1"/>
  <c r="K2224" i="1" s="1"/>
  <c r="K2225" i="1" a="1"/>
  <c r="K2225" i="1" s="1"/>
  <c r="K2226" i="1" a="1"/>
  <c r="K2226" i="1" s="1"/>
  <c r="K2227" i="1" a="1"/>
  <c r="K2227" i="1" s="1"/>
  <c r="K2228" i="1" a="1"/>
  <c r="K2228" i="1" s="1"/>
  <c r="K2229" i="1" a="1"/>
  <c r="K2229" i="1" s="1"/>
  <c r="K2230" i="1" a="1"/>
  <c r="K2230" i="1" s="1"/>
  <c r="K2231" i="1" a="1"/>
  <c r="K2231" i="1" s="1"/>
  <c r="K2232" i="1" a="1"/>
  <c r="K2232" i="1" s="1"/>
  <c r="K2233" i="1" a="1"/>
  <c r="K2233" i="1" s="1"/>
  <c r="K2234" i="1" a="1"/>
  <c r="K2234" i="1" s="1"/>
  <c r="K2235" i="1" a="1"/>
  <c r="K2235" i="1" s="1"/>
  <c r="K2236" i="1" a="1"/>
  <c r="K2236" i="1" s="1"/>
  <c r="K2237" i="1" a="1"/>
  <c r="K2237" i="1" s="1"/>
  <c r="K2238" i="1" a="1"/>
  <c r="K2238" i="1" s="1"/>
  <c r="K2239" i="1" a="1"/>
  <c r="K2239" i="1" s="1"/>
  <c r="K2240" i="1" a="1"/>
  <c r="K2240" i="1" s="1"/>
  <c r="K2241" i="1" a="1"/>
  <c r="K2241" i="1" s="1"/>
  <c r="K2242" i="1" a="1"/>
  <c r="K2242" i="1" s="1"/>
  <c r="K2243" i="1" a="1"/>
  <c r="K2243" i="1" s="1"/>
  <c r="K2244" i="1" a="1"/>
  <c r="K2244" i="1" s="1"/>
  <c r="K2245" i="1" a="1"/>
  <c r="K2245" i="1" s="1"/>
  <c r="K2246" i="1" a="1"/>
  <c r="K2246" i="1" s="1"/>
  <c r="K2247" i="1" a="1"/>
  <c r="K2247" i="1" s="1"/>
  <c r="K2248" i="1" a="1"/>
  <c r="K2248" i="1" s="1"/>
  <c r="K2249" i="1" a="1"/>
  <c r="K2249" i="1" s="1"/>
  <c r="K2250" i="1" a="1"/>
  <c r="K2250" i="1" s="1"/>
  <c r="K2251" i="1" a="1"/>
  <c r="K2251" i="1" s="1"/>
  <c r="K2252" i="1" a="1"/>
  <c r="K2252" i="1" s="1"/>
  <c r="K2253" i="1" a="1"/>
  <c r="K2253" i="1" s="1"/>
  <c r="K2254" i="1" a="1"/>
  <c r="K2254" i="1" s="1"/>
  <c r="K2255" i="1" a="1"/>
  <c r="K2255" i="1" s="1"/>
  <c r="K2256" i="1" a="1"/>
  <c r="K2256" i="1" s="1"/>
  <c r="K2257" i="1" a="1"/>
  <c r="K2257" i="1" s="1"/>
  <c r="K2258" i="1" a="1"/>
  <c r="K2258" i="1" s="1"/>
  <c r="K2259" i="1" a="1"/>
  <c r="K2259" i="1" s="1"/>
  <c r="K2260" i="1" a="1"/>
  <c r="K2260" i="1" s="1"/>
  <c r="K2261" i="1" a="1"/>
  <c r="K2261" i="1" s="1"/>
  <c r="K2262" i="1" a="1"/>
  <c r="K2262" i="1" s="1"/>
  <c r="K2263" i="1" a="1"/>
  <c r="K2263" i="1" s="1"/>
  <c r="K2264" i="1" a="1"/>
  <c r="K2264" i="1" s="1"/>
  <c r="K2265" i="1" a="1"/>
  <c r="K2265" i="1" s="1"/>
  <c r="K2266" i="1" a="1"/>
  <c r="K2266" i="1" s="1"/>
  <c r="K2267" i="1" a="1"/>
  <c r="K2267" i="1" s="1"/>
  <c r="K2268" i="1" a="1"/>
  <c r="K2268" i="1" s="1"/>
  <c r="K2269" i="1" a="1"/>
  <c r="K2269" i="1" s="1"/>
  <c r="K2270" i="1" a="1"/>
  <c r="K2270" i="1" s="1"/>
  <c r="K2271" i="1" a="1"/>
  <c r="K2271" i="1" s="1"/>
  <c r="K2272" i="1" a="1"/>
  <c r="K2272" i="1" s="1"/>
  <c r="K2273" i="1" a="1"/>
  <c r="K2273" i="1" s="1"/>
  <c r="K2274" i="1" a="1"/>
  <c r="K2274" i="1" s="1"/>
  <c r="K2275" i="1" a="1"/>
  <c r="K2275" i="1" s="1"/>
  <c r="K2276" i="1" a="1"/>
  <c r="K2276" i="1" s="1"/>
  <c r="K2277" i="1" a="1"/>
  <c r="K2277" i="1" s="1"/>
  <c r="K2278" i="1" a="1"/>
  <c r="K2278" i="1" s="1"/>
  <c r="K2279" i="1" a="1"/>
  <c r="K2279" i="1" s="1"/>
  <c r="K2280" i="1" a="1"/>
  <c r="K2280" i="1" s="1"/>
  <c r="K2281" i="1" a="1"/>
  <c r="K2281" i="1" s="1"/>
  <c r="K2282" i="1" a="1"/>
  <c r="K2282" i="1" s="1"/>
  <c r="K2283" i="1" a="1"/>
  <c r="K2283" i="1" s="1"/>
  <c r="K2284" i="1" a="1"/>
  <c r="K2284" i="1" s="1"/>
  <c r="K2285" i="1" a="1"/>
  <c r="K2285" i="1" s="1"/>
  <c r="K2286" i="1" a="1"/>
  <c r="K2286" i="1" s="1"/>
  <c r="K2287" i="1" a="1"/>
  <c r="K2287" i="1" s="1"/>
  <c r="K2288" i="1" a="1"/>
  <c r="K2288" i="1" s="1"/>
  <c r="K2289" i="1" a="1"/>
  <c r="K2289" i="1" s="1"/>
  <c r="K2290" i="1" a="1"/>
  <c r="K2290" i="1" s="1"/>
  <c r="K2291" i="1" a="1"/>
  <c r="K2291" i="1" s="1"/>
  <c r="K2292" i="1" a="1"/>
  <c r="K2292" i="1" s="1"/>
  <c r="K2293" i="1" a="1"/>
  <c r="K2293" i="1" s="1"/>
  <c r="K2294" i="1" a="1"/>
  <c r="K2294" i="1" s="1"/>
  <c r="K2295" i="1" a="1"/>
  <c r="K2295" i="1" s="1"/>
  <c r="K2296" i="1" a="1"/>
  <c r="K2296" i="1" s="1"/>
  <c r="K2297" i="1" a="1"/>
  <c r="K2297" i="1" s="1"/>
  <c r="K2298" i="1" a="1"/>
  <c r="K2298" i="1" s="1"/>
  <c r="K2299" i="1" a="1"/>
  <c r="K2299" i="1" s="1"/>
  <c r="K2300" i="1" a="1"/>
  <c r="K2300" i="1" s="1"/>
  <c r="K2301" i="1" a="1"/>
  <c r="K2301" i="1" s="1"/>
  <c r="K2302" i="1" a="1"/>
  <c r="K2302" i="1" s="1"/>
  <c r="K2303" i="1" a="1"/>
  <c r="K2303" i="1" s="1"/>
  <c r="K2304" i="1" a="1"/>
  <c r="K2304" i="1" s="1"/>
  <c r="K2305" i="1" a="1"/>
  <c r="K2305" i="1" s="1"/>
  <c r="K2306" i="1" a="1"/>
  <c r="K2306" i="1" s="1"/>
  <c r="K2307" i="1" a="1"/>
  <c r="K2307" i="1" s="1"/>
  <c r="K2308" i="1" a="1"/>
  <c r="K2308" i="1" s="1"/>
  <c r="K2309" i="1" a="1"/>
  <c r="K2309" i="1" s="1"/>
  <c r="K2310" i="1" a="1"/>
  <c r="K2310" i="1" s="1"/>
  <c r="K2311" i="1" a="1"/>
  <c r="K2311" i="1" s="1"/>
  <c r="K2312" i="1" a="1"/>
  <c r="K2312" i="1" s="1"/>
  <c r="K2313" i="1" a="1"/>
  <c r="K2313" i="1" s="1"/>
  <c r="K2314" i="1" a="1"/>
  <c r="K2314" i="1" s="1"/>
  <c r="K2315" i="1" a="1"/>
  <c r="K2315" i="1" s="1"/>
  <c r="K2316" i="1" a="1"/>
  <c r="K2316" i="1" s="1"/>
  <c r="K2317" i="1" a="1"/>
  <c r="K2317" i="1" s="1"/>
  <c r="K2318" i="1" a="1"/>
  <c r="K2318" i="1" s="1"/>
  <c r="K2319" i="1" a="1"/>
  <c r="K2319" i="1" s="1"/>
  <c r="K2320" i="1" a="1"/>
  <c r="K2320" i="1" s="1"/>
  <c r="K2321" i="1" a="1"/>
  <c r="K2321" i="1" s="1"/>
  <c r="K2322" i="1" a="1"/>
  <c r="K2322" i="1" s="1"/>
  <c r="K2323" i="1" a="1"/>
  <c r="K2323" i="1" s="1"/>
  <c r="K2324" i="1" a="1"/>
  <c r="K2324" i="1" s="1"/>
  <c r="K2325" i="1" a="1"/>
  <c r="K2325" i="1" s="1"/>
  <c r="K2326" i="1" a="1"/>
  <c r="K2326" i="1" s="1"/>
  <c r="K2327" i="1" a="1"/>
  <c r="K2327" i="1" s="1"/>
  <c r="K2328" i="1" a="1"/>
  <c r="K2328" i="1" s="1"/>
  <c r="K2329" i="1" a="1"/>
  <c r="K2329" i="1" s="1"/>
  <c r="K2330" i="1" a="1"/>
  <c r="K2330" i="1" s="1"/>
  <c r="K2331" i="1" a="1"/>
  <c r="K2331" i="1" s="1"/>
  <c r="K2332" i="1" a="1"/>
  <c r="K2332" i="1" s="1"/>
  <c r="K2333" i="1" a="1"/>
  <c r="K2333" i="1"/>
  <c r="K2334" i="1" a="1"/>
  <c r="K2334" i="1" s="1"/>
  <c r="K2335" i="1" a="1"/>
  <c r="K2335" i="1" s="1"/>
  <c r="K2336" i="1" a="1"/>
  <c r="K2336" i="1" s="1"/>
  <c r="K2337" i="1" a="1"/>
  <c r="K2337" i="1" s="1"/>
  <c r="K2338" i="1" a="1"/>
  <c r="K2338" i="1" s="1"/>
  <c r="K2339" i="1" a="1"/>
  <c r="K2339" i="1" s="1"/>
  <c r="K2340" i="1" a="1"/>
  <c r="K2340" i="1" s="1"/>
  <c r="K2341" i="1" a="1"/>
  <c r="K2341" i="1" s="1"/>
  <c r="K2342" i="1" a="1"/>
  <c r="K2342" i="1" s="1"/>
  <c r="K2343" i="1" a="1"/>
  <c r="K2343" i="1" s="1"/>
  <c r="K2344" i="1" a="1"/>
  <c r="K2344" i="1" s="1"/>
  <c r="K2345" i="1" a="1"/>
  <c r="K2345" i="1" s="1"/>
  <c r="K2346" i="1" a="1"/>
  <c r="K2346" i="1" s="1"/>
  <c r="K2347" i="1" a="1"/>
  <c r="K2347" i="1" s="1"/>
  <c r="K2348" i="1" a="1"/>
  <c r="K2348" i="1" s="1"/>
  <c r="K2349" i="1" a="1"/>
  <c r="K2349" i="1" s="1"/>
  <c r="K2350" i="1" a="1"/>
  <c r="K2350" i="1" s="1"/>
  <c r="K2351" i="1" a="1"/>
  <c r="K2351" i="1" s="1"/>
  <c r="K2352" i="1" a="1"/>
  <c r="K2352" i="1" s="1"/>
  <c r="K2353" i="1" a="1"/>
  <c r="K2353" i="1" s="1"/>
  <c r="K2354" i="1" a="1"/>
  <c r="K2354" i="1" s="1"/>
  <c r="K2355" i="1" a="1"/>
  <c r="K2355" i="1" s="1"/>
  <c r="K2356" i="1" a="1"/>
  <c r="K2356" i="1" s="1"/>
  <c r="K2357" i="1" a="1"/>
  <c r="K2357" i="1" s="1"/>
  <c r="K2358" i="1" a="1"/>
  <c r="K2358" i="1" s="1"/>
  <c r="K2359" i="1" a="1"/>
  <c r="K2359" i="1" s="1"/>
  <c r="K2360" i="1" a="1"/>
  <c r="K2360" i="1" s="1"/>
  <c r="K2361" i="1" a="1"/>
  <c r="K2361" i="1" s="1"/>
  <c r="K2362" i="1" a="1"/>
  <c r="K2362" i="1" s="1"/>
  <c r="K2363" i="1" a="1"/>
  <c r="K2363" i="1" s="1"/>
  <c r="K2364" i="1" a="1"/>
  <c r="K2364" i="1" s="1"/>
  <c r="K2365" i="1" a="1"/>
  <c r="K2365" i="1" s="1"/>
  <c r="K2366" i="1" a="1"/>
  <c r="K2366" i="1" s="1"/>
  <c r="K2367" i="1" a="1"/>
  <c r="K2367" i="1" s="1"/>
  <c r="K2368" i="1" a="1"/>
  <c r="K2368" i="1" s="1"/>
  <c r="K2369" i="1" a="1"/>
  <c r="K2369" i="1" s="1"/>
  <c r="K2370" i="1" a="1"/>
  <c r="K2370" i="1" s="1"/>
  <c r="K2371" i="1" a="1"/>
  <c r="K2371" i="1" s="1"/>
  <c r="K2372" i="1" a="1"/>
  <c r="K2372" i="1" s="1"/>
  <c r="K2373" i="1" a="1"/>
  <c r="K2373" i="1" s="1"/>
  <c r="K2374" i="1" a="1"/>
  <c r="K2374" i="1" s="1"/>
  <c r="K2375" i="1" a="1"/>
  <c r="K2375" i="1" s="1"/>
  <c r="K2376" i="1" a="1"/>
  <c r="K2376" i="1" s="1"/>
  <c r="K2377" i="1" a="1"/>
  <c r="K2377" i="1" s="1"/>
  <c r="K2378" i="1" a="1"/>
  <c r="K2378" i="1" s="1"/>
  <c r="K2379" i="1" a="1"/>
  <c r="K2379" i="1" s="1"/>
  <c r="K2380" i="1" a="1"/>
  <c r="K2380" i="1" s="1"/>
  <c r="K2381" i="1" a="1"/>
  <c r="K2381" i="1" s="1"/>
  <c r="K2382" i="1" a="1"/>
  <c r="K2382" i="1" s="1"/>
  <c r="K2383" i="1" a="1"/>
  <c r="K2383" i="1" s="1"/>
  <c r="K2384" i="1" a="1"/>
  <c r="K2384" i="1" s="1"/>
  <c r="K2385" i="1" a="1"/>
  <c r="K2385" i="1" s="1"/>
  <c r="K2386" i="1" a="1"/>
  <c r="K2386" i="1" s="1"/>
  <c r="K2387" i="1" a="1"/>
  <c r="K2387" i="1" s="1"/>
  <c r="K2388" i="1" a="1"/>
  <c r="K2388" i="1" s="1"/>
  <c r="K2389" i="1" a="1"/>
  <c r="K2389" i="1" s="1"/>
  <c r="K2390" i="1" a="1"/>
  <c r="K2390" i="1" s="1"/>
  <c r="K2391" i="1" a="1"/>
  <c r="K2391" i="1" s="1"/>
  <c r="K2392" i="1" a="1"/>
  <c r="K2392" i="1" s="1"/>
  <c r="K2393" i="1" a="1"/>
  <c r="K2393" i="1" s="1"/>
  <c r="K2394" i="1" a="1"/>
  <c r="K2394" i="1" s="1"/>
  <c r="K2395" i="1" a="1"/>
  <c r="K2395" i="1" s="1"/>
  <c r="K2396" i="1" a="1"/>
  <c r="K2396" i="1" s="1"/>
  <c r="K2397" i="1" a="1"/>
  <c r="K2397" i="1" s="1"/>
  <c r="K2398" i="1" a="1"/>
  <c r="K2398" i="1" s="1"/>
  <c r="K2399" i="1" a="1"/>
  <c r="K2399" i="1" s="1"/>
  <c r="K2400" i="1" a="1"/>
  <c r="K2400" i="1" s="1"/>
  <c r="K2401" i="1" a="1"/>
  <c r="K2401" i="1" s="1"/>
  <c r="K2402" i="1" a="1"/>
  <c r="K2402" i="1" s="1"/>
  <c r="K2403" i="1" a="1"/>
  <c r="K2403" i="1" s="1"/>
  <c r="K2404" i="1" a="1"/>
  <c r="K2404" i="1" s="1"/>
  <c r="K2405" i="1" a="1"/>
  <c r="K2405" i="1" s="1"/>
  <c r="K2406" i="1" a="1"/>
  <c r="K2406" i="1" s="1"/>
  <c r="K2407" i="1" a="1"/>
  <c r="K2407" i="1" s="1"/>
  <c r="K2408" i="1" a="1"/>
  <c r="K2408" i="1" s="1"/>
  <c r="K2409" i="1" a="1"/>
  <c r="K2409" i="1" s="1"/>
  <c r="K2410" i="1" a="1"/>
  <c r="K2410" i="1" s="1"/>
  <c r="K2411" i="1" a="1"/>
  <c r="K2411" i="1" s="1"/>
  <c r="K2412" i="1" a="1"/>
  <c r="K2412" i="1" s="1"/>
  <c r="K2413" i="1" a="1"/>
  <c r="K2413" i="1" s="1"/>
  <c r="K2414" i="1" a="1"/>
  <c r="K2414" i="1" s="1"/>
  <c r="K2415" i="1" a="1"/>
  <c r="K2415" i="1" s="1"/>
  <c r="K2416" i="1" a="1"/>
  <c r="K2416" i="1" s="1"/>
  <c r="K2417" i="1" a="1"/>
  <c r="K2417" i="1" s="1"/>
  <c r="K2418" i="1" a="1"/>
  <c r="K2418" i="1" s="1"/>
  <c r="K2419" i="1" a="1"/>
  <c r="K2419" i="1" s="1"/>
  <c r="K2420" i="1" a="1"/>
  <c r="K2420" i="1" s="1"/>
  <c r="K2421" i="1" a="1"/>
  <c r="K2421" i="1" s="1"/>
  <c r="K2422" i="1" a="1"/>
  <c r="K2422" i="1" s="1"/>
  <c r="K2423" i="1" a="1"/>
  <c r="K2423" i="1" s="1"/>
  <c r="K2424" i="1" a="1"/>
  <c r="K2424" i="1" s="1"/>
  <c r="K2425" i="1" a="1"/>
  <c r="K2425" i="1" s="1"/>
  <c r="K2426" i="1" a="1"/>
  <c r="K2426" i="1" s="1"/>
  <c r="K2427" i="1" a="1"/>
  <c r="K2427" i="1" s="1"/>
  <c r="K2428" i="1" a="1"/>
  <c r="K2428" i="1" s="1"/>
  <c r="K2429" i="1" a="1"/>
  <c r="K2429" i="1" s="1"/>
  <c r="K2430" i="1" a="1"/>
  <c r="K2430" i="1" s="1"/>
  <c r="K2431" i="1" a="1"/>
  <c r="K2431" i="1" s="1"/>
  <c r="K2432" i="1" a="1"/>
  <c r="K2432" i="1" s="1"/>
  <c r="K2433" i="1" a="1"/>
  <c r="K2433" i="1" s="1"/>
  <c r="K2434" i="1" a="1"/>
  <c r="K2434" i="1" s="1"/>
  <c r="K2435" i="1" a="1"/>
  <c r="K2435" i="1" s="1"/>
  <c r="K2436" i="1" a="1"/>
  <c r="K2436" i="1" s="1"/>
  <c r="K2437" i="1" a="1"/>
  <c r="K2437" i="1" s="1"/>
  <c r="K2438" i="1" a="1"/>
  <c r="K2438" i="1" s="1"/>
  <c r="K2439" i="1" a="1"/>
  <c r="K2439" i="1" s="1"/>
  <c r="K2440" i="1" a="1"/>
  <c r="K2440" i="1" s="1"/>
  <c r="K2441" i="1" a="1"/>
  <c r="K2441" i="1" s="1"/>
  <c r="K2442" i="1" a="1"/>
  <c r="K2442" i="1" s="1"/>
  <c r="K2443" i="1" a="1"/>
  <c r="K2443" i="1" s="1"/>
  <c r="K2444" i="1" a="1"/>
  <c r="K2444" i="1" s="1"/>
  <c r="K2445" i="1" a="1"/>
  <c r="K2445" i="1" s="1"/>
  <c r="K2446" i="1" a="1"/>
  <c r="K2446" i="1" s="1"/>
  <c r="K2447" i="1" a="1"/>
  <c r="K2447" i="1" s="1"/>
  <c r="K2448" i="1" a="1"/>
  <c r="K2448" i="1" s="1"/>
  <c r="K2449" i="1" a="1"/>
  <c r="K2449" i="1" s="1"/>
  <c r="K2450" i="1" a="1"/>
  <c r="K2450" i="1" s="1"/>
  <c r="K2451" i="1" a="1"/>
  <c r="K2451" i="1" s="1"/>
  <c r="K2452" i="1" a="1"/>
  <c r="K2452" i="1" s="1"/>
  <c r="K2453" i="1" a="1"/>
  <c r="K2453" i="1" s="1"/>
  <c r="K2454" i="1" a="1"/>
  <c r="K2454" i="1" s="1"/>
  <c r="K2455" i="1" a="1"/>
  <c r="K2455" i="1" s="1"/>
  <c r="K2456" i="1" a="1"/>
  <c r="K2456" i="1" s="1"/>
  <c r="K2457" i="1" a="1"/>
  <c r="K2457" i="1" s="1"/>
  <c r="K2458" i="1" a="1"/>
  <c r="K2458" i="1" s="1"/>
  <c r="K2459" i="1" a="1"/>
  <c r="K2459" i="1" s="1"/>
  <c r="K2460" i="1" a="1"/>
  <c r="K2460" i="1" s="1"/>
  <c r="K2461" i="1" a="1"/>
  <c r="K2461" i="1" s="1"/>
  <c r="K2462" i="1" a="1"/>
  <c r="K2462" i="1" s="1"/>
  <c r="K2463" i="1" a="1"/>
  <c r="K2463" i="1" s="1"/>
  <c r="K2464" i="1" a="1"/>
  <c r="K2464" i="1" s="1"/>
  <c r="K2465" i="1" a="1"/>
  <c r="K2465" i="1" s="1"/>
  <c r="K2466" i="1" a="1"/>
  <c r="K2466" i="1" s="1"/>
  <c r="K2467" i="1" a="1"/>
  <c r="K2467" i="1" s="1"/>
  <c r="K2468" i="1" a="1"/>
  <c r="K2468" i="1" s="1"/>
  <c r="K2469" i="1" a="1"/>
  <c r="K2469" i="1" s="1"/>
  <c r="K2470" i="1" a="1"/>
  <c r="K2470" i="1" s="1"/>
  <c r="K2471" i="1" a="1"/>
  <c r="K2471" i="1" s="1"/>
  <c r="K2472" i="1" a="1"/>
  <c r="K2472" i="1" s="1"/>
  <c r="K2473" i="1" a="1"/>
  <c r="K2473" i="1" s="1"/>
  <c r="K2474" i="1" a="1"/>
  <c r="K2474" i="1" s="1"/>
  <c r="K2475" i="1" a="1"/>
  <c r="K2475" i="1" s="1"/>
  <c r="K2476" i="1" a="1"/>
  <c r="K2476" i="1" s="1"/>
  <c r="K2477" i="1" a="1"/>
  <c r="K2477" i="1" s="1"/>
  <c r="K2478" i="1" a="1"/>
  <c r="K2478" i="1" s="1"/>
  <c r="K2479" i="1" a="1"/>
  <c r="K2479" i="1" s="1"/>
  <c r="K2480" i="1" a="1"/>
  <c r="K2480" i="1" s="1"/>
  <c r="K2481" i="1" a="1"/>
  <c r="K2481" i="1" s="1"/>
  <c r="K2482" i="1" a="1"/>
  <c r="K2482" i="1" s="1"/>
  <c r="K2483" i="1" a="1"/>
  <c r="K2483" i="1" s="1"/>
  <c r="K2484" i="1" a="1"/>
  <c r="K2484" i="1" s="1"/>
  <c r="K2485" i="1" a="1"/>
  <c r="K2485" i="1" s="1"/>
  <c r="K2486" i="1" a="1"/>
  <c r="K2486" i="1" s="1"/>
  <c r="K2487" i="1" a="1"/>
  <c r="K2487" i="1" s="1"/>
  <c r="K2488" i="1" a="1"/>
  <c r="K2488" i="1" s="1"/>
  <c r="K2489" i="1" a="1"/>
  <c r="K2489" i="1" s="1"/>
  <c r="K2490" i="1" a="1"/>
  <c r="K2490" i="1" s="1"/>
  <c r="K2491" i="1" a="1"/>
  <c r="K2491" i="1" s="1"/>
  <c r="K2492" i="1" a="1"/>
  <c r="K2492" i="1" s="1"/>
  <c r="K2493" i="1" a="1"/>
  <c r="K2493" i="1" s="1"/>
  <c r="K2494" i="1" a="1"/>
  <c r="K2494" i="1" s="1"/>
  <c r="K2495" i="1" a="1"/>
  <c r="K2495" i="1" s="1"/>
  <c r="K2496" i="1" a="1"/>
  <c r="K2496" i="1" s="1"/>
  <c r="K2497" i="1" a="1"/>
  <c r="K2497" i="1" s="1"/>
  <c r="K2498" i="1" a="1"/>
  <c r="K2498" i="1" s="1"/>
  <c r="K2499" i="1" a="1"/>
  <c r="K2499" i="1" s="1"/>
  <c r="K2500" i="1" a="1"/>
  <c r="K2500" i="1" s="1"/>
  <c r="K2501" i="1" a="1"/>
  <c r="K2501" i="1" s="1"/>
  <c r="K2502" i="1" a="1"/>
  <c r="K2502" i="1" s="1"/>
  <c r="K2503" i="1" a="1"/>
  <c r="K2503" i="1" s="1"/>
  <c r="K2504" i="1" a="1"/>
  <c r="K2504" i="1" s="1"/>
  <c r="K2505" i="1" a="1"/>
  <c r="K2505" i="1" s="1"/>
  <c r="K2506" i="1" a="1"/>
  <c r="K2506" i="1" s="1"/>
  <c r="K2507" i="1" a="1"/>
  <c r="K2507" i="1" s="1"/>
  <c r="K2508" i="1" a="1"/>
  <c r="K2508" i="1" s="1"/>
  <c r="K2509" i="1" a="1"/>
  <c r="K2509" i="1" s="1"/>
  <c r="K2510" i="1" a="1"/>
  <c r="K2510" i="1" s="1"/>
  <c r="K2511" i="1" a="1"/>
  <c r="K2511" i="1" s="1"/>
  <c r="K2512" i="1" a="1"/>
  <c r="K2512" i="1" s="1"/>
  <c r="K2513" i="1" a="1"/>
  <c r="K2513" i="1" s="1"/>
  <c r="K2514" i="1" a="1"/>
  <c r="K2514" i="1" s="1"/>
  <c r="K2515" i="1" a="1"/>
  <c r="K2515" i="1" s="1"/>
  <c r="K2516" i="1" a="1"/>
  <c r="K2516" i="1" s="1"/>
  <c r="K2517" i="1" a="1"/>
  <c r="K2517" i="1" s="1"/>
  <c r="K2518" i="1" a="1"/>
  <c r="K2518" i="1" s="1"/>
  <c r="K2519" i="1" a="1"/>
  <c r="K2519" i="1" s="1"/>
  <c r="K2520" i="1" a="1"/>
  <c r="K2520" i="1" s="1"/>
  <c r="K2521" i="1" a="1"/>
  <c r="K2521" i="1" s="1"/>
  <c r="K2522" i="1" a="1"/>
  <c r="K2522" i="1" s="1"/>
  <c r="K2523" i="1" a="1"/>
  <c r="K2523" i="1" s="1"/>
  <c r="K2524" i="1" a="1"/>
  <c r="K2524" i="1" s="1"/>
  <c r="K2525" i="1" a="1"/>
  <c r="K2525" i="1" s="1"/>
  <c r="K2526" i="1" a="1"/>
  <c r="K2526" i="1" s="1"/>
  <c r="K2527" i="1" a="1"/>
  <c r="K2527" i="1" s="1"/>
  <c r="K2528" i="1" a="1"/>
  <c r="K2528" i="1" s="1"/>
  <c r="K2529" i="1" a="1"/>
  <c r="K2529" i="1" s="1"/>
  <c r="K2530" i="1" a="1"/>
  <c r="K2530" i="1" s="1"/>
  <c r="K2531" i="1" a="1"/>
  <c r="K2531" i="1" s="1"/>
  <c r="K2532" i="1" a="1"/>
  <c r="K2532" i="1" s="1"/>
  <c r="K2533" i="1" a="1"/>
  <c r="K2533" i="1" s="1"/>
  <c r="K2534" i="1" a="1"/>
  <c r="K2534" i="1" s="1"/>
  <c r="K2535" i="1" a="1"/>
  <c r="K2535" i="1" s="1"/>
  <c r="K2536" i="1" a="1"/>
  <c r="K2536" i="1" s="1"/>
  <c r="K2537" i="1" a="1"/>
  <c r="K2537" i="1" s="1"/>
  <c r="K2538" i="1" a="1"/>
  <c r="K2538" i="1" s="1"/>
  <c r="K2539" i="1" a="1"/>
  <c r="K2539" i="1" s="1"/>
  <c r="K2540" i="1" a="1"/>
  <c r="K2540" i="1" s="1"/>
  <c r="K2541" i="1" a="1"/>
  <c r="K2541" i="1" s="1"/>
  <c r="K2542" i="1" a="1"/>
  <c r="K2542" i="1" s="1"/>
  <c r="K2543" i="1" a="1"/>
  <c r="K2543" i="1" s="1"/>
  <c r="K2544" i="1" a="1"/>
  <c r="K2544" i="1" s="1"/>
  <c r="K2545" i="1" a="1"/>
  <c r="K2545" i="1" s="1"/>
  <c r="K2546" i="1" a="1"/>
  <c r="K2546" i="1" s="1"/>
  <c r="K2547" i="1" a="1"/>
  <c r="K2547" i="1" s="1"/>
  <c r="K2548" i="1" a="1"/>
  <c r="K2548" i="1" s="1"/>
  <c r="K2549" i="1" a="1"/>
  <c r="K2549" i="1" s="1"/>
  <c r="K2550" i="1" a="1"/>
  <c r="K2550" i="1" s="1"/>
  <c r="K2551" i="1" a="1"/>
  <c r="K2551" i="1" s="1"/>
  <c r="K2552" i="1" a="1"/>
  <c r="K2552" i="1" s="1"/>
  <c r="K2553" i="1" a="1"/>
  <c r="K2553" i="1" s="1"/>
  <c r="K2554" i="1" a="1"/>
  <c r="K2554" i="1" s="1"/>
  <c r="K2555" i="1" a="1"/>
  <c r="K2555" i="1" s="1"/>
  <c r="K2556" i="1" a="1"/>
  <c r="K2556" i="1" s="1"/>
  <c r="K2557" i="1" a="1"/>
  <c r="K2557" i="1" s="1"/>
  <c r="K2558" i="1" a="1"/>
  <c r="K2558" i="1" s="1"/>
  <c r="K2559" i="1" a="1"/>
  <c r="K2559" i="1" s="1"/>
  <c r="K2560" i="1" a="1"/>
  <c r="K2560" i="1" s="1"/>
  <c r="K2561" i="1" a="1"/>
  <c r="K2561" i="1" s="1"/>
  <c r="K2562" i="1" a="1"/>
  <c r="K2562" i="1" s="1"/>
  <c r="K2563" i="1" a="1"/>
  <c r="K2563" i="1" s="1"/>
  <c r="K2564" i="1" a="1"/>
  <c r="K2564" i="1" s="1"/>
  <c r="K2565" i="1" a="1"/>
  <c r="K2565" i="1" s="1"/>
  <c r="K2566" i="1" a="1"/>
  <c r="K2566" i="1" s="1"/>
  <c r="K2567" i="1" a="1"/>
  <c r="K2567" i="1" s="1"/>
  <c r="K2568" i="1" a="1"/>
  <c r="K2568" i="1" s="1"/>
  <c r="K2569" i="1" a="1"/>
  <c r="K2569" i="1" s="1"/>
  <c r="K2570" i="1" a="1"/>
  <c r="K2570" i="1" s="1"/>
  <c r="K2571" i="1" a="1"/>
  <c r="K2571" i="1" s="1"/>
  <c r="K2572" i="1" a="1"/>
  <c r="K2572" i="1" s="1"/>
  <c r="K2573" i="1" a="1"/>
  <c r="K2573" i="1" s="1"/>
  <c r="K2574" i="1" a="1"/>
  <c r="K2574" i="1" s="1"/>
  <c r="K2575" i="1" a="1"/>
  <c r="K2575" i="1" s="1"/>
  <c r="K2576" i="1" a="1"/>
  <c r="K2576" i="1" s="1"/>
  <c r="K2577" i="1" a="1"/>
  <c r="K2577" i="1" s="1"/>
  <c r="K2578" i="1" a="1"/>
  <c r="K2578" i="1" s="1"/>
  <c r="K2579" i="1" a="1"/>
  <c r="K2579" i="1" s="1"/>
  <c r="K2580" i="1" a="1"/>
  <c r="K2580" i="1" s="1"/>
  <c r="K2581" i="1" a="1"/>
  <c r="K2581" i="1" s="1"/>
  <c r="K2582" i="1" a="1"/>
  <c r="K2582" i="1" s="1"/>
  <c r="K2583" i="1" a="1"/>
  <c r="K2583" i="1" s="1"/>
  <c r="K2584" i="1" a="1"/>
  <c r="K2584" i="1" s="1"/>
  <c r="K2585" i="1" a="1"/>
  <c r="K2585" i="1" s="1"/>
  <c r="K2586" i="1" a="1"/>
  <c r="K2586" i="1" s="1"/>
  <c r="K2587" i="1" a="1"/>
  <c r="K2587" i="1" s="1"/>
  <c r="K2588" i="1" a="1"/>
  <c r="K2588" i="1" s="1"/>
  <c r="K2589" i="1" a="1"/>
  <c r="K2589" i="1" s="1"/>
  <c r="K2590" i="1" a="1"/>
  <c r="K2590" i="1" s="1"/>
  <c r="K2591" i="1" a="1"/>
  <c r="K2591" i="1" s="1"/>
  <c r="K2592" i="1" a="1"/>
  <c r="K2592" i="1" s="1"/>
  <c r="K2593" i="1" a="1"/>
  <c r="K2593" i="1" s="1"/>
  <c r="K2594" i="1" a="1"/>
  <c r="K2594" i="1" s="1"/>
  <c r="K2595" i="1" a="1"/>
  <c r="K2595" i="1" s="1"/>
  <c r="K2596" i="1" a="1"/>
  <c r="K2596" i="1" s="1"/>
  <c r="K2597" i="1" a="1"/>
  <c r="K2597" i="1" s="1"/>
  <c r="K2598" i="1" a="1"/>
  <c r="K2598" i="1" s="1"/>
  <c r="K2599" i="1" a="1"/>
  <c r="K2599" i="1" s="1"/>
  <c r="K2600" i="1" a="1"/>
  <c r="K2600" i="1" s="1"/>
  <c r="K2601" i="1" a="1"/>
  <c r="K2601" i="1" s="1"/>
  <c r="K2602" i="1" a="1"/>
  <c r="K2602" i="1" s="1"/>
  <c r="K2603" i="1" a="1"/>
  <c r="K2603" i="1" s="1"/>
  <c r="K2604" i="1" a="1"/>
  <c r="K2604" i="1" s="1"/>
  <c r="K2605" i="1" a="1"/>
  <c r="K2605" i="1" s="1"/>
  <c r="K2606" i="1" a="1"/>
  <c r="K2606" i="1" s="1"/>
  <c r="K2607" i="1" a="1"/>
  <c r="K2607" i="1" s="1"/>
  <c r="K2608" i="1" a="1"/>
  <c r="K2608" i="1" s="1"/>
  <c r="K2609" i="1" a="1"/>
  <c r="K2609" i="1" s="1"/>
  <c r="K2610" i="1" a="1"/>
  <c r="K2610" i="1" s="1"/>
  <c r="K2611" i="1" a="1"/>
  <c r="K2611" i="1" s="1"/>
  <c r="K2612" i="1" a="1"/>
  <c r="K2612" i="1" s="1"/>
  <c r="K2613" i="1" a="1"/>
  <c r="K2613" i="1" s="1"/>
  <c r="K2614" i="1" a="1"/>
  <c r="K2614" i="1" s="1"/>
  <c r="K2615" i="1" a="1"/>
  <c r="K2615" i="1" s="1"/>
  <c r="K2616" i="1" a="1"/>
  <c r="K2616" i="1" s="1"/>
  <c r="K2617" i="1" a="1"/>
  <c r="K2617" i="1" s="1"/>
  <c r="K2618" i="1" a="1"/>
  <c r="K2618" i="1" s="1"/>
  <c r="K2619" i="1" a="1"/>
  <c r="K2619" i="1" s="1"/>
  <c r="K2620" i="1" a="1"/>
  <c r="K2620" i="1" s="1"/>
  <c r="K2621" i="1" a="1"/>
  <c r="K2621" i="1" s="1"/>
  <c r="K2622" i="1" a="1"/>
  <c r="K2622" i="1" s="1"/>
  <c r="K2623" i="1" a="1"/>
  <c r="K2623" i="1" s="1"/>
  <c r="K2624" i="1" a="1"/>
  <c r="K2624" i="1" s="1"/>
  <c r="K2625" i="1" a="1"/>
  <c r="K2625" i="1" s="1"/>
  <c r="K2626" i="1" a="1"/>
  <c r="K2626" i="1" s="1"/>
  <c r="K2627" i="1" a="1"/>
  <c r="K2627" i="1" s="1"/>
  <c r="K2628" i="1" a="1"/>
  <c r="K2628" i="1" s="1"/>
  <c r="K2629" i="1" a="1"/>
  <c r="K2629" i="1" s="1"/>
  <c r="K2630" i="1" a="1"/>
  <c r="K2630" i="1" s="1"/>
  <c r="K2631" i="1" a="1"/>
  <c r="K2631" i="1" s="1"/>
  <c r="K2632" i="1" a="1"/>
  <c r="K2632" i="1" s="1"/>
  <c r="K2633" i="1" a="1"/>
  <c r="K2633" i="1" s="1"/>
  <c r="K2634" i="1" a="1"/>
  <c r="K2634" i="1" s="1"/>
  <c r="K2635" i="1" a="1"/>
  <c r="K2635" i="1" s="1"/>
  <c r="K2636" i="1" a="1"/>
  <c r="K2636" i="1" s="1"/>
  <c r="K2637" i="1" a="1"/>
  <c r="K2637" i="1" s="1"/>
  <c r="K2638" i="1" a="1"/>
  <c r="K2638" i="1" s="1"/>
  <c r="K2639" i="1" a="1"/>
  <c r="K2639" i="1" s="1"/>
  <c r="K2640" i="1" a="1"/>
  <c r="K2640" i="1" s="1"/>
  <c r="K2641" i="1" a="1"/>
  <c r="K2641" i="1" s="1"/>
  <c r="K2642" i="1" a="1"/>
  <c r="K2642" i="1" s="1"/>
  <c r="K2643" i="1" a="1"/>
  <c r="K2643" i="1" s="1"/>
  <c r="K2644" i="1" a="1"/>
  <c r="K2644" i="1" s="1"/>
  <c r="K2645" i="1" a="1"/>
  <c r="K2645" i="1" s="1"/>
  <c r="K2646" i="1" a="1"/>
  <c r="K2646" i="1" s="1"/>
  <c r="K2647" i="1" a="1"/>
  <c r="K2647" i="1" s="1"/>
  <c r="K2648" i="1" a="1"/>
  <c r="K2648" i="1" s="1"/>
  <c r="K2649" i="1" a="1"/>
  <c r="K2649" i="1" s="1"/>
  <c r="K2650" i="1" a="1"/>
  <c r="K2650" i="1" s="1"/>
  <c r="K2651" i="1" a="1"/>
  <c r="K2651" i="1" s="1"/>
  <c r="K2652" i="1" a="1"/>
  <c r="K2652" i="1" s="1"/>
  <c r="K2653" i="1" a="1"/>
  <c r="K2653" i="1" s="1"/>
  <c r="K2654" i="1" a="1"/>
  <c r="K2654" i="1" s="1"/>
  <c r="K2655" i="1" a="1"/>
  <c r="K2655" i="1" s="1"/>
  <c r="K2656" i="1" a="1"/>
  <c r="K2656" i="1" s="1"/>
  <c r="K2657" i="1" a="1"/>
  <c r="K2657" i="1" s="1"/>
  <c r="K2658" i="1" a="1"/>
  <c r="K2658" i="1" s="1"/>
  <c r="K2659" i="1" a="1"/>
  <c r="K2659" i="1" s="1"/>
  <c r="K2660" i="1" a="1"/>
  <c r="K2660" i="1" s="1"/>
  <c r="K2661" i="1" a="1"/>
  <c r="K2661" i="1" s="1"/>
  <c r="K2662" i="1" a="1"/>
  <c r="K2662" i="1" s="1"/>
  <c r="K2663" i="1" a="1"/>
  <c r="K2663" i="1" s="1"/>
  <c r="K2664" i="1" a="1"/>
  <c r="K2664" i="1" s="1"/>
  <c r="K2665" i="1" a="1"/>
  <c r="K2665" i="1" s="1"/>
  <c r="K2666" i="1" a="1"/>
  <c r="K2666" i="1" s="1"/>
  <c r="K2667" i="1" a="1"/>
  <c r="K2667" i="1" s="1"/>
  <c r="K2668" i="1" a="1"/>
  <c r="K2668" i="1" s="1"/>
  <c r="K2669" i="1" a="1"/>
  <c r="K2669" i="1" s="1"/>
  <c r="K2670" i="1" a="1"/>
  <c r="K2670" i="1" s="1"/>
  <c r="K2671" i="1" a="1"/>
  <c r="K2671" i="1" s="1"/>
  <c r="K2672" i="1" a="1"/>
  <c r="K2672" i="1" s="1"/>
  <c r="K2673" i="1" a="1"/>
  <c r="K2673" i="1" s="1"/>
  <c r="K2674" i="1" a="1"/>
  <c r="K2674" i="1" s="1"/>
  <c r="K2675" i="1" a="1"/>
  <c r="K2675" i="1" s="1"/>
  <c r="K2676" i="1" a="1"/>
  <c r="K2676" i="1" s="1"/>
  <c r="K2677" i="1" a="1"/>
  <c r="K2677" i="1" s="1"/>
  <c r="K2678" i="1" a="1"/>
  <c r="K2678" i="1" s="1"/>
  <c r="K2679" i="1" a="1"/>
  <c r="K2679" i="1" s="1"/>
  <c r="K2680" i="1" a="1"/>
  <c r="K2680" i="1" s="1"/>
  <c r="K2681" i="1" a="1"/>
  <c r="K2681" i="1" s="1"/>
  <c r="K2682" i="1" a="1"/>
  <c r="K2682" i="1" s="1"/>
  <c r="K2683" i="1" a="1"/>
  <c r="K2683" i="1" s="1"/>
  <c r="K2684" i="1" a="1"/>
  <c r="K2684" i="1" s="1"/>
  <c r="K2685" i="1" a="1"/>
  <c r="K2685" i="1" s="1"/>
  <c r="K2686" i="1" a="1"/>
  <c r="K2686" i="1" s="1"/>
  <c r="K2687" i="1" a="1"/>
  <c r="K2687" i="1" s="1"/>
  <c r="K2688" i="1" a="1"/>
  <c r="K2688" i="1" s="1"/>
  <c r="K2689" i="1" a="1"/>
  <c r="K2689" i="1" s="1"/>
  <c r="K2690" i="1" a="1"/>
  <c r="K2690" i="1" s="1"/>
  <c r="K2691" i="1" a="1"/>
  <c r="K2691" i="1" s="1"/>
  <c r="K2692" i="1" a="1"/>
  <c r="K2692" i="1" s="1"/>
  <c r="K2693" i="1" a="1"/>
  <c r="K2693" i="1" s="1"/>
  <c r="K2694" i="1" a="1"/>
  <c r="K2694" i="1" s="1"/>
  <c r="K2695" i="1" a="1"/>
  <c r="K2695" i="1" s="1"/>
  <c r="K2696" i="1" a="1"/>
  <c r="K2696" i="1" s="1"/>
  <c r="K2697" i="1" a="1"/>
  <c r="K2697" i="1"/>
  <c r="K2698" i="1" a="1"/>
  <c r="K2698" i="1" s="1"/>
  <c r="K2699" i="1" a="1"/>
  <c r="K2699" i="1" s="1"/>
  <c r="K2700" i="1" a="1"/>
  <c r="K2700" i="1" s="1"/>
  <c r="K2701" i="1" a="1"/>
  <c r="K2701" i="1" s="1"/>
  <c r="K2702" i="1" a="1"/>
  <c r="K2702" i="1" s="1"/>
  <c r="K2703" i="1" a="1"/>
  <c r="K2703" i="1" s="1"/>
  <c r="K2704" i="1" a="1"/>
  <c r="K2704" i="1" s="1"/>
  <c r="K2705" i="1" a="1"/>
  <c r="K2705" i="1" s="1"/>
  <c r="K2706" i="1" a="1"/>
  <c r="K2706" i="1" s="1"/>
  <c r="K2707" i="1" a="1"/>
  <c r="K2707" i="1" s="1"/>
  <c r="K2708" i="1" a="1"/>
  <c r="K2708" i="1" s="1"/>
  <c r="K2709" i="1" a="1"/>
  <c r="K2709" i="1" s="1"/>
  <c r="K2710" i="1" a="1"/>
  <c r="K2710" i="1" s="1"/>
  <c r="K2711" i="1" a="1"/>
  <c r="K2711" i="1" s="1"/>
  <c r="K2712" i="1" a="1"/>
  <c r="K2712" i="1" s="1"/>
  <c r="K2713" i="1" a="1"/>
  <c r="K2713" i="1" s="1"/>
  <c r="K2714" i="1" a="1"/>
  <c r="K2714" i="1" s="1"/>
  <c r="K2715" i="1" a="1"/>
  <c r="K2715" i="1" s="1"/>
  <c r="K2716" i="1" a="1"/>
  <c r="K2716" i="1" s="1"/>
  <c r="K2717" i="1" a="1"/>
  <c r="K2717" i="1" s="1"/>
  <c r="K2718" i="1" a="1"/>
  <c r="K2718" i="1" s="1"/>
  <c r="K2719" i="1" a="1"/>
  <c r="K2719" i="1" s="1"/>
  <c r="K2720" i="1" a="1"/>
  <c r="K2720" i="1" s="1"/>
  <c r="K2721" i="1" a="1"/>
  <c r="K2721" i="1" s="1"/>
  <c r="K2722" i="1" a="1"/>
  <c r="K2722" i="1" s="1"/>
  <c r="K2723" i="1" a="1"/>
  <c r="K2723" i="1" s="1"/>
  <c r="K2724" i="1" a="1"/>
  <c r="K2724" i="1" s="1"/>
  <c r="K2725" i="1" a="1"/>
  <c r="K2725" i="1" s="1"/>
  <c r="K2726" i="1" a="1"/>
  <c r="K2726" i="1" s="1"/>
  <c r="K2727" i="1" a="1"/>
  <c r="K2727" i="1" s="1"/>
  <c r="K2728" i="1" a="1"/>
  <c r="K2728" i="1" s="1"/>
  <c r="K2729" i="1" a="1"/>
  <c r="K2729" i="1" s="1"/>
  <c r="K2730" i="1" a="1"/>
  <c r="K2730" i="1" s="1"/>
  <c r="K2731" i="1" a="1"/>
  <c r="K2731" i="1" s="1"/>
  <c r="K2732" i="1" a="1"/>
  <c r="K2732" i="1" s="1"/>
  <c r="K2733" i="1" a="1"/>
  <c r="K2733" i="1" s="1"/>
  <c r="K2734" i="1" a="1"/>
  <c r="K2734" i="1" s="1"/>
  <c r="K2735" i="1" a="1"/>
  <c r="K2735" i="1" s="1"/>
  <c r="K2736" i="1" a="1"/>
  <c r="K2736" i="1" s="1"/>
  <c r="K2737" i="1" a="1"/>
  <c r="K2737" i="1" s="1"/>
  <c r="K2738" i="1" a="1"/>
  <c r="K2738" i="1" s="1"/>
  <c r="K2739" i="1" a="1"/>
  <c r="K2739" i="1" s="1"/>
  <c r="K2740" i="1" a="1"/>
  <c r="K2740" i="1" s="1"/>
  <c r="K2741" i="1" a="1"/>
  <c r="K2741" i="1" s="1"/>
  <c r="K2742" i="1" a="1"/>
  <c r="K2742" i="1" s="1"/>
  <c r="K2743" i="1" a="1"/>
  <c r="K2743" i="1" s="1"/>
  <c r="K2744" i="1" a="1"/>
  <c r="K2744" i="1" s="1"/>
  <c r="K2745" i="1" a="1"/>
  <c r="K2745" i="1" s="1"/>
  <c r="K2746" i="1" a="1"/>
  <c r="K2746" i="1" s="1"/>
  <c r="K2747" i="1" a="1"/>
  <c r="K2747" i="1" s="1"/>
  <c r="K2748" i="1" a="1"/>
  <c r="K2748" i="1" s="1"/>
  <c r="K2749" i="1" a="1"/>
  <c r="K2749" i="1" s="1"/>
  <c r="K2750" i="1" a="1"/>
  <c r="K2750" i="1" s="1"/>
  <c r="K2751" i="1" a="1"/>
  <c r="K2751" i="1" s="1"/>
  <c r="K2752" i="1" a="1"/>
  <c r="K2752" i="1" s="1"/>
  <c r="K2753" i="1" a="1"/>
  <c r="K2753" i="1" s="1"/>
  <c r="K2754" i="1" a="1"/>
  <c r="K2754" i="1" s="1"/>
  <c r="K2755" i="1" a="1"/>
  <c r="K2755" i="1" s="1"/>
  <c r="K2756" i="1" a="1"/>
  <c r="K2756" i="1" s="1"/>
  <c r="K2757" i="1" a="1"/>
  <c r="K2757" i="1" s="1"/>
  <c r="K2758" i="1" a="1"/>
  <c r="K2758" i="1" s="1"/>
  <c r="K2759" i="1" a="1"/>
  <c r="K2759" i="1" s="1"/>
  <c r="K2760" i="1" a="1"/>
  <c r="K2760" i="1" s="1"/>
  <c r="K2761" i="1" a="1"/>
  <c r="K2761" i="1" s="1"/>
  <c r="K2762" i="1" a="1"/>
  <c r="K2762" i="1" s="1"/>
  <c r="K2763" i="1" a="1"/>
  <c r="K2763" i="1" s="1"/>
  <c r="K2764" i="1" a="1"/>
  <c r="K2764" i="1" s="1"/>
  <c r="K2765" i="1" a="1"/>
  <c r="K2765" i="1" s="1"/>
  <c r="K2766" i="1" a="1"/>
  <c r="K2766" i="1" s="1"/>
  <c r="K2767" i="1" a="1"/>
  <c r="K2767" i="1" s="1"/>
  <c r="K2768" i="1" a="1"/>
  <c r="K2768" i="1" s="1"/>
  <c r="K2769" i="1" a="1"/>
  <c r="K2769" i="1" s="1"/>
  <c r="K2770" i="1" a="1"/>
  <c r="K2770" i="1" s="1"/>
  <c r="K2771" i="1" a="1"/>
  <c r="K2771" i="1" s="1"/>
  <c r="K2772" i="1" a="1"/>
  <c r="K2772" i="1" s="1"/>
  <c r="K2773" i="1" a="1"/>
  <c r="K2773" i="1" s="1"/>
  <c r="K2774" i="1" a="1"/>
  <c r="K2774" i="1" s="1"/>
  <c r="K2775" i="1" a="1"/>
  <c r="K2775" i="1" s="1"/>
  <c r="K2776" i="1" a="1"/>
  <c r="K2776" i="1" s="1"/>
  <c r="K2777" i="1" a="1"/>
  <c r="K2777" i="1" s="1"/>
  <c r="K2778" i="1" a="1"/>
  <c r="K2778" i="1" s="1"/>
  <c r="K2779" i="1" a="1"/>
  <c r="K2779" i="1" s="1"/>
  <c r="K2780" i="1" a="1"/>
  <c r="K2780" i="1" s="1"/>
  <c r="K2781" i="1" a="1"/>
  <c r="K2781" i="1" s="1"/>
  <c r="K2782" i="1" a="1"/>
  <c r="K2782" i="1" s="1"/>
  <c r="K2783" i="1" a="1"/>
  <c r="K2783" i="1" s="1"/>
  <c r="K2784" i="1" a="1"/>
  <c r="K2784" i="1" s="1"/>
  <c r="K2785" i="1" a="1"/>
  <c r="K2785" i="1" s="1"/>
  <c r="K2786" i="1" a="1"/>
  <c r="K2786" i="1" s="1"/>
  <c r="K2787" i="1" a="1"/>
  <c r="K2787" i="1" s="1"/>
  <c r="K2788" i="1" a="1"/>
  <c r="K2788" i="1" s="1"/>
  <c r="K2789" i="1" a="1"/>
  <c r="K2789" i="1" s="1"/>
  <c r="K2790" i="1" a="1"/>
  <c r="K2790" i="1" s="1"/>
  <c r="K2791" i="1" a="1"/>
  <c r="K2791" i="1" s="1"/>
  <c r="K2792" i="1" a="1"/>
  <c r="K2792" i="1" s="1"/>
  <c r="K2793" i="1" a="1"/>
  <c r="K2793" i="1" s="1"/>
  <c r="K2794" i="1" a="1"/>
  <c r="K2794" i="1" s="1"/>
  <c r="K2795" i="1" a="1"/>
  <c r="K2795" i="1" s="1"/>
  <c r="K2796" i="1" a="1"/>
  <c r="K2796" i="1" s="1"/>
  <c r="K2797" i="1" a="1"/>
  <c r="K2797" i="1" s="1"/>
  <c r="K2798" i="1" a="1"/>
  <c r="K2798" i="1" s="1"/>
  <c r="K2799" i="1" a="1"/>
  <c r="K2799" i="1" s="1"/>
  <c r="K2800" i="1" a="1"/>
  <c r="K2800" i="1" s="1"/>
  <c r="K2801" i="1" a="1"/>
  <c r="K2801" i="1" s="1"/>
  <c r="K2802" i="1" a="1"/>
  <c r="K2802" i="1" s="1"/>
  <c r="K2803" i="1" a="1"/>
  <c r="K2803" i="1" s="1"/>
  <c r="K2804" i="1" a="1"/>
  <c r="K2804" i="1" s="1"/>
  <c r="K2805" i="1" a="1"/>
  <c r="K2805" i="1" s="1"/>
  <c r="K2806" i="1" a="1"/>
  <c r="K2806" i="1" s="1"/>
  <c r="K2807" i="1" a="1"/>
  <c r="K2807" i="1" s="1"/>
  <c r="K2808" i="1" a="1"/>
  <c r="K2808" i="1" s="1"/>
  <c r="K2809" i="1" a="1"/>
  <c r="K2809" i="1" s="1"/>
  <c r="K2810" i="1" a="1"/>
  <c r="K2810" i="1" s="1"/>
  <c r="K2811" i="1" a="1"/>
  <c r="K2811" i="1" s="1"/>
  <c r="K2812" i="1" a="1"/>
  <c r="K2812" i="1" s="1"/>
  <c r="K2813" i="1" a="1"/>
  <c r="K2813" i="1" s="1"/>
  <c r="K2814" i="1" a="1"/>
  <c r="K2814" i="1" s="1"/>
  <c r="K2815" i="1" a="1"/>
  <c r="K2815" i="1" s="1"/>
  <c r="K2816" i="1" a="1"/>
  <c r="K2816" i="1" s="1"/>
  <c r="K2817" i="1" a="1"/>
  <c r="K2817" i="1" s="1"/>
  <c r="K2818" i="1" a="1"/>
  <c r="K2818" i="1" s="1"/>
  <c r="K2819" i="1" a="1"/>
  <c r="K2819" i="1" s="1"/>
  <c r="K2820" i="1" a="1"/>
  <c r="K2820" i="1" s="1"/>
  <c r="K2821" i="1" a="1"/>
  <c r="K2821" i="1" s="1"/>
  <c r="K2822" i="1" a="1"/>
  <c r="K2822" i="1" s="1"/>
  <c r="K2823" i="1" a="1"/>
  <c r="K2823" i="1" s="1"/>
  <c r="K2824" i="1" a="1"/>
  <c r="K2824" i="1" s="1"/>
  <c r="K2825" i="1" a="1"/>
  <c r="K2825" i="1" s="1"/>
  <c r="K2826" i="1" a="1"/>
  <c r="K2826" i="1" s="1"/>
  <c r="K2827" i="1" a="1"/>
  <c r="K2827" i="1" s="1"/>
  <c r="K2828" i="1" a="1"/>
  <c r="K2828" i="1" s="1"/>
  <c r="K2829" i="1" a="1"/>
  <c r="K2829" i="1" s="1"/>
  <c r="K2830" i="1" a="1"/>
  <c r="K2830" i="1" s="1"/>
  <c r="K2831" i="1" a="1"/>
  <c r="K2831" i="1" s="1"/>
  <c r="K2832" i="1" a="1"/>
  <c r="K2832" i="1" s="1"/>
  <c r="K2833" i="1" a="1"/>
  <c r="K2833" i="1" s="1"/>
  <c r="K2834" i="1" a="1"/>
  <c r="K2834" i="1" s="1"/>
  <c r="K2835" i="1" a="1"/>
  <c r="K2835" i="1" s="1"/>
  <c r="K2836" i="1" a="1"/>
  <c r="K2836" i="1" s="1"/>
  <c r="K2837" i="1" a="1"/>
  <c r="K2837" i="1" s="1"/>
  <c r="K2838" i="1" a="1"/>
  <c r="K2838" i="1" s="1"/>
  <c r="K2839" i="1" a="1"/>
  <c r="K2839" i="1" s="1"/>
  <c r="K2840" i="1" a="1"/>
  <c r="K2840" i="1" s="1"/>
  <c r="K2841" i="1" a="1"/>
  <c r="K2841" i="1" s="1"/>
  <c r="K2842" i="1" a="1"/>
  <c r="K2842" i="1" s="1"/>
  <c r="K2843" i="1" a="1"/>
  <c r="K2843" i="1" s="1"/>
  <c r="K2844" i="1" a="1"/>
  <c r="K2844" i="1" s="1"/>
  <c r="K2845" i="1" a="1"/>
  <c r="K2845" i="1"/>
  <c r="K2846" i="1" a="1"/>
  <c r="K2846" i="1" s="1"/>
  <c r="K2847" i="1" a="1"/>
  <c r="K2847" i="1" s="1"/>
  <c r="K2848" i="1" a="1"/>
  <c r="K2848" i="1" s="1"/>
  <c r="K2849" i="1" a="1"/>
  <c r="K2849" i="1" s="1"/>
  <c r="K2850" i="1" a="1"/>
  <c r="K2850" i="1" s="1"/>
  <c r="K2851" i="1" a="1"/>
  <c r="K2851" i="1" s="1"/>
  <c r="K2852" i="1" a="1"/>
  <c r="K2852" i="1" s="1"/>
  <c r="K2853" i="1" a="1"/>
  <c r="K2853" i="1" s="1"/>
  <c r="K2854" i="1" a="1"/>
  <c r="K2854" i="1" s="1"/>
  <c r="K2855" i="1" a="1"/>
  <c r="K2855" i="1" s="1"/>
  <c r="K2856" i="1" a="1"/>
  <c r="K2856" i="1" s="1"/>
  <c r="K2857" i="1" a="1"/>
  <c r="K2857" i="1" s="1"/>
  <c r="K2858" i="1" a="1"/>
  <c r="K2858" i="1" s="1"/>
  <c r="K2859" i="1" a="1"/>
  <c r="K2859" i="1" s="1"/>
  <c r="K2860" i="1" a="1"/>
  <c r="K2860" i="1" s="1"/>
  <c r="K2861" i="1" a="1"/>
  <c r="K2861" i="1" s="1"/>
  <c r="K2862" i="1" a="1"/>
  <c r="K2862" i="1" s="1"/>
  <c r="K2863" i="1" a="1"/>
  <c r="K2863" i="1" s="1"/>
  <c r="K2864" i="1" a="1"/>
  <c r="K2864" i="1" s="1"/>
  <c r="K2865" i="1" a="1"/>
  <c r="K2865" i="1" s="1"/>
  <c r="K2866" i="1" a="1"/>
  <c r="K2866" i="1" s="1"/>
  <c r="K2867" i="1" a="1"/>
  <c r="K2867" i="1" s="1"/>
  <c r="K2868" i="1" a="1"/>
  <c r="K2868" i="1" s="1"/>
  <c r="K2869" i="1" a="1"/>
  <c r="K2869" i="1" s="1"/>
  <c r="K2870" i="1" a="1"/>
  <c r="K2870" i="1" s="1"/>
  <c r="K2871" i="1" a="1"/>
  <c r="K2871" i="1" s="1"/>
  <c r="K2872" i="1" a="1"/>
  <c r="K2872" i="1" s="1"/>
  <c r="K2873" i="1" a="1"/>
  <c r="K2873" i="1" s="1"/>
  <c r="K2874" i="1" a="1"/>
  <c r="K2874" i="1" s="1"/>
  <c r="K2875" i="1" a="1"/>
  <c r="K2875" i="1" s="1"/>
  <c r="K2876" i="1" a="1"/>
  <c r="K2876" i="1" s="1"/>
  <c r="K2877" i="1" a="1"/>
  <c r="K2877" i="1" s="1"/>
  <c r="K2878" i="1" a="1"/>
  <c r="K2878" i="1" s="1"/>
  <c r="K2879" i="1" a="1"/>
  <c r="K2879" i="1" s="1"/>
  <c r="K2880" i="1" a="1"/>
  <c r="K2880" i="1" s="1"/>
  <c r="K2881" i="1" a="1"/>
  <c r="K2881" i="1" s="1"/>
  <c r="K2882" i="1" a="1"/>
  <c r="K2882" i="1" s="1"/>
  <c r="K2883" i="1" a="1"/>
  <c r="K2883" i="1" s="1"/>
  <c r="K2884" i="1" a="1"/>
  <c r="K2884" i="1" s="1"/>
  <c r="K2885" i="1" a="1"/>
  <c r="K2885" i="1" s="1"/>
  <c r="K2886" i="1" a="1"/>
  <c r="K2886" i="1" s="1"/>
  <c r="K2887" i="1" a="1"/>
  <c r="K2887" i="1" s="1"/>
  <c r="K2888" i="1" a="1"/>
  <c r="K2888" i="1" s="1"/>
  <c r="K2889" i="1" a="1"/>
  <c r="K2889" i="1" s="1"/>
  <c r="K2890" i="1" a="1"/>
  <c r="K2890" i="1" s="1"/>
  <c r="K2891" i="1" a="1"/>
  <c r="K2891" i="1" s="1"/>
  <c r="K2892" i="1" a="1"/>
  <c r="K2892" i="1" s="1"/>
  <c r="K2893" i="1" a="1"/>
  <c r="K2893" i="1" s="1"/>
  <c r="K2894" i="1" a="1"/>
  <c r="K2894" i="1" s="1"/>
  <c r="K2895" i="1" a="1"/>
  <c r="K2895" i="1" s="1"/>
  <c r="K2896" i="1" a="1"/>
  <c r="K2896" i="1" s="1"/>
  <c r="K2897" i="1" a="1"/>
  <c r="K2897" i="1" s="1"/>
  <c r="K2898" i="1" a="1"/>
  <c r="K2898" i="1" s="1"/>
  <c r="K2899" i="1" a="1"/>
  <c r="K2899" i="1" s="1"/>
  <c r="K2900" i="1" a="1"/>
  <c r="K2900" i="1" s="1"/>
  <c r="K2901" i="1" a="1"/>
  <c r="K2901" i="1" s="1"/>
  <c r="K2902" i="1" a="1"/>
  <c r="K2902" i="1" s="1"/>
  <c r="K2903" i="1" a="1"/>
  <c r="K2903" i="1" s="1"/>
  <c r="K2904" i="1" a="1"/>
  <c r="K2904" i="1" s="1"/>
  <c r="K2905" i="1" a="1"/>
  <c r="K2905" i="1" s="1"/>
  <c r="K2906" i="1" a="1"/>
  <c r="K2906" i="1" s="1"/>
  <c r="K2907" i="1" a="1"/>
  <c r="K2907" i="1" s="1"/>
  <c r="K2908" i="1" a="1"/>
  <c r="K2908" i="1" s="1"/>
  <c r="K2909" i="1" a="1"/>
  <c r="K2909" i="1" s="1"/>
  <c r="K2910" i="1" a="1"/>
  <c r="K2910" i="1" s="1"/>
  <c r="K2911" i="1" a="1"/>
  <c r="K2911" i="1" s="1"/>
  <c r="K2912" i="1" a="1"/>
  <c r="K2912" i="1" s="1"/>
  <c r="K2913" i="1" a="1"/>
  <c r="K2913" i="1" s="1"/>
  <c r="K2914" i="1" a="1"/>
  <c r="K2914" i="1" s="1"/>
  <c r="K2915" i="1" a="1"/>
  <c r="K2915" i="1" s="1"/>
  <c r="K2916" i="1" a="1"/>
  <c r="K2916" i="1" s="1"/>
  <c r="K2917" i="1" a="1"/>
  <c r="K2917" i="1" s="1"/>
  <c r="K2918" i="1" a="1"/>
  <c r="K2918" i="1" s="1"/>
  <c r="K2919" i="1" a="1"/>
  <c r="K2919" i="1" s="1"/>
  <c r="K2920" i="1" a="1"/>
  <c r="K2920" i="1" s="1"/>
  <c r="K2921" i="1" a="1"/>
  <c r="K2921" i="1" s="1"/>
  <c r="K2922" i="1" a="1"/>
  <c r="K2922" i="1" s="1"/>
  <c r="K2923" i="1" a="1"/>
  <c r="K2923" i="1" s="1"/>
  <c r="K2924" i="1" a="1"/>
  <c r="K2924" i="1" s="1"/>
  <c r="K2925" i="1" a="1"/>
  <c r="K2925" i="1" s="1"/>
  <c r="K2926" i="1" a="1"/>
  <c r="K2926" i="1" s="1"/>
  <c r="K2927" i="1" a="1"/>
  <c r="K2927" i="1" s="1"/>
  <c r="K2928" i="1" a="1"/>
  <c r="K2928" i="1" s="1"/>
  <c r="K2929" i="1" a="1"/>
  <c r="K2929" i="1" s="1"/>
  <c r="K2930" i="1" a="1"/>
  <c r="K2930" i="1" s="1"/>
  <c r="K2931" i="1" a="1"/>
  <c r="K2931" i="1" s="1"/>
  <c r="K2932" i="1" a="1"/>
  <c r="K2932" i="1" s="1"/>
  <c r="K2933" i="1" a="1"/>
  <c r="K2933" i="1" s="1"/>
  <c r="K2934" i="1" a="1"/>
  <c r="K2934" i="1" s="1"/>
  <c r="K2935" i="1" a="1"/>
  <c r="K2935" i="1" s="1"/>
  <c r="K2936" i="1" a="1"/>
  <c r="K2936" i="1" s="1"/>
  <c r="K2937" i="1" a="1"/>
  <c r="K2937" i="1" s="1"/>
  <c r="K2938" i="1" a="1"/>
  <c r="K2938" i="1" s="1"/>
  <c r="K2939" i="1" a="1"/>
  <c r="K2939" i="1" s="1"/>
  <c r="K2940" i="1" a="1"/>
  <c r="K2940" i="1" s="1"/>
  <c r="K2941" i="1" a="1"/>
  <c r="K2941" i="1" s="1"/>
  <c r="K2942" i="1" a="1"/>
  <c r="K2942" i="1" s="1"/>
  <c r="K2943" i="1" a="1"/>
  <c r="K2943" i="1" s="1"/>
  <c r="K2944" i="1" a="1"/>
  <c r="K2944" i="1" s="1"/>
  <c r="K2945" i="1" a="1"/>
  <c r="K2945" i="1" s="1"/>
  <c r="K2946" i="1" a="1"/>
  <c r="K2946" i="1" s="1"/>
  <c r="K2947" i="1" a="1"/>
  <c r="K2947" i="1" s="1"/>
  <c r="K2948" i="1" a="1"/>
  <c r="K2948" i="1" s="1"/>
  <c r="K2949" i="1" a="1"/>
  <c r="K2949" i="1" s="1"/>
  <c r="K2950" i="1" a="1"/>
  <c r="K2950" i="1" s="1"/>
  <c r="K2951" i="1" a="1"/>
  <c r="K2951" i="1" s="1"/>
  <c r="K2952" i="1" a="1"/>
  <c r="K2952" i="1" s="1"/>
  <c r="K2953" i="1" a="1"/>
  <c r="K2953" i="1" s="1"/>
  <c r="K2954" i="1" a="1"/>
  <c r="K2954" i="1" s="1"/>
  <c r="K2955" i="1" a="1"/>
  <c r="K2955" i="1" s="1"/>
  <c r="K2956" i="1" a="1"/>
  <c r="K2956" i="1" s="1"/>
  <c r="K2957" i="1" a="1"/>
  <c r="K2957" i="1" s="1"/>
  <c r="K2958" i="1" a="1"/>
  <c r="K2958" i="1" s="1"/>
  <c r="K2959" i="1" a="1"/>
  <c r="K2959" i="1" s="1"/>
  <c r="K2960" i="1" a="1"/>
  <c r="K2960" i="1" s="1"/>
  <c r="K2961" i="1" a="1"/>
  <c r="K2961" i="1" s="1"/>
  <c r="K2962" i="1" a="1"/>
  <c r="K2962" i="1" s="1"/>
  <c r="K2963" i="1" a="1"/>
  <c r="K2963" i="1" s="1"/>
  <c r="K2964" i="1" a="1"/>
  <c r="K2964" i="1" s="1"/>
  <c r="K2965" i="1" a="1"/>
  <c r="K2965" i="1" s="1"/>
  <c r="K2966" i="1" a="1"/>
  <c r="K2966" i="1" s="1"/>
  <c r="K2967" i="1" a="1"/>
  <c r="K2967" i="1" s="1"/>
  <c r="K2968" i="1" a="1"/>
  <c r="K2968" i="1" s="1"/>
  <c r="K2969" i="1" a="1"/>
  <c r="K2969" i="1" s="1"/>
  <c r="K2970" i="1" a="1"/>
  <c r="K2970" i="1" s="1"/>
  <c r="K2971" i="1" a="1"/>
  <c r="K2971" i="1" s="1"/>
  <c r="K2972" i="1" a="1"/>
  <c r="K2972" i="1" s="1"/>
  <c r="K2973" i="1" a="1"/>
  <c r="K2973" i="1" s="1"/>
  <c r="K2974" i="1" a="1"/>
  <c r="K2974" i="1" s="1"/>
  <c r="K2975" i="1" a="1"/>
  <c r="K2975" i="1" s="1"/>
  <c r="K2976" i="1" a="1"/>
  <c r="K2976" i="1" s="1"/>
  <c r="K2977" i="1" a="1"/>
  <c r="K2977" i="1" s="1"/>
  <c r="K2978" i="1" a="1"/>
  <c r="K2978" i="1" s="1"/>
  <c r="K2979" i="1" a="1"/>
  <c r="K2979" i="1" s="1"/>
  <c r="K2980" i="1" a="1"/>
  <c r="K2980" i="1" s="1"/>
  <c r="K2981" i="1" a="1"/>
  <c r="K2981" i="1" s="1"/>
  <c r="K2982" i="1" a="1"/>
  <c r="K2982" i="1" s="1"/>
  <c r="K2983" i="1" a="1"/>
  <c r="K2983" i="1" s="1"/>
  <c r="K2984" i="1" a="1"/>
  <c r="K2984" i="1" s="1"/>
  <c r="K2985" i="1" a="1"/>
  <c r="K2985" i="1" s="1"/>
  <c r="K2986" i="1" a="1"/>
  <c r="K2986" i="1" s="1"/>
  <c r="K2987" i="1" a="1"/>
  <c r="K2987" i="1" s="1"/>
  <c r="K2988" i="1" a="1"/>
  <c r="K2988" i="1" s="1"/>
  <c r="K2989" i="1" a="1"/>
  <c r="K2989" i="1" s="1"/>
  <c r="K2990" i="1" a="1"/>
  <c r="K2990" i="1" s="1"/>
  <c r="K2991" i="1" a="1"/>
  <c r="K2991" i="1" s="1"/>
  <c r="K2992" i="1" a="1"/>
  <c r="K2992" i="1" s="1"/>
  <c r="K2993" i="1" a="1"/>
  <c r="K2993" i="1" s="1"/>
  <c r="K2994" i="1" a="1"/>
  <c r="K2994" i="1" s="1"/>
  <c r="K2995" i="1" a="1"/>
  <c r="K2995" i="1" s="1"/>
  <c r="K2996" i="1" a="1"/>
  <c r="K2996" i="1" s="1"/>
  <c r="K2997" i="1" a="1"/>
  <c r="K2997" i="1" s="1"/>
  <c r="K2998" i="1" a="1"/>
  <c r="K2998" i="1" s="1"/>
  <c r="K2999" i="1" a="1"/>
  <c r="K2999" i="1" s="1"/>
  <c r="K3000" i="1" a="1"/>
  <c r="K3000" i="1" s="1"/>
  <c r="K3001" i="1" a="1"/>
  <c r="K3001" i="1" s="1"/>
  <c r="K3002" i="1" a="1"/>
  <c r="K3002" i="1" s="1"/>
  <c r="K3003" i="1" a="1"/>
  <c r="K3003" i="1" s="1"/>
  <c r="K3004" i="1" a="1"/>
  <c r="K3004" i="1" s="1"/>
  <c r="K3005" i="1" a="1"/>
  <c r="K3005" i="1" s="1"/>
  <c r="K3006" i="1" a="1"/>
  <c r="K3006" i="1" s="1"/>
  <c r="K3007" i="1" a="1"/>
  <c r="K3007" i="1" s="1"/>
  <c r="K3008" i="1" a="1"/>
  <c r="K3008" i="1" s="1"/>
  <c r="K3009" i="1" a="1"/>
  <c r="K3009" i="1" s="1"/>
  <c r="K3010" i="1" a="1"/>
  <c r="K3010" i="1" s="1"/>
  <c r="K3011" i="1" a="1"/>
  <c r="K3011" i="1" s="1"/>
  <c r="K3012" i="1" a="1"/>
  <c r="K3012" i="1" s="1"/>
  <c r="K3013" i="1" a="1"/>
  <c r="K3013" i="1" s="1"/>
  <c r="K3014" i="1" a="1"/>
  <c r="K3014" i="1" s="1"/>
  <c r="K3015" i="1" a="1"/>
  <c r="K3015" i="1" s="1"/>
  <c r="K3016" i="1" a="1"/>
  <c r="K3016" i="1" s="1"/>
  <c r="K3017" i="1" a="1"/>
  <c r="K3017" i="1" s="1"/>
  <c r="K3018" i="1" a="1"/>
  <c r="K3018" i="1" s="1"/>
  <c r="K3019" i="1" a="1"/>
  <c r="K3019" i="1" s="1"/>
  <c r="K3020" i="1" a="1"/>
  <c r="K3020" i="1" s="1"/>
  <c r="K3021" i="1" a="1"/>
  <c r="K3021" i="1" s="1"/>
  <c r="K3022" i="1" a="1"/>
  <c r="K3022" i="1" s="1"/>
  <c r="K3023" i="1" a="1"/>
  <c r="K3023" i="1" s="1"/>
  <c r="K3024" i="1" a="1"/>
  <c r="K3024" i="1" s="1"/>
  <c r="K3025" i="1" a="1"/>
  <c r="K3025" i="1" s="1"/>
  <c r="K3026" i="1" a="1"/>
  <c r="K3026" i="1" s="1"/>
  <c r="K3027" i="1" a="1"/>
  <c r="K3027" i="1" s="1"/>
  <c r="K3028" i="1" a="1"/>
  <c r="K3028" i="1" s="1"/>
  <c r="K3029" i="1" a="1"/>
  <c r="K3029" i="1" s="1"/>
  <c r="K3030" i="1" a="1"/>
  <c r="K3030" i="1" s="1"/>
  <c r="K3031" i="1" a="1"/>
  <c r="K3031" i="1" s="1"/>
  <c r="K3032" i="1" a="1"/>
  <c r="K3032" i="1" s="1"/>
  <c r="K3033" i="1" a="1"/>
  <c r="K3033" i="1" s="1"/>
  <c r="K3034" i="1" a="1"/>
  <c r="K3034" i="1" s="1"/>
  <c r="K3035" i="1" a="1"/>
  <c r="K3035" i="1" s="1"/>
  <c r="K3036" i="1" a="1"/>
  <c r="K3036" i="1" s="1"/>
  <c r="K3037" i="1" a="1"/>
  <c r="K3037" i="1" s="1"/>
  <c r="K3038" i="1" a="1"/>
  <c r="K3038" i="1" s="1"/>
  <c r="K3039" i="1" a="1"/>
  <c r="K3039" i="1" s="1"/>
  <c r="K3040" i="1" a="1"/>
  <c r="K3040" i="1" s="1"/>
  <c r="K3041" i="1" a="1"/>
  <c r="K3041" i="1" s="1"/>
  <c r="K3042" i="1" a="1"/>
  <c r="K3042" i="1" s="1"/>
  <c r="K3043" i="1" a="1"/>
  <c r="K3043" i="1" s="1"/>
  <c r="K3044" i="1" a="1"/>
  <c r="K3044" i="1" s="1"/>
  <c r="K3045" i="1" a="1"/>
  <c r="K3045" i="1" s="1"/>
  <c r="K3046" i="1" a="1"/>
  <c r="K3046" i="1" s="1"/>
  <c r="K3047" i="1" a="1"/>
  <c r="K3047" i="1" s="1"/>
  <c r="K3048" i="1" a="1"/>
  <c r="K3048" i="1" s="1"/>
  <c r="K3049" i="1" a="1"/>
  <c r="K3049" i="1" s="1"/>
  <c r="K3050" i="1" a="1"/>
  <c r="K3050" i="1" s="1"/>
  <c r="K3051" i="1" a="1"/>
  <c r="K3051" i="1" s="1"/>
  <c r="K3052" i="1" a="1"/>
  <c r="K3052" i="1" s="1"/>
  <c r="K3053" i="1" a="1"/>
  <c r="K3053" i="1" s="1"/>
  <c r="K3054" i="1" a="1"/>
  <c r="K3054" i="1" s="1"/>
  <c r="K3055" i="1" a="1"/>
  <c r="K3055" i="1" s="1"/>
  <c r="K3056" i="1" a="1"/>
  <c r="K3056" i="1" s="1"/>
  <c r="K3057" i="1" a="1"/>
  <c r="K3057" i="1" s="1"/>
  <c r="K3058" i="1" a="1"/>
  <c r="K3058" i="1" s="1"/>
  <c r="K3059" i="1" a="1"/>
  <c r="K3059" i="1" s="1"/>
  <c r="K3060" i="1" a="1"/>
  <c r="K3060" i="1" s="1"/>
  <c r="K3061" i="1" a="1"/>
  <c r="K3061" i="1" s="1"/>
  <c r="K3062" i="1" a="1"/>
  <c r="K3062" i="1" s="1"/>
  <c r="K3063" i="1" a="1"/>
  <c r="K3063" i="1" s="1"/>
  <c r="K3064" i="1" a="1"/>
  <c r="K3064" i="1" s="1"/>
  <c r="K3065" i="1" a="1"/>
  <c r="K3065" i="1" s="1"/>
  <c r="K3066" i="1" a="1"/>
  <c r="K3066" i="1" s="1"/>
  <c r="K3067" i="1" a="1"/>
  <c r="K3067" i="1" s="1"/>
  <c r="K3068" i="1" a="1"/>
  <c r="K3068" i="1" s="1"/>
  <c r="K3069" i="1" a="1"/>
  <c r="K3069" i="1" s="1"/>
  <c r="K3070" i="1" a="1"/>
  <c r="K3070" i="1" s="1"/>
  <c r="K3071" i="1" a="1"/>
  <c r="K3071" i="1" s="1"/>
  <c r="K3072" i="1" a="1"/>
  <c r="K3072" i="1" s="1"/>
  <c r="K3073" i="1" a="1"/>
  <c r="K3073" i="1" s="1"/>
  <c r="K3074" i="1" a="1"/>
  <c r="K3074" i="1" s="1"/>
  <c r="K3075" i="1" a="1"/>
  <c r="K3075" i="1" s="1"/>
  <c r="K3076" i="1" a="1"/>
  <c r="K3076" i="1" s="1"/>
  <c r="K3077" i="1" a="1"/>
  <c r="K3077" i="1" s="1"/>
  <c r="K3078" i="1" a="1"/>
  <c r="K3078" i="1" s="1"/>
  <c r="K3079" i="1" a="1"/>
  <c r="K3079" i="1" s="1"/>
  <c r="K3080" i="1" a="1"/>
  <c r="K3080" i="1" s="1"/>
  <c r="K3081" i="1" a="1"/>
  <c r="K3081" i="1" s="1"/>
  <c r="K3082" i="1" a="1"/>
  <c r="K3082" i="1" s="1"/>
  <c r="K3083" i="1" a="1"/>
  <c r="K3083" i="1" s="1"/>
  <c r="K3084" i="1" a="1"/>
  <c r="K3084" i="1" s="1"/>
  <c r="K3085" i="1" a="1"/>
  <c r="K3085" i="1" s="1"/>
  <c r="K3086" i="1" a="1"/>
  <c r="K3086" i="1" s="1"/>
  <c r="K3087" i="1" a="1"/>
  <c r="K3087" i="1" s="1"/>
  <c r="K3088" i="1" a="1"/>
  <c r="K3088" i="1" s="1"/>
  <c r="K3089" i="1" a="1"/>
  <c r="K3089" i="1" s="1"/>
  <c r="K3090" i="1" a="1"/>
  <c r="K3090" i="1" s="1"/>
  <c r="K3091" i="1" a="1"/>
  <c r="K3091" i="1" s="1"/>
  <c r="K3092" i="1" a="1"/>
  <c r="K3092" i="1" s="1"/>
  <c r="K3093" i="1" a="1"/>
  <c r="K3093" i="1" s="1"/>
  <c r="K3094" i="1" a="1"/>
  <c r="K3094" i="1" s="1"/>
  <c r="K3095" i="1" a="1"/>
  <c r="K3095" i="1" s="1"/>
  <c r="K3096" i="1" a="1"/>
  <c r="K3096" i="1" s="1"/>
  <c r="K3097" i="1" a="1"/>
  <c r="K3097" i="1" s="1"/>
  <c r="K3098" i="1" a="1"/>
  <c r="K3098" i="1" s="1"/>
  <c r="K3099" i="1" a="1"/>
  <c r="K3099" i="1" s="1"/>
  <c r="K3100" i="1" a="1"/>
  <c r="K3100" i="1" s="1"/>
  <c r="K3101" i="1" a="1"/>
  <c r="K3101" i="1" s="1"/>
  <c r="K3102" i="1" a="1"/>
  <c r="K3102" i="1" s="1"/>
  <c r="K3103" i="1" a="1"/>
  <c r="K3103" i="1" s="1"/>
  <c r="K3104" i="1" a="1"/>
  <c r="K3104" i="1" s="1"/>
  <c r="K3105" i="1" a="1"/>
  <c r="K3105" i="1" s="1"/>
  <c r="K3106" i="1" a="1"/>
  <c r="K3106" i="1" s="1"/>
  <c r="K3107" i="1" a="1"/>
  <c r="K3107" i="1" s="1"/>
  <c r="K3108" i="1" a="1"/>
  <c r="K3108" i="1" s="1"/>
  <c r="K3109" i="1" a="1"/>
  <c r="K3109" i="1" s="1"/>
  <c r="K3110" i="1" a="1"/>
  <c r="K3110" i="1" s="1"/>
  <c r="K3111" i="1" a="1"/>
  <c r="K3111" i="1" s="1"/>
  <c r="K3112" i="1" a="1"/>
  <c r="K3112" i="1" s="1"/>
  <c r="K3113" i="1" a="1"/>
  <c r="K3113" i="1" s="1"/>
  <c r="K3114" i="1" a="1"/>
  <c r="K3114" i="1" s="1"/>
  <c r="K3115" i="1" a="1"/>
  <c r="K3115" i="1" s="1"/>
  <c r="K3116" i="1" a="1"/>
  <c r="K3116" i="1" s="1"/>
  <c r="K3117" i="1" a="1"/>
  <c r="K3117" i="1" s="1"/>
  <c r="K3118" i="1" a="1"/>
  <c r="K3118" i="1" s="1"/>
  <c r="K3119" i="1" a="1"/>
  <c r="K3119" i="1" s="1"/>
  <c r="K3120" i="1" a="1"/>
  <c r="K3120" i="1" s="1"/>
  <c r="K3121" i="1" a="1"/>
  <c r="K3121" i="1" s="1"/>
  <c r="K3122" i="1" a="1"/>
  <c r="K3122" i="1" s="1"/>
  <c r="K3123" i="1" a="1"/>
  <c r="K3123" i="1" s="1"/>
  <c r="K3124" i="1" a="1"/>
  <c r="K3124" i="1" s="1"/>
  <c r="K3125" i="1" a="1"/>
  <c r="K3125" i="1" s="1"/>
  <c r="K3126" i="1" a="1"/>
  <c r="K3126" i="1" s="1"/>
  <c r="K3127" i="1" a="1"/>
  <c r="K3127" i="1" s="1"/>
  <c r="K3128" i="1" a="1"/>
  <c r="K3128" i="1" s="1"/>
  <c r="K3129" i="1" a="1"/>
  <c r="K3129" i="1" s="1"/>
  <c r="K3130" i="1" a="1"/>
  <c r="K3130" i="1" s="1"/>
  <c r="K3131" i="1" a="1"/>
  <c r="K3131" i="1" s="1"/>
  <c r="K3132" i="1" a="1"/>
  <c r="K3132" i="1" s="1"/>
  <c r="K3133" i="1" a="1"/>
  <c r="K3133" i="1" s="1"/>
  <c r="K3134" i="1" a="1"/>
  <c r="K3134" i="1" s="1"/>
  <c r="K3135" i="1" a="1"/>
  <c r="K3135" i="1" s="1"/>
  <c r="K3136" i="1" a="1"/>
  <c r="K3136" i="1" s="1"/>
  <c r="K3137" i="1" a="1"/>
  <c r="K3137" i="1" s="1"/>
  <c r="K3138" i="1" a="1"/>
  <c r="K3138" i="1" s="1"/>
  <c r="K3139" i="1" a="1"/>
  <c r="K3139" i="1" s="1"/>
  <c r="K3140" i="1" a="1"/>
  <c r="K3140" i="1" s="1"/>
  <c r="K3141" i="1" a="1"/>
  <c r="K3141" i="1" s="1"/>
  <c r="K3142" i="1" a="1"/>
  <c r="K3142" i="1" s="1"/>
  <c r="K3143" i="1" a="1"/>
  <c r="K3143" i="1" s="1"/>
  <c r="K3144" i="1" a="1"/>
  <c r="K3144" i="1" s="1"/>
  <c r="K3145" i="1" a="1"/>
  <c r="K3145" i="1" s="1"/>
  <c r="K3146" i="1" a="1"/>
  <c r="K3146" i="1" s="1"/>
  <c r="K3147" i="1" a="1"/>
  <c r="K3147" i="1" s="1"/>
  <c r="K3148" i="1" a="1"/>
  <c r="K3148" i="1" s="1"/>
  <c r="K3149" i="1" a="1"/>
  <c r="K3149" i="1" s="1"/>
  <c r="K3150" i="1" a="1"/>
  <c r="K3150" i="1" s="1"/>
  <c r="K3151" i="1" a="1"/>
  <c r="K3151" i="1" s="1"/>
  <c r="K3152" i="1" a="1"/>
  <c r="K3152" i="1" s="1"/>
  <c r="K3153" i="1" a="1"/>
  <c r="K3153" i="1" s="1"/>
  <c r="K3154" i="1" a="1"/>
  <c r="K3154" i="1" s="1"/>
  <c r="K3155" i="1" a="1"/>
  <c r="K3155" i="1" s="1"/>
  <c r="K3156" i="1" a="1"/>
  <c r="K3156" i="1" s="1"/>
  <c r="K3157" i="1" a="1"/>
  <c r="K3157" i="1" s="1"/>
  <c r="K3158" i="1" a="1"/>
  <c r="K3158" i="1" s="1"/>
  <c r="K3159" i="1" a="1"/>
  <c r="K3159" i="1" s="1"/>
  <c r="K3160" i="1" a="1"/>
  <c r="K3160" i="1" s="1"/>
  <c r="K3161" i="1" a="1"/>
  <c r="K3161" i="1" s="1"/>
  <c r="K3162" i="1" a="1"/>
  <c r="K3162" i="1" s="1"/>
  <c r="K3163" i="1" a="1"/>
  <c r="K3163" i="1" s="1"/>
  <c r="K3164" i="1" a="1"/>
  <c r="K3164" i="1" s="1"/>
  <c r="K3165" i="1" a="1"/>
  <c r="K3165" i="1" s="1"/>
  <c r="K3166" i="1" a="1"/>
  <c r="K3166" i="1" s="1"/>
  <c r="K3167" i="1" a="1"/>
  <c r="K3167" i="1" s="1"/>
  <c r="K3168" i="1" a="1"/>
  <c r="K3168" i="1" s="1"/>
  <c r="K3169" i="1" a="1"/>
  <c r="K3169" i="1" s="1"/>
  <c r="K3170" i="1" a="1"/>
  <c r="K3170" i="1" s="1"/>
  <c r="K3171" i="1" a="1"/>
  <c r="K3171" i="1" s="1"/>
  <c r="K3172" i="1" a="1"/>
  <c r="K3172" i="1" s="1"/>
  <c r="K3173" i="1" a="1"/>
  <c r="K3173" i="1" s="1"/>
  <c r="K3174" i="1" a="1"/>
  <c r="K3174" i="1" s="1"/>
  <c r="K3175" i="1" a="1"/>
  <c r="K3175" i="1" s="1"/>
  <c r="K3176" i="1" a="1"/>
  <c r="K3176" i="1" s="1"/>
  <c r="K3177" i="1" a="1"/>
  <c r="K3177" i="1" s="1"/>
  <c r="K3178" i="1" a="1"/>
  <c r="K3178" i="1" s="1"/>
  <c r="K3179" i="1" a="1"/>
  <c r="K3179" i="1" s="1"/>
  <c r="K3180" i="1" a="1"/>
  <c r="K3180" i="1" s="1"/>
  <c r="K3181" i="1" a="1"/>
  <c r="K3181" i="1" s="1"/>
  <c r="K3182" i="1" a="1"/>
  <c r="K3182" i="1" s="1"/>
  <c r="K3183" i="1" a="1"/>
  <c r="K3183" i="1" s="1"/>
  <c r="K3184" i="1" a="1"/>
  <c r="K3184" i="1" s="1"/>
  <c r="K3185" i="1" a="1"/>
  <c r="K3185" i="1" s="1"/>
  <c r="K3186" i="1" a="1"/>
  <c r="K3186" i="1" s="1"/>
  <c r="K3187" i="1" a="1"/>
  <c r="K3187" i="1" s="1"/>
  <c r="K3188" i="1" a="1"/>
  <c r="K3188" i="1" s="1"/>
  <c r="K3189" i="1" a="1"/>
  <c r="K3189" i="1" s="1"/>
  <c r="K3190" i="1" a="1"/>
  <c r="K3190" i="1" s="1"/>
  <c r="K3191" i="1" a="1"/>
  <c r="K3191" i="1" s="1"/>
  <c r="K3192" i="1" a="1"/>
  <c r="K3192" i="1" s="1"/>
  <c r="K3193" i="1" a="1"/>
  <c r="K3193" i="1" s="1"/>
  <c r="K3194" i="1" a="1"/>
  <c r="K3194" i="1" s="1"/>
  <c r="K3195" i="1" a="1"/>
  <c r="K3195" i="1" s="1"/>
  <c r="K3196" i="1" a="1"/>
  <c r="K3196" i="1" s="1"/>
  <c r="K3197" i="1" a="1"/>
  <c r="K3197" i="1" s="1"/>
  <c r="K3198" i="1" a="1"/>
  <c r="K3198" i="1" s="1"/>
  <c r="K3199" i="1" a="1"/>
  <c r="K3199" i="1" s="1"/>
  <c r="K3200" i="1" a="1"/>
  <c r="K3200" i="1" s="1"/>
  <c r="K3201" i="1" a="1"/>
  <c r="K3201" i="1" s="1"/>
  <c r="K3202" i="1" a="1"/>
  <c r="K3202" i="1" s="1"/>
  <c r="K3203" i="1" a="1"/>
  <c r="K3203" i="1" s="1"/>
  <c r="K3204" i="1" a="1"/>
  <c r="K3204" i="1" s="1"/>
  <c r="K3205" i="1" a="1"/>
  <c r="K3205" i="1" s="1"/>
  <c r="K3206" i="1" a="1"/>
  <c r="K3206" i="1" s="1"/>
  <c r="K3207" i="1" a="1"/>
  <c r="K3207" i="1" s="1"/>
  <c r="K3208" i="1" a="1"/>
  <c r="K3208" i="1" s="1"/>
  <c r="K3209" i="1" a="1"/>
  <c r="K3209" i="1" s="1"/>
  <c r="K3210" i="1" a="1"/>
  <c r="K3210" i="1" s="1"/>
  <c r="K3211" i="1" a="1"/>
  <c r="K3211" i="1" s="1"/>
  <c r="K3212" i="1" a="1"/>
  <c r="K3212" i="1" s="1"/>
  <c r="K3213" i="1" a="1"/>
  <c r="K3213" i="1" s="1"/>
  <c r="K3214" i="1" a="1"/>
  <c r="K3214" i="1" s="1"/>
  <c r="K3215" i="1" a="1"/>
  <c r="K3215" i="1" s="1"/>
  <c r="K3216" i="1" a="1"/>
  <c r="K3216" i="1" s="1"/>
  <c r="K3217" i="1" a="1"/>
  <c r="K3217" i="1" s="1"/>
  <c r="K3218" i="1" a="1"/>
  <c r="K3218" i="1" s="1"/>
  <c r="K3219" i="1" a="1"/>
  <c r="K3219" i="1" s="1"/>
  <c r="K3220" i="1" a="1"/>
  <c r="K3220" i="1" s="1"/>
  <c r="K3221" i="1" a="1"/>
  <c r="K3221" i="1" s="1"/>
  <c r="K3222" i="1" a="1"/>
  <c r="K3222" i="1" s="1"/>
  <c r="K3223" i="1" a="1"/>
  <c r="K3223" i="1" s="1"/>
  <c r="K3224" i="1" a="1"/>
  <c r="K3224" i="1" s="1"/>
  <c r="K3225" i="1" a="1"/>
  <c r="K3225" i="1" s="1"/>
  <c r="K3226" i="1" a="1"/>
  <c r="K3226" i="1" s="1"/>
  <c r="K3227" i="1" a="1"/>
  <c r="K3227" i="1" s="1"/>
  <c r="K3228" i="1" a="1"/>
  <c r="K3228" i="1" s="1"/>
  <c r="K3229" i="1" a="1"/>
  <c r="K3229" i="1" s="1"/>
  <c r="K3230" i="1" a="1"/>
  <c r="K3230" i="1" s="1"/>
  <c r="K3231" i="1" a="1"/>
  <c r="K3231" i="1" s="1"/>
  <c r="K3232" i="1" a="1"/>
  <c r="K3232" i="1" s="1"/>
  <c r="K3233" i="1" a="1"/>
  <c r="K3233" i="1" s="1"/>
  <c r="K3234" i="1" a="1"/>
  <c r="K3234" i="1" s="1"/>
  <c r="K3235" i="1" a="1"/>
  <c r="K3235" i="1" s="1"/>
  <c r="K3236" i="1" a="1"/>
  <c r="K3236" i="1" s="1"/>
  <c r="K3237" i="1" a="1"/>
  <c r="K3237" i="1" s="1"/>
  <c r="K3238" i="1" a="1"/>
  <c r="K3238" i="1" s="1"/>
  <c r="K3239" i="1" a="1"/>
  <c r="K3239" i="1" s="1"/>
  <c r="K3240" i="1" a="1"/>
  <c r="K3240" i="1" s="1"/>
  <c r="K3241" i="1" a="1"/>
  <c r="K3241" i="1" s="1"/>
  <c r="K3242" i="1" a="1"/>
  <c r="K3242" i="1" s="1"/>
  <c r="K3243" i="1" a="1"/>
  <c r="K3243" i="1" s="1"/>
  <c r="K3244" i="1" a="1"/>
  <c r="K3244" i="1" s="1"/>
  <c r="K3245" i="1" a="1"/>
  <c r="K3245" i="1" s="1"/>
  <c r="K3246" i="1" a="1"/>
  <c r="K3246" i="1" s="1"/>
  <c r="K3247" i="1" a="1"/>
  <c r="K3247" i="1" s="1"/>
  <c r="K3248" i="1" a="1"/>
  <c r="K3248" i="1" s="1"/>
  <c r="K3249" i="1" a="1"/>
  <c r="K3249" i="1" s="1"/>
  <c r="K3250" i="1" a="1"/>
  <c r="K3250" i="1" s="1"/>
  <c r="K3251" i="1" a="1"/>
  <c r="K3251" i="1" s="1"/>
  <c r="K3252" i="1" a="1"/>
  <c r="K3252" i="1" s="1"/>
  <c r="K3253" i="1" a="1"/>
  <c r="K3253" i="1" s="1"/>
  <c r="K3254" i="1" a="1"/>
  <c r="K3254" i="1" s="1"/>
  <c r="K3255" i="1" a="1"/>
  <c r="K3255" i="1" s="1"/>
  <c r="K3256" i="1" a="1"/>
  <c r="K3256" i="1" s="1"/>
  <c r="K3257" i="1" a="1"/>
  <c r="K3257" i="1" s="1"/>
  <c r="K3258" i="1" a="1"/>
  <c r="K3258" i="1" s="1"/>
  <c r="K3259" i="1" a="1"/>
  <c r="K3259" i="1" s="1"/>
  <c r="K3260" i="1" a="1"/>
  <c r="K3260" i="1" s="1"/>
  <c r="K3261" i="1" a="1"/>
  <c r="K3261" i="1" s="1"/>
  <c r="K3262" i="1" a="1"/>
  <c r="K3262" i="1" s="1"/>
  <c r="K3263" i="1" a="1"/>
  <c r="K3263" i="1" s="1"/>
  <c r="K3264" i="1" a="1"/>
  <c r="K3264" i="1" s="1"/>
  <c r="K3265" i="1" a="1"/>
  <c r="K3265" i="1" s="1"/>
  <c r="K3266" i="1" a="1"/>
  <c r="K3266" i="1" s="1"/>
  <c r="K3267" i="1" a="1"/>
  <c r="K3267" i="1" s="1"/>
  <c r="K3268" i="1" a="1"/>
  <c r="K3268" i="1" s="1"/>
  <c r="K3269" i="1" a="1"/>
  <c r="K3269" i="1" s="1"/>
  <c r="K3270" i="1" a="1"/>
  <c r="K3270" i="1" s="1"/>
  <c r="K3271" i="1" a="1"/>
  <c r="K3271" i="1" s="1"/>
  <c r="K3272" i="1" a="1"/>
  <c r="K3272" i="1" s="1"/>
  <c r="K3273" i="1" a="1"/>
  <c r="K3273" i="1" s="1"/>
  <c r="K3274" i="1" a="1"/>
  <c r="K3274" i="1" s="1"/>
  <c r="K3275" i="1" a="1"/>
  <c r="K3275" i="1" s="1"/>
  <c r="K3276" i="1" a="1"/>
  <c r="K3276" i="1" s="1"/>
  <c r="K3277" i="1" a="1"/>
  <c r="K3277" i="1" s="1"/>
  <c r="K3278" i="1" a="1"/>
  <c r="K3278" i="1" s="1"/>
  <c r="K3279" i="1" a="1"/>
  <c r="K3279" i="1" s="1"/>
  <c r="K3280" i="1" a="1"/>
  <c r="K3280" i="1" s="1"/>
  <c r="K3281" i="1" a="1"/>
  <c r="K3281" i="1" s="1"/>
  <c r="K3282" i="1" a="1"/>
  <c r="K3282" i="1" s="1"/>
  <c r="K3283" i="1" a="1"/>
  <c r="K3283" i="1" s="1"/>
  <c r="K3284" i="1" a="1"/>
  <c r="K3284" i="1" s="1"/>
  <c r="K3285" i="1" a="1"/>
  <c r="K3285" i="1" s="1"/>
  <c r="K3286" i="1" a="1"/>
  <c r="K3286" i="1" s="1"/>
  <c r="K3287" i="1" a="1"/>
  <c r="K3287" i="1" s="1"/>
  <c r="K3288" i="1" a="1"/>
  <c r="K3288" i="1" s="1"/>
  <c r="K3289" i="1" a="1"/>
  <c r="K3289" i="1" s="1"/>
  <c r="K3290" i="1" a="1"/>
  <c r="K3290" i="1" s="1"/>
  <c r="K3291" i="1" a="1"/>
  <c r="K3291" i="1" s="1"/>
  <c r="K3292" i="1" a="1"/>
  <c r="K3292" i="1" s="1"/>
  <c r="K3293" i="1" a="1"/>
  <c r="K3293" i="1" s="1"/>
  <c r="K3294" i="1" a="1"/>
  <c r="K3294" i="1" s="1"/>
  <c r="K3295" i="1" a="1"/>
  <c r="K3295" i="1" s="1"/>
  <c r="K3296" i="1" a="1"/>
  <c r="K3296" i="1" s="1"/>
  <c r="K3297" i="1" a="1"/>
  <c r="K3297" i="1" s="1"/>
  <c r="K3298" i="1" a="1"/>
  <c r="K3298" i="1" s="1"/>
  <c r="K3299" i="1" a="1"/>
  <c r="K3299" i="1" s="1"/>
  <c r="K3300" i="1" a="1"/>
  <c r="K3300" i="1" s="1"/>
  <c r="K3301" i="1" a="1"/>
  <c r="K3301" i="1" s="1"/>
  <c r="K3302" i="1" a="1"/>
  <c r="K3302" i="1" s="1"/>
  <c r="K3303" i="1" a="1"/>
  <c r="K3303" i="1" s="1"/>
  <c r="K3304" i="1" a="1"/>
  <c r="K3304" i="1" s="1"/>
  <c r="K3305" i="1" a="1"/>
  <c r="K3305" i="1" s="1"/>
  <c r="K3306" i="1" a="1"/>
  <c r="K3306" i="1" s="1"/>
  <c r="K3307" i="1" a="1"/>
  <c r="K3307" i="1" s="1"/>
  <c r="K3308" i="1" a="1"/>
  <c r="K3308" i="1" s="1"/>
  <c r="K3309" i="1" a="1"/>
  <c r="K3309" i="1" s="1"/>
  <c r="K3310" i="1" a="1"/>
  <c r="K3310" i="1" s="1"/>
  <c r="K3311" i="1" a="1"/>
  <c r="K3311" i="1" s="1"/>
  <c r="K3312" i="1" a="1"/>
  <c r="K3312" i="1" s="1"/>
  <c r="K3313" i="1" a="1"/>
  <c r="K3313" i="1" s="1"/>
  <c r="K3314" i="1" a="1"/>
  <c r="K3314" i="1" s="1"/>
  <c r="K3315" i="1" a="1"/>
  <c r="K3315" i="1" s="1"/>
  <c r="K3316" i="1" a="1"/>
  <c r="K3316" i="1" s="1"/>
  <c r="K3317" i="1" a="1"/>
  <c r="K3317" i="1" s="1"/>
  <c r="K3318" i="1" a="1"/>
  <c r="K3318" i="1" s="1"/>
  <c r="K3319" i="1" a="1"/>
  <c r="K3319" i="1" s="1"/>
  <c r="K3320" i="1" a="1"/>
  <c r="K3320" i="1" s="1"/>
  <c r="K3321" i="1" a="1"/>
  <c r="K3321" i="1" s="1"/>
  <c r="K3322" i="1" a="1"/>
  <c r="K3322" i="1" s="1"/>
  <c r="K3323" i="1" a="1"/>
  <c r="K3323" i="1" s="1"/>
  <c r="K3324" i="1" a="1"/>
  <c r="K3324" i="1" s="1"/>
  <c r="K3325" i="1" a="1"/>
  <c r="K3325" i="1" s="1"/>
  <c r="K3326" i="1" a="1"/>
  <c r="K3326" i="1" s="1"/>
  <c r="K3327" i="1" a="1"/>
  <c r="K3327" i="1" s="1"/>
  <c r="K3328" i="1" a="1"/>
  <c r="K3328" i="1" s="1"/>
  <c r="K3329" i="1" a="1"/>
  <c r="K3329" i="1" s="1"/>
  <c r="K3330" i="1" a="1"/>
  <c r="K3330" i="1" s="1"/>
  <c r="K3331" i="1" a="1"/>
  <c r="K3331" i="1" s="1"/>
  <c r="K3332" i="1" a="1"/>
  <c r="K3332" i="1" s="1"/>
  <c r="K3333" i="1" a="1"/>
  <c r="K3333" i="1" s="1"/>
  <c r="K3334" i="1" a="1"/>
  <c r="K3334" i="1" s="1"/>
  <c r="K3335" i="1" a="1"/>
  <c r="K3335" i="1" s="1"/>
  <c r="K3336" i="1" a="1"/>
  <c r="K3336" i="1" s="1"/>
  <c r="K3337" i="1" a="1"/>
  <c r="K3337" i="1" s="1"/>
  <c r="K3338" i="1" a="1"/>
  <c r="K3338" i="1" s="1"/>
  <c r="K3339" i="1" a="1"/>
  <c r="K3339" i="1" s="1"/>
  <c r="K3340" i="1" a="1"/>
  <c r="K3340" i="1" s="1"/>
  <c r="K3341" i="1" a="1"/>
  <c r="K3341" i="1" s="1"/>
  <c r="K3342" i="1" a="1"/>
  <c r="K3342" i="1" s="1"/>
  <c r="K3343" i="1" a="1"/>
  <c r="K3343" i="1" s="1"/>
  <c r="K3344" i="1" a="1"/>
  <c r="K3344" i="1" s="1"/>
  <c r="K3345" i="1" a="1"/>
  <c r="K3345" i="1" s="1"/>
  <c r="K3346" i="1" a="1"/>
  <c r="K3346" i="1" s="1"/>
  <c r="K3347" i="1" a="1"/>
  <c r="K3347" i="1" s="1"/>
  <c r="K3348" i="1" a="1"/>
  <c r="K3348" i="1" s="1"/>
  <c r="K3349" i="1" a="1"/>
  <c r="K3349" i="1" s="1"/>
  <c r="K3350" i="1" a="1"/>
  <c r="K3350" i="1" s="1"/>
  <c r="K3351" i="1" a="1"/>
  <c r="K3351" i="1" s="1"/>
  <c r="K3352" i="1" a="1"/>
  <c r="K3352" i="1" s="1"/>
  <c r="K3353" i="1" a="1"/>
  <c r="K3353" i="1" s="1"/>
  <c r="K3354" i="1" a="1"/>
  <c r="K3354" i="1" s="1"/>
  <c r="K3355" i="1" a="1"/>
  <c r="K3355" i="1" s="1"/>
  <c r="K3356" i="1" a="1"/>
  <c r="K3356" i="1" s="1"/>
  <c r="K3357" i="1" a="1"/>
  <c r="K3357" i="1" s="1"/>
  <c r="K3358" i="1" a="1"/>
  <c r="K3358" i="1" s="1"/>
  <c r="K3359" i="1" a="1"/>
  <c r="K3359" i="1" s="1"/>
  <c r="K3360" i="1" a="1"/>
  <c r="K3360" i="1" s="1"/>
  <c r="K3361" i="1" a="1"/>
  <c r="K3361" i="1" s="1"/>
  <c r="K3362" i="1" a="1"/>
  <c r="K3362" i="1" s="1"/>
  <c r="K3363" i="1" a="1"/>
  <c r="K3363" i="1" s="1"/>
  <c r="K3364" i="1" a="1"/>
  <c r="K3364" i="1" s="1"/>
  <c r="K3365" i="1" a="1"/>
  <c r="K3365" i="1" s="1"/>
  <c r="K3366" i="1" a="1"/>
  <c r="K3366" i="1" s="1"/>
  <c r="K3367" i="1" a="1"/>
  <c r="K3367" i="1" s="1"/>
  <c r="K3368" i="1" a="1"/>
  <c r="K3368" i="1" s="1"/>
  <c r="K3369" i="1" a="1"/>
  <c r="K3369" i="1" s="1"/>
  <c r="K3370" i="1" a="1"/>
  <c r="K3370" i="1" s="1"/>
  <c r="K3371" i="1" a="1"/>
  <c r="K3371" i="1" s="1"/>
  <c r="K3372" i="1" a="1"/>
  <c r="K3372" i="1" s="1"/>
  <c r="K3373" i="1" a="1"/>
  <c r="K3373" i="1" s="1"/>
  <c r="K3374" i="1" a="1"/>
  <c r="K3374" i="1" s="1"/>
  <c r="K3375" i="1" a="1"/>
  <c r="K3375" i="1" s="1"/>
  <c r="K3376" i="1" a="1"/>
  <c r="K3376" i="1" s="1"/>
  <c r="K3377" i="1" a="1"/>
  <c r="K3377" i="1" s="1"/>
  <c r="K3378" i="1" a="1"/>
  <c r="K3378" i="1" s="1"/>
  <c r="K3379" i="1" a="1"/>
  <c r="K3379" i="1" s="1"/>
  <c r="K3380" i="1" a="1"/>
  <c r="K3380" i="1" s="1"/>
  <c r="K3381" i="1" a="1"/>
  <c r="K3381" i="1" s="1"/>
  <c r="K3382" i="1" a="1"/>
  <c r="K3382" i="1" s="1"/>
  <c r="K3383" i="1" a="1"/>
  <c r="K3383" i="1" s="1"/>
  <c r="K3384" i="1" a="1"/>
  <c r="K3384" i="1" s="1"/>
  <c r="K3385" i="1" a="1"/>
  <c r="K3385" i="1" s="1"/>
  <c r="K3386" i="1" a="1"/>
  <c r="K3386" i="1" s="1"/>
  <c r="K3387" i="1" a="1"/>
  <c r="K3387" i="1" s="1"/>
  <c r="K3388" i="1" a="1"/>
  <c r="K3388" i="1" s="1"/>
  <c r="K3389" i="1" a="1"/>
  <c r="K3389" i="1" s="1"/>
  <c r="K3390" i="1" a="1"/>
  <c r="K3390" i="1" s="1"/>
  <c r="K3391" i="1" a="1"/>
  <c r="K3391" i="1" s="1"/>
  <c r="K3392" i="1" a="1"/>
  <c r="K3392" i="1" s="1"/>
  <c r="K3393" i="1" a="1"/>
  <c r="K3393" i="1" s="1"/>
  <c r="K3394" i="1" a="1"/>
  <c r="K3394" i="1" s="1"/>
  <c r="K3395" i="1" a="1"/>
  <c r="K3395" i="1" s="1"/>
  <c r="K3396" i="1" a="1"/>
  <c r="K3396" i="1" s="1"/>
  <c r="K3397" i="1" a="1"/>
  <c r="K3397" i="1" s="1"/>
  <c r="K3398" i="1" a="1"/>
  <c r="K3398" i="1" s="1"/>
  <c r="K3399" i="1" a="1"/>
  <c r="K3399" i="1" s="1"/>
  <c r="K3400" i="1" a="1"/>
  <c r="K3400" i="1" s="1"/>
  <c r="K3401" i="1" a="1"/>
  <c r="K3401" i="1" s="1"/>
  <c r="K3402" i="1" a="1"/>
  <c r="K3402" i="1" s="1"/>
  <c r="K3403" i="1" a="1"/>
  <c r="K3403" i="1" s="1"/>
  <c r="K3404" i="1" a="1"/>
  <c r="K3404" i="1" s="1"/>
  <c r="K3405" i="1" a="1"/>
  <c r="K3405" i="1" s="1"/>
  <c r="K3406" i="1" a="1"/>
  <c r="K3406" i="1" s="1"/>
  <c r="K3407" i="1" a="1"/>
  <c r="K3407" i="1" s="1"/>
  <c r="K3408" i="1" a="1"/>
  <c r="K3408" i="1" s="1"/>
  <c r="K3409" i="1" a="1"/>
  <c r="K3409" i="1" s="1"/>
  <c r="K3410" i="1" a="1"/>
  <c r="K3410" i="1" s="1"/>
  <c r="K3411" i="1" a="1"/>
  <c r="K3411" i="1" s="1"/>
  <c r="K3412" i="1" a="1"/>
  <c r="K3412" i="1" s="1"/>
  <c r="K3413" i="1" a="1"/>
  <c r="K3413" i="1" s="1"/>
  <c r="K3414" i="1" a="1"/>
  <c r="K3414" i="1" s="1"/>
  <c r="K3415" i="1" a="1"/>
  <c r="K3415" i="1" s="1"/>
  <c r="K3416" i="1" a="1"/>
  <c r="K3416" i="1" s="1"/>
  <c r="K3417" i="1" a="1"/>
  <c r="K3417" i="1" s="1"/>
  <c r="K3418" i="1" a="1"/>
  <c r="K3418" i="1" s="1"/>
  <c r="K3419" i="1" a="1"/>
  <c r="K3419" i="1" s="1"/>
  <c r="K3420" i="1" a="1"/>
  <c r="K3420" i="1" s="1"/>
  <c r="K3421" i="1" a="1"/>
  <c r="K3421" i="1" s="1"/>
  <c r="K3422" i="1" a="1"/>
  <c r="K3422" i="1" s="1"/>
  <c r="K3423" i="1" a="1"/>
  <c r="K3423" i="1" s="1"/>
  <c r="K3424" i="1" a="1"/>
  <c r="K3424" i="1" s="1"/>
  <c r="K3425" i="1" a="1"/>
  <c r="K3425" i="1" s="1"/>
  <c r="K3426" i="1" a="1"/>
  <c r="K3426" i="1" s="1"/>
  <c r="K3427" i="1" a="1"/>
  <c r="K3427" i="1" s="1"/>
  <c r="K3428" i="1" a="1"/>
  <c r="K3428" i="1" s="1"/>
  <c r="K3429" i="1" a="1"/>
  <c r="K3429" i="1" s="1"/>
  <c r="K3430" i="1" a="1"/>
  <c r="K3430" i="1" s="1"/>
  <c r="K3431" i="1" a="1"/>
  <c r="K3431" i="1" s="1"/>
  <c r="K3432" i="1" a="1"/>
  <c r="K3432" i="1" s="1"/>
  <c r="K3433" i="1" a="1"/>
  <c r="K3433" i="1" s="1"/>
  <c r="K3434" i="1" a="1"/>
  <c r="K3434" i="1" s="1"/>
  <c r="K3435" i="1" a="1"/>
  <c r="K3435" i="1" s="1"/>
  <c r="K3436" i="1" a="1"/>
  <c r="K3436" i="1" s="1"/>
  <c r="K3437" i="1" a="1"/>
  <c r="K3437" i="1" s="1"/>
  <c r="K3438" i="1" a="1"/>
  <c r="K3438" i="1" s="1"/>
  <c r="K3439" i="1" a="1"/>
  <c r="K3439" i="1" s="1"/>
  <c r="K3440" i="1" a="1"/>
  <c r="K3440" i="1" s="1"/>
  <c r="K3441" i="1" a="1"/>
  <c r="K3441" i="1" s="1"/>
  <c r="K3442" i="1" a="1"/>
  <c r="K3442" i="1" s="1"/>
  <c r="K3443" i="1" a="1"/>
  <c r="K3443" i="1" s="1"/>
  <c r="K3444" i="1" a="1"/>
  <c r="K3444" i="1" s="1"/>
  <c r="K3445" i="1" a="1"/>
  <c r="K3445" i="1" s="1"/>
  <c r="K3446" i="1" a="1"/>
  <c r="K3446" i="1" s="1"/>
  <c r="K3447" i="1" a="1"/>
  <c r="K3447" i="1" s="1"/>
  <c r="K3448" i="1" a="1"/>
  <c r="K3448" i="1" s="1"/>
  <c r="K3449" i="1" a="1"/>
  <c r="K3449" i="1" s="1"/>
  <c r="K3450" i="1" a="1"/>
  <c r="K3450" i="1" s="1"/>
  <c r="K3451" i="1" a="1"/>
  <c r="K3451" i="1" s="1"/>
  <c r="K3452" i="1" a="1"/>
  <c r="K3452" i="1" s="1"/>
  <c r="K3453" i="1" a="1"/>
  <c r="K3453" i="1" s="1"/>
  <c r="K3454" i="1" a="1"/>
  <c r="K3454" i="1" s="1"/>
  <c r="K3455" i="1" a="1"/>
  <c r="K3455" i="1" s="1"/>
  <c r="K3456" i="1" a="1"/>
  <c r="K3456" i="1" s="1"/>
  <c r="K3457" i="1" a="1"/>
  <c r="K3457" i="1" s="1"/>
  <c r="K3458" i="1" a="1"/>
  <c r="K3458" i="1" s="1"/>
  <c r="K3459" i="1" a="1"/>
  <c r="K3459" i="1" s="1"/>
  <c r="K3460" i="1" a="1"/>
  <c r="K3460" i="1" s="1"/>
  <c r="K3461" i="1" a="1"/>
  <c r="K3461" i="1" s="1"/>
  <c r="K3462" i="1" a="1"/>
  <c r="K3462" i="1" s="1"/>
  <c r="K3463" i="1" a="1"/>
  <c r="K3463" i="1" s="1"/>
  <c r="K3464" i="1" a="1"/>
  <c r="K3464" i="1" s="1"/>
  <c r="K3465" i="1" a="1"/>
  <c r="K3465" i="1" s="1"/>
  <c r="K3466" i="1" a="1"/>
  <c r="K3466" i="1" s="1"/>
  <c r="K3467" i="1" a="1"/>
  <c r="K3467" i="1" s="1"/>
  <c r="K3468" i="1" a="1"/>
  <c r="K3468" i="1" s="1"/>
  <c r="K3469" i="1" a="1"/>
  <c r="K3469" i="1" s="1"/>
  <c r="K3470" i="1" a="1"/>
  <c r="K3470" i="1" s="1"/>
  <c r="K3471" i="1" a="1"/>
  <c r="K3471" i="1" s="1"/>
  <c r="K3472" i="1" a="1"/>
  <c r="K3472" i="1" s="1"/>
  <c r="K3473" i="1" a="1"/>
  <c r="K3473" i="1" s="1"/>
  <c r="K3474" i="1" a="1"/>
  <c r="K3474" i="1" s="1"/>
  <c r="K3475" i="1" a="1"/>
  <c r="K3475" i="1" s="1"/>
  <c r="K3476" i="1" a="1"/>
  <c r="K3476" i="1" s="1"/>
  <c r="K3477" i="1" a="1"/>
  <c r="K3477" i="1" s="1"/>
  <c r="K3478" i="1" a="1"/>
  <c r="K3478" i="1" s="1"/>
  <c r="K3479" i="1" a="1"/>
  <c r="K3479" i="1" s="1"/>
  <c r="K3480" i="1" a="1"/>
  <c r="K3480" i="1" s="1"/>
  <c r="K3481" i="1" a="1"/>
  <c r="K3481" i="1" s="1"/>
  <c r="K3482" i="1" a="1"/>
  <c r="K3482" i="1" s="1"/>
  <c r="K3483" i="1" a="1"/>
  <c r="K3483" i="1" s="1"/>
  <c r="K3484" i="1" a="1"/>
  <c r="K3484" i="1" s="1"/>
  <c r="K3485" i="1" a="1"/>
  <c r="K3485" i="1" s="1"/>
  <c r="K3486" i="1" a="1"/>
  <c r="K3486" i="1" s="1"/>
  <c r="K3487" i="1" a="1"/>
  <c r="K3487" i="1" s="1"/>
  <c r="K3488" i="1" a="1"/>
  <c r="K3488" i="1" s="1"/>
  <c r="K3489" i="1" a="1"/>
  <c r="K3489" i="1" s="1"/>
  <c r="K3490" i="1" a="1"/>
  <c r="K3490" i="1" s="1"/>
  <c r="K3491" i="1" a="1"/>
  <c r="K3491" i="1" s="1"/>
  <c r="K3492" i="1" a="1"/>
  <c r="K3492" i="1" s="1"/>
  <c r="K3493" i="1" a="1"/>
  <c r="K3493" i="1" s="1"/>
  <c r="K3494" i="1" a="1"/>
  <c r="K3494" i="1" s="1"/>
  <c r="K3495" i="1" a="1"/>
  <c r="K3495" i="1" s="1"/>
  <c r="K3496" i="1" a="1"/>
  <c r="K3496" i="1" s="1"/>
  <c r="K3497" i="1" a="1"/>
  <c r="K3497" i="1" s="1"/>
  <c r="K3498" i="1" a="1"/>
  <c r="K3498" i="1" s="1"/>
  <c r="K3499" i="1" a="1"/>
  <c r="K3499" i="1" s="1"/>
  <c r="K3500" i="1" a="1"/>
  <c r="K3500" i="1" s="1"/>
  <c r="K3501" i="1" a="1"/>
  <c r="K3501" i="1" s="1"/>
  <c r="K3502" i="1" a="1"/>
  <c r="K3502" i="1" s="1"/>
  <c r="K3503" i="1" a="1"/>
  <c r="K3503" i="1" s="1"/>
  <c r="K3504" i="1" a="1"/>
  <c r="K3504" i="1" s="1"/>
  <c r="K3505" i="1" a="1"/>
  <c r="K3505" i="1" s="1"/>
  <c r="K3506" i="1" a="1"/>
  <c r="K3506" i="1" s="1"/>
  <c r="K3507" i="1" a="1"/>
  <c r="K3507" i="1" s="1"/>
  <c r="K3508" i="1" a="1"/>
  <c r="K3508" i="1" s="1"/>
  <c r="K3509" i="1" a="1"/>
  <c r="K3509" i="1" s="1"/>
  <c r="K3510" i="1" a="1"/>
  <c r="K3510" i="1" s="1"/>
  <c r="K3511" i="1" a="1"/>
  <c r="K3511" i="1" s="1"/>
  <c r="K3512" i="1" a="1"/>
  <c r="K3512" i="1" s="1"/>
  <c r="K3513" i="1" a="1"/>
  <c r="K3513" i="1" s="1"/>
  <c r="K3514" i="1" a="1"/>
  <c r="K3514" i="1" s="1"/>
  <c r="K3515" i="1" a="1"/>
  <c r="K3515" i="1" s="1"/>
  <c r="K3516" i="1" a="1"/>
  <c r="K3516" i="1" s="1"/>
  <c r="K3517" i="1" a="1"/>
  <c r="K3517" i="1" s="1"/>
  <c r="K3518" i="1" a="1"/>
  <c r="K3518" i="1" s="1"/>
  <c r="K3519" i="1" a="1"/>
  <c r="K3519" i="1" s="1"/>
  <c r="K3520" i="1" a="1"/>
  <c r="K3520" i="1" s="1"/>
  <c r="K3521" i="1" a="1"/>
  <c r="K3521" i="1" s="1"/>
  <c r="K3522" i="1" a="1"/>
  <c r="K3522" i="1" s="1"/>
  <c r="K3523" i="1" a="1"/>
  <c r="K3523" i="1" s="1"/>
  <c r="K3524" i="1" a="1"/>
  <c r="K3524" i="1" s="1"/>
  <c r="K3525" i="1" a="1"/>
  <c r="K3525" i="1" s="1"/>
  <c r="K3526" i="1" a="1"/>
  <c r="K3526" i="1" s="1"/>
  <c r="K3527" i="1" a="1"/>
  <c r="K3527" i="1" s="1"/>
  <c r="K3528" i="1" a="1"/>
  <c r="K3528" i="1" s="1"/>
  <c r="K3529" i="1" a="1"/>
  <c r="K3529" i="1" s="1"/>
  <c r="K3530" i="1" a="1"/>
  <c r="K3530" i="1" s="1"/>
  <c r="K3531" i="1" a="1"/>
  <c r="K3531" i="1" s="1"/>
  <c r="K3532" i="1" a="1"/>
  <c r="K3532" i="1" s="1"/>
  <c r="K3533" i="1" a="1"/>
  <c r="K3533" i="1" s="1"/>
  <c r="K3534" i="1" a="1"/>
  <c r="K3534" i="1" s="1"/>
  <c r="K3535" i="1" a="1"/>
  <c r="K3535" i="1" s="1"/>
  <c r="K3536" i="1" a="1"/>
  <c r="K3536" i="1" s="1"/>
  <c r="K3537" i="1" a="1"/>
  <c r="K3537" i="1" s="1"/>
  <c r="K3538" i="1" a="1"/>
  <c r="K3538" i="1" s="1"/>
  <c r="K3539" i="1" a="1"/>
  <c r="K3539" i="1" s="1"/>
  <c r="K3540" i="1" a="1"/>
  <c r="K3540" i="1" s="1"/>
  <c r="K3541" i="1" a="1"/>
  <c r="K3541" i="1" s="1"/>
  <c r="K3542" i="1" a="1"/>
  <c r="K3542" i="1" s="1"/>
  <c r="K3543" i="1" a="1"/>
  <c r="K3543" i="1" s="1"/>
  <c r="K3544" i="1" a="1"/>
  <c r="K3544" i="1" s="1"/>
  <c r="K3545" i="1" a="1"/>
  <c r="K3545" i="1" s="1"/>
  <c r="K3546" i="1" a="1"/>
  <c r="K3546" i="1" s="1"/>
  <c r="K3547" i="1" a="1"/>
  <c r="K3547" i="1" s="1"/>
  <c r="K3548" i="1" a="1"/>
  <c r="K3548" i="1" s="1"/>
  <c r="K3549" i="1" a="1"/>
  <c r="K3549" i="1" s="1"/>
  <c r="K3550" i="1" a="1"/>
  <c r="K3550" i="1" s="1"/>
  <c r="K3551" i="1" a="1"/>
  <c r="K3551" i="1" s="1"/>
  <c r="K3552" i="1" a="1"/>
  <c r="K3552" i="1" s="1"/>
  <c r="K3553" i="1" a="1"/>
  <c r="K3553" i="1" s="1"/>
  <c r="K3554" i="1" a="1"/>
  <c r="K3554" i="1" s="1"/>
  <c r="K3555" i="1" a="1"/>
  <c r="K3555" i="1" s="1"/>
  <c r="K3556" i="1" a="1"/>
  <c r="K3556" i="1" s="1"/>
  <c r="K3557" i="1" a="1"/>
  <c r="K3557" i="1" s="1"/>
  <c r="K3558" i="1" a="1"/>
  <c r="K3558" i="1" s="1"/>
  <c r="K3559" i="1" a="1"/>
  <c r="K3559" i="1" s="1"/>
  <c r="K3560" i="1" a="1"/>
  <c r="K3560" i="1" s="1"/>
  <c r="K3561" i="1" a="1"/>
  <c r="K3561" i="1" s="1"/>
  <c r="K3562" i="1" a="1"/>
  <c r="K3562" i="1" s="1"/>
  <c r="K3563" i="1" a="1"/>
  <c r="K3563" i="1" s="1"/>
  <c r="K3564" i="1" a="1"/>
  <c r="K3564" i="1" s="1"/>
  <c r="K3565" i="1" a="1"/>
  <c r="K3565" i="1" s="1"/>
  <c r="K3566" i="1" a="1"/>
  <c r="K3566" i="1" s="1"/>
  <c r="K3567" i="1" a="1"/>
  <c r="K3567" i="1" s="1"/>
  <c r="K3568" i="1" a="1"/>
  <c r="K3568" i="1" s="1"/>
  <c r="K3569" i="1" a="1"/>
  <c r="K3569" i="1" s="1"/>
  <c r="K3570" i="1" a="1"/>
  <c r="K3570" i="1" s="1"/>
  <c r="K3571" i="1" a="1"/>
  <c r="K3571" i="1" s="1"/>
  <c r="K3572" i="1" a="1"/>
  <c r="K3572" i="1" s="1"/>
  <c r="K3573" i="1" a="1"/>
  <c r="K3573" i="1" s="1"/>
  <c r="K3574" i="1" a="1"/>
  <c r="K3574" i="1" s="1"/>
  <c r="K3575" i="1" a="1"/>
  <c r="K3575" i="1" s="1"/>
  <c r="K3576" i="1" a="1"/>
  <c r="K3576" i="1" s="1"/>
  <c r="K3577" i="1" a="1"/>
  <c r="K3577" i="1" s="1"/>
  <c r="K3578" i="1" a="1"/>
  <c r="K3578" i="1" s="1"/>
  <c r="K3579" i="1" a="1"/>
  <c r="K3579" i="1" s="1"/>
  <c r="K3580" i="1" a="1"/>
  <c r="K3580" i="1" s="1"/>
  <c r="K3581" i="1" a="1"/>
  <c r="K3581" i="1" s="1"/>
  <c r="K3582" i="1" a="1"/>
  <c r="K3582" i="1" s="1"/>
  <c r="K3583" i="1" a="1"/>
  <c r="K3583" i="1" s="1"/>
  <c r="K3584" i="1" a="1"/>
  <c r="K3584" i="1" s="1"/>
  <c r="K3585" i="1" a="1"/>
  <c r="K3585" i="1" s="1"/>
  <c r="K3586" i="1" a="1"/>
  <c r="K3586" i="1" s="1"/>
  <c r="K3587" i="1" a="1"/>
  <c r="K3587" i="1" s="1"/>
  <c r="K3588" i="1" a="1"/>
  <c r="K3588" i="1" s="1"/>
  <c r="K3589" i="1" a="1"/>
  <c r="K3589" i="1" s="1"/>
  <c r="K3590" i="1" a="1"/>
  <c r="K3590" i="1" s="1"/>
  <c r="K3591" i="1" a="1"/>
  <c r="K3591" i="1" s="1"/>
  <c r="K3592" i="1" a="1"/>
  <c r="K3592" i="1" s="1"/>
  <c r="K3593" i="1" a="1"/>
  <c r="K3593" i="1" s="1"/>
  <c r="K3594" i="1" a="1"/>
  <c r="K3594" i="1" s="1"/>
  <c r="K3595" i="1" a="1"/>
  <c r="K3595" i="1" s="1"/>
  <c r="K3596" i="1" a="1"/>
  <c r="K3596" i="1" s="1"/>
  <c r="K3597" i="1" a="1"/>
  <c r="K3597" i="1" s="1"/>
  <c r="K3598" i="1" a="1"/>
  <c r="K3598" i="1" s="1"/>
  <c r="K3599" i="1" a="1"/>
  <c r="K3599" i="1" s="1"/>
  <c r="K3600" i="1" a="1"/>
  <c r="K3600" i="1" s="1"/>
  <c r="K3601" i="1" a="1"/>
  <c r="K3601" i="1" s="1"/>
  <c r="K3602" i="1" a="1"/>
  <c r="K3602" i="1" s="1"/>
  <c r="K3603" i="1" a="1"/>
  <c r="K3603" i="1" s="1"/>
  <c r="K3604" i="1" a="1"/>
  <c r="K3604" i="1" s="1"/>
  <c r="K3605" i="1" a="1"/>
  <c r="K3605" i="1" s="1"/>
  <c r="K3606" i="1" a="1"/>
  <c r="K3606" i="1" s="1"/>
  <c r="K3607" i="1" a="1"/>
  <c r="K3607" i="1" s="1"/>
  <c r="K3608" i="1" a="1"/>
  <c r="K3608" i="1" s="1"/>
  <c r="K3609" i="1" a="1"/>
  <c r="K3609" i="1" s="1"/>
  <c r="K3610" i="1" a="1"/>
  <c r="K3610" i="1" s="1"/>
  <c r="K3611" i="1" a="1"/>
  <c r="K3611" i="1" s="1"/>
  <c r="K3612" i="1" a="1"/>
  <c r="K3612" i="1" s="1"/>
  <c r="K3613" i="1" a="1"/>
  <c r="K3613" i="1" s="1"/>
  <c r="K3614" i="1" a="1"/>
  <c r="K3614" i="1" s="1"/>
  <c r="K3615" i="1" a="1"/>
  <c r="K3615" i="1" s="1"/>
  <c r="K3616" i="1" a="1"/>
  <c r="K3616" i="1" s="1"/>
  <c r="K3617" i="1" a="1"/>
  <c r="K3617" i="1" s="1"/>
  <c r="K3618" i="1" a="1"/>
  <c r="K3618" i="1" s="1"/>
  <c r="K3619" i="1" a="1"/>
  <c r="K3619" i="1" s="1"/>
  <c r="K3620" i="1" a="1"/>
  <c r="K3620" i="1" s="1"/>
  <c r="K3621" i="1" a="1"/>
  <c r="K3621" i="1" s="1"/>
  <c r="K3622" i="1" a="1"/>
  <c r="K3622" i="1" s="1"/>
  <c r="K3623" i="1" a="1"/>
  <c r="K3623" i="1" s="1"/>
  <c r="K3624" i="1" a="1"/>
  <c r="K3624" i="1" s="1"/>
  <c r="K3625" i="1" a="1"/>
  <c r="K3625" i="1" s="1"/>
  <c r="K3626" i="1" a="1"/>
  <c r="K3626" i="1" s="1"/>
  <c r="K3627" i="1" a="1"/>
  <c r="K3627" i="1" s="1"/>
  <c r="K3628" i="1" a="1"/>
  <c r="K3628" i="1" s="1"/>
  <c r="K3629" i="1" a="1"/>
  <c r="K3629" i="1" s="1"/>
  <c r="K3630" i="1" a="1"/>
  <c r="K3630" i="1" s="1"/>
  <c r="K3631" i="1" a="1"/>
  <c r="K3631" i="1" s="1"/>
  <c r="K3632" i="1" a="1"/>
  <c r="K3632" i="1" s="1"/>
  <c r="K3633" i="1" a="1"/>
  <c r="K3633" i="1" s="1"/>
  <c r="K3634" i="1" a="1"/>
  <c r="K3634" i="1" s="1"/>
  <c r="K3635" i="1" a="1"/>
  <c r="K3635" i="1" s="1"/>
  <c r="K3636" i="1" a="1"/>
  <c r="K3636" i="1" s="1"/>
  <c r="K3637" i="1" a="1"/>
  <c r="K3637" i="1" s="1"/>
  <c r="K3638" i="1" a="1"/>
  <c r="K3638" i="1" s="1"/>
  <c r="K3639" i="1" a="1"/>
  <c r="K3639" i="1" s="1"/>
  <c r="K3640" i="1" a="1"/>
  <c r="K3640" i="1" s="1"/>
  <c r="K3641" i="1" a="1"/>
  <c r="K3641" i="1" s="1"/>
  <c r="K3642" i="1" a="1"/>
  <c r="K3642" i="1" s="1"/>
  <c r="K3643" i="1" a="1"/>
  <c r="K3643" i="1" s="1"/>
  <c r="K3644" i="1" a="1"/>
  <c r="K3644" i="1" s="1"/>
  <c r="K3645" i="1" a="1"/>
  <c r="K3645" i="1" s="1"/>
  <c r="K3646" i="1" a="1"/>
  <c r="K3646" i="1" s="1"/>
  <c r="K3647" i="1" a="1"/>
  <c r="K3647" i="1" s="1"/>
  <c r="K3648" i="1" a="1"/>
  <c r="K3648" i="1" s="1"/>
  <c r="K3649" i="1" a="1"/>
  <c r="K3649" i="1" s="1"/>
  <c r="K3650" i="1" a="1"/>
  <c r="K3650" i="1" s="1"/>
  <c r="K3651" i="1" a="1"/>
  <c r="K3651" i="1" s="1"/>
  <c r="K3652" i="1" a="1"/>
  <c r="K3652" i="1" s="1"/>
  <c r="K3653" i="1" a="1"/>
  <c r="K3653" i="1" s="1"/>
  <c r="K3654" i="1" a="1"/>
  <c r="K3654" i="1" s="1"/>
  <c r="K3655" i="1" a="1"/>
  <c r="K3655" i="1" s="1"/>
  <c r="K3656" i="1" a="1"/>
  <c r="K3656" i="1" s="1"/>
  <c r="K3657" i="1" a="1"/>
  <c r="K3657" i="1" s="1"/>
  <c r="K3658" i="1" a="1"/>
  <c r="K3658" i="1" s="1"/>
  <c r="K3659" i="1" a="1"/>
  <c r="K3659" i="1" s="1"/>
  <c r="K3660" i="1" a="1"/>
  <c r="K3660" i="1" s="1"/>
  <c r="K3661" i="1" a="1"/>
  <c r="K3661" i="1" s="1"/>
  <c r="K3662" i="1" a="1"/>
  <c r="K3662" i="1" s="1"/>
  <c r="K3663" i="1" a="1"/>
  <c r="K3663" i="1" s="1"/>
  <c r="K3664" i="1" a="1"/>
  <c r="K3664" i="1" s="1"/>
  <c r="K3665" i="1" a="1"/>
  <c r="K3665" i="1" s="1"/>
  <c r="K3666" i="1" a="1"/>
  <c r="K3666" i="1" s="1"/>
  <c r="K3667" i="1" a="1"/>
  <c r="K3667" i="1" s="1"/>
  <c r="K3668" i="1" a="1"/>
  <c r="K3668" i="1" s="1"/>
  <c r="K3669" i="1" a="1"/>
  <c r="K3669" i="1" s="1"/>
  <c r="K3670" i="1" a="1"/>
  <c r="K3670" i="1" s="1"/>
  <c r="K3671" i="1" a="1"/>
  <c r="K3671" i="1" s="1"/>
  <c r="K3672" i="1" a="1"/>
  <c r="K3672" i="1" s="1"/>
  <c r="K3673" i="1" a="1"/>
  <c r="K3673" i="1" s="1"/>
  <c r="K3674" i="1" a="1"/>
  <c r="K3674" i="1" s="1"/>
  <c r="K3675" i="1" a="1"/>
  <c r="K3675" i="1" s="1"/>
  <c r="K3676" i="1" a="1"/>
  <c r="K3676" i="1" s="1"/>
  <c r="K3677" i="1" a="1"/>
  <c r="K3677" i="1" s="1"/>
  <c r="K3678" i="1" a="1"/>
  <c r="K3678" i="1" s="1"/>
  <c r="K3679" i="1" a="1"/>
  <c r="K3679" i="1" s="1"/>
  <c r="K3680" i="1" a="1"/>
  <c r="K3680" i="1" s="1"/>
  <c r="K3681" i="1" a="1"/>
  <c r="K3681" i="1" s="1"/>
  <c r="K3682" i="1" a="1"/>
  <c r="K3682" i="1" s="1"/>
  <c r="K3683" i="1" a="1"/>
  <c r="K3683" i="1" s="1"/>
  <c r="K3684" i="1" a="1"/>
  <c r="K3684" i="1" s="1"/>
  <c r="K3685" i="1" a="1"/>
  <c r="K3685" i="1" s="1"/>
  <c r="K3686" i="1" a="1"/>
  <c r="K3686" i="1" s="1"/>
  <c r="K3687" i="1" a="1"/>
  <c r="K3687" i="1" s="1"/>
  <c r="K3688" i="1" a="1"/>
  <c r="K3688" i="1" s="1"/>
  <c r="K3689" i="1" a="1"/>
  <c r="K3689" i="1" s="1"/>
  <c r="K3690" i="1" a="1"/>
  <c r="K3690" i="1" s="1"/>
  <c r="K3691" i="1" a="1"/>
  <c r="K3691" i="1" s="1"/>
  <c r="K3692" i="1" a="1"/>
  <c r="K3692" i="1" s="1"/>
  <c r="K3693" i="1" a="1"/>
  <c r="K3693" i="1" s="1"/>
  <c r="K3694" i="1" a="1"/>
  <c r="K3694" i="1" s="1"/>
  <c r="K3695" i="1" a="1"/>
  <c r="K3695" i="1" s="1"/>
  <c r="K3696" i="1" a="1"/>
  <c r="K3696" i="1" s="1"/>
  <c r="K3697" i="1" a="1"/>
  <c r="K3697" i="1" s="1"/>
  <c r="K3698" i="1" a="1"/>
  <c r="K3698" i="1" s="1"/>
  <c r="K3699" i="1" a="1"/>
  <c r="K3699" i="1" s="1"/>
  <c r="K3700" i="1" a="1"/>
  <c r="K3700" i="1" s="1"/>
  <c r="K3701" i="1" a="1"/>
  <c r="K3701" i="1" s="1"/>
  <c r="K3702" i="1" a="1"/>
  <c r="K3702" i="1" s="1"/>
  <c r="K3703" i="1" a="1"/>
  <c r="K3703" i="1" s="1"/>
  <c r="K3704" i="1" a="1"/>
  <c r="K3704" i="1" s="1"/>
  <c r="K3705" i="1" a="1"/>
  <c r="K3705" i="1" s="1"/>
  <c r="K3706" i="1" a="1"/>
  <c r="K3706" i="1" s="1"/>
  <c r="K3707" i="1" a="1"/>
  <c r="K3707" i="1" s="1"/>
  <c r="K3708" i="1" a="1"/>
  <c r="K3708" i="1" s="1"/>
  <c r="K3709" i="1" a="1"/>
  <c r="K3709" i="1" s="1"/>
  <c r="K3710" i="1" a="1"/>
  <c r="K3710" i="1" s="1"/>
  <c r="K3711" i="1" a="1"/>
  <c r="K3711" i="1" s="1"/>
  <c r="K3712" i="1" a="1"/>
  <c r="K3712" i="1" s="1"/>
  <c r="K3713" i="1" a="1"/>
  <c r="K3713" i="1" s="1"/>
  <c r="K3714" i="1" a="1"/>
  <c r="K3714" i="1" s="1"/>
  <c r="K3715" i="1" a="1"/>
  <c r="K3715" i="1" s="1"/>
  <c r="K3716" i="1" a="1"/>
  <c r="K3716" i="1" s="1"/>
  <c r="K3717" i="1" a="1"/>
  <c r="K3717" i="1" s="1"/>
  <c r="K3718" i="1" a="1"/>
  <c r="K3718" i="1" s="1"/>
  <c r="K3719" i="1" a="1"/>
  <c r="K3719" i="1" s="1"/>
  <c r="K3720" i="1" a="1"/>
  <c r="K3720" i="1" s="1"/>
  <c r="K3721" i="1" a="1"/>
  <c r="K3721" i="1" s="1"/>
  <c r="K3722" i="1" a="1"/>
  <c r="K3722" i="1" s="1"/>
  <c r="K3723" i="1" a="1"/>
  <c r="K3723" i="1" s="1"/>
  <c r="K3724" i="1" a="1"/>
  <c r="K3724" i="1" s="1"/>
  <c r="K3725" i="1" a="1"/>
  <c r="K3725" i="1" s="1"/>
  <c r="K3726" i="1" a="1"/>
  <c r="K3726" i="1" s="1"/>
  <c r="K3727" i="1" a="1"/>
  <c r="K3727" i="1" s="1"/>
  <c r="K3728" i="1" a="1"/>
  <c r="K3728" i="1" s="1"/>
  <c r="K3729" i="1" a="1"/>
  <c r="K3729" i="1" s="1"/>
  <c r="K3730" i="1" a="1"/>
  <c r="K3730" i="1" s="1"/>
  <c r="K3731" i="1" a="1"/>
  <c r="K3731" i="1" s="1"/>
  <c r="K3732" i="1" a="1"/>
  <c r="K3732" i="1" s="1"/>
  <c r="K3733" i="1" a="1"/>
  <c r="K3733" i="1" s="1"/>
  <c r="K3734" i="1" a="1"/>
  <c r="K3734" i="1" s="1"/>
  <c r="K3735" i="1" a="1"/>
  <c r="K3735" i="1" s="1"/>
  <c r="K3736" i="1" a="1"/>
  <c r="K3736" i="1" s="1"/>
  <c r="K3737" i="1" a="1"/>
  <c r="K3737" i="1" s="1"/>
  <c r="K3738" i="1" a="1"/>
  <c r="K3738" i="1" s="1"/>
  <c r="K3739" i="1" a="1"/>
  <c r="K3739" i="1" s="1"/>
  <c r="K3740" i="1" a="1"/>
  <c r="K3740" i="1" s="1"/>
  <c r="K3741" i="1" a="1"/>
  <c r="K3741" i="1" s="1"/>
  <c r="K3742" i="1" a="1"/>
  <c r="K3742" i="1" s="1"/>
  <c r="K3743" i="1" a="1"/>
  <c r="K3743" i="1" s="1"/>
  <c r="K3744" i="1" a="1"/>
  <c r="K3744" i="1" s="1"/>
  <c r="K3745" i="1" a="1"/>
  <c r="K3745" i="1" s="1"/>
  <c r="K3746" i="1" a="1"/>
  <c r="K3746" i="1" s="1"/>
  <c r="K3747" i="1" a="1"/>
  <c r="K3747" i="1" s="1"/>
  <c r="K3748" i="1" a="1"/>
  <c r="K3748" i="1" s="1"/>
  <c r="K3749" i="1" a="1"/>
  <c r="K3749" i="1" s="1"/>
  <c r="K3750" i="1" a="1"/>
  <c r="K3750" i="1" s="1"/>
  <c r="K3751" i="1" a="1"/>
  <c r="K3751" i="1" s="1"/>
  <c r="K3752" i="1" a="1"/>
  <c r="K3752" i="1" s="1"/>
  <c r="K3753" i="1" a="1"/>
  <c r="K3753" i="1" s="1"/>
  <c r="K3754" i="1" a="1"/>
  <c r="K3754" i="1" s="1"/>
  <c r="K3755" i="1" a="1"/>
  <c r="K3755" i="1" s="1"/>
  <c r="K3756" i="1" a="1"/>
  <c r="K3756" i="1" s="1"/>
  <c r="K3757" i="1" a="1"/>
  <c r="K3757" i="1" s="1"/>
  <c r="K3758" i="1" a="1"/>
  <c r="K3758" i="1" s="1"/>
  <c r="K3759" i="1" a="1"/>
  <c r="K3759" i="1" s="1"/>
  <c r="K3760" i="1" a="1"/>
  <c r="K3760" i="1" s="1"/>
  <c r="K3761" i="1" a="1"/>
  <c r="K3761" i="1" s="1"/>
  <c r="K3762" i="1" a="1"/>
  <c r="K3762" i="1" s="1"/>
  <c r="K3763" i="1" a="1"/>
  <c r="K3763" i="1" s="1"/>
  <c r="K3764" i="1" a="1"/>
  <c r="K3764" i="1" s="1"/>
  <c r="K3765" i="1" a="1"/>
  <c r="K3765" i="1" s="1"/>
  <c r="K3766" i="1" a="1"/>
  <c r="K3766" i="1" s="1"/>
  <c r="K3767" i="1" a="1"/>
  <c r="K3767" i="1" s="1"/>
  <c r="K3768" i="1" a="1"/>
  <c r="K3768" i="1" s="1"/>
  <c r="K3769" i="1" a="1"/>
  <c r="K3769" i="1" s="1"/>
  <c r="K3770" i="1" a="1"/>
  <c r="K3770" i="1" s="1"/>
  <c r="K3771" i="1" a="1"/>
  <c r="K3771" i="1" s="1"/>
  <c r="K3772" i="1" a="1"/>
  <c r="K3772" i="1" s="1"/>
  <c r="K3773" i="1" a="1"/>
  <c r="K3773" i="1" s="1"/>
  <c r="K3774" i="1" a="1"/>
  <c r="K3774" i="1" s="1"/>
  <c r="K3775" i="1" a="1"/>
  <c r="K3775" i="1" s="1"/>
  <c r="K3776" i="1" a="1"/>
  <c r="K3776" i="1" s="1"/>
  <c r="K3777" i="1" a="1"/>
  <c r="K3777" i="1" s="1"/>
  <c r="K3778" i="1" a="1"/>
  <c r="K3778" i="1" s="1"/>
  <c r="K3779" i="1" a="1"/>
  <c r="K3779" i="1" s="1"/>
  <c r="K3780" i="1" a="1"/>
  <c r="K3780" i="1" s="1"/>
  <c r="K3781" i="1" a="1"/>
  <c r="K3781" i="1" s="1"/>
  <c r="K3782" i="1" a="1"/>
  <c r="K3782" i="1" s="1"/>
  <c r="K3783" i="1" a="1"/>
  <c r="K3783" i="1" s="1"/>
  <c r="K3784" i="1" a="1"/>
  <c r="K3784" i="1" s="1"/>
  <c r="K3785" i="1" a="1"/>
  <c r="K3785" i="1" s="1"/>
  <c r="K3786" i="1" a="1"/>
  <c r="K3786" i="1" s="1"/>
  <c r="K3787" i="1" a="1"/>
  <c r="K3787" i="1" s="1"/>
  <c r="K3788" i="1" a="1"/>
  <c r="K3788" i="1" s="1"/>
  <c r="K3789" i="1" a="1"/>
  <c r="K3789" i="1" s="1"/>
  <c r="K3790" i="1" a="1"/>
  <c r="K3790" i="1" s="1"/>
  <c r="K3791" i="1" a="1"/>
  <c r="K3791" i="1" s="1"/>
  <c r="K3792" i="1" a="1"/>
  <c r="K3792" i="1" s="1"/>
  <c r="K3793" i="1" a="1"/>
  <c r="K3793" i="1" s="1"/>
  <c r="K3794" i="1" a="1"/>
  <c r="K3794" i="1" s="1"/>
  <c r="K3795" i="1" a="1"/>
  <c r="K3795" i="1" s="1"/>
  <c r="K3796" i="1" a="1"/>
  <c r="K3796" i="1" s="1"/>
  <c r="K3797" i="1" a="1"/>
  <c r="K3797" i="1" s="1"/>
  <c r="K3798" i="1" a="1"/>
  <c r="K3798" i="1" s="1"/>
  <c r="K3799" i="1" a="1"/>
  <c r="K3799" i="1" s="1"/>
  <c r="K3800" i="1" a="1"/>
  <c r="K3800" i="1" s="1"/>
  <c r="K3801" i="1" a="1"/>
  <c r="K3801" i="1" s="1"/>
  <c r="K3802" i="1" a="1"/>
  <c r="K3802" i="1" s="1"/>
  <c r="K3803" i="1" a="1"/>
  <c r="K3803" i="1" s="1"/>
  <c r="K3804" i="1" a="1"/>
  <c r="K3804" i="1" s="1"/>
  <c r="K3805" i="1" a="1"/>
  <c r="K3805" i="1" s="1"/>
  <c r="K3806" i="1" a="1"/>
  <c r="K3806" i="1" s="1"/>
  <c r="K3807" i="1" a="1"/>
  <c r="K3807" i="1" s="1"/>
  <c r="K3808" i="1" a="1"/>
  <c r="K3808" i="1" s="1"/>
  <c r="K3809" i="1" a="1"/>
  <c r="K3809" i="1" s="1"/>
  <c r="K3810" i="1" a="1"/>
  <c r="K3810" i="1" s="1"/>
  <c r="K3811" i="1" a="1"/>
  <c r="K3811" i="1" s="1"/>
  <c r="K3812" i="1" a="1"/>
  <c r="K3812" i="1" s="1"/>
  <c r="K3813" i="1" a="1"/>
  <c r="K3813" i="1" s="1"/>
  <c r="K3814" i="1" a="1"/>
  <c r="K3814" i="1" s="1"/>
  <c r="K3815" i="1" a="1"/>
  <c r="K3815" i="1" s="1"/>
  <c r="K3816" i="1" a="1"/>
  <c r="K3816" i="1" s="1"/>
  <c r="K3817" i="1" a="1"/>
  <c r="K3817" i="1" s="1"/>
  <c r="K3818" i="1" a="1"/>
  <c r="K3818" i="1" s="1"/>
  <c r="K3819" i="1" a="1"/>
  <c r="K3819" i="1" s="1"/>
  <c r="K3820" i="1" a="1"/>
  <c r="K3820" i="1" s="1"/>
  <c r="K3821" i="1" a="1"/>
  <c r="K3821" i="1" s="1"/>
  <c r="K3822" i="1" a="1"/>
  <c r="K3822" i="1" s="1"/>
  <c r="K3823" i="1" a="1"/>
  <c r="K3823" i="1" s="1"/>
  <c r="K3824" i="1" a="1"/>
  <c r="K3824" i="1" s="1"/>
  <c r="K3825" i="1" a="1"/>
  <c r="K3825" i="1" s="1"/>
  <c r="K3826" i="1" a="1"/>
  <c r="K3826" i="1" s="1"/>
  <c r="K3827" i="1" a="1"/>
  <c r="K3827" i="1" s="1"/>
  <c r="K3828" i="1" a="1"/>
  <c r="K3828" i="1" s="1"/>
  <c r="K3829" i="1" a="1"/>
  <c r="K3829" i="1" s="1"/>
  <c r="K3830" i="1" a="1"/>
  <c r="K3830" i="1" s="1"/>
  <c r="K3831" i="1" a="1"/>
  <c r="K3831" i="1" s="1"/>
  <c r="K3832" i="1" a="1"/>
  <c r="K3832" i="1" s="1"/>
  <c r="K3833" i="1" a="1"/>
  <c r="K3833" i="1" s="1"/>
  <c r="K3834" i="1" a="1"/>
  <c r="K3834" i="1" s="1"/>
  <c r="K3835" i="1" a="1"/>
  <c r="K3835" i="1" s="1"/>
  <c r="K3836" i="1" a="1"/>
  <c r="K3836" i="1" s="1"/>
  <c r="K3837" i="1" a="1"/>
  <c r="K3837" i="1" s="1"/>
  <c r="K3838" i="1" a="1"/>
  <c r="K3838" i="1" s="1"/>
  <c r="K3839" i="1" a="1"/>
  <c r="K3839" i="1" s="1"/>
  <c r="K3840" i="1" a="1"/>
  <c r="K3840" i="1" s="1"/>
  <c r="K3841" i="1" a="1"/>
  <c r="K3841" i="1" s="1"/>
  <c r="K3842" i="1" a="1"/>
  <c r="K3842" i="1" s="1"/>
  <c r="K3843" i="1" a="1"/>
  <c r="K3843" i="1" s="1"/>
  <c r="K3844" i="1" a="1"/>
  <c r="K3844" i="1" s="1"/>
  <c r="K3845" i="1" a="1"/>
  <c r="K3845" i="1" s="1"/>
  <c r="K3846" i="1" a="1"/>
  <c r="K3846" i="1" s="1"/>
  <c r="K3847" i="1" a="1"/>
  <c r="K3847" i="1" s="1"/>
  <c r="K3848" i="1" a="1"/>
  <c r="K3848" i="1" s="1"/>
  <c r="K3849" i="1" a="1"/>
  <c r="K3849" i="1" s="1"/>
  <c r="K3850" i="1" a="1"/>
  <c r="K3850" i="1" s="1"/>
  <c r="K3851" i="1" a="1"/>
  <c r="K3851" i="1" s="1"/>
  <c r="K3852" i="1" a="1"/>
  <c r="K3852" i="1" s="1"/>
  <c r="K3853" i="1" a="1"/>
  <c r="K3853" i="1" s="1"/>
  <c r="K3854" i="1" a="1"/>
  <c r="K3854" i="1" s="1"/>
  <c r="K3855" i="1" a="1"/>
  <c r="K3855" i="1" s="1"/>
  <c r="K3856" i="1" a="1"/>
  <c r="K3856" i="1" s="1"/>
  <c r="K3857" i="1" a="1"/>
  <c r="K3857" i="1" s="1"/>
  <c r="K3858" i="1" a="1"/>
  <c r="K3858" i="1" s="1"/>
  <c r="K3859" i="1" a="1"/>
  <c r="K3859" i="1" s="1"/>
  <c r="K3860" i="1" a="1"/>
  <c r="K3860" i="1" s="1"/>
  <c r="K3861" i="1" a="1"/>
  <c r="K3861" i="1" s="1"/>
  <c r="K3862" i="1" a="1"/>
  <c r="K3862" i="1" s="1"/>
  <c r="K3863" i="1" a="1"/>
  <c r="K3863" i="1" s="1"/>
  <c r="K3864" i="1" a="1"/>
  <c r="K3864" i="1" s="1"/>
  <c r="K3865" i="1" a="1"/>
  <c r="K3865" i="1" s="1"/>
  <c r="K3866" i="1" a="1"/>
  <c r="K3866" i="1" s="1"/>
  <c r="K3867" i="1" a="1"/>
  <c r="K3867" i="1" s="1"/>
  <c r="K3868" i="1" a="1"/>
  <c r="K3868" i="1" s="1"/>
  <c r="K3869" i="1" a="1"/>
  <c r="K3869" i="1" s="1"/>
  <c r="K3870" i="1" a="1"/>
  <c r="K3870" i="1" s="1"/>
  <c r="K3871" i="1" a="1"/>
  <c r="K3871" i="1" s="1"/>
  <c r="K3872" i="1" a="1"/>
  <c r="K3872" i="1" s="1"/>
  <c r="K3873" i="1" a="1"/>
  <c r="K3873" i="1" s="1"/>
  <c r="K3874" i="1" a="1"/>
  <c r="K3874" i="1" s="1"/>
  <c r="K3875" i="1" a="1"/>
  <c r="K3875" i="1" s="1"/>
  <c r="K3876" i="1" a="1"/>
  <c r="K3876" i="1" s="1"/>
  <c r="K3877" i="1" a="1"/>
  <c r="K3877" i="1" s="1"/>
  <c r="K3878" i="1" a="1"/>
  <c r="K3878" i="1" s="1"/>
  <c r="K3879" i="1" a="1"/>
  <c r="K3879" i="1" s="1"/>
  <c r="K3880" i="1" a="1"/>
  <c r="K3880" i="1" s="1"/>
  <c r="K3881" i="1" a="1"/>
  <c r="K3881" i="1" s="1"/>
  <c r="K3882" i="1" a="1"/>
  <c r="K3882" i="1" s="1"/>
  <c r="K3883" i="1" a="1"/>
  <c r="K3883" i="1" s="1"/>
  <c r="K3884" i="1" a="1"/>
  <c r="K3884" i="1" s="1"/>
  <c r="K3885" i="1" a="1"/>
  <c r="K3885" i="1" s="1"/>
  <c r="K3886" i="1" a="1"/>
  <c r="K3886" i="1" s="1"/>
  <c r="K3887" i="1" a="1"/>
  <c r="K3887" i="1" s="1"/>
  <c r="K3888" i="1" a="1"/>
  <c r="K3888" i="1" s="1"/>
  <c r="K3889" i="1" a="1"/>
  <c r="K3889" i="1" s="1"/>
  <c r="K3890" i="1" a="1"/>
  <c r="K3890" i="1" s="1"/>
  <c r="K3891" i="1" a="1"/>
  <c r="K3891" i="1" s="1"/>
  <c r="K3892" i="1" a="1"/>
  <c r="K3892" i="1" s="1"/>
  <c r="K3893" i="1" a="1"/>
  <c r="K3893" i="1" s="1"/>
  <c r="K3894" i="1" a="1"/>
  <c r="K3894" i="1" s="1"/>
  <c r="K3895" i="1" a="1"/>
  <c r="K3895" i="1" s="1"/>
  <c r="K3896" i="1" a="1"/>
  <c r="K3896" i="1" s="1"/>
  <c r="K3897" i="1" a="1"/>
  <c r="K3897" i="1" s="1"/>
  <c r="K3898" i="1" a="1"/>
  <c r="K3898" i="1" s="1"/>
  <c r="K3899" i="1" a="1"/>
  <c r="K3899" i="1" s="1"/>
  <c r="K3900" i="1" a="1"/>
  <c r="K3900" i="1" s="1"/>
  <c r="K3901" i="1" a="1"/>
  <c r="K3901" i="1" s="1"/>
  <c r="K3902" i="1" a="1"/>
  <c r="K3902" i="1" s="1"/>
  <c r="K3903" i="1" a="1"/>
  <c r="K3903" i="1" s="1"/>
  <c r="K3904" i="1" a="1"/>
  <c r="K3904" i="1" s="1"/>
  <c r="K3905" i="1" a="1"/>
  <c r="K3905" i="1" s="1"/>
  <c r="K3906" i="1" a="1"/>
  <c r="K3906" i="1" s="1"/>
  <c r="K3907" i="1" a="1"/>
  <c r="K3907" i="1" s="1"/>
  <c r="K3908" i="1" a="1"/>
  <c r="K3908" i="1" s="1"/>
  <c r="K3909" i="1" a="1"/>
  <c r="K3909" i="1" s="1"/>
  <c r="K3910" i="1" a="1"/>
  <c r="K3910" i="1" s="1"/>
  <c r="K3911" i="1" a="1"/>
  <c r="K3911" i="1" s="1"/>
  <c r="K3912" i="1" a="1"/>
  <c r="K3912" i="1" s="1"/>
  <c r="K3913" i="1" a="1"/>
  <c r="K3913" i="1" s="1"/>
  <c r="K3914" i="1" a="1"/>
  <c r="K3914" i="1" s="1"/>
  <c r="K3915" i="1" a="1"/>
  <c r="K3915" i="1" s="1"/>
  <c r="K3916" i="1" a="1"/>
  <c r="K3916" i="1" s="1"/>
  <c r="K3917" i="1" a="1"/>
  <c r="K3917" i="1" s="1"/>
  <c r="K3918" i="1" a="1"/>
  <c r="K3918" i="1" s="1"/>
  <c r="K3919" i="1" a="1"/>
  <c r="K3919" i="1" s="1"/>
  <c r="K3920" i="1" a="1"/>
  <c r="K3920" i="1" s="1"/>
  <c r="K3921" i="1" a="1"/>
  <c r="K3921" i="1" s="1"/>
  <c r="K3922" i="1" a="1"/>
  <c r="K3922" i="1" s="1"/>
  <c r="K3923" i="1" a="1"/>
  <c r="K3923" i="1" s="1"/>
  <c r="K3924" i="1" a="1"/>
  <c r="K3924" i="1" s="1"/>
  <c r="K3925" i="1" a="1"/>
  <c r="K3925" i="1" s="1"/>
  <c r="K3926" i="1" a="1"/>
  <c r="K3926" i="1" s="1"/>
  <c r="K3927" i="1" a="1"/>
  <c r="K3927" i="1" s="1"/>
  <c r="K3928" i="1" a="1"/>
  <c r="K3928" i="1" s="1"/>
  <c r="K3929" i="1" a="1"/>
  <c r="K3929" i="1" s="1"/>
  <c r="K3930" i="1" a="1"/>
  <c r="K3930" i="1" s="1"/>
  <c r="K3931" i="1" a="1"/>
  <c r="K3931" i="1" s="1"/>
  <c r="K3932" i="1" a="1"/>
  <c r="K3932" i="1" s="1"/>
  <c r="K3933" i="1" a="1"/>
  <c r="K3933" i="1" s="1"/>
  <c r="K3934" i="1" a="1"/>
  <c r="K3934" i="1" s="1"/>
  <c r="K3935" i="1" a="1"/>
  <c r="K3935" i="1" s="1"/>
  <c r="K3936" i="1" a="1"/>
  <c r="K3936" i="1" s="1"/>
  <c r="K3937" i="1" a="1"/>
  <c r="K3937" i="1" s="1"/>
  <c r="K3938" i="1" a="1"/>
  <c r="K3938" i="1" s="1"/>
  <c r="K3939" i="1" a="1"/>
  <c r="K3939" i="1" s="1"/>
  <c r="K3940" i="1" a="1"/>
  <c r="K3940" i="1" s="1"/>
  <c r="K3941" i="1" a="1"/>
  <c r="K3941" i="1" s="1"/>
  <c r="K3942" i="1" a="1"/>
  <c r="K3942" i="1" s="1"/>
  <c r="K3943" i="1" a="1"/>
  <c r="K3943" i="1" s="1"/>
  <c r="K3944" i="1" a="1"/>
  <c r="K3944" i="1" s="1"/>
  <c r="K3945" i="1" a="1"/>
  <c r="K3945" i="1" s="1"/>
  <c r="K3946" i="1" a="1"/>
  <c r="K3946" i="1" s="1"/>
  <c r="K3947" i="1" a="1"/>
  <c r="K3947" i="1" s="1"/>
  <c r="K3948" i="1" a="1"/>
  <c r="K3948" i="1" s="1"/>
  <c r="K3949" i="1" a="1"/>
  <c r="K3949" i="1" s="1"/>
  <c r="K3950" i="1" a="1"/>
  <c r="K3950" i="1" s="1"/>
  <c r="K3951" i="1" a="1"/>
  <c r="K3951" i="1" s="1"/>
  <c r="K3952" i="1" a="1"/>
  <c r="K3952" i="1" s="1"/>
  <c r="K3953" i="1" a="1"/>
  <c r="K3953" i="1" s="1"/>
  <c r="K3954" i="1" a="1"/>
  <c r="K3954" i="1" s="1"/>
  <c r="K3955" i="1" a="1"/>
  <c r="K3955" i="1" s="1"/>
  <c r="K3956" i="1" a="1"/>
  <c r="K3956" i="1" s="1"/>
  <c r="K3957" i="1" a="1"/>
  <c r="K3957" i="1" s="1"/>
  <c r="K3958" i="1" a="1"/>
  <c r="K3958" i="1" s="1"/>
  <c r="K3959" i="1" a="1"/>
  <c r="K3959" i="1" s="1"/>
  <c r="K3960" i="1" a="1"/>
  <c r="K3960" i="1" s="1"/>
  <c r="K3961" i="1" a="1"/>
  <c r="K3961" i="1" s="1"/>
  <c r="K3962" i="1" a="1"/>
  <c r="K3962" i="1" s="1"/>
  <c r="K3963" i="1" a="1"/>
  <c r="K3963" i="1" s="1"/>
  <c r="K3964" i="1" a="1"/>
  <c r="K3964" i="1" s="1"/>
  <c r="K3965" i="1" a="1"/>
  <c r="K3965" i="1" s="1"/>
  <c r="K3966" i="1" a="1"/>
  <c r="K3966" i="1" s="1"/>
  <c r="K3967" i="1" a="1"/>
  <c r="K3967" i="1" s="1"/>
  <c r="K3968" i="1" a="1"/>
  <c r="K3968" i="1" s="1"/>
  <c r="K3969" i="1" a="1"/>
  <c r="K3969" i="1" s="1"/>
  <c r="K3970" i="1" a="1"/>
  <c r="K3970" i="1" s="1"/>
  <c r="K3971" i="1" a="1"/>
  <c r="K3971" i="1" s="1"/>
  <c r="K3972" i="1" a="1"/>
  <c r="K3972" i="1" s="1"/>
  <c r="K3973" i="1" a="1"/>
  <c r="K3973" i="1" s="1"/>
  <c r="K3974" i="1" a="1"/>
  <c r="K3974" i="1" s="1"/>
  <c r="K3975" i="1" a="1"/>
  <c r="K3975" i="1" s="1"/>
  <c r="K3976" i="1" a="1"/>
  <c r="K3976" i="1" s="1"/>
  <c r="K3977" i="1" a="1"/>
  <c r="K3977" i="1" s="1"/>
  <c r="K3978" i="1" a="1"/>
  <c r="K3978" i="1" s="1"/>
  <c r="K3979" i="1" a="1"/>
  <c r="K3979" i="1" s="1"/>
  <c r="K3980" i="1" a="1"/>
  <c r="K3980" i="1" s="1"/>
  <c r="K3981" i="1" a="1"/>
  <c r="K3981" i="1" s="1"/>
  <c r="K3982" i="1" a="1"/>
  <c r="K3982" i="1" s="1"/>
  <c r="K3983" i="1" a="1"/>
  <c r="K3983" i="1" s="1"/>
  <c r="K3984" i="1" a="1"/>
  <c r="K3984" i="1" s="1"/>
  <c r="K3985" i="1" a="1"/>
  <c r="K3985" i="1" s="1"/>
  <c r="K3986" i="1" a="1"/>
  <c r="K3986" i="1" s="1"/>
  <c r="K3987" i="1" a="1"/>
  <c r="K3987" i="1" s="1"/>
  <c r="K3988" i="1" a="1"/>
  <c r="K3988" i="1" s="1"/>
  <c r="K3989" i="1" a="1"/>
  <c r="K3989" i="1" s="1"/>
  <c r="K3990" i="1" a="1"/>
  <c r="K3990" i="1" s="1"/>
  <c r="K3991" i="1" a="1"/>
  <c r="K3991" i="1" s="1"/>
  <c r="K3992" i="1" a="1"/>
  <c r="K3992" i="1" s="1"/>
  <c r="K3993" i="1" a="1"/>
  <c r="K3993" i="1" s="1"/>
  <c r="K3994" i="1" a="1"/>
  <c r="K3994" i="1" s="1"/>
  <c r="K3995" i="1" a="1"/>
  <c r="K3995" i="1" s="1"/>
  <c r="K3996" i="1" a="1"/>
  <c r="K3996" i="1" s="1"/>
  <c r="K3997" i="1" a="1"/>
  <c r="K3997" i="1" s="1"/>
  <c r="K3998" i="1" a="1"/>
  <c r="K3998" i="1" s="1"/>
  <c r="K3999" i="1" a="1"/>
  <c r="K3999" i="1" s="1"/>
  <c r="K4000" i="1" a="1"/>
  <c r="K4000" i="1" s="1"/>
  <c r="K4001" i="1" a="1"/>
  <c r="K4001" i="1" s="1"/>
  <c r="K4002" i="1" a="1"/>
  <c r="K4002" i="1" s="1"/>
  <c r="K4003" i="1" a="1"/>
  <c r="K4003" i="1" s="1"/>
  <c r="K4004" i="1" a="1"/>
  <c r="K4004" i="1" s="1"/>
  <c r="K4005" i="1" a="1"/>
  <c r="K4005" i="1" s="1"/>
  <c r="K4006" i="1" a="1"/>
  <c r="K4006" i="1" s="1"/>
  <c r="K4007" i="1" a="1"/>
  <c r="K4007" i="1" s="1"/>
  <c r="K4008" i="1" a="1"/>
  <c r="K4008" i="1" s="1"/>
  <c r="K4009" i="1" a="1"/>
  <c r="K4009" i="1" s="1"/>
  <c r="K4010" i="1" a="1"/>
  <c r="K4010" i="1"/>
  <c r="K4011" i="1" a="1"/>
  <c r="K4011" i="1" s="1"/>
  <c r="K4012" i="1" a="1"/>
  <c r="K4012" i="1" s="1"/>
  <c r="K4013" i="1" a="1"/>
  <c r="K4013" i="1" s="1"/>
  <c r="K4014" i="1" a="1"/>
  <c r="K4014" i="1" s="1"/>
  <c r="K4015" i="1" a="1"/>
  <c r="K4015" i="1" s="1"/>
  <c r="K4016" i="1" a="1"/>
  <c r="K4016" i="1" s="1"/>
  <c r="K4017" i="1" a="1"/>
  <c r="K4017" i="1" s="1"/>
  <c r="K4018" i="1" a="1"/>
  <c r="K4018" i="1" s="1"/>
  <c r="K4019" i="1" a="1"/>
  <c r="K4019" i="1" s="1"/>
  <c r="K4020" i="1" a="1"/>
  <c r="K4020" i="1" s="1"/>
  <c r="K4021" i="1" a="1"/>
  <c r="K4021" i="1" s="1"/>
  <c r="K4022" i="1" a="1"/>
  <c r="K4022" i="1" s="1"/>
  <c r="K4023" i="1" a="1"/>
  <c r="K4023" i="1" s="1"/>
  <c r="K4024" i="1" a="1"/>
  <c r="K4024" i="1" s="1"/>
  <c r="K4025" i="1" a="1"/>
  <c r="K4025" i="1" s="1"/>
  <c r="K4026" i="1" a="1"/>
  <c r="K4026" i="1" s="1"/>
  <c r="K4027" i="1" a="1"/>
  <c r="K4027" i="1" s="1"/>
  <c r="K4028" i="1" a="1"/>
  <c r="K4028" i="1" s="1"/>
  <c r="K4029" i="1" a="1"/>
  <c r="K4029" i="1" s="1"/>
  <c r="K4030" i="1" a="1"/>
  <c r="K4030" i="1" s="1"/>
  <c r="K4031" i="1" a="1"/>
  <c r="K4031" i="1" s="1"/>
  <c r="K4032" i="1" a="1"/>
  <c r="K4032" i="1" s="1"/>
  <c r="K4033" i="1" a="1"/>
  <c r="K4033" i="1" s="1"/>
  <c r="K4034" i="1" a="1"/>
  <c r="K4034" i="1" s="1"/>
  <c r="K4035" i="1" a="1"/>
  <c r="K4035" i="1" s="1"/>
  <c r="K4036" i="1" a="1"/>
  <c r="K4036" i="1" s="1"/>
  <c r="K4037" i="1" a="1"/>
  <c r="K4037" i="1" s="1"/>
  <c r="K4038" i="1" a="1"/>
  <c r="K4038" i="1" s="1"/>
  <c r="K4039" i="1" a="1"/>
  <c r="K4039" i="1" s="1"/>
  <c r="K4040" i="1" a="1"/>
  <c r="K4040" i="1" s="1"/>
  <c r="K4041" i="1" a="1"/>
  <c r="K4041" i="1" s="1"/>
  <c r="K4042" i="1" a="1"/>
  <c r="K4042" i="1" s="1"/>
  <c r="K4043" i="1" a="1"/>
  <c r="K4043" i="1" s="1"/>
  <c r="K4044" i="1" a="1"/>
  <c r="K4044" i="1" s="1"/>
  <c r="K4045" i="1" a="1"/>
  <c r="K4045" i="1" s="1"/>
  <c r="K4046" i="1" a="1"/>
  <c r="K4046" i="1" s="1"/>
  <c r="K4047" i="1" a="1"/>
  <c r="K4047" i="1" s="1"/>
  <c r="K4048" i="1" a="1"/>
  <c r="K4048" i="1" s="1"/>
  <c r="K4049" i="1" a="1"/>
  <c r="K4049" i="1" s="1"/>
  <c r="K4050" i="1" a="1"/>
  <c r="K4050" i="1" s="1"/>
  <c r="K4051" i="1" a="1"/>
  <c r="K4051" i="1" s="1"/>
  <c r="K4052" i="1" a="1"/>
  <c r="K4052" i="1" s="1"/>
  <c r="K4053" i="1" a="1"/>
  <c r="K4053" i="1" s="1"/>
  <c r="K4054" i="1" a="1"/>
  <c r="K4054" i="1" s="1"/>
  <c r="K4055" i="1" a="1"/>
  <c r="K4055" i="1" s="1"/>
  <c r="K4056" i="1" a="1"/>
  <c r="K4056" i="1" s="1"/>
  <c r="K4057" i="1" a="1"/>
  <c r="K4057" i="1" s="1"/>
  <c r="K4058" i="1" a="1"/>
  <c r="K4058" i="1" s="1"/>
  <c r="K4059" i="1" a="1"/>
  <c r="K4059" i="1" s="1"/>
  <c r="K4060" i="1" a="1"/>
  <c r="K4060" i="1" s="1"/>
  <c r="K4061" i="1" a="1"/>
  <c r="K4061" i="1" s="1"/>
  <c r="K4062" i="1" a="1"/>
  <c r="K4062" i="1" s="1"/>
  <c r="K4063" i="1" a="1"/>
  <c r="K4063" i="1" s="1"/>
  <c r="K4064" i="1" a="1"/>
  <c r="K4064" i="1" s="1"/>
  <c r="K4065" i="1" a="1"/>
  <c r="K4065" i="1" s="1"/>
  <c r="K4066" i="1" a="1"/>
  <c r="K4066" i="1" s="1"/>
  <c r="K4067" i="1" a="1"/>
  <c r="K4067" i="1" s="1"/>
  <c r="K4068" i="1" a="1"/>
  <c r="K4068" i="1" s="1"/>
  <c r="K4069" i="1" a="1"/>
  <c r="K4069" i="1" s="1"/>
  <c r="K4070" i="1" a="1"/>
  <c r="K4070" i="1" s="1"/>
  <c r="K4071" i="1" a="1"/>
  <c r="K4071" i="1" s="1"/>
  <c r="K4072" i="1" a="1"/>
  <c r="K4072" i="1" s="1"/>
  <c r="K4073" i="1" a="1"/>
  <c r="K4073" i="1" s="1"/>
  <c r="K4074" i="1" a="1"/>
  <c r="K4074" i="1" s="1"/>
  <c r="K4075" i="1" a="1"/>
  <c r="K4075" i="1" s="1"/>
  <c r="K4076" i="1" a="1"/>
  <c r="K4076" i="1" s="1"/>
  <c r="K4077" i="1" a="1"/>
  <c r="K4077" i="1" s="1"/>
  <c r="K4078" i="1" a="1"/>
  <c r="K4078" i="1" s="1"/>
  <c r="K4079" i="1" a="1"/>
  <c r="K4079" i="1" s="1"/>
  <c r="K4080" i="1" a="1"/>
  <c r="K4080" i="1" s="1"/>
  <c r="K4081" i="1" a="1"/>
  <c r="K4081" i="1" s="1"/>
  <c r="K4082" i="1" a="1"/>
  <c r="K4082" i="1" s="1"/>
  <c r="K4083" i="1" a="1"/>
  <c r="K4083" i="1" s="1"/>
  <c r="K4084" i="1" a="1"/>
  <c r="K4084" i="1" s="1"/>
  <c r="K4085" i="1" a="1"/>
  <c r="K4085" i="1" s="1"/>
  <c r="K4086" i="1" a="1"/>
  <c r="K4086" i="1" s="1"/>
  <c r="K4087" i="1" a="1"/>
  <c r="K4087" i="1" s="1"/>
  <c r="K4088" i="1" a="1"/>
  <c r="K4088" i="1" s="1"/>
  <c r="K4089" i="1" a="1"/>
  <c r="K4089" i="1" s="1"/>
  <c r="K4090" i="1" a="1"/>
  <c r="K4090" i="1" s="1"/>
  <c r="K4091" i="1" a="1"/>
  <c r="K4091" i="1" s="1"/>
  <c r="K4092" i="1" a="1"/>
  <c r="K4092" i="1" s="1"/>
  <c r="K4093" i="1" a="1"/>
  <c r="K4093" i="1" s="1"/>
  <c r="K4094" i="1" a="1"/>
  <c r="K4094" i="1" s="1"/>
  <c r="K4095" i="1" a="1"/>
  <c r="K4095" i="1" s="1"/>
  <c r="K4096" i="1" a="1"/>
  <c r="K4096" i="1" s="1"/>
  <c r="K4097" i="1" a="1"/>
  <c r="K4097" i="1" s="1"/>
  <c r="K4098" i="1" a="1"/>
  <c r="K4098" i="1" s="1"/>
  <c r="K4099" i="1" a="1"/>
  <c r="K4099" i="1" s="1"/>
  <c r="K4100" i="1" a="1"/>
  <c r="K4100" i="1" s="1"/>
  <c r="K4101" i="1" a="1"/>
  <c r="K4101" i="1" s="1"/>
  <c r="K4102" i="1" a="1"/>
  <c r="K4102" i="1" s="1"/>
  <c r="K4103" i="1" a="1"/>
  <c r="K4103" i="1" s="1"/>
  <c r="K4104" i="1" a="1"/>
  <c r="K4104" i="1" s="1"/>
  <c r="K4105" i="1" a="1"/>
  <c r="K4105" i="1" s="1"/>
  <c r="K4106" i="1" a="1"/>
  <c r="K4106" i="1" s="1"/>
  <c r="K4107" i="1" a="1"/>
  <c r="K4107" i="1" s="1"/>
  <c r="K4108" i="1" a="1"/>
  <c r="K4108" i="1" s="1"/>
  <c r="K4109" i="1" a="1"/>
  <c r="K4109" i="1" s="1"/>
  <c r="K4110" i="1" a="1"/>
  <c r="K4110" i="1" s="1"/>
  <c r="K4111" i="1" a="1"/>
  <c r="K4111" i="1" s="1"/>
  <c r="K4112" i="1" a="1"/>
  <c r="K4112" i="1" s="1"/>
  <c r="K4113" i="1" a="1"/>
  <c r="K4113" i="1" s="1"/>
  <c r="K4114" i="1" a="1"/>
  <c r="K4114" i="1" s="1"/>
  <c r="K4115" i="1" a="1"/>
  <c r="K4115" i="1" s="1"/>
  <c r="K4116" i="1" a="1"/>
  <c r="K4116" i="1" s="1"/>
  <c r="K4117" i="1" a="1"/>
  <c r="K4117" i="1" s="1"/>
  <c r="K4118" i="1" a="1"/>
  <c r="K4118" i="1" s="1"/>
  <c r="K4119" i="1" a="1"/>
  <c r="K4119" i="1" s="1"/>
  <c r="K4120" i="1" a="1"/>
  <c r="K4120" i="1" s="1"/>
  <c r="K4121" i="1" a="1"/>
  <c r="K4121" i="1" s="1"/>
  <c r="K4122" i="1" a="1"/>
  <c r="K4122" i="1" s="1"/>
  <c r="K4123" i="1" a="1"/>
  <c r="K4123" i="1" s="1"/>
  <c r="K4124" i="1" a="1"/>
  <c r="K4124" i="1" s="1"/>
  <c r="K4125" i="1" a="1"/>
  <c r="K4125" i="1" s="1"/>
  <c r="K4126" i="1" a="1"/>
  <c r="K4126" i="1" s="1"/>
  <c r="K4127" i="1" a="1"/>
  <c r="K4127" i="1" s="1"/>
  <c r="K4128" i="1" a="1"/>
  <c r="K4128" i="1" s="1"/>
  <c r="K4129" i="1" a="1"/>
  <c r="K4129" i="1" s="1"/>
  <c r="K4130" i="1" a="1"/>
  <c r="K4130" i="1" s="1"/>
  <c r="K4131" i="1" a="1"/>
  <c r="K4131" i="1" s="1"/>
  <c r="K4132" i="1" a="1"/>
  <c r="K4132" i="1" s="1"/>
  <c r="K4133" i="1" a="1"/>
  <c r="K4133" i="1" s="1"/>
  <c r="K4134" i="1" a="1"/>
  <c r="K4134" i="1" s="1"/>
  <c r="K4135" i="1" a="1"/>
  <c r="K4135" i="1" s="1"/>
  <c r="K4136" i="1" a="1"/>
  <c r="K4136" i="1" s="1"/>
  <c r="K4137" i="1" a="1"/>
  <c r="K4137" i="1" s="1"/>
  <c r="K4138" i="1" a="1"/>
  <c r="K4138" i="1" s="1"/>
  <c r="K4139" i="1" a="1"/>
  <c r="K4139" i="1" s="1"/>
  <c r="K4140" i="1" a="1"/>
  <c r="K4140" i="1" s="1"/>
  <c r="K4141" i="1" a="1"/>
  <c r="K4141" i="1" s="1"/>
  <c r="K4142" i="1" a="1"/>
  <c r="K4142" i="1" s="1"/>
  <c r="K4143" i="1" a="1"/>
  <c r="K4143" i="1" s="1"/>
  <c r="K4144" i="1" a="1"/>
  <c r="K4144" i="1" s="1"/>
  <c r="K4145" i="1" a="1"/>
  <c r="K4145" i="1" s="1"/>
  <c r="K4146" i="1" a="1"/>
  <c r="K4146" i="1" s="1"/>
  <c r="K4147" i="1" a="1"/>
  <c r="K4147" i="1" s="1"/>
  <c r="K4148" i="1" a="1"/>
  <c r="K4148" i="1" s="1"/>
  <c r="K4149" i="1" a="1"/>
  <c r="K4149" i="1" s="1"/>
  <c r="K4150" i="1" a="1"/>
  <c r="K4150" i="1" s="1"/>
  <c r="K4151" i="1" a="1"/>
  <c r="K4151" i="1" s="1"/>
  <c r="K4152" i="1" a="1"/>
  <c r="K4152" i="1" s="1"/>
  <c r="K4153" i="1" a="1"/>
  <c r="K4153" i="1" s="1"/>
  <c r="K4154" i="1" a="1"/>
  <c r="K4154" i="1" s="1"/>
  <c r="K4155" i="1" a="1"/>
  <c r="K4155" i="1" s="1"/>
  <c r="K4156" i="1" a="1"/>
  <c r="K4156" i="1" s="1"/>
  <c r="K4157" i="1" a="1"/>
  <c r="K4157" i="1" s="1"/>
  <c r="K4158" i="1" a="1"/>
  <c r="K4158" i="1" s="1"/>
  <c r="K4159" i="1" a="1"/>
  <c r="K4159" i="1" s="1"/>
  <c r="K4160" i="1" a="1"/>
  <c r="K4160" i="1" s="1"/>
  <c r="K4161" i="1" a="1"/>
  <c r="K4161" i="1" s="1"/>
  <c r="K4162" i="1" a="1"/>
  <c r="K4162" i="1" s="1"/>
  <c r="K4163" i="1" a="1"/>
  <c r="K4163" i="1" s="1"/>
  <c r="K4164" i="1" a="1"/>
  <c r="K4164" i="1" s="1"/>
  <c r="K4165" i="1" a="1"/>
  <c r="K4165" i="1" s="1"/>
  <c r="K4166" i="1" a="1"/>
  <c r="K4166" i="1" s="1"/>
  <c r="K4167" i="1" a="1"/>
  <c r="K4167" i="1" s="1"/>
  <c r="K4168" i="1" a="1"/>
  <c r="K4168" i="1" s="1"/>
  <c r="K4169" i="1" a="1"/>
  <c r="K4169" i="1" s="1"/>
  <c r="K4170" i="1" a="1"/>
  <c r="K4170" i="1" s="1"/>
  <c r="K4171" i="1" a="1"/>
  <c r="K4171" i="1" s="1"/>
  <c r="K4172" i="1" a="1"/>
  <c r="K4172" i="1" s="1"/>
  <c r="K4173" i="1" a="1"/>
  <c r="K4173" i="1" s="1"/>
  <c r="K4174" i="1" a="1"/>
  <c r="K4174" i="1" s="1"/>
  <c r="K4175" i="1" a="1"/>
  <c r="K4175" i="1" s="1"/>
  <c r="K4176" i="1" a="1"/>
  <c r="K4176" i="1" s="1"/>
  <c r="K4177" i="1" a="1"/>
  <c r="K4177" i="1" s="1"/>
  <c r="K4178" i="1" a="1"/>
  <c r="K4178" i="1" s="1"/>
  <c r="K4179" i="1" a="1"/>
  <c r="K4179" i="1" s="1"/>
  <c r="K4180" i="1" a="1"/>
  <c r="K4180" i="1" s="1"/>
  <c r="K4181" i="1" a="1"/>
  <c r="K4181" i="1" s="1"/>
  <c r="K4182" i="1" a="1"/>
  <c r="K4182" i="1" s="1"/>
  <c r="K4183" i="1" a="1"/>
  <c r="K4183" i="1" s="1"/>
  <c r="K4184" i="1" a="1"/>
  <c r="K4184" i="1" s="1"/>
  <c r="K4185" i="1" a="1"/>
  <c r="K4185" i="1" s="1"/>
  <c r="K4186" i="1" a="1"/>
  <c r="K4186" i="1" s="1"/>
  <c r="K4187" i="1" a="1"/>
  <c r="K4187" i="1" s="1"/>
  <c r="K4188" i="1" a="1"/>
  <c r="K4188" i="1" s="1"/>
  <c r="K4189" i="1" a="1"/>
  <c r="K4189" i="1" s="1"/>
  <c r="K4190" i="1" a="1"/>
  <c r="K4190" i="1" s="1"/>
  <c r="K4191" i="1" a="1"/>
  <c r="K4191" i="1" s="1"/>
  <c r="K4192" i="1" a="1"/>
  <c r="K4192" i="1" s="1"/>
  <c r="K4193" i="1" a="1"/>
  <c r="K4193" i="1" s="1"/>
  <c r="K4194" i="1" a="1"/>
  <c r="K4194" i="1" s="1"/>
  <c r="K4195" i="1" a="1"/>
  <c r="K4195" i="1" s="1"/>
  <c r="K4196" i="1" a="1"/>
  <c r="K4196" i="1" s="1"/>
  <c r="K4197" i="1" a="1"/>
  <c r="K4197" i="1" s="1"/>
  <c r="K4198" i="1" a="1"/>
  <c r="K4198" i="1" s="1"/>
  <c r="K4199" i="1" a="1"/>
  <c r="K4199" i="1" s="1"/>
  <c r="K4200" i="1" a="1"/>
  <c r="K4200" i="1" s="1"/>
  <c r="K4201" i="1" a="1"/>
  <c r="K4201" i="1" s="1"/>
  <c r="K4202" i="1" a="1"/>
  <c r="K4202" i="1" s="1"/>
  <c r="K4203" i="1" a="1"/>
  <c r="K4203" i="1" s="1"/>
  <c r="K4204" i="1" a="1"/>
  <c r="K4204" i="1" s="1"/>
  <c r="K4205" i="1" a="1"/>
  <c r="K4205" i="1" s="1"/>
  <c r="K4206" i="1" a="1"/>
  <c r="K4206" i="1" s="1"/>
  <c r="K4207" i="1" a="1"/>
  <c r="K4207" i="1" s="1"/>
  <c r="K4208" i="1" a="1"/>
  <c r="K4208" i="1" s="1"/>
  <c r="K4209" i="1" a="1"/>
  <c r="K4209" i="1" s="1"/>
  <c r="K4210" i="1" a="1"/>
  <c r="K4210" i="1" s="1"/>
  <c r="K4211" i="1" a="1"/>
  <c r="K4211" i="1" s="1"/>
  <c r="K4212" i="1" a="1"/>
  <c r="K4212" i="1" s="1"/>
  <c r="K4213" i="1" a="1"/>
  <c r="K4213" i="1" s="1"/>
  <c r="K4214" i="1" a="1"/>
  <c r="K4214" i="1" s="1"/>
  <c r="K4215" i="1" a="1"/>
  <c r="K4215" i="1" s="1"/>
  <c r="K4216" i="1" a="1"/>
  <c r="K4216" i="1" s="1"/>
  <c r="K4217" i="1" a="1"/>
  <c r="K4217" i="1" s="1"/>
  <c r="K4218" i="1" a="1"/>
  <c r="K4218" i="1" s="1"/>
  <c r="K4219" i="1" a="1"/>
  <c r="K4219" i="1" s="1"/>
  <c r="K4220" i="1" a="1"/>
  <c r="K4220" i="1" s="1"/>
  <c r="K4221" i="1" a="1"/>
  <c r="K4221" i="1" s="1"/>
  <c r="K4222" i="1" a="1"/>
  <c r="K4222" i="1" s="1"/>
  <c r="K4223" i="1" a="1"/>
  <c r="K4223" i="1" s="1"/>
  <c r="K4224" i="1" a="1"/>
  <c r="K4224" i="1" s="1"/>
  <c r="K4225" i="1" a="1"/>
  <c r="K4225" i="1" s="1"/>
  <c r="K4226" i="1" a="1"/>
  <c r="K4226" i="1" s="1"/>
  <c r="K4227" i="1" a="1"/>
  <c r="K4227" i="1" s="1"/>
  <c r="K4228" i="1" a="1"/>
  <c r="K4228" i="1" s="1"/>
  <c r="K4229" i="1" a="1"/>
  <c r="K4229" i="1" s="1"/>
  <c r="K4230" i="1" a="1"/>
  <c r="K4230" i="1" s="1"/>
  <c r="K4231" i="1" a="1"/>
  <c r="K4231" i="1" s="1"/>
  <c r="K4232" i="1" a="1"/>
  <c r="K4232" i="1" s="1"/>
  <c r="K4233" i="1" a="1"/>
  <c r="K4233" i="1" s="1"/>
  <c r="K4234" i="1" a="1"/>
  <c r="K4234" i="1" s="1"/>
  <c r="K4235" i="1" a="1"/>
  <c r="K4235" i="1" s="1"/>
  <c r="K4236" i="1" a="1"/>
  <c r="K4236" i="1" s="1"/>
  <c r="K4237" i="1" a="1"/>
  <c r="K4237" i="1" s="1"/>
  <c r="K4238" i="1" a="1"/>
  <c r="K4238" i="1" s="1"/>
  <c r="K4239" i="1" a="1"/>
  <c r="K4239" i="1" s="1"/>
  <c r="K4240" i="1" a="1"/>
  <c r="K4240" i="1" s="1"/>
  <c r="K4241" i="1" a="1"/>
  <c r="K4241" i="1" s="1"/>
  <c r="K4242" i="1" a="1"/>
  <c r="K4242" i="1" s="1"/>
  <c r="K4243" i="1" a="1"/>
  <c r="K4243" i="1" s="1"/>
  <c r="K4244" i="1" a="1"/>
  <c r="K4244" i="1" s="1"/>
  <c r="K4245" i="1" a="1"/>
  <c r="K4245" i="1" s="1"/>
  <c r="K4246" i="1" a="1"/>
  <c r="K4246" i="1" s="1"/>
  <c r="K4247" i="1" a="1"/>
  <c r="K4247" i="1" s="1"/>
  <c r="K4248" i="1" a="1"/>
  <c r="K4248" i="1" s="1"/>
  <c r="K4249" i="1" a="1"/>
  <c r="K4249" i="1" s="1"/>
  <c r="K4250" i="1" a="1"/>
  <c r="K4250" i="1" s="1"/>
  <c r="K4251" i="1" a="1"/>
  <c r="K4251" i="1" s="1"/>
  <c r="K4252" i="1" a="1"/>
  <c r="K4252" i="1" s="1"/>
  <c r="K4253" i="1" a="1"/>
  <c r="K4253" i="1" s="1"/>
  <c r="K4254" i="1" a="1"/>
  <c r="K4254" i="1" s="1"/>
  <c r="K4255" i="1" a="1"/>
  <c r="K4255" i="1" s="1"/>
  <c r="K4256" i="1" a="1"/>
  <c r="K4256" i="1" s="1"/>
  <c r="K4257" i="1" a="1"/>
  <c r="K4257" i="1" s="1"/>
  <c r="K4258" i="1" a="1"/>
  <c r="K4258" i="1" s="1"/>
  <c r="K4259" i="1" a="1"/>
  <c r="K4259" i="1" s="1"/>
  <c r="K4260" i="1" a="1"/>
  <c r="K4260" i="1" s="1"/>
  <c r="K4261" i="1" a="1"/>
  <c r="K4261" i="1" s="1"/>
  <c r="K4262" i="1" a="1"/>
  <c r="K4262" i="1" s="1"/>
  <c r="K4263" i="1" a="1"/>
  <c r="K4263" i="1" s="1"/>
  <c r="K4264" i="1" a="1"/>
  <c r="K4264" i="1" s="1"/>
  <c r="K4265" i="1" a="1"/>
  <c r="K4265" i="1" s="1"/>
  <c r="K4266" i="1" a="1"/>
  <c r="K4266" i="1" s="1"/>
  <c r="K4267" i="1" a="1"/>
  <c r="K4267" i="1" s="1"/>
  <c r="K4268" i="1" a="1"/>
  <c r="K4268" i="1" s="1"/>
  <c r="K4269" i="1" a="1"/>
  <c r="K4269" i="1" s="1"/>
  <c r="K4270" i="1" a="1"/>
  <c r="K4270" i="1" s="1"/>
  <c r="K4271" i="1" a="1"/>
  <c r="K4271" i="1" s="1"/>
  <c r="K4272" i="1" a="1"/>
  <c r="K4272" i="1" s="1"/>
  <c r="K4273" i="1" a="1"/>
  <c r="K4273" i="1" s="1"/>
  <c r="K4274" i="1" a="1"/>
  <c r="K4274" i="1" s="1"/>
  <c r="K4275" i="1" a="1"/>
  <c r="K4275" i="1" s="1"/>
  <c r="K4276" i="1" a="1"/>
  <c r="K4276" i="1" s="1"/>
  <c r="K4277" i="1" a="1"/>
  <c r="K4277" i="1" s="1"/>
  <c r="K4278" i="1" a="1"/>
  <c r="K4278" i="1" s="1"/>
  <c r="K4279" i="1" a="1"/>
  <c r="K4279" i="1" s="1"/>
  <c r="K4280" i="1" a="1"/>
  <c r="K4280" i="1" s="1"/>
  <c r="K4281" i="1" a="1"/>
  <c r="K4281" i="1" s="1"/>
  <c r="K4282" i="1" a="1"/>
  <c r="K4282" i="1" s="1"/>
  <c r="K4283" i="1" a="1"/>
  <c r="K4283" i="1" s="1"/>
  <c r="K4284" i="1" a="1"/>
  <c r="K4284" i="1" s="1"/>
  <c r="K4285" i="1" a="1"/>
  <c r="K4285" i="1" s="1"/>
  <c r="K4286" i="1" a="1"/>
  <c r="K4286" i="1" s="1"/>
  <c r="K4287" i="1" a="1"/>
  <c r="K4287" i="1" s="1"/>
  <c r="K4288" i="1" a="1"/>
  <c r="K4288" i="1" s="1"/>
  <c r="K4289" i="1" a="1"/>
  <c r="K4289" i="1" s="1"/>
  <c r="K4290" i="1" a="1"/>
  <c r="K4290" i="1" s="1"/>
  <c r="K4291" i="1" a="1"/>
  <c r="K4291" i="1" s="1"/>
  <c r="K4292" i="1" a="1"/>
  <c r="K4292" i="1" s="1"/>
  <c r="K4293" i="1" a="1"/>
  <c r="K4293" i="1" s="1"/>
  <c r="K4294" i="1" a="1"/>
  <c r="K4294" i="1" s="1"/>
  <c r="K4295" i="1" a="1"/>
  <c r="K4295" i="1" s="1"/>
  <c r="K4296" i="1" a="1"/>
  <c r="K4296" i="1" s="1"/>
  <c r="K4297" i="1" a="1"/>
  <c r="K4297" i="1" s="1"/>
  <c r="K4298" i="1" a="1"/>
  <c r="K4298" i="1" s="1"/>
  <c r="K4299" i="1" a="1"/>
  <c r="K4299" i="1" s="1"/>
  <c r="K4300" i="1" a="1"/>
  <c r="K4300" i="1" s="1"/>
  <c r="K4301" i="1" a="1"/>
  <c r="K4301" i="1" s="1"/>
  <c r="K4302" i="1" a="1"/>
  <c r="K4302" i="1" s="1"/>
  <c r="K4303" i="1" a="1"/>
  <c r="K4303" i="1" s="1"/>
  <c r="K4304" i="1" a="1"/>
  <c r="K4304" i="1" s="1"/>
  <c r="K4305" i="1" a="1"/>
  <c r="K4305" i="1" s="1"/>
  <c r="K4306" i="1" a="1"/>
  <c r="K4306" i="1" s="1"/>
  <c r="K4307" i="1" a="1"/>
  <c r="K4307" i="1" s="1"/>
  <c r="K4308" i="1" a="1"/>
  <c r="K4308" i="1" s="1"/>
  <c r="K4309" i="1" a="1"/>
  <c r="K4309" i="1" s="1"/>
  <c r="K4310" i="1" a="1"/>
  <c r="K4310" i="1" s="1"/>
  <c r="K4311" i="1" a="1"/>
  <c r="K4311" i="1" s="1"/>
  <c r="K4312" i="1" a="1"/>
  <c r="K4312" i="1" s="1"/>
  <c r="K4313" i="1" a="1"/>
  <c r="K4313" i="1" s="1"/>
  <c r="K4314" i="1" a="1"/>
  <c r="K4314" i="1" s="1"/>
  <c r="K4315" i="1" a="1"/>
  <c r="K4315" i="1" s="1"/>
  <c r="K4316" i="1" a="1"/>
  <c r="K4316" i="1" s="1"/>
  <c r="K4317" i="1" a="1"/>
  <c r="K4317" i="1" s="1"/>
  <c r="K4318" i="1" a="1"/>
  <c r="K4318" i="1" s="1"/>
  <c r="K4319" i="1" a="1"/>
  <c r="K4319" i="1" s="1"/>
  <c r="K4320" i="1" a="1"/>
  <c r="K4320" i="1" s="1"/>
  <c r="K4321" i="1" a="1"/>
  <c r="K4321" i="1" s="1"/>
  <c r="K4322" i="1" a="1"/>
  <c r="K4322" i="1" s="1"/>
  <c r="K4323" i="1" a="1"/>
  <c r="K4323" i="1" s="1"/>
  <c r="K4324" i="1" a="1"/>
  <c r="K4324" i="1" s="1"/>
  <c r="K4325" i="1" a="1"/>
  <c r="K4325" i="1" s="1"/>
  <c r="K4326" i="1" a="1"/>
  <c r="K4326" i="1" s="1"/>
  <c r="K4327" i="1" a="1"/>
  <c r="K4327" i="1" s="1"/>
  <c r="K4328" i="1" a="1"/>
  <c r="K4328" i="1" s="1"/>
  <c r="K4329" i="1" a="1"/>
  <c r="K4329" i="1" s="1"/>
  <c r="K4330" i="1" a="1"/>
  <c r="K4330" i="1" s="1"/>
  <c r="K4331" i="1" a="1"/>
  <c r="K4331" i="1" s="1"/>
  <c r="K4332" i="1" a="1"/>
  <c r="K4332" i="1" s="1"/>
  <c r="K4333" i="1" a="1"/>
  <c r="K4333" i="1" s="1"/>
  <c r="K4334" i="1" a="1"/>
  <c r="K4334" i="1" s="1"/>
  <c r="K4335" i="1" a="1"/>
  <c r="K4335" i="1" s="1"/>
  <c r="K4336" i="1" a="1"/>
  <c r="K4336" i="1" s="1"/>
  <c r="K4337" i="1" a="1"/>
  <c r="K4337" i="1" s="1"/>
  <c r="K4338" i="1" a="1"/>
  <c r="K4338" i="1" s="1"/>
  <c r="K4339" i="1" a="1"/>
  <c r="K4339" i="1" s="1"/>
  <c r="K4340" i="1" a="1"/>
  <c r="K4340" i="1" s="1"/>
  <c r="K4341" i="1" a="1"/>
  <c r="K4341" i="1" s="1"/>
  <c r="K4342" i="1" a="1"/>
  <c r="K4342" i="1" s="1"/>
  <c r="K4343" i="1" a="1"/>
  <c r="K4343" i="1" s="1"/>
  <c r="K4344" i="1" a="1"/>
  <c r="K4344" i="1" s="1"/>
  <c r="K4345" i="1" a="1"/>
  <c r="K4345" i="1" s="1"/>
  <c r="K4346" i="1" a="1"/>
  <c r="K4346" i="1" s="1"/>
  <c r="K4347" i="1" a="1"/>
  <c r="K4347" i="1" s="1"/>
  <c r="K4348" i="1" a="1"/>
  <c r="K4348" i="1" s="1"/>
  <c r="K4349" i="1" a="1"/>
  <c r="K4349" i="1" s="1"/>
  <c r="K4350" i="1" a="1"/>
  <c r="K4350" i="1" s="1"/>
  <c r="K4351" i="1" a="1"/>
  <c r="K4351" i="1" s="1"/>
  <c r="K4352" i="1" a="1"/>
  <c r="K4352" i="1" s="1"/>
  <c r="K4353" i="1" a="1"/>
  <c r="K4353" i="1" s="1"/>
  <c r="K4354" i="1" a="1"/>
  <c r="K4354" i="1" s="1"/>
  <c r="K4355" i="1" a="1"/>
  <c r="K4355" i="1" s="1"/>
  <c r="K4356" i="1" a="1"/>
  <c r="K4356" i="1" s="1"/>
  <c r="K4357" i="1" a="1"/>
  <c r="K4357" i="1" s="1"/>
  <c r="K4358" i="1" a="1"/>
  <c r="K4358" i="1" s="1"/>
  <c r="K4359" i="1" a="1"/>
  <c r="K4359" i="1" s="1"/>
  <c r="K4360" i="1" a="1"/>
  <c r="K4360" i="1" s="1"/>
  <c r="K4361" i="1" a="1"/>
  <c r="K4361" i="1" s="1"/>
  <c r="K4362" i="1" a="1"/>
  <c r="K4362" i="1" s="1"/>
  <c r="K4363" i="1" a="1"/>
  <c r="K4363" i="1" s="1"/>
  <c r="K4364" i="1" a="1"/>
  <c r="K4364" i="1" s="1"/>
  <c r="K4365" i="1" a="1"/>
  <c r="K4365" i="1" s="1"/>
  <c r="K4366" i="1" a="1"/>
  <c r="K4366" i="1" s="1"/>
  <c r="K4367" i="1" a="1"/>
  <c r="K4367" i="1" s="1"/>
  <c r="K4368" i="1" a="1"/>
  <c r="K4368" i="1" s="1"/>
  <c r="K4369" i="1" a="1"/>
  <c r="K4369" i="1" s="1"/>
  <c r="K4370" i="1" a="1"/>
  <c r="K4370" i="1" s="1"/>
  <c r="K4371" i="1" a="1"/>
  <c r="K4371" i="1" s="1"/>
  <c r="K4372" i="1" a="1"/>
  <c r="K4372" i="1" s="1"/>
  <c r="K4373" i="1" a="1"/>
  <c r="K4373" i="1" s="1"/>
  <c r="K4374" i="1" a="1"/>
  <c r="K4374" i="1" s="1"/>
  <c r="K4375" i="1" a="1"/>
  <c r="K4375" i="1" s="1"/>
  <c r="K4376" i="1" a="1"/>
  <c r="K4376" i="1" s="1"/>
  <c r="K4377" i="1" a="1"/>
  <c r="K4377" i="1" s="1"/>
  <c r="K4378" i="1" a="1"/>
  <c r="K4378" i="1" s="1"/>
  <c r="K4379" i="1" a="1"/>
  <c r="K4379" i="1" s="1"/>
  <c r="K4380" i="1" a="1"/>
  <c r="K4380" i="1" s="1"/>
  <c r="K4381" i="1" a="1"/>
  <c r="K4381" i="1" s="1"/>
  <c r="K4382" i="1" a="1"/>
  <c r="K4382" i="1" s="1"/>
  <c r="K4383" i="1" a="1"/>
  <c r="K4383" i="1" s="1"/>
  <c r="K4384" i="1" a="1"/>
  <c r="K4384" i="1" s="1"/>
  <c r="K4385" i="1" a="1"/>
  <c r="K4385" i="1" s="1"/>
  <c r="K4386" i="1" a="1"/>
  <c r="K4386" i="1" s="1"/>
  <c r="K4387" i="1" a="1"/>
  <c r="K4387" i="1" s="1"/>
  <c r="K4388" i="1" a="1"/>
  <c r="K4388" i="1" s="1"/>
  <c r="K4389" i="1" a="1"/>
  <c r="K4389" i="1" s="1"/>
  <c r="K4390" i="1" a="1"/>
  <c r="K4390" i="1" s="1"/>
  <c r="K4391" i="1" a="1"/>
  <c r="K4391" i="1" s="1"/>
  <c r="K4392" i="1" a="1"/>
  <c r="K4392" i="1" s="1"/>
  <c r="K4393" i="1" a="1"/>
  <c r="K4393" i="1" s="1"/>
  <c r="K4394" i="1" a="1"/>
  <c r="K4394" i="1" s="1"/>
  <c r="K4395" i="1" a="1"/>
  <c r="K4395" i="1" s="1"/>
  <c r="K4396" i="1" a="1"/>
  <c r="K4396" i="1" s="1"/>
  <c r="K4397" i="1" a="1"/>
  <c r="K4397" i="1" s="1"/>
  <c r="K4398" i="1" a="1"/>
  <c r="K4398" i="1" s="1"/>
  <c r="K4399" i="1" a="1"/>
  <c r="K4399" i="1" s="1"/>
  <c r="K4400" i="1" a="1"/>
  <c r="K4400" i="1" s="1"/>
  <c r="K4401" i="1" a="1"/>
  <c r="K4401" i="1" s="1"/>
  <c r="K4402" i="1" a="1"/>
  <c r="K4402" i="1" s="1"/>
  <c r="K4403" i="1" a="1"/>
  <c r="K4403" i="1" s="1"/>
  <c r="K4404" i="1" a="1"/>
  <c r="K4404" i="1" s="1"/>
  <c r="K4405" i="1" a="1"/>
  <c r="K4405" i="1" s="1"/>
  <c r="K4406" i="1" a="1"/>
  <c r="K4406" i="1" s="1"/>
  <c r="K4407" i="1" a="1"/>
  <c r="K4407" i="1" s="1"/>
  <c r="K4408" i="1" a="1"/>
  <c r="K4408" i="1" s="1"/>
  <c r="K4409" i="1" a="1"/>
  <c r="K4409" i="1" s="1"/>
  <c r="K4410" i="1" a="1"/>
  <c r="K4410" i="1" s="1"/>
  <c r="K4411" i="1" a="1"/>
  <c r="K4411" i="1" s="1"/>
  <c r="K4412" i="1" a="1"/>
  <c r="K4412" i="1" s="1"/>
  <c r="K4413" i="1" a="1"/>
  <c r="K4413" i="1" s="1"/>
  <c r="K4414" i="1" a="1"/>
  <c r="K4414" i="1" s="1"/>
  <c r="K4415" i="1" a="1"/>
  <c r="K4415" i="1" s="1"/>
  <c r="K4416" i="1" a="1"/>
  <c r="K4416" i="1" s="1"/>
  <c r="K4417" i="1" a="1"/>
  <c r="K4417" i="1" s="1"/>
  <c r="K4418" i="1" a="1"/>
  <c r="K4418" i="1" s="1"/>
  <c r="K4419" i="1" a="1"/>
  <c r="K4419" i="1" s="1"/>
  <c r="K4420" i="1" a="1"/>
  <c r="K4420" i="1" s="1"/>
  <c r="K4421" i="1" a="1"/>
  <c r="K4421" i="1" s="1"/>
  <c r="K4422" i="1" a="1"/>
  <c r="K4422" i="1" s="1"/>
  <c r="K4423" i="1" a="1"/>
  <c r="K4423" i="1" s="1"/>
  <c r="K4424" i="1" a="1"/>
  <c r="K4424" i="1" s="1"/>
  <c r="K4425" i="1" a="1"/>
  <c r="K4425" i="1" s="1"/>
  <c r="K4426" i="1" a="1"/>
  <c r="K4426" i="1" s="1"/>
  <c r="K4427" i="1" a="1"/>
  <c r="K4427" i="1" s="1"/>
  <c r="K4428" i="1" a="1"/>
  <c r="K4428" i="1" s="1"/>
  <c r="K4429" i="1" a="1"/>
  <c r="K4429" i="1" s="1"/>
  <c r="K4430" i="1" a="1"/>
  <c r="K4430" i="1" s="1"/>
  <c r="K4431" i="1" a="1"/>
  <c r="K4431" i="1" s="1"/>
  <c r="K4432" i="1" a="1"/>
  <c r="K4432" i="1" s="1"/>
  <c r="K4433" i="1" a="1"/>
  <c r="K4433" i="1" s="1"/>
  <c r="K4434" i="1" a="1"/>
  <c r="K4434" i="1" s="1"/>
  <c r="K4435" i="1" a="1"/>
  <c r="K4435" i="1" s="1"/>
  <c r="K4436" i="1" a="1"/>
  <c r="K4436" i="1" s="1"/>
  <c r="K4437" i="1" a="1"/>
  <c r="K4437" i="1" s="1"/>
  <c r="K4438" i="1" a="1"/>
  <c r="K4438" i="1" s="1"/>
  <c r="K4439" i="1" a="1"/>
  <c r="K4439" i="1" s="1"/>
  <c r="K4440" i="1" a="1"/>
  <c r="K4440" i="1" s="1"/>
  <c r="K4441" i="1" a="1"/>
  <c r="K4441" i="1" s="1"/>
  <c r="K4442" i="1" a="1"/>
  <c r="K4442" i="1" s="1"/>
  <c r="K4443" i="1" a="1"/>
  <c r="K4443" i="1" s="1"/>
  <c r="K4444" i="1" a="1"/>
  <c r="K4444" i="1" s="1"/>
  <c r="K4445" i="1" a="1"/>
  <c r="K4445" i="1" s="1"/>
  <c r="K4446" i="1" a="1"/>
  <c r="K4446" i="1" s="1"/>
  <c r="K4447" i="1" a="1"/>
  <c r="K4447" i="1" s="1"/>
  <c r="K4448" i="1" a="1"/>
  <c r="K4448" i="1" s="1"/>
  <c r="K4449" i="1" a="1"/>
  <c r="K4449" i="1" s="1"/>
  <c r="K4450" i="1" a="1"/>
  <c r="K4450" i="1" s="1"/>
  <c r="K4451" i="1" a="1"/>
  <c r="K4451" i="1" s="1"/>
  <c r="K4452" i="1" a="1"/>
  <c r="K4452" i="1" s="1"/>
  <c r="K4453" i="1" a="1"/>
  <c r="K4453" i="1" s="1"/>
  <c r="K4454" i="1" a="1"/>
  <c r="K4454" i="1" s="1"/>
  <c r="K4455" i="1" a="1"/>
  <c r="K4455" i="1" s="1"/>
  <c r="K4456" i="1" a="1"/>
  <c r="K4456" i="1" s="1"/>
  <c r="K4457" i="1" a="1"/>
  <c r="K4457" i="1" s="1"/>
  <c r="K4458" i="1" a="1"/>
  <c r="K4458" i="1" s="1"/>
  <c r="K4459" i="1" a="1"/>
  <c r="K4459" i="1" s="1"/>
  <c r="K4460" i="1" a="1"/>
  <c r="K4460" i="1" s="1"/>
  <c r="K4461" i="1" a="1"/>
  <c r="K4461" i="1" s="1"/>
  <c r="K4462" i="1" a="1"/>
  <c r="K4462" i="1" s="1"/>
  <c r="K4463" i="1" a="1"/>
  <c r="K4463" i="1" s="1"/>
  <c r="K4464" i="1" a="1"/>
  <c r="K4464" i="1" s="1"/>
  <c r="K4465" i="1" a="1"/>
  <c r="K4465" i="1" s="1"/>
  <c r="K4466" i="1" a="1"/>
  <c r="K4466" i="1" s="1"/>
  <c r="K4467" i="1" a="1"/>
  <c r="K4467" i="1" s="1"/>
  <c r="K4468" i="1" a="1"/>
  <c r="K4468" i="1" s="1"/>
  <c r="K4469" i="1" a="1"/>
  <c r="K4469" i="1" s="1"/>
  <c r="K4470" i="1" a="1"/>
  <c r="K4470" i="1" s="1"/>
  <c r="K4471" i="1" a="1"/>
  <c r="K4471" i="1" s="1"/>
  <c r="K4472" i="1" a="1"/>
  <c r="K4472" i="1" s="1"/>
  <c r="K4473" i="1" a="1"/>
  <c r="K4473" i="1" s="1"/>
  <c r="K4474" i="1" a="1"/>
  <c r="K4474" i="1" s="1"/>
  <c r="K4475" i="1" a="1"/>
  <c r="K4475" i="1" s="1"/>
  <c r="K4476" i="1" a="1"/>
  <c r="K4476" i="1" s="1"/>
  <c r="K4477" i="1" a="1"/>
  <c r="K4477" i="1" s="1"/>
  <c r="K4478" i="1" a="1"/>
  <c r="K4478" i="1" s="1"/>
  <c r="K4479" i="1" a="1"/>
  <c r="K4479" i="1" s="1"/>
  <c r="K4480" i="1" a="1"/>
  <c r="K4480" i="1" s="1"/>
  <c r="K4481" i="1" a="1"/>
  <c r="K4481" i="1" s="1"/>
  <c r="K4482" i="1" a="1"/>
  <c r="K4482" i="1" s="1"/>
  <c r="K4483" i="1" a="1"/>
  <c r="K4483" i="1" s="1"/>
  <c r="K4484" i="1" a="1"/>
  <c r="K4484" i="1" s="1"/>
  <c r="K4485" i="1" a="1"/>
  <c r="K4485" i="1" s="1"/>
  <c r="K4486" i="1" a="1"/>
  <c r="K4486" i="1" s="1"/>
  <c r="K4487" i="1" a="1"/>
  <c r="K4487" i="1" s="1"/>
  <c r="K4488" i="1" a="1"/>
  <c r="K4488" i="1" s="1"/>
  <c r="K4489" i="1" a="1"/>
  <c r="K4489" i="1" s="1"/>
  <c r="K4490" i="1" a="1"/>
  <c r="K4490" i="1" s="1"/>
  <c r="K4491" i="1" a="1"/>
  <c r="K4491" i="1" s="1"/>
  <c r="K4492" i="1" a="1"/>
  <c r="K4492" i="1" s="1"/>
  <c r="K4493" i="1" a="1"/>
  <c r="K4493" i="1" s="1"/>
  <c r="K4494" i="1" a="1"/>
  <c r="K4494" i="1" s="1"/>
  <c r="K4495" i="1" a="1"/>
  <c r="K4495" i="1" s="1"/>
  <c r="K4496" i="1" a="1"/>
  <c r="K4496" i="1" s="1"/>
  <c r="K4497" i="1" a="1"/>
  <c r="K4497" i="1" s="1"/>
  <c r="K4498" i="1" a="1"/>
  <c r="K4498" i="1" s="1"/>
  <c r="K4499" i="1" a="1"/>
  <c r="K4499" i="1" s="1"/>
  <c r="K4500" i="1" a="1"/>
  <c r="K4500" i="1" s="1"/>
  <c r="K4501" i="1" a="1"/>
  <c r="K4501" i="1" s="1"/>
  <c r="K4502" i="1" a="1"/>
  <c r="K4502" i="1" s="1"/>
  <c r="K4503" i="1" a="1"/>
  <c r="K4503" i="1" s="1"/>
  <c r="K4504" i="1" a="1"/>
  <c r="K4504" i="1" s="1"/>
  <c r="K4505" i="1" a="1"/>
  <c r="K4505" i="1" s="1"/>
  <c r="K4506" i="1" a="1"/>
  <c r="K4506" i="1" s="1"/>
  <c r="K4507" i="1" a="1"/>
  <c r="K4507" i="1" s="1"/>
  <c r="K4508" i="1" a="1"/>
  <c r="K4508" i="1" s="1"/>
  <c r="K4509" i="1" a="1"/>
  <c r="K4509" i="1" s="1"/>
  <c r="K4510" i="1" a="1"/>
  <c r="K4510" i="1" s="1"/>
  <c r="K4511" i="1" a="1"/>
  <c r="K4511" i="1" s="1"/>
  <c r="K4512" i="1" a="1"/>
  <c r="K4512" i="1" s="1"/>
  <c r="K4513" i="1" a="1"/>
  <c r="K4513" i="1" s="1"/>
  <c r="K4514" i="1" a="1"/>
  <c r="K4514" i="1" s="1"/>
  <c r="K4515" i="1" a="1"/>
  <c r="K4515" i="1" s="1"/>
  <c r="K4516" i="1" a="1"/>
  <c r="K4516" i="1" s="1"/>
  <c r="K4517" i="1" a="1"/>
  <c r="K4517" i="1" s="1"/>
  <c r="K4518" i="1" a="1"/>
  <c r="K4518" i="1" s="1"/>
  <c r="K4519" i="1" a="1"/>
  <c r="K4519" i="1" s="1"/>
  <c r="K4520" i="1" a="1"/>
  <c r="K4520" i="1" s="1"/>
  <c r="K4521" i="1" a="1"/>
  <c r="K4521" i="1" s="1"/>
  <c r="K4522" i="1" a="1"/>
  <c r="K4522" i="1" s="1"/>
  <c r="K4523" i="1" a="1"/>
  <c r="K4523" i="1" s="1"/>
  <c r="K4524" i="1" a="1"/>
  <c r="K4524" i="1" s="1"/>
  <c r="K4525" i="1" a="1"/>
  <c r="K4525" i="1" s="1"/>
  <c r="K4526" i="1" a="1"/>
  <c r="K4526" i="1" s="1"/>
  <c r="K4527" i="1" a="1"/>
  <c r="K4527" i="1" s="1"/>
  <c r="K4528" i="1" a="1"/>
  <c r="K4528" i="1" s="1"/>
  <c r="K4529" i="1" a="1"/>
  <c r="K4529" i="1" s="1"/>
  <c r="K4530" i="1" a="1"/>
  <c r="K4530" i="1" s="1"/>
  <c r="K4531" i="1" a="1"/>
  <c r="K4531" i="1" s="1"/>
  <c r="K4532" i="1" a="1"/>
  <c r="K4532" i="1" s="1"/>
  <c r="K4533" i="1" a="1"/>
  <c r="K4533" i="1" s="1"/>
  <c r="K4534" i="1" a="1"/>
  <c r="K4534" i="1" s="1"/>
  <c r="K4535" i="1" a="1"/>
  <c r="K4535" i="1" s="1"/>
  <c r="K4536" i="1" a="1"/>
  <c r="K4536" i="1" s="1"/>
  <c r="K4537" i="1" a="1"/>
  <c r="K4537" i="1" s="1"/>
  <c r="K4538" i="1" a="1"/>
  <c r="K4538" i="1" s="1"/>
  <c r="K4539" i="1" a="1"/>
  <c r="K4539" i="1" s="1"/>
  <c r="K4540" i="1" a="1"/>
  <c r="K4540" i="1" s="1"/>
  <c r="K4541" i="1" a="1"/>
  <c r="K4541" i="1" s="1"/>
  <c r="K4542" i="1" a="1"/>
  <c r="K4542" i="1" s="1"/>
  <c r="K4543" i="1" a="1"/>
  <c r="K4543" i="1" s="1"/>
  <c r="K4544" i="1" a="1"/>
  <c r="K4544" i="1" s="1"/>
  <c r="K4545" i="1" a="1"/>
  <c r="K4545" i="1" s="1"/>
  <c r="K4546" i="1" a="1"/>
  <c r="K4546" i="1" s="1"/>
  <c r="K4547" i="1" a="1"/>
  <c r="K4547" i="1" s="1"/>
  <c r="K4548" i="1" a="1"/>
  <c r="K4548" i="1" s="1"/>
  <c r="K4549" i="1" a="1"/>
  <c r="K4549" i="1" s="1"/>
  <c r="K4550" i="1" a="1"/>
  <c r="K4550" i="1" s="1"/>
  <c r="K4551" i="1" a="1"/>
  <c r="K4551" i="1" s="1"/>
  <c r="K4552" i="1" a="1"/>
  <c r="K4552" i="1" s="1"/>
  <c r="K4553" i="1" a="1"/>
  <c r="K4553" i="1" s="1"/>
  <c r="K4554" i="1" a="1"/>
  <c r="K4554" i="1" s="1"/>
  <c r="K4555" i="1" a="1"/>
  <c r="K4555" i="1" s="1"/>
  <c r="K4556" i="1" a="1"/>
  <c r="K4556" i="1" s="1"/>
  <c r="K4557" i="1" a="1"/>
  <c r="K4557" i="1" s="1"/>
  <c r="K4558" i="1" a="1"/>
  <c r="K4558" i="1" s="1"/>
  <c r="K4559" i="1" a="1"/>
  <c r="K4559" i="1" s="1"/>
  <c r="K4560" i="1" a="1"/>
  <c r="K4560" i="1" s="1"/>
  <c r="K4561" i="1" a="1"/>
  <c r="K4561" i="1" s="1"/>
  <c r="K4562" i="1" a="1"/>
  <c r="K4562" i="1" s="1"/>
  <c r="K4563" i="1" a="1"/>
  <c r="K4563" i="1" s="1"/>
  <c r="K4564" i="1" a="1"/>
  <c r="K4564" i="1" s="1"/>
  <c r="K4565" i="1" a="1"/>
  <c r="K4565" i="1" s="1"/>
  <c r="K4566" i="1" a="1"/>
  <c r="K4566" i="1" s="1"/>
  <c r="K4567" i="1" a="1"/>
  <c r="K4567" i="1" s="1"/>
  <c r="K4568" i="1" a="1"/>
  <c r="K4568" i="1" s="1"/>
  <c r="K4569" i="1" a="1"/>
  <c r="K4569" i="1" s="1"/>
  <c r="K4570" i="1" a="1"/>
  <c r="K4570" i="1" s="1"/>
  <c r="K4571" i="1" a="1"/>
  <c r="K4571" i="1" s="1"/>
  <c r="K4572" i="1" a="1"/>
  <c r="K4572" i="1" s="1"/>
  <c r="K4573" i="1" a="1"/>
  <c r="K4573" i="1" s="1"/>
  <c r="K4574" i="1" a="1"/>
  <c r="K4574" i="1" s="1"/>
  <c r="K4575" i="1" a="1"/>
  <c r="K4575" i="1" s="1"/>
  <c r="K4576" i="1" a="1"/>
  <c r="K4576" i="1" s="1"/>
  <c r="K4577" i="1" a="1"/>
  <c r="K4577" i="1" s="1"/>
  <c r="K4578" i="1" a="1"/>
  <c r="K4578" i="1" s="1"/>
  <c r="K4579" i="1" a="1"/>
  <c r="K4579" i="1" s="1"/>
  <c r="K4580" i="1" a="1"/>
  <c r="K4580" i="1" s="1"/>
  <c r="K4581" i="1" a="1"/>
  <c r="K4581" i="1" s="1"/>
  <c r="K4582" i="1" a="1"/>
  <c r="K4582" i="1" s="1"/>
  <c r="K4583" i="1" a="1"/>
  <c r="K4583" i="1" s="1"/>
  <c r="K4584" i="1" a="1"/>
  <c r="K4584" i="1" s="1"/>
  <c r="K4585" i="1" a="1"/>
  <c r="K4585" i="1" s="1"/>
  <c r="K4586" i="1" a="1"/>
  <c r="K4586" i="1" s="1"/>
  <c r="K4587" i="1" a="1"/>
  <c r="K4587" i="1" s="1"/>
  <c r="K4588" i="1" a="1"/>
  <c r="K4588" i="1" s="1"/>
  <c r="K4589" i="1" a="1"/>
  <c r="K4589" i="1" s="1"/>
  <c r="K4590" i="1" a="1"/>
  <c r="K4590" i="1" s="1"/>
  <c r="K4591" i="1" a="1"/>
  <c r="K4591" i="1" s="1"/>
  <c r="K4592" i="1" a="1"/>
  <c r="K4592" i="1" s="1"/>
  <c r="K4593" i="1" a="1"/>
  <c r="K4593" i="1" s="1"/>
  <c r="K4594" i="1" a="1"/>
  <c r="K4594" i="1" s="1"/>
  <c r="K4595" i="1" a="1"/>
  <c r="K4595" i="1" s="1"/>
  <c r="K4596" i="1" a="1"/>
  <c r="K4596" i="1" s="1"/>
  <c r="K4597" i="1" a="1"/>
  <c r="K4597" i="1" s="1"/>
  <c r="K4598" i="1" a="1"/>
  <c r="K4598" i="1" s="1"/>
  <c r="K4599" i="1" a="1"/>
  <c r="K4599" i="1" s="1"/>
  <c r="K4600" i="1" a="1"/>
  <c r="K4600" i="1" s="1"/>
  <c r="K4601" i="1" a="1"/>
  <c r="K4601" i="1" s="1"/>
  <c r="K4602" i="1" a="1"/>
  <c r="K4602" i="1" s="1"/>
  <c r="K4603" i="1" a="1"/>
  <c r="K4603" i="1" s="1"/>
  <c r="K4604" i="1" a="1"/>
  <c r="K4604" i="1" s="1"/>
  <c r="K4605" i="1" a="1"/>
  <c r="K4605" i="1" s="1"/>
  <c r="K4606" i="1" a="1"/>
  <c r="K4606" i="1" s="1"/>
  <c r="K4607" i="1" a="1"/>
  <c r="K4607" i="1" s="1"/>
  <c r="K4608" i="1" a="1"/>
  <c r="K4608" i="1" s="1"/>
  <c r="K4609" i="1" a="1"/>
  <c r="K4609" i="1" s="1"/>
  <c r="K4610" i="1" a="1"/>
  <c r="K4610" i="1" s="1"/>
  <c r="K4611" i="1" a="1"/>
  <c r="K4611" i="1" s="1"/>
  <c r="K4612" i="1" a="1"/>
  <c r="K4612" i="1" s="1"/>
  <c r="K4613" i="1" a="1"/>
  <c r="K4613" i="1" s="1"/>
  <c r="K4614" i="1" a="1"/>
  <c r="K4614" i="1" s="1"/>
  <c r="K4615" i="1" a="1"/>
  <c r="K4615" i="1" s="1"/>
  <c r="K4616" i="1" a="1"/>
  <c r="K4616" i="1" s="1"/>
  <c r="K4617" i="1" a="1"/>
  <c r="K4617" i="1" s="1"/>
  <c r="K4618" i="1" a="1"/>
  <c r="K4618" i="1" s="1"/>
  <c r="K4619" i="1" a="1"/>
  <c r="K4619" i="1" s="1"/>
  <c r="K4620" i="1" a="1"/>
  <c r="K4620" i="1" s="1"/>
  <c r="K4621" i="1" a="1"/>
  <c r="K4621" i="1" s="1"/>
  <c r="K4622" i="1" a="1"/>
  <c r="K4622" i="1" s="1"/>
  <c r="K4623" i="1" a="1"/>
  <c r="K4623" i="1" s="1"/>
  <c r="K4624" i="1" a="1"/>
  <c r="K4624" i="1" s="1"/>
  <c r="K4625" i="1" a="1"/>
  <c r="K4625" i="1" s="1"/>
  <c r="K4626" i="1" a="1"/>
  <c r="K4626" i="1" s="1"/>
  <c r="K4627" i="1" a="1"/>
  <c r="K4627" i="1" s="1"/>
  <c r="K4628" i="1" a="1"/>
  <c r="K4628" i="1" s="1"/>
  <c r="K4629" i="1" a="1"/>
  <c r="K4629" i="1" s="1"/>
  <c r="K4630" i="1" a="1"/>
  <c r="K4630" i="1" s="1"/>
  <c r="K4631" i="1" a="1"/>
  <c r="K4631" i="1" s="1"/>
  <c r="K4632" i="1" a="1"/>
  <c r="K4632" i="1" s="1"/>
  <c r="K4633" i="1" a="1"/>
  <c r="K4633" i="1" s="1"/>
  <c r="K4634" i="1" a="1"/>
  <c r="K4634" i="1" s="1"/>
  <c r="K4635" i="1" a="1"/>
  <c r="K4635" i="1" s="1"/>
  <c r="K4636" i="1" a="1"/>
  <c r="K4636" i="1" s="1"/>
  <c r="K4637" i="1" a="1"/>
  <c r="K4637" i="1" s="1"/>
  <c r="K4638" i="1" a="1"/>
  <c r="K4638" i="1" s="1"/>
  <c r="K4639" i="1" a="1"/>
  <c r="K4639" i="1" s="1"/>
  <c r="K4640" i="1" a="1"/>
  <c r="K4640" i="1" s="1"/>
  <c r="K4641" i="1" a="1"/>
  <c r="K4641" i="1" s="1"/>
  <c r="K4642" i="1" a="1"/>
  <c r="K4642" i="1" s="1"/>
  <c r="K4643" i="1" a="1"/>
  <c r="K4643" i="1" s="1"/>
  <c r="K4644" i="1" a="1"/>
  <c r="K4644" i="1" s="1"/>
  <c r="K4645" i="1" a="1"/>
  <c r="K4645" i="1" s="1"/>
  <c r="K4646" i="1" a="1"/>
  <c r="K4646" i="1" s="1"/>
  <c r="K4647" i="1" a="1"/>
  <c r="K4647" i="1" s="1"/>
  <c r="K4648" i="1" a="1"/>
  <c r="K4648" i="1" s="1"/>
  <c r="K4649" i="1" a="1"/>
  <c r="K4649" i="1" s="1"/>
  <c r="K4650" i="1" a="1"/>
  <c r="K4650" i="1" s="1"/>
  <c r="K4651" i="1" a="1"/>
  <c r="K4651" i="1" s="1"/>
  <c r="K4652" i="1" a="1"/>
  <c r="K4652" i="1" s="1"/>
  <c r="K4653" i="1" a="1"/>
  <c r="K4653" i="1" s="1"/>
  <c r="K4654" i="1" a="1"/>
  <c r="K4654" i="1" s="1"/>
  <c r="K4655" i="1" a="1"/>
  <c r="K4655" i="1" s="1"/>
  <c r="K4656" i="1" a="1"/>
  <c r="K4656" i="1" s="1"/>
  <c r="K4657" i="1" a="1"/>
  <c r="K4657" i="1" s="1"/>
  <c r="K4658" i="1" a="1"/>
  <c r="K4658" i="1" s="1"/>
  <c r="K4659" i="1" a="1"/>
  <c r="K4659" i="1" s="1"/>
  <c r="K4660" i="1" a="1"/>
  <c r="K4660" i="1" s="1"/>
  <c r="K4661" i="1" a="1"/>
  <c r="K4661" i="1" s="1"/>
  <c r="K4662" i="1" a="1"/>
  <c r="K4662" i="1" s="1"/>
  <c r="K4663" i="1" a="1"/>
  <c r="K4663" i="1" s="1"/>
  <c r="K4664" i="1" a="1"/>
  <c r="K4664" i="1" s="1"/>
  <c r="K4665" i="1" a="1"/>
  <c r="K4665" i="1" s="1"/>
  <c r="K4666" i="1" a="1"/>
  <c r="K4666" i="1" s="1"/>
  <c r="K4667" i="1" a="1"/>
  <c r="K4667" i="1" s="1"/>
  <c r="K4668" i="1" a="1"/>
  <c r="K4668" i="1" s="1"/>
  <c r="K4669" i="1" a="1"/>
  <c r="K4669" i="1" s="1"/>
  <c r="K4670" i="1" a="1"/>
  <c r="K4670" i="1" s="1"/>
  <c r="K4671" i="1" a="1"/>
  <c r="K4671" i="1" s="1"/>
  <c r="K4672" i="1" a="1"/>
  <c r="K4672" i="1" s="1"/>
  <c r="K4673" i="1" a="1"/>
  <c r="K4673" i="1" s="1"/>
  <c r="K4674" i="1" a="1"/>
  <c r="K4674" i="1" s="1"/>
  <c r="K4675" i="1" a="1"/>
  <c r="K4675" i="1" s="1"/>
  <c r="K4676" i="1" a="1"/>
  <c r="K4676" i="1" s="1"/>
  <c r="K4677" i="1" a="1"/>
  <c r="K4677" i="1" s="1"/>
  <c r="K4678" i="1" a="1"/>
  <c r="K4678" i="1" s="1"/>
  <c r="K4679" i="1" a="1"/>
  <c r="K4679" i="1" s="1"/>
  <c r="K4680" i="1" a="1"/>
  <c r="K4680" i="1" s="1"/>
  <c r="K4681" i="1" a="1"/>
  <c r="K4681" i="1" s="1"/>
  <c r="K4682" i="1" a="1"/>
  <c r="K4682" i="1" s="1"/>
  <c r="K4683" i="1" a="1"/>
  <c r="K4683" i="1" s="1"/>
  <c r="K4684" i="1" a="1"/>
  <c r="K4684" i="1" s="1"/>
  <c r="K4685" i="1" a="1"/>
  <c r="K4685" i="1" s="1"/>
  <c r="K4686" i="1" a="1"/>
  <c r="K4686" i="1" s="1"/>
  <c r="K4687" i="1" a="1"/>
  <c r="K4687" i="1" s="1"/>
  <c r="K4688" i="1" a="1"/>
  <c r="K4688" i="1" s="1"/>
  <c r="K4689" i="1" a="1"/>
  <c r="K4689" i="1" s="1"/>
  <c r="K4690" i="1" a="1"/>
  <c r="K4690" i="1" s="1"/>
  <c r="K4691" i="1" a="1"/>
  <c r="K4691" i="1" s="1"/>
  <c r="K4692" i="1" a="1"/>
  <c r="K4692" i="1" s="1"/>
  <c r="K4693" i="1" a="1"/>
  <c r="K4693" i="1" s="1"/>
  <c r="K4694" i="1" a="1"/>
  <c r="K4694" i="1" s="1"/>
  <c r="K4695" i="1" a="1"/>
  <c r="K4695" i="1" s="1"/>
  <c r="K4696" i="1" a="1"/>
  <c r="K4696" i="1" s="1"/>
  <c r="K4697" i="1" a="1"/>
  <c r="K4697" i="1" s="1"/>
  <c r="K4698" i="1" a="1"/>
  <c r="K4698" i="1" s="1"/>
  <c r="K4699" i="1" a="1"/>
  <c r="K4699" i="1" s="1"/>
  <c r="K4700" i="1" a="1"/>
  <c r="K4700" i="1" s="1"/>
  <c r="K4701" i="1" a="1"/>
  <c r="K4701" i="1" s="1"/>
  <c r="K4702" i="1" a="1"/>
  <c r="K4702" i="1" s="1"/>
  <c r="K4703" i="1" a="1"/>
  <c r="K4703" i="1" s="1"/>
  <c r="K4704" i="1" a="1"/>
  <c r="K4704" i="1" s="1"/>
  <c r="K4705" i="1" a="1"/>
  <c r="K4705" i="1" s="1"/>
  <c r="K4706" i="1" a="1"/>
  <c r="K4706" i="1" s="1"/>
  <c r="K4707" i="1" a="1"/>
  <c r="K4707" i="1" s="1"/>
  <c r="K4708" i="1" a="1"/>
  <c r="K4708" i="1" s="1"/>
  <c r="K4709" i="1" a="1"/>
  <c r="K4709" i="1" s="1"/>
  <c r="K4710" i="1" a="1"/>
  <c r="K4710" i="1" s="1"/>
  <c r="K4711" i="1" a="1"/>
  <c r="K4711" i="1" s="1"/>
  <c r="K4712" i="1" a="1"/>
  <c r="K4712" i="1" s="1"/>
  <c r="K4713" i="1" a="1"/>
  <c r="K4713" i="1" s="1"/>
  <c r="K4714" i="1" a="1"/>
  <c r="K4714" i="1" s="1"/>
  <c r="K4715" i="1" a="1"/>
  <c r="K4715" i="1" s="1"/>
  <c r="K4716" i="1" a="1"/>
  <c r="K4716" i="1" s="1"/>
  <c r="K4717" i="1" a="1"/>
  <c r="K4717" i="1" s="1"/>
  <c r="K4718" i="1" a="1"/>
  <c r="K4718" i="1" s="1"/>
  <c r="K4719" i="1" a="1"/>
  <c r="K4719" i="1" s="1"/>
  <c r="K4720" i="1" a="1"/>
  <c r="K4720" i="1" s="1"/>
  <c r="K4721" i="1" a="1"/>
  <c r="K4721" i="1" s="1"/>
  <c r="K4722" i="1" a="1"/>
  <c r="K4722" i="1" s="1"/>
  <c r="K4723" i="1" a="1"/>
  <c r="K4723" i="1" s="1"/>
  <c r="K4724" i="1" a="1"/>
  <c r="K4724" i="1" s="1"/>
  <c r="K4725" i="1" a="1"/>
  <c r="K4725" i="1" s="1"/>
  <c r="K4726" i="1" a="1"/>
  <c r="K4726" i="1" s="1"/>
  <c r="K4727" i="1" a="1"/>
  <c r="K4727" i="1" s="1"/>
  <c r="K4728" i="1" a="1"/>
  <c r="K4728" i="1" s="1"/>
  <c r="K4729" i="1" a="1"/>
  <c r="K4729" i="1" s="1"/>
  <c r="K4730" i="1" a="1"/>
  <c r="K4730" i="1" s="1"/>
  <c r="K4731" i="1" a="1"/>
  <c r="K4731" i="1" s="1"/>
  <c r="K4732" i="1" a="1"/>
  <c r="K4732" i="1" s="1"/>
  <c r="K4733" i="1" a="1"/>
  <c r="K4733" i="1" s="1"/>
  <c r="K4734" i="1" a="1"/>
  <c r="K4734" i="1" s="1"/>
  <c r="K4735" i="1" a="1"/>
  <c r="K4735" i="1" s="1"/>
  <c r="K4736" i="1" a="1"/>
  <c r="K4736" i="1" s="1"/>
  <c r="K4737" i="1" a="1"/>
  <c r="K4737" i="1" s="1"/>
  <c r="K4738" i="1" a="1"/>
  <c r="K4738" i="1" s="1"/>
  <c r="K4739" i="1" a="1"/>
  <c r="K4739" i="1" s="1"/>
  <c r="K4740" i="1" a="1"/>
  <c r="K4740" i="1" s="1"/>
  <c r="K4741" i="1" a="1"/>
  <c r="K4741" i="1" s="1"/>
  <c r="K4742" i="1" a="1"/>
  <c r="K4742" i="1" s="1"/>
  <c r="K4743" i="1" a="1"/>
  <c r="K4743" i="1" s="1"/>
  <c r="K4744" i="1" a="1"/>
  <c r="K4744" i="1" s="1"/>
  <c r="K4745" i="1" a="1"/>
  <c r="K4745" i="1" s="1"/>
  <c r="K4746" i="1" a="1"/>
  <c r="K4746" i="1" s="1"/>
  <c r="K4747" i="1" a="1"/>
  <c r="K4747" i="1" s="1"/>
  <c r="K4748" i="1" a="1"/>
  <c r="K4748" i="1" s="1"/>
  <c r="K4749" i="1" a="1"/>
  <c r="K4749" i="1" s="1"/>
  <c r="K4750" i="1" a="1"/>
  <c r="K4750" i="1" s="1"/>
  <c r="K4751" i="1" a="1"/>
  <c r="K4751" i="1" s="1"/>
  <c r="K4752" i="1" a="1"/>
  <c r="K4752" i="1" s="1"/>
  <c r="K4753" i="1" a="1"/>
  <c r="K4753" i="1" s="1"/>
  <c r="K4754" i="1" a="1"/>
  <c r="K4754" i="1" s="1"/>
  <c r="K4755" i="1" a="1"/>
  <c r="K4755" i="1" s="1"/>
  <c r="K4756" i="1" a="1"/>
  <c r="K4756" i="1" s="1"/>
  <c r="K4757" i="1" a="1"/>
  <c r="K4757" i="1" s="1"/>
  <c r="K4758" i="1" a="1"/>
  <c r="K4758" i="1" s="1"/>
  <c r="K4759" i="1" a="1"/>
  <c r="K4759" i="1" s="1"/>
  <c r="K4760" i="1" a="1"/>
  <c r="K4760" i="1" s="1"/>
  <c r="K4761" i="1" a="1"/>
  <c r="K4761" i="1" s="1"/>
  <c r="K4762" i="1" a="1"/>
  <c r="K4762" i="1" s="1"/>
  <c r="K4763" i="1" a="1"/>
  <c r="K4763" i="1" s="1"/>
  <c r="K4764" i="1" a="1"/>
  <c r="K4764" i="1" s="1"/>
  <c r="K4765" i="1" a="1"/>
  <c r="K4765" i="1" s="1"/>
  <c r="K4766" i="1" a="1"/>
  <c r="K4766" i="1" s="1"/>
  <c r="K4767" i="1" a="1"/>
  <c r="K4767" i="1" s="1"/>
  <c r="K4768" i="1" a="1"/>
  <c r="K4768" i="1" s="1"/>
  <c r="K4769" i="1" a="1"/>
  <c r="K4769" i="1" s="1"/>
  <c r="K4770" i="1" a="1"/>
  <c r="K4770" i="1" s="1"/>
  <c r="K4771" i="1" a="1"/>
  <c r="K4771" i="1" s="1"/>
  <c r="K4772" i="1" a="1"/>
  <c r="K4772" i="1" s="1"/>
  <c r="K4773" i="1" a="1"/>
  <c r="K4773" i="1" s="1"/>
  <c r="K4774" i="1" a="1"/>
  <c r="K4774" i="1" s="1"/>
  <c r="K4775" i="1" a="1"/>
  <c r="K4775" i="1" s="1"/>
  <c r="K4776" i="1" a="1"/>
  <c r="K4776" i="1" s="1"/>
  <c r="K4777" i="1" a="1"/>
  <c r="K4777" i="1" s="1"/>
  <c r="K4778" i="1" a="1"/>
  <c r="K4778" i="1" s="1"/>
  <c r="K4779" i="1" a="1"/>
  <c r="K4779" i="1" s="1"/>
  <c r="K4780" i="1" a="1"/>
  <c r="K4780" i="1" s="1"/>
  <c r="K4781" i="1" a="1"/>
  <c r="K4781" i="1" s="1"/>
  <c r="K4782" i="1" a="1"/>
  <c r="K4782" i="1" s="1"/>
  <c r="K4783" i="1" a="1"/>
  <c r="K4783" i="1" s="1"/>
  <c r="K4784" i="1" a="1"/>
  <c r="K4784" i="1" s="1"/>
  <c r="K4785" i="1" a="1"/>
  <c r="K4785" i="1" s="1"/>
  <c r="K4786" i="1" a="1"/>
  <c r="K4786" i="1" s="1"/>
  <c r="K4787" i="1" a="1"/>
  <c r="K4787" i="1" s="1"/>
  <c r="K4788" i="1" a="1"/>
  <c r="K4788" i="1" s="1"/>
  <c r="K4789" i="1" a="1"/>
  <c r="K4789" i="1" s="1"/>
  <c r="K4790" i="1" a="1"/>
  <c r="K4790" i="1" s="1"/>
  <c r="K4791" i="1" a="1"/>
  <c r="K4791" i="1" s="1"/>
  <c r="K4792" i="1" a="1"/>
  <c r="K4792" i="1" s="1"/>
  <c r="K4793" i="1" a="1"/>
  <c r="K4793" i="1" s="1"/>
  <c r="K4794" i="1" a="1"/>
  <c r="K4794" i="1" s="1"/>
  <c r="K4795" i="1" a="1"/>
  <c r="K4795" i="1" s="1"/>
  <c r="K4796" i="1" a="1"/>
  <c r="K4796" i="1" s="1"/>
  <c r="K4797" i="1" a="1"/>
  <c r="K4797" i="1" s="1"/>
  <c r="K4798" i="1" a="1"/>
  <c r="K4798" i="1" s="1"/>
  <c r="K4799" i="1" a="1"/>
  <c r="K4799" i="1" s="1"/>
  <c r="K4800" i="1" a="1"/>
  <c r="K4800" i="1" s="1"/>
  <c r="K4801" i="1" a="1"/>
  <c r="K4801" i="1" s="1"/>
  <c r="K4802" i="1" a="1"/>
  <c r="K4802" i="1" s="1"/>
  <c r="K4803" i="1" a="1"/>
  <c r="K4803" i="1" s="1"/>
  <c r="K4804" i="1" a="1"/>
  <c r="K4804" i="1" s="1"/>
  <c r="K4805" i="1" a="1"/>
  <c r="K4805" i="1" s="1"/>
  <c r="K4806" i="1" a="1"/>
  <c r="K4806" i="1" s="1"/>
  <c r="K4807" i="1" a="1"/>
  <c r="K4807" i="1" s="1"/>
  <c r="K4808" i="1" a="1"/>
  <c r="K4808" i="1" s="1"/>
  <c r="K4809" i="1" a="1"/>
  <c r="K4809" i="1" s="1"/>
  <c r="K4810" i="1" a="1"/>
  <c r="K4810" i="1" s="1"/>
  <c r="K4811" i="1" a="1"/>
  <c r="K4811" i="1" s="1"/>
  <c r="K4812" i="1" a="1"/>
  <c r="K4812" i="1" s="1"/>
  <c r="K4813" i="1" a="1"/>
  <c r="K4813" i="1" s="1"/>
  <c r="K4814" i="1" a="1"/>
  <c r="K4814" i="1" s="1"/>
  <c r="K4815" i="1" a="1"/>
  <c r="K4815" i="1" s="1"/>
  <c r="K4816" i="1" a="1"/>
  <c r="K4816" i="1" s="1"/>
  <c r="K4817" i="1" a="1"/>
  <c r="K4817" i="1" s="1"/>
  <c r="K4818" i="1" a="1"/>
  <c r="K4818" i="1" s="1"/>
  <c r="K4819" i="1" a="1"/>
  <c r="K4819" i="1" s="1"/>
  <c r="K4820" i="1" a="1"/>
  <c r="K4820" i="1" s="1"/>
  <c r="K4821" i="1" a="1"/>
  <c r="K4821" i="1" s="1"/>
  <c r="K4822" i="1" a="1"/>
  <c r="K4822" i="1" s="1"/>
  <c r="K4823" i="1" a="1"/>
  <c r="K4823" i="1" s="1"/>
  <c r="K4824" i="1" a="1"/>
  <c r="K4824" i="1" s="1"/>
  <c r="K4825" i="1" a="1"/>
  <c r="K4825" i="1" s="1"/>
  <c r="K4826" i="1" a="1"/>
  <c r="K4826" i="1" s="1"/>
  <c r="K4827" i="1" a="1"/>
  <c r="K4827" i="1" s="1"/>
  <c r="K4828" i="1" a="1"/>
  <c r="K4828" i="1" s="1"/>
  <c r="K4829" i="1" a="1"/>
  <c r="K4829" i="1" s="1"/>
  <c r="K4830" i="1" a="1"/>
  <c r="K4830" i="1" s="1"/>
  <c r="K4831" i="1" a="1"/>
  <c r="K4831" i="1" s="1"/>
  <c r="K4832" i="1" a="1"/>
  <c r="K4832" i="1" s="1"/>
  <c r="K4833" i="1" a="1"/>
  <c r="K4833" i="1" s="1"/>
  <c r="K4834" i="1" a="1"/>
  <c r="K4834" i="1" s="1"/>
  <c r="K4835" i="1" a="1"/>
  <c r="K4835" i="1" s="1"/>
  <c r="K4836" i="1" a="1"/>
  <c r="K4836" i="1" s="1"/>
  <c r="K4837" i="1" a="1"/>
  <c r="K4837" i="1" s="1"/>
  <c r="K4838" i="1" a="1"/>
  <c r="K4838" i="1" s="1"/>
  <c r="K4839" i="1" a="1"/>
  <c r="K4839" i="1" s="1"/>
  <c r="K4840" i="1" a="1"/>
  <c r="K4840" i="1" s="1"/>
  <c r="K4841" i="1" a="1"/>
  <c r="K4841" i="1" s="1"/>
  <c r="K4842" i="1" a="1"/>
  <c r="K4842" i="1" s="1"/>
  <c r="K4843" i="1" a="1"/>
  <c r="K4843" i="1" s="1"/>
  <c r="K4844" i="1" a="1"/>
  <c r="K4844" i="1" s="1"/>
  <c r="K4845" i="1" a="1"/>
  <c r="K4845" i="1" s="1"/>
  <c r="K4846" i="1" a="1"/>
  <c r="K4846" i="1" s="1"/>
  <c r="K4847" i="1" a="1"/>
  <c r="K4847" i="1" s="1"/>
  <c r="K4848" i="1" a="1"/>
  <c r="K4848" i="1" s="1"/>
  <c r="K4849" i="1" a="1"/>
  <c r="K4849" i="1" s="1"/>
  <c r="K4850" i="1" a="1"/>
  <c r="K4850" i="1" s="1"/>
  <c r="K4851" i="1" a="1"/>
  <c r="K4851" i="1" s="1"/>
  <c r="K4852" i="1" a="1"/>
  <c r="K4852" i="1" s="1"/>
  <c r="K4853" i="1" a="1"/>
  <c r="K4853" i="1" s="1"/>
  <c r="K4854" i="1" a="1"/>
  <c r="K4854" i="1" s="1"/>
  <c r="K4855" i="1" a="1"/>
  <c r="K4855" i="1" s="1"/>
  <c r="K4856" i="1" a="1"/>
  <c r="K4856" i="1" s="1"/>
  <c r="K4857" i="1" a="1"/>
  <c r="K4857" i="1" s="1"/>
  <c r="K4858" i="1" a="1"/>
  <c r="K4858" i="1" s="1"/>
  <c r="K4859" i="1" a="1"/>
  <c r="K4859" i="1" s="1"/>
  <c r="K4860" i="1" a="1"/>
  <c r="K4860" i="1" s="1"/>
  <c r="K4861" i="1" a="1"/>
  <c r="K4861" i="1" s="1"/>
  <c r="K4862" i="1" a="1"/>
  <c r="K4862" i="1" s="1"/>
  <c r="K4863" i="1" a="1"/>
  <c r="K4863" i="1" s="1"/>
  <c r="K4864" i="1" a="1"/>
  <c r="K4864" i="1" s="1"/>
  <c r="K4865" i="1" a="1"/>
  <c r="K4865" i="1" s="1"/>
  <c r="K4866" i="1" a="1"/>
  <c r="K4866" i="1" s="1"/>
  <c r="K4867" i="1" a="1"/>
  <c r="K4867" i="1" s="1"/>
  <c r="K4868" i="1" a="1"/>
  <c r="K4868" i="1" s="1"/>
  <c r="K4869" i="1" a="1"/>
  <c r="K4869" i="1" s="1"/>
  <c r="K4870" i="1" a="1"/>
  <c r="K4870" i="1" s="1"/>
  <c r="K4871" i="1" a="1"/>
  <c r="K4871" i="1" s="1"/>
  <c r="K4872" i="1" a="1"/>
  <c r="K4872" i="1" s="1"/>
  <c r="K4873" i="1" a="1"/>
  <c r="K4873" i="1" s="1"/>
  <c r="K4874" i="1" a="1"/>
  <c r="K4874" i="1" s="1"/>
  <c r="K4875" i="1" a="1"/>
  <c r="K4875" i="1" s="1"/>
  <c r="K4876" i="1" a="1"/>
  <c r="K4876" i="1" s="1"/>
  <c r="K4877" i="1" a="1"/>
  <c r="K4877" i="1" s="1"/>
  <c r="K4878" i="1" a="1"/>
  <c r="K4878" i="1" s="1"/>
  <c r="K4879" i="1" a="1"/>
  <c r="K4879" i="1" s="1"/>
  <c r="K4880" i="1" a="1"/>
  <c r="K4880" i="1" s="1"/>
  <c r="K4881" i="1" a="1"/>
  <c r="K4881" i="1" s="1"/>
  <c r="K4882" i="1" a="1"/>
  <c r="K4882" i="1" s="1"/>
  <c r="K4883" i="1" a="1"/>
  <c r="K4883" i="1" s="1"/>
  <c r="K4884" i="1" a="1"/>
  <c r="K4884" i="1" s="1"/>
  <c r="K4885" i="1" a="1"/>
  <c r="K4885" i="1" s="1"/>
  <c r="K4886" i="1" a="1"/>
  <c r="K4886" i="1" s="1"/>
  <c r="K4887" i="1" a="1"/>
  <c r="K4887" i="1" s="1"/>
  <c r="K4888" i="1" a="1"/>
  <c r="K4888" i="1" s="1"/>
  <c r="K4889" i="1" a="1"/>
  <c r="K4889" i="1" s="1"/>
  <c r="K4890" i="1" a="1"/>
  <c r="K4890" i="1" s="1"/>
  <c r="K4891" i="1" a="1"/>
  <c r="K4891" i="1" s="1"/>
  <c r="K4892" i="1" a="1"/>
  <c r="K4892" i="1" s="1"/>
  <c r="K4893" i="1" a="1"/>
  <c r="K4893" i="1" s="1"/>
  <c r="K4894" i="1" a="1"/>
  <c r="K4894" i="1" s="1"/>
  <c r="K4895" i="1" a="1"/>
  <c r="K4895" i="1" s="1"/>
  <c r="K4896" i="1" a="1"/>
  <c r="K4896" i="1" s="1"/>
  <c r="K4897" i="1" a="1"/>
  <c r="K4897" i="1" s="1"/>
  <c r="K4898" i="1" a="1"/>
  <c r="K4898" i="1" s="1"/>
  <c r="K4899" i="1" a="1"/>
  <c r="K4899" i="1" s="1"/>
  <c r="K4900" i="1" a="1"/>
  <c r="K4900" i="1" s="1"/>
  <c r="K4901" i="1" a="1"/>
  <c r="K4901" i="1" s="1"/>
  <c r="K4902" i="1" a="1"/>
  <c r="K4902" i="1" s="1"/>
  <c r="K4903" i="1" a="1"/>
  <c r="K4903" i="1" s="1"/>
  <c r="K4904" i="1" a="1"/>
  <c r="K4904" i="1" s="1"/>
  <c r="K4905" i="1" a="1"/>
  <c r="K4905" i="1" s="1"/>
  <c r="K4906" i="1" a="1"/>
  <c r="K4906" i="1" s="1"/>
  <c r="K4907" i="1" a="1"/>
  <c r="K4907" i="1" s="1"/>
  <c r="K4908" i="1" a="1"/>
  <c r="K4908" i="1" s="1"/>
  <c r="K4909" i="1" a="1"/>
  <c r="K4909" i="1" s="1"/>
  <c r="K4910" i="1" a="1"/>
  <c r="K4910" i="1" s="1"/>
  <c r="K4911" i="1" a="1"/>
  <c r="K4911" i="1" s="1"/>
  <c r="K4912" i="1" a="1"/>
  <c r="K4912" i="1" s="1"/>
  <c r="K4913" i="1" a="1"/>
  <c r="K4913" i="1" s="1"/>
  <c r="K4914" i="1" a="1"/>
  <c r="K4914" i="1" s="1"/>
  <c r="K4915" i="1" a="1"/>
  <c r="K4915" i="1" s="1"/>
  <c r="K4916" i="1" a="1"/>
  <c r="K4916" i="1" s="1"/>
  <c r="K4917" i="1" a="1"/>
  <c r="K4917" i="1" s="1"/>
  <c r="K4918" i="1" a="1"/>
  <c r="K4918" i="1" s="1"/>
  <c r="K4919" i="1" a="1"/>
  <c r="K4919" i="1" s="1"/>
  <c r="K4920" i="1" a="1"/>
  <c r="K4920" i="1" s="1"/>
  <c r="K4921" i="1" a="1"/>
  <c r="K4921" i="1" s="1"/>
  <c r="K4922" i="1" a="1"/>
  <c r="K4922" i="1" s="1"/>
  <c r="K4923" i="1" a="1"/>
  <c r="K4923" i="1" s="1"/>
  <c r="K4924" i="1" a="1"/>
  <c r="K4924" i="1" s="1"/>
  <c r="K4925" i="1" a="1"/>
  <c r="K4925" i="1" s="1"/>
  <c r="K4926" i="1" a="1"/>
  <c r="K4926" i="1" s="1"/>
  <c r="K4927" i="1" a="1"/>
  <c r="K4927" i="1" s="1"/>
  <c r="K4928" i="1" a="1"/>
  <c r="K4928" i="1" s="1"/>
  <c r="K4929" i="1" a="1"/>
  <c r="K4929" i="1" s="1"/>
  <c r="K4930" i="1" a="1"/>
  <c r="K4930" i="1" s="1"/>
  <c r="K4931" i="1" a="1"/>
  <c r="K4931" i="1" s="1"/>
  <c r="K4932" i="1" a="1"/>
  <c r="K4932" i="1" s="1"/>
  <c r="K4933" i="1" a="1"/>
  <c r="K4933" i="1" s="1"/>
  <c r="K4934" i="1" a="1"/>
  <c r="K4934" i="1" s="1"/>
  <c r="K4935" i="1" a="1"/>
  <c r="K4935" i="1" s="1"/>
  <c r="K4936" i="1" a="1"/>
  <c r="K4936" i="1" s="1"/>
  <c r="K4937" i="1" a="1"/>
  <c r="K4937" i="1" s="1"/>
  <c r="K4938" i="1" a="1"/>
  <c r="K4938" i="1" s="1"/>
  <c r="K4939" i="1" a="1"/>
  <c r="K4939" i="1" s="1"/>
  <c r="K4940" i="1" a="1"/>
  <c r="K4940" i="1" s="1"/>
  <c r="K4941" i="1" a="1"/>
  <c r="K4941" i="1" s="1"/>
  <c r="K4942" i="1" a="1"/>
  <c r="K4942" i="1" s="1"/>
  <c r="K4943" i="1" a="1"/>
  <c r="K4943" i="1" s="1"/>
  <c r="K4944" i="1" a="1"/>
  <c r="K4944" i="1" s="1"/>
  <c r="K4945" i="1" a="1"/>
  <c r="K4945" i="1" s="1"/>
  <c r="K4946" i="1" a="1"/>
  <c r="K4946" i="1" s="1"/>
  <c r="K4947" i="1" a="1"/>
  <c r="K4947" i="1" s="1"/>
  <c r="K4948" i="1" a="1"/>
  <c r="K4948" i="1" s="1"/>
  <c r="K4949" i="1" a="1"/>
  <c r="K4949" i="1" s="1"/>
  <c r="K4950" i="1" a="1"/>
  <c r="K4950" i="1" s="1"/>
  <c r="K4951" i="1" a="1"/>
  <c r="K4951" i="1" s="1"/>
  <c r="K4952" i="1" a="1"/>
  <c r="K4952" i="1" s="1"/>
  <c r="K4953" i="1" a="1"/>
  <c r="K4953" i="1" s="1"/>
  <c r="K4954" i="1" a="1"/>
  <c r="K4954" i="1" s="1"/>
  <c r="K4955" i="1" a="1"/>
  <c r="K4955" i="1" s="1"/>
  <c r="K4956" i="1" a="1"/>
  <c r="K4956" i="1" s="1"/>
  <c r="K4957" i="1" a="1"/>
  <c r="K4957" i="1" s="1"/>
  <c r="K4958" i="1" a="1"/>
  <c r="K4958" i="1" s="1"/>
  <c r="K4959" i="1" a="1"/>
  <c r="K4959" i="1" s="1"/>
  <c r="K4960" i="1" a="1"/>
  <c r="K4960" i="1" s="1"/>
  <c r="K4961" i="1" a="1"/>
  <c r="K4961" i="1" s="1"/>
  <c r="K4962" i="1" a="1"/>
  <c r="K4962" i="1" s="1"/>
  <c r="K4963" i="1" a="1"/>
  <c r="K4963" i="1" s="1"/>
  <c r="K4964" i="1" a="1"/>
  <c r="K4964" i="1" s="1"/>
  <c r="K4965" i="1" a="1"/>
  <c r="K4965" i="1" s="1"/>
  <c r="K4966" i="1" a="1"/>
  <c r="K4966" i="1" s="1"/>
  <c r="K4967" i="1" a="1"/>
  <c r="K4967" i="1" s="1"/>
  <c r="K4968" i="1" a="1"/>
  <c r="K4968" i="1" s="1"/>
  <c r="K4969" i="1" a="1"/>
  <c r="K4969" i="1" s="1"/>
  <c r="K4970" i="1" a="1"/>
  <c r="K4970" i="1" s="1"/>
  <c r="K4971" i="1" a="1"/>
  <c r="K4971" i="1" s="1"/>
  <c r="K4972" i="1" a="1"/>
  <c r="K4972" i="1" s="1"/>
  <c r="K4973" i="1" a="1"/>
  <c r="K4973" i="1" s="1"/>
  <c r="K4974" i="1" a="1"/>
  <c r="K4974" i="1" s="1"/>
  <c r="K4975" i="1" a="1"/>
  <c r="K4975" i="1" s="1"/>
  <c r="K4976" i="1" a="1"/>
  <c r="K4976" i="1" s="1"/>
  <c r="K4977" i="1" a="1"/>
  <c r="K4977" i="1" s="1"/>
  <c r="K4978" i="1" a="1"/>
  <c r="K4978" i="1" s="1"/>
  <c r="K4979" i="1" a="1"/>
  <c r="K4979" i="1" s="1"/>
  <c r="K4980" i="1" a="1"/>
  <c r="K4980" i="1" s="1"/>
  <c r="K4981" i="1" a="1"/>
  <c r="K4981" i="1" s="1"/>
  <c r="K4982" i="1" a="1"/>
  <c r="K4982" i="1" s="1"/>
  <c r="K4983" i="1" a="1"/>
  <c r="K4983" i="1" s="1"/>
  <c r="K4984" i="1" a="1"/>
  <c r="K4984" i="1" s="1"/>
  <c r="K4985" i="1" a="1"/>
  <c r="K4985" i="1" s="1"/>
  <c r="K4986" i="1" a="1"/>
  <c r="K4986" i="1" s="1"/>
  <c r="K4987" i="1" a="1"/>
  <c r="K4987" i="1" s="1"/>
  <c r="K4988" i="1" a="1"/>
  <c r="K4988" i="1" s="1"/>
  <c r="K4989" i="1" a="1"/>
  <c r="K4989" i="1" s="1"/>
  <c r="K4990" i="1" a="1"/>
  <c r="K4990" i="1" s="1"/>
  <c r="K4991" i="1" a="1"/>
  <c r="K4991" i="1" s="1"/>
  <c r="K4992" i="1" a="1"/>
  <c r="K4992" i="1" s="1"/>
  <c r="K4993" i="1" a="1"/>
  <c r="K4993" i="1" s="1"/>
  <c r="K4994" i="1" a="1"/>
  <c r="K4994" i="1" s="1"/>
  <c r="K4995" i="1" a="1"/>
  <c r="K4995" i="1" s="1"/>
  <c r="K4996" i="1" a="1"/>
  <c r="K4996" i="1" s="1"/>
  <c r="K4997" i="1" a="1"/>
  <c r="K4997" i="1" s="1"/>
  <c r="K4998" i="1" a="1"/>
  <c r="K4998" i="1" s="1"/>
  <c r="K4999" i="1" a="1"/>
  <c r="K4999" i="1" s="1"/>
  <c r="K5000" i="1" a="1"/>
  <c r="K5000" i="1" s="1"/>
  <c r="K5001" i="1" a="1"/>
  <c r="K5001" i="1" s="1"/>
  <c r="K5002" i="1" a="1"/>
  <c r="K5002" i="1" s="1"/>
  <c r="K5003" i="1" a="1"/>
  <c r="K5003" i="1" s="1"/>
  <c r="K5004" i="1" a="1"/>
  <c r="K5004" i="1" s="1"/>
  <c r="K5005" i="1" a="1"/>
  <c r="K5005" i="1" s="1"/>
  <c r="K5006" i="1" a="1"/>
  <c r="K5006" i="1" s="1"/>
  <c r="K5007" i="1" a="1"/>
  <c r="K5007" i="1" s="1"/>
  <c r="K5008" i="1" a="1"/>
  <c r="K5008" i="1" s="1"/>
  <c r="K5009" i="1" a="1"/>
  <c r="K5009" i="1" s="1"/>
  <c r="K5010" i="1" a="1"/>
  <c r="K5010" i="1" s="1"/>
  <c r="K5011" i="1" a="1"/>
  <c r="K5011" i="1" s="1"/>
  <c r="K5012" i="1" a="1"/>
  <c r="K5012" i="1" s="1"/>
  <c r="K5013" i="1" a="1"/>
  <c r="K5013" i="1"/>
  <c r="K5014" i="1" a="1"/>
  <c r="K5014" i="1" s="1"/>
  <c r="K5015" i="1" a="1"/>
  <c r="K5015" i="1" s="1"/>
  <c r="K5016" i="1" a="1"/>
  <c r="K5016" i="1" s="1"/>
  <c r="K5017" i="1" a="1"/>
  <c r="K5017" i="1" s="1"/>
  <c r="K5018" i="1" a="1"/>
  <c r="K5018" i="1" s="1"/>
  <c r="K5019" i="1" a="1"/>
  <c r="K5019" i="1" s="1"/>
  <c r="K5020" i="1" a="1"/>
  <c r="K5020" i="1" s="1"/>
  <c r="K5021" i="1" a="1"/>
  <c r="K5021" i="1" s="1"/>
  <c r="K5022" i="1" a="1"/>
  <c r="K5022" i="1" s="1"/>
  <c r="K5023" i="1" a="1"/>
  <c r="K5023" i="1" s="1"/>
  <c r="K5024" i="1" a="1"/>
  <c r="K5024" i="1" s="1"/>
  <c r="K5025" i="1" a="1"/>
  <c r="K5025" i="1" s="1"/>
  <c r="K5026" i="1" a="1"/>
  <c r="K5026" i="1" s="1"/>
  <c r="K5027" i="1" a="1"/>
  <c r="K5027" i="1" s="1"/>
  <c r="K5028" i="1" a="1"/>
  <c r="K5028" i="1" s="1"/>
  <c r="K5029" i="1" a="1"/>
  <c r="K5029" i="1" s="1"/>
  <c r="K5030" i="1" a="1"/>
  <c r="K5030" i="1" s="1"/>
  <c r="K5031" i="1" a="1"/>
  <c r="K5031" i="1" s="1"/>
  <c r="K5032" i="1" a="1"/>
  <c r="K5032" i="1" s="1"/>
  <c r="K5033" i="1" a="1"/>
  <c r="K5033" i="1" s="1"/>
  <c r="K5034" i="1" a="1"/>
  <c r="K5034" i="1" s="1"/>
  <c r="K5035" i="1" a="1"/>
  <c r="K5035" i="1" s="1"/>
  <c r="K5036" i="1" a="1"/>
  <c r="K5036" i="1" s="1"/>
  <c r="K5037" i="1" a="1"/>
  <c r="K5037" i="1" s="1"/>
  <c r="K5038" i="1" a="1"/>
  <c r="K5038" i="1" s="1"/>
  <c r="K5039" i="1" a="1"/>
  <c r="K5039" i="1" s="1"/>
  <c r="K5040" i="1" a="1"/>
  <c r="K5040" i="1" s="1"/>
  <c r="K5041" i="1" a="1"/>
  <c r="K5041" i="1" s="1"/>
  <c r="K5042" i="1" a="1"/>
  <c r="K5042" i="1" s="1"/>
  <c r="K5043" i="1" a="1"/>
  <c r="K5043" i="1" s="1"/>
  <c r="K5044" i="1" a="1"/>
  <c r="K5044" i="1" s="1"/>
  <c r="K5045" i="1" a="1"/>
  <c r="K5045" i="1" s="1"/>
  <c r="K5046" i="1" a="1"/>
  <c r="K5046" i="1" s="1"/>
  <c r="K5047" i="1" a="1"/>
  <c r="K5047" i="1" s="1"/>
  <c r="K5048" i="1" a="1"/>
  <c r="K5048" i="1" s="1"/>
  <c r="K5049" i="1" a="1"/>
  <c r="K5049" i="1" s="1"/>
  <c r="K5050" i="1" a="1"/>
  <c r="K5050" i="1" s="1"/>
  <c r="K5051" i="1" a="1"/>
  <c r="K5051" i="1" s="1"/>
  <c r="K5052" i="1" a="1"/>
  <c r="K5052" i="1" s="1"/>
  <c r="K5053" i="1" a="1"/>
  <c r="K5053" i="1" s="1"/>
  <c r="K5054" i="1" a="1"/>
  <c r="K5054" i="1" s="1"/>
  <c r="K5055" i="1" a="1"/>
  <c r="K5055" i="1" s="1"/>
  <c r="K5056" i="1" a="1"/>
  <c r="K5056" i="1" s="1"/>
  <c r="K5057" i="1" a="1"/>
  <c r="K5057" i="1" s="1"/>
  <c r="K5058" i="1" a="1"/>
  <c r="K5058" i="1" s="1"/>
  <c r="K5059" i="1" a="1"/>
  <c r="K5059" i="1" s="1"/>
  <c r="K5060" i="1" a="1"/>
  <c r="K5060" i="1" s="1"/>
  <c r="K5061" i="1" a="1"/>
  <c r="K5061" i="1" s="1"/>
  <c r="K5062" i="1" a="1"/>
  <c r="K5062" i="1" s="1"/>
  <c r="K5063" i="1" a="1"/>
  <c r="K5063" i="1" s="1"/>
  <c r="K5064" i="1" a="1"/>
  <c r="K5064" i="1" s="1"/>
  <c r="K5065" i="1" a="1"/>
  <c r="K5065" i="1" s="1"/>
  <c r="K5066" i="1" a="1"/>
  <c r="K5066" i="1" s="1"/>
  <c r="K5067" i="1" a="1"/>
  <c r="K5067" i="1" s="1"/>
  <c r="K5068" i="1" a="1"/>
  <c r="K5068" i="1" s="1"/>
  <c r="K5069" i="1" a="1"/>
  <c r="K5069" i="1" s="1"/>
  <c r="K5070" i="1" a="1"/>
  <c r="K5070" i="1" s="1"/>
  <c r="K5071" i="1" a="1"/>
  <c r="K5071" i="1" s="1"/>
  <c r="K5072" i="1" a="1"/>
  <c r="K5072" i="1" s="1"/>
  <c r="K5073" i="1" a="1"/>
  <c r="K5073" i="1" s="1"/>
  <c r="K5074" i="1" a="1"/>
  <c r="K5074" i="1" s="1"/>
  <c r="K5075" i="1" a="1"/>
  <c r="K5075" i="1" s="1"/>
  <c r="K5076" i="1" a="1"/>
  <c r="K5076" i="1" s="1"/>
  <c r="K5077" i="1" a="1"/>
  <c r="K5077" i="1" s="1"/>
  <c r="K5078" i="1" a="1"/>
  <c r="K5078" i="1" s="1"/>
  <c r="K5079" i="1" a="1"/>
  <c r="K5079" i="1" s="1"/>
  <c r="K5080" i="1" a="1"/>
  <c r="K5080" i="1" s="1"/>
  <c r="K5081" i="1" a="1"/>
  <c r="K5081" i="1" s="1"/>
  <c r="K5082" i="1" a="1"/>
  <c r="K5082" i="1" s="1"/>
  <c r="K5083" i="1" a="1"/>
  <c r="K5083" i="1" s="1"/>
  <c r="K5084" i="1" a="1"/>
  <c r="K5084" i="1" s="1"/>
  <c r="K5085" i="1" a="1"/>
  <c r="K5085" i="1" s="1"/>
  <c r="K5086" i="1" a="1"/>
  <c r="K5086" i="1" s="1"/>
  <c r="K5087" i="1" a="1"/>
  <c r="K5087" i="1" s="1"/>
  <c r="K5088" i="1" a="1"/>
  <c r="K5088" i="1" s="1"/>
  <c r="K5089" i="1" a="1"/>
  <c r="K5089" i="1" s="1"/>
  <c r="K5090" i="1" a="1"/>
  <c r="K5090" i="1" s="1"/>
  <c r="K5091" i="1" a="1"/>
  <c r="K5091" i="1" s="1"/>
  <c r="K5092" i="1" a="1"/>
  <c r="K5092" i="1" s="1"/>
  <c r="K5093" i="1" a="1"/>
  <c r="K5093" i="1" s="1"/>
  <c r="K5094" i="1" a="1"/>
  <c r="K5094" i="1" s="1"/>
  <c r="K5095" i="1" a="1"/>
  <c r="K5095" i="1" s="1"/>
  <c r="K5096" i="1" a="1"/>
  <c r="K5096" i="1" s="1"/>
  <c r="K5097" i="1" a="1"/>
  <c r="K5097" i="1" s="1"/>
  <c r="K5098" i="1" a="1"/>
  <c r="K5098" i="1" s="1"/>
  <c r="K5099" i="1" a="1"/>
  <c r="K5099" i="1" s="1"/>
  <c r="K5100" i="1" a="1"/>
  <c r="K5100" i="1" s="1"/>
  <c r="K5101" i="1" a="1"/>
  <c r="K5101" i="1" s="1"/>
  <c r="K5102" i="1" a="1"/>
  <c r="K5102" i="1" s="1"/>
  <c r="K5103" i="1" a="1"/>
  <c r="K5103" i="1" s="1"/>
  <c r="K5104" i="1" a="1"/>
  <c r="K5104" i="1" s="1"/>
  <c r="K5105" i="1" a="1"/>
  <c r="K5105" i="1" s="1"/>
  <c r="K5106" i="1" a="1"/>
  <c r="K5106" i="1" s="1"/>
  <c r="K5107" i="1" a="1"/>
  <c r="K5107" i="1" s="1"/>
  <c r="K5108" i="1" a="1"/>
  <c r="K5108" i="1" s="1"/>
  <c r="K5109" i="1" a="1"/>
  <c r="K5109" i="1" s="1"/>
  <c r="K5110" i="1" a="1"/>
  <c r="K5110" i="1" s="1"/>
  <c r="K5111" i="1" a="1"/>
  <c r="K5111" i="1" s="1"/>
  <c r="K5112" i="1" a="1"/>
  <c r="K5112" i="1" s="1"/>
  <c r="K5113" i="1" a="1"/>
  <c r="K5113" i="1" s="1"/>
  <c r="K5114" i="1" a="1"/>
  <c r="K5114" i="1" s="1"/>
  <c r="K5115" i="1" a="1"/>
  <c r="K5115" i="1" s="1"/>
  <c r="K5116" i="1" a="1"/>
  <c r="K5116" i="1" s="1"/>
  <c r="K5117" i="1" a="1"/>
  <c r="K5117" i="1" s="1"/>
  <c r="K5118" i="1" a="1"/>
  <c r="K5118" i="1" s="1"/>
  <c r="K5119" i="1" a="1"/>
  <c r="K5119" i="1" s="1"/>
  <c r="K5120" i="1" a="1"/>
  <c r="K5120" i="1" s="1"/>
  <c r="K5121" i="1" a="1"/>
  <c r="K5121" i="1" s="1"/>
  <c r="K5122" i="1" a="1"/>
  <c r="K5122" i="1" s="1"/>
  <c r="K5123" i="1" a="1"/>
  <c r="K5123" i="1" s="1"/>
  <c r="K5124" i="1" a="1"/>
  <c r="K5124" i="1" s="1"/>
  <c r="K5125" i="1" a="1"/>
  <c r="K5125" i="1" s="1"/>
  <c r="K5126" i="1" a="1"/>
  <c r="K5126" i="1" s="1"/>
  <c r="K5127" i="1" a="1"/>
  <c r="K5127" i="1" s="1"/>
  <c r="K5128" i="1" a="1"/>
  <c r="K5128" i="1" s="1"/>
  <c r="K5129" i="1" a="1"/>
  <c r="K5129" i="1" s="1"/>
  <c r="K5130" i="1" a="1"/>
  <c r="K5130" i="1" s="1"/>
  <c r="K5131" i="1" a="1"/>
  <c r="K5131" i="1" s="1"/>
  <c r="K5132" i="1" a="1"/>
  <c r="K5132" i="1" s="1"/>
  <c r="K5133" i="1" a="1"/>
  <c r="K5133" i="1" s="1"/>
  <c r="K5134" i="1" a="1"/>
  <c r="K5134" i="1" s="1"/>
  <c r="K5135" i="1" a="1"/>
  <c r="K5135" i="1" s="1"/>
  <c r="K5136" i="1" a="1"/>
  <c r="K5136" i="1" s="1"/>
  <c r="K5137" i="1" a="1"/>
  <c r="K5137" i="1" s="1"/>
  <c r="K5138" i="1" a="1"/>
  <c r="K5138" i="1" s="1"/>
  <c r="K5139" i="1" a="1"/>
  <c r="K5139" i="1" s="1"/>
  <c r="K5140" i="1" a="1"/>
  <c r="K5140" i="1" s="1"/>
  <c r="K5141" i="1" a="1"/>
  <c r="K5141" i="1" s="1"/>
  <c r="K5142" i="1" a="1"/>
  <c r="K5142" i="1" s="1"/>
  <c r="K5143" i="1" a="1"/>
  <c r="K5143" i="1" s="1"/>
  <c r="K5144" i="1" a="1"/>
  <c r="K5144" i="1" s="1"/>
  <c r="K5145" i="1" a="1"/>
  <c r="K5145" i="1" s="1"/>
  <c r="K5146" i="1" a="1"/>
  <c r="K5146" i="1" s="1"/>
  <c r="K5147" i="1" a="1"/>
  <c r="K5147" i="1" s="1"/>
  <c r="K5148" i="1" a="1"/>
  <c r="K5148" i="1" s="1"/>
  <c r="K5149" i="1" a="1"/>
  <c r="K5149" i="1" s="1"/>
  <c r="K5150" i="1" a="1"/>
  <c r="K5150" i="1" s="1"/>
  <c r="K5151" i="1" a="1"/>
  <c r="K5151" i="1" s="1"/>
  <c r="K5152" i="1" a="1"/>
  <c r="K5152" i="1" s="1"/>
  <c r="K5153" i="1" a="1"/>
  <c r="K5153" i="1" s="1"/>
  <c r="K5154" i="1" a="1"/>
  <c r="K5154" i="1" s="1"/>
  <c r="K5155" i="1" a="1"/>
  <c r="K5155" i="1" s="1"/>
  <c r="K5156" i="1" a="1"/>
  <c r="K5156" i="1" s="1"/>
  <c r="K5157" i="1" a="1"/>
  <c r="K5157" i="1" s="1"/>
  <c r="K5158" i="1" a="1"/>
  <c r="K5158" i="1" s="1"/>
  <c r="K5159" i="1" a="1"/>
  <c r="K5159" i="1" s="1"/>
  <c r="K5160" i="1" a="1"/>
  <c r="K5160" i="1" s="1"/>
  <c r="K5161" i="1" a="1"/>
  <c r="K5161" i="1" s="1"/>
  <c r="K5162" i="1" a="1"/>
  <c r="K5162" i="1" s="1"/>
  <c r="K5163" i="1" a="1"/>
  <c r="K5163" i="1" s="1"/>
  <c r="K5164" i="1" a="1"/>
  <c r="K5164" i="1" s="1"/>
  <c r="K5165" i="1" a="1"/>
  <c r="K5165" i="1" s="1"/>
  <c r="K5166" i="1" a="1"/>
  <c r="K5166" i="1" s="1"/>
  <c r="K5167" i="1" a="1"/>
  <c r="K5167" i="1" s="1"/>
  <c r="K5168" i="1" a="1"/>
  <c r="K5168" i="1" s="1"/>
  <c r="K5169" i="1" a="1"/>
  <c r="K5169" i="1" s="1"/>
  <c r="K5170" i="1" a="1"/>
  <c r="K5170" i="1" s="1"/>
  <c r="K5171" i="1" a="1"/>
  <c r="K5171" i="1" s="1"/>
  <c r="K5172" i="1" a="1"/>
  <c r="K5172" i="1" s="1"/>
  <c r="K5173" i="1" a="1"/>
  <c r="K5173" i="1" s="1"/>
  <c r="K5174" i="1" a="1"/>
  <c r="K5174" i="1" s="1"/>
  <c r="K5175" i="1" a="1"/>
  <c r="K5175" i="1" s="1"/>
  <c r="K5176" i="1" a="1"/>
  <c r="K5176" i="1" s="1"/>
  <c r="K5177" i="1" a="1"/>
  <c r="K5177" i="1" s="1"/>
  <c r="K5178" i="1" a="1"/>
  <c r="K5178" i="1" s="1"/>
  <c r="K5179" i="1" a="1"/>
  <c r="K5179" i="1" s="1"/>
  <c r="K5180" i="1" a="1"/>
  <c r="K5180" i="1" s="1"/>
  <c r="K5181" i="1" a="1"/>
  <c r="K5181" i="1" s="1"/>
  <c r="K5182" i="1" a="1"/>
  <c r="K5182" i="1" s="1"/>
  <c r="K5183" i="1" a="1"/>
  <c r="K5183" i="1" s="1"/>
  <c r="K5184" i="1" a="1"/>
  <c r="K5184" i="1" s="1"/>
  <c r="K5185" i="1" a="1"/>
  <c r="K5185" i="1" s="1"/>
  <c r="K5186" i="1" a="1"/>
  <c r="K5186" i="1" s="1"/>
  <c r="K5187" i="1" a="1"/>
  <c r="K5187" i="1" s="1"/>
  <c r="K5188" i="1" a="1"/>
  <c r="K5188" i="1" s="1"/>
  <c r="K5189" i="1" a="1"/>
  <c r="K5189" i="1" s="1"/>
  <c r="K5190" i="1" a="1"/>
  <c r="K5190" i="1" s="1"/>
  <c r="K5191" i="1" a="1"/>
  <c r="K5191" i="1" s="1"/>
  <c r="K5192" i="1" a="1"/>
  <c r="K5192" i="1" s="1"/>
  <c r="K5193" i="1" a="1"/>
  <c r="K5193" i="1" s="1"/>
  <c r="K5194" i="1" a="1"/>
  <c r="K5194" i="1" s="1"/>
  <c r="K5195" i="1" a="1"/>
  <c r="K5195" i="1" s="1"/>
  <c r="K5196" i="1" a="1"/>
  <c r="K5196" i="1" s="1"/>
  <c r="K5197" i="1" a="1"/>
  <c r="K5197" i="1" s="1"/>
  <c r="K5198" i="1" a="1"/>
  <c r="K5198" i="1" s="1"/>
  <c r="K5199" i="1" a="1"/>
  <c r="K5199" i="1" s="1"/>
  <c r="K5200" i="1" a="1"/>
  <c r="K5200" i="1" s="1"/>
  <c r="K5201" i="1" a="1"/>
  <c r="K5201" i="1" s="1"/>
  <c r="K5202" i="1" a="1"/>
  <c r="K5202" i="1" s="1"/>
  <c r="K5203" i="1" a="1"/>
  <c r="K5203" i="1" s="1"/>
  <c r="K5204" i="1" a="1"/>
  <c r="K5204" i="1" s="1"/>
  <c r="K5205" i="1" a="1"/>
  <c r="K5205" i="1" s="1"/>
  <c r="K5206" i="1" a="1"/>
  <c r="K5206" i="1" s="1"/>
  <c r="K5207" i="1" a="1"/>
  <c r="K5207" i="1" s="1"/>
  <c r="K5208" i="1" a="1"/>
  <c r="K5208" i="1" s="1"/>
  <c r="K5209" i="1" a="1"/>
  <c r="K5209" i="1" s="1"/>
  <c r="K5210" i="1" a="1"/>
  <c r="K5210" i="1" s="1"/>
  <c r="K5211" i="1" a="1"/>
  <c r="K5211" i="1" s="1"/>
  <c r="K5212" i="1" a="1"/>
  <c r="K5212" i="1" s="1"/>
  <c r="K5213" i="1" a="1"/>
  <c r="K5213" i="1" s="1"/>
  <c r="K5214" i="1" a="1"/>
  <c r="K5214" i="1" s="1"/>
  <c r="K5215" i="1" a="1"/>
  <c r="K5215" i="1" s="1"/>
  <c r="K5216" i="1" a="1"/>
  <c r="K5216" i="1" s="1"/>
  <c r="K5217" i="1" a="1"/>
  <c r="K5217" i="1" s="1"/>
  <c r="K5218" i="1" a="1"/>
  <c r="K5218" i="1" s="1"/>
  <c r="K5219" i="1" a="1"/>
  <c r="K5219" i="1" s="1"/>
  <c r="K5220" i="1" a="1"/>
  <c r="K5220" i="1" s="1"/>
  <c r="K5221" i="1" a="1"/>
  <c r="K5221" i="1" s="1"/>
  <c r="K5222" i="1" a="1"/>
  <c r="K5222" i="1" s="1"/>
  <c r="K5223" i="1" a="1"/>
  <c r="K5223" i="1" s="1"/>
  <c r="K5224" i="1" a="1"/>
  <c r="K5224" i="1" s="1"/>
  <c r="K5225" i="1" a="1"/>
  <c r="K5225" i="1" s="1"/>
  <c r="K5226" i="1" a="1"/>
  <c r="K5226" i="1" s="1"/>
  <c r="K5227" i="1" a="1"/>
  <c r="K5227" i="1" s="1"/>
  <c r="K5228" i="1" a="1"/>
  <c r="K5228" i="1" s="1"/>
  <c r="K5229" i="1" a="1"/>
  <c r="K5229" i="1" s="1"/>
  <c r="K5230" i="1" a="1"/>
  <c r="K5230" i="1" s="1"/>
  <c r="K5231" i="1" a="1"/>
  <c r="K5231" i="1" s="1"/>
  <c r="K5232" i="1" a="1"/>
  <c r="K5232" i="1" s="1"/>
  <c r="K5233" i="1" a="1"/>
  <c r="K5233" i="1" s="1"/>
  <c r="K5234" i="1" a="1"/>
  <c r="K5234" i="1" s="1"/>
  <c r="K5235" i="1" a="1"/>
  <c r="K5235" i="1" s="1"/>
  <c r="K5236" i="1" a="1"/>
  <c r="K5236" i="1" s="1"/>
  <c r="K5237" i="1" a="1"/>
  <c r="K5237" i="1" s="1"/>
  <c r="K5238" i="1" a="1"/>
  <c r="K5238" i="1" s="1"/>
  <c r="K5239" i="1" a="1"/>
  <c r="K5239" i="1" s="1"/>
  <c r="K5240" i="1" a="1"/>
  <c r="K5240" i="1" s="1"/>
  <c r="K5241" i="1" a="1"/>
  <c r="K5241" i="1" s="1"/>
  <c r="K5242" i="1" a="1"/>
  <c r="K5242" i="1" s="1"/>
  <c r="K5243" i="1" a="1"/>
  <c r="K5243" i="1" s="1"/>
  <c r="K5244" i="1" a="1"/>
  <c r="K5244" i="1" s="1"/>
  <c r="K5245" i="1" a="1"/>
  <c r="K5245" i="1" s="1"/>
  <c r="K5246" i="1" a="1"/>
  <c r="K5246" i="1" s="1"/>
  <c r="K5247" i="1" a="1"/>
  <c r="K5247" i="1" s="1"/>
  <c r="K5248" i="1" a="1"/>
  <c r="K5248" i="1" s="1"/>
  <c r="K5249" i="1" a="1"/>
  <c r="K5249" i="1" s="1"/>
  <c r="K5250" i="1" a="1"/>
  <c r="K5250" i="1" s="1"/>
  <c r="K5251" i="1" a="1"/>
  <c r="K5251" i="1" s="1"/>
  <c r="K5252" i="1" a="1"/>
  <c r="K5252" i="1" s="1"/>
  <c r="K5253" i="1" a="1"/>
  <c r="K5253" i="1" s="1"/>
  <c r="K5254" i="1" a="1"/>
  <c r="K5254" i="1" s="1"/>
  <c r="K5255" i="1" a="1"/>
  <c r="K5255" i="1" s="1"/>
  <c r="K5256" i="1" a="1"/>
  <c r="K5256" i="1" s="1"/>
  <c r="K5257" i="1" a="1"/>
  <c r="K5257" i="1" s="1"/>
  <c r="K5258" i="1" a="1"/>
  <c r="K5258" i="1" s="1"/>
  <c r="K5259" i="1" a="1"/>
  <c r="K5259" i="1" s="1"/>
  <c r="K5260" i="1" a="1"/>
  <c r="K5260" i="1" s="1"/>
  <c r="K5261" i="1" a="1"/>
  <c r="K5261" i="1" s="1"/>
  <c r="K5262" i="1" a="1"/>
  <c r="K5262" i="1" s="1"/>
  <c r="K5263" i="1" a="1"/>
  <c r="K5263" i="1" s="1"/>
  <c r="K5264" i="1" a="1"/>
  <c r="K5264" i="1" s="1"/>
  <c r="K5265" i="1" a="1"/>
  <c r="K5265" i="1" s="1"/>
  <c r="K5266" i="1" a="1"/>
  <c r="K5266" i="1" s="1"/>
  <c r="K5267" i="1" a="1"/>
  <c r="K5267" i="1" s="1"/>
  <c r="K5268" i="1" a="1"/>
  <c r="K5268" i="1" s="1"/>
  <c r="K5269" i="1" a="1"/>
  <c r="K5269" i="1" s="1"/>
  <c r="K5270" i="1" a="1"/>
  <c r="K5270" i="1" s="1"/>
  <c r="K5271" i="1" a="1"/>
  <c r="K5271" i="1" s="1"/>
  <c r="K5272" i="1" a="1"/>
  <c r="K5272" i="1" s="1"/>
  <c r="K5273" i="1" a="1"/>
  <c r="K5273" i="1" s="1"/>
  <c r="K5274" i="1" a="1"/>
  <c r="K5274" i="1" s="1"/>
  <c r="K5275" i="1" a="1"/>
  <c r="K5275" i="1" s="1"/>
  <c r="K5276" i="1" a="1"/>
  <c r="K5276" i="1" s="1"/>
  <c r="K5277" i="1" a="1"/>
  <c r="K5277" i="1" s="1"/>
  <c r="K5278" i="1" a="1"/>
  <c r="K5278" i="1" s="1"/>
  <c r="K5279" i="1" a="1"/>
  <c r="K5279" i="1" s="1"/>
  <c r="K5280" i="1" a="1"/>
  <c r="K5280" i="1" s="1"/>
  <c r="K5281" i="1" a="1"/>
  <c r="K5281" i="1" s="1"/>
  <c r="K5282" i="1" a="1"/>
  <c r="K5282" i="1" s="1"/>
  <c r="K5283" i="1" a="1"/>
  <c r="K5283" i="1" s="1"/>
  <c r="K5284" i="1" a="1"/>
  <c r="K5284" i="1" s="1"/>
  <c r="K5285" i="1" a="1"/>
  <c r="K5285" i="1" s="1"/>
  <c r="K5286" i="1" a="1"/>
  <c r="K5286" i="1" s="1"/>
  <c r="K5287" i="1" a="1"/>
  <c r="K5287" i="1" s="1"/>
  <c r="K5288" i="1" a="1"/>
  <c r="K5288" i="1" s="1"/>
  <c r="K5289" i="1" a="1"/>
  <c r="K5289" i="1" s="1"/>
  <c r="K5290" i="1" a="1"/>
  <c r="K5290" i="1" s="1"/>
  <c r="K5291" i="1" a="1"/>
  <c r="K5291" i="1" s="1"/>
  <c r="K5292" i="1" a="1"/>
  <c r="K5292" i="1" s="1"/>
  <c r="K5293" i="1" a="1"/>
  <c r="K5293" i="1" s="1"/>
  <c r="K5294" i="1" a="1"/>
  <c r="K5294" i="1" s="1"/>
  <c r="K5295" i="1" a="1"/>
  <c r="K5295" i="1" s="1"/>
  <c r="K5296" i="1" a="1"/>
  <c r="K5296" i="1" s="1"/>
  <c r="K5297" i="1" a="1"/>
  <c r="K5297" i="1" s="1"/>
  <c r="K5298" i="1" a="1"/>
  <c r="K5298" i="1" s="1"/>
  <c r="K5299" i="1" a="1"/>
  <c r="K5299" i="1" s="1"/>
  <c r="K5300" i="1" a="1"/>
  <c r="K5300" i="1" s="1"/>
  <c r="K5301" i="1" a="1"/>
  <c r="K5301" i="1" s="1"/>
  <c r="K5302" i="1" a="1"/>
  <c r="K5302" i="1" s="1"/>
  <c r="K5303" i="1" a="1"/>
  <c r="K5303" i="1" s="1"/>
  <c r="K5304" i="1" a="1"/>
  <c r="K5304" i="1" s="1"/>
  <c r="K5305" i="1" a="1"/>
  <c r="K5305" i="1" s="1"/>
  <c r="K5306" i="1" a="1"/>
  <c r="K5306" i="1" s="1"/>
  <c r="K5307" i="1" a="1"/>
  <c r="K5307" i="1" s="1"/>
  <c r="K5308" i="1" a="1"/>
  <c r="K5308" i="1" s="1"/>
  <c r="K5309" i="1" a="1"/>
  <c r="K5309" i="1" s="1"/>
  <c r="K5310" i="1" a="1"/>
  <c r="K5310" i="1" s="1"/>
  <c r="K5311" i="1" a="1"/>
  <c r="K5311" i="1" s="1"/>
  <c r="K5312" i="1" a="1"/>
  <c r="K5312" i="1" s="1"/>
  <c r="K5313" i="1" a="1"/>
  <c r="K5313" i="1" s="1"/>
  <c r="K5314" i="1" a="1"/>
  <c r="K5314" i="1" s="1"/>
  <c r="K5315" i="1" a="1"/>
  <c r="K5315" i="1" s="1"/>
  <c r="K5316" i="1" a="1"/>
  <c r="K5316" i="1" s="1"/>
  <c r="K5317" i="1" a="1"/>
  <c r="K5317" i="1" s="1"/>
  <c r="K5318" i="1" a="1"/>
  <c r="K5318" i="1" s="1"/>
  <c r="K5319" i="1" a="1"/>
  <c r="K5319" i="1" s="1"/>
  <c r="K5320" i="1" a="1"/>
  <c r="K5320" i="1" s="1"/>
  <c r="K5321" i="1" a="1"/>
  <c r="K5321" i="1" s="1"/>
  <c r="K5322" i="1" a="1"/>
  <c r="K5322" i="1" s="1"/>
  <c r="K5323" i="1" a="1"/>
  <c r="K5323" i="1" s="1"/>
  <c r="K5324" i="1" a="1"/>
  <c r="K5324" i="1" s="1"/>
  <c r="K5325" i="1" a="1"/>
  <c r="K5325" i="1" s="1"/>
  <c r="K5326" i="1" a="1"/>
  <c r="K5326" i="1" s="1"/>
  <c r="K5327" i="1" a="1"/>
  <c r="K5327" i="1" s="1"/>
  <c r="K5328" i="1" a="1"/>
  <c r="K5328" i="1" s="1"/>
  <c r="K5329" i="1" a="1"/>
  <c r="K5329" i="1" s="1"/>
  <c r="K5330" i="1" a="1"/>
  <c r="K5330" i="1" s="1"/>
  <c r="K5331" i="1" a="1"/>
  <c r="K5331" i="1" s="1"/>
  <c r="K5332" i="1" a="1"/>
  <c r="K5332" i="1" s="1"/>
  <c r="K5333" i="1" a="1"/>
  <c r="K5333" i="1" s="1"/>
  <c r="K5334" i="1" a="1"/>
  <c r="K5334" i="1" s="1"/>
  <c r="K5335" i="1" a="1"/>
  <c r="K5335" i="1" s="1"/>
  <c r="K5336" i="1" a="1"/>
  <c r="K5336" i="1" s="1"/>
  <c r="K5337" i="1" a="1"/>
  <c r="K5337" i="1" s="1"/>
  <c r="K5338" i="1" a="1"/>
  <c r="K5338" i="1" s="1"/>
  <c r="K5339" i="1" a="1"/>
  <c r="K5339" i="1" s="1"/>
  <c r="K5340" i="1" a="1"/>
  <c r="K5340" i="1" s="1"/>
  <c r="K5341" i="1" a="1"/>
  <c r="K5341" i="1" s="1"/>
  <c r="K5342" i="1" a="1"/>
  <c r="K5342" i="1" s="1"/>
  <c r="K5343" i="1" a="1"/>
  <c r="K5343" i="1" s="1"/>
  <c r="K5344" i="1" a="1"/>
  <c r="K5344" i="1" s="1"/>
  <c r="K5345" i="1" a="1"/>
  <c r="K5345" i="1" s="1"/>
  <c r="K5346" i="1" a="1"/>
  <c r="K5346" i="1" s="1"/>
  <c r="K5347" i="1" a="1"/>
  <c r="K5347" i="1" s="1"/>
  <c r="K5348" i="1" a="1"/>
  <c r="K5348" i="1" s="1"/>
  <c r="K5349" i="1" a="1"/>
  <c r="K5349" i="1" s="1"/>
  <c r="K5350" i="1" a="1"/>
  <c r="K5350" i="1" s="1"/>
  <c r="K5351" i="1" a="1"/>
  <c r="K5351" i="1" s="1"/>
  <c r="K5352" i="1" a="1"/>
  <c r="K5352" i="1" s="1"/>
  <c r="K5353" i="1" a="1"/>
  <c r="K5353" i="1" s="1"/>
  <c r="K5354" i="1" a="1"/>
  <c r="K5354" i="1" s="1"/>
  <c r="K5355" i="1" a="1"/>
  <c r="K5355" i="1" s="1"/>
  <c r="K5356" i="1" a="1"/>
  <c r="K5356" i="1" s="1"/>
  <c r="K5357" i="1" a="1"/>
  <c r="K5357" i="1" s="1"/>
  <c r="K5358" i="1" a="1"/>
  <c r="K5358" i="1" s="1"/>
  <c r="K5359" i="1" a="1"/>
  <c r="K5359" i="1" s="1"/>
  <c r="K5360" i="1" a="1"/>
  <c r="K5360" i="1" s="1"/>
  <c r="K5361" i="1" a="1"/>
  <c r="K5361" i="1" s="1"/>
  <c r="K5362" i="1" a="1"/>
  <c r="K5362" i="1" s="1"/>
  <c r="K5363" i="1" a="1"/>
  <c r="K5363" i="1" s="1"/>
  <c r="K5364" i="1" a="1"/>
  <c r="K5364" i="1" s="1"/>
  <c r="K5365" i="1" a="1"/>
  <c r="K5365" i="1" s="1"/>
  <c r="K5366" i="1" a="1"/>
  <c r="K5366" i="1" s="1"/>
  <c r="K5367" i="1" a="1"/>
  <c r="K5367" i="1" s="1"/>
  <c r="K5368" i="1" a="1"/>
  <c r="K5368" i="1" s="1"/>
  <c r="K5369" i="1" a="1"/>
  <c r="K5369" i="1" s="1"/>
  <c r="K5370" i="1" a="1"/>
  <c r="K5370" i="1" s="1"/>
  <c r="K5371" i="1" a="1"/>
  <c r="K5371" i="1" s="1"/>
  <c r="K5372" i="1" a="1"/>
  <c r="K5372" i="1" s="1"/>
  <c r="K5373" i="1" a="1"/>
  <c r="K5373" i="1" s="1"/>
  <c r="K5374" i="1" a="1"/>
  <c r="K5374" i="1" s="1"/>
  <c r="K5375" i="1" a="1"/>
  <c r="K5375" i="1" s="1"/>
  <c r="K5376" i="1" a="1"/>
  <c r="K5376" i="1" s="1"/>
  <c r="K5377" i="1" a="1"/>
  <c r="K5377" i="1" s="1"/>
  <c r="K5378" i="1" a="1"/>
  <c r="K5378" i="1" s="1"/>
  <c r="K5379" i="1" a="1"/>
  <c r="K5379" i="1" s="1"/>
  <c r="K5380" i="1" a="1"/>
  <c r="K5380" i="1" s="1"/>
  <c r="K5381" i="1" a="1"/>
  <c r="K5381" i="1" s="1"/>
  <c r="K5382" i="1" a="1"/>
  <c r="K5382" i="1" s="1"/>
  <c r="K5383" i="1" a="1"/>
  <c r="K5383" i="1" s="1"/>
  <c r="K5384" i="1" a="1"/>
  <c r="K5384" i="1" s="1"/>
  <c r="K5385" i="1" a="1"/>
  <c r="K5385" i="1" s="1"/>
  <c r="K5386" i="1" a="1"/>
  <c r="K5386" i="1" s="1"/>
  <c r="K5387" i="1" a="1"/>
  <c r="K5387" i="1" s="1"/>
  <c r="K5388" i="1" a="1"/>
  <c r="K5388" i="1" s="1"/>
  <c r="K5389" i="1" a="1"/>
  <c r="K5389" i="1" s="1"/>
  <c r="K5390" i="1" a="1"/>
  <c r="K5390" i="1" s="1"/>
  <c r="K5391" i="1" a="1"/>
  <c r="K5391" i="1" s="1"/>
  <c r="K5392" i="1" a="1"/>
  <c r="K5392" i="1" s="1"/>
  <c r="K5393" i="1" a="1"/>
  <c r="K5393" i="1" s="1"/>
  <c r="K5394" i="1" a="1"/>
  <c r="K5394" i="1" s="1"/>
  <c r="K5395" i="1" a="1"/>
  <c r="K5395" i="1" s="1"/>
  <c r="K5396" i="1" a="1"/>
  <c r="K5396" i="1" s="1"/>
  <c r="K5397" i="1" a="1"/>
  <c r="K5397" i="1" s="1"/>
  <c r="K5398" i="1" a="1"/>
  <c r="K5398" i="1" s="1"/>
  <c r="K5399" i="1" a="1"/>
  <c r="K5399" i="1" s="1"/>
  <c r="K5400" i="1" a="1"/>
  <c r="K5400" i="1" s="1"/>
  <c r="K5401" i="1" a="1"/>
  <c r="K5401" i="1" s="1"/>
  <c r="K5402" i="1" a="1"/>
  <c r="K5402" i="1" s="1"/>
  <c r="K5403" i="1" a="1"/>
  <c r="K5403" i="1" s="1"/>
  <c r="K5404" i="1" a="1"/>
  <c r="K5404" i="1" s="1"/>
  <c r="K5405" i="1" a="1"/>
  <c r="K5405" i="1" s="1"/>
  <c r="K5406" i="1" a="1"/>
  <c r="K5406" i="1" s="1"/>
  <c r="K5407" i="1" a="1"/>
  <c r="K5407" i="1" s="1"/>
  <c r="K5408" i="1" a="1"/>
  <c r="K5408" i="1" s="1"/>
  <c r="K5409" i="1" a="1"/>
  <c r="K5409" i="1" s="1"/>
  <c r="K5410" i="1" a="1"/>
  <c r="K5410" i="1" s="1"/>
  <c r="K5411" i="1" a="1"/>
  <c r="K5411" i="1" s="1"/>
  <c r="K5412" i="1" a="1"/>
  <c r="K5412" i="1" s="1"/>
  <c r="K5413" i="1" a="1"/>
  <c r="K5413" i="1" s="1"/>
  <c r="K5414" i="1" a="1"/>
  <c r="K5414" i="1" s="1"/>
  <c r="K5415" i="1" a="1"/>
  <c r="K5415" i="1" s="1"/>
  <c r="K5416" i="1" a="1"/>
  <c r="K5416" i="1" s="1"/>
  <c r="K5417" i="1" a="1"/>
  <c r="K5417" i="1" s="1"/>
  <c r="K5418" i="1" a="1"/>
  <c r="K5418" i="1" s="1"/>
  <c r="K5419" i="1" a="1"/>
  <c r="K5419" i="1" s="1"/>
  <c r="K5420" i="1" a="1"/>
  <c r="K5420" i="1" s="1"/>
  <c r="K5421" i="1" a="1"/>
  <c r="K5421" i="1" s="1"/>
  <c r="K5422" i="1" a="1"/>
  <c r="K5422" i="1" s="1"/>
  <c r="K5423" i="1" a="1"/>
  <c r="K5423" i="1" s="1"/>
  <c r="K5424" i="1" a="1"/>
  <c r="K5424" i="1" s="1"/>
  <c r="K5425" i="1" a="1"/>
  <c r="K5425" i="1" s="1"/>
  <c r="K5426" i="1" a="1"/>
  <c r="K5426" i="1" s="1"/>
  <c r="K5427" i="1" a="1"/>
  <c r="K5427" i="1" s="1"/>
  <c r="K5428" i="1" a="1"/>
  <c r="K5428" i="1" s="1"/>
  <c r="K5429" i="1" a="1"/>
  <c r="K5429" i="1" s="1"/>
  <c r="K5430" i="1" a="1"/>
  <c r="K5430" i="1" s="1"/>
  <c r="K5431" i="1" a="1"/>
  <c r="K5431" i="1" s="1"/>
  <c r="K5432" i="1" a="1"/>
  <c r="K5432" i="1" s="1"/>
  <c r="K5433" i="1" a="1"/>
  <c r="K5433" i="1" s="1"/>
  <c r="K5434" i="1" a="1"/>
  <c r="K5434" i="1" s="1"/>
  <c r="K5435" i="1" a="1"/>
  <c r="K5435" i="1" s="1"/>
  <c r="K5436" i="1" a="1"/>
  <c r="K5436" i="1" s="1"/>
  <c r="K5437" i="1" a="1"/>
  <c r="K5437" i="1" s="1"/>
  <c r="K5438" i="1" a="1"/>
  <c r="K5438" i="1" s="1"/>
  <c r="K5439" i="1" a="1"/>
  <c r="K5439" i="1" s="1"/>
  <c r="K5440" i="1" a="1"/>
  <c r="K5440" i="1" s="1"/>
  <c r="K5441" i="1" a="1"/>
  <c r="K5441" i="1" s="1"/>
  <c r="K5442" i="1" a="1"/>
  <c r="K5442" i="1" s="1"/>
  <c r="K5443" i="1" a="1"/>
  <c r="K5443" i="1" s="1"/>
  <c r="K5444" i="1" a="1"/>
  <c r="K5444" i="1" s="1"/>
  <c r="K5445" i="1" a="1"/>
  <c r="K5445" i="1" s="1"/>
  <c r="K5446" i="1" a="1"/>
  <c r="K5446" i="1" s="1"/>
  <c r="K5447" i="1" a="1"/>
  <c r="K5447" i="1" s="1"/>
  <c r="K5448" i="1" a="1"/>
  <c r="K5448" i="1" s="1"/>
  <c r="K5449" i="1" a="1"/>
  <c r="K5449" i="1" s="1"/>
  <c r="K5450" i="1" a="1"/>
  <c r="K5450" i="1" s="1"/>
  <c r="K5451" i="1" a="1"/>
  <c r="K5451" i="1" s="1"/>
  <c r="K5452" i="1" a="1"/>
  <c r="K5452" i="1" s="1"/>
  <c r="K5453" i="1" a="1"/>
  <c r="K5453" i="1" s="1"/>
  <c r="K5454" i="1" a="1"/>
  <c r="K5454" i="1" s="1"/>
  <c r="K5455" i="1" a="1"/>
  <c r="K5455" i="1" s="1"/>
  <c r="K5456" i="1" a="1"/>
  <c r="K5456" i="1" s="1"/>
  <c r="K5457" i="1" a="1"/>
  <c r="K5457" i="1" s="1"/>
  <c r="K5458" i="1" a="1"/>
  <c r="K5458" i="1" s="1"/>
  <c r="K5459" i="1" a="1"/>
  <c r="K5459" i="1" s="1"/>
  <c r="K5460" i="1" a="1"/>
  <c r="K5460" i="1" s="1"/>
  <c r="K5461" i="1" a="1"/>
  <c r="K5461" i="1" s="1"/>
  <c r="K5462" i="1" a="1"/>
  <c r="K5462" i="1" s="1"/>
  <c r="K5463" i="1" a="1"/>
  <c r="K5463" i="1" s="1"/>
  <c r="K5464" i="1" a="1"/>
  <c r="K5464" i="1" s="1"/>
  <c r="K5465" i="1" a="1"/>
  <c r="K5465" i="1" s="1"/>
  <c r="K5466" i="1" a="1"/>
  <c r="K5466" i="1" s="1"/>
  <c r="K5467" i="1" a="1"/>
  <c r="K5467" i="1" s="1"/>
  <c r="K5468" i="1" a="1"/>
  <c r="K5468" i="1" s="1"/>
  <c r="K5469" i="1" a="1"/>
  <c r="K5469" i="1" s="1"/>
  <c r="K5470" i="1" a="1"/>
  <c r="K5470" i="1" s="1"/>
  <c r="K5471" i="1" a="1"/>
  <c r="K5471" i="1" s="1"/>
  <c r="K5472" i="1" a="1"/>
  <c r="K5472" i="1" s="1"/>
  <c r="K5473" i="1" a="1"/>
  <c r="K5473" i="1" s="1"/>
  <c r="K5474" i="1" a="1"/>
  <c r="K5474" i="1" s="1"/>
  <c r="K5475" i="1" a="1"/>
  <c r="K5475" i="1" s="1"/>
  <c r="K5476" i="1" a="1"/>
  <c r="K5476" i="1" s="1"/>
  <c r="K5477" i="1" a="1"/>
  <c r="K5477" i="1" s="1"/>
  <c r="K5478" i="1" a="1"/>
  <c r="K5478" i="1" s="1"/>
  <c r="K5479" i="1" a="1"/>
  <c r="K5479" i="1" s="1"/>
  <c r="K5480" i="1" a="1"/>
  <c r="K5480" i="1" s="1"/>
  <c r="K5481" i="1" a="1"/>
  <c r="K5481" i="1" s="1"/>
  <c r="K5482" i="1" a="1"/>
  <c r="K5482" i="1" s="1"/>
  <c r="K5483" i="1" a="1"/>
  <c r="K5483" i="1" s="1"/>
  <c r="K5484" i="1" a="1"/>
  <c r="K5484" i="1" s="1"/>
  <c r="K5485" i="1" a="1"/>
  <c r="K5485" i="1" s="1"/>
  <c r="K5486" i="1" a="1"/>
  <c r="K5486" i="1" s="1"/>
  <c r="K5487" i="1" a="1"/>
  <c r="K5487" i="1" s="1"/>
  <c r="K5488" i="1" a="1"/>
  <c r="K5488" i="1" s="1"/>
  <c r="K5489" i="1" a="1"/>
  <c r="K5489" i="1" s="1"/>
  <c r="K5490" i="1" a="1"/>
  <c r="K5490" i="1" s="1"/>
  <c r="K5491" i="1" a="1"/>
  <c r="K5491" i="1" s="1"/>
  <c r="K5492" i="1" a="1"/>
  <c r="K5492" i="1" s="1"/>
  <c r="K5493" i="1" a="1"/>
  <c r="K5493" i="1" s="1"/>
  <c r="K5494" i="1" a="1"/>
  <c r="K5494" i="1" s="1"/>
  <c r="K5495" i="1" a="1"/>
  <c r="K5495" i="1" s="1"/>
  <c r="K5496" i="1" a="1"/>
  <c r="K5496" i="1" s="1"/>
  <c r="K5497" i="1" a="1"/>
  <c r="K5497" i="1" s="1"/>
  <c r="K5498" i="1" a="1"/>
  <c r="K5498" i="1" s="1"/>
  <c r="K5499" i="1" a="1"/>
  <c r="K5499" i="1" s="1"/>
  <c r="K5500" i="1" a="1"/>
  <c r="K5500" i="1" s="1"/>
  <c r="K5501" i="1" a="1"/>
  <c r="K5501" i="1" s="1"/>
  <c r="K5502" i="1" a="1"/>
  <c r="K5502" i="1" s="1"/>
  <c r="K5503" i="1" a="1"/>
  <c r="K5503" i="1" s="1"/>
  <c r="K5504" i="1" a="1"/>
  <c r="K5504" i="1" s="1"/>
  <c r="K5505" i="1" a="1"/>
  <c r="K5505" i="1" s="1"/>
  <c r="K5506" i="1" a="1"/>
  <c r="K5506" i="1" s="1"/>
  <c r="K5507" i="1" a="1"/>
  <c r="K5507" i="1" s="1"/>
  <c r="K5508" i="1" a="1"/>
  <c r="K5508" i="1" s="1"/>
  <c r="K5509" i="1" a="1"/>
  <c r="K5509" i="1" s="1"/>
  <c r="K5510" i="1" a="1"/>
  <c r="K5510" i="1" s="1"/>
  <c r="K5511" i="1" a="1"/>
  <c r="K5511" i="1" s="1"/>
  <c r="K5512" i="1" a="1"/>
  <c r="K5512" i="1" s="1"/>
  <c r="K5513" i="1" a="1"/>
  <c r="K5513" i="1" s="1"/>
  <c r="K5514" i="1" a="1"/>
  <c r="K5514" i="1" s="1"/>
  <c r="K5515" i="1" a="1"/>
  <c r="K5515" i="1" s="1"/>
  <c r="K5516" i="1" a="1"/>
  <c r="K5516" i="1" s="1"/>
  <c r="K5517" i="1" a="1"/>
  <c r="K5517" i="1" s="1"/>
  <c r="K5518" i="1" a="1"/>
  <c r="K5518" i="1" s="1"/>
  <c r="K5519" i="1" a="1"/>
  <c r="K5519" i="1" s="1"/>
  <c r="K5520" i="1" a="1"/>
  <c r="K5520" i="1" s="1"/>
  <c r="K5521" i="1" a="1"/>
  <c r="K5521" i="1" s="1"/>
  <c r="K5522" i="1" a="1"/>
  <c r="K5522" i="1" s="1"/>
  <c r="K5523" i="1" a="1"/>
  <c r="K5523" i="1" s="1"/>
  <c r="K5524" i="1" a="1"/>
  <c r="K5524" i="1" s="1"/>
  <c r="K5525" i="1" a="1"/>
  <c r="K5525" i="1" s="1"/>
  <c r="K5526" i="1" a="1"/>
  <c r="K5526" i="1" s="1"/>
  <c r="K5527" i="1" a="1"/>
  <c r="K5527" i="1" s="1"/>
  <c r="K5528" i="1" a="1"/>
  <c r="K5528" i="1" s="1"/>
  <c r="K5529" i="1" a="1"/>
  <c r="K5529" i="1" s="1"/>
  <c r="K5530" i="1" a="1"/>
  <c r="K5530" i="1" s="1"/>
  <c r="K5531" i="1" a="1"/>
  <c r="K5531" i="1" s="1"/>
  <c r="K5532" i="1" a="1"/>
  <c r="K5532" i="1" s="1"/>
  <c r="K5533" i="1" a="1"/>
  <c r="K5533" i="1" s="1"/>
  <c r="K5534" i="1" a="1"/>
  <c r="K5534" i="1" s="1"/>
  <c r="K5535" i="1" a="1"/>
  <c r="K5535" i="1" s="1"/>
  <c r="K5536" i="1" a="1"/>
  <c r="K5536" i="1" s="1"/>
  <c r="K5537" i="1" a="1"/>
  <c r="K5537" i="1" s="1"/>
  <c r="K5538" i="1" a="1"/>
  <c r="K5538" i="1" s="1"/>
  <c r="K5539" i="1" a="1"/>
  <c r="K5539" i="1" s="1"/>
  <c r="K5540" i="1" a="1"/>
  <c r="K5540" i="1" s="1"/>
  <c r="K5541" i="1" a="1"/>
  <c r="K5541" i="1" s="1"/>
  <c r="K5542" i="1" a="1"/>
  <c r="K5542" i="1" s="1"/>
  <c r="K5543" i="1" a="1"/>
  <c r="K5543" i="1" s="1"/>
  <c r="K5544" i="1" a="1"/>
  <c r="K5544" i="1" s="1"/>
  <c r="K5545" i="1" a="1"/>
  <c r="K5545" i="1" s="1"/>
  <c r="K5546" i="1" a="1"/>
  <c r="K5546" i="1" s="1"/>
  <c r="K5547" i="1" a="1"/>
  <c r="K5547" i="1" s="1"/>
  <c r="K5548" i="1" a="1"/>
  <c r="K5548" i="1" s="1"/>
  <c r="K5549" i="1" a="1"/>
  <c r="K5549" i="1" s="1"/>
  <c r="K5550" i="1" a="1"/>
  <c r="K5550" i="1" s="1"/>
  <c r="K5551" i="1" a="1"/>
  <c r="K5551" i="1" s="1"/>
  <c r="K5552" i="1" a="1"/>
  <c r="K5552" i="1" s="1"/>
  <c r="K5553" i="1" a="1"/>
  <c r="K5553" i="1" s="1"/>
  <c r="K5554" i="1" a="1"/>
  <c r="K5554" i="1" s="1"/>
  <c r="K5555" i="1" a="1"/>
  <c r="K5555" i="1" s="1"/>
  <c r="K5556" i="1" a="1"/>
  <c r="K5556" i="1" s="1"/>
  <c r="K5557" i="1" a="1"/>
  <c r="K5557" i="1" s="1"/>
  <c r="K5558" i="1" a="1"/>
  <c r="K5558" i="1" s="1"/>
  <c r="K5559" i="1" a="1"/>
  <c r="K5559" i="1" s="1"/>
  <c r="K5560" i="1" a="1"/>
  <c r="K5560" i="1" s="1"/>
  <c r="K5561" i="1" a="1"/>
  <c r="K5561" i="1" s="1"/>
  <c r="K5562" i="1" a="1"/>
  <c r="K5562" i="1" s="1"/>
  <c r="K5563" i="1" a="1"/>
  <c r="K5563" i="1" s="1"/>
  <c r="K5564" i="1" a="1"/>
  <c r="K5564" i="1" s="1"/>
  <c r="K5565" i="1" a="1"/>
  <c r="K5565" i="1" s="1"/>
  <c r="K5566" i="1" a="1"/>
  <c r="K5566" i="1" s="1"/>
  <c r="K5567" i="1" a="1"/>
  <c r="K5567" i="1" s="1"/>
  <c r="K5568" i="1" a="1"/>
  <c r="K5568" i="1" s="1"/>
  <c r="K5569" i="1" a="1"/>
  <c r="K5569" i="1" s="1"/>
  <c r="K5570" i="1" a="1"/>
  <c r="K5570" i="1" s="1"/>
  <c r="K5571" i="1" a="1"/>
  <c r="K5571" i="1" s="1"/>
  <c r="K5572" i="1" a="1"/>
  <c r="K5572" i="1" s="1"/>
  <c r="K5573" i="1" a="1"/>
  <c r="K5573" i="1" s="1"/>
  <c r="K5574" i="1" a="1"/>
  <c r="K5574" i="1" s="1"/>
  <c r="K5575" i="1" a="1"/>
  <c r="K5575" i="1" s="1"/>
  <c r="K5576" i="1" a="1"/>
  <c r="K5576" i="1" s="1"/>
  <c r="K5577" i="1" a="1"/>
  <c r="K5577" i="1" s="1"/>
  <c r="K5578" i="1" a="1"/>
  <c r="K5578" i="1" s="1"/>
  <c r="K5579" i="1" a="1"/>
  <c r="K5579" i="1" s="1"/>
  <c r="K5580" i="1" a="1"/>
  <c r="K5580" i="1" s="1"/>
  <c r="K5581" i="1" a="1"/>
  <c r="K5581" i="1" s="1"/>
  <c r="K5582" i="1" a="1"/>
  <c r="K5582" i="1" s="1"/>
  <c r="K5583" i="1" a="1"/>
  <c r="K5583" i="1" s="1"/>
  <c r="K5584" i="1" a="1"/>
  <c r="K5584" i="1" s="1"/>
  <c r="K5585" i="1" a="1"/>
  <c r="K5585" i="1" s="1"/>
  <c r="K5586" i="1" a="1"/>
  <c r="K5586" i="1" s="1"/>
  <c r="K5587" i="1" a="1"/>
  <c r="K5587" i="1" s="1"/>
  <c r="K5588" i="1" a="1"/>
  <c r="K5588" i="1" s="1"/>
  <c r="K5589" i="1" a="1"/>
  <c r="K5589" i="1" s="1"/>
  <c r="K5590" i="1" a="1"/>
  <c r="K5590" i="1" s="1"/>
  <c r="K5591" i="1" a="1"/>
  <c r="K5591" i="1" s="1"/>
  <c r="K5592" i="1" a="1"/>
  <c r="K5592" i="1" s="1"/>
  <c r="K5593" i="1" a="1"/>
  <c r="K5593" i="1" s="1"/>
  <c r="K5594" i="1" a="1"/>
  <c r="K5594" i="1" s="1"/>
  <c r="K5595" i="1" a="1"/>
  <c r="K5595" i="1" s="1"/>
  <c r="K5596" i="1" a="1"/>
  <c r="K5596" i="1" s="1"/>
  <c r="K5597" i="1" a="1"/>
  <c r="K5597" i="1" s="1"/>
  <c r="K5598" i="1" a="1"/>
  <c r="K5598" i="1" s="1"/>
  <c r="K5599" i="1" a="1"/>
  <c r="K5599" i="1" s="1"/>
  <c r="K5600" i="1" a="1"/>
  <c r="K5600" i="1" s="1"/>
  <c r="K5601" i="1" a="1"/>
  <c r="K5601" i="1" s="1"/>
  <c r="K5602" i="1" a="1"/>
  <c r="K5602" i="1" s="1"/>
  <c r="K5603" i="1" a="1"/>
  <c r="K5603" i="1" s="1"/>
  <c r="K5604" i="1" a="1"/>
  <c r="K5604" i="1" s="1"/>
  <c r="K5605" i="1" a="1"/>
  <c r="K5605" i="1" s="1"/>
  <c r="K5606" i="1" a="1"/>
  <c r="K5606" i="1" s="1"/>
  <c r="K5607" i="1" a="1"/>
  <c r="K5607" i="1" s="1"/>
  <c r="K5608" i="1" a="1"/>
  <c r="K5608" i="1" s="1"/>
  <c r="K5609" i="1" a="1"/>
  <c r="K5609" i="1" s="1"/>
  <c r="K5610" i="1" a="1"/>
  <c r="K5610" i="1" s="1"/>
  <c r="K5611" i="1" a="1"/>
  <c r="K5611" i="1" s="1"/>
  <c r="K5612" i="1" a="1"/>
  <c r="K5612" i="1" s="1"/>
  <c r="K5613" i="1" a="1"/>
  <c r="K5613" i="1" s="1"/>
  <c r="K5614" i="1" a="1"/>
  <c r="K5614" i="1" s="1"/>
  <c r="K5615" i="1" a="1"/>
  <c r="K5615" i="1" s="1"/>
  <c r="K5616" i="1" a="1"/>
  <c r="K5616" i="1" s="1"/>
  <c r="K5617" i="1" a="1"/>
  <c r="K5617" i="1" s="1"/>
  <c r="K5618" i="1" a="1"/>
  <c r="K5618" i="1" s="1"/>
  <c r="K5619" i="1" a="1"/>
  <c r="K5619" i="1" s="1"/>
  <c r="K5620" i="1" a="1"/>
  <c r="K5620" i="1" s="1"/>
  <c r="K5621" i="1" a="1"/>
  <c r="K5621" i="1" s="1"/>
  <c r="K5622" i="1" a="1"/>
  <c r="K5622" i="1" s="1"/>
  <c r="K5623" i="1" a="1"/>
  <c r="K5623" i="1" s="1"/>
  <c r="K5624" i="1" a="1"/>
  <c r="K5624" i="1" s="1"/>
  <c r="K5625" i="1" a="1"/>
  <c r="K5625" i="1" s="1"/>
  <c r="K5626" i="1" a="1"/>
  <c r="K5626" i="1" s="1"/>
  <c r="K5627" i="1" a="1"/>
  <c r="K5627" i="1" s="1"/>
  <c r="K5628" i="1" a="1"/>
  <c r="K5628" i="1" s="1"/>
  <c r="K5629" i="1" a="1"/>
  <c r="K5629" i="1" s="1"/>
  <c r="K5630" i="1" a="1"/>
  <c r="K5630" i="1" s="1"/>
  <c r="K5631" i="1" a="1"/>
  <c r="K5631" i="1" s="1"/>
  <c r="K5632" i="1" a="1"/>
  <c r="K5632" i="1" s="1"/>
  <c r="K5633" i="1" a="1"/>
  <c r="K5633" i="1" s="1"/>
  <c r="K5634" i="1" a="1"/>
  <c r="K5634" i="1" s="1"/>
  <c r="K5635" i="1" a="1"/>
  <c r="K5635" i="1" s="1"/>
  <c r="K5636" i="1" a="1"/>
  <c r="K5636" i="1" s="1"/>
  <c r="K5637" i="1" a="1"/>
  <c r="K5637" i="1" s="1"/>
  <c r="K5638" i="1" a="1"/>
  <c r="K5638" i="1" s="1"/>
  <c r="K5639" i="1" a="1"/>
  <c r="K5639" i="1" s="1"/>
  <c r="K5640" i="1" a="1"/>
  <c r="K5640" i="1" s="1"/>
  <c r="K5641" i="1" a="1"/>
  <c r="K5641" i="1" s="1"/>
  <c r="K5642" i="1" a="1"/>
  <c r="K5642" i="1" s="1"/>
  <c r="K5643" i="1" a="1"/>
  <c r="K5643" i="1" s="1"/>
  <c r="K5644" i="1" a="1"/>
  <c r="K5644" i="1" s="1"/>
  <c r="K5645" i="1" a="1"/>
  <c r="K5645" i="1" s="1"/>
  <c r="K5646" i="1" a="1"/>
  <c r="K5646" i="1" s="1"/>
  <c r="K5647" i="1" a="1"/>
  <c r="K5647" i="1" s="1"/>
  <c r="K5648" i="1" a="1"/>
  <c r="K5648" i="1" s="1"/>
  <c r="K5649" i="1" a="1"/>
  <c r="K5649" i="1" s="1"/>
  <c r="K5650" i="1" a="1"/>
  <c r="K5650" i="1" s="1"/>
  <c r="K5651" i="1" a="1"/>
  <c r="K5651" i="1" s="1"/>
  <c r="K5652" i="1" a="1"/>
  <c r="K5652" i="1" s="1"/>
  <c r="K5653" i="1" a="1"/>
  <c r="K5653" i="1" s="1"/>
  <c r="K5654" i="1" a="1"/>
  <c r="K5654" i="1" s="1"/>
  <c r="K5655" i="1" a="1"/>
  <c r="K5655" i="1" s="1"/>
  <c r="K5656" i="1" a="1"/>
  <c r="K5656" i="1" s="1"/>
  <c r="K5657" i="1" a="1"/>
  <c r="K5657" i="1" s="1"/>
  <c r="K5658" i="1" a="1"/>
  <c r="K5658" i="1" s="1"/>
  <c r="K5659" i="1" a="1"/>
  <c r="K5659" i="1" s="1"/>
  <c r="K5660" i="1" a="1"/>
  <c r="K5660" i="1" s="1"/>
  <c r="K5661" i="1" a="1"/>
  <c r="K5661" i="1" s="1"/>
  <c r="K5662" i="1" a="1"/>
  <c r="K5662" i="1" s="1"/>
  <c r="K5663" i="1" a="1"/>
  <c r="K5663" i="1" s="1"/>
  <c r="K5664" i="1" a="1"/>
  <c r="K5664" i="1" s="1"/>
  <c r="K5665" i="1" a="1"/>
  <c r="K5665" i="1" s="1"/>
  <c r="K5666" i="1" a="1"/>
  <c r="K5666" i="1" s="1"/>
  <c r="K5667" i="1" a="1"/>
  <c r="K5667" i="1" s="1"/>
  <c r="K5668" i="1" a="1"/>
  <c r="K5668" i="1" s="1"/>
  <c r="K5669" i="1" a="1"/>
  <c r="K5669" i="1" s="1"/>
  <c r="K5670" i="1" a="1"/>
  <c r="K5670" i="1" s="1"/>
  <c r="K5671" i="1" a="1"/>
  <c r="K5671" i="1" s="1"/>
  <c r="K5672" i="1" a="1"/>
  <c r="K5672" i="1" s="1"/>
  <c r="K5673" i="1" a="1"/>
  <c r="K5673" i="1" s="1"/>
  <c r="K5674" i="1" a="1"/>
  <c r="K5674" i="1" s="1"/>
  <c r="K5675" i="1" a="1"/>
  <c r="K5675" i="1" s="1"/>
  <c r="K5676" i="1" a="1"/>
  <c r="K5676" i="1" s="1"/>
  <c r="K5677" i="1" a="1"/>
  <c r="K5677" i="1" s="1"/>
  <c r="K5678" i="1" a="1"/>
  <c r="K5678" i="1" s="1"/>
  <c r="K5679" i="1" a="1"/>
  <c r="K5679" i="1" s="1"/>
  <c r="K5680" i="1" a="1"/>
  <c r="K5680" i="1" s="1"/>
  <c r="K5681" i="1" a="1"/>
  <c r="K5681" i="1" s="1"/>
  <c r="K5682" i="1" a="1"/>
  <c r="K5682" i="1" s="1"/>
  <c r="K5683" i="1" a="1"/>
  <c r="K5683" i="1" s="1"/>
  <c r="K5684" i="1" a="1"/>
  <c r="K5684" i="1" s="1"/>
  <c r="K5685" i="1" a="1"/>
  <c r="K5685" i="1" s="1"/>
  <c r="K5686" i="1" a="1"/>
  <c r="K5686" i="1" s="1"/>
  <c r="K5687" i="1" a="1"/>
  <c r="K5687" i="1" s="1"/>
  <c r="K5688" i="1" a="1"/>
  <c r="K5688" i="1" s="1"/>
  <c r="K5689" i="1" a="1"/>
  <c r="K5689" i="1" s="1"/>
  <c r="K5690" i="1" a="1"/>
  <c r="K5690" i="1" s="1"/>
  <c r="K5691" i="1" a="1"/>
  <c r="K5691" i="1" s="1"/>
  <c r="K5692" i="1" a="1"/>
  <c r="K5692" i="1" s="1"/>
  <c r="K5693" i="1" a="1"/>
  <c r="K5693" i="1" s="1"/>
  <c r="K5694" i="1" a="1"/>
  <c r="K5694" i="1" s="1"/>
  <c r="K5695" i="1" a="1"/>
  <c r="K5695" i="1" s="1"/>
  <c r="K5696" i="1" a="1"/>
  <c r="K5696" i="1" s="1"/>
  <c r="K5697" i="1" a="1"/>
  <c r="K5697" i="1" s="1"/>
  <c r="K5698" i="1" a="1"/>
  <c r="K5698" i="1" s="1"/>
  <c r="K5699" i="1" a="1"/>
  <c r="K5699" i="1" s="1"/>
  <c r="K5700" i="1" a="1"/>
  <c r="K5700" i="1" s="1"/>
  <c r="K5701" i="1" a="1"/>
  <c r="K5701" i="1" s="1"/>
  <c r="K5702" i="1" a="1"/>
  <c r="K5702" i="1" s="1"/>
  <c r="K5703" i="1" a="1"/>
  <c r="K5703" i="1" s="1"/>
  <c r="K5704" i="1" a="1"/>
  <c r="K5704" i="1" s="1"/>
  <c r="K5705" i="1" a="1"/>
  <c r="K5705" i="1" s="1"/>
  <c r="K5706" i="1" a="1"/>
  <c r="K5706" i="1" s="1"/>
  <c r="K5707" i="1" a="1"/>
  <c r="K5707" i="1" s="1"/>
  <c r="K5708" i="1" a="1"/>
  <c r="K5708" i="1" s="1"/>
  <c r="K5709" i="1" a="1"/>
  <c r="K5709" i="1" s="1"/>
  <c r="K5710" i="1" a="1"/>
  <c r="K5710" i="1" s="1"/>
  <c r="K5711" i="1" a="1"/>
  <c r="K5711" i="1" s="1"/>
  <c r="K5712" i="1" a="1"/>
  <c r="K5712" i="1" s="1"/>
  <c r="K5713" i="1" a="1"/>
  <c r="K5713" i="1" s="1"/>
  <c r="K5714" i="1" a="1"/>
  <c r="K5714" i="1" s="1"/>
  <c r="K5715" i="1" a="1"/>
  <c r="K5715" i="1" s="1"/>
  <c r="K5716" i="1" a="1"/>
  <c r="K5716" i="1" s="1"/>
  <c r="K5717" i="1" a="1"/>
  <c r="K5717" i="1" s="1"/>
  <c r="K5718" i="1" a="1"/>
  <c r="K5718" i="1" s="1"/>
  <c r="K5719" i="1" a="1"/>
  <c r="K5719" i="1" s="1"/>
  <c r="K5720" i="1" a="1"/>
  <c r="K5720" i="1" s="1"/>
  <c r="K5721" i="1" a="1"/>
  <c r="K5721" i="1" s="1"/>
  <c r="K5722" i="1" a="1"/>
  <c r="K5722" i="1" s="1"/>
  <c r="K5723" i="1" a="1"/>
  <c r="K5723" i="1" s="1"/>
  <c r="K5724" i="1" a="1"/>
  <c r="K5724" i="1" s="1"/>
  <c r="K5725" i="1" a="1"/>
  <c r="K5725" i="1" s="1"/>
  <c r="K5726" i="1" a="1"/>
  <c r="K5726" i="1" s="1"/>
  <c r="K5727" i="1" a="1"/>
  <c r="K5727" i="1" s="1"/>
  <c r="K5728" i="1" a="1"/>
  <c r="K5728" i="1" s="1"/>
  <c r="K5729" i="1" a="1"/>
  <c r="K5729" i="1" s="1"/>
  <c r="K5730" i="1" a="1"/>
  <c r="K5730" i="1" s="1"/>
  <c r="K5731" i="1" a="1"/>
  <c r="K5731" i="1" s="1"/>
  <c r="K5732" i="1" a="1"/>
  <c r="K5732" i="1" s="1"/>
  <c r="K5733" i="1" a="1"/>
  <c r="K5733" i="1" s="1"/>
  <c r="K5734" i="1" a="1"/>
  <c r="K5734" i="1" s="1"/>
  <c r="K5735" i="1" a="1"/>
  <c r="K5735" i="1" s="1"/>
  <c r="K5736" i="1" a="1"/>
  <c r="K5736" i="1" s="1"/>
  <c r="K5737" i="1" a="1"/>
  <c r="K5737" i="1" s="1"/>
  <c r="K5738" i="1" a="1"/>
  <c r="K5738" i="1" s="1"/>
  <c r="K5739" i="1" a="1"/>
  <c r="K5739" i="1" s="1"/>
  <c r="K5740" i="1" a="1"/>
  <c r="K5740" i="1" s="1"/>
  <c r="K5741" i="1" a="1"/>
  <c r="K5741" i="1" s="1"/>
  <c r="K5742" i="1" a="1"/>
  <c r="K5742" i="1" s="1"/>
  <c r="K5743" i="1" a="1"/>
  <c r="K5743" i="1" s="1"/>
  <c r="K5744" i="1" a="1"/>
  <c r="K5744" i="1" s="1"/>
  <c r="K5745" i="1" a="1"/>
  <c r="K5745" i="1" s="1"/>
  <c r="K5746" i="1" a="1"/>
  <c r="K5746" i="1" s="1"/>
  <c r="K5747" i="1" a="1"/>
  <c r="K5747" i="1" s="1"/>
  <c r="K5748" i="1" a="1"/>
  <c r="K5748" i="1" s="1"/>
  <c r="K5749" i="1" a="1"/>
  <c r="K5749" i="1" s="1"/>
  <c r="K5750" i="1" a="1"/>
  <c r="K5750" i="1" s="1"/>
  <c r="K5751" i="1" a="1"/>
  <c r="K5751" i="1" s="1"/>
  <c r="K5752" i="1" a="1"/>
  <c r="K5752" i="1" s="1"/>
  <c r="K5753" i="1" a="1"/>
  <c r="K5753" i="1" s="1"/>
  <c r="K5754" i="1" a="1"/>
  <c r="K5754" i="1" s="1"/>
  <c r="K5755" i="1" a="1"/>
  <c r="K5755" i="1" s="1"/>
  <c r="K5756" i="1" a="1"/>
  <c r="K5756" i="1" s="1"/>
  <c r="K5757" i="1" a="1"/>
  <c r="K5757" i="1" s="1"/>
  <c r="K5758" i="1" a="1"/>
  <c r="K5758" i="1" s="1"/>
  <c r="K5759" i="1" a="1"/>
  <c r="K5759" i="1" s="1"/>
  <c r="K5760" i="1" a="1"/>
  <c r="K5760" i="1" s="1"/>
  <c r="K5761" i="1" a="1"/>
  <c r="K5761" i="1" s="1"/>
  <c r="K5762" i="1" a="1"/>
  <c r="K5762" i="1" s="1"/>
  <c r="K5763" i="1" a="1"/>
  <c r="K5763" i="1" s="1"/>
  <c r="K5764" i="1" a="1"/>
  <c r="K5764" i="1" s="1"/>
  <c r="K5765" i="1" a="1"/>
  <c r="K5765" i="1" s="1"/>
  <c r="K5766" i="1" a="1"/>
  <c r="K5766" i="1" s="1"/>
  <c r="K5767" i="1" a="1"/>
  <c r="K5767" i="1" s="1"/>
  <c r="K5768" i="1" a="1"/>
  <c r="K5768" i="1" s="1"/>
  <c r="K5769" i="1" a="1"/>
  <c r="K5769" i="1" s="1"/>
  <c r="K5770" i="1" a="1"/>
  <c r="K5770" i="1" s="1"/>
  <c r="K5771" i="1" a="1"/>
  <c r="K5771" i="1" s="1"/>
  <c r="K5772" i="1" a="1"/>
  <c r="K5772" i="1" s="1"/>
  <c r="K5773" i="1" a="1"/>
  <c r="K5773" i="1" s="1"/>
  <c r="K5774" i="1" a="1"/>
  <c r="K5774" i="1" s="1"/>
  <c r="K5775" i="1" a="1"/>
  <c r="K5775" i="1" s="1"/>
  <c r="K5776" i="1" a="1"/>
  <c r="K5776" i="1" s="1"/>
  <c r="K5777" i="1" a="1"/>
  <c r="K5777" i="1" s="1"/>
  <c r="K5778" i="1" a="1"/>
  <c r="K5778" i="1" s="1"/>
  <c r="K5779" i="1" a="1"/>
  <c r="K5779" i="1" s="1"/>
  <c r="K5780" i="1" a="1"/>
  <c r="K5780" i="1" s="1"/>
  <c r="K5781" i="1" a="1"/>
  <c r="K5781" i="1" s="1"/>
  <c r="K5782" i="1" a="1"/>
  <c r="K5782" i="1" s="1"/>
  <c r="K5783" i="1" a="1"/>
  <c r="K5783" i="1" s="1"/>
  <c r="K5784" i="1" a="1"/>
  <c r="K5784" i="1" s="1"/>
  <c r="K5785" i="1" a="1"/>
  <c r="K5785" i="1" s="1"/>
  <c r="K5786" i="1" a="1"/>
  <c r="K5786" i="1" s="1"/>
  <c r="K5787" i="1" a="1"/>
  <c r="K5787" i="1" s="1"/>
  <c r="K5788" i="1" a="1"/>
  <c r="K5788" i="1" s="1"/>
  <c r="K5789" i="1" a="1"/>
  <c r="K5789" i="1" s="1"/>
  <c r="K5790" i="1" a="1"/>
  <c r="K5790" i="1" s="1"/>
  <c r="K5791" i="1" a="1"/>
  <c r="K5791" i="1" s="1"/>
  <c r="K5792" i="1" a="1"/>
  <c r="K5792" i="1" s="1"/>
  <c r="K5793" i="1" a="1"/>
  <c r="K5793" i="1" s="1"/>
  <c r="K5794" i="1" a="1"/>
  <c r="K5794" i="1" s="1"/>
  <c r="K5795" i="1" a="1"/>
  <c r="K5795" i="1" s="1"/>
  <c r="K5796" i="1" a="1"/>
  <c r="K5796" i="1" s="1"/>
  <c r="K5797" i="1" a="1"/>
  <c r="K5797" i="1" s="1"/>
  <c r="K5798" i="1" a="1"/>
  <c r="K5798" i="1" s="1"/>
  <c r="K5799" i="1" a="1"/>
  <c r="K5799" i="1" s="1"/>
  <c r="K5800" i="1" a="1"/>
  <c r="K5800" i="1" s="1"/>
  <c r="K5801" i="1" a="1"/>
  <c r="K5801" i="1" s="1"/>
  <c r="K5802" i="1" a="1"/>
  <c r="K5802" i="1" s="1"/>
  <c r="K5803" i="1" a="1"/>
  <c r="K5803" i="1" s="1"/>
  <c r="K5804" i="1" a="1"/>
  <c r="K5804" i="1" s="1"/>
  <c r="K5805" i="1" a="1"/>
  <c r="K5805" i="1" s="1"/>
  <c r="K5806" i="1" a="1"/>
  <c r="K5806" i="1" s="1"/>
  <c r="K5807" i="1" a="1"/>
  <c r="K5807" i="1" s="1"/>
  <c r="K5808" i="1" a="1"/>
  <c r="K5808" i="1" s="1"/>
  <c r="K5809" i="1" a="1"/>
  <c r="K5809" i="1" s="1"/>
  <c r="K5810" i="1" a="1"/>
  <c r="K5810" i="1" s="1"/>
  <c r="K5811" i="1" a="1"/>
  <c r="K5811" i="1" s="1"/>
  <c r="K5812" i="1" a="1"/>
  <c r="K5812" i="1" s="1"/>
  <c r="K5813" i="1" a="1"/>
  <c r="K5813" i="1" s="1"/>
  <c r="K5814" i="1" a="1"/>
  <c r="K5814" i="1" s="1"/>
  <c r="K5815" i="1" a="1"/>
  <c r="K5815" i="1" s="1"/>
  <c r="K5816" i="1" a="1"/>
  <c r="K5816" i="1" s="1"/>
  <c r="K5817" i="1" a="1"/>
  <c r="K5817" i="1" s="1"/>
  <c r="K5818" i="1" a="1"/>
  <c r="K5818" i="1" s="1"/>
  <c r="K5819" i="1" a="1"/>
  <c r="K5819" i="1" s="1"/>
  <c r="K5820" i="1" a="1"/>
  <c r="K5820" i="1" s="1"/>
  <c r="K5821" i="1" a="1"/>
  <c r="K5821" i="1" s="1"/>
  <c r="K5822" i="1" a="1"/>
  <c r="K5822" i="1" s="1"/>
  <c r="K5823" i="1" a="1"/>
  <c r="K5823" i="1" s="1"/>
  <c r="K5824" i="1" a="1"/>
  <c r="K5824" i="1" s="1"/>
  <c r="K5825" i="1" a="1"/>
  <c r="K5825" i="1" s="1"/>
  <c r="K5826" i="1" a="1"/>
  <c r="K5826" i="1" s="1"/>
  <c r="K5827" i="1" a="1"/>
  <c r="K5827" i="1" s="1"/>
  <c r="K5828" i="1" a="1"/>
  <c r="K5828" i="1" s="1"/>
  <c r="K5829" i="1" a="1"/>
  <c r="K5829" i="1" s="1"/>
  <c r="K5830" i="1" a="1"/>
  <c r="K5830" i="1" s="1"/>
  <c r="K5831" i="1" a="1"/>
  <c r="K5831" i="1" s="1"/>
  <c r="K5832" i="1" a="1"/>
  <c r="K5832" i="1" s="1"/>
  <c r="K5833" i="1" a="1"/>
  <c r="K5833" i="1" s="1"/>
  <c r="K5834" i="1" a="1"/>
  <c r="K5834" i="1" s="1"/>
  <c r="K5835" i="1" a="1"/>
  <c r="K5835" i="1" s="1"/>
  <c r="K5836" i="1" a="1"/>
  <c r="K5836" i="1" s="1"/>
  <c r="K5837" i="1" a="1"/>
  <c r="K5837" i="1" s="1"/>
  <c r="K5838" i="1" a="1"/>
  <c r="K5838" i="1" s="1"/>
  <c r="K5839" i="1" a="1"/>
  <c r="K5839" i="1" s="1"/>
  <c r="K5840" i="1" a="1"/>
  <c r="K5840" i="1" s="1"/>
  <c r="K5841" i="1" a="1"/>
  <c r="K5841" i="1" s="1"/>
  <c r="K5842" i="1" a="1"/>
  <c r="K5842" i="1" s="1"/>
  <c r="K5843" i="1" a="1"/>
  <c r="K5843" i="1" s="1"/>
  <c r="K5844" i="1" a="1"/>
  <c r="K5844" i="1" s="1"/>
  <c r="K5845" i="1" a="1"/>
  <c r="K5845" i="1" s="1"/>
  <c r="K5846" i="1" a="1"/>
  <c r="K5846" i="1" s="1"/>
  <c r="K5847" i="1" a="1"/>
  <c r="K5847" i="1" s="1"/>
  <c r="K5848" i="1" a="1"/>
  <c r="K5848" i="1" s="1"/>
  <c r="K5849" i="1" a="1"/>
  <c r="K5849" i="1" s="1"/>
  <c r="K5850" i="1" a="1"/>
  <c r="K5850" i="1" s="1"/>
  <c r="K5851" i="1" a="1"/>
  <c r="K5851" i="1" s="1"/>
  <c r="K5852" i="1" a="1"/>
  <c r="K5852" i="1" s="1"/>
  <c r="K5853" i="1" a="1"/>
  <c r="K5853" i="1" s="1"/>
  <c r="K5854" i="1" a="1"/>
  <c r="K5854" i="1" s="1"/>
  <c r="K5855" i="1" a="1"/>
  <c r="K5855" i="1" s="1"/>
  <c r="K5856" i="1" a="1"/>
  <c r="K5856" i="1" s="1"/>
  <c r="K5857" i="1" a="1"/>
  <c r="K5857" i="1" s="1"/>
  <c r="K5858" i="1" a="1"/>
  <c r="K5858" i="1" s="1"/>
  <c r="K5859" i="1" a="1"/>
  <c r="K5859" i="1" s="1"/>
  <c r="K5860" i="1" a="1"/>
  <c r="K5860" i="1" s="1"/>
  <c r="K5861" i="1" a="1"/>
  <c r="K5861" i="1" s="1"/>
  <c r="K5862" i="1" a="1"/>
  <c r="K5862" i="1" s="1"/>
  <c r="K5863" i="1" a="1"/>
  <c r="K5863" i="1" s="1"/>
  <c r="K5864" i="1" a="1"/>
  <c r="K5864" i="1" s="1"/>
  <c r="K5865" i="1" a="1"/>
  <c r="K5865" i="1" s="1"/>
  <c r="K5866" i="1" a="1"/>
  <c r="K5866" i="1" s="1"/>
  <c r="K5867" i="1" a="1"/>
  <c r="K5867" i="1" s="1"/>
  <c r="K5868" i="1" a="1"/>
  <c r="K5868" i="1" s="1"/>
  <c r="K5869" i="1" a="1"/>
  <c r="K5869" i="1" s="1"/>
  <c r="K5870" i="1" a="1"/>
  <c r="K5870" i="1" s="1"/>
  <c r="K5871" i="1" a="1"/>
  <c r="K5871" i="1" s="1"/>
  <c r="K5872" i="1" a="1"/>
  <c r="K5872" i="1" s="1"/>
  <c r="K5873" i="1" a="1"/>
  <c r="K5873" i="1" s="1"/>
  <c r="K5874" i="1" a="1"/>
  <c r="K5874" i="1" s="1"/>
  <c r="K5875" i="1" a="1"/>
  <c r="K5875" i="1" s="1"/>
  <c r="K5876" i="1" a="1"/>
  <c r="K5876" i="1" s="1"/>
  <c r="K5877" i="1" a="1"/>
  <c r="K5877" i="1" s="1"/>
  <c r="K5878" i="1" a="1"/>
  <c r="K5878" i="1" s="1"/>
  <c r="K5879" i="1" a="1"/>
  <c r="K5879" i="1" s="1"/>
  <c r="K5880" i="1" a="1"/>
  <c r="K5880" i="1" s="1"/>
  <c r="K5881" i="1" a="1"/>
  <c r="K5881" i="1" s="1"/>
  <c r="K5882" i="1" a="1"/>
  <c r="K5882" i="1" s="1"/>
  <c r="K5883" i="1" a="1"/>
  <c r="K5883" i="1" s="1"/>
  <c r="K5884" i="1" a="1"/>
  <c r="K5884" i="1" s="1"/>
  <c r="K5885" i="1" a="1"/>
  <c r="K5885" i="1" s="1"/>
  <c r="K5886" i="1" a="1"/>
  <c r="K5886" i="1" s="1"/>
  <c r="K5887" i="1" a="1"/>
  <c r="K5887" i="1" s="1"/>
  <c r="K5888" i="1" a="1"/>
  <c r="K5888" i="1" s="1"/>
  <c r="K5889" i="1" a="1"/>
  <c r="K5889" i="1" s="1"/>
  <c r="K5890" i="1" a="1"/>
  <c r="K5890" i="1" s="1"/>
  <c r="K5891" i="1" a="1"/>
  <c r="K5891" i="1" s="1"/>
  <c r="K5892" i="1" a="1"/>
  <c r="K5892" i="1" s="1"/>
  <c r="K5893" i="1" a="1"/>
  <c r="K5893" i="1" s="1"/>
  <c r="K5894" i="1" a="1"/>
  <c r="K5894" i="1" s="1"/>
  <c r="K5895" i="1" a="1"/>
  <c r="K5895" i="1" s="1"/>
  <c r="K5896" i="1" a="1"/>
  <c r="K5896" i="1" s="1"/>
  <c r="K5897" i="1" a="1"/>
  <c r="K5897" i="1" s="1"/>
  <c r="K5898" i="1" a="1"/>
  <c r="K5898" i="1" s="1"/>
  <c r="K5899" i="1" a="1"/>
  <c r="K5899" i="1" s="1"/>
  <c r="K5900" i="1" a="1"/>
  <c r="K5900" i="1" s="1"/>
  <c r="K5901" i="1" a="1"/>
  <c r="K5901" i="1" s="1"/>
  <c r="K5902" i="1" a="1"/>
  <c r="K5902" i="1" s="1"/>
  <c r="K5903" i="1" a="1"/>
  <c r="K5903" i="1" s="1"/>
  <c r="K5904" i="1" a="1"/>
  <c r="K5904" i="1" s="1"/>
  <c r="K5905" i="1" a="1"/>
  <c r="K5905" i="1" s="1"/>
  <c r="K5906" i="1" a="1"/>
  <c r="K5906" i="1" s="1"/>
  <c r="K5907" i="1" a="1"/>
  <c r="K5907" i="1" s="1"/>
  <c r="K5908" i="1" a="1"/>
  <c r="K5908" i="1" s="1"/>
  <c r="K5909" i="1" a="1"/>
  <c r="K5909" i="1" s="1"/>
  <c r="K5910" i="1" a="1"/>
  <c r="K5910" i="1" s="1"/>
  <c r="K5911" i="1" a="1"/>
  <c r="K5911" i="1" s="1"/>
  <c r="K5912" i="1" a="1"/>
  <c r="K5912" i="1" s="1"/>
  <c r="K5913" i="1" a="1"/>
  <c r="K5913" i="1" s="1"/>
  <c r="K5914" i="1" a="1"/>
  <c r="K5914" i="1" s="1"/>
  <c r="K5915" i="1" a="1"/>
  <c r="K5915" i="1" s="1"/>
  <c r="K5916" i="1" a="1"/>
  <c r="K5916" i="1" s="1"/>
  <c r="K5917" i="1" a="1"/>
  <c r="K5917" i="1" s="1"/>
  <c r="K5918" i="1" a="1"/>
  <c r="K5918" i="1" s="1"/>
  <c r="K5919" i="1" a="1"/>
  <c r="K5919" i="1" s="1"/>
  <c r="K5920" i="1" a="1"/>
  <c r="K5920" i="1" s="1"/>
  <c r="K5921" i="1" a="1"/>
  <c r="K5921" i="1" s="1"/>
  <c r="K5922" i="1" a="1"/>
  <c r="K5922" i="1" s="1"/>
  <c r="K5923" i="1" a="1"/>
  <c r="K5923" i="1" s="1"/>
  <c r="K5924" i="1" a="1"/>
  <c r="K5924" i="1" s="1"/>
  <c r="K5925" i="1" a="1"/>
  <c r="K5925" i="1" s="1"/>
  <c r="K5926" i="1" a="1"/>
  <c r="K5926" i="1" s="1"/>
  <c r="K5927" i="1" a="1"/>
  <c r="K5927" i="1" s="1"/>
  <c r="K5928" i="1" a="1"/>
  <c r="K5928" i="1" s="1"/>
  <c r="K5929" i="1" a="1"/>
  <c r="K5929" i="1" s="1"/>
  <c r="K5930" i="1" a="1"/>
  <c r="K5930" i="1" s="1"/>
  <c r="K5931" i="1" a="1"/>
  <c r="K5931" i="1" s="1"/>
  <c r="K5932" i="1" a="1"/>
  <c r="K5932" i="1" s="1"/>
  <c r="K5933" i="1" a="1"/>
  <c r="K5933" i="1" s="1"/>
  <c r="K5934" i="1" a="1"/>
  <c r="K5934" i="1" s="1"/>
  <c r="K5935" i="1" a="1"/>
  <c r="K5935" i="1" s="1"/>
  <c r="K5936" i="1" a="1"/>
  <c r="K5936" i="1" s="1"/>
  <c r="K5937" i="1" a="1"/>
  <c r="K5937" i="1" s="1"/>
  <c r="K5938" i="1" a="1"/>
  <c r="K5938" i="1" s="1"/>
  <c r="K5939" i="1" a="1"/>
  <c r="K5939" i="1" s="1"/>
  <c r="K5940" i="1" a="1"/>
  <c r="K5940" i="1" s="1"/>
  <c r="K5941" i="1" a="1"/>
  <c r="K5941" i="1" s="1"/>
  <c r="K5942" i="1" a="1"/>
  <c r="K5942" i="1" s="1"/>
  <c r="K5943" i="1" a="1"/>
  <c r="K5943" i="1" s="1"/>
  <c r="K5944" i="1" a="1"/>
  <c r="K5944" i="1" s="1"/>
  <c r="K5945" i="1" a="1"/>
  <c r="K5945" i="1" s="1"/>
  <c r="K5946" i="1" a="1"/>
  <c r="K5946" i="1" s="1"/>
  <c r="K5947" i="1" a="1"/>
  <c r="K5947" i="1" s="1"/>
  <c r="K5948" i="1" a="1"/>
  <c r="K5948" i="1" s="1"/>
  <c r="K5949" i="1" a="1"/>
  <c r="K5949" i="1" s="1"/>
  <c r="K5950" i="1" a="1"/>
  <c r="K5950" i="1" s="1"/>
  <c r="K5951" i="1" a="1"/>
  <c r="K5951" i="1" s="1"/>
  <c r="K5952" i="1" a="1"/>
  <c r="K5952" i="1" s="1"/>
  <c r="K5953" i="1" a="1"/>
  <c r="K5953" i="1" s="1"/>
  <c r="K5954" i="1" a="1"/>
  <c r="K5954" i="1" s="1"/>
  <c r="K5955" i="1" a="1"/>
  <c r="K5955" i="1" s="1"/>
  <c r="K5956" i="1" a="1"/>
  <c r="K5956" i="1" s="1"/>
  <c r="K5957" i="1" a="1"/>
  <c r="K5957" i="1" s="1"/>
  <c r="K5958" i="1" a="1"/>
  <c r="K5958" i="1" s="1"/>
  <c r="K5959" i="1" a="1"/>
  <c r="K5959" i="1" s="1"/>
  <c r="K5960" i="1" a="1"/>
  <c r="K5960" i="1" s="1"/>
  <c r="K5961" i="1" a="1"/>
  <c r="K5961" i="1" s="1"/>
  <c r="K5962" i="1" a="1"/>
  <c r="K5962" i="1" s="1"/>
  <c r="K5963" i="1" a="1"/>
  <c r="K5963" i="1" s="1"/>
  <c r="K5964" i="1" a="1"/>
  <c r="K5964" i="1" s="1"/>
  <c r="K5965" i="1" a="1"/>
  <c r="K5965" i="1" s="1"/>
  <c r="K5966" i="1" a="1"/>
  <c r="K5966" i="1" s="1"/>
  <c r="K5967" i="1" a="1"/>
  <c r="K5967" i="1" s="1"/>
  <c r="K5968" i="1" a="1"/>
  <c r="K5968" i="1" s="1"/>
  <c r="K5969" i="1" a="1"/>
  <c r="K5969" i="1" s="1"/>
  <c r="K5970" i="1" a="1"/>
  <c r="K5970" i="1" s="1"/>
  <c r="K5971" i="1" a="1"/>
  <c r="K5971" i="1" s="1"/>
  <c r="K5972" i="1" a="1"/>
  <c r="K5972" i="1" s="1"/>
  <c r="K5973" i="1" a="1"/>
  <c r="K5973" i="1" s="1"/>
  <c r="K5974" i="1" a="1"/>
  <c r="K5974" i="1" s="1"/>
  <c r="K5975" i="1" a="1"/>
  <c r="K5975" i="1" s="1"/>
  <c r="K5976" i="1" a="1"/>
  <c r="K5976" i="1" s="1"/>
  <c r="K5977" i="1" a="1"/>
  <c r="K5977" i="1" s="1"/>
  <c r="K5978" i="1" a="1"/>
  <c r="K5978" i="1" s="1"/>
  <c r="K5979" i="1" a="1"/>
  <c r="K5979" i="1" s="1"/>
  <c r="K5980" i="1" a="1"/>
  <c r="K5980" i="1" s="1"/>
  <c r="K5981" i="1" a="1"/>
  <c r="K5981" i="1" s="1"/>
  <c r="K5982" i="1" a="1"/>
  <c r="K5982" i="1" s="1"/>
  <c r="K5983" i="1" a="1"/>
  <c r="K5983" i="1" s="1"/>
  <c r="K5984" i="1" a="1"/>
  <c r="K5984" i="1" s="1"/>
  <c r="K5985" i="1" a="1"/>
  <c r="K5985" i="1" s="1"/>
  <c r="K5986" i="1" a="1"/>
  <c r="K5986" i="1" s="1"/>
  <c r="K5987" i="1" a="1"/>
  <c r="K5987" i="1" s="1"/>
  <c r="K5988" i="1" a="1"/>
  <c r="K5988" i="1" s="1"/>
  <c r="K5989" i="1" a="1"/>
  <c r="K5989" i="1" s="1"/>
  <c r="K5990" i="1" a="1"/>
  <c r="K5990" i="1" s="1"/>
  <c r="K5991" i="1" a="1"/>
  <c r="K5991" i="1" s="1"/>
  <c r="K5992" i="1" a="1"/>
  <c r="K5992" i="1" s="1"/>
  <c r="K5993" i="1" a="1"/>
  <c r="K5993" i="1" s="1"/>
  <c r="K5994" i="1" a="1"/>
  <c r="K5994" i="1" s="1"/>
  <c r="K5995" i="1" a="1"/>
  <c r="K5995" i="1" s="1"/>
  <c r="K5996" i="1" a="1"/>
  <c r="K5996" i="1" s="1"/>
  <c r="K5997" i="1" a="1"/>
  <c r="K5997" i="1" s="1"/>
  <c r="K5998" i="1" a="1"/>
  <c r="K5998" i="1" s="1"/>
  <c r="K5999" i="1" a="1"/>
  <c r="K5999" i="1" s="1"/>
  <c r="K6000" i="1" a="1"/>
  <c r="K6000" i="1" s="1"/>
  <c r="K6001" i="1" a="1"/>
  <c r="K6001" i="1" s="1"/>
  <c r="K6002" i="1" a="1"/>
  <c r="K6002" i="1" s="1"/>
  <c r="K6003" i="1" a="1"/>
  <c r="K6003" i="1" s="1"/>
  <c r="K6004" i="1" a="1"/>
  <c r="K6004" i="1" s="1"/>
  <c r="K6005" i="1" a="1"/>
  <c r="K6005" i="1" s="1"/>
  <c r="K6006" i="1" a="1"/>
  <c r="K6006" i="1" s="1"/>
  <c r="K6007" i="1" a="1"/>
  <c r="K6007" i="1" s="1"/>
  <c r="K6008" i="1" a="1"/>
  <c r="K6008" i="1" s="1"/>
  <c r="K6009" i="1" a="1"/>
  <c r="K6009" i="1" s="1"/>
  <c r="K6010" i="1" a="1"/>
  <c r="K6010" i="1" s="1"/>
  <c r="K6011" i="1" a="1"/>
  <c r="K6011" i="1" s="1"/>
  <c r="K6012" i="1" a="1"/>
  <c r="K6012" i="1" s="1"/>
  <c r="K6013" i="1" a="1"/>
  <c r="K6013" i="1" s="1"/>
  <c r="K6014" i="1" a="1"/>
  <c r="K6014" i="1" s="1"/>
  <c r="K6015" i="1" a="1"/>
  <c r="K6015" i="1" s="1"/>
  <c r="K6016" i="1" a="1"/>
  <c r="K6016" i="1" s="1"/>
  <c r="K6017" i="1" a="1"/>
  <c r="K6017" i="1" s="1"/>
  <c r="K6018" i="1" a="1"/>
  <c r="K6018" i="1" s="1"/>
  <c r="K6019" i="1" a="1"/>
  <c r="K6019" i="1" s="1"/>
  <c r="K6020" i="1" a="1"/>
  <c r="K6020" i="1" s="1"/>
  <c r="K6021" i="1" a="1"/>
  <c r="K6021" i="1" s="1"/>
  <c r="K6022" i="1" a="1"/>
  <c r="K6022" i="1" s="1"/>
  <c r="K6023" i="1" a="1"/>
  <c r="K6023" i="1" s="1"/>
  <c r="K6024" i="1" a="1"/>
  <c r="K6024" i="1" s="1"/>
  <c r="K6025" i="1" a="1"/>
  <c r="K6025" i="1" s="1"/>
  <c r="K6026" i="1" a="1"/>
  <c r="K6026" i="1" s="1"/>
  <c r="K6027" i="1" a="1"/>
  <c r="K6027" i="1" s="1"/>
  <c r="K6028" i="1" a="1"/>
  <c r="K6028" i="1" s="1"/>
  <c r="K6029" i="1" a="1"/>
  <c r="K6029" i="1" s="1"/>
  <c r="K6030" i="1" a="1"/>
  <c r="K6030" i="1" s="1"/>
  <c r="K6031" i="1" a="1"/>
  <c r="K6031" i="1" s="1"/>
  <c r="K6032" i="1" a="1"/>
  <c r="K6032" i="1" s="1"/>
  <c r="K6033" i="1" a="1"/>
  <c r="K6033" i="1" s="1"/>
  <c r="K6034" i="1" a="1"/>
  <c r="K6034" i="1" s="1"/>
  <c r="K6035" i="1" a="1"/>
  <c r="K6035" i="1" s="1"/>
  <c r="K6036" i="1" a="1"/>
  <c r="K6036" i="1" s="1"/>
  <c r="K6037" i="1" a="1"/>
  <c r="K6037" i="1" s="1"/>
  <c r="K6038" i="1" a="1"/>
  <c r="K6038" i="1" s="1"/>
  <c r="K6039" i="1" a="1"/>
  <c r="K6039" i="1" s="1"/>
  <c r="K6040" i="1" a="1"/>
  <c r="K6040" i="1" s="1"/>
  <c r="K6041" i="1" a="1"/>
  <c r="K6041" i="1" s="1"/>
  <c r="K6042" i="1" a="1"/>
  <c r="K6042" i="1" s="1"/>
  <c r="K6043" i="1" a="1"/>
  <c r="K6043" i="1" s="1"/>
  <c r="K6044" i="1" a="1"/>
  <c r="K6044" i="1" s="1"/>
  <c r="K6045" i="1" a="1"/>
  <c r="K6045" i="1" s="1"/>
  <c r="K6046" i="1" a="1"/>
  <c r="K6046" i="1" s="1"/>
  <c r="K6047" i="1" a="1"/>
  <c r="K6047" i="1" s="1"/>
  <c r="K6048" i="1" a="1"/>
  <c r="K6048" i="1" s="1"/>
  <c r="K6049" i="1" a="1"/>
  <c r="K6049" i="1" s="1"/>
  <c r="K6050" i="1" a="1"/>
  <c r="K6050" i="1" s="1"/>
  <c r="K6051" i="1" a="1"/>
  <c r="K6051" i="1" s="1"/>
  <c r="K6052" i="1" a="1"/>
  <c r="K6052" i="1" s="1"/>
  <c r="K6053" i="1" a="1"/>
  <c r="K6053" i="1" s="1"/>
  <c r="K6054" i="1" a="1"/>
  <c r="K6054" i="1" s="1"/>
  <c r="K6055" i="1" a="1"/>
  <c r="K6055" i="1" s="1"/>
  <c r="K6056" i="1" a="1"/>
  <c r="K6056" i="1" s="1"/>
  <c r="K6057" i="1" a="1"/>
  <c r="K6057" i="1" s="1"/>
  <c r="K6058" i="1" a="1"/>
  <c r="K6058" i="1" s="1"/>
  <c r="K6059" i="1" a="1"/>
  <c r="K6059" i="1" s="1"/>
  <c r="K6060" i="1" a="1"/>
  <c r="K6060" i="1" s="1"/>
  <c r="K6061" i="1" a="1"/>
  <c r="K6061" i="1" s="1"/>
  <c r="K6062" i="1" a="1"/>
  <c r="K6062" i="1" s="1"/>
  <c r="K6063" i="1" a="1"/>
  <c r="K6063" i="1" s="1"/>
  <c r="K6064" i="1" a="1"/>
  <c r="K6064" i="1" s="1"/>
  <c r="K6065" i="1" a="1"/>
  <c r="K6065" i="1" s="1"/>
  <c r="K6066" i="1" a="1"/>
  <c r="K6066" i="1" s="1"/>
  <c r="K6067" i="1" a="1"/>
  <c r="K6067" i="1" s="1"/>
  <c r="K6068" i="1" a="1"/>
  <c r="K6068" i="1" s="1"/>
  <c r="K6069" i="1" a="1"/>
  <c r="K6069" i="1" s="1"/>
  <c r="K6070" i="1" a="1"/>
  <c r="K6070" i="1" s="1"/>
  <c r="K6071" i="1" a="1"/>
  <c r="K6071" i="1" s="1"/>
  <c r="K6072" i="1" a="1"/>
  <c r="K6072" i="1" s="1"/>
  <c r="K6073" i="1" a="1"/>
  <c r="K6073" i="1" s="1"/>
  <c r="K6074" i="1" a="1"/>
  <c r="K6074" i="1" s="1"/>
  <c r="K6075" i="1" a="1"/>
  <c r="K6075" i="1" s="1"/>
  <c r="K6076" i="1" a="1"/>
  <c r="K6076" i="1" s="1"/>
  <c r="K6077" i="1" a="1"/>
  <c r="K6077" i="1" s="1"/>
  <c r="K6078" i="1" a="1"/>
  <c r="K6078" i="1" s="1"/>
  <c r="K6079" i="1" a="1"/>
  <c r="K6079" i="1" s="1"/>
  <c r="K6080" i="1" a="1"/>
  <c r="K6080" i="1" s="1"/>
  <c r="K6081" i="1" a="1"/>
  <c r="K6081" i="1" s="1"/>
  <c r="K6082" i="1" a="1"/>
  <c r="K6082" i="1" s="1"/>
  <c r="K6083" i="1" a="1"/>
  <c r="K6083" i="1" s="1"/>
  <c r="K6084" i="1" a="1"/>
  <c r="K6084" i="1" s="1"/>
  <c r="K6085" i="1" a="1"/>
  <c r="K6085" i="1" s="1"/>
  <c r="K6086" i="1" a="1"/>
  <c r="K6086" i="1" s="1"/>
  <c r="K6087" i="1" a="1"/>
  <c r="K6087" i="1" s="1"/>
  <c r="K6088" i="1" a="1"/>
  <c r="K6088" i="1" s="1"/>
  <c r="K6089" i="1" a="1"/>
  <c r="K6089" i="1" s="1"/>
  <c r="K6090" i="1" a="1"/>
  <c r="K6090" i="1" s="1"/>
  <c r="K6091" i="1" a="1"/>
  <c r="K6091" i="1" s="1"/>
  <c r="K6092" i="1" a="1"/>
  <c r="K6092" i="1" s="1"/>
  <c r="K6093" i="1" a="1"/>
  <c r="K6093" i="1" s="1"/>
  <c r="K6094" i="1" a="1"/>
  <c r="K6094" i="1" s="1"/>
  <c r="K6095" i="1" a="1"/>
  <c r="K6095" i="1" s="1"/>
  <c r="K6096" i="1" a="1"/>
  <c r="K6096" i="1" s="1"/>
  <c r="K6097" i="1" a="1"/>
  <c r="K6097" i="1" s="1"/>
  <c r="K6098" i="1" a="1"/>
  <c r="K6098" i="1" s="1"/>
  <c r="K6099" i="1" a="1"/>
  <c r="K6099" i="1" s="1"/>
  <c r="K6100" i="1" a="1"/>
  <c r="K6100" i="1" s="1"/>
  <c r="K6101" i="1" a="1"/>
  <c r="K6101" i="1" s="1"/>
  <c r="K6102" i="1" a="1"/>
  <c r="K6102" i="1" s="1"/>
  <c r="K6103" i="1" a="1"/>
  <c r="K6103" i="1" s="1"/>
  <c r="K6104" i="1" a="1"/>
  <c r="K6104" i="1" s="1"/>
  <c r="K6105" i="1" a="1"/>
  <c r="K6105" i="1" s="1"/>
  <c r="K6106" i="1" a="1"/>
  <c r="K6106" i="1" s="1"/>
  <c r="K6107" i="1" a="1"/>
  <c r="K6107" i="1" s="1"/>
  <c r="K6108" i="1" a="1"/>
  <c r="K6108" i="1" s="1"/>
  <c r="K6109" i="1" a="1"/>
  <c r="K6109" i="1" s="1"/>
  <c r="K6110" i="1" a="1"/>
  <c r="K6110" i="1" s="1"/>
  <c r="K6111" i="1" a="1"/>
  <c r="K6111" i="1" s="1"/>
  <c r="K6112" i="1" a="1"/>
  <c r="K6112" i="1" s="1"/>
  <c r="K6113" i="1" a="1"/>
  <c r="K6113" i="1" s="1"/>
  <c r="K6114" i="1" a="1"/>
  <c r="K6114" i="1" s="1"/>
  <c r="K6115" i="1" a="1"/>
  <c r="K6115" i="1" s="1"/>
  <c r="K6116" i="1" a="1"/>
  <c r="K6116" i="1" s="1"/>
  <c r="K6117" i="1" a="1"/>
  <c r="K6117" i="1" s="1"/>
  <c r="K6118" i="1" a="1"/>
  <c r="K6118" i="1" s="1"/>
  <c r="K6119" i="1" a="1"/>
  <c r="K6119" i="1" s="1"/>
  <c r="K6120" i="1" a="1"/>
  <c r="K6120" i="1" s="1"/>
  <c r="K6121" i="1" a="1"/>
  <c r="K6121" i="1" s="1"/>
  <c r="K6122" i="1" a="1"/>
  <c r="K6122" i="1" s="1"/>
  <c r="K6123" i="1" a="1"/>
  <c r="K6123" i="1" s="1"/>
  <c r="K6124" i="1" a="1"/>
  <c r="K6124" i="1" s="1"/>
  <c r="K6125" i="1" a="1"/>
  <c r="K6125" i="1" s="1"/>
  <c r="K6126" i="1" a="1"/>
  <c r="K6126" i="1" s="1"/>
  <c r="K6127" i="1" a="1"/>
  <c r="K6127" i="1" s="1"/>
  <c r="K6128" i="1" a="1"/>
  <c r="K6128" i="1" s="1"/>
  <c r="K6129" i="1" a="1"/>
  <c r="K6129" i="1" s="1"/>
  <c r="K6130" i="1" a="1"/>
  <c r="K6130" i="1" s="1"/>
  <c r="K6131" i="1" a="1"/>
  <c r="K6131" i="1" s="1"/>
  <c r="K6132" i="1" a="1"/>
  <c r="K6132" i="1" s="1"/>
  <c r="K6133" i="1" a="1"/>
  <c r="K6133" i="1" s="1"/>
  <c r="K6134" i="1" a="1"/>
  <c r="K6134" i="1" s="1"/>
  <c r="K6135" i="1" a="1"/>
  <c r="K6135" i="1" s="1"/>
  <c r="K6136" i="1" a="1"/>
  <c r="K6136" i="1" s="1"/>
  <c r="K6137" i="1" a="1"/>
  <c r="K6137" i="1" s="1"/>
  <c r="K6138" i="1" a="1"/>
  <c r="K6138" i="1" s="1"/>
  <c r="K6139" i="1" a="1"/>
  <c r="K6139" i="1" s="1"/>
  <c r="K6140" i="1" a="1"/>
  <c r="K6140" i="1" s="1"/>
  <c r="K6141" i="1" a="1"/>
  <c r="K6141" i="1" s="1"/>
  <c r="K6142" i="1" a="1"/>
  <c r="K6142" i="1" s="1"/>
  <c r="K6143" i="1" a="1"/>
  <c r="K6143" i="1" s="1"/>
  <c r="K6144" i="1" a="1"/>
  <c r="K6144" i="1" s="1"/>
  <c r="K6145" i="1" a="1"/>
  <c r="K6145" i="1" s="1"/>
  <c r="K6146" i="1" a="1"/>
  <c r="K6146" i="1" s="1"/>
  <c r="K6147" i="1" a="1"/>
  <c r="K6147" i="1" s="1"/>
  <c r="K6148" i="1" a="1"/>
  <c r="K6148" i="1" s="1"/>
  <c r="K6149" i="1" a="1"/>
  <c r="K6149" i="1" s="1"/>
  <c r="K6150" i="1" a="1"/>
  <c r="K6150" i="1" s="1"/>
  <c r="K6151" i="1" a="1"/>
  <c r="K6151" i="1" s="1"/>
  <c r="K6152" i="1" a="1"/>
  <c r="K6152" i="1" s="1"/>
  <c r="K6153" i="1" a="1"/>
  <c r="K6153" i="1" s="1"/>
  <c r="K6154" i="1" a="1"/>
  <c r="K6154" i="1" s="1"/>
  <c r="K6155" i="1" a="1"/>
  <c r="K6155" i="1" s="1"/>
  <c r="K6156" i="1" a="1"/>
  <c r="K6156" i="1" s="1"/>
  <c r="K6157" i="1" a="1"/>
  <c r="K6157" i="1" s="1"/>
  <c r="K6158" i="1" a="1"/>
  <c r="K6158" i="1" s="1"/>
  <c r="K6159" i="1" a="1"/>
  <c r="K6159" i="1" s="1"/>
  <c r="K6160" i="1" a="1"/>
  <c r="K6160" i="1" s="1"/>
  <c r="K6161" i="1" a="1"/>
  <c r="K6161" i="1" s="1"/>
  <c r="K6162" i="1" a="1"/>
  <c r="K6162" i="1" s="1"/>
  <c r="K6163" i="1" a="1"/>
  <c r="K6163" i="1" s="1"/>
  <c r="K6164" i="1" a="1"/>
  <c r="K6164" i="1" s="1"/>
  <c r="K6165" i="1" a="1"/>
  <c r="K6165" i="1" s="1"/>
  <c r="K6166" i="1" a="1"/>
  <c r="K6166" i="1" s="1"/>
  <c r="K6167" i="1" a="1"/>
  <c r="K6167" i="1" s="1"/>
  <c r="K6168" i="1" a="1"/>
  <c r="K6168" i="1" s="1"/>
  <c r="K6169" i="1" a="1"/>
  <c r="K6169" i="1" s="1"/>
  <c r="K6170" i="1" a="1"/>
  <c r="K6170" i="1" s="1"/>
  <c r="K6171" i="1" a="1"/>
  <c r="K6171" i="1" s="1"/>
  <c r="K6172" i="1" a="1"/>
  <c r="K6172" i="1" s="1"/>
  <c r="K6173" i="1" a="1"/>
  <c r="K6173" i="1" s="1"/>
  <c r="K6174" i="1" a="1"/>
  <c r="K6174" i="1" s="1"/>
  <c r="K6175" i="1" a="1"/>
  <c r="K6175" i="1" s="1"/>
  <c r="K6176" i="1" a="1"/>
  <c r="K6176" i="1" s="1"/>
  <c r="K6177" i="1" a="1"/>
  <c r="K6177" i="1" s="1"/>
  <c r="K6178" i="1" a="1"/>
  <c r="K6178" i="1" s="1"/>
  <c r="K6179" i="1" a="1"/>
  <c r="K6179" i="1" s="1"/>
  <c r="K6180" i="1" a="1"/>
  <c r="K6180" i="1" s="1"/>
  <c r="K6181" i="1" a="1"/>
  <c r="K6181" i="1" s="1"/>
  <c r="K6182" i="1" a="1"/>
  <c r="K6182" i="1" s="1"/>
  <c r="K6183" i="1" a="1"/>
  <c r="K6183" i="1" s="1"/>
  <c r="K6184" i="1" a="1"/>
  <c r="K6184" i="1" s="1"/>
  <c r="K6185" i="1" a="1"/>
  <c r="K6185" i="1" s="1"/>
  <c r="K6186" i="1" a="1"/>
  <c r="K6186" i="1" s="1"/>
  <c r="K6187" i="1" a="1"/>
  <c r="K6187" i="1" s="1"/>
  <c r="K6188" i="1" a="1"/>
  <c r="K6188" i="1" s="1"/>
  <c r="K6189" i="1" a="1"/>
  <c r="K6189" i="1" s="1"/>
  <c r="K6190" i="1" a="1"/>
  <c r="K6190" i="1" s="1"/>
  <c r="K6191" i="1" a="1"/>
  <c r="K6191" i="1" s="1"/>
  <c r="K6192" i="1" a="1"/>
  <c r="K6192" i="1" s="1"/>
  <c r="K6193" i="1" a="1"/>
  <c r="K6193" i="1" s="1"/>
  <c r="K6194" i="1" a="1"/>
  <c r="K6194" i="1" s="1"/>
  <c r="K6195" i="1" a="1"/>
  <c r="K6195" i="1" s="1"/>
  <c r="K6196" i="1" a="1"/>
  <c r="K6196" i="1" s="1"/>
  <c r="K6197" i="1" a="1"/>
  <c r="K6197" i="1" s="1"/>
  <c r="K6198" i="1" a="1"/>
  <c r="K6198" i="1" s="1"/>
  <c r="K6199" i="1" a="1"/>
  <c r="K6199" i="1" s="1"/>
  <c r="K6200" i="1" a="1"/>
  <c r="K6200" i="1" s="1"/>
  <c r="K6201" i="1" a="1"/>
  <c r="K6201" i="1" s="1"/>
  <c r="K6202" i="1" a="1"/>
  <c r="K6202" i="1" s="1"/>
  <c r="K6203" i="1" a="1"/>
  <c r="K6203" i="1" s="1"/>
  <c r="K6204" i="1" a="1"/>
  <c r="K6204" i="1" s="1"/>
  <c r="K6205" i="1" a="1"/>
  <c r="K6205" i="1" s="1"/>
  <c r="K6206" i="1" a="1"/>
  <c r="K6206" i="1" s="1"/>
  <c r="K6207" i="1" a="1"/>
  <c r="K6207" i="1" s="1"/>
  <c r="K6208" i="1" a="1"/>
  <c r="K6208" i="1" s="1"/>
  <c r="K6209" i="1" a="1"/>
  <c r="K6209" i="1" s="1"/>
  <c r="K6210" i="1" a="1"/>
  <c r="K6210" i="1" s="1"/>
  <c r="K6211" i="1" a="1"/>
  <c r="K6211" i="1" s="1"/>
  <c r="K6212" i="1" a="1"/>
  <c r="K6212" i="1" s="1"/>
  <c r="K6213" i="1" a="1"/>
  <c r="K6213" i="1" s="1"/>
  <c r="K6214" i="1" a="1"/>
  <c r="K6214" i="1" s="1"/>
  <c r="K6215" i="1" a="1"/>
  <c r="K6215" i="1" s="1"/>
  <c r="K6216" i="1" a="1"/>
  <c r="K6216" i="1" s="1"/>
  <c r="K6217" i="1" a="1"/>
  <c r="K6217" i="1" s="1"/>
  <c r="K6218" i="1" a="1"/>
  <c r="K6218" i="1" s="1"/>
  <c r="K6219" i="1" a="1"/>
  <c r="K6219" i="1" s="1"/>
  <c r="K6220" i="1" a="1"/>
  <c r="K6220" i="1" s="1"/>
  <c r="K6221" i="1" a="1"/>
  <c r="K6221" i="1" s="1"/>
  <c r="K6222" i="1" a="1"/>
  <c r="K6222" i="1" s="1"/>
  <c r="K6223" i="1" a="1"/>
  <c r="K6223" i="1" s="1"/>
  <c r="K6224" i="1" a="1"/>
  <c r="K6224" i="1" s="1"/>
  <c r="K6225" i="1" a="1"/>
  <c r="K6225" i="1" s="1"/>
  <c r="K6226" i="1" a="1"/>
  <c r="K6226" i="1" s="1"/>
  <c r="K6227" i="1" a="1"/>
  <c r="K6227" i="1" s="1"/>
  <c r="K6228" i="1" a="1"/>
  <c r="K6228" i="1" s="1"/>
  <c r="K6229" i="1" a="1"/>
  <c r="K6229" i="1" s="1"/>
  <c r="K6230" i="1" a="1"/>
  <c r="K6230" i="1" s="1"/>
  <c r="K6231" i="1" a="1"/>
  <c r="K6231" i="1" s="1"/>
  <c r="K6232" i="1" a="1"/>
  <c r="K6232" i="1" s="1"/>
  <c r="K6233" i="1" a="1"/>
  <c r="K6233" i="1" s="1"/>
  <c r="K6234" i="1" a="1"/>
  <c r="K6234" i="1" s="1"/>
  <c r="K6235" i="1" a="1"/>
  <c r="K6235" i="1" s="1"/>
  <c r="K6236" i="1" a="1"/>
  <c r="K6236" i="1" s="1"/>
  <c r="K6237" i="1" a="1"/>
  <c r="K6237" i="1" s="1"/>
  <c r="K6238" i="1" a="1"/>
  <c r="K6238" i="1" s="1"/>
  <c r="K6239" i="1" a="1"/>
  <c r="K6239" i="1" s="1"/>
  <c r="K6240" i="1" a="1"/>
  <c r="K6240" i="1" s="1"/>
  <c r="K6241" i="1" a="1"/>
  <c r="K6241" i="1" s="1"/>
  <c r="K6242" i="1" a="1"/>
  <c r="K6242" i="1" s="1"/>
  <c r="K6243" i="1" a="1"/>
  <c r="K6243" i="1" s="1"/>
  <c r="K6244" i="1" a="1"/>
  <c r="K6244" i="1" s="1"/>
  <c r="K6245" i="1" a="1"/>
  <c r="K6245" i="1" s="1"/>
  <c r="K6246" i="1" a="1"/>
  <c r="K6246" i="1" s="1"/>
  <c r="K6247" i="1" a="1"/>
  <c r="K6247" i="1" s="1"/>
  <c r="K6248" i="1" a="1"/>
  <c r="K6248" i="1" s="1"/>
  <c r="K6249" i="1" a="1"/>
  <c r="K6249" i="1" s="1"/>
  <c r="K6250" i="1" a="1"/>
  <c r="K6250" i="1" s="1"/>
  <c r="K6251" i="1" a="1"/>
  <c r="K6251" i="1" s="1"/>
  <c r="K6252" i="1" a="1"/>
  <c r="K6252" i="1" s="1"/>
  <c r="K6253" i="1" a="1"/>
  <c r="K6253" i="1" s="1"/>
  <c r="K6254" i="1" a="1"/>
  <c r="K6254" i="1" s="1"/>
  <c r="K6255" i="1" a="1"/>
  <c r="K6255" i="1" s="1"/>
  <c r="K6256" i="1" a="1"/>
  <c r="K6256" i="1" s="1"/>
  <c r="K6257" i="1" a="1"/>
  <c r="K6257" i="1" s="1"/>
  <c r="K6258" i="1" a="1"/>
  <c r="K6258" i="1" s="1"/>
  <c r="K6259" i="1" a="1"/>
  <c r="K6259" i="1" s="1"/>
  <c r="K6260" i="1" a="1"/>
  <c r="K6260" i="1" s="1"/>
  <c r="K6261" i="1" a="1"/>
  <c r="K6261" i="1" s="1"/>
  <c r="K6262" i="1" a="1"/>
  <c r="K6262" i="1" s="1"/>
  <c r="K6263" i="1" a="1"/>
  <c r="K6263" i="1" s="1"/>
  <c r="K6264" i="1" a="1"/>
  <c r="K6264" i="1" s="1"/>
  <c r="K6265" i="1" a="1"/>
  <c r="K6265" i="1" s="1"/>
  <c r="K6266" i="1" a="1"/>
  <c r="K6266" i="1" s="1"/>
  <c r="K6267" i="1" a="1"/>
  <c r="K6267" i="1" s="1"/>
  <c r="K6268" i="1" a="1"/>
  <c r="K6268" i="1" s="1"/>
  <c r="K6269" i="1" a="1"/>
  <c r="K6269" i="1" s="1"/>
  <c r="K6270" i="1" a="1"/>
  <c r="K6270" i="1" s="1"/>
  <c r="K6271" i="1" a="1"/>
  <c r="K6271" i="1" s="1"/>
  <c r="K6272" i="1" a="1"/>
  <c r="K6272" i="1" s="1"/>
  <c r="K6273" i="1" a="1"/>
  <c r="K6273" i="1" s="1"/>
  <c r="K6274" i="1" a="1"/>
  <c r="K6274" i="1" s="1"/>
  <c r="K6275" i="1" a="1"/>
  <c r="K6275" i="1" s="1"/>
  <c r="K6276" i="1" a="1"/>
  <c r="K6276" i="1" s="1"/>
  <c r="K6277" i="1" a="1"/>
  <c r="K6277" i="1" s="1"/>
  <c r="K6278" i="1" a="1"/>
  <c r="K6278" i="1" s="1"/>
  <c r="K6279" i="1" a="1"/>
  <c r="K6279" i="1" s="1"/>
  <c r="K6280" i="1" a="1"/>
  <c r="K6280" i="1" s="1"/>
  <c r="K6281" i="1" a="1"/>
  <c r="K6281" i="1" s="1"/>
  <c r="K6282" i="1" a="1"/>
  <c r="K6282" i="1" s="1"/>
  <c r="K6283" i="1" a="1"/>
  <c r="K6283" i="1" s="1"/>
  <c r="K6284" i="1" a="1"/>
  <c r="K6284" i="1" s="1"/>
  <c r="K6285" i="1" a="1"/>
  <c r="K6285" i="1" s="1"/>
  <c r="K6286" i="1" a="1"/>
  <c r="K6286" i="1" s="1"/>
  <c r="K6287" i="1" a="1"/>
  <c r="K6287" i="1" s="1"/>
  <c r="K6288" i="1" a="1"/>
  <c r="K6288" i="1" s="1"/>
  <c r="K6289" i="1" a="1"/>
  <c r="K6289" i="1" s="1"/>
  <c r="K6290" i="1" a="1"/>
  <c r="K6290" i="1" s="1"/>
  <c r="K6291" i="1" a="1"/>
  <c r="K6291" i="1" s="1"/>
  <c r="K6292" i="1" a="1"/>
  <c r="K6292" i="1" s="1"/>
  <c r="K6293" i="1" a="1"/>
  <c r="K6293" i="1" s="1"/>
  <c r="K6294" i="1" a="1"/>
  <c r="K6294" i="1" s="1"/>
  <c r="K6295" i="1" a="1"/>
  <c r="K6295" i="1" s="1"/>
  <c r="K6296" i="1" a="1"/>
  <c r="K6296" i="1" s="1"/>
  <c r="K6297" i="1" a="1"/>
  <c r="K6297" i="1" s="1"/>
  <c r="K6298" i="1" a="1"/>
  <c r="K6298" i="1" s="1"/>
  <c r="K6299" i="1" a="1"/>
  <c r="K6299" i="1" s="1"/>
  <c r="K6300" i="1" a="1"/>
  <c r="K6300" i="1" s="1"/>
  <c r="K6301" i="1" a="1"/>
  <c r="K6301" i="1" s="1"/>
  <c r="K6302" i="1" a="1"/>
  <c r="K6302" i="1" s="1"/>
  <c r="K6303" i="1" a="1"/>
  <c r="K6303" i="1" s="1"/>
  <c r="K6304" i="1" a="1"/>
  <c r="K6304" i="1" s="1"/>
  <c r="K6305" i="1" a="1"/>
  <c r="K6305" i="1" s="1"/>
  <c r="K6306" i="1" a="1"/>
  <c r="K6306" i="1" s="1"/>
  <c r="K6307" i="1" a="1"/>
  <c r="K6307" i="1" s="1"/>
  <c r="K6308" i="1" a="1"/>
  <c r="K6308" i="1" s="1"/>
  <c r="K6309" i="1" a="1"/>
  <c r="K6309" i="1" s="1"/>
  <c r="K6310" i="1" a="1"/>
  <c r="K6310" i="1" s="1"/>
  <c r="K6311" i="1" a="1"/>
  <c r="K6311" i="1" s="1"/>
  <c r="K6312" i="1" a="1"/>
  <c r="K6312" i="1" s="1"/>
  <c r="K6313" i="1" a="1"/>
  <c r="K6313" i="1" s="1"/>
  <c r="K6314" i="1" a="1"/>
  <c r="K6314" i="1" s="1"/>
  <c r="K6315" i="1" a="1"/>
  <c r="K6315" i="1" s="1"/>
  <c r="K6316" i="1" a="1"/>
  <c r="K6316" i="1" s="1"/>
  <c r="K6317" i="1" a="1"/>
  <c r="K6317" i="1" s="1"/>
  <c r="K6318" i="1" a="1"/>
  <c r="K6318" i="1" s="1"/>
  <c r="K6319" i="1" a="1"/>
  <c r="K6319" i="1" s="1"/>
  <c r="K6320" i="1" a="1"/>
  <c r="K6320" i="1" s="1"/>
  <c r="K6321" i="1" a="1"/>
  <c r="K6321" i="1" s="1"/>
  <c r="K6322" i="1" a="1"/>
  <c r="K6322" i="1" s="1"/>
  <c r="K6323" i="1" a="1"/>
  <c r="K6323" i="1" s="1"/>
  <c r="K6324" i="1" a="1"/>
  <c r="K6324" i="1" s="1"/>
  <c r="K6325" i="1" a="1"/>
  <c r="K6325" i="1" s="1"/>
  <c r="K6326" i="1" a="1"/>
  <c r="K6326" i="1" s="1"/>
  <c r="K6327" i="1" a="1"/>
  <c r="K6327" i="1" s="1"/>
  <c r="K6328" i="1" a="1"/>
  <c r="K6328" i="1" s="1"/>
  <c r="K6329" i="1" a="1"/>
  <c r="K6329" i="1" s="1"/>
  <c r="K6330" i="1" a="1"/>
  <c r="K6330" i="1" s="1"/>
  <c r="K6331" i="1" a="1"/>
  <c r="K6331" i="1" s="1"/>
  <c r="K6332" i="1" a="1"/>
  <c r="K6332" i="1" s="1"/>
  <c r="K6333" i="1" a="1"/>
  <c r="K6333" i="1" s="1"/>
  <c r="K6334" i="1" a="1"/>
  <c r="K6334" i="1" s="1"/>
  <c r="K6335" i="1" a="1"/>
  <c r="K6335" i="1" s="1"/>
  <c r="K6336" i="1" a="1"/>
  <c r="K6336" i="1" s="1"/>
  <c r="K6337" i="1" a="1"/>
  <c r="K6337" i="1" s="1"/>
  <c r="K6338" i="1" a="1"/>
  <c r="K6338" i="1" s="1"/>
  <c r="K6339" i="1" a="1"/>
  <c r="K6339" i="1" s="1"/>
  <c r="K6340" i="1" a="1"/>
  <c r="K6340" i="1" s="1"/>
  <c r="K6341" i="1" a="1"/>
  <c r="K6341" i="1" s="1"/>
  <c r="K6342" i="1" a="1"/>
  <c r="K6342" i="1" s="1"/>
  <c r="K6343" i="1" a="1"/>
  <c r="K6343" i="1" s="1"/>
  <c r="K6344" i="1" a="1"/>
  <c r="K6344" i="1" s="1"/>
  <c r="K6345" i="1" a="1"/>
  <c r="K6345" i="1" s="1"/>
  <c r="K6346" i="1" a="1"/>
  <c r="K6346" i="1" s="1"/>
  <c r="K6347" i="1" a="1"/>
  <c r="K6347" i="1" s="1"/>
  <c r="K6348" i="1" a="1"/>
  <c r="K6348" i="1" s="1"/>
  <c r="K6349" i="1" a="1"/>
  <c r="K6349" i="1" s="1"/>
  <c r="K6350" i="1" a="1"/>
  <c r="K6350" i="1" s="1"/>
  <c r="K6351" i="1" a="1"/>
  <c r="K6351" i="1" s="1"/>
  <c r="K6352" i="1" a="1"/>
  <c r="K6352" i="1" s="1"/>
  <c r="K6353" i="1" a="1"/>
  <c r="K6353" i="1" s="1"/>
  <c r="K6354" i="1" a="1"/>
  <c r="K6354" i="1" s="1"/>
  <c r="K6355" i="1" a="1"/>
  <c r="K6355" i="1" s="1"/>
  <c r="K6356" i="1" a="1"/>
  <c r="K6356" i="1" s="1"/>
  <c r="K6357" i="1" a="1"/>
  <c r="K6357" i="1" s="1"/>
  <c r="K6358" i="1" a="1"/>
  <c r="K6358" i="1" s="1"/>
  <c r="K6359" i="1" a="1"/>
  <c r="K6359" i="1" s="1"/>
  <c r="K6360" i="1" a="1"/>
  <c r="K6360" i="1" s="1"/>
  <c r="K6361" i="1" a="1"/>
  <c r="K6361" i="1" s="1"/>
  <c r="K6362" i="1" a="1"/>
  <c r="K6362" i="1" s="1"/>
  <c r="K6363" i="1" a="1"/>
  <c r="K6363" i="1" s="1"/>
  <c r="K6364" i="1" a="1"/>
  <c r="K6364" i="1" s="1"/>
  <c r="K6365" i="1" a="1"/>
  <c r="K6365" i="1" s="1"/>
  <c r="K6366" i="1" a="1"/>
  <c r="K6366" i="1" s="1"/>
  <c r="K6367" i="1" a="1"/>
  <c r="K6367" i="1" s="1"/>
  <c r="K6368" i="1" a="1"/>
  <c r="K6368" i="1" s="1"/>
  <c r="K6369" i="1" a="1"/>
  <c r="K6369" i="1" s="1"/>
  <c r="K6370" i="1" a="1"/>
  <c r="K6370" i="1" s="1"/>
  <c r="K6371" i="1" a="1"/>
  <c r="K6371" i="1" s="1"/>
  <c r="K6372" i="1" a="1"/>
  <c r="K6372" i="1" s="1"/>
  <c r="K6373" i="1" a="1"/>
  <c r="K6373" i="1" s="1"/>
  <c r="K6374" i="1" a="1"/>
  <c r="K6374" i="1" s="1"/>
  <c r="K6375" i="1" a="1"/>
  <c r="K6375" i="1" s="1"/>
  <c r="K6376" i="1" a="1"/>
  <c r="K6376" i="1" s="1"/>
  <c r="K6377" i="1" a="1"/>
  <c r="K6377" i="1" s="1"/>
  <c r="K6378" i="1" a="1"/>
  <c r="K6378" i="1" s="1"/>
  <c r="K6379" i="1" a="1"/>
  <c r="K6379" i="1" s="1"/>
  <c r="K6380" i="1" a="1"/>
  <c r="K6380" i="1" s="1"/>
  <c r="K6381" i="1" a="1"/>
  <c r="K6381" i="1" s="1"/>
  <c r="K6382" i="1" a="1"/>
  <c r="K6382" i="1" s="1"/>
  <c r="K6383" i="1" a="1"/>
  <c r="K6383" i="1" s="1"/>
  <c r="K6384" i="1" a="1"/>
  <c r="K6384" i="1" s="1"/>
  <c r="K6385" i="1" a="1"/>
  <c r="K6385" i="1" s="1"/>
  <c r="K6386" i="1" a="1"/>
  <c r="K6386" i="1" s="1"/>
  <c r="K6387" i="1" a="1"/>
  <c r="K6387" i="1" s="1"/>
  <c r="K6388" i="1" a="1"/>
  <c r="K6388" i="1" s="1"/>
  <c r="K6389" i="1" a="1"/>
  <c r="K6389" i="1" s="1"/>
  <c r="K6390" i="1" a="1"/>
  <c r="K6390" i="1" s="1"/>
  <c r="K6391" i="1" a="1"/>
  <c r="K6391" i="1" s="1"/>
  <c r="K6392" i="1" a="1"/>
  <c r="K6392" i="1" s="1"/>
  <c r="K6393" i="1" a="1"/>
  <c r="K6393" i="1" s="1"/>
  <c r="K6394" i="1" a="1"/>
  <c r="K6394" i="1" s="1"/>
  <c r="K6395" i="1" a="1"/>
  <c r="K6395" i="1" s="1"/>
  <c r="K6396" i="1" a="1"/>
  <c r="K6396" i="1" s="1"/>
  <c r="K6397" i="1" a="1"/>
  <c r="K6397" i="1" s="1"/>
  <c r="K6398" i="1" a="1"/>
  <c r="K6398" i="1" s="1"/>
  <c r="K6399" i="1" a="1"/>
  <c r="K6399" i="1" s="1"/>
  <c r="K6400" i="1" a="1"/>
  <c r="K6400" i="1" s="1"/>
  <c r="K6401" i="1" a="1"/>
  <c r="K6401" i="1" s="1"/>
  <c r="K6402" i="1" a="1"/>
  <c r="K6402" i="1" s="1"/>
  <c r="K6403" i="1" a="1"/>
  <c r="K6403" i="1" s="1"/>
  <c r="K6404" i="1" a="1"/>
  <c r="K6404" i="1" s="1"/>
  <c r="K6405" i="1" a="1"/>
  <c r="K6405" i="1" s="1"/>
  <c r="K6406" i="1" a="1"/>
  <c r="K6406" i="1" s="1"/>
  <c r="K6407" i="1" a="1"/>
  <c r="K6407" i="1" s="1"/>
  <c r="K6408" i="1" a="1"/>
  <c r="K6408" i="1" s="1"/>
  <c r="K6409" i="1" a="1"/>
  <c r="K6409" i="1" s="1"/>
  <c r="K6410" i="1" a="1"/>
  <c r="K6410" i="1" s="1"/>
  <c r="K6411" i="1" a="1"/>
  <c r="K6411" i="1" s="1"/>
  <c r="K6412" i="1" a="1"/>
  <c r="K6412" i="1" s="1"/>
  <c r="K6413" i="1" a="1"/>
  <c r="K6413" i="1" s="1"/>
  <c r="K6414" i="1" a="1"/>
  <c r="K6414" i="1" s="1"/>
  <c r="K6415" i="1" a="1"/>
  <c r="K6415" i="1" s="1"/>
  <c r="K6416" i="1" a="1"/>
  <c r="K6416" i="1" s="1"/>
  <c r="K6417" i="1" a="1"/>
  <c r="K6417" i="1" s="1"/>
  <c r="K6418" i="1" a="1"/>
  <c r="K6418" i="1" s="1"/>
  <c r="K6419" i="1" a="1"/>
  <c r="K6419" i="1" s="1"/>
  <c r="K6420" i="1" a="1"/>
  <c r="K6420" i="1" s="1"/>
  <c r="K6421" i="1" a="1"/>
  <c r="K6421" i="1" s="1"/>
  <c r="K6422" i="1" a="1"/>
  <c r="K6422" i="1" s="1"/>
  <c r="K6423" i="1" a="1"/>
  <c r="K6423" i="1" s="1"/>
  <c r="K6424" i="1" a="1"/>
  <c r="K6424" i="1" s="1"/>
  <c r="K6425" i="1" a="1"/>
  <c r="K6425" i="1" s="1"/>
  <c r="K6426" i="1" a="1"/>
  <c r="K6426" i="1" s="1"/>
  <c r="K6427" i="1" a="1"/>
  <c r="K6427" i="1" s="1"/>
  <c r="K6428" i="1" a="1"/>
  <c r="K6428" i="1" s="1"/>
  <c r="K6429" i="1" a="1"/>
  <c r="K6429" i="1" s="1"/>
  <c r="K6430" i="1" a="1"/>
  <c r="K6430" i="1" s="1"/>
  <c r="K6431" i="1" a="1"/>
  <c r="K6431" i="1" s="1"/>
  <c r="K6432" i="1" a="1"/>
  <c r="K6432" i="1" s="1"/>
  <c r="K6433" i="1" a="1"/>
  <c r="K6433" i="1" s="1"/>
  <c r="K6434" i="1" a="1"/>
  <c r="K6434" i="1" s="1"/>
  <c r="K6435" i="1" a="1"/>
  <c r="K6435" i="1" s="1"/>
  <c r="K6436" i="1" a="1"/>
  <c r="K6436" i="1" s="1"/>
  <c r="K6437" i="1" a="1"/>
  <c r="K6437" i="1" s="1"/>
  <c r="K6438" i="1" a="1"/>
  <c r="K6438" i="1" s="1"/>
  <c r="K6439" i="1" a="1"/>
  <c r="K6439" i="1" s="1"/>
  <c r="K6440" i="1" a="1"/>
  <c r="K6440" i="1" s="1"/>
  <c r="K6441" i="1" a="1"/>
  <c r="K6441" i="1" s="1"/>
  <c r="K6442" i="1" a="1"/>
  <c r="K6442" i="1" s="1"/>
  <c r="K6443" i="1" a="1"/>
  <c r="K6443" i="1" s="1"/>
  <c r="K6444" i="1" a="1"/>
  <c r="K6444" i="1" s="1"/>
  <c r="K6445" i="1" a="1"/>
  <c r="K6445" i="1" s="1"/>
  <c r="K6446" i="1" a="1"/>
  <c r="K6446" i="1" s="1"/>
  <c r="K6447" i="1" a="1"/>
  <c r="K6447" i="1" s="1"/>
  <c r="K6448" i="1" a="1"/>
  <c r="K6448" i="1" s="1"/>
  <c r="K6449" i="1" a="1"/>
  <c r="K6449" i="1" s="1"/>
  <c r="K6450" i="1" a="1"/>
  <c r="K6450" i="1" s="1"/>
  <c r="K6451" i="1" a="1"/>
  <c r="K6451" i="1" s="1"/>
  <c r="K6452" i="1" a="1"/>
  <c r="K6452" i="1" s="1"/>
  <c r="K6453" i="1" a="1"/>
  <c r="K6453" i="1" s="1"/>
  <c r="K6454" i="1" a="1"/>
  <c r="K6454" i="1" s="1"/>
  <c r="K6455" i="1" a="1"/>
  <c r="K6455" i="1" s="1"/>
  <c r="K6456" i="1" a="1"/>
  <c r="K6456" i="1" s="1"/>
  <c r="K6457" i="1" a="1"/>
  <c r="K6457" i="1" s="1"/>
  <c r="K6458" i="1" a="1"/>
  <c r="K6458" i="1" s="1"/>
  <c r="K6459" i="1" a="1"/>
  <c r="K6459" i="1" s="1"/>
  <c r="K6460" i="1" a="1"/>
  <c r="K6460" i="1" s="1"/>
  <c r="K6461" i="1" a="1"/>
  <c r="K6461" i="1" s="1"/>
  <c r="K6462" i="1" a="1"/>
  <c r="K6462" i="1" s="1"/>
  <c r="K6463" i="1" a="1"/>
  <c r="K6463" i="1" s="1"/>
  <c r="K6464" i="1" a="1"/>
  <c r="K6464" i="1" s="1"/>
  <c r="K6465" i="1" a="1"/>
  <c r="K6465" i="1" s="1"/>
  <c r="K6466" i="1" a="1"/>
  <c r="K6466" i="1" s="1"/>
  <c r="K6467" i="1" a="1"/>
  <c r="K6467" i="1" s="1"/>
  <c r="K6468" i="1" a="1"/>
  <c r="K6468" i="1" s="1"/>
  <c r="K6469" i="1" a="1"/>
  <c r="K6469" i="1" s="1"/>
  <c r="K6470" i="1" a="1"/>
  <c r="K6470" i="1" s="1"/>
  <c r="K6471" i="1" a="1"/>
  <c r="K6471" i="1" s="1"/>
  <c r="K6472" i="1" a="1"/>
  <c r="K6472" i="1" s="1"/>
  <c r="K6473" i="1" a="1"/>
  <c r="K6473" i="1" s="1"/>
  <c r="K6474" i="1" a="1"/>
  <c r="K6474" i="1" s="1"/>
  <c r="K6475" i="1" a="1"/>
  <c r="K6475" i="1" s="1"/>
  <c r="K6476" i="1" a="1"/>
  <c r="K6476" i="1" s="1"/>
  <c r="K6477" i="1" a="1"/>
  <c r="K6477" i="1" s="1"/>
  <c r="K6478" i="1" a="1"/>
  <c r="K6478" i="1" s="1"/>
  <c r="K6479" i="1" a="1"/>
  <c r="K6479" i="1" s="1"/>
  <c r="K6480" i="1" a="1"/>
  <c r="K6480" i="1" s="1"/>
  <c r="K6481" i="1" a="1"/>
  <c r="K6481" i="1" s="1"/>
  <c r="K6482" i="1" a="1"/>
  <c r="K6482" i="1" s="1"/>
  <c r="K6483" i="1" a="1"/>
  <c r="K6483" i="1" s="1"/>
  <c r="K6484" i="1" a="1"/>
  <c r="K6484" i="1" s="1"/>
  <c r="K6485" i="1" a="1"/>
  <c r="K6485" i="1" s="1"/>
  <c r="K6486" i="1" a="1"/>
  <c r="K6486" i="1" s="1"/>
  <c r="K6487" i="1" a="1"/>
  <c r="K6487" i="1" s="1"/>
  <c r="K6488" i="1" a="1"/>
  <c r="K6488" i="1" s="1"/>
  <c r="K6489" i="1" a="1"/>
  <c r="K6489" i="1" s="1"/>
  <c r="K6490" i="1" a="1"/>
  <c r="K6490" i="1" s="1"/>
  <c r="K6491" i="1" a="1"/>
  <c r="K6491" i="1" s="1"/>
  <c r="K6492" i="1" a="1"/>
  <c r="K6492" i="1" s="1"/>
  <c r="K6493" i="1" a="1"/>
  <c r="K6493" i="1" s="1"/>
  <c r="K6494" i="1" a="1"/>
  <c r="K6494" i="1" s="1"/>
  <c r="K6495" i="1" a="1"/>
  <c r="K6495" i="1" s="1"/>
  <c r="K6496" i="1" a="1"/>
  <c r="K6496" i="1" s="1"/>
  <c r="K6497" i="1" a="1"/>
  <c r="K6497" i="1" s="1"/>
  <c r="K6498" i="1" a="1"/>
  <c r="K6498" i="1" s="1"/>
  <c r="K6499" i="1" a="1"/>
  <c r="K6499" i="1" s="1"/>
  <c r="K6500" i="1" a="1"/>
  <c r="K6500" i="1" s="1"/>
  <c r="K6501" i="1" a="1"/>
  <c r="K6501" i="1" s="1"/>
  <c r="K6502" i="1" a="1"/>
  <c r="K6502" i="1" s="1"/>
  <c r="K6503" i="1" a="1"/>
  <c r="K6503" i="1" s="1"/>
  <c r="K6504" i="1" a="1"/>
  <c r="K6504" i="1" s="1"/>
  <c r="K6505" i="1" a="1"/>
  <c r="K6505" i="1" s="1"/>
  <c r="K6506" i="1" a="1"/>
  <c r="K6506" i="1" s="1"/>
  <c r="K6507" i="1" a="1"/>
  <c r="K6507" i="1" s="1"/>
  <c r="K6508" i="1" a="1"/>
  <c r="K6508" i="1" s="1"/>
  <c r="K6509" i="1" a="1"/>
  <c r="K6509" i="1" s="1"/>
  <c r="K6510" i="1" a="1"/>
  <c r="K6510" i="1" s="1"/>
  <c r="K6511" i="1" a="1"/>
  <c r="K6511" i="1" s="1"/>
  <c r="K6512" i="1" a="1"/>
  <c r="K6512" i="1" s="1"/>
  <c r="K6513" i="1" a="1"/>
  <c r="K6513" i="1" s="1"/>
  <c r="K6514" i="1" a="1"/>
  <c r="K6514" i="1" s="1"/>
  <c r="K6515" i="1" a="1"/>
  <c r="K6515" i="1" s="1"/>
  <c r="K6516" i="1" a="1"/>
  <c r="K6516" i="1" s="1"/>
  <c r="K6517" i="1" a="1"/>
  <c r="K6517" i="1" s="1"/>
  <c r="K6518" i="1" a="1"/>
  <c r="K6518" i="1" s="1"/>
  <c r="K6519" i="1" a="1"/>
  <c r="K6519" i="1" s="1"/>
  <c r="K6520" i="1" a="1"/>
  <c r="K6520" i="1" s="1"/>
  <c r="K6521" i="1" a="1"/>
  <c r="K6521" i="1" s="1"/>
  <c r="K6522" i="1" a="1"/>
  <c r="K6522" i="1" s="1"/>
  <c r="K6523" i="1" a="1"/>
  <c r="K6523" i="1" s="1"/>
  <c r="K6524" i="1" a="1"/>
  <c r="K6524" i="1" s="1"/>
  <c r="K6525" i="1" a="1"/>
  <c r="K6525" i="1" s="1"/>
  <c r="K6526" i="1" a="1"/>
  <c r="K6526" i="1" s="1"/>
  <c r="K6527" i="1" a="1"/>
  <c r="K6527" i="1" s="1"/>
  <c r="K6528" i="1" a="1"/>
  <c r="K6528" i="1" s="1"/>
  <c r="K6529" i="1" a="1"/>
  <c r="K6529" i="1" s="1"/>
  <c r="K6530" i="1" a="1"/>
  <c r="K6530" i="1" s="1"/>
  <c r="K6531" i="1" a="1"/>
  <c r="K6531" i="1" s="1"/>
  <c r="K6532" i="1" a="1"/>
  <c r="K6532" i="1" s="1"/>
  <c r="K6533" i="1" a="1"/>
  <c r="K6533" i="1" s="1"/>
  <c r="K6534" i="1" a="1"/>
  <c r="K6534" i="1" s="1"/>
  <c r="K6535" i="1" a="1"/>
  <c r="K6535" i="1" s="1"/>
  <c r="K6536" i="1" a="1"/>
  <c r="K6536" i="1" s="1"/>
  <c r="K6537" i="1" a="1"/>
  <c r="K6537" i="1" s="1"/>
  <c r="K6538" i="1" a="1"/>
  <c r="K6538" i="1" s="1"/>
  <c r="K6539" i="1" a="1"/>
  <c r="K6539" i="1" s="1"/>
  <c r="K6540" i="1" a="1"/>
  <c r="K6540" i="1" s="1"/>
  <c r="K6541" i="1" a="1"/>
  <c r="K6541" i="1" s="1"/>
  <c r="K6542" i="1" a="1"/>
  <c r="K6542" i="1" s="1"/>
  <c r="K6543" i="1" a="1"/>
  <c r="K6543" i="1" s="1"/>
  <c r="K6544" i="1" a="1"/>
  <c r="K6544" i="1" s="1"/>
  <c r="K6545" i="1" a="1"/>
  <c r="K6545" i="1" s="1"/>
  <c r="K6546" i="1" a="1"/>
  <c r="K6546" i="1" s="1"/>
  <c r="K6547" i="1" a="1"/>
  <c r="K6547" i="1" s="1"/>
  <c r="K6548" i="1" a="1"/>
  <c r="K6548" i="1" s="1"/>
  <c r="K6549" i="1" a="1"/>
  <c r="K6549" i="1" s="1"/>
  <c r="K6550" i="1" a="1"/>
  <c r="K6550" i="1" s="1"/>
  <c r="K6551" i="1" a="1"/>
  <c r="K6551" i="1" s="1"/>
  <c r="K6552" i="1" a="1"/>
  <c r="K6552" i="1" s="1"/>
  <c r="K6553" i="1" a="1"/>
  <c r="K6553" i="1" s="1"/>
  <c r="K6554" i="1" a="1"/>
  <c r="K6554" i="1" s="1"/>
  <c r="K6555" i="1" a="1"/>
  <c r="K6555" i="1" s="1"/>
  <c r="K6556" i="1" a="1"/>
  <c r="K6556" i="1" s="1"/>
  <c r="K6557" i="1" a="1"/>
  <c r="K6557" i="1" s="1"/>
  <c r="K6558" i="1" a="1"/>
  <c r="K6558" i="1" s="1"/>
  <c r="K6559" i="1" a="1"/>
  <c r="K6559" i="1" s="1"/>
  <c r="K6560" i="1" a="1"/>
  <c r="K6560" i="1" s="1"/>
  <c r="K6561" i="1" a="1"/>
  <c r="K6561" i="1" s="1"/>
  <c r="K6562" i="1" a="1"/>
  <c r="K6562" i="1" s="1"/>
  <c r="K6563" i="1" a="1"/>
  <c r="K6563" i="1" s="1"/>
  <c r="K6564" i="1" a="1"/>
  <c r="K6564" i="1" s="1"/>
  <c r="K6565" i="1" a="1"/>
  <c r="K6565" i="1" s="1"/>
  <c r="K6566" i="1" a="1"/>
  <c r="K6566" i="1" s="1"/>
  <c r="K6567" i="1" a="1"/>
  <c r="K6567" i="1" s="1"/>
  <c r="K6568" i="1" a="1"/>
  <c r="K6568" i="1" s="1"/>
  <c r="K6569" i="1" a="1"/>
  <c r="K6569" i="1" s="1"/>
  <c r="K6570" i="1" a="1"/>
  <c r="K6570" i="1" s="1"/>
  <c r="K6571" i="1" a="1"/>
  <c r="K6571" i="1" s="1"/>
  <c r="K6572" i="1" a="1"/>
  <c r="K6572" i="1" s="1"/>
  <c r="K6573" i="1" a="1"/>
  <c r="K6573" i="1" s="1"/>
  <c r="K6574" i="1" a="1"/>
  <c r="K6574" i="1" s="1"/>
  <c r="K6575" i="1" a="1"/>
  <c r="K6575" i="1" s="1"/>
  <c r="K6576" i="1" a="1"/>
  <c r="K6576" i="1" s="1"/>
  <c r="K6577" i="1" a="1"/>
  <c r="K6577" i="1" s="1"/>
  <c r="K6578" i="1" a="1"/>
  <c r="K6578" i="1" s="1"/>
  <c r="K6579" i="1" a="1"/>
  <c r="K6579" i="1" s="1"/>
  <c r="K6580" i="1" a="1"/>
  <c r="K6580" i="1" s="1"/>
  <c r="K6581" i="1" a="1"/>
  <c r="K6581" i="1" s="1"/>
  <c r="K6582" i="1" a="1"/>
  <c r="K6582" i="1" s="1"/>
  <c r="K6583" i="1" a="1"/>
  <c r="K6583" i="1" s="1"/>
  <c r="K6584" i="1" a="1"/>
  <c r="K6584" i="1" s="1"/>
  <c r="K6585" i="1" a="1"/>
  <c r="K6585" i="1" s="1"/>
  <c r="K6586" i="1" a="1"/>
  <c r="K6586" i="1" s="1"/>
  <c r="K6587" i="1" a="1"/>
  <c r="K6587" i="1" s="1"/>
  <c r="K6588" i="1" a="1"/>
  <c r="K6588" i="1" s="1"/>
  <c r="K6589" i="1" a="1"/>
  <c r="K6589" i="1" s="1"/>
  <c r="K6590" i="1" a="1"/>
  <c r="K6590" i="1" s="1"/>
  <c r="K6591" i="1" a="1"/>
  <c r="K6591" i="1" s="1"/>
  <c r="K6592" i="1" a="1"/>
  <c r="K6592" i="1" s="1"/>
  <c r="K6593" i="1" a="1"/>
  <c r="K6593" i="1" s="1"/>
  <c r="K6594" i="1" a="1"/>
  <c r="K6594" i="1" s="1"/>
  <c r="K6595" i="1" a="1"/>
  <c r="K6595" i="1" s="1"/>
  <c r="K6596" i="1" a="1"/>
  <c r="K6596" i="1" s="1"/>
  <c r="K6597" i="1" a="1"/>
  <c r="K6597" i="1" s="1"/>
  <c r="K6598" i="1" a="1"/>
  <c r="K6598" i="1" s="1"/>
  <c r="K6599" i="1" a="1"/>
  <c r="K6599" i="1" s="1"/>
  <c r="K6600" i="1" a="1"/>
  <c r="K6600" i="1" s="1"/>
  <c r="K6601" i="1" a="1"/>
  <c r="K6601" i="1" s="1"/>
  <c r="K6602" i="1" a="1"/>
  <c r="K6602" i="1" s="1"/>
  <c r="K6603" i="1" a="1"/>
  <c r="K6603" i="1" s="1"/>
  <c r="K6604" i="1" a="1"/>
  <c r="K6604" i="1" s="1"/>
  <c r="K6605" i="1" a="1"/>
  <c r="K6605" i="1" s="1"/>
  <c r="K6606" i="1" a="1"/>
  <c r="K6606" i="1" s="1"/>
  <c r="K6607" i="1" a="1"/>
  <c r="K6607" i="1" s="1"/>
  <c r="K6608" i="1" a="1"/>
  <c r="K6608" i="1" s="1"/>
  <c r="K6609" i="1" a="1"/>
  <c r="K6609" i="1" s="1"/>
  <c r="K6610" i="1" a="1"/>
  <c r="K6610" i="1" s="1"/>
  <c r="K6611" i="1" a="1"/>
  <c r="K6611" i="1" s="1"/>
  <c r="K6612" i="1" a="1"/>
  <c r="K6612" i="1" s="1"/>
  <c r="K6613" i="1" a="1"/>
  <c r="K6613" i="1" s="1"/>
  <c r="K6614" i="1" a="1"/>
  <c r="K6614" i="1" s="1"/>
  <c r="K6615" i="1" a="1"/>
  <c r="K6615" i="1" s="1"/>
  <c r="K6616" i="1" a="1"/>
  <c r="K6616" i="1" s="1"/>
  <c r="K6617" i="1" a="1"/>
  <c r="K6617" i="1" s="1"/>
  <c r="K6618" i="1" a="1"/>
  <c r="K6618" i="1" s="1"/>
  <c r="K6619" i="1" a="1"/>
  <c r="K6619" i="1" s="1"/>
  <c r="K6620" i="1" a="1"/>
  <c r="K6620" i="1" s="1"/>
  <c r="K6621" i="1" a="1"/>
  <c r="K6621" i="1" s="1"/>
  <c r="K6622" i="1" a="1"/>
  <c r="K6622" i="1" s="1"/>
  <c r="K6623" i="1" a="1"/>
  <c r="K6623" i="1" s="1"/>
  <c r="K6624" i="1" a="1"/>
  <c r="K6624" i="1" s="1"/>
  <c r="K6625" i="1" a="1"/>
  <c r="K6625" i="1" s="1"/>
  <c r="K6626" i="1" a="1"/>
  <c r="K6626" i="1" s="1"/>
  <c r="K6627" i="1" a="1"/>
  <c r="K6627" i="1" s="1"/>
  <c r="K6628" i="1" a="1"/>
  <c r="K6628" i="1" s="1"/>
  <c r="K6629" i="1" a="1"/>
  <c r="K6629" i="1" s="1"/>
  <c r="K6630" i="1" a="1"/>
  <c r="K6630" i="1" s="1"/>
  <c r="K6631" i="1" a="1"/>
  <c r="K6631" i="1" s="1"/>
  <c r="K6632" i="1" a="1"/>
  <c r="K6632" i="1" s="1"/>
  <c r="K6633" i="1" a="1"/>
  <c r="K6633" i="1" s="1"/>
  <c r="K6634" i="1" a="1"/>
  <c r="K6634" i="1" s="1"/>
  <c r="K6635" i="1" a="1"/>
  <c r="K6635" i="1" s="1"/>
  <c r="K6636" i="1" a="1"/>
  <c r="K6636" i="1" s="1"/>
  <c r="K6637" i="1" a="1"/>
  <c r="K6637" i="1" s="1"/>
  <c r="K6638" i="1" a="1"/>
  <c r="K6638" i="1" s="1"/>
  <c r="K6639" i="1" a="1"/>
  <c r="K6639" i="1" s="1"/>
  <c r="K6640" i="1" a="1"/>
  <c r="K6640" i="1" s="1"/>
  <c r="K6641" i="1" a="1"/>
  <c r="K6641" i="1" s="1"/>
  <c r="K6642" i="1" a="1"/>
  <c r="K6642" i="1" s="1"/>
  <c r="K6643" i="1" a="1"/>
  <c r="K6643" i="1" s="1"/>
  <c r="K6644" i="1" a="1"/>
  <c r="K6644" i="1" s="1"/>
  <c r="K6645" i="1" a="1"/>
  <c r="K6645" i="1" s="1"/>
  <c r="K6646" i="1" a="1"/>
  <c r="K6646" i="1" s="1"/>
  <c r="K6647" i="1" a="1"/>
  <c r="K6647" i="1" s="1"/>
  <c r="K6648" i="1" a="1"/>
  <c r="K6648" i="1" s="1"/>
  <c r="K6649" i="1" a="1"/>
  <c r="K6649" i="1" s="1"/>
  <c r="K6650" i="1" a="1"/>
  <c r="K6650" i="1" s="1"/>
  <c r="K6651" i="1" a="1"/>
  <c r="K6651" i="1" s="1"/>
  <c r="K6652" i="1" a="1"/>
  <c r="K6652" i="1" s="1"/>
  <c r="K6653" i="1" a="1"/>
  <c r="K6653" i="1" s="1"/>
  <c r="K6654" i="1" a="1"/>
  <c r="K6654" i="1" s="1"/>
  <c r="K6655" i="1" a="1"/>
  <c r="K6655" i="1" s="1"/>
  <c r="K6656" i="1" a="1"/>
  <c r="K6656" i="1" s="1"/>
  <c r="K6657" i="1" a="1"/>
  <c r="K6657" i="1" s="1"/>
  <c r="K6658" i="1" a="1"/>
  <c r="K6658" i="1" s="1"/>
  <c r="K6659" i="1" a="1"/>
  <c r="K6659" i="1" s="1"/>
  <c r="K6660" i="1" a="1"/>
  <c r="K6660" i="1" s="1"/>
  <c r="K6661" i="1" a="1"/>
  <c r="K6661" i="1" s="1"/>
  <c r="K6662" i="1" a="1"/>
  <c r="K6662" i="1" s="1"/>
  <c r="K6663" i="1" a="1"/>
  <c r="K6663" i="1" s="1"/>
  <c r="K6664" i="1" a="1"/>
  <c r="K6664" i="1" s="1"/>
  <c r="K6665" i="1" a="1"/>
  <c r="K6665" i="1" s="1"/>
  <c r="K6666" i="1" a="1"/>
  <c r="K6666" i="1" s="1"/>
  <c r="K6667" i="1" a="1"/>
  <c r="K6667" i="1" s="1"/>
  <c r="K6668" i="1" a="1"/>
  <c r="K6668" i="1" s="1"/>
  <c r="K6669" i="1" a="1"/>
  <c r="K6669" i="1" s="1"/>
  <c r="K6670" i="1" a="1"/>
  <c r="K6670" i="1" s="1"/>
  <c r="K6671" i="1" a="1"/>
  <c r="K6671" i="1" s="1"/>
  <c r="K6672" i="1" a="1"/>
  <c r="K6672" i="1" s="1"/>
  <c r="K6673" i="1" a="1"/>
  <c r="K6673" i="1" s="1"/>
  <c r="K6674" i="1" a="1"/>
  <c r="K6674" i="1" s="1"/>
  <c r="K6675" i="1" a="1"/>
  <c r="K6675" i="1" s="1"/>
  <c r="K6676" i="1" a="1"/>
  <c r="K6676" i="1" s="1"/>
  <c r="K6677" i="1" a="1"/>
  <c r="K6677" i="1" s="1"/>
  <c r="K6678" i="1" a="1"/>
  <c r="K6678" i="1" s="1"/>
  <c r="K6679" i="1" a="1"/>
  <c r="K6679" i="1" s="1"/>
  <c r="K6680" i="1" a="1"/>
  <c r="K6680" i="1" s="1"/>
  <c r="K6681" i="1" a="1"/>
  <c r="K6681" i="1" s="1"/>
  <c r="K6682" i="1" a="1"/>
  <c r="K6682" i="1" s="1"/>
  <c r="K6683" i="1" a="1"/>
  <c r="K6683" i="1" s="1"/>
  <c r="K6684" i="1" a="1"/>
  <c r="K6684" i="1" s="1"/>
  <c r="K6685" i="1" a="1"/>
  <c r="K6685" i="1" s="1"/>
  <c r="K6686" i="1" a="1"/>
  <c r="K6686" i="1" s="1"/>
  <c r="K6687" i="1" a="1"/>
  <c r="K6687" i="1" s="1"/>
  <c r="K6688" i="1" a="1"/>
  <c r="K6688" i="1" s="1"/>
  <c r="K6689" i="1" a="1"/>
  <c r="K6689" i="1" s="1"/>
  <c r="K6690" i="1" a="1"/>
  <c r="K6690" i="1" s="1"/>
  <c r="K6691" i="1" a="1"/>
  <c r="K6691" i="1" s="1"/>
  <c r="K6692" i="1" a="1"/>
  <c r="K6692" i="1" s="1"/>
  <c r="K6693" i="1" a="1"/>
  <c r="K6693" i="1" s="1"/>
  <c r="K6694" i="1" a="1"/>
  <c r="K6694" i="1" s="1"/>
  <c r="K6695" i="1" a="1"/>
  <c r="K6695" i="1" s="1"/>
  <c r="K6696" i="1" a="1"/>
  <c r="K6696" i="1" s="1"/>
  <c r="K6697" i="1" a="1"/>
  <c r="K6697" i="1" s="1"/>
  <c r="K6698" i="1" a="1"/>
  <c r="K6698" i="1" s="1"/>
  <c r="K6699" i="1" a="1"/>
  <c r="K6699" i="1" s="1"/>
  <c r="K6700" i="1" a="1"/>
  <c r="K6700" i="1" s="1"/>
  <c r="K6701" i="1" a="1"/>
  <c r="K6701" i="1" s="1"/>
  <c r="K6702" i="1" a="1"/>
  <c r="K6702" i="1" s="1"/>
  <c r="K6703" i="1" a="1"/>
  <c r="K6703" i="1" s="1"/>
  <c r="K6704" i="1" a="1"/>
  <c r="K6704" i="1" s="1"/>
  <c r="K6705" i="1" a="1"/>
  <c r="K6705" i="1" s="1"/>
  <c r="K6706" i="1" a="1"/>
  <c r="K6706" i="1" s="1"/>
  <c r="K6707" i="1" a="1"/>
  <c r="K6707" i="1" s="1"/>
  <c r="K6708" i="1" a="1"/>
  <c r="K6708" i="1" s="1"/>
  <c r="K6709" i="1" a="1"/>
  <c r="K6709" i="1" s="1"/>
  <c r="K6710" i="1" a="1"/>
  <c r="K6710" i="1" s="1"/>
  <c r="K6711" i="1" a="1"/>
  <c r="K6711" i="1" s="1"/>
  <c r="K6712" i="1" a="1"/>
  <c r="K6712" i="1" s="1"/>
  <c r="K6713" i="1" a="1"/>
  <c r="K6713" i="1" s="1"/>
  <c r="K6714" i="1" a="1"/>
  <c r="K6714" i="1" s="1"/>
  <c r="K6715" i="1" a="1"/>
  <c r="K6715" i="1" s="1"/>
  <c r="K6716" i="1" a="1"/>
  <c r="K6716" i="1" s="1"/>
  <c r="K6717" i="1" a="1"/>
  <c r="K6717" i="1" s="1"/>
  <c r="K6718" i="1" a="1"/>
  <c r="K6718" i="1" s="1"/>
  <c r="K6719" i="1" a="1"/>
  <c r="K6719" i="1" s="1"/>
  <c r="K6720" i="1" a="1"/>
  <c r="K6720" i="1" s="1"/>
  <c r="K6721" i="1" a="1"/>
  <c r="K6721" i="1" s="1"/>
  <c r="K6722" i="1" a="1"/>
  <c r="K6722" i="1" s="1"/>
  <c r="K6723" i="1" a="1"/>
  <c r="K6723" i="1" s="1"/>
  <c r="K6724" i="1" a="1"/>
  <c r="K6724" i="1" s="1"/>
  <c r="K6725" i="1" a="1"/>
  <c r="K6725" i="1" s="1"/>
  <c r="K6726" i="1" a="1"/>
  <c r="K6726" i="1" s="1"/>
  <c r="K6727" i="1" a="1"/>
  <c r="K6727" i="1" s="1"/>
  <c r="K6728" i="1" a="1"/>
  <c r="K6728" i="1" s="1"/>
  <c r="K6729" i="1" a="1"/>
  <c r="K6729" i="1" s="1"/>
  <c r="K6730" i="1" a="1"/>
  <c r="K6730" i="1" s="1"/>
  <c r="K6731" i="1" a="1"/>
  <c r="K6731" i="1" s="1"/>
  <c r="K6732" i="1" a="1"/>
  <c r="K6732" i="1" s="1"/>
  <c r="K6733" i="1" a="1"/>
  <c r="K6733" i="1" s="1"/>
  <c r="K6734" i="1" a="1"/>
  <c r="K6734" i="1" s="1"/>
  <c r="K6735" i="1" a="1"/>
  <c r="K6735" i="1" s="1"/>
  <c r="K6736" i="1" a="1"/>
  <c r="K6736" i="1" s="1"/>
  <c r="K6737" i="1" a="1"/>
  <c r="K6737" i="1" s="1"/>
  <c r="K6738" i="1" a="1"/>
  <c r="K6738" i="1" s="1"/>
  <c r="K6739" i="1" a="1"/>
  <c r="K6739" i="1" s="1"/>
  <c r="K6740" i="1" a="1"/>
  <c r="K6740" i="1" s="1"/>
  <c r="K6741" i="1" a="1"/>
  <c r="K6741" i="1" s="1"/>
  <c r="K6742" i="1" a="1"/>
  <c r="K6742" i="1" s="1"/>
  <c r="K6743" i="1" a="1"/>
  <c r="K6743" i="1" s="1"/>
  <c r="K6744" i="1" a="1"/>
  <c r="K6744" i="1" s="1"/>
  <c r="K6745" i="1" a="1"/>
  <c r="K6745" i="1" s="1"/>
  <c r="K6746" i="1" a="1"/>
  <c r="K6746" i="1" s="1"/>
  <c r="K6747" i="1" a="1"/>
  <c r="K6747" i="1" s="1"/>
  <c r="K6748" i="1" a="1"/>
  <c r="K6748" i="1" s="1"/>
  <c r="K6749" i="1" a="1"/>
  <c r="K6749" i="1" s="1"/>
  <c r="K6750" i="1" a="1"/>
  <c r="K6750" i="1" s="1"/>
  <c r="K6751" i="1" a="1"/>
  <c r="K6751" i="1" s="1"/>
  <c r="K6752" i="1" a="1"/>
  <c r="K6752" i="1" s="1"/>
  <c r="K6753" i="1" a="1"/>
  <c r="K6753" i="1" s="1"/>
  <c r="K6754" i="1" a="1"/>
  <c r="K6754" i="1" s="1"/>
  <c r="K6755" i="1" a="1"/>
  <c r="K6755" i="1" s="1"/>
  <c r="K6756" i="1" a="1"/>
  <c r="K6756" i="1" s="1"/>
  <c r="K6757" i="1" a="1"/>
  <c r="K6757" i="1" s="1"/>
  <c r="K6758" i="1" a="1"/>
  <c r="K6758" i="1" s="1"/>
  <c r="K6759" i="1" a="1"/>
  <c r="K6759" i="1" s="1"/>
  <c r="K6760" i="1" a="1"/>
  <c r="K6760" i="1" s="1"/>
  <c r="K6761" i="1" a="1"/>
  <c r="K6761" i="1" s="1"/>
  <c r="K6762" i="1" a="1"/>
  <c r="K6762" i="1" s="1"/>
  <c r="K6763" i="1" a="1"/>
  <c r="K6763" i="1" s="1"/>
  <c r="K6764" i="1" a="1"/>
  <c r="K6764" i="1" s="1"/>
  <c r="K6765" i="1" a="1"/>
  <c r="K6765" i="1" s="1"/>
  <c r="K6766" i="1" a="1"/>
  <c r="K6766" i="1" s="1"/>
  <c r="K6767" i="1" a="1"/>
  <c r="K6767" i="1" s="1"/>
  <c r="K6768" i="1" a="1"/>
  <c r="K6768" i="1" s="1"/>
  <c r="K6769" i="1" a="1"/>
  <c r="K6769" i="1" s="1"/>
  <c r="K6770" i="1" a="1"/>
  <c r="K6770" i="1" s="1"/>
  <c r="K6771" i="1" a="1"/>
  <c r="K6771" i="1" s="1"/>
  <c r="K6772" i="1" a="1"/>
  <c r="K6772" i="1" s="1"/>
  <c r="K6773" i="1" a="1"/>
  <c r="K6773" i="1" s="1"/>
  <c r="K6774" i="1" a="1"/>
  <c r="K6774" i="1" s="1"/>
  <c r="K6775" i="1" a="1"/>
  <c r="K6775" i="1" s="1"/>
  <c r="K6776" i="1" a="1"/>
  <c r="K6776" i="1" s="1"/>
  <c r="K6777" i="1" a="1"/>
  <c r="K6777" i="1" s="1"/>
  <c r="K6778" i="1" a="1"/>
  <c r="K6778" i="1" s="1"/>
  <c r="K6779" i="1" a="1"/>
  <c r="K6779" i="1" s="1"/>
  <c r="K6780" i="1" a="1"/>
  <c r="K6780" i="1" s="1"/>
  <c r="K6781" i="1" a="1"/>
  <c r="K6781" i="1" s="1"/>
  <c r="K6782" i="1" a="1"/>
  <c r="K6782" i="1" s="1"/>
  <c r="K6783" i="1" a="1"/>
  <c r="K6783" i="1" s="1"/>
  <c r="K6784" i="1" a="1"/>
  <c r="K6784" i="1" s="1"/>
  <c r="K6785" i="1" a="1"/>
  <c r="K6785" i="1" s="1"/>
  <c r="K6786" i="1" a="1"/>
  <c r="K6786" i="1" s="1"/>
  <c r="K6787" i="1" a="1"/>
  <c r="K6787" i="1" s="1"/>
  <c r="K6788" i="1" a="1"/>
  <c r="K6788" i="1" s="1"/>
  <c r="K6789" i="1" a="1"/>
  <c r="K6789" i="1" s="1"/>
  <c r="K6790" i="1" a="1"/>
  <c r="K6790" i="1" s="1"/>
  <c r="K6791" i="1" a="1"/>
  <c r="K6791" i="1" s="1"/>
  <c r="K6792" i="1" a="1"/>
  <c r="K6792" i="1" s="1"/>
  <c r="K6793" i="1" a="1"/>
  <c r="K6793" i="1" s="1"/>
  <c r="K6794" i="1" a="1"/>
  <c r="K6794" i="1" s="1"/>
  <c r="K6795" i="1" a="1"/>
  <c r="K6795" i="1" s="1"/>
  <c r="K6796" i="1" a="1"/>
  <c r="K6796" i="1" s="1"/>
  <c r="K6797" i="1" a="1"/>
  <c r="K6797" i="1" s="1"/>
  <c r="K6798" i="1" a="1"/>
  <c r="K6798" i="1" s="1"/>
  <c r="K6799" i="1" a="1"/>
  <c r="K6799" i="1" s="1"/>
  <c r="K6800" i="1" a="1"/>
  <c r="K6800" i="1" s="1"/>
  <c r="K6801" i="1" a="1"/>
  <c r="K6801" i="1" s="1"/>
  <c r="K6802" i="1" a="1"/>
  <c r="K6802" i="1" s="1"/>
  <c r="K6803" i="1" a="1"/>
  <c r="K6803" i="1" s="1"/>
  <c r="K6804" i="1" a="1"/>
  <c r="K6804" i="1" s="1"/>
  <c r="K6805" i="1" a="1"/>
  <c r="K6805" i="1" s="1"/>
  <c r="K6806" i="1" a="1"/>
  <c r="K6806" i="1" s="1"/>
  <c r="K6807" i="1" a="1"/>
  <c r="K6807" i="1" s="1"/>
  <c r="K6808" i="1" a="1"/>
  <c r="K6808" i="1" s="1"/>
  <c r="K6809" i="1" a="1"/>
  <c r="K6809" i="1" s="1"/>
  <c r="K6810" i="1" a="1"/>
  <c r="K6810" i="1" s="1"/>
  <c r="K6811" i="1" a="1"/>
  <c r="K6811" i="1" s="1"/>
  <c r="K6812" i="1" a="1"/>
  <c r="K6812" i="1" s="1"/>
  <c r="K6813" i="1" a="1"/>
  <c r="K6813" i="1" s="1"/>
  <c r="K6814" i="1" a="1"/>
  <c r="K6814" i="1" s="1"/>
  <c r="K6815" i="1" a="1"/>
  <c r="K6815" i="1" s="1"/>
  <c r="K6816" i="1" a="1"/>
  <c r="K6816" i="1" s="1"/>
  <c r="K6817" i="1" a="1"/>
  <c r="K6817" i="1" s="1"/>
  <c r="K6818" i="1" a="1"/>
  <c r="K6818" i="1" s="1"/>
  <c r="K6819" i="1" a="1"/>
  <c r="K6819" i="1" s="1"/>
  <c r="K6820" i="1" a="1"/>
  <c r="K6820" i="1" s="1"/>
  <c r="K6821" i="1" a="1"/>
  <c r="K6821" i="1" s="1"/>
  <c r="K6822" i="1" a="1"/>
  <c r="K6822" i="1" s="1"/>
  <c r="K6823" i="1" a="1"/>
  <c r="K6823" i="1" s="1"/>
  <c r="K6824" i="1" a="1"/>
  <c r="K6824" i="1" s="1"/>
  <c r="K6825" i="1" a="1"/>
  <c r="K6825" i="1" s="1"/>
  <c r="K6826" i="1" a="1"/>
  <c r="K6826" i="1" s="1"/>
  <c r="K6827" i="1" a="1"/>
  <c r="K6827" i="1" s="1"/>
  <c r="K6828" i="1" a="1"/>
  <c r="K6828" i="1" s="1"/>
  <c r="K6829" i="1" a="1"/>
  <c r="K6829" i="1" s="1"/>
  <c r="K6830" i="1" a="1"/>
  <c r="K6830" i="1" s="1"/>
  <c r="K6831" i="1" a="1"/>
  <c r="K6831" i="1" s="1"/>
  <c r="K6832" i="1" a="1"/>
  <c r="K6832" i="1" s="1"/>
  <c r="K6833" i="1" a="1"/>
  <c r="K6833" i="1" s="1"/>
  <c r="K6834" i="1" a="1"/>
  <c r="K6834" i="1" s="1"/>
  <c r="K6835" i="1" a="1"/>
  <c r="K6835" i="1" s="1"/>
  <c r="K6836" i="1" a="1"/>
  <c r="K6836" i="1" s="1"/>
  <c r="K6837" i="1" a="1"/>
  <c r="K6837" i="1" s="1"/>
  <c r="K6838" i="1" a="1"/>
  <c r="K6838" i="1" s="1"/>
  <c r="K6839" i="1" a="1"/>
  <c r="K6839" i="1" s="1"/>
  <c r="K6840" i="1" a="1"/>
  <c r="K6840" i="1" s="1"/>
  <c r="K6841" i="1" a="1"/>
  <c r="K6841" i="1" s="1"/>
  <c r="K6842" i="1" a="1"/>
  <c r="K6842" i="1" s="1"/>
  <c r="K6843" i="1" a="1"/>
  <c r="K6843" i="1" s="1"/>
  <c r="K6844" i="1" a="1"/>
  <c r="K6844" i="1" s="1"/>
  <c r="K6845" i="1" a="1"/>
  <c r="K6845" i="1" s="1"/>
  <c r="K6846" i="1" a="1"/>
  <c r="K6846" i="1" s="1"/>
  <c r="K6847" i="1" a="1"/>
  <c r="K6847" i="1" s="1"/>
  <c r="K6848" i="1" a="1"/>
  <c r="K6848" i="1" s="1"/>
  <c r="K6849" i="1" a="1"/>
  <c r="K6849" i="1" s="1"/>
  <c r="K6850" i="1" a="1"/>
  <c r="K6850" i="1" s="1"/>
  <c r="K6851" i="1" a="1"/>
  <c r="K6851" i="1" s="1"/>
  <c r="K6852" i="1" a="1"/>
  <c r="K6852" i="1" s="1"/>
  <c r="K6853" i="1" a="1"/>
  <c r="K6853" i="1" s="1"/>
  <c r="K6854" i="1" a="1"/>
  <c r="K6854" i="1" s="1"/>
  <c r="K6855" i="1" a="1"/>
  <c r="K6855" i="1" s="1"/>
  <c r="K6856" i="1" a="1"/>
  <c r="K6856" i="1" s="1"/>
  <c r="K6857" i="1" a="1"/>
  <c r="K6857" i="1" s="1"/>
  <c r="K6858" i="1" a="1"/>
  <c r="K6858" i="1" s="1"/>
  <c r="K6859" i="1" a="1"/>
  <c r="K6859" i="1" s="1"/>
  <c r="K6860" i="1" a="1"/>
  <c r="K6860" i="1" s="1"/>
  <c r="K6861" i="1" a="1"/>
  <c r="K6861" i="1" s="1"/>
  <c r="K6862" i="1" a="1"/>
  <c r="K6862" i="1" s="1"/>
  <c r="K6863" i="1" a="1"/>
  <c r="K6863" i="1" s="1"/>
  <c r="K6864" i="1" a="1"/>
  <c r="K6864" i="1" s="1"/>
  <c r="K6865" i="1" a="1"/>
  <c r="K6865" i="1" s="1"/>
  <c r="K6866" i="1" a="1"/>
  <c r="K6866" i="1" s="1"/>
  <c r="K6867" i="1" a="1"/>
  <c r="K6867" i="1" s="1"/>
  <c r="K6868" i="1" a="1"/>
  <c r="K6868" i="1" s="1"/>
  <c r="K6869" i="1" a="1"/>
  <c r="K6869" i="1" s="1"/>
  <c r="K6870" i="1" a="1"/>
  <c r="K6870" i="1" s="1"/>
  <c r="K6871" i="1" a="1"/>
  <c r="K6871" i="1" s="1"/>
  <c r="K6872" i="1" a="1"/>
  <c r="K6872" i="1" s="1"/>
  <c r="K6873" i="1" a="1"/>
  <c r="K6873" i="1" s="1"/>
  <c r="K6874" i="1" a="1"/>
  <c r="K6874" i="1" s="1"/>
  <c r="K6875" i="1" a="1"/>
  <c r="K6875" i="1" s="1"/>
  <c r="K6876" i="1" a="1"/>
  <c r="K6876" i="1" s="1"/>
  <c r="K6877" i="1" a="1"/>
  <c r="K6877" i="1" s="1"/>
  <c r="K6878" i="1" a="1"/>
  <c r="K6878" i="1" s="1"/>
  <c r="K6879" i="1" a="1"/>
  <c r="K6879" i="1" s="1"/>
  <c r="K6880" i="1" a="1"/>
  <c r="K6880" i="1" s="1"/>
  <c r="K6881" i="1" a="1"/>
  <c r="K6881" i="1" s="1"/>
  <c r="K6882" i="1" a="1"/>
  <c r="K6882" i="1" s="1"/>
  <c r="K6883" i="1" a="1"/>
  <c r="K6883" i="1" s="1"/>
  <c r="K6884" i="1" a="1"/>
  <c r="K6884" i="1" s="1"/>
  <c r="K6885" i="1" a="1"/>
  <c r="K6885" i="1" s="1"/>
  <c r="K6886" i="1" a="1"/>
  <c r="K6886" i="1" s="1"/>
  <c r="K6887" i="1" a="1"/>
  <c r="K6887" i="1" s="1"/>
  <c r="K6888" i="1" a="1"/>
  <c r="K6888" i="1" s="1"/>
  <c r="K6889" i="1" a="1"/>
  <c r="K6889" i="1" s="1"/>
  <c r="K6890" i="1" a="1"/>
  <c r="K6890" i="1" s="1"/>
  <c r="K6891" i="1" a="1"/>
  <c r="K6891" i="1" s="1"/>
  <c r="K6892" i="1" a="1"/>
  <c r="K6892" i="1" s="1"/>
  <c r="K6893" i="1" a="1"/>
  <c r="K6893" i="1" s="1"/>
  <c r="K6894" i="1" a="1"/>
  <c r="K6894" i="1" s="1"/>
  <c r="K6895" i="1" a="1"/>
  <c r="K6895" i="1" s="1"/>
  <c r="K6896" i="1" a="1"/>
  <c r="K6896" i="1" s="1"/>
  <c r="K6897" i="1" a="1"/>
  <c r="K6897" i="1" s="1"/>
  <c r="K6898" i="1" a="1"/>
  <c r="K6898" i="1" s="1"/>
  <c r="K6899" i="1" a="1"/>
  <c r="K6899" i="1" s="1"/>
  <c r="K6900" i="1" a="1"/>
  <c r="K6900" i="1" s="1"/>
  <c r="K6901" i="1" a="1"/>
  <c r="K6901" i="1" s="1"/>
  <c r="K6902" i="1" a="1"/>
  <c r="K6902" i="1" s="1"/>
  <c r="K6903" i="1" a="1"/>
  <c r="K6903" i="1" s="1"/>
  <c r="K6904" i="1" a="1"/>
  <c r="K6904" i="1" s="1"/>
  <c r="K6905" i="1" a="1"/>
  <c r="K6905" i="1" s="1"/>
  <c r="K6906" i="1" a="1"/>
  <c r="K6906" i="1" s="1"/>
  <c r="K6907" i="1" a="1"/>
  <c r="K6907" i="1" s="1"/>
  <c r="K6908" i="1" a="1"/>
  <c r="K6908" i="1" s="1"/>
  <c r="K6909" i="1" a="1"/>
  <c r="K6909" i="1" s="1"/>
  <c r="K6910" i="1" a="1"/>
  <c r="K6910" i="1" s="1"/>
  <c r="K6911" i="1" a="1"/>
  <c r="K6911" i="1" s="1"/>
  <c r="K6912" i="1" a="1"/>
  <c r="K6912" i="1" s="1"/>
  <c r="K6913" i="1" a="1"/>
  <c r="K6913" i="1" s="1"/>
  <c r="K6914" i="1" a="1"/>
  <c r="K6914" i="1" s="1"/>
  <c r="K6915" i="1" a="1"/>
  <c r="K6915" i="1" s="1"/>
  <c r="K6916" i="1" a="1"/>
  <c r="K6916" i="1" s="1"/>
  <c r="K6917" i="1" a="1"/>
  <c r="K6917" i="1" s="1"/>
  <c r="K6918" i="1" a="1"/>
  <c r="K6918" i="1" s="1"/>
  <c r="K6919" i="1" a="1"/>
  <c r="K6919" i="1" s="1"/>
  <c r="K6920" i="1" a="1"/>
  <c r="K6920" i="1" s="1"/>
  <c r="K6921" i="1" a="1"/>
  <c r="K6921" i="1" s="1"/>
  <c r="K6922" i="1" a="1"/>
  <c r="K6922" i="1" s="1"/>
  <c r="K6923" i="1" a="1"/>
  <c r="K6923" i="1" s="1"/>
  <c r="K6924" i="1" a="1"/>
  <c r="K6924" i="1" s="1"/>
  <c r="K6925" i="1" a="1"/>
  <c r="K6925" i="1" s="1"/>
  <c r="K6926" i="1" a="1"/>
  <c r="K6926" i="1" s="1"/>
  <c r="K6927" i="1" a="1"/>
  <c r="K6927" i="1" s="1"/>
  <c r="K6928" i="1" a="1"/>
  <c r="K6928" i="1" s="1"/>
  <c r="K6929" i="1" a="1"/>
  <c r="K6929" i="1" s="1"/>
  <c r="K6930" i="1" a="1"/>
  <c r="K6930" i="1" s="1"/>
  <c r="K6931" i="1" a="1"/>
  <c r="K6931" i="1" s="1"/>
  <c r="K6932" i="1" a="1"/>
  <c r="K6932" i="1" s="1"/>
  <c r="K6933" i="1" a="1"/>
  <c r="K6933" i="1" s="1"/>
  <c r="K6934" i="1" a="1"/>
  <c r="K6934" i="1" s="1"/>
  <c r="K6935" i="1" a="1"/>
  <c r="K6935" i="1" s="1"/>
  <c r="K6936" i="1" a="1"/>
  <c r="K6936" i="1" s="1"/>
  <c r="K6937" i="1" a="1"/>
  <c r="K6937" i="1" s="1"/>
  <c r="K6938" i="1" a="1"/>
  <c r="K6938" i="1" s="1"/>
  <c r="K6939" i="1" a="1"/>
  <c r="K6939" i="1" s="1"/>
  <c r="K6940" i="1" a="1"/>
  <c r="K6940" i="1" s="1"/>
  <c r="K6941" i="1" a="1"/>
  <c r="K6941" i="1" s="1"/>
  <c r="K6942" i="1" a="1"/>
  <c r="K6942" i="1" s="1"/>
  <c r="K6943" i="1" a="1"/>
  <c r="K6943" i="1" s="1"/>
  <c r="K6944" i="1" a="1"/>
  <c r="K6944" i="1" s="1"/>
  <c r="K6945" i="1" a="1"/>
  <c r="K6945" i="1" s="1"/>
  <c r="K6946" i="1" a="1"/>
  <c r="K6946" i="1" s="1"/>
  <c r="K6947" i="1" a="1"/>
  <c r="K6947" i="1" s="1"/>
  <c r="K6948" i="1" a="1"/>
  <c r="K6948" i="1" s="1"/>
  <c r="K6949" i="1" a="1"/>
  <c r="K6949" i="1" s="1"/>
  <c r="K6950" i="1" a="1"/>
  <c r="K6950" i="1" s="1"/>
  <c r="K6951" i="1" a="1"/>
  <c r="K6951" i="1" s="1"/>
  <c r="K6952" i="1" a="1"/>
  <c r="K6952" i="1" s="1"/>
  <c r="K6953" i="1" a="1"/>
  <c r="K6953" i="1" s="1"/>
  <c r="K6954" i="1" a="1"/>
  <c r="K6954" i="1" s="1"/>
  <c r="K6955" i="1" a="1"/>
  <c r="K6955" i="1" s="1"/>
  <c r="K6956" i="1" a="1"/>
  <c r="K6956" i="1" s="1"/>
  <c r="K6957" i="1" a="1"/>
  <c r="K6957" i="1" s="1"/>
  <c r="K6958" i="1" a="1"/>
  <c r="K6958" i="1" s="1"/>
  <c r="K6959" i="1" a="1"/>
  <c r="K6959" i="1" s="1"/>
  <c r="K6960" i="1" a="1"/>
  <c r="K6960" i="1" s="1"/>
  <c r="K6961" i="1" a="1"/>
  <c r="K6961" i="1" s="1"/>
  <c r="K6962" i="1" a="1"/>
  <c r="K6962" i="1" s="1"/>
  <c r="K6963" i="1" a="1"/>
  <c r="K6963" i="1" s="1"/>
  <c r="K6964" i="1" a="1"/>
  <c r="K6964" i="1" s="1"/>
  <c r="K6965" i="1" a="1"/>
  <c r="K6965" i="1" s="1"/>
  <c r="K6966" i="1" a="1"/>
  <c r="K6966" i="1" s="1"/>
  <c r="K6967" i="1" a="1"/>
  <c r="K6967" i="1" s="1"/>
  <c r="K6968" i="1" a="1"/>
  <c r="K6968" i="1" s="1"/>
  <c r="K6969" i="1" a="1"/>
  <c r="K6969" i="1" s="1"/>
  <c r="K6970" i="1" a="1"/>
  <c r="K6970" i="1" s="1"/>
  <c r="K6971" i="1" a="1"/>
  <c r="K6971" i="1" s="1"/>
  <c r="K6972" i="1" a="1"/>
  <c r="K6972" i="1" s="1"/>
  <c r="K6973" i="1" a="1"/>
  <c r="K6973" i="1" s="1"/>
  <c r="K6974" i="1" a="1"/>
  <c r="K6974" i="1" s="1"/>
  <c r="K6975" i="1" a="1"/>
  <c r="K6975" i="1" s="1"/>
  <c r="K6976" i="1" a="1"/>
  <c r="K6976" i="1" s="1"/>
  <c r="K6977" i="1" a="1"/>
  <c r="K6977" i="1" s="1"/>
  <c r="K6978" i="1" a="1"/>
  <c r="K6978" i="1" s="1"/>
  <c r="K6979" i="1" a="1"/>
  <c r="K6979" i="1" s="1"/>
  <c r="K6980" i="1" a="1"/>
  <c r="K6980" i="1" s="1"/>
  <c r="K6981" i="1" a="1"/>
  <c r="K6981" i="1" s="1"/>
  <c r="K6982" i="1" a="1"/>
  <c r="K6982" i="1" s="1"/>
  <c r="K6983" i="1" a="1"/>
  <c r="K6983" i="1" s="1"/>
  <c r="K6984" i="1" a="1"/>
  <c r="K6984" i="1" s="1"/>
  <c r="K6985" i="1" a="1"/>
  <c r="K6985" i="1" s="1"/>
  <c r="K6986" i="1" a="1"/>
  <c r="K6986" i="1" s="1"/>
  <c r="K6987" i="1" a="1"/>
  <c r="K6987" i="1" s="1"/>
  <c r="K6988" i="1" a="1"/>
  <c r="K6988" i="1" s="1"/>
  <c r="K6989" i="1" a="1"/>
  <c r="K6989" i="1" s="1"/>
  <c r="K6990" i="1" a="1"/>
  <c r="K6990" i="1" s="1"/>
  <c r="K6991" i="1" a="1"/>
  <c r="K6991" i="1" s="1"/>
  <c r="K6992" i="1" a="1"/>
  <c r="K6992" i="1" s="1"/>
  <c r="K6993" i="1" a="1"/>
  <c r="K6993" i="1" s="1"/>
  <c r="K6994" i="1" a="1"/>
  <c r="K6994" i="1" s="1"/>
  <c r="K6995" i="1" a="1"/>
  <c r="K6995" i="1" s="1"/>
  <c r="K6996" i="1" a="1"/>
  <c r="K6996" i="1" s="1"/>
  <c r="K6997" i="1" a="1"/>
  <c r="K6997" i="1" s="1"/>
  <c r="K6998" i="1" a="1"/>
  <c r="K6998" i="1" s="1"/>
  <c r="K6999" i="1" a="1"/>
  <c r="K6999" i="1" s="1"/>
  <c r="K7000" i="1" a="1"/>
  <c r="K7000" i="1" s="1"/>
  <c r="K7001" i="1" a="1"/>
  <c r="K7001" i="1" s="1"/>
  <c r="K7002" i="1" a="1"/>
  <c r="K7002" i="1" s="1"/>
  <c r="K7003" i="1" a="1"/>
  <c r="K7003" i="1" s="1"/>
  <c r="K7004" i="1" a="1"/>
  <c r="K7004" i="1" s="1"/>
  <c r="K7005" i="1" a="1"/>
  <c r="K7005" i="1" s="1"/>
  <c r="K7006" i="1" a="1"/>
  <c r="K7006" i="1" s="1"/>
  <c r="K7007" i="1" a="1"/>
  <c r="K7007" i="1" s="1"/>
  <c r="K7008" i="1" a="1"/>
  <c r="K7008" i="1" s="1"/>
  <c r="K7009" i="1" a="1"/>
  <c r="K7009" i="1" s="1"/>
  <c r="K7010" i="1" a="1"/>
  <c r="K7010" i="1" s="1"/>
  <c r="K7011" i="1" a="1"/>
  <c r="K7011" i="1" s="1"/>
  <c r="K7012" i="1" a="1"/>
  <c r="K7012" i="1" s="1"/>
  <c r="K7013" i="1" a="1"/>
  <c r="K7013" i="1" s="1"/>
  <c r="K7014" i="1" a="1"/>
  <c r="K7014" i="1" s="1"/>
  <c r="K7015" i="1" a="1"/>
  <c r="K7015" i="1" s="1"/>
  <c r="K7016" i="1" a="1"/>
  <c r="K7016" i="1" s="1"/>
  <c r="K7017" i="1" a="1"/>
  <c r="K7017" i="1" s="1"/>
  <c r="K7018" i="1" a="1"/>
  <c r="K7018" i="1" s="1"/>
  <c r="K7019" i="1" a="1"/>
  <c r="K7019" i="1" s="1"/>
  <c r="K7020" i="1" a="1"/>
  <c r="K7020" i="1" s="1"/>
  <c r="K7021" i="1" a="1"/>
  <c r="K7021" i="1" s="1"/>
  <c r="K7022" i="1" a="1"/>
  <c r="K7022" i="1" s="1"/>
  <c r="K7023" i="1" a="1"/>
  <c r="K7023" i="1" s="1"/>
  <c r="K7024" i="1" a="1"/>
  <c r="K7024" i="1" s="1"/>
  <c r="K7025" i="1" a="1"/>
  <c r="K7025" i="1" s="1"/>
  <c r="K7026" i="1" a="1"/>
  <c r="K7026" i="1" s="1"/>
  <c r="K7027" i="1" a="1"/>
  <c r="K7027" i="1" s="1"/>
  <c r="K7028" i="1" a="1"/>
  <c r="K7028" i="1" s="1"/>
  <c r="K7029" i="1" a="1"/>
  <c r="K7029" i="1" s="1"/>
  <c r="K7030" i="1" a="1"/>
  <c r="K7030" i="1" s="1"/>
  <c r="K7031" i="1" a="1"/>
  <c r="K7031" i="1" s="1"/>
  <c r="K7032" i="1" a="1"/>
  <c r="K7032" i="1" s="1"/>
  <c r="K7033" i="1" a="1"/>
  <c r="K7033" i="1" s="1"/>
  <c r="K7034" i="1" a="1"/>
  <c r="K7034" i="1" s="1"/>
  <c r="K7035" i="1" a="1"/>
  <c r="K7035" i="1" s="1"/>
  <c r="K7036" i="1" a="1"/>
  <c r="K7036" i="1" s="1"/>
  <c r="K7037" i="1" a="1"/>
  <c r="K7037" i="1" s="1"/>
  <c r="K7038" i="1" a="1"/>
  <c r="K7038" i="1" s="1"/>
  <c r="K7039" i="1" a="1"/>
  <c r="K7039" i="1" s="1"/>
  <c r="K7040" i="1" a="1"/>
  <c r="K7040" i="1" s="1"/>
  <c r="K7041" i="1" a="1"/>
  <c r="K7041" i="1" s="1"/>
  <c r="K7042" i="1" a="1"/>
  <c r="K7042" i="1" s="1"/>
  <c r="K7043" i="1" a="1"/>
  <c r="K7043" i="1" s="1"/>
  <c r="K7044" i="1" a="1"/>
  <c r="K7044" i="1" s="1"/>
  <c r="K7045" i="1" a="1"/>
  <c r="K7045" i="1" s="1"/>
  <c r="K7046" i="1" a="1"/>
  <c r="K7046" i="1" s="1"/>
  <c r="K7047" i="1" a="1"/>
  <c r="K7047" i="1" s="1"/>
  <c r="K7048" i="1" a="1"/>
  <c r="K7048" i="1" s="1"/>
  <c r="K7049" i="1" a="1"/>
  <c r="K7049" i="1" s="1"/>
  <c r="K7050" i="1" a="1"/>
  <c r="K7050" i="1" s="1"/>
  <c r="K7051" i="1" a="1"/>
  <c r="K7051" i="1" s="1"/>
  <c r="K7052" i="1" a="1"/>
  <c r="K7052" i="1" s="1"/>
  <c r="K7053" i="1" a="1"/>
  <c r="K7053" i="1" s="1"/>
  <c r="K7054" i="1" a="1"/>
  <c r="K7054" i="1" s="1"/>
  <c r="K7055" i="1" a="1"/>
  <c r="K7055" i="1" s="1"/>
  <c r="K7056" i="1" a="1"/>
  <c r="K7056" i="1" s="1"/>
  <c r="K7057" i="1" a="1"/>
  <c r="K7057" i="1" s="1"/>
  <c r="K7058" i="1" a="1"/>
  <c r="K7058" i="1" s="1"/>
  <c r="K7059" i="1" a="1"/>
  <c r="K7059" i="1" s="1"/>
  <c r="K7060" i="1" a="1"/>
  <c r="K7060" i="1" s="1"/>
  <c r="K7061" i="1" a="1"/>
  <c r="K7061" i="1" s="1"/>
  <c r="K7062" i="1" a="1"/>
  <c r="K7062" i="1" s="1"/>
  <c r="K7063" i="1" a="1"/>
  <c r="K7063" i="1" s="1"/>
  <c r="K7064" i="1" a="1"/>
  <c r="K7064" i="1" s="1"/>
  <c r="K7065" i="1" a="1"/>
  <c r="K7065" i="1" s="1"/>
  <c r="K7066" i="1" a="1"/>
  <c r="K7066" i="1" s="1"/>
  <c r="K7067" i="1" a="1"/>
  <c r="K7067" i="1" s="1"/>
  <c r="K7068" i="1" a="1"/>
  <c r="K7068" i="1" s="1"/>
  <c r="K7069" i="1" a="1"/>
  <c r="K7069" i="1" s="1"/>
  <c r="K7070" i="1" a="1"/>
  <c r="K7070" i="1" s="1"/>
  <c r="K7071" i="1" a="1"/>
  <c r="K7071" i="1" s="1"/>
  <c r="K7072" i="1" a="1"/>
  <c r="K7072" i="1" s="1"/>
  <c r="K7073" i="1" a="1"/>
  <c r="K7073" i="1" s="1"/>
  <c r="K7074" i="1" a="1"/>
  <c r="K7074" i="1" s="1"/>
  <c r="K7075" i="1" a="1"/>
  <c r="K7075" i="1" s="1"/>
  <c r="K7076" i="1" a="1"/>
  <c r="K7076" i="1" s="1"/>
  <c r="K7077" i="1" a="1"/>
  <c r="K7077" i="1" s="1"/>
  <c r="K7078" i="1" a="1"/>
  <c r="K7078" i="1" s="1"/>
  <c r="K7079" i="1" a="1"/>
  <c r="K7079" i="1" s="1"/>
  <c r="K7080" i="1" a="1"/>
  <c r="K7080" i="1" s="1"/>
  <c r="K7081" i="1" a="1"/>
  <c r="K7081" i="1" s="1"/>
  <c r="K7082" i="1" a="1"/>
  <c r="K7082" i="1" s="1"/>
  <c r="K7083" i="1" a="1"/>
  <c r="K7083" i="1" s="1"/>
  <c r="K7084" i="1" a="1"/>
  <c r="K7084" i="1" s="1"/>
  <c r="K7085" i="1" a="1"/>
  <c r="K7085" i="1" s="1"/>
  <c r="K7086" i="1" a="1"/>
  <c r="K7086" i="1" s="1"/>
  <c r="K7087" i="1" a="1"/>
  <c r="K7087" i="1" s="1"/>
  <c r="K7088" i="1" a="1"/>
  <c r="K7088" i="1" s="1"/>
  <c r="K7089" i="1" a="1"/>
  <c r="K7089" i="1" s="1"/>
  <c r="K7090" i="1" a="1"/>
  <c r="K7090" i="1" s="1"/>
  <c r="K7091" i="1" a="1"/>
  <c r="K7091" i="1" s="1"/>
  <c r="K7092" i="1" a="1"/>
  <c r="K7092" i="1" s="1"/>
  <c r="K7093" i="1" a="1"/>
  <c r="K7093" i="1" s="1"/>
  <c r="K7094" i="1" a="1"/>
  <c r="K7094" i="1" s="1"/>
  <c r="K7095" i="1" a="1"/>
  <c r="K7095" i="1" s="1"/>
  <c r="K7096" i="1" a="1"/>
  <c r="K7096" i="1" s="1"/>
  <c r="K7097" i="1" a="1"/>
  <c r="K7097" i="1" s="1"/>
  <c r="K7098" i="1" a="1"/>
  <c r="K7098" i="1" s="1"/>
  <c r="K7099" i="1" a="1"/>
  <c r="K7099" i="1" s="1"/>
  <c r="K7100" i="1" a="1"/>
  <c r="K7100" i="1" s="1"/>
  <c r="K7101" i="1" a="1"/>
  <c r="K7101" i="1" s="1"/>
  <c r="K7102" i="1" a="1"/>
  <c r="K7102" i="1" s="1"/>
  <c r="K7103" i="1" a="1"/>
  <c r="K7103" i="1" s="1"/>
  <c r="K7104" i="1" a="1"/>
  <c r="K7104" i="1" s="1"/>
  <c r="K7105" i="1" a="1"/>
  <c r="K7105" i="1" s="1"/>
  <c r="K7106" i="1" a="1"/>
  <c r="K7106" i="1" s="1"/>
  <c r="K7107" i="1" a="1"/>
  <c r="K7107" i="1" s="1"/>
  <c r="K7108" i="1" a="1"/>
  <c r="K7108" i="1" s="1"/>
  <c r="K7109" i="1" a="1"/>
  <c r="K7109" i="1" s="1"/>
  <c r="K7110" i="1" a="1"/>
  <c r="K7110" i="1" s="1"/>
  <c r="K7111" i="1" a="1"/>
  <c r="K7111" i="1" s="1"/>
  <c r="K7112" i="1" a="1"/>
  <c r="K7112" i="1" s="1"/>
  <c r="K7113" i="1" a="1"/>
  <c r="K7113" i="1" s="1"/>
  <c r="K7114" i="1" a="1"/>
  <c r="K7114" i="1" s="1"/>
  <c r="K7115" i="1" a="1"/>
  <c r="K7115" i="1" s="1"/>
  <c r="K7116" i="1" a="1"/>
  <c r="K7116" i="1" s="1"/>
  <c r="K7117" i="1" a="1"/>
  <c r="K7117" i="1" s="1"/>
  <c r="K7118" i="1" a="1"/>
  <c r="K7118" i="1" s="1"/>
  <c r="K7119" i="1" a="1"/>
  <c r="K7119" i="1" s="1"/>
  <c r="K7120" i="1" a="1"/>
  <c r="K7120" i="1" s="1"/>
  <c r="K7121" i="1" a="1"/>
  <c r="K7121" i="1" s="1"/>
  <c r="K7122" i="1" a="1"/>
  <c r="K7122" i="1" s="1"/>
  <c r="K7123" i="1" a="1"/>
  <c r="K7123" i="1" s="1"/>
  <c r="K7124" i="1" a="1"/>
  <c r="K7124" i="1" s="1"/>
  <c r="K7125" i="1" a="1"/>
  <c r="K7125" i="1" s="1"/>
  <c r="K7126" i="1" a="1"/>
  <c r="K7126" i="1" s="1"/>
  <c r="K7127" i="1" a="1"/>
  <c r="K7127" i="1" s="1"/>
  <c r="K7128" i="1" a="1"/>
  <c r="K7128" i="1" s="1"/>
  <c r="K7129" i="1" a="1"/>
  <c r="K7129" i="1" s="1"/>
  <c r="K7130" i="1" a="1"/>
  <c r="K7130" i="1" s="1"/>
  <c r="K7131" i="1" a="1"/>
  <c r="K7131" i="1" s="1"/>
  <c r="K7132" i="1" a="1"/>
  <c r="K7132" i="1" s="1"/>
  <c r="K7133" i="1" a="1"/>
  <c r="K7133" i="1" s="1"/>
  <c r="K7134" i="1" a="1"/>
  <c r="K7134" i="1" s="1"/>
  <c r="K7135" i="1" a="1"/>
  <c r="K7135" i="1" s="1"/>
  <c r="K7136" i="1" a="1"/>
  <c r="K7136" i="1" s="1"/>
  <c r="K7137" i="1" a="1"/>
  <c r="K7137" i="1" s="1"/>
  <c r="K7138" i="1" a="1"/>
  <c r="K7138" i="1" s="1"/>
  <c r="K7139" i="1" a="1"/>
  <c r="K7139" i="1" s="1"/>
  <c r="K7140" i="1" a="1"/>
  <c r="K7140" i="1" s="1"/>
  <c r="K7141" i="1" a="1"/>
  <c r="K7141" i="1" s="1"/>
  <c r="K7142" i="1" a="1"/>
  <c r="K7142" i="1" s="1"/>
  <c r="K7143" i="1" a="1"/>
  <c r="K7143" i="1" s="1"/>
  <c r="K7144" i="1" a="1"/>
  <c r="K7144" i="1" s="1"/>
  <c r="K7145" i="1" a="1"/>
  <c r="K7145" i="1" s="1"/>
  <c r="K7146" i="1" a="1"/>
  <c r="K7146" i="1" s="1"/>
  <c r="K7147" i="1" a="1"/>
  <c r="K7147" i="1" s="1"/>
  <c r="K7148" i="1" a="1"/>
  <c r="K7148" i="1" s="1"/>
  <c r="K7149" i="1" a="1"/>
  <c r="K7149" i="1" s="1"/>
  <c r="K7150" i="1" a="1"/>
  <c r="K7150" i="1" s="1"/>
  <c r="K7151" i="1" a="1"/>
  <c r="K7151" i="1" s="1"/>
  <c r="K7152" i="1" a="1"/>
  <c r="K7152" i="1" s="1"/>
  <c r="K7153" i="1" a="1"/>
  <c r="K7153" i="1" s="1"/>
  <c r="K7154" i="1" a="1"/>
  <c r="K7154" i="1" s="1"/>
  <c r="K7155" i="1" a="1"/>
  <c r="K7155" i="1" s="1"/>
  <c r="K7156" i="1" a="1"/>
  <c r="K7156" i="1" s="1"/>
  <c r="K7157" i="1" a="1"/>
  <c r="K7157" i="1" s="1"/>
  <c r="K7158" i="1" a="1"/>
  <c r="K7158" i="1" s="1"/>
  <c r="K7159" i="1" a="1"/>
  <c r="K7159" i="1" s="1"/>
  <c r="K7160" i="1" a="1"/>
  <c r="K7160" i="1" s="1"/>
  <c r="K7161" i="1" a="1"/>
  <c r="K7161" i="1" s="1"/>
  <c r="K7162" i="1" a="1"/>
  <c r="K7162" i="1" s="1"/>
  <c r="K7163" i="1" a="1"/>
  <c r="K7163" i="1" s="1"/>
  <c r="K7164" i="1" a="1"/>
  <c r="K7164" i="1" s="1"/>
  <c r="K7165" i="1" a="1"/>
  <c r="K7165" i="1" s="1"/>
  <c r="K7166" i="1" a="1"/>
  <c r="K7166" i="1" s="1"/>
  <c r="K7167" i="1" a="1"/>
  <c r="K7167" i="1" s="1"/>
  <c r="K7168" i="1" a="1"/>
  <c r="K7168" i="1" s="1"/>
  <c r="K7169" i="1" a="1"/>
  <c r="K7169" i="1" s="1"/>
  <c r="K7170" i="1" a="1"/>
  <c r="K7170" i="1" s="1"/>
  <c r="K7171" i="1" a="1"/>
  <c r="K7171" i="1" s="1"/>
  <c r="K7172" i="1" a="1"/>
  <c r="K7172" i="1" s="1"/>
  <c r="K7173" i="1" a="1"/>
  <c r="K7173" i="1" s="1"/>
  <c r="K7174" i="1" a="1"/>
  <c r="K7174" i="1" s="1"/>
  <c r="K7175" i="1" a="1"/>
  <c r="K7175" i="1" s="1"/>
  <c r="K7176" i="1" a="1"/>
  <c r="K7176" i="1" s="1"/>
  <c r="K7177" i="1" a="1"/>
  <c r="K7177" i="1" s="1"/>
  <c r="K7178" i="1" a="1"/>
  <c r="K7178" i="1" s="1"/>
  <c r="K7179" i="1" a="1"/>
  <c r="K7179" i="1" s="1"/>
  <c r="K7180" i="1" a="1"/>
  <c r="K7180" i="1" s="1"/>
  <c r="K7181" i="1" a="1"/>
  <c r="K7181" i="1" s="1"/>
  <c r="K7182" i="1" a="1"/>
  <c r="K7182" i="1" s="1"/>
  <c r="K7183" i="1" a="1"/>
  <c r="K7183" i="1" s="1"/>
  <c r="K7184" i="1" a="1"/>
  <c r="K7184" i="1" s="1"/>
  <c r="K7185" i="1" a="1"/>
  <c r="K7185" i="1" s="1"/>
  <c r="K7186" i="1" a="1"/>
  <c r="K7186" i="1" s="1"/>
  <c r="K7187" i="1" a="1"/>
  <c r="K7187" i="1" s="1"/>
  <c r="K7188" i="1" a="1"/>
  <c r="K7188" i="1" s="1"/>
  <c r="K7189" i="1" a="1"/>
  <c r="K7189" i="1" s="1"/>
  <c r="K7190" i="1" a="1"/>
  <c r="K7190" i="1" s="1"/>
  <c r="K7191" i="1" a="1"/>
  <c r="K7191" i="1" s="1"/>
  <c r="K7192" i="1" a="1"/>
  <c r="K7192" i="1" s="1"/>
  <c r="K7193" i="1" a="1"/>
  <c r="K7193" i="1" s="1"/>
  <c r="K7194" i="1" a="1"/>
  <c r="K7194" i="1" s="1"/>
  <c r="K7195" i="1" a="1"/>
  <c r="K7195" i="1" s="1"/>
  <c r="K7196" i="1" a="1"/>
  <c r="K7196" i="1" s="1"/>
  <c r="K7197" i="1" a="1"/>
  <c r="K7197" i="1" s="1"/>
  <c r="K7198" i="1" a="1"/>
  <c r="K7198" i="1" s="1"/>
  <c r="K7199" i="1" a="1"/>
  <c r="K7199" i="1" s="1"/>
  <c r="K7200" i="1" a="1"/>
  <c r="K7200" i="1" s="1"/>
  <c r="K7201" i="1" a="1"/>
  <c r="K7201" i="1" s="1"/>
  <c r="K7202" i="1" a="1"/>
  <c r="K7202" i="1" s="1"/>
  <c r="K7203" i="1" a="1"/>
  <c r="K7203" i="1" s="1"/>
  <c r="K7204" i="1" a="1"/>
  <c r="K7204" i="1" s="1"/>
  <c r="K7205" i="1" a="1"/>
  <c r="K7205" i="1" s="1"/>
  <c r="K7206" i="1" a="1"/>
  <c r="K7206" i="1" s="1"/>
  <c r="K7207" i="1" a="1"/>
  <c r="K7207" i="1" s="1"/>
  <c r="K7208" i="1" a="1"/>
  <c r="K7208" i="1" s="1"/>
  <c r="K7209" i="1" a="1"/>
  <c r="K7209" i="1" s="1"/>
  <c r="K7210" i="1" a="1"/>
  <c r="K7210" i="1" s="1"/>
  <c r="K7211" i="1" a="1"/>
  <c r="K7211" i="1" s="1"/>
  <c r="K7212" i="1" a="1"/>
  <c r="K7212" i="1" s="1"/>
  <c r="K7213" i="1" a="1"/>
  <c r="K7213" i="1" s="1"/>
  <c r="K7214" i="1" a="1"/>
  <c r="K7214" i="1" s="1"/>
  <c r="K7215" i="1" a="1"/>
  <c r="K7215" i="1" s="1"/>
  <c r="K7216" i="1" a="1"/>
  <c r="K7216" i="1" s="1"/>
  <c r="K7217" i="1" a="1"/>
  <c r="K7217" i="1" s="1"/>
  <c r="K7218" i="1" a="1"/>
  <c r="K7218" i="1" s="1"/>
  <c r="K7219" i="1" a="1"/>
  <c r="K7219" i="1" s="1"/>
  <c r="K7220" i="1" a="1"/>
  <c r="K7220" i="1" s="1"/>
  <c r="K7221" i="1" a="1"/>
  <c r="K7221" i="1" s="1"/>
  <c r="K7222" i="1" a="1"/>
  <c r="K7222" i="1" s="1"/>
  <c r="K7223" i="1" a="1"/>
  <c r="K7223" i="1" s="1"/>
  <c r="K7224" i="1" a="1"/>
  <c r="K7224" i="1" s="1"/>
  <c r="K7225" i="1" a="1"/>
  <c r="K7225" i="1" s="1"/>
  <c r="K7226" i="1" a="1"/>
  <c r="K7226" i="1" s="1"/>
  <c r="K7227" i="1" a="1"/>
  <c r="K7227" i="1" s="1"/>
  <c r="K7228" i="1" a="1"/>
  <c r="K7228" i="1" s="1"/>
  <c r="K7229" i="1" a="1"/>
  <c r="K7229" i="1" s="1"/>
  <c r="K7230" i="1" a="1"/>
  <c r="K7230" i="1" s="1"/>
  <c r="K7231" i="1" a="1"/>
  <c r="K7231" i="1" s="1"/>
  <c r="K7232" i="1" a="1"/>
  <c r="K7232" i="1" s="1"/>
  <c r="K7233" i="1" a="1"/>
  <c r="K7233" i="1" s="1"/>
  <c r="K7234" i="1" a="1"/>
  <c r="K7234" i="1" s="1"/>
  <c r="K7235" i="1" a="1"/>
  <c r="K7235" i="1" s="1"/>
  <c r="K7236" i="1" a="1"/>
  <c r="K7236" i="1" s="1"/>
  <c r="K7237" i="1" a="1"/>
  <c r="K7237" i="1" s="1"/>
  <c r="K7238" i="1" a="1"/>
  <c r="K7238" i="1" s="1"/>
  <c r="K7239" i="1" a="1"/>
  <c r="K7239" i="1" s="1"/>
  <c r="K7240" i="1" a="1"/>
  <c r="K7240" i="1" s="1"/>
  <c r="K7241" i="1" a="1"/>
  <c r="K7241" i="1" s="1"/>
  <c r="K7242" i="1" a="1"/>
  <c r="K7242" i="1" s="1"/>
  <c r="K7243" i="1" a="1"/>
  <c r="K7243" i="1" s="1"/>
  <c r="K7244" i="1" a="1"/>
  <c r="K7244" i="1" s="1"/>
  <c r="K7245" i="1" a="1"/>
  <c r="K7245" i="1" s="1"/>
  <c r="K7246" i="1" a="1"/>
  <c r="K7246" i="1" s="1"/>
  <c r="K7247" i="1" a="1"/>
  <c r="K7247" i="1" s="1"/>
  <c r="K7248" i="1" a="1"/>
  <c r="K7248" i="1" s="1"/>
  <c r="K7249" i="1" a="1"/>
  <c r="K7249" i="1" s="1"/>
  <c r="K7250" i="1" a="1"/>
  <c r="K7250" i="1" s="1"/>
  <c r="K7251" i="1" a="1"/>
  <c r="K7251" i="1" s="1"/>
  <c r="K7252" i="1" a="1"/>
  <c r="K7252" i="1" s="1"/>
  <c r="K7253" i="1" a="1"/>
  <c r="K7253" i="1" s="1"/>
  <c r="K7254" i="1" a="1"/>
  <c r="K7254" i="1" s="1"/>
  <c r="K7255" i="1" a="1"/>
  <c r="K7255" i="1" s="1"/>
  <c r="K7256" i="1" a="1"/>
  <c r="K7256" i="1" s="1"/>
  <c r="K7257" i="1" a="1"/>
  <c r="K7257" i="1" s="1"/>
  <c r="K7258" i="1" a="1"/>
  <c r="K7258" i="1" s="1"/>
  <c r="K7259" i="1" a="1"/>
  <c r="K7259" i="1" s="1"/>
  <c r="K7260" i="1" a="1"/>
  <c r="K7260" i="1" s="1"/>
  <c r="K7261" i="1" a="1"/>
  <c r="K7261" i="1" s="1"/>
  <c r="K7262" i="1" a="1"/>
  <c r="K7262" i="1" s="1"/>
  <c r="K7263" i="1" a="1"/>
  <c r="K7263" i="1" s="1"/>
  <c r="K7264" i="1" a="1"/>
  <c r="K7264" i="1" s="1"/>
  <c r="K7265" i="1" a="1"/>
  <c r="K7265" i="1" s="1"/>
  <c r="K7266" i="1" a="1"/>
  <c r="K7266" i="1" s="1"/>
  <c r="K7267" i="1" a="1"/>
  <c r="K7267" i="1" s="1"/>
  <c r="K7268" i="1" a="1"/>
  <c r="K7268" i="1" s="1"/>
  <c r="K7269" i="1" a="1"/>
  <c r="K7269" i="1" s="1"/>
  <c r="K7270" i="1" a="1"/>
  <c r="K7270" i="1" s="1"/>
  <c r="K7271" i="1" a="1"/>
  <c r="K7271" i="1" s="1"/>
  <c r="K7272" i="1" a="1"/>
  <c r="K7272" i="1" s="1"/>
  <c r="K7273" i="1" a="1"/>
  <c r="K7273" i="1" s="1"/>
  <c r="K7274" i="1" a="1"/>
  <c r="K7274" i="1" s="1"/>
  <c r="K7275" i="1" a="1"/>
  <c r="K7275" i="1" s="1"/>
  <c r="K7276" i="1" a="1"/>
  <c r="K7276" i="1" s="1"/>
  <c r="K7277" i="1" a="1"/>
  <c r="K7277" i="1" s="1"/>
  <c r="K7278" i="1" a="1"/>
  <c r="K7278" i="1" s="1"/>
  <c r="K7279" i="1" a="1"/>
  <c r="K7279" i="1" s="1"/>
  <c r="K7280" i="1" a="1"/>
  <c r="K7280" i="1" s="1"/>
  <c r="K7281" i="1" a="1"/>
  <c r="K7281" i="1" s="1"/>
  <c r="K7282" i="1" a="1"/>
  <c r="K7282" i="1" s="1"/>
  <c r="K7283" i="1" a="1"/>
  <c r="K7283" i="1" s="1"/>
  <c r="K7284" i="1" a="1"/>
  <c r="K7284" i="1" s="1"/>
  <c r="K7285" i="1" a="1"/>
  <c r="K7285" i="1" s="1"/>
  <c r="K7286" i="1" a="1"/>
  <c r="K7286" i="1" s="1"/>
  <c r="K7287" i="1" a="1"/>
  <c r="K7287" i="1" s="1"/>
  <c r="K7288" i="1" a="1"/>
  <c r="K7288" i="1" s="1"/>
  <c r="K7289" i="1" a="1"/>
  <c r="K7289" i="1" s="1"/>
  <c r="K7290" i="1" a="1"/>
  <c r="K7290" i="1" s="1"/>
  <c r="K7291" i="1" a="1"/>
  <c r="K7291" i="1" s="1"/>
  <c r="K7292" i="1" a="1"/>
  <c r="K7292" i="1" s="1"/>
  <c r="K7293" i="1" a="1"/>
  <c r="K7293" i="1" s="1"/>
  <c r="K7294" i="1" a="1"/>
  <c r="K7294" i="1" s="1"/>
  <c r="K7295" i="1" a="1"/>
  <c r="K7295" i="1" s="1"/>
  <c r="K7296" i="1" a="1"/>
  <c r="K7296" i="1" s="1"/>
  <c r="K7297" i="1" a="1"/>
  <c r="K7297" i="1" s="1"/>
  <c r="K7298" i="1" a="1"/>
  <c r="K7298" i="1" s="1"/>
  <c r="K7299" i="1" a="1"/>
  <c r="K7299" i="1" s="1"/>
  <c r="K7300" i="1" a="1"/>
  <c r="K7300" i="1" s="1"/>
  <c r="K7301" i="1" a="1"/>
  <c r="K7301" i="1" s="1"/>
  <c r="K7302" i="1" a="1"/>
  <c r="K7302" i="1" s="1"/>
  <c r="K7303" i="1" a="1"/>
  <c r="K7303" i="1" s="1"/>
  <c r="K7304" i="1" a="1"/>
  <c r="K7304" i="1" s="1"/>
  <c r="K7305" i="1" a="1"/>
  <c r="K7305" i="1" s="1"/>
  <c r="K7306" i="1" a="1"/>
  <c r="K7306" i="1" s="1"/>
  <c r="K7307" i="1" a="1"/>
  <c r="K7307" i="1" s="1"/>
  <c r="K7308" i="1" a="1"/>
  <c r="K7308" i="1" s="1"/>
  <c r="K7309" i="1" a="1"/>
  <c r="K7309" i="1" s="1"/>
  <c r="K7310" i="1" a="1"/>
  <c r="K7310" i="1" s="1"/>
  <c r="K7311" i="1" a="1"/>
  <c r="K7311" i="1" s="1"/>
  <c r="K7312" i="1" a="1"/>
  <c r="K7312" i="1" s="1"/>
  <c r="K7313" i="1" a="1"/>
  <c r="K7313" i="1" s="1"/>
  <c r="K7314" i="1" a="1"/>
  <c r="K7314" i="1" s="1"/>
  <c r="K7315" i="1" a="1"/>
  <c r="K7315" i="1" s="1"/>
  <c r="K7316" i="1" a="1"/>
  <c r="K7316" i="1" s="1"/>
  <c r="K7317" i="1" a="1"/>
  <c r="K7317" i="1" s="1"/>
  <c r="K7318" i="1" a="1"/>
  <c r="K7318" i="1" s="1"/>
  <c r="K7319" i="1" a="1"/>
  <c r="K7319" i="1" s="1"/>
  <c r="K7320" i="1" a="1"/>
  <c r="K7320" i="1" s="1"/>
  <c r="K7321" i="1" a="1"/>
  <c r="K7321" i="1" s="1"/>
  <c r="K7322" i="1" a="1"/>
  <c r="K7322" i="1" s="1"/>
  <c r="K7323" i="1" a="1"/>
  <c r="K7323" i="1" s="1"/>
  <c r="K7324" i="1" a="1"/>
  <c r="K7324" i="1" s="1"/>
  <c r="K7325" i="1" a="1"/>
  <c r="K7325" i="1" s="1"/>
  <c r="K7326" i="1" a="1"/>
  <c r="K7326" i="1" s="1"/>
  <c r="K7327" i="1" a="1"/>
  <c r="K7327" i="1" s="1"/>
  <c r="K7328" i="1" a="1"/>
  <c r="K7328" i="1" s="1"/>
  <c r="K7329" i="1" a="1"/>
  <c r="K7329" i="1" s="1"/>
  <c r="K7330" i="1" a="1"/>
  <c r="K7330" i="1" s="1"/>
  <c r="K7331" i="1" a="1"/>
  <c r="K7331" i="1" s="1"/>
  <c r="K7332" i="1" a="1"/>
  <c r="K7332" i="1" s="1"/>
  <c r="K7333" i="1" a="1"/>
  <c r="K7333" i="1" s="1"/>
  <c r="K7334" i="1" a="1"/>
  <c r="K7334" i="1" s="1"/>
  <c r="K7335" i="1" a="1"/>
  <c r="K7335" i="1" s="1"/>
  <c r="K7336" i="1" a="1"/>
  <c r="K7336" i="1" s="1"/>
  <c r="K7337" i="1" a="1"/>
  <c r="K7337" i="1" s="1"/>
  <c r="K7338" i="1" a="1"/>
  <c r="K7338" i="1" s="1"/>
  <c r="K7339" i="1" a="1"/>
  <c r="K7339" i="1" s="1"/>
  <c r="K7340" i="1" a="1"/>
  <c r="K7340" i="1" s="1"/>
  <c r="K7341" i="1" a="1"/>
  <c r="K7341" i="1" s="1"/>
  <c r="K7342" i="1" a="1"/>
  <c r="K7342" i="1" s="1"/>
  <c r="K7343" i="1" a="1"/>
  <c r="K7343" i="1" s="1"/>
  <c r="K7344" i="1" a="1"/>
  <c r="K7344" i="1" s="1"/>
  <c r="K7345" i="1" a="1"/>
  <c r="K7345" i="1" s="1"/>
  <c r="K7346" i="1" a="1"/>
  <c r="K7346" i="1" s="1"/>
  <c r="K7347" i="1" a="1"/>
  <c r="K7347" i="1" s="1"/>
  <c r="K7348" i="1" a="1"/>
  <c r="K7348" i="1" s="1"/>
  <c r="K7349" i="1" a="1"/>
  <c r="K7349" i="1" s="1"/>
  <c r="K7350" i="1" a="1"/>
  <c r="K7350" i="1" s="1"/>
  <c r="K7351" i="1" a="1"/>
  <c r="K7351" i="1" s="1"/>
  <c r="K7352" i="1" a="1"/>
  <c r="K7352" i="1" s="1"/>
  <c r="K7353" i="1" a="1"/>
  <c r="K7353" i="1" s="1"/>
  <c r="K7354" i="1" a="1"/>
  <c r="K7354" i="1" s="1"/>
  <c r="K7355" i="1" a="1"/>
  <c r="K7355" i="1" s="1"/>
  <c r="K7356" i="1" a="1"/>
  <c r="K7356" i="1" s="1"/>
  <c r="K7357" i="1" a="1"/>
  <c r="K7357" i="1" s="1"/>
  <c r="K7358" i="1" a="1"/>
  <c r="K7358" i="1" s="1"/>
  <c r="K7359" i="1" a="1"/>
  <c r="K7359" i="1" s="1"/>
  <c r="K7360" i="1" a="1"/>
  <c r="K7360" i="1" s="1"/>
  <c r="K7361" i="1" a="1"/>
  <c r="K7361" i="1" s="1"/>
  <c r="K7362" i="1" a="1"/>
  <c r="K7362" i="1" s="1"/>
  <c r="K7363" i="1" a="1"/>
  <c r="K7363" i="1" s="1"/>
  <c r="K7364" i="1" a="1"/>
  <c r="K7364" i="1" s="1"/>
  <c r="K7365" i="1" a="1"/>
  <c r="K7365" i="1" s="1"/>
  <c r="K7366" i="1" a="1"/>
  <c r="K7366" i="1" s="1"/>
  <c r="K7367" i="1" a="1"/>
  <c r="K7367" i="1" s="1"/>
  <c r="K7368" i="1" a="1"/>
  <c r="K7368" i="1" s="1"/>
  <c r="K7369" i="1" a="1"/>
  <c r="K7369" i="1" s="1"/>
  <c r="K7370" i="1" a="1"/>
  <c r="K7370" i="1" s="1"/>
  <c r="K7371" i="1" a="1"/>
  <c r="K7371" i="1" s="1"/>
  <c r="K7372" i="1" a="1"/>
  <c r="K7372" i="1" s="1"/>
  <c r="K7373" i="1" a="1"/>
  <c r="K7373" i="1" s="1"/>
  <c r="K7374" i="1" a="1"/>
  <c r="K7374" i="1" s="1"/>
  <c r="K7375" i="1" a="1"/>
  <c r="K7375" i="1" s="1"/>
  <c r="K7376" i="1" a="1"/>
  <c r="K7376" i="1" s="1"/>
  <c r="K7377" i="1" a="1"/>
  <c r="K7377" i="1" s="1"/>
  <c r="K7378" i="1" a="1"/>
  <c r="K7378" i="1" s="1"/>
  <c r="K7379" i="1" a="1"/>
  <c r="K7379" i="1" s="1"/>
  <c r="K7380" i="1" a="1"/>
  <c r="K7380" i="1" s="1"/>
  <c r="K7381" i="1" a="1"/>
  <c r="K7381" i="1" s="1"/>
  <c r="K7382" i="1" a="1"/>
  <c r="K7382" i="1" s="1"/>
  <c r="K7383" i="1" a="1"/>
  <c r="K7383" i="1" s="1"/>
  <c r="K7384" i="1" a="1"/>
  <c r="K7384" i="1" s="1"/>
  <c r="K7385" i="1" a="1"/>
  <c r="K7385" i="1" s="1"/>
  <c r="K7386" i="1" a="1"/>
  <c r="K7386" i="1" s="1"/>
  <c r="K7387" i="1" a="1"/>
  <c r="K7387" i="1" s="1"/>
  <c r="K7388" i="1" a="1"/>
  <c r="K7388" i="1" s="1"/>
  <c r="K7389" i="1" a="1"/>
  <c r="K7389" i="1" s="1"/>
  <c r="K7390" i="1" a="1"/>
  <c r="K7390" i="1" s="1"/>
  <c r="K7391" i="1" a="1"/>
  <c r="K7391" i="1" s="1"/>
  <c r="K7392" i="1" a="1"/>
  <c r="K7392" i="1" s="1"/>
  <c r="K7393" i="1" a="1"/>
  <c r="K7393" i="1" s="1"/>
  <c r="K7394" i="1" a="1"/>
  <c r="K7394" i="1" s="1"/>
  <c r="K7395" i="1" a="1"/>
  <c r="K7395" i="1" s="1"/>
  <c r="K7396" i="1" a="1"/>
  <c r="K7396" i="1" s="1"/>
  <c r="K7397" i="1" a="1"/>
  <c r="K7397" i="1" s="1"/>
  <c r="K7398" i="1" a="1"/>
  <c r="K7398" i="1" s="1"/>
  <c r="K7399" i="1" a="1"/>
  <c r="K7399" i="1" s="1"/>
  <c r="K7400" i="1" a="1"/>
  <c r="K7400" i="1" s="1"/>
  <c r="K7401" i="1" a="1"/>
  <c r="K7401" i="1" s="1"/>
  <c r="K7402" i="1" a="1"/>
  <c r="K7402" i="1" s="1"/>
  <c r="K7403" i="1" a="1"/>
  <c r="K7403" i="1" s="1"/>
  <c r="K7404" i="1" a="1"/>
  <c r="K7404" i="1" s="1"/>
  <c r="K7405" i="1" a="1"/>
  <c r="K7405" i="1" s="1"/>
  <c r="K7406" i="1" a="1"/>
  <c r="K7406" i="1" s="1"/>
  <c r="K7407" i="1" a="1"/>
  <c r="K7407" i="1" s="1"/>
  <c r="K7408" i="1" a="1"/>
  <c r="K7408" i="1" s="1"/>
  <c r="K7409" i="1" a="1"/>
  <c r="K7409" i="1" s="1"/>
  <c r="K7410" i="1" a="1"/>
  <c r="K7410" i="1" s="1"/>
  <c r="K7411" i="1" a="1"/>
  <c r="K7411" i="1" s="1"/>
  <c r="K7412" i="1" a="1"/>
  <c r="K7412" i="1" s="1"/>
  <c r="K7413" i="1" a="1"/>
  <c r="K7413" i="1" s="1"/>
  <c r="K7414" i="1" a="1"/>
  <c r="K7414" i="1" s="1"/>
  <c r="K7415" i="1" a="1"/>
  <c r="K7415" i="1" s="1"/>
  <c r="K7416" i="1" a="1"/>
  <c r="K7416" i="1" s="1"/>
  <c r="K7417" i="1" a="1"/>
  <c r="K7417" i="1" s="1"/>
  <c r="K7418" i="1" a="1"/>
  <c r="K7418" i="1" s="1"/>
  <c r="K7419" i="1" a="1"/>
  <c r="K7419" i="1" s="1"/>
  <c r="K7420" i="1" a="1"/>
  <c r="K7420" i="1" s="1"/>
  <c r="K7421" i="1" a="1"/>
  <c r="K7421" i="1" s="1"/>
  <c r="K7422" i="1" a="1"/>
  <c r="K7422" i="1" s="1"/>
  <c r="K7423" i="1" a="1"/>
  <c r="K7423" i="1" s="1"/>
  <c r="K7424" i="1" a="1"/>
  <c r="K7424" i="1" s="1"/>
  <c r="K7425" i="1" a="1"/>
  <c r="K7425" i="1" s="1"/>
  <c r="K7426" i="1" a="1"/>
  <c r="K7426" i="1" s="1"/>
  <c r="K7427" i="1" a="1"/>
  <c r="K7427" i="1" s="1"/>
  <c r="K7428" i="1" a="1"/>
  <c r="K7428" i="1" s="1"/>
  <c r="K7429" i="1" a="1"/>
  <c r="K7429" i="1" s="1"/>
  <c r="K7430" i="1" a="1"/>
  <c r="K7430" i="1" s="1"/>
  <c r="K7431" i="1" a="1"/>
  <c r="K7431" i="1" s="1"/>
  <c r="K7432" i="1" a="1"/>
  <c r="K7432" i="1" s="1"/>
  <c r="K7433" i="1" a="1"/>
  <c r="K7433" i="1" s="1"/>
  <c r="K7434" i="1" a="1"/>
  <c r="K7434" i="1" s="1"/>
  <c r="K7435" i="1" a="1"/>
  <c r="K7435" i="1" s="1"/>
  <c r="K7436" i="1" a="1"/>
  <c r="K7436" i="1" s="1"/>
  <c r="K7437" i="1" a="1"/>
  <c r="K7437" i="1" s="1"/>
  <c r="K7438" i="1" a="1"/>
  <c r="K7438" i="1" s="1"/>
  <c r="K7439" i="1" a="1"/>
  <c r="K7439" i="1" s="1"/>
  <c r="K7440" i="1" a="1"/>
  <c r="K7440" i="1" s="1"/>
  <c r="K7441" i="1" a="1"/>
  <c r="K7441" i="1" s="1"/>
  <c r="K7442" i="1" a="1"/>
  <c r="K7442" i="1" s="1"/>
  <c r="K7443" i="1" a="1"/>
  <c r="K7443" i="1" s="1"/>
  <c r="K7444" i="1" a="1"/>
  <c r="K7444" i="1" s="1"/>
  <c r="K7445" i="1" a="1"/>
  <c r="K7445" i="1" s="1"/>
  <c r="K7446" i="1" a="1"/>
  <c r="K7446" i="1" s="1"/>
  <c r="K7447" i="1" a="1"/>
  <c r="K7447" i="1" s="1"/>
  <c r="K7448" i="1" a="1"/>
  <c r="K7448" i="1" s="1"/>
  <c r="K7449" i="1" a="1"/>
  <c r="K7449" i="1" s="1"/>
  <c r="K7450" i="1" a="1"/>
  <c r="K7450" i="1" s="1"/>
  <c r="K7451" i="1" a="1"/>
  <c r="K7451" i="1" s="1"/>
  <c r="K7452" i="1" a="1"/>
  <c r="K7452" i="1" s="1"/>
  <c r="K7453" i="1" a="1"/>
  <c r="K7453" i="1" s="1"/>
  <c r="K7454" i="1" a="1"/>
  <c r="K7454" i="1" s="1"/>
  <c r="K7455" i="1" a="1"/>
  <c r="K7455" i="1" s="1"/>
  <c r="K7456" i="1" a="1"/>
  <c r="K7456" i="1" s="1"/>
  <c r="K7457" i="1" a="1"/>
  <c r="K7457" i="1" s="1"/>
  <c r="K7458" i="1" a="1"/>
  <c r="K7458" i="1" s="1"/>
  <c r="K7459" i="1" a="1"/>
  <c r="K7459" i="1" s="1"/>
  <c r="K7460" i="1" a="1"/>
  <c r="K7460" i="1" s="1"/>
  <c r="K7461" i="1" a="1"/>
  <c r="K7461" i="1" s="1"/>
  <c r="K7462" i="1" a="1"/>
  <c r="K7462" i="1" s="1"/>
  <c r="K7463" i="1" a="1"/>
  <c r="K7463" i="1" s="1"/>
  <c r="K7464" i="1" a="1"/>
  <c r="K7464" i="1" s="1"/>
  <c r="K7465" i="1" a="1"/>
  <c r="K7465" i="1" s="1"/>
  <c r="K7466" i="1" a="1"/>
  <c r="K7466" i="1" s="1"/>
  <c r="K7467" i="1" a="1"/>
  <c r="K7467" i="1" s="1"/>
  <c r="K7468" i="1" a="1"/>
  <c r="K7468" i="1" s="1"/>
  <c r="K7469" i="1" a="1"/>
  <c r="K7469" i="1" s="1"/>
  <c r="K7470" i="1" a="1"/>
  <c r="K7470" i="1" s="1"/>
  <c r="K7471" i="1" a="1"/>
  <c r="K7471" i="1" s="1"/>
  <c r="K7472" i="1" a="1"/>
  <c r="K7472" i="1" s="1"/>
  <c r="K7473" i="1" a="1"/>
  <c r="K7473" i="1" s="1"/>
  <c r="K7474" i="1" a="1"/>
  <c r="K7474" i="1" s="1"/>
  <c r="K7475" i="1" a="1"/>
  <c r="K7475" i="1" s="1"/>
  <c r="K7476" i="1" a="1"/>
  <c r="K7476" i="1" s="1"/>
  <c r="K7477" i="1" a="1"/>
  <c r="K7477" i="1" s="1"/>
  <c r="K7478" i="1" a="1"/>
  <c r="K7478" i="1" s="1"/>
  <c r="K7479" i="1" a="1"/>
  <c r="K7479" i="1" s="1"/>
  <c r="K7480" i="1" a="1"/>
  <c r="K7480" i="1" s="1"/>
  <c r="K7481" i="1" a="1"/>
  <c r="K7481" i="1" s="1"/>
  <c r="K7482" i="1" a="1"/>
  <c r="K7482" i="1" s="1"/>
  <c r="K7483" i="1" a="1"/>
  <c r="K7483" i="1" s="1"/>
  <c r="K7484" i="1" a="1"/>
  <c r="K7484" i="1" s="1"/>
  <c r="K7485" i="1" a="1"/>
  <c r="K7485" i="1" s="1"/>
  <c r="K7486" i="1" a="1"/>
  <c r="K7486" i="1" s="1"/>
  <c r="K7487" i="1" a="1"/>
  <c r="K7487" i="1" s="1"/>
  <c r="K7488" i="1" a="1"/>
  <c r="K7488" i="1" s="1"/>
  <c r="K7489" i="1" a="1"/>
  <c r="K7489" i="1" s="1"/>
  <c r="K7490" i="1" a="1"/>
  <c r="K7490" i="1" s="1"/>
  <c r="K7491" i="1" a="1"/>
  <c r="K7491" i="1" s="1"/>
  <c r="K7492" i="1" a="1"/>
  <c r="K7492" i="1" s="1"/>
  <c r="K7493" i="1" a="1"/>
  <c r="K7493" i="1" s="1"/>
  <c r="K7494" i="1" a="1"/>
  <c r="K7494" i="1" s="1"/>
  <c r="K7495" i="1" a="1"/>
  <c r="K7495" i="1" s="1"/>
  <c r="K7496" i="1" a="1"/>
  <c r="K7496" i="1" s="1"/>
  <c r="K7497" i="1" a="1"/>
  <c r="K7497" i="1" s="1"/>
  <c r="K7498" i="1" a="1"/>
  <c r="K7498" i="1" s="1"/>
  <c r="K7499" i="1" a="1"/>
  <c r="K7499" i="1" s="1"/>
  <c r="K7500" i="1" a="1"/>
  <c r="K7500" i="1" s="1"/>
  <c r="K7501" i="1" a="1"/>
  <c r="K7501" i="1" s="1"/>
  <c r="K7502" i="1" a="1"/>
  <c r="K7502" i="1" s="1"/>
  <c r="K7503" i="1" a="1"/>
  <c r="K7503" i="1" s="1"/>
  <c r="K7504" i="1" a="1"/>
  <c r="K7504" i="1" s="1"/>
  <c r="K7505" i="1" a="1"/>
  <c r="K7505" i="1" s="1"/>
  <c r="K7506" i="1" a="1"/>
  <c r="K7506" i="1" s="1"/>
  <c r="K7507" i="1" a="1"/>
  <c r="K7507" i="1" s="1"/>
  <c r="K7508" i="1" a="1"/>
  <c r="K7508" i="1" s="1"/>
  <c r="K7509" i="1" a="1"/>
  <c r="K7509" i="1" s="1"/>
  <c r="K7510" i="1" a="1"/>
  <c r="K7510" i="1" s="1"/>
  <c r="K7511" i="1" a="1"/>
  <c r="K7511" i="1" s="1"/>
  <c r="K7512" i="1" a="1"/>
  <c r="K7512" i="1" s="1"/>
  <c r="K7513" i="1" a="1"/>
  <c r="K7513" i="1" s="1"/>
  <c r="K7514" i="1" a="1"/>
  <c r="K7514" i="1" s="1"/>
  <c r="K7515" i="1" a="1"/>
  <c r="K7515" i="1" s="1"/>
  <c r="K7516" i="1" a="1"/>
  <c r="K7516" i="1" s="1"/>
  <c r="K7517" i="1" a="1"/>
  <c r="K7517" i="1" s="1"/>
  <c r="K7518" i="1" a="1"/>
  <c r="K7518" i="1" s="1"/>
  <c r="K7519" i="1" a="1"/>
  <c r="K7519" i="1" s="1"/>
  <c r="K7520" i="1" a="1"/>
  <c r="K7520" i="1" s="1"/>
  <c r="K7521" i="1" a="1"/>
  <c r="K7521" i="1" s="1"/>
  <c r="K7522" i="1" a="1"/>
  <c r="K7522" i="1" s="1"/>
  <c r="K7523" i="1" a="1"/>
  <c r="K7523" i="1" s="1"/>
  <c r="K7524" i="1" a="1"/>
  <c r="K7524" i="1" s="1"/>
  <c r="K7525" i="1" a="1"/>
  <c r="K7525" i="1" s="1"/>
  <c r="K7526" i="1" a="1"/>
  <c r="K7526" i="1" s="1"/>
  <c r="K7527" i="1" a="1"/>
  <c r="K7527" i="1" s="1"/>
  <c r="K7528" i="1" a="1"/>
  <c r="K7528" i="1" s="1"/>
  <c r="K7529" i="1" a="1"/>
  <c r="K7529" i="1" s="1"/>
  <c r="K7530" i="1" a="1"/>
  <c r="K7530" i="1" s="1"/>
  <c r="K7531" i="1" a="1"/>
  <c r="K7531" i="1" s="1"/>
  <c r="K7532" i="1" a="1"/>
  <c r="K7532" i="1" s="1"/>
  <c r="K7533" i="1" a="1"/>
  <c r="K7533" i="1" s="1"/>
  <c r="K7534" i="1" a="1"/>
  <c r="K7534" i="1" s="1"/>
  <c r="K7535" i="1" a="1"/>
  <c r="K7535" i="1" s="1"/>
  <c r="K7536" i="1" a="1"/>
  <c r="K7536" i="1" s="1"/>
  <c r="K7537" i="1" a="1"/>
  <c r="K7537" i="1" s="1"/>
  <c r="K7538" i="1" a="1"/>
  <c r="K7538" i="1" s="1"/>
  <c r="K7539" i="1" a="1"/>
  <c r="K7539" i="1" s="1"/>
  <c r="K7540" i="1" a="1"/>
  <c r="K7540" i="1" s="1"/>
  <c r="K7541" i="1" a="1"/>
  <c r="K7541" i="1" s="1"/>
  <c r="K7542" i="1" a="1"/>
  <c r="K7542" i="1" s="1"/>
  <c r="K7543" i="1" a="1"/>
  <c r="K7543" i="1" s="1"/>
  <c r="K7544" i="1" a="1"/>
  <c r="K7544" i="1" s="1"/>
  <c r="K7545" i="1" a="1"/>
  <c r="K7545" i="1" s="1"/>
  <c r="K7546" i="1" a="1"/>
  <c r="K7546" i="1" s="1"/>
  <c r="K7547" i="1" a="1"/>
  <c r="K7547" i="1" s="1"/>
  <c r="K7548" i="1" a="1"/>
  <c r="K7548" i="1" s="1"/>
  <c r="K7549" i="1" a="1"/>
  <c r="K7549" i="1" s="1"/>
  <c r="K7550" i="1" a="1"/>
  <c r="K7550" i="1" s="1"/>
  <c r="K7551" i="1" a="1"/>
  <c r="K7551" i="1" s="1"/>
  <c r="K7552" i="1" a="1"/>
  <c r="K7552" i="1" s="1"/>
  <c r="K7553" i="1" a="1"/>
  <c r="K7553" i="1" s="1"/>
  <c r="K7554" i="1" a="1"/>
  <c r="K7554" i="1" s="1"/>
  <c r="K7555" i="1" a="1"/>
  <c r="K7555" i="1" s="1"/>
  <c r="K7556" i="1" a="1"/>
  <c r="K7556" i="1" s="1"/>
  <c r="K7557" i="1" a="1"/>
  <c r="K7557" i="1" s="1"/>
  <c r="K7558" i="1" a="1"/>
  <c r="K7558" i="1" s="1"/>
  <c r="K7559" i="1" a="1"/>
  <c r="K7559" i="1" s="1"/>
  <c r="K7560" i="1" a="1"/>
  <c r="K7560" i="1" s="1"/>
  <c r="K7561" i="1" a="1"/>
  <c r="K7561" i="1" s="1"/>
  <c r="K7562" i="1" a="1"/>
  <c r="K7562" i="1" s="1"/>
  <c r="K7563" i="1" a="1"/>
  <c r="K7563" i="1" s="1"/>
  <c r="K7564" i="1" a="1"/>
  <c r="K7564" i="1" s="1"/>
  <c r="K7565" i="1" a="1"/>
  <c r="K7565" i="1" s="1"/>
  <c r="K7566" i="1" a="1"/>
  <c r="K7566" i="1" s="1"/>
  <c r="K7567" i="1" a="1"/>
  <c r="K7567" i="1" s="1"/>
  <c r="K7568" i="1" a="1"/>
  <c r="K7568" i="1" s="1"/>
  <c r="K7569" i="1" a="1"/>
  <c r="K7569" i="1" s="1"/>
  <c r="K7570" i="1" a="1"/>
  <c r="K7570" i="1" s="1"/>
  <c r="K7571" i="1" a="1"/>
  <c r="K7571" i="1" s="1"/>
  <c r="K7572" i="1" a="1"/>
  <c r="K7572" i="1" s="1"/>
  <c r="K7573" i="1" a="1"/>
  <c r="K7573" i="1" s="1"/>
  <c r="K7574" i="1" a="1"/>
  <c r="K7574" i="1" s="1"/>
  <c r="K7575" i="1" a="1"/>
  <c r="K7575" i="1" s="1"/>
  <c r="K7576" i="1" a="1"/>
  <c r="K7576" i="1" s="1"/>
  <c r="K7577" i="1" a="1"/>
  <c r="K7577" i="1" s="1"/>
  <c r="K7578" i="1" a="1"/>
  <c r="K7578" i="1" s="1"/>
  <c r="K7579" i="1" a="1"/>
  <c r="K7579" i="1" s="1"/>
  <c r="K7580" i="1" a="1"/>
  <c r="K7580" i="1" s="1"/>
  <c r="K7581" i="1" a="1"/>
  <c r="K7581" i="1" s="1"/>
  <c r="K7582" i="1" a="1"/>
  <c r="K7582" i="1" s="1"/>
  <c r="K7583" i="1" a="1"/>
  <c r="K7583" i="1" s="1"/>
  <c r="K7584" i="1" a="1"/>
  <c r="K7584" i="1" s="1"/>
  <c r="K7585" i="1" a="1"/>
  <c r="K7585" i="1" s="1"/>
  <c r="K7586" i="1" a="1"/>
  <c r="K7586" i="1" s="1"/>
  <c r="K7587" i="1" a="1"/>
  <c r="K7587" i="1" s="1"/>
  <c r="K7588" i="1" a="1"/>
  <c r="K7588" i="1" s="1"/>
  <c r="K7589" i="1" a="1"/>
  <c r="K7589" i="1" s="1"/>
  <c r="K7590" i="1" a="1"/>
  <c r="K7590" i="1" s="1"/>
  <c r="K7591" i="1" a="1"/>
  <c r="K7591" i="1" s="1"/>
  <c r="K7592" i="1" a="1"/>
  <c r="K7592" i="1" s="1"/>
  <c r="K7593" i="1" a="1"/>
  <c r="K7593" i="1" s="1"/>
  <c r="K7594" i="1" a="1"/>
  <c r="K7594" i="1" s="1"/>
  <c r="K7595" i="1" a="1"/>
  <c r="K7595" i="1" s="1"/>
  <c r="K7596" i="1" a="1"/>
  <c r="K7596" i="1" s="1"/>
  <c r="K7597" i="1" a="1"/>
  <c r="K7597" i="1" s="1"/>
  <c r="K7598" i="1" a="1"/>
  <c r="K7598" i="1" s="1"/>
  <c r="K7599" i="1" a="1"/>
  <c r="K7599" i="1" s="1"/>
  <c r="K7600" i="1" a="1"/>
  <c r="K7600" i="1" s="1"/>
  <c r="K7601" i="1" a="1"/>
  <c r="K7601" i="1" s="1"/>
  <c r="K7602" i="1" a="1"/>
  <c r="K7602" i="1" s="1"/>
  <c r="K7603" i="1" a="1"/>
  <c r="K7603" i="1" s="1"/>
  <c r="K7604" i="1" a="1"/>
  <c r="K7604" i="1" s="1"/>
  <c r="K7605" i="1" a="1"/>
  <c r="K7605" i="1" s="1"/>
  <c r="K7606" i="1" a="1"/>
  <c r="K7606" i="1" s="1"/>
  <c r="K7607" i="1" a="1"/>
  <c r="K7607" i="1" s="1"/>
  <c r="K7608" i="1" a="1"/>
  <c r="K7608" i="1" s="1"/>
  <c r="K7609" i="1" a="1"/>
  <c r="K7609" i="1" s="1"/>
  <c r="K7610" i="1" a="1"/>
  <c r="K7610" i="1" s="1"/>
  <c r="K7611" i="1" a="1"/>
  <c r="K7611" i="1" s="1"/>
  <c r="K7612" i="1" a="1"/>
  <c r="K7612" i="1" s="1"/>
  <c r="K7613" i="1" a="1"/>
  <c r="K7613" i="1" s="1"/>
  <c r="K7614" i="1" a="1"/>
  <c r="K7614" i="1" s="1"/>
  <c r="K7615" i="1" a="1"/>
  <c r="K7615" i="1" s="1"/>
  <c r="K7616" i="1" a="1"/>
  <c r="K7616" i="1" s="1"/>
  <c r="K7617" i="1" a="1"/>
  <c r="K7617" i="1" s="1"/>
  <c r="K7618" i="1" a="1"/>
  <c r="K7618" i="1" s="1"/>
  <c r="K7619" i="1" a="1"/>
  <c r="K7619" i="1" s="1"/>
  <c r="K7620" i="1" a="1"/>
  <c r="K7620" i="1" s="1"/>
  <c r="K7621" i="1" a="1"/>
  <c r="K7621" i="1" s="1"/>
  <c r="K7622" i="1" a="1"/>
  <c r="K7622" i="1" s="1"/>
  <c r="K7623" i="1" a="1"/>
  <c r="K7623" i="1" s="1"/>
  <c r="K7624" i="1" a="1"/>
  <c r="K7624" i="1" s="1"/>
  <c r="K7625" i="1" a="1"/>
  <c r="K7625" i="1" s="1"/>
  <c r="K7626" i="1" a="1"/>
  <c r="K7626" i="1" s="1"/>
  <c r="K7627" i="1" a="1"/>
  <c r="K7627" i="1" s="1"/>
  <c r="K7628" i="1" a="1"/>
  <c r="K7628" i="1" s="1"/>
  <c r="K7629" i="1" a="1"/>
  <c r="K7629" i="1" s="1"/>
  <c r="K7630" i="1" a="1"/>
  <c r="K7630" i="1" s="1"/>
  <c r="K7631" i="1" a="1"/>
  <c r="K7631" i="1" s="1"/>
  <c r="K7632" i="1" a="1"/>
  <c r="K7632" i="1" s="1"/>
  <c r="K7633" i="1" a="1"/>
  <c r="K7633" i="1" s="1"/>
  <c r="K7634" i="1" a="1"/>
  <c r="K7634" i="1" s="1"/>
  <c r="K7635" i="1" a="1"/>
  <c r="K7635" i="1" s="1"/>
  <c r="K7636" i="1" a="1"/>
  <c r="K7636" i="1" s="1"/>
  <c r="K7637" i="1" a="1"/>
  <c r="K7637" i="1" s="1"/>
  <c r="K7638" i="1" a="1"/>
  <c r="K7638" i="1" s="1"/>
  <c r="K7639" i="1" a="1"/>
  <c r="K7639" i="1" s="1"/>
  <c r="K7640" i="1" a="1"/>
  <c r="K7640" i="1" s="1"/>
  <c r="K7641" i="1" a="1"/>
  <c r="K7641" i="1" s="1"/>
  <c r="K7642" i="1" a="1"/>
  <c r="K7642" i="1" s="1"/>
  <c r="K7643" i="1" a="1"/>
  <c r="K7643" i="1" s="1"/>
  <c r="K7644" i="1" a="1"/>
  <c r="K7644" i="1" s="1"/>
  <c r="K7645" i="1" a="1"/>
  <c r="K7645" i="1" s="1"/>
  <c r="K7646" i="1" a="1"/>
  <c r="K7646" i="1" s="1"/>
  <c r="K7647" i="1" a="1"/>
  <c r="K7647" i="1" s="1"/>
  <c r="K7648" i="1" a="1"/>
  <c r="K7648" i="1" s="1"/>
  <c r="K7649" i="1" a="1"/>
  <c r="K7649" i="1" s="1"/>
  <c r="K7650" i="1" a="1"/>
  <c r="K7650" i="1" s="1"/>
  <c r="K7651" i="1" a="1"/>
  <c r="K7651" i="1" s="1"/>
  <c r="K7652" i="1" a="1"/>
  <c r="K7652" i="1" s="1"/>
  <c r="K7653" i="1" a="1"/>
  <c r="K7653" i="1" s="1"/>
  <c r="K7654" i="1" a="1"/>
  <c r="K7654" i="1" s="1"/>
  <c r="K7655" i="1" a="1"/>
  <c r="K7655" i="1" s="1"/>
  <c r="K7656" i="1" a="1"/>
  <c r="K7656" i="1" s="1"/>
  <c r="K7657" i="1" a="1"/>
  <c r="K7657" i="1" s="1"/>
  <c r="K7658" i="1" a="1"/>
  <c r="K7658" i="1" s="1"/>
  <c r="K7659" i="1" a="1"/>
  <c r="K7659" i="1" s="1"/>
  <c r="K7660" i="1" a="1"/>
  <c r="K7660" i="1" s="1"/>
  <c r="K7661" i="1" a="1"/>
  <c r="K7661" i="1" s="1"/>
  <c r="K7662" i="1" a="1"/>
  <c r="K7662" i="1" s="1"/>
  <c r="K7663" i="1" a="1"/>
  <c r="K7663" i="1" s="1"/>
  <c r="K7664" i="1" a="1"/>
  <c r="K7664" i="1" s="1"/>
  <c r="K7665" i="1" a="1"/>
  <c r="K7665" i="1" s="1"/>
  <c r="K7666" i="1" a="1"/>
  <c r="K7666" i="1" s="1"/>
  <c r="K7667" i="1" a="1"/>
  <c r="K7667" i="1" s="1"/>
  <c r="K7668" i="1" a="1"/>
  <c r="K7668" i="1" s="1"/>
  <c r="K7669" i="1" a="1"/>
  <c r="K7669" i="1" s="1"/>
  <c r="K7670" i="1" a="1"/>
  <c r="K7670" i="1" s="1"/>
  <c r="K7671" i="1" a="1"/>
  <c r="K7671" i="1" s="1"/>
  <c r="K7672" i="1" a="1"/>
  <c r="K7672" i="1" s="1"/>
  <c r="K7673" i="1" a="1"/>
  <c r="K7673" i="1" s="1"/>
  <c r="K7674" i="1" a="1"/>
  <c r="K7674" i="1" s="1"/>
  <c r="K7675" i="1" a="1"/>
  <c r="K7675" i="1" s="1"/>
  <c r="K7676" i="1" a="1"/>
  <c r="K7676" i="1" s="1"/>
  <c r="K7677" i="1" a="1"/>
  <c r="K7677" i="1" s="1"/>
  <c r="K7678" i="1" a="1"/>
  <c r="K7678" i="1" s="1"/>
  <c r="K7679" i="1" a="1"/>
  <c r="K7679" i="1" s="1"/>
  <c r="K7680" i="1" a="1"/>
  <c r="K7680" i="1" s="1"/>
  <c r="K7681" i="1" a="1"/>
  <c r="K7681" i="1" s="1"/>
  <c r="K7682" i="1" a="1"/>
  <c r="K7682" i="1" s="1"/>
  <c r="K7683" i="1" a="1"/>
  <c r="K7683" i="1" s="1"/>
  <c r="K7684" i="1" a="1"/>
  <c r="K7684" i="1" s="1"/>
  <c r="K7685" i="1" a="1"/>
  <c r="K7685" i="1" s="1"/>
  <c r="K7686" i="1" a="1"/>
  <c r="K7686" i="1" s="1"/>
  <c r="K7687" i="1" a="1"/>
  <c r="K7687" i="1" s="1"/>
  <c r="K7688" i="1" a="1"/>
  <c r="K7688" i="1" s="1"/>
  <c r="K7689" i="1" a="1"/>
  <c r="K7689" i="1" s="1"/>
  <c r="K7690" i="1" a="1"/>
  <c r="K7690" i="1" s="1"/>
  <c r="K7691" i="1" a="1"/>
  <c r="K7691" i="1" s="1"/>
  <c r="K7692" i="1" a="1"/>
  <c r="K7692" i="1" s="1"/>
  <c r="K7693" i="1" a="1"/>
  <c r="K7693" i="1" s="1"/>
  <c r="K7694" i="1" a="1"/>
  <c r="K7694" i="1" s="1"/>
  <c r="K7695" i="1" a="1"/>
  <c r="K7695" i="1" s="1"/>
  <c r="K7696" i="1" a="1"/>
  <c r="K7696" i="1" s="1"/>
  <c r="K7697" i="1" a="1"/>
  <c r="K7697" i="1" s="1"/>
  <c r="K7698" i="1" a="1"/>
  <c r="K7698" i="1" s="1"/>
  <c r="K7699" i="1" a="1"/>
  <c r="K7699" i="1" s="1"/>
  <c r="K7700" i="1" a="1"/>
  <c r="K7700" i="1" s="1"/>
  <c r="K7701" i="1" a="1"/>
  <c r="K7701" i="1" s="1"/>
  <c r="K7702" i="1" a="1"/>
  <c r="K7702" i="1" s="1"/>
  <c r="K7703" i="1" a="1"/>
  <c r="K7703" i="1" s="1"/>
  <c r="K7704" i="1" a="1"/>
  <c r="K7704" i="1" s="1"/>
  <c r="K7705" i="1" a="1"/>
  <c r="K7705" i="1" s="1"/>
  <c r="K7706" i="1" a="1"/>
  <c r="K7706" i="1" s="1"/>
  <c r="K7707" i="1" a="1"/>
  <c r="K7707" i="1" s="1"/>
  <c r="K7708" i="1" a="1"/>
  <c r="K7708" i="1" s="1"/>
  <c r="K7709" i="1" a="1"/>
  <c r="K7709" i="1" s="1"/>
  <c r="K7710" i="1" a="1"/>
  <c r="K7710" i="1" s="1"/>
  <c r="K7711" i="1" a="1"/>
  <c r="K7711" i="1" s="1"/>
  <c r="K7712" i="1" a="1"/>
  <c r="K7712" i="1" s="1"/>
  <c r="K7713" i="1" a="1"/>
  <c r="K7713" i="1" s="1"/>
  <c r="K7714" i="1" a="1"/>
  <c r="K7714" i="1" s="1"/>
  <c r="K7715" i="1" a="1"/>
  <c r="K7715" i="1" s="1"/>
  <c r="K7716" i="1" a="1"/>
  <c r="K7716" i="1" s="1"/>
  <c r="K7717" i="1" a="1"/>
  <c r="K7717" i="1" s="1"/>
  <c r="K7718" i="1" a="1"/>
  <c r="K7718" i="1" s="1"/>
  <c r="K7719" i="1" a="1"/>
  <c r="K7719" i="1" s="1"/>
  <c r="K7720" i="1" a="1"/>
  <c r="K7720" i="1" s="1"/>
  <c r="K7721" i="1" a="1"/>
  <c r="K7721" i="1" s="1"/>
  <c r="K7722" i="1" a="1"/>
  <c r="K7722" i="1" s="1"/>
  <c r="K7723" i="1" a="1"/>
  <c r="K7723" i="1" s="1"/>
  <c r="K7724" i="1" a="1"/>
  <c r="K7724" i="1" s="1"/>
  <c r="K7725" i="1" a="1"/>
  <c r="K7725" i="1" s="1"/>
  <c r="K7726" i="1" a="1"/>
  <c r="K7726" i="1" s="1"/>
  <c r="K7727" i="1" a="1"/>
  <c r="K7727" i="1" s="1"/>
  <c r="K7728" i="1" a="1"/>
  <c r="K7728" i="1" s="1"/>
  <c r="K7729" i="1" a="1"/>
  <c r="K7729" i="1" s="1"/>
  <c r="K7730" i="1" a="1"/>
  <c r="K7730" i="1" s="1"/>
  <c r="K7731" i="1" a="1"/>
  <c r="K7731" i="1" s="1"/>
  <c r="K7732" i="1" a="1"/>
  <c r="K7732" i="1" s="1"/>
  <c r="K7733" i="1" a="1"/>
  <c r="K7733" i="1" s="1"/>
  <c r="K7734" i="1" a="1"/>
  <c r="K7734" i="1" s="1"/>
  <c r="K7735" i="1" a="1"/>
  <c r="K7735" i="1" s="1"/>
  <c r="K7736" i="1" a="1"/>
  <c r="K7736" i="1" s="1"/>
  <c r="K7737" i="1" a="1"/>
  <c r="K7737" i="1" s="1"/>
  <c r="K7738" i="1" a="1"/>
  <c r="K7738" i="1" s="1"/>
  <c r="K7739" i="1" a="1"/>
  <c r="K7739" i="1" s="1"/>
  <c r="K7740" i="1" a="1"/>
  <c r="K7740" i="1" s="1"/>
  <c r="K7741" i="1" a="1"/>
  <c r="K7741" i="1" s="1"/>
  <c r="K7742" i="1" a="1"/>
  <c r="K7742" i="1" s="1"/>
  <c r="K7743" i="1" a="1"/>
  <c r="K7743" i="1" s="1"/>
  <c r="K7744" i="1" a="1"/>
  <c r="K7744" i="1" s="1"/>
  <c r="K7745" i="1" a="1"/>
  <c r="K7745" i="1" s="1"/>
  <c r="K7746" i="1" a="1"/>
  <c r="K7746" i="1" s="1"/>
  <c r="K7747" i="1" a="1"/>
  <c r="K7747" i="1" s="1"/>
  <c r="K7748" i="1" a="1"/>
  <c r="K7748" i="1" s="1"/>
  <c r="K7749" i="1" a="1"/>
  <c r="K7749" i="1" s="1"/>
  <c r="K7750" i="1" a="1"/>
  <c r="K7750" i="1" s="1"/>
  <c r="K7751" i="1" a="1"/>
  <c r="K7751" i="1" s="1"/>
  <c r="K7752" i="1" a="1"/>
  <c r="K7752" i="1" s="1"/>
  <c r="K7753" i="1" a="1"/>
  <c r="K7753" i="1" s="1"/>
  <c r="K7754" i="1" a="1"/>
  <c r="K7754" i="1" s="1"/>
  <c r="K7755" i="1" a="1"/>
  <c r="K7755" i="1" s="1"/>
  <c r="K7756" i="1" a="1"/>
  <c r="K7756" i="1" s="1"/>
  <c r="K7757" i="1" a="1"/>
  <c r="K7757" i="1" s="1"/>
  <c r="K7758" i="1" a="1"/>
  <c r="K7758" i="1" s="1"/>
  <c r="K7759" i="1" a="1"/>
  <c r="K7759" i="1" s="1"/>
  <c r="K7760" i="1" a="1"/>
  <c r="K7760" i="1" s="1"/>
  <c r="K7761" i="1" a="1"/>
  <c r="K7761" i="1" s="1"/>
  <c r="K7762" i="1" a="1"/>
  <c r="K7762" i="1" s="1"/>
  <c r="K7763" i="1" a="1"/>
  <c r="K7763" i="1" s="1"/>
  <c r="K7764" i="1" a="1"/>
  <c r="K7764" i="1" s="1"/>
  <c r="K7765" i="1" a="1"/>
  <c r="K7765" i="1" s="1"/>
  <c r="K7766" i="1" a="1"/>
  <c r="K7766" i="1" s="1"/>
  <c r="K7767" i="1" a="1"/>
  <c r="K7767" i="1" s="1"/>
  <c r="K7768" i="1" a="1"/>
  <c r="K7768" i="1" s="1"/>
  <c r="K7769" i="1" a="1"/>
  <c r="K7769" i="1" s="1"/>
  <c r="K7770" i="1" a="1"/>
  <c r="K7770" i="1" s="1"/>
  <c r="K7771" i="1" a="1"/>
  <c r="K7771" i="1" s="1"/>
  <c r="K7772" i="1" a="1"/>
  <c r="K7772" i="1" s="1"/>
  <c r="K7773" i="1" a="1"/>
  <c r="K7773" i="1" s="1"/>
  <c r="K7774" i="1" a="1"/>
  <c r="K7774" i="1" s="1"/>
  <c r="K7775" i="1" a="1"/>
  <c r="K7775" i="1" s="1"/>
  <c r="K7776" i="1" a="1"/>
  <c r="K7776" i="1" s="1"/>
  <c r="K7777" i="1" a="1"/>
  <c r="K7777" i="1" s="1"/>
  <c r="K7778" i="1" a="1"/>
  <c r="K7778" i="1" s="1"/>
  <c r="K7779" i="1" a="1"/>
  <c r="K7779" i="1" s="1"/>
  <c r="K7780" i="1" a="1"/>
  <c r="K7780" i="1" s="1"/>
  <c r="K7781" i="1" a="1"/>
  <c r="K7781" i="1" s="1"/>
  <c r="K7782" i="1" a="1"/>
  <c r="K7782" i="1" s="1"/>
  <c r="K7783" i="1" a="1"/>
  <c r="K7783" i="1" s="1"/>
  <c r="K7784" i="1" a="1"/>
  <c r="K7784" i="1" s="1"/>
  <c r="K7785" i="1" a="1"/>
  <c r="K7785" i="1" s="1"/>
  <c r="K7786" i="1" a="1"/>
  <c r="K7786" i="1" s="1"/>
  <c r="K7787" i="1" a="1"/>
  <c r="K7787" i="1" s="1"/>
  <c r="K7788" i="1" a="1"/>
  <c r="K7788" i="1" s="1"/>
  <c r="K7789" i="1" a="1"/>
  <c r="K7789" i="1" s="1"/>
  <c r="K7790" i="1" a="1"/>
  <c r="K7790" i="1" s="1"/>
  <c r="K7791" i="1" a="1"/>
  <c r="K7791" i="1" s="1"/>
  <c r="K7792" i="1" a="1"/>
  <c r="K7792" i="1" s="1"/>
  <c r="K7793" i="1" a="1"/>
  <c r="K7793" i="1" s="1"/>
  <c r="K7794" i="1" a="1"/>
  <c r="K7794" i="1" s="1"/>
  <c r="K7795" i="1" a="1"/>
  <c r="K7795" i="1" s="1"/>
  <c r="K7796" i="1" a="1"/>
  <c r="K7796" i="1" s="1"/>
  <c r="K7797" i="1" a="1"/>
  <c r="K7797" i="1" s="1"/>
  <c r="K7798" i="1" a="1"/>
  <c r="K7798" i="1" s="1"/>
  <c r="K7799" i="1" a="1"/>
  <c r="K7799" i="1" s="1"/>
  <c r="K7800" i="1" a="1"/>
  <c r="K7800" i="1" s="1"/>
  <c r="K7801" i="1" a="1"/>
  <c r="K7801" i="1" s="1"/>
  <c r="K7802" i="1" a="1"/>
  <c r="K7802" i="1" s="1"/>
  <c r="K7803" i="1" a="1"/>
  <c r="K7803" i="1" s="1"/>
  <c r="K7804" i="1" a="1"/>
  <c r="K7804" i="1" s="1"/>
  <c r="K7805" i="1" a="1"/>
  <c r="K7805" i="1" s="1"/>
  <c r="K7806" i="1" a="1"/>
  <c r="K7806" i="1" s="1"/>
  <c r="K7807" i="1" a="1"/>
  <c r="K7807" i="1" s="1"/>
  <c r="K7808" i="1" a="1"/>
  <c r="K7808" i="1" s="1"/>
  <c r="K7809" i="1" a="1"/>
  <c r="K7809" i="1" s="1"/>
  <c r="K7810" i="1" a="1"/>
  <c r="K7810" i="1" s="1"/>
  <c r="K7811" i="1" a="1"/>
  <c r="K7811" i="1" s="1"/>
  <c r="K7812" i="1" a="1"/>
  <c r="K7812" i="1" s="1"/>
  <c r="K7813" i="1" a="1"/>
  <c r="K7813" i="1" s="1"/>
  <c r="K7814" i="1" a="1"/>
  <c r="K7814" i="1" s="1"/>
  <c r="K7815" i="1" a="1"/>
  <c r="K7815" i="1" s="1"/>
  <c r="K7816" i="1" a="1"/>
  <c r="K7816" i="1" s="1"/>
  <c r="K7817" i="1" a="1"/>
  <c r="K7817" i="1" s="1"/>
  <c r="K7818" i="1" a="1"/>
  <c r="K7818" i="1" s="1"/>
  <c r="K7819" i="1" a="1"/>
  <c r="K7819" i="1" s="1"/>
  <c r="K7820" i="1" a="1"/>
  <c r="K7820" i="1" s="1"/>
  <c r="K7821" i="1" a="1"/>
  <c r="K7821" i="1" s="1"/>
  <c r="K7822" i="1" a="1"/>
  <c r="K7822" i="1" s="1"/>
  <c r="K7823" i="1" a="1"/>
  <c r="K7823" i="1" s="1"/>
  <c r="K7824" i="1" a="1"/>
  <c r="K7824" i="1" s="1"/>
  <c r="K7825" i="1" a="1"/>
  <c r="K7825" i="1" s="1"/>
  <c r="K7826" i="1" a="1"/>
  <c r="K7826" i="1" s="1"/>
  <c r="K7827" i="1" a="1"/>
  <c r="K7827" i="1" s="1"/>
  <c r="K7828" i="1" a="1"/>
  <c r="K7828" i="1" s="1"/>
  <c r="K7829" i="1" a="1"/>
  <c r="K7829" i="1" s="1"/>
  <c r="K7830" i="1" a="1"/>
  <c r="K7830" i="1" s="1"/>
  <c r="K7831" i="1" a="1"/>
  <c r="K7831" i="1" s="1"/>
  <c r="K7832" i="1" a="1"/>
  <c r="K7832" i="1" s="1"/>
  <c r="K7833" i="1" a="1"/>
  <c r="K7833" i="1" s="1"/>
  <c r="K7834" i="1" a="1"/>
  <c r="K7834" i="1" s="1"/>
  <c r="K7835" i="1" a="1"/>
  <c r="K7835" i="1" s="1"/>
  <c r="K7836" i="1" a="1"/>
  <c r="K7836" i="1" s="1"/>
  <c r="K7837" i="1" a="1"/>
  <c r="K7837" i="1" s="1"/>
  <c r="K7838" i="1" a="1"/>
  <c r="K7838" i="1" s="1"/>
  <c r="K7839" i="1" a="1"/>
  <c r="K7839" i="1" s="1"/>
  <c r="K7840" i="1" a="1"/>
  <c r="K7840" i="1" s="1"/>
  <c r="K7841" i="1" a="1"/>
  <c r="K7841" i="1" s="1"/>
  <c r="K7842" i="1" a="1"/>
  <c r="K7842" i="1" s="1"/>
  <c r="K7843" i="1" a="1"/>
  <c r="K7843" i="1" s="1"/>
  <c r="K7844" i="1" a="1"/>
  <c r="K7844" i="1" s="1"/>
  <c r="K7845" i="1" a="1"/>
  <c r="K7845" i="1" s="1"/>
  <c r="K7846" i="1" a="1"/>
  <c r="K7846" i="1" s="1"/>
  <c r="K7847" i="1" a="1"/>
  <c r="K7847" i="1" s="1"/>
  <c r="K7848" i="1" a="1"/>
  <c r="K7848" i="1" s="1"/>
  <c r="K7849" i="1" a="1"/>
  <c r="K7849" i="1" s="1"/>
  <c r="K7850" i="1" a="1"/>
  <c r="K7850" i="1" s="1"/>
  <c r="K7851" i="1" a="1"/>
  <c r="K7851" i="1" s="1"/>
  <c r="K7852" i="1" a="1"/>
  <c r="K7852" i="1" s="1"/>
  <c r="K7853" i="1" a="1"/>
  <c r="K7853" i="1" s="1"/>
  <c r="K7854" i="1" a="1"/>
  <c r="K7854" i="1" s="1"/>
  <c r="K7855" i="1" a="1"/>
  <c r="K7855" i="1" s="1"/>
  <c r="K7856" i="1" a="1"/>
  <c r="K7856" i="1" s="1"/>
  <c r="K7857" i="1" a="1"/>
  <c r="K7857" i="1" s="1"/>
  <c r="K7858" i="1" a="1"/>
  <c r="K7858" i="1" s="1"/>
  <c r="K7859" i="1" a="1"/>
  <c r="K7859" i="1" s="1"/>
  <c r="K7860" i="1" a="1"/>
  <c r="K7860" i="1" s="1"/>
  <c r="K7861" i="1" a="1"/>
  <c r="K7861" i="1" s="1"/>
  <c r="K7862" i="1" a="1"/>
  <c r="K7862" i="1" s="1"/>
  <c r="K7863" i="1" a="1"/>
  <c r="K7863" i="1" s="1"/>
  <c r="K7864" i="1" a="1"/>
  <c r="K7864" i="1" s="1"/>
  <c r="K7865" i="1" a="1"/>
  <c r="K7865" i="1" s="1"/>
  <c r="K7866" i="1" a="1"/>
  <c r="K7866" i="1" s="1"/>
  <c r="K7867" i="1" a="1"/>
  <c r="K7867" i="1" s="1"/>
  <c r="K7868" i="1" a="1"/>
  <c r="K7868" i="1" s="1"/>
  <c r="K7869" i="1" a="1"/>
  <c r="K7869" i="1" s="1"/>
  <c r="K7870" i="1" a="1"/>
  <c r="K7870" i="1" s="1"/>
  <c r="K7871" i="1" a="1"/>
  <c r="K7871" i="1" s="1"/>
  <c r="K7872" i="1" a="1"/>
  <c r="K7872" i="1" s="1"/>
  <c r="K7873" i="1" a="1"/>
  <c r="K7873" i="1" s="1"/>
  <c r="K7874" i="1" a="1"/>
  <c r="K7874" i="1" s="1"/>
  <c r="K7875" i="1" a="1"/>
  <c r="K7875" i="1" s="1"/>
  <c r="K7876" i="1" a="1"/>
  <c r="K7876" i="1" s="1"/>
  <c r="K7877" i="1" a="1"/>
  <c r="K7877" i="1" s="1"/>
  <c r="K7878" i="1" a="1"/>
  <c r="K7878" i="1" s="1"/>
  <c r="K7879" i="1" a="1"/>
  <c r="K7879" i="1" s="1"/>
  <c r="K7880" i="1" a="1"/>
  <c r="K7880" i="1" s="1"/>
  <c r="K7881" i="1" a="1"/>
  <c r="K7881" i="1" s="1"/>
  <c r="K7882" i="1" a="1"/>
  <c r="K7882" i="1" s="1"/>
  <c r="K7883" i="1" a="1"/>
  <c r="K7883" i="1" s="1"/>
  <c r="K7884" i="1" a="1"/>
  <c r="K7884" i="1" s="1"/>
  <c r="K7885" i="1" a="1"/>
  <c r="K7885" i="1" s="1"/>
  <c r="K7886" i="1" a="1"/>
  <c r="K7886" i="1" s="1"/>
  <c r="K7887" i="1" a="1"/>
  <c r="K7887" i="1" s="1"/>
  <c r="K7888" i="1" a="1"/>
  <c r="K7888" i="1" s="1"/>
  <c r="K7889" i="1" a="1"/>
  <c r="K7889" i="1" s="1"/>
  <c r="K7890" i="1" a="1"/>
  <c r="K7890" i="1" s="1"/>
  <c r="K7891" i="1" a="1"/>
  <c r="K7891" i="1" s="1"/>
  <c r="K7892" i="1" a="1"/>
  <c r="K7892" i="1" s="1"/>
  <c r="K7893" i="1" a="1"/>
  <c r="K7893" i="1" s="1"/>
  <c r="K7894" i="1" a="1"/>
  <c r="K7894" i="1" s="1"/>
  <c r="K7895" i="1" a="1"/>
  <c r="K7895" i="1" s="1"/>
  <c r="K7896" i="1" a="1"/>
  <c r="K7896" i="1" s="1"/>
  <c r="K7897" i="1" a="1"/>
  <c r="K7897" i="1" s="1"/>
  <c r="K7898" i="1" a="1"/>
  <c r="K7898" i="1" s="1"/>
  <c r="K7899" i="1" a="1"/>
  <c r="K7899" i="1" s="1"/>
  <c r="K7900" i="1" a="1"/>
  <c r="K7900" i="1" s="1"/>
  <c r="K7901" i="1" a="1"/>
  <c r="K7901" i="1" s="1"/>
  <c r="K7902" i="1" a="1"/>
  <c r="K7902" i="1" s="1"/>
  <c r="K7903" i="1" a="1"/>
  <c r="K7903" i="1" s="1"/>
  <c r="K7904" i="1" a="1"/>
  <c r="K7904" i="1" s="1"/>
  <c r="K7905" i="1" a="1"/>
  <c r="K7905" i="1" s="1"/>
  <c r="K7906" i="1" a="1"/>
  <c r="K7906" i="1" s="1"/>
  <c r="K7907" i="1" a="1"/>
  <c r="K7907" i="1" s="1"/>
  <c r="K7908" i="1" a="1"/>
  <c r="K7908" i="1" s="1"/>
  <c r="K7909" i="1" a="1"/>
  <c r="K7909" i="1" s="1"/>
  <c r="K7910" i="1" a="1"/>
  <c r="K7910" i="1" s="1"/>
  <c r="K7911" i="1" a="1"/>
  <c r="K7911" i="1" s="1"/>
  <c r="K7912" i="1" a="1"/>
  <c r="K7912" i="1" s="1"/>
  <c r="K7913" i="1" a="1"/>
  <c r="K7913" i="1" s="1"/>
  <c r="K7914" i="1" a="1"/>
  <c r="K7914" i="1" s="1"/>
  <c r="K7915" i="1" a="1"/>
  <c r="K7915" i="1" s="1"/>
  <c r="K7916" i="1" a="1"/>
  <c r="K7916" i="1" s="1"/>
  <c r="K7917" i="1" a="1"/>
  <c r="K7917" i="1" s="1"/>
  <c r="K7918" i="1" a="1"/>
  <c r="K7918" i="1" s="1"/>
  <c r="K7919" i="1" a="1"/>
  <c r="K7919" i="1" s="1"/>
  <c r="K7920" i="1" a="1"/>
  <c r="K7920" i="1" s="1"/>
  <c r="K7921" i="1" a="1"/>
  <c r="K7921" i="1" s="1"/>
  <c r="K7922" i="1" a="1"/>
  <c r="K7922" i="1" s="1"/>
  <c r="K7923" i="1" a="1"/>
  <c r="K7923" i="1" s="1"/>
  <c r="K7924" i="1" a="1"/>
  <c r="K7924" i="1" s="1"/>
  <c r="K7925" i="1" a="1"/>
  <c r="K7925" i="1" s="1"/>
  <c r="K7926" i="1" a="1"/>
  <c r="K7926" i="1" s="1"/>
  <c r="K7927" i="1" a="1"/>
  <c r="K7927" i="1" s="1"/>
  <c r="K7928" i="1" a="1"/>
  <c r="K7928" i="1" s="1"/>
  <c r="K7929" i="1" a="1"/>
  <c r="K7929" i="1" s="1"/>
  <c r="K7930" i="1" a="1"/>
  <c r="K7930" i="1" s="1"/>
  <c r="K7931" i="1" a="1"/>
  <c r="K7931" i="1" s="1"/>
  <c r="K7932" i="1" a="1"/>
  <c r="K7932" i="1" s="1"/>
  <c r="K7933" i="1" a="1"/>
  <c r="K7933" i="1" s="1"/>
  <c r="K7934" i="1" a="1"/>
  <c r="K7934" i="1" s="1"/>
  <c r="K7935" i="1" a="1"/>
  <c r="K7935" i="1" s="1"/>
  <c r="K7936" i="1" a="1"/>
  <c r="K7936" i="1" s="1"/>
  <c r="K7937" i="1" a="1"/>
  <c r="K7937" i="1" s="1"/>
  <c r="K7938" i="1" a="1"/>
  <c r="K7938" i="1" s="1"/>
  <c r="K7939" i="1" a="1"/>
  <c r="K7939" i="1" s="1"/>
  <c r="K7940" i="1" a="1"/>
  <c r="K7940" i="1" s="1"/>
  <c r="K7941" i="1" a="1"/>
  <c r="K7941" i="1" s="1"/>
  <c r="K7942" i="1" a="1"/>
  <c r="K7942" i="1" s="1"/>
  <c r="K7943" i="1" a="1"/>
  <c r="K7943" i="1" s="1"/>
  <c r="K7944" i="1" a="1"/>
  <c r="K7944" i="1" s="1"/>
  <c r="K7945" i="1" a="1"/>
  <c r="K7945" i="1" s="1"/>
  <c r="K7946" i="1" a="1"/>
  <c r="K7946" i="1" s="1"/>
  <c r="K7947" i="1" a="1"/>
  <c r="K7947" i="1" s="1"/>
  <c r="K7948" i="1" a="1"/>
  <c r="K7948" i="1" s="1"/>
  <c r="K7949" i="1" a="1"/>
  <c r="K7949" i="1" s="1"/>
  <c r="K7950" i="1" a="1"/>
  <c r="K7950" i="1" s="1"/>
  <c r="K7951" i="1" a="1"/>
  <c r="K7951" i="1" s="1"/>
  <c r="K7952" i="1" a="1"/>
  <c r="K7952" i="1" s="1"/>
  <c r="K7953" i="1" a="1"/>
  <c r="K7953" i="1" s="1"/>
  <c r="K7954" i="1" a="1"/>
  <c r="K7954" i="1" s="1"/>
  <c r="K7955" i="1" a="1"/>
  <c r="K7955" i="1" s="1"/>
  <c r="K7956" i="1" a="1"/>
  <c r="K7956" i="1" s="1"/>
  <c r="K7957" i="1" a="1"/>
  <c r="K7957" i="1" s="1"/>
  <c r="K7958" i="1" a="1"/>
  <c r="K7958" i="1" s="1"/>
  <c r="K7959" i="1" a="1"/>
  <c r="K7959" i="1" s="1"/>
  <c r="K7960" i="1" a="1"/>
  <c r="K7960" i="1" s="1"/>
  <c r="K7961" i="1" a="1"/>
  <c r="K7961" i="1" s="1"/>
  <c r="K7962" i="1" a="1"/>
  <c r="K7962" i="1" s="1"/>
  <c r="K7963" i="1" a="1"/>
  <c r="K7963" i="1" s="1"/>
  <c r="K7964" i="1" a="1"/>
  <c r="K7964" i="1" s="1"/>
  <c r="K7965" i="1" a="1"/>
  <c r="K7965" i="1" s="1"/>
  <c r="K7966" i="1" a="1"/>
  <c r="K7966" i="1" s="1"/>
  <c r="K7967" i="1" a="1"/>
  <c r="K7967" i="1" s="1"/>
  <c r="K7968" i="1" a="1"/>
  <c r="K7968" i="1" s="1"/>
  <c r="K7969" i="1" a="1"/>
  <c r="K7969" i="1" s="1"/>
  <c r="K7970" i="1" a="1"/>
  <c r="K7970" i="1" s="1"/>
  <c r="K7971" i="1" a="1"/>
  <c r="K7971" i="1" s="1"/>
  <c r="K7972" i="1" a="1"/>
  <c r="K7972" i="1" s="1"/>
  <c r="K7973" i="1" a="1"/>
  <c r="K7973" i="1" s="1"/>
  <c r="K7974" i="1" a="1"/>
  <c r="K7974" i="1" s="1"/>
  <c r="K7975" i="1" a="1"/>
  <c r="K7975" i="1" s="1"/>
  <c r="K7976" i="1" a="1"/>
  <c r="K7976" i="1" s="1"/>
  <c r="K7977" i="1" a="1"/>
  <c r="K7977" i="1" s="1"/>
  <c r="K7978" i="1" a="1"/>
  <c r="K7978" i="1" s="1"/>
  <c r="K7979" i="1" a="1"/>
  <c r="K7979" i="1" s="1"/>
  <c r="K7980" i="1" a="1"/>
  <c r="K7980" i="1" s="1"/>
  <c r="K7981" i="1" a="1"/>
  <c r="K7981" i="1" s="1"/>
  <c r="K7982" i="1" a="1"/>
  <c r="K7982" i="1" s="1"/>
  <c r="K7983" i="1" a="1"/>
  <c r="K7983" i="1" s="1"/>
  <c r="K7984" i="1" a="1"/>
  <c r="K7984" i="1" s="1"/>
  <c r="K7985" i="1" a="1"/>
  <c r="K7985" i="1" s="1"/>
  <c r="K7986" i="1" a="1"/>
  <c r="K7986" i="1" s="1"/>
  <c r="K7987" i="1" a="1"/>
  <c r="K7987" i="1" s="1"/>
  <c r="K7988" i="1" a="1"/>
  <c r="K7988" i="1" s="1"/>
  <c r="K7989" i="1" a="1"/>
  <c r="K7989" i="1" s="1"/>
  <c r="K7990" i="1" a="1"/>
  <c r="K7990" i="1" s="1"/>
  <c r="K7991" i="1" a="1"/>
  <c r="K7991" i="1" s="1"/>
  <c r="K7992" i="1" a="1"/>
  <c r="K7992" i="1" s="1"/>
  <c r="K7993" i="1" a="1"/>
  <c r="K7993" i="1" s="1"/>
  <c r="K7994" i="1" a="1"/>
  <c r="K7994" i="1" s="1"/>
  <c r="K7995" i="1" a="1"/>
  <c r="K7995" i="1" s="1"/>
  <c r="K7996" i="1" a="1"/>
  <c r="K7996" i="1" s="1"/>
  <c r="K7997" i="1" a="1"/>
  <c r="K7997" i="1" s="1"/>
  <c r="K7998" i="1" a="1"/>
  <c r="K7998" i="1" s="1"/>
  <c r="K7999" i="1" a="1"/>
  <c r="K7999" i="1" s="1"/>
  <c r="K8000" i="1" a="1"/>
  <c r="K8000" i="1" s="1"/>
  <c r="K8001" i="1" a="1"/>
  <c r="K8001" i="1" s="1"/>
  <c r="K8002" i="1" a="1"/>
  <c r="K8002" i="1" s="1"/>
  <c r="K8003" i="1" a="1"/>
  <c r="K8003" i="1" s="1"/>
  <c r="K8004" i="1" a="1"/>
  <c r="K8004" i="1" s="1"/>
  <c r="K8005" i="1" a="1"/>
  <c r="K8005" i="1" s="1"/>
  <c r="K8006" i="1" a="1"/>
  <c r="K8006" i="1" s="1"/>
  <c r="K8007" i="1" a="1"/>
  <c r="K8007" i="1" s="1"/>
  <c r="K8008" i="1" a="1"/>
  <c r="K8008" i="1" s="1"/>
  <c r="K8009" i="1" a="1"/>
  <c r="K8009" i="1" s="1"/>
  <c r="K8010" i="1" a="1"/>
  <c r="K8010" i="1" s="1"/>
  <c r="K8011" i="1" a="1"/>
  <c r="K8011" i="1" s="1"/>
  <c r="K8012" i="1" a="1"/>
  <c r="K8012" i="1" s="1"/>
  <c r="K8013" i="1" a="1"/>
  <c r="K8013" i="1" s="1"/>
  <c r="K8014" i="1" a="1"/>
  <c r="K8014" i="1" s="1"/>
  <c r="K8015" i="1" a="1"/>
  <c r="K8015" i="1" s="1"/>
  <c r="K8016" i="1" a="1"/>
  <c r="K8016" i="1" s="1"/>
  <c r="K8017" i="1" a="1"/>
  <c r="K8017" i="1" s="1"/>
  <c r="K8018" i="1" a="1"/>
  <c r="K8018" i="1" s="1"/>
  <c r="K8019" i="1" a="1"/>
  <c r="K8019" i="1" s="1"/>
  <c r="K8020" i="1" a="1"/>
  <c r="K8020" i="1" s="1"/>
  <c r="K8021" i="1" a="1"/>
  <c r="K8021" i="1" s="1"/>
  <c r="K8022" i="1" a="1"/>
  <c r="K8022" i="1" s="1"/>
  <c r="K8023" i="1" a="1"/>
  <c r="K8023" i="1" s="1"/>
  <c r="K8024" i="1" a="1"/>
  <c r="K8024" i="1" s="1"/>
  <c r="K8025" i="1" a="1"/>
  <c r="K8025" i="1" s="1"/>
  <c r="K8026" i="1" a="1"/>
  <c r="K8026" i="1" s="1"/>
  <c r="K8027" i="1" a="1"/>
  <c r="K8027" i="1" s="1"/>
  <c r="K8028" i="1" a="1"/>
  <c r="K8028" i="1" s="1"/>
  <c r="K8029" i="1" a="1"/>
  <c r="K8029" i="1" s="1"/>
  <c r="K8030" i="1" a="1"/>
  <c r="K8030" i="1" s="1"/>
  <c r="K8031" i="1" a="1"/>
  <c r="K8031" i="1" s="1"/>
  <c r="K8032" i="1" a="1"/>
  <c r="K8032" i="1" s="1"/>
  <c r="K8033" i="1" a="1"/>
  <c r="K8033" i="1" s="1"/>
  <c r="K8034" i="1" a="1"/>
  <c r="K8034" i="1" s="1"/>
  <c r="K8035" i="1" a="1"/>
  <c r="K8035" i="1" s="1"/>
  <c r="K8036" i="1" a="1"/>
  <c r="K8036" i="1" s="1"/>
  <c r="K8037" i="1" a="1"/>
  <c r="K8037" i="1" s="1"/>
  <c r="K8038" i="1" a="1"/>
  <c r="K8038" i="1" s="1"/>
  <c r="K8039" i="1" a="1"/>
  <c r="K8039" i="1" s="1"/>
  <c r="K8040" i="1" a="1"/>
  <c r="K8040" i="1" s="1"/>
  <c r="K8041" i="1" a="1"/>
  <c r="K8041" i="1" s="1"/>
  <c r="K8042" i="1" a="1"/>
  <c r="K8042" i="1" s="1"/>
  <c r="K8043" i="1" a="1"/>
  <c r="K8043" i="1" s="1"/>
  <c r="K8044" i="1" a="1"/>
  <c r="K8044" i="1" s="1"/>
  <c r="K8045" i="1" a="1"/>
  <c r="K8045" i="1" s="1"/>
  <c r="K8046" i="1" a="1"/>
  <c r="K8046" i="1" s="1"/>
  <c r="K8047" i="1" a="1"/>
  <c r="K8047" i="1" s="1"/>
  <c r="K8048" i="1" a="1"/>
  <c r="K8048" i="1" s="1"/>
  <c r="K8049" i="1" a="1"/>
  <c r="K8049" i="1" s="1"/>
  <c r="K8050" i="1" a="1"/>
  <c r="K8050" i="1" s="1"/>
  <c r="K8051" i="1" a="1"/>
  <c r="K8051" i="1" s="1"/>
  <c r="K8052" i="1" a="1"/>
  <c r="K8052" i="1" s="1"/>
  <c r="K8053" i="1" a="1"/>
  <c r="K8053" i="1" s="1"/>
  <c r="K8054" i="1" a="1"/>
  <c r="K8054" i="1" s="1"/>
  <c r="K8055" i="1" a="1"/>
  <c r="K8055" i="1" s="1"/>
  <c r="K8056" i="1" a="1"/>
  <c r="K8056" i="1" s="1"/>
  <c r="K8057" i="1" a="1"/>
  <c r="K8057" i="1" s="1"/>
  <c r="K8058" i="1" a="1"/>
  <c r="K8058" i="1" s="1"/>
  <c r="K8059" i="1" a="1"/>
  <c r="K8059" i="1" s="1"/>
  <c r="K8060" i="1" a="1"/>
  <c r="K8060" i="1" s="1"/>
  <c r="K8061" i="1" a="1"/>
  <c r="K8061" i="1" s="1"/>
  <c r="K8062" i="1" a="1"/>
  <c r="K8062" i="1" s="1"/>
  <c r="K8063" i="1" a="1"/>
  <c r="K8063" i="1" s="1"/>
  <c r="K8064" i="1" a="1"/>
  <c r="K8064" i="1" s="1"/>
  <c r="K8065" i="1" a="1"/>
  <c r="K8065" i="1" s="1"/>
  <c r="K8066" i="1" a="1"/>
  <c r="K8066" i="1" s="1"/>
  <c r="K8067" i="1" a="1"/>
  <c r="K8067" i="1" s="1"/>
  <c r="K8068" i="1" a="1"/>
  <c r="K8068" i="1" s="1"/>
  <c r="K8069" i="1" a="1"/>
  <c r="K8069" i="1" s="1"/>
  <c r="K8070" i="1" a="1"/>
  <c r="K8070" i="1" s="1"/>
  <c r="K8071" i="1" a="1"/>
  <c r="K8071" i="1" s="1"/>
  <c r="K8072" i="1" a="1"/>
  <c r="K8072" i="1" s="1"/>
  <c r="K8073" i="1" a="1"/>
  <c r="K8073" i="1" s="1"/>
  <c r="K8074" i="1" a="1"/>
  <c r="K8074" i="1" s="1"/>
  <c r="K8075" i="1" a="1"/>
  <c r="K8075" i="1" s="1"/>
  <c r="K8076" i="1" a="1"/>
  <c r="K8076" i="1" s="1"/>
  <c r="K8077" i="1" a="1"/>
  <c r="K8077" i="1" s="1"/>
  <c r="K8078" i="1" a="1"/>
  <c r="K8078" i="1" s="1"/>
  <c r="K8079" i="1" a="1"/>
  <c r="K8079" i="1" s="1"/>
  <c r="K8080" i="1" a="1"/>
  <c r="K8080" i="1" s="1"/>
  <c r="K8081" i="1" a="1"/>
  <c r="K8081" i="1" s="1"/>
  <c r="K8082" i="1" a="1"/>
  <c r="K8082" i="1" s="1"/>
  <c r="K8083" i="1" a="1"/>
  <c r="K8083" i="1" s="1"/>
  <c r="K8084" i="1" a="1"/>
  <c r="K8084" i="1" s="1"/>
  <c r="K8085" i="1" a="1"/>
  <c r="K8085" i="1" s="1"/>
  <c r="K8086" i="1" a="1"/>
  <c r="K8086" i="1" s="1"/>
  <c r="K8087" i="1" a="1"/>
  <c r="K8087" i="1" s="1"/>
  <c r="K8088" i="1" a="1"/>
  <c r="K8088" i="1" s="1"/>
  <c r="K8089" i="1" a="1"/>
  <c r="K8089" i="1" s="1"/>
  <c r="K8090" i="1" a="1"/>
  <c r="K8090" i="1" s="1"/>
  <c r="K8091" i="1" a="1"/>
  <c r="K8091" i="1" s="1"/>
  <c r="K8092" i="1" a="1"/>
  <c r="K8092" i="1" s="1"/>
  <c r="K8093" i="1" a="1"/>
  <c r="K8093" i="1" s="1"/>
  <c r="K8094" i="1" a="1"/>
  <c r="K8094" i="1" s="1"/>
  <c r="K8095" i="1" a="1"/>
  <c r="K8095" i="1" s="1"/>
  <c r="K8096" i="1" a="1"/>
  <c r="K8096" i="1" s="1"/>
  <c r="K8097" i="1" a="1"/>
  <c r="K8097" i="1" s="1"/>
  <c r="K8098" i="1" a="1"/>
  <c r="K8098" i="1" s="1"/>
  <c r="K8099" i="1" a="1"/>
  <c r="K8099" i="1" s="1"/>
  <c r="K8100" i="1" a="1"/>
  <c r="K8100" i="1" s="1"/>
  <c r="K8101" i="1" a="1"/>
  <c r="K8101" i="1" s="1"/>
  <c r="K8102" i="1" a="1"/>
  <c r="K8102" i="1" s="1"/>
  <c r="K8103" i="1" a="1"/>
  <c r="K8103" i="1" s="1"/>
  <c r="K8104" i="1" a="1"/>
  <c r="K8104" i="1" s="1"/>
  <c r="K8105" i="1" a="1"/>
  <c r="K8105" i="1" s="1"/>
  <c r="K8106" i="1" a="1"/>
  <c r="K8106" i="1" s="1"/>
  <c r="K8107" i="1" a="1"/>
  <c r="K8107" i="1" s="1"/>
  <c r="K8108" i="1" a="1"/>
  <c r="K8108" i="1" s="1"/>
  <c r="K8109" i="1" a="1"/>
  <c r="K8109" i="1" s="1"/>
  <c r="K8110" i="1" a="1"/>
  <c r="K8110" i="1" s="1"/>
  <c r="K8111" i="1" a="1"/>
  <c r="K8111" i="1" s="1"/>
  <c r="K8112" i="1" a="1"/>
  <c r="K8112" i="1" s="1"/>
  <c r="K8113" i="1" a="1"/>
  <c r="K8113" i="1" s="1"/>
  <c r="K8114" i="1" a="1"/>
  <c r="K8114" i="1" s="1"/>
  <c r="K8115" i="1" a="1"/>
  <c r="K8115" i="1" s="1"/>
  <c r="K8116" i="1" a="1"/>
  <c r="K8116" i="1" s="1"/>
  <c r="K8117" i="1" a="1"/>
  <c r="K8117" i="1" s="1"/>
  <c r="K8118" i="1" a="1"/>
  <c r="K8118" i="1" s="1"/>
  <c r="K8119" i="1" a="1"/>
  <c r="K8119" i="1" s="1"/>
  <c r="K8120" i="1" a="1"/>
  <c r="K8120" i="1" s="1"/>
  <c r="K8121" i="1" a="1"/>
  <c r="K8121" i="1" s="1"/>
  <c r="K8122" i="1" a="1"/>
  <c r="K8122" i="1" s="1"/>
  <c r="K8123" i="1" a="1"/>
  <c r="K8123" i="1" s="1"/>
  <c r="K8124" i="1" a="1"/>
  <c r="K8124" i="1" s="1"/>
  <c r="K8125" i="1" a="1"/>
  <c r="K8125" i="1" s="1"/>
  <c r="K8126" i="1" a="1"/>
  <c r="K8126" i="1" s="1"/>
  <c r="K8127" i="1" a="1"/>
  <c r="K8127" i="1" s="1"/>
  <c r="K8128" i="1" a="1"/>
  <c r="K8128" i="1" s="1"/>
  <c r="K8129" i="1" a="1"/>
  <c r="K8129" i="1" s="1"/>
  <c r="K8130" i="1" a="1"/>
  <c r="K8130" i="1" s="1"/>
  <c r="K8131" i="1" a="1"/>
  <c r="K8131" i="1" s="1"/>
  <c r="K8132" i="1" a="1"/>
  <c r="K8132" i="1" s="1"/>
  <c r="K8133" i="1" a="1"/>
  <c r="K8133" i="1" s="1"/>
  <c r="K8134" i="1" a="1"/>
  <c r="K8134" i="1" s="1"/>
  <c r="K8135" i="1" a="1"/>
  <c r="K8135" i="1" s="1"/>
  <c r="K8136" i="1" a="1"/>
  <c r="K8136" i="1" s="1"/>
  <c r="K8137" i="1" a="1"/>
  <c r="K8137" i="1" s="1"/>
  <c r="K8138" i="1" a="1"/>
  <c r="K8138" i="1" s="1"/>
  <c r="K8139" i="1" a="1"/>
  <c r="K8139" i="1" s="1"/>
  <c r="K8140" i="1" a="1"/>
  <c r="K8140" i="1" s="1"/>
  <c r="K8141" i="1" a="1"/>
  <c r="K8141" i="1" s="1"/>
  <c r="K8142" i="1" a="1"/>
  <c r="K8142" i="1" s="1"/>
  <c r="K8143" i="1" a="1"/>
  <c r="K8143" i="1" s="1"/>
  <c r="K8144" i="1" a="1"/>
  <c r="K8144" i="1" s="1"/>
  <c r="K8145" i="1" a="1"/>
  <c r="K8145" i="1" s="1"/>
  <c r="K8146" i="1" a="1"/>
  <c r="K8146" i="1" s="1"/>
  <c r="K8147" i="1" a="1"/>
  <c r="K8147" i="1" s="1"/>
  <c r="K8148" i="1" a="1"/>
  <c r="K8148" i="1" s="1"/>
  <c r="K8149" i="1" a="1"/>
  <c r="K8149" i="1" s="1"/>
  <c r="K8150" i="1" a="1"/>
  <c r="K8150" i="1" s="1"/>
  <c r="K8151" i="1" a="1"/>
  <c r="K8151" i="1" s="1"/>
  <c r="K8152" i="1" a="1"/>
  <c r="K8152" i="1" s="1"/>
  <c r="K8153" i="1" a="1"/>
  <c r="K8153" i="1" s="1"/>
  <c r="K8154" i="1" a="1"/>
  <c r="K8154" i="1" s="1"/>
  <c r="K8155" i="1" a="1"/>
  <c r="K8155" i="1" s="1"/>
  <c r="K8156" i="1" a="1"/>
  <c r="K8156" i="1" s="1"/>
  <c r="K8157" i="1" a="1"/>
  <c r="K8157" i="1" s="1"/>
  <c r="K8158" i="1" a="1"/>
  <c r="K8158" i="1" s="1"/>
  <c r="K8159" i="1" a="1"/>
  <c r="K8159" i="1" s="1"/>
  <c r="K8160" i="1" a="1"/>
  <c r="K8160" i="1" s="1"/>
  <c r="K8161" i="1" a="1"/>
  <c r="K8161" i="1" s="1"/>
  <c r="K8162" i="1" a="1"/>
  <c r="K8162" i="1" s="1"/>
  <c r="K8163" i="1" a="1"/>
  <c r="K8163" i="1" s="1"/>
  <c r="K8164" i="1" a="1"/>
  <c r="K8164" i="1" s="1"/>
  <c r="K8165" i="1" a="1"/>
  <c r="K8165" i="1" s="1"/>
  <c r="K8166" i="1" a="1"/>
  <c r="K8166" i="1" s="1"/>
  <c r="K8167" i="1" a="1"/>
  <c r="K8167" i="1" s="1"/>
  <c r="K8168" i="1" a="1"/>
  <c r="K8168" i="1" s="1"/>
  <c r="K8169" i="1" a="1"/>
  <c r="K8169" i="1" s="1"/>
  <c r="K8170" i="1" a="1"/>
  <c r="K8170" i="1" s="1"/>
  <c r="K8171" i="1" a="1"/>
  <c r="K8171" i="1" s="1"/>
  <c r="K8172" i="1" a="1"/>
  <c r="K8172" i="1" s="1"/>
  <c r="K8173" i="1" a="1"/>
  <c r="K8173" i="1" s="1"/>
  <c r="K8174" i="1" a="1"/>
  <c r="K8174" i="1" s="1"/>
  <c r="K8175" i="1" a="1"/>
  <c r="K8175" i="1" s="1"/>
  <c r="K8176" i="1" a="1"/>
  <c r="K8176" i="1" s="1"/>
  <c r="K8177" i="1" a="1"/>
  <c r="K8177" i="1" s="1"/>
  <c r="K8178" i="1" a="1"/>
  <c r="K8178" i="1" s="1"/>
  <c r="K8179" i="1" a="1"/>
  <c r="K8179" i="1" s="1"/>
  <c r="K8180" i="1" a="1"/>
  <c r="K8180" i="1" s="1"/>
  <c r="K8181" i="1" a="1"/>
  <c r="K8181" i="1" s="1"/>
  <c r="K8182" i="1" a="1"/>
  <c r="K8182" i="1" s="1"/>
  <c r="K8183" i="1" a="1"/>
  <c r="K8183" i="1" s="1"/>
  <c r="K8184" i="1" a="1"/>
  <c r="K8184" i="1" s="1"/>
  <c r="K8185" i="1" a="1"/>
  <c r="K8185" i="1" s="1"/>
  <c r="K8186" i="1" a="1"/>
  <c r="K8186" i="1" s="1"/>
  <c r="K8187" i="1" a="1"/>
  <c r="K8187" i="1" s="1"/>
  <c r="K8188" i="1" a="1"/>
  <c r="K8188" i="1" s="1"/>
  <c r="K8189" i="1" a="1"/>
  <c r="K8189" i="1" s="1"/>
  <c r="K8190" i="1" a="1"/>
  <c r="K8190" i="1" s="1"/>
  <c r="K8191" i="1" a="1"/>
  <c r="K8191" i="1" s="1"/>
  <c r="K8192" i="1" a="1"/>
  <c r="K8192" i="1" s="1"/>
  <c r="K8193" i="1" a="1"/>
  <c r="K8193" i="1" s="1"/>
  <c r="K8194" i="1" a="1"/>
  <c r="K8194" i="1" s="1"/>
  <c r="K8195" i="1" a="1"/>
  <c r="K8195" i="1" s="1"/>
  <c r="K8196" i="1" a="1"/>
  <c r="K8196" i="1" s="1"/>
  <c r="K8197" i="1" a="1"/>
  <c r="K8197" i="1" s="1"/>
  <c r="K8198" i="1" a="1"/>
  <c r="K8198" i="1" s="1"/>
  <c r="K8199" i="1" a="1"/>
  <c r="K8199" i="1" s="1"/>
  <c r="K8200" i="1" a="1"/>
  <c r="K8200" i="1" s="1"/>
  <c r="K8201" i="1" a="1"/>
  <c r="K8201" i="1" s="1"/>
  <c r="K8202" i="1" a="1"/>
  <c r="K8202" i="1" s="1"/>
  <c r="K8203" i="1" a="1"/>
  <c r="K8203" i="1" s="1"/>
  <c r="K8204" i="1" a="1"/>
  <c r="K8204" i="1" s="1"/>
  <c r="K8205" i="1" a="1"/>
  <c r="K8205" i="1" s="1"/>
  <c r="K8206" i="1" a="1"/>
  <c r="K8206" i="1" s="1"/>
  <c r="K8207" i="1" a="1"/>
  <c r="K8207" i="1" s="1"/>
  <c r="K8208" i="1" a="1"/>
  <c r="K8208" i="1" s="1"/>
  <c r="K8209" i="1" a="1"/>
  <c r="K8209" i="1" s="1"/>
  <c r="K8210" i="1" a="1"/>
  <c r="K8210" i="1" s="1"/>
  <c r="K8211" i="1" a="1"/>
  <c r="K8211" i="1" s="1"/>
  <c r="K8212" i="1" a="1"/>
  <c r="K8212" i="1" s="1"/>
  <c r="K8213" i="1" a="1"/>
  <c r="K8213" i="1" s="1"/>
  <c r="K8214" i="1" a="1"/>
  <c r="K8214" i="1" s="1"/>
  <c r="K8215" i="1" a="1"/>
  <c r="K8215" i="1" s="1"/>
  <c r="K8216" i="1" a="1"/>
  <c r="K8216" i="1" s="1"/>
  <c r="K8217" i="1" a="1"/>
  <c r="K8217" i="1" s="1"/>
  <c r="K8218" i="1" a="1"/>
  <c r="K8218" i="1" s="1"/>
  <c r="K8219" i="1" a="1"/>
  <c r="K8219" i="1" s="1"/>
  <c r="K8220" i="1" a="1"/>
  <c r="K8220" i="1" s="1"/>
  <c r="K8221" i="1" a="1"/>
  <c r="K8221" i="1" s="1"/>
  <c r="K8222" i="1" a="1"/>
  <c r="K8222" i="1" s="1"/>
  <c r="K8223" i="1" a="1"/>
  <c r="K8223" i="1" s="1"/>
  <c r="K8224" i="1" a="1"/>
  <c r="K8224" i="1" s="1"/>
  <c r="K8225" i="1" a="1"/>
  <c r="K8225" i="1" s="1"/>
  <c r="K8226" i="1" a="1"/>
  <c r="K8226" i="1" s="1"/>
  <c r="K8227" i="1" a="1"/>
  <c r="K8227" i="1" s="1"/>
  <c r="K8228" i="1" a="1"/>
  <c r="K8228" i="1" s="1"/>
  <c r="K8229" i="1" a="1"/>
  <c r="K8229" i="1" s="1"/>
  <c r="K8230" i="1" a="1"/>
  <c r="K8230" i="1" s="1"/>
  <c r="K8231" i="1" a="1"/>
  <c r="K8231" i="1" s="1"/>
  <c r="K8232" i="1" a="1"/>
  <c r="K8232" i="1" s="1"/>
  <c r="K8233" i="1" a="1"/>
  <c r="K8233" i="1" s="1"/>
  <c r="K8234" i="1" a="1"/>
  <c r="K8234" i="1" s="1"/>
  <c r="K8235" i="1" a="1"/>
  <c r="K8235" i="1" s="1"/>
  <c r="K8236" i="1" a="1"/>
  <c r="K8236" i="1" s="1"/>
  <c r="K8237" i="1" a="1"/>
  <c r="K8237" i="1" s="1"/>
  <c r="K8238" i="1" a="1"/>
  <c r="K8238" i="1" s="1"/>
  <c r="K8239" i="1" a="1"/>
  <c r="K8239" i="1" s="1"/>
  <c r="K8240" i="1" a="1"/>
  <c r="K8240" i="1" s="1"/>
  <c r="K8241" i="1" a="1"/>
  <c r="K8241" i="1" s="1"/>
  <c r="K8242" i="1" a="1"/>
  <c r="K8242" i="1" s="1"/>
  <c r="K8243" i="1" a="1"/>
  <c r="K8243" i="1" s="1"/>
  <c r="K8244" i="1" a="1"/>
  <c r="K8244" i="1" s="1"/>
  <c r="K8245" i="1" a="1"/>
  <c r="K8245" i="1" s="1"/>
  <c r="K8246" i="1" a="1"/>
  <c r="K8246" i="1" s="1"/>
  <c r="K8247" i="1" a="1"/>
  <c r="K8247" i="1" s="1"/>
  <c r="K8248" i="1" a="1"/>
  <c r="K8248" i="1" s="1"/>
  <c r="K8249" i="1" a="1"/>
  <c r="K8249" i="1" s="1"/>
  <c r="K8250" i="1" a="1"/>
  <c r="K8250" i="1" s="1"/>
  <c r="K8251" i="1" a="1"/>
  <c r="K8251" i="1" s="1"/>
  <c r="K8252" i="1" a="1"/>
  <c r="K8252" i="1" s="1"/>
  <c r="K8253" i="1" a="1"/>
  <c r="K8253" i="1" s="1"/>
  <c r="K8254" i="1" a="1"/>
  <c r="K8254" i="1" s="1"/>
  <c r="K8255" i="1" a="1"/>
  <c r="K8255" i="1" s="1"/>
  <c r="K8256" i="1" a="1"/>
  <c r="K8256" i="1" s="1"/>
  <c r="K8257" i="1" a="1"/>
  <c r="K8257" i="1" s="1"/>
  <c r="K8258" i="1" a="1"/>
  <c r="K8258" i="1" s="1"/>
  <c r="K8259" i="1" a="1"/>
  <c r="K8259" i="1" s="1"/>
  <c r="K8260" i="1" a="1"/>
  <c r="K8260" i="1" s="1"/>
  <c r="K8261" i="1" a="1"/>
  <c r="K8261" i="1" s="1"/>
  <c r="K8262" i="1" a="1"/>
  <c r="K8262" i="1" s="1"/>
  <c r="K8263" i="1" a="1"/>
  <c r="K8263" i="1" s="1"/>
  <c r="K8264" i="1" a="1"/>
  <c r="K8264" i="1" s="1"/>
  <c r="K8265" i="1" a="1"/>
  <c r="K8265" i="1" s="1"/>
  <c r="K8266" i="1" a="1"/>
  <c r="K8266" i="1" s="1"/>
  <c r="K8267" i="1" a="1"/>
  <c r="K8267" i="1" s="1"/>
  <c r="K8268" i="1" a="1"/>
  <c r="K8268" i="1" s="1"/>
  <c r="K8269" i="1" a="1"/>
  <c r="K8269" i="1" s="1"/>
  <c r="K8270" i="1" a="1"/>
  <c r="K8270" i="1" s="1"/>
  <c r="K8271" i="1" a="1"/>
  <c r="K8271" i="1" s="1"/>
  <c r="K8272" i="1" a="1"/>
  <c r="K8272" i="1" s="1"/>
  <c r="K8273" i="1" a="1"/>
  <c r="K8273" i="1" s="1"/>
  <c r="K8274" i="1" a="1"/>
  <c r="K8274" i="1" s="1"/>
  <c r="K8275" i="1" a="1"/>
  <c r="K8275" i="1" s="1"/>
  <c r="K8276" i="1" a="1"/>
  <c r="K8276" i="1" s="1"/>
  <c r="K8277" i="1" a="1"/>
  <c r="K8277" i="1" s="1"/>
  <c r="K8278" i="1" a="1"/>
  <c r="K8278" i="1" s="1"/>
  <c r="K8279" i="1" a="1"/>
  <c r="K8279" i="1" s="1"/>
  <c r="K8280" i="1" a="1"/>
  <c r="K8280" i="1" s="1"/>
  <c r="K8281" i="1" a="1"/>
  <c r="K8281" i="1" s="1"/>
  <c r="K8282" i="1" a="1"/>
  <c r="K8282" i="1" s="1"/>
  <c r="K8283" i="1" a="1"/>
  <c r="K8283" i="1" s="1"/>
  <c r="K8284" i="1" a="1"/>
  <c r="K8284" i="1" s="1"/>
  <c r="K8285" i="1" a="1"/>
  <c r="K8285" i="1" s="1"/>
  <c r="K8286" i="1" a="1"/>
  <c r="K8286" i="1" s="1"/>
  <c r="K8287" i="1" a="1"/>
  <c r="K8287" i="1" s="1"/>
  <c r="K8288" i="1" a="1"/>
  <c r="K8288" i="1" s="1"/>
  <c r="K8289" i="1" a="1"/>
  <c r="K8289" i="1" s="1"/>
  <c r="K8290" i="1" a="1"/>
  <c r="K8290" i="1" s="1"/>
  <c r="K8291" i="1" a="1"/>
  <c r="K8291" i="1" s="1"/>
  <c r="K8292" i="1" a="1"/>
  <c r="K8292" i="1" s="1"/>
  <c r="K8293" i="1" a="1"/>
  <c r="K8293" i="1" s="1"/>
  <c r="K8294" i="1" a="1"/>
  <c r="K8294" i="1" s="1"/>
  <c r="K8295" i="1" a="1"/>
  <c r="K8295" i="1" s="1"/>
  <c r="K8296" i="1" a="1"/>
  <c r="K8296" i="1" s="1"/>
  <c r="K8297" i="1" a="1"/>
  <c r="K8297" i="1" s="1"/>
  <c r="K8298" i="1" a="1"/>
  <c r="K8298" i="1" s="1"/>
  <c r="K8299" i="1" a="1"/>
  <c r="K8299" i="1" s="1"/>
  <c r="K8300" i="1" a="1"/>
  <c r="K8300" i="1" s="1"/>
  <c r="K8301" i="1" a="1"/>
  <c r="K8301" i="1" s="1"/>
  <c r="K8302" i="1" a="1"/>
  <c r="K8302" i="1" s="1"/>
  <c r="K8303" i="1" a="1"/>
  <c r="K8303" i="1" s="1"/>
  <c r="K8304" i="1" a="1"/>
  <c r="K8304" i="1" s="1"/>
  <c r="K8305" i="1" a="1"/>
  <c r="K8305" i="1" s="1"/>
  <c r="K8306" i="1" a="1"/>
  <c r="K8306" i="1" s="1"/>
  <c r="K8307" i="1" a="1"/>
  <c r="K8307" i="1" s="1"/>
  <c r="K8308" i="1" a="1"/>
  <c r="K8308" i="1" s="1"/>
  <c r="K8309" i="1" a="1"/>
  <c r="K8309" i="1" s="1"/>
  <c r="K8310" i="1" a="1"/>
  <c r="K8310" i="1" s="1"/>
  <c r="K8311" i="1" a="1"/>
  <c r="K8311" i="1" s="1"/>
  <c r="K8312" i="1" a="1"/>
  <c r="K8312" i="1" s="1"/>
  <c r="K8313" i="1" a="1"/>
  <c r="K8313" i="1" s="1"/>
  <c r="K8314" i="1" a="1"/>
  <c r="K8314" i="1" s="1"/>
  <c r="K8315" i="1" a="1"/>
  <c r="K8315" i="1" s="1"/>
  <c r="K8316" i="1" a="1"/>
  <c r="K8316" i="1" s="1"/>
  <c r="K8317" i="1" a="1"/>
  <c r="K8317" i="1" s="1"/>
  <c r="K8318" i="1" a="1"/>
  <c r="K8318" i="1" s="1"/>
  <c r="K8319" i="1" a="1"/>
  <c r="K8319" i="1" s="1"/>
  <c r="K8320" i="1" a="1"/>
  <c r="K8320" i="1" s="1"/>
  <c r="K8321" i="1" a="1"/>
  <c r="K8321" i="1" s="1"/>
  <c r="K8322" i="1" a="1"/>
  <c r="K8322" i="1" s="1"/>
  <c r="K8323" i="1" a="1"/>
  <c r="K8323" i="1" s="1"/>
  <c r="K8324" i="1" a="1"/>
  <c r="K8324" i="1" s="1"/>
  <c r="K8325" i="1" a="1"/>
  <c r="K8325" i="1" s="1"/>
  <c r="K8326" i="1" a="1"/>
  <c r="K8326" i="1" s="1"/>
  <c r="K8327" i="1" a="1"/>
  <c r="K8327" i="1" s="1"/>
  <c r="K8328" i="1" a="1"/>
  <c r="K8328" i="1" s="1"/>
  <c r="K8329" i="1" a="1"/>
  <c r="K8329" i="1" s="1"/>
  <c r="K8330" i="1" a="1"/>
  <c r="K8330" i="1" s="1"/>
  <c r="K8331" i="1" a="1"/>
  <c r="K8331" i="1" s="1"/>
  <c r="K8332" i="1" a="1"/>
  <c r="K8332" i="1" s="1"/>
  <c r="K8333" i="1" a="1"/>
  <c r="K8333" i="1" s="1"/>
  <c r="K8334" i="1" a="1"/>
  <c r="K8334" i="1" s="1"/>
  <c r="K8335" i="1" a="1"/>
  <c r="K8335" i="1" s="1"/>
  <c r="K8336" i="1" a="1"/>
  <c r="K8336" i="1" s="1"/>
  <c r="K8337" i="1" a="1"/>
  <c r="K8337" i="1" s="1"/>
  <c r="K8338" i="1" a="1"/>
  <c r="K8338" i="1" s="1"/>
  <c r="K8339" i="1" a="1"/>
  <c r="K8339" i="1" s="1"/>
  <c r="K8340" i="1" a="1"/>
  <c r="K8340" i="1" s="1"/>
  <c r="K8341" i="1" a="1"/>
  <c r="K8341" i="1" s="1"/>
  <c r="K8342" i="1" a="1"/>
  <c r="K8342" i="1" s="1"/>
  <c r="K8343" i="1" a="1"/>
  <c r="K8343" i="1" s="1"/>
  <c r="K8344" i="1" a="1"/>
  <c r="K8344" i="1" s="1"/>
  <c r="K8345" i="1" a="1"/>
  <c r="K8345" i="1" s="1"/>
  <c r="K8346" i="1" a="1"/>
  <c r="K8346" i="1" s="1"/>
  <c r="K8347" i="1" a="1"/>
  <c r="K8347" i="1" s="1"/>
  <c r="K8348" i="1" a="1"/>
  <c r="K8348" i="1" s="1"/>
  <c r="K8349" i="1" a="1"/>
  <c r="K8349" i="1" s="1"/>
  <c r="K8350" i="1" a="1"/>
  <c r="K8350" i="1" s="1"/>
  <c r="K8351" i="1" a="1"/>
  <c r="K8351" i="1" s="1"/>
  <c r="K8352" i="1" a="1"/>
  <c r="K8352" i="1" s="1"/>
  <c r="K8353" i="1" a="1"/>
  <c r="K8353" i="1" s="1"/>
  <c r="K8354" i="1" a="1"/>
  <c r="K8354" i="1" s="1"/>
  <c r="K8355" i="1" a="1"/>
  <c r="K8355" i="1" s="1"/>
  <c r="K8356" i="1" a="1"/>
  <c r="K8356" i="1" s="1"/>
  <c r="K8357" i="1" a="1"/>
  <c r="K8357" i="1" s="1"/>
  <c r="K8358" i="1" a="1"/>
  <c r="K8358" i="1" s="1"/>
  <c r="K8359" i="1" a="1"/>
  <c r="K8359" i="1" s="1"/>
  <c r="K8360" i="1" a="1"/>
  <c r="K8360" i="1" s="1"/>
  <c r="K8361" i="1" a="1"/>
  <c r="K8361" i="1" s="1"/>
  <c r="K8362" i="1" a="1"/>
  <c r="K8362" i="1" s="1"/>
  <c r="K8363" i="1" a="1"/>
  <c r="K8363" i="1" s="1"/>
  <c r="K8364" i="1" a="1"/>
  <c r="K8364" i="1" s="1"/>
  <c r="K8365" i="1" a="1"/>
  <c r="K8365" i="1" s="1"/>
  <c r="K8366" i="1" a="1"/>
  <c r="K8366" i="1" s="1"/>
  <c r="K8367" i="1" a="1"/>
  <c r="K8367" i="1" s="1"/>
  <c r="K8368" i="1" a="1"/>
  <c r="K8368" i="1" s="1"/>
  <c r="K8369" i="1" a="1"/>
  <c r="K8369" i="1" s="1"/>
  <c r="K8370" i="1" a="1"/>
  <c r="K8370" i="1" s="1"/>
  <c r="K8371" i="1" a="1"/>
  <c r="K8371" i="1" s="1"/>
  <c r="K8372" i="1" a="1"/>
  <c r="K8372" i="1" s="1"/>
  <c r="K8373" i="1" a="1"/>
  <c r="K8373" i="1" s="1"/>
  <c r="K8374" i="1" a="1"/>
  <c r="K8374" i="1" s="1"/>
  <c r="K8375" i="1" a="1"/>
  <c r="K8375" i="1" s="1"/>
  <c r="K8376" i="1" a="1"/>
  <c r="K8376" i="1" s="1"/>
  <c r="K8377" i="1" a="1"/>
  <c r="K8377" i="1" s="1"/>
  <c r="K8378" i="1" a="1"/>
  <c r="K8378" i="1" s="1"/>
  <c r="K8379" i="1" a="1"/>
  <c r="K8379" i="1" s="1"/>
  <c r="K8380" i="1" a="1"/>
  <c r="K8380" i="1" s="1"/>
  <c r="K8381" i="1" a="1"/>
  <c r="K8381" i="1" s="1"/>
  <c r="K8382" i="1" a="1"/>
  <c r="K8382" i="1" s="1"/>
  <c r="K8383" i="1" a="1"/>
  <c r="K8383" i="1" s="1"/>
  <c r="K8384" i="1" a="1"/>
  <c r="K8384" i="1" s="1"/>
  <c r="K8385" i="1" a="1"/>
  <c r="K8385" i="1" s="1"/>
  <c r="K8386" i="1" a="1"/>
  <c r="K8386" i="1" s="1"/>
  <c r="K8387" i="1" a="1"/>
  <c r="K8387" i="1" s="1"/>
  <c r="K8388" i="1" a="1"/>
  <c r="K8388" i="1" s="1"/>
  <c r="K8389" i="1" a="1"/>
  <c r="K8389" i="1" s="1"/>
  <c r="K8390" i="1" a="1"/>
  <c r="K8390" i="1" s="1"/>
  <c r="K8391" i="1" a="1"/>
  <c r="K8391" i="1" s="1"/>
  <c r="K8392" i="1" a="1"/>
  <c r="K8392" i="1" s="1"/>
  <c r="K8393" i="1" a="1"/>
  <c r="K8393" i="1" s="1"/>
  <c r="K8394" i="1" a="1"/>
  <c r="K8394" i="1" s="1"/>
  <c r="K8395" i="1" a="1"/>
  <c r="K8395" i="1" s="1"/>
  <c r="K8396" i="1" a="1"/>
  <c r="K8396" i="1" s="1"/>
  <c r="K8397" i="1" a="1"/>
  <c r="K8397" i="1" s="1"/>
  <c r="K8398" i="1" a="1"/>
  <c r="K8398" i="1" s="1"/>
  <c r="K8399" i="1" a="1"/>
  <c r="K8399" i="1" s="1"/>
  <c r="K8400" i="1" a="1"/>
  <c r="K8400" i="1" s="1"/>
  <c r="K8401" i="1" a="1"/>
  <c r="K8401" i="1" s="1"/>
  <c r="K8402" i="1" a="1"/>
  <c r="K8402" i="1" s="1"/>
  <c r="K8403" i="1" a="1"/>
  <c r="K8403" i="1" s="1"/>
  <c r="K8404" i="1" a="1"/>
  <c r="K8404" i="1" s="1"/>
  <c r="K8405" i="1" a="1"/>
  <c r="K8405" i="1" s="1"/>
  <c r="K8406" i="1" a="1"/>
  <c r="K8406" i="1" s="1"/>
  <c r="K8407" i="1" a="1"/>
  <c r="K8407" i="1" s="1"/>
  <c r="K8408" i="1" a="1"/>
  <c r="K8408" i="1" s="1"/>
  <c r="K8409" i="1" a="1"/>
  <c r="K8409" i="1" s="1"/>
  <c r="K8410" i="1" a="1"/>
  <c r="K8410" i="1" s="1"/>
  <c r="K8411" i="1" a="1"/>
  <c r="K8411" i="1" s="1"/>
  <c r="K8412" i="1" a="1"/>
  <c r="K8412" i="1" s="1"/>
  <c r="K8413" i="1" a="1"/>
  <c r="K8413" i="1" s="1"/>
  <c r="K8414" i="1" a="1"/>
  <c r="K8414" i="1" s="1"/>
  <c r="K8415" i="1" a="1"/>
  <c r="K8415" i="1" s="1"/>
  <c r="K8416" i="1" a="1"/>
  <c r="K8416" i="1" s="1"/>
  <c r="K8417" i="1" a="1"/>
  <c r="K8417" i="1" s="1"/>
  <c r="K8418" i="1" a="1"/>
  <c r="K8418" i="1" s="1"/>
  <c r="K8419" i="1" a="1"/>
  <c r="K8419" i="1" s="1"/>
  <c r="K8420" i="1" a="1"/>
  <c r="K8420" i="1" s="1"/>
  <c r="K8421" i="1" a="1"/>
  <c r="K8421" i="1" s="1"/>
  <c r="K8422" i="1" a="1"/>
  <c r="K8422" i="1" s="1"/>
  <c r="K8423" i="1" a="1"/>
  <c r="K8423" i="1" s="1"/>
  <c r="K8424" i="1" a="1"/>
  <c r="K8424" i="1" s="1"/>
  <c r="K8425" i="1" a="1"/>
  <c r="K8425" i="1" s="1"/>
  <c r="K8426" i="1" a="1"/>
  <c r="K8426" i="1" s="1"/>
  <c r="K8427" i="1" a="1"/>
  <c r="K8427" i="1" s="1"/>
  <c r="K8428" i="1" a="1"/>
  <c r="K8428" i="1" s="1"/>
  <c r="K8429" i="1" a="1"/>
  <c r="K8429" i="1" s="1"/>
  <c r="K8430" i="1" a="1"/>
  <c r="K8430" i="1" s="1"/>
  <c r="K8431" i="1" a="1"/>
  <c r="K8431" i="1" s="1"/>
  <c r="K8432" i="1" a="1"/>
  <c r="K8432" i="1" s="1"/>
  <c r="K8433" i="1" a="1"/>
  <c r="K8433" i="1" s="1"/>
  <c r="K8434" i="1" a="1"/>
  <c r="K8434" i="1" s="1"/>
  <c r="K8435" i="1" a="1"/>
  <c r="K8435" i="1" s="1"/>
  <c r="K8436" i="1" a="1"/>
  <c r="K8436" i="1" s="1"/>
  <c r="K8437" i="1" a="1"/>
  <c r="K8437" i="1" s="1"/>
  <c r="K8438" i="1" a="1"/>
  <c r="K8438" i="1" s="1"/>
  <c r="K8439" i="1" a="1"/>
  <c r="K8439" i="1" s="1"/>
  <c r="K8440" i="1" a="1"/>
  <c r="K8440" i="1" s="1"/>
  <c r="K8441" i="1" a="1"/>
  <c r="K8441" i="1" s="1"/>
  <c r="K8442" i="1" a="1"/>
  <c r="K8442" i="1" s="1"/>
  <c r="K8443" i="1" a="1"/>
  <c r="K8443" i="1" s="1"/>
  <c r="K8444" i="1" a="1"/>
  <c r="K8444" i="1" s="1"/>
  <c r="K8445" i="1" a="1"/>
  <c r="K8445" i="1" s="1"/>
  <c r="K8446" i="1" a="1"/>
  <c r="K8446" i="1" s="1"/>
  <c r="K8447" i="1" a="1"/>
  <c r="K8447" i="1" s="1"/>
  <c r="K8448" i="1" a="1"/>
  <c r="K8448" i="1" s="1"/>
  <c r="K8449" i="1" a="1"/>
  <c r="K8449" i="1" s="1"/>
  <c r="K8450" i="1" a="1"/>
  <c r="K8450" i="1" s="1"/>
  <c r="K8451" i="1" a="1"/>
  <c r="K8451" i="1" s="1"/>
  <c r="K8452" i="1" a="1"/>
  <c r="K8452" i="1" s="1"/>
  <c r="K8453" i="1" a="1"/>
  <c r="K8453" i="1" s="1"/>
  <c r="K8454" i="1" a="1"/>
  <c r="K8454" i="1" s="1"/>
  <c r="K8455" i="1" a="1"/>
  <c r="K8455" i="1" s="1"/>
  <c r="K8456" i="1" a="1"/>
  <c r="K8456" i="1" s="1"/>
  <c r="K8457" i="1" a="1"/>
  <c r="K8457" i="1" s="1"/>
  <c r="K8458" i="1" a="1"/>
  <c r="K8458" i="1" s="1"/>
  <c r="K8459" i="1" a="1"/>
  <c r="K8459" i="1" s="1"/>
  <c r="K8460" i="1" a="1"/>
  <c r="K8460" i="1" s="1"/>
  <c r="K8461" i="1" a="1"/>
  <c r="K8461" i="1" s="1"/>
  <c r="K8462" i="1" a="1"/>
  <c r="K8462" i="1" s="1"/>
  <c r="K8463" i="1" a="1"/>
  <c r="K8463" i="1" s="1"/>
  <c r="K8464" i="1" a="1"/>
  <c r="K8464" i="1" s="1"/>
  <c r="K8465" i="1" a="1"/>
  <c r="K8465" i="1" s="1"/>
  <c r="K8466" i="1" a="1"/>
  <c r="K8466" i="1" s="1"/>
  <c r="K8467" i="1" a="1"/>
  <c r="K8467" i="1" s="1"/>
  <c r="K8468" i="1" a="1"/>
  <c r="K8468" i="1" s="1"/>
  <c r="K8469" i="1" a="1"/>
  <c r="K8469" i="1" s="1"/>
  <c r="K8470" i="1" a="1"/>
  <c r="K8470" i="1" s="1"/>
  <c r="K8471" i="1" a="1"/>
  <c r="K8471" i="1" s="1"/>
  <c r="K8472" i="1" a="1"/>
  <c r="K8472" i="1" s="1"/>
  <c r="K8473" i="1" a="1"/>
  <c r="K8473" i="1" s="1"/>
  <c r="K8474" i="1" a="1"/>
  <c r="K8474" i="1" s="1"/>
  <c r="K8475" i="1" a="1"/>
  <c r="K8475" i="1" s="1"/>
  <c r="K8476" i="1" a="1"/>
  <c r="K8476" i="1" s="1"/>
  <c r="K8477" i="1" a="1"/>
  <c r="K8477" i="1" s="1"/>
  <c r="K8478" i="1" a="1"/>
  <c r="K8478" i="1" s="1"/>
  <c r="K8479" i="1" a="1"/>
  <c r="K8479" i="1" s="1"/>
  <c r="K8480" i="1" a="1"/>
  <c r="K8480" i="1" s="1"/>
  <c r="K8481" i="1" a="1"/>
  <c r="K8481" i="1" s="1"/>
  <c r="K8482" i="1" a="1"/>
  <c r="K8482" i="1" s="1"/>
  <c r="K8483" i="1" a="1"/>
  <c r="K8483" i="1" s="1"/>
  <c r="K8484" i="1" a="1"/>
  <c r="K8484" i="1" s="1"/>
  <c r="K8485" i="1" a="1"/>
  <c r="K8485" i="1" s="1"/>
  <c r="K8486" i="1" a="1"/>
  <c r="K8486" i="1" s="1"/>
  <c r="K8487" i="1" a="1"/>
  <c r="K8487" i="1" s="1"/>
  <c r="K8488" i="1" a="1"/>
  <c r="K8488" i="1" s="1"/>
  <c r="K8489" i="1" a="1"/>
  <c r="K8489" i="1" s="1"/>
  <c r="K8490" i="1" a="1"/>
  <c r="K8490" i="1" s="1"/>
  <c r="K8491" i="1" a="1"/>
  <c r="K8491" i="1" s="1"/>
  <c r="K8492" i="1" a="1"/>
  <c r="K8492" i="1" s="1"/>
  <c r="K8493" i="1" a="1"/>
  <c r="K8493" i="1" s="1"/>
  <c r="K8494" i="1" a="1"/>
  <c r="K8494" i="1" s="1"/>
  <c r="K8495" i="1" a="1"/>
  <c r="K8495" i="1" s="1"/>
  <c r="K8496" i="1" a="1"/>
  <c r="K8496" i="1" s="1"/>
  <c r="K8497" i="1" a="1"/>
  <c r="K8497" i="1" s="1"/>
  <c r="K8498" i="1" a="1"/>
  <c r="K8498" i="1" s="1"/>
  <c r="K8499" i="1" a="1"/>
  <c r="K8499" i="1" s="1"/>
  <c r="K8500" i="1" a="1"/>
  <c r="K8500" i="1" s="1"/>
  <c r="K8501" i="1" a="1"/>
  <c r="K8501" i="1" s="1"/>
  <c r="K8502" i="1" a="1"/>
  <c r="K8502" i="1" s="1"/>
  <c r="K8503" i="1" a="1"/>
  <c r="K8503" i="1" s="1"/>
  <c r="K8504" i="1" a="1"/>
  <c r="K8504" i="1" s="1"/>
  <c r="K8505" i="1" a="1"/>
  <c r="K8505" i="1" s="1"/>
  <c r="K8506" i="1" a="1"/>
  <c r="K8506" i="1" s="1"/>
  <c r="K8507" i="1" a="1"/>
  <c r="K8507" i="1" s="1"/>
  <c r="K8508" i="1" a="1"/>
  <c r="K8508" i="1" s="1"/>
  <c r="K8509" i="1" a="1"/>
  <c r="K8509" i="1" s="1"/>
  <c r="K8510" i="1" a="1"/>
  <c r="K8510" i="1" s="1"/>
  <c r="K8511" i="1" a="1"/>
  <c r="K8511" i="1" s="1"/>
  <c r="K8512" i="1" a="1"/>
  <c r="K8512" i="1" s="1"/>
  <c r="K8513" i="1" a="1"/>
  <c r="K8513" i="1" s="1"/>
  <c r="K8514" i="1" a="1"/>
  <c r="K8514" i="1" s="1"/>
  <c r="K8515" i="1" a="1"/>
  <c r="K8515" i="1" s="1"/>
  <c r="K8516" i="1" a="1"/>
  <c r="K8516" i="1" s="1"/>
  <c r="K8517" i="1" a="1"/>
  <c r="K8517" i="1" s="1"/>
  <c r="K8518" i="1" a="1"/>
  <c r="K8518" i="1" s="1"/>
  <c r="K8519" i="1" a="1"/>
  <c r="K8519" i="1" s="1"/>
  <c r="K8520" i="1" a="1"/>
  <c r="K8520" i="1" s="1"/>
  <c r="K8521" i="1" a="1"/>
  <c r="K8521" i="1" s="1"/>
  <c r="K8522" i="1" a="1"/>
  <c r="K8522" i="1" s="1"/>
  <c r="K8523" i="1" a="1"/>
  <c r="K8523" i="1" s="1"/>
  <c r="K8524" i="1" a="1"/>
  <c r="K8524" i="1" s="1"/>
  <c r="K8525" i="1" a="1"/>
  <c r="K8525" i="1" s="1"/>
  <c r="K8526" i="1" a="1"/>
  <c r="K8526" i="1" s="1"/>
  <c r="K8527" i="1" a="1"/>
  <c r="K8527" i="1" s="1"/>
  <c r="K8528" i="1" a="1"/>
  <c r="K8528" i="1" s="1"/>
  <c r="K8529" i="1" a="1"/>
  <c r="K8529" i="1" s="1"/>
  <c r="K8530" i="1" a="1"/>
  <c r="K8530" i="1" s="1"/>
  <c r="K8531" i="1" a="1"/>
  <c r="K8531" i="1" s="1"/>
  <c r="K8532" i="1" a="1"/>
  <c r="K8532" i="1" s="1"/>
  <c r="K8533" i="1" a="1"/>
  <c r="K8533" i="1" s="1"/>
  <c r="K8534" i="1" a="1"/>
  <c r="K8534" i="1" s="1"/>
  <c r="K8535" i="1" a="1"/>
  <c r="K8535" i="1" s="1"/>
  <c r="K8536" i="1" a="1"/>
  <c r="K8536" i="1" s="1"/>
  <c r="K8537" i="1" a="1"/>
  <c r="K8537" i="1" s="1"/>
  <c r="K8538" i="1" a="1"/>
  <c r="K8538" i="1" s="1"/>
  <c r="K8539" i="1" a="1"/>
  <c r="K8539" i="1" s="1"/>
  <c r="K8540" i="1" a="1"/>
  <c r="K8540" i="1" s="1"/>
  <c r="K8541" i="1" a="1"/>
  <c r="K8541" i="1" s="1"/>
  <c r="K8542" i="1" a="1"/>
  <c r="K8542" i="1" s="1"/>
  <c r="K8543" i="1" a="1"/>
  <c r="K8543" i="1" s="1"/>
  <c r="K8544" i="1" a="1"/>
  <c r="K8544" i="1" s="1"/>
  <c r="K8545" i="1" a="1"/>
  <c r="K8545" i="1" s="1"/>
  <c r="K8546" i="1" a="1"/>
  <c r="K8546" i="1" s="1"/>
  <c r="K8547" i="1" a="1"/>
  <c r="K8547" i="1" s="1"/>
  <c r="K8548" i="1" a="1"/>
  <c r="K8548" i="1" s="1"/>
  <c r="K8549" i="1" a="1"/>
  <c r="K8549" i="1" s="1"/>
  <c r="K8550" i="1" a="1"/>
  <c r="K8550" i="1" s="1"/>
  <c r="K8551" i="1" a="1"/>
  <c r="K8551" i="1" s="1"/>
  <c r="K8552" i="1" a="1"/>
  <c r="K8552" i="1" s="1"/>
  <c r="K8553" i="1" a="1"/>
  <c r="K8553" i="1" s="1"/>
  <c r="K8554" i="1" a="1"/>
  <c r="K8554" i="1" s="1"/>
  <c r="K8555" i="1" a="1"/>
  <c r="K8555" i="1" s="1"/>
  <c r="K8556" i="1" a="1"/>
  <c r="K8556" i="1" s="1"/>
  <c r="K8557" i="1" a="1"/>
  <c r="K8557" i="1" s="1"/>
  <c r="K8558" i="1" a="1"/>
  <c r="K8558" i="1" s="1"/>
  <c r="K8559" i="1" a="1"/>
  <c r="K8559" i="1" s="1"/>
  <c r="K8560" i="1" a="1"/>
  <c r="K8560" i="1" s="1"/>
  <c r="K8561" i="1" a="1"/>
  <c r="K8561" i="1" s="1"/>
  <c r="K8562" i="1" a="1"/>
  <c r="K8562" i="1" s="1"/>
  <c r="K8563" i="1" a="1"/>
  <c r="K8563" i="1" s="1"/>
  <c r="K8564" i="1" a="1"/>
  <c r="K8564" i="1" s="1"/>
  <c r="K8565" i="1" a="1"/>
  <c r="K8565" i="1" s="1"/>
  <c r="K8566" i="1" a="1"/>
  <c r="K8566" i="1" s="1"/>
  <c r="K8567" i="1" a="1"/>
  <c r="K8567" i="1" s="1"/>
  <c r="K8568" i="1" a="1"/>
  <c r="K8568" i="1" s="1"/>
  <c r="K8569" i="1" a="1"/>
  <c r="K8569" i="1" s="1"/>
  <c r="K8570" i="1" a="1"/>
  <c r="K8570" i="1" s="1"/>
  <c r="K8571" i="1" a="1"/>
  <c r="K8571" i="1" s="1"/>
  <c r="K8572" i="1" a="1"/>
  <c r="K8572" i="1" s="1"/>
  <c r="K8573" i="1" a="1"/>
  <c r="K8573" i="1" s="1"/>
  <c r="K8574" i="1" a="1"/>
  <c r="K8574" i="1" s="1"/>
  <c r="K8575" i="1" a="1"/>
  <c r="K8575" i="1" s="1"/>
  <c r="K8576" i="1" a="1"/>
  <c r="K8576" i="1" s="1"/>
  <c r="K8577" i="1" a="1"/>
  <c r="K8577" i="1" s="1"/>
  <c r="K8578" i="1" a="1"/>
  <c r="K8578" i="1" s="1"/>
  <c r="K8579" i="1" a="1"/>
  <c r="K8579" i="1" s="1"/>
  <c r="K8580" i="1" a="1"/>
  <c r="K8580" i="1" s="1"/>
  <c r="K8581" i="1" a="1"/>
  <c r="K8581" i="1" s="1"/>
  <c r="K8582" i="1" a="1"/>
  <c r="K8582" i="1" s="1"/>
  <c r="K8583" i="1" a="1"/>
  <c r="K8583" i="1" s="1"/>
  <c r="K8584" i="1" a="1"/>
  <c r="K8584" i="1" s="1"/>
  <c r="K8585" i="1" a="1"/>
  <c r="K8585" i="1" s="1"/>
  <c r="K8586" i="1" a="1"/>
  <c r="K8586" i="1" s="1"/>
  <c r="K8587" i="1" a="1"/>
  <c r="K8587" i="1" s="1"/>
  <c r="K8588" i="1" a="1"/>
  <c r="K8588" i="1" s="1"/>
  <c r="K8589" i="1" a="1"/>
  <c r="K8589" i="1" s="1"/>
  <c r="K8590" i="1" a="1"/>
  <c r="K8590" i="1" s="1"/>
  <c r="K8591" i="1" a="1"/>
  <c r="K8591" i="1" s="1"/>
  <c r="K8592" i="1" a="1"/>
  <c r="K8592" i="1" s="1"/>
  <c r="K8593" i="1" a="1"/>
  <c r="K8593" i="1" s="1"/>
  <c r="K8594" i="1" a="1"/>
  <c r="K8594" i="1" s="1"/>
  <c r="K8595" i="1" a="1"/>
  <c r="K8595" i="1" s="1"/>
  <c r="K8596" i="1" a="1"/>
  <c r="K8596" i="1" s="1"/>
  <c r="K8597" i="1" a="1"/>
  <c r="K8597" i="1" s="1"/>
  <c r="K8598" i="1" a="1"/>
  <c r="K8598" i="1" s="1"/>
  <c r="K8599" i="1" a="1"/>
  <c r="K8599" i="1" s="1"/>
  <c r="K8600" i="1" a="1"/>
  <c r="K8600" i="1" s="1"/>
  <c r="K8601" i="1" a="1"/>
  <c r="K8601" i="1" s="1"/>
  <c r="K8602" i="1" a="1"/>
  <c r="K8602" i="1" s="1"/>
  <c r="K8603" i="1" a="1"/>
  <c r="K8603" i="1" s="1"/>
  <c r="K8604" i="1" a="1"/>
  <c r="K8604" i="1" s="1"/>
  <c r="K8605" i="1" a="1"/>
  <c r="K8605" i="1" s="1"/>
  <c r="K8606" i="1" a="1"/>
  <c r="K8606" i="1" s="1"/>
  <c r="K8607" i="1" a="1"/>
  <c r="K8607" i="1" s="1"/>
  <c r="K8608" i="1" a="1"/>
  <c r="K8608" i="1" s="1"/>
  <c r="K8609" i="1" a="1"/>
  <c r="K8609" i="1" s="1"/>
  <c r="K8610" i="1" a="1"/>
  <c r="K8610" i="1" s="1"/>
  <c r="K8611" i="1" a="1"/>
  <c r="K8611" i="1" s="1"/>
  <c r="K8612" i="1" a="1"/>
  <c r="K8612" i="1" s="1"/>
  <c r="K8613" i="1" a="1"/>
  <c r="K8613" i="1" s="1"/>
  <c r="K8614" i="1" a="1"/>
  <c r="K8614" i="1" s="1"/>
  <c r="K8615" i="1" a="1"/>
  <c r="K8615" i="1" s="1"/>
  <c r="K8616" i="1" a="1"/>
  <c r="K8616" i="1" s="1"/>
  <c r="K8617" i="1" a="1"/>
  <c r="K8617" i="1" s="1"/>
  <c r="K8618" i="1" a="1"/>
  <c r="K8618" i="1" s="1"/>
  <c r="K8619" i="1" a="1"/>
  <c r="K8619" i="1" s="1"/>
  <c r="K8620" i="1" a="1"/>
  <c r="K8620" i="1" s="1"/>
  <c r="K8621" i="1" a="1"/>
  <c r="K8621" i="1" s="1"/>
  <c r="K8622" i="1" a="1"/>
  <c r="K8622" i="1" s="1"/>
  <c r="K8623" i="1" a="1"/>
  <c r="K8623" i="1" s="1"/>
  <c r="K8624" i="1" a="1"/>
  <c r="K8624" i="1" s="1"/>
  <c r="K8625" i="1" a="1"/>
  <c r="K8625" i="1" s="1"/>
  <c r="K8626" i="1" a="1"/>
  <c r="K8626" i="1" s="1"/>
  <c r="K8627" i="1" a="1"/>
  <c r="K8627" i="1" s="1"/>
  <c r="K8628" i="1" a="1"/>
  <c r="K8628" i="1" s="1"/>
  <c r="K8629" i="1" a="1"/>
  <c r="K8629" i="1" s="1"/>
  <c r="K8630" i="1" a="1"/>
  <c r="K8630" i="1" s="1"/>
  <c r="K8631" i="1" a="1"/>
  <c r="K8631" i="1" s="1"/>
  <c r="K8632" i="1" a="1"/>
  <c r="K8632" i="1" s="1"/>
  <c r="K8633" i="1" a="1"/>
  <c r="K8633" i="1" s="1"/>
  <c r="K8634" i="1" a="1"/>
  <c r="K8634" i="1" s="1"/>
  <c r="K8635" i="1" a="1"/>
  <c r="K8635" i="1" s="1"/>
  <c r="K8636" i="1" a="1"/>
  <c r="K8636" i="1" s="1"/>
  <c r="K8637" i="1" a="1"/>
  <c r="K8637" i="1" s="1"/>
  <c r="K8638" i="1" a="1"/>
  <c r="K8638" i="1" s="1"/>
  <c r="K8639" i="1" a="1"/>
  <c r="K8639" i="1" s="1"/>
  <c r="K8640" i="1" a="1"/>
  <c r="K8640" i="1" s="1"/>
  <c r="K8641" i="1" a="1"/>
  <c r="K8641" i="1" s="1"/>
  <c r="K8642" i="1" a="1"/>
  <c r="K8642" i="1" s="1"/>
  <c r="K8643" i="1" a="1"/>
  <c r="K8643" i="1" s="1"/>
  <c r="K8644" i="1" a="1"/>
  <c r="K8644" i="1" s="1"/>
  <c r="K8645" i="1" a="1"/>
  <c r="K8645" i="1" s="1"/>
  <c r="K8646" i="1" a="1"/>
  <c r="K8646" i="1" s="1"/>
  <c r="K8647" i="1" a="1"/>
  <c r="K8647" i="1" s="1"/>
  <c r="K8648" i="1" a="1"/>
  <c r="K8648" i="1" s="1"/>
  <c r="K8649" i="1" a="1"/>
  <c r="K8649" i="1" s="1"/>
  <c r="K8650" i="1" a="1"/>
  <c r="K8650" i="1" s="1"/>
  <c r="K8651" i="1" a="1"/>
  <c r="K8651" i="1" s="1"/>
  <c r="K8652" i="1" a="1"/>
  <c r="K8652" i="1" s="1"/>
  <c r="K8653" i="1" a="1"/>
  <c r="K8653" i="1" s="1"/>
  <c r="K8654" i="1" a="1"/>
  <c r="K8654" i="1" s="1"/>
  <c r="K8655" i="1" a="1"/>
  <c r="K8655" i="1" s="1"/>
  <c r="K8656" i="1" a="1"/>
  <c r="K8656" i="1" s="1"/>
  <c r="K8657" i="1" a="1"/>
  <c r="K8657" i="1" s="1"/>
  <c r="K8658" i="1" a="1"/>
  <c r="K8658" i="1" s="1"/>
  <c r="K8659" i="1" a="1"/>
  <c r="K8659" i="1" s="1"/>
  <c r="K8660" i="1" a="1"/>
  <c r="K8660" i="1" s="1"/>
  <c r="K8661" i="1" a="1"/>
  <c r="K8661" i="1" s="1"/>
  <c r="K8662" i="1" a="1"/>
  <c r="K8662" i="1" s="1"/>
  <c r="K8663" i="1" a="1"/>
  <c r="K8663" i="1" s="1"/>
  <c r="K8664" i="1" a="1"/>
  <c r="K8664" i="1" s="1"/>
  <c r="K8665" i="1" a="1"/>
  <c r="K8665" i="1" s="1"/>
  <c r="K8666" i="1" a="1"/>
  <c r="K8666" i="1" s="1"/>
  <c r="K8667" i="1" a="1"/>
  <c r="K8667" i="1" s="1"/>
  <c r="K8668" i="1" a="1"/>
  <c r="K8668" i="1" s="1"/>
  <c r="K8669" i="1" a="1"/>
  <c r="K8669" i="1" s="1"/>
  <c r="K8670" i="1" a="1"/>
  <c r="K8670" i="1" s="1"/>
  <c r="K8671" i="1" a="1"/>
  <c r="K8671" i="1" s="1"/>
  <c r="K8672" i="1" a="1"/>
  <c r="K8672" i="1" s="1"/>
  <c r="K8673" i="1" a="1"/>
  <c r="K8673" i="1" s="1"/>
  <c r="K8674" i="1" a="1"/>
  <c r="K8674" i="1" s="1"/>
  <c r="K8675" i="1" a="1"/>
  <c r="K8675" i="1" s="1"/>
  <c r="K8676" i="1" a="1"/>
  <c r="K8676" i="1" s="1"/>
  <c r="K8677" i="1" a="1"/>
  <c r="K8677" i="1" s="1"/>
  <c r="K8678" i="1" a="1"/>
  <c r="K8678" i="1" s="1"/>
  <c r="K8679" i="1" a="1"/>
  <c r="K8679" i="1" s="1"/>
  <c r="K8680" i="1" a="1"/>
  <c r="K8680" i="1" s="1"/>
  <c r="K8681" i="1" a="1"/>
  <c r="K8681" i="1" s="1"/>
  <c r="K8682" i="1" a="1"/>
  <c r="K8682" i="1" s="1"/>
  <c r="K8683" i="1" a="1"/>
  <c r="K8683" i="1" s="1"/>
  <c r="K8684" i="1" a="1"/>
  <c r="K8684" i="1" s="1"/>
  <c r="K8685" i="1" a="1"/>
  <c r="K8685" i="1" s="1"/>
  <c r="K8686" i="1" a="1"/>
  <c r="K8686" i="1" s="1"/>
  <c r="K8687" i="1" a="1"/>
  <c r="K8687" i="1" s="1"/>
  <c r="K8688" i="1" a="1"/>
  <c r="K8688" i="1" s="1"/>
  <c r="K8689" i="1" a="1"/>
  <c r="K8689" i="1" s="1"/>
  <c r="K8690" i="1" a="1"/>
  <c r="K8690" i="1" s="1"/>
  <c r="K8691" i="1" a="1"/>
  <c r="K8691" i="1" s="1"/>
  <c r="K8692" i="1" a="1"/>
  <c r="K8692" i="1" s="1"/>
  <c r="K8693" i="1" a="1"/>
  <c r="K8693" i="1" s="1"/>
  <c r="K8694" i="1" a="1"/>
  <c r="K8694" i="1" s="1"/>
  <c r="K8695" i="1" a="1"/>
  <c r="K8695" i="1" s="1"/>
  <c r="K8696" i="1" a="1"/>
  <c r="K8696" i="1" s="1"/>
  <c r="K8697" i="1" a="1"/>
  <c r="K8697" i="1" s="1"/>
  <c r="K8698" i="1" a="1"/>
  <c r="K8698" i="1" s="1"/>
  <c r="K8699" i="1" a="1"/>
  <c r="K8699" i="1" s="1"/>
  <c r="K8700" i="1" a="1"/>
  <c r="K8700" i="1" s="1"/>
  <c r="K8701" i="1" a="1"/>
  <c r="K8701" i="1" s="1"/>
  <c r="K8702" i="1" a="1"/>
  <c r="K8702" i="1" s="1"/>
  <c r="K8703" i="1" a="1"/>
  <c r="K8703" i="1" s="1"/>
  <c r="K8704" i="1" a="1"/>
  <c r="K8704" i="1" s="1"/>
  <c r="K8705" i="1" a="1"/>
  <c r="K8705" i="1" s="1"/>
  <c r="K8706" i="1" a="1"/>
  <c r="K8706" i="1" s="1"/>
  <c r="K8707" i="1" a="1"/>
  <c r="K8707" i="1" s="1"/>
  <c r="K8708" i="1" a="1"/>
  <c r="K8708" i="1" s="1"/>
  <c r="K8709" i="1" a="1"/>
  <c r="K8709" i="1" s="1"/>
  <c r="K8710" i="1" a="1"/>
  <c r="K8710" i="1" s="1"/>
  <c r="K8711" i="1" a="1"/>
  <c r="K8711" i="1" s="1"/>
  <c r="K8712" i="1" a="1"/>
  <c r="K8712" i="1" s="1"/>
  <c r="K8713" i="1" a="1"/>
  <c r="K8713" i="1" s="1"/>
  <c r="K8714" i="1" a="1"/>
  <c r="K8714" i="1" s="1"/>
  <c r="K8715" i="1" a="1"/>
  <c r="K8715" i="1" s="1"/>
  <c r="K8716" i="1" a="1"/>
  <c r="K8716" i="1" s="1"/>
  <c r="K8717" i="1" a="1"/>
  <c r="K8717" i="1" s="1"/>
  <c r="K8718" i="1" a="1"/>
  <c r="K8718" i="1" s="1"/>
  <c r="K8719" i="1" a="1"/>
  <c r="K8719" i="1" s="1"/>
  <c r="K8720" i="1" a="1"/>
  <c r="K8720" i="1" s="1"/>
  <c r="K8721" i="1" a="1"/>
  <c r="K8721" i="1" s="1"/>
  <c r="K8722" i="1" a="1"/>
  <c r="K8722" i="1" s="1"/>
  <c r="K8723" i="1" a="1"/>
  <c r="K8723" i="1" s="1"/>
  <c r="K8724" i="1" a="1"/>
  <c r="K8724" i="1" s="1"/>
  <c r="K8725" i="1" a="1"/>
  <c r="K8725" i="1" s="1"/>
  <c r="K8726" i="1" a="1"/>
  <c r="K8726" i="1" s="1"/>
  <c r="K8727" i="1" a="1"/>
  <c r="K8727" i="1" s="1"/>
  <c r="K8728" i="1" a="1"/>
  <c r="K8728" i="1" s="1"/>
  <c r="K8729" i="1" a="1"/>
  <c r="K8729" i="1" s="1"/>
  <c r="K8730" i="1" a="1"/>
  <c r="K8730" i="1" s="1"/>
  <c r="K8731" i="1" a="1"/>
  <c r="K8731" i="1" s="1"/>
  <c r="K8732" i="1" a="1"/>
  <c r="K8732" i="1" s="1"/>
  <c r="K8733" i="1" a="1"/>
  <c r="K8733" i="1" s="1"/>
  <c r="K8734" i="1" a="1"/>
  <c r="K8734" i="1" s="1"/>
  <c r="K8735" i="1" a="1"/>
  <c r="K8735" i="1" s="1"/>
  <c r="K8736" i="1" a="1"/>
  <c r="K8736" i="1" s="1"/>
  <c r="K8737" i="1" a="1"/>
  <c r="K8737" i="1" s="1"/>
  <c r="K8738" i="1" a="1"/>
  <c r="K8738" i="1" s="1"/>
  <c r="K8739" i="1" a="1"/>
  <c r="K8739" i="1" s="1"/>
  <c r="K8740" i="1" a="1"/>
  <c r="K8740" i="1" s="1"/>
  <c r="K8741" i="1" a="1"/>
  <c r="K8741" i="1" s="1"/>
  <c r="K8742" i="1" a="1"/>
  <c r="K8742" i="1" s="1"/>
  <c r="K8743" i="1" a="1"/>
  <c r="K8743" i="1" s="1"/>
  <c r="K8744" i="1" a="1"/>
  <c r="K8744" i="1" s="1"/>
  <c r="K8745" i="1" a="1"/>
  <c r="K8745" i="1" s="1"/>
  <c r="K8746" i="1" a="1"/>
  <c r="K8746" i="1" s="1"/>
  <c r="K8747" i="1" a="1"/>
  <c r="K8747" i="1" s="1"/>
  <c r="K8748" i="1" a="1"/>
  <c r="K8748" i="1" s="1"/>
  <c r="K8749" i="1" a="1"/>
  <c r="K8749" i="1" s="1"/>
  <c r="K8750" i="1" a="1"/>
  <c r="K8750" i="1" s="1"/>
  <c r="K8751" i="1" a="1"/>
  <c r="K8751" i="1" s="1"/>
  <c r="K8752" i="1" a="1"/>
  <c r="K8752" i="1" s="1"/>
  <c r="K8753" i="1" a="1"/>
  <c r="K8753" i="1" s="1"/>
  <c r="K8754" i="1" a="1"/>
  <c r="K8754" i="1" s="1"/>
  <c r="K8755" i="1" a="1"/>
  <c r="K8755" i="1" s="1"/>
  <c r="K8756" i="1" a="1"/>
  <c r="K8756" i="1" s="1"/>
  <c r="K8757" i="1" a="1"/>
  <c r="K8757" i="1" s="1"/>
  <c r="K8758" i="1" a="1"/>
  <c r="K8758" i="1" s="1"/>
  <c r="K8759" i="1" a="1"/>
  <c r="K8759" i="1" s="1"/>
  <c r="K8760" i="1" a="1"/>
  <c r="K8760" i="1" s="1"/>
  <c r="K8761" i="1" a="1"/>
  <c r="K8761" i="1" s="1"/>
  <c r="K8762" i="1" a="1"/>
  <c r="K8762" i="1" s="1"/>
  <c r="K8763" i="1" a="1"/>
  <c r="K8763" i="1" s="1"/>
  <c r="K8764" i="1" a="1"/>
  <c r="K8764" i="1" s="1"/>
  <c r="K8765" i="1" a="1"/>
  <c r="K8765" i="1" s="1"/>
  <c r="K8766" i="1" a="1"/>
  <c r="K8766" i="1" s="1"/>
  <c r="K8767" i="1" a="1"/>
  <c r="K8767" i="1" s="1"/>
  <c r="K8768" i="1" a="1"/>
  <c r="K8768" i="1" s="1"/>
  <c r="K8769" i="1" a="1"/>
  <c r="K8769" i="1" s="1"/>
  <c r="K8770" i="1" a="1"/>
  <c r="K8770" i="1" s="1"/>
  <c r="K8771" i="1" a="1"/>
  <c r="K8771" i="1" s="1"/>
  <c r="K8772" i="1" a="1"/>
  <c r="K8772" i="1" s="1"/>
  <c r="K8773" i="1" a="1"/>
  <c r="K8773" i="1" s="1"/>
  <c r="K8774" i="1" a="1"/>
  <c r="K8774" i="1" s="1"/>
  <c r="K8775" i="1" a="1"/>
  <c r="K8775" i="1" s="1"/>
  <c r="K8776" i="1" a="1"/>
  <c r="K8776" i="1" s="1"/>
  <c r="K8777" i="1" a="1"/>
  <c r="K8777" i="1" s="1"/>
  <c r="K8778" i="1" a="1"/>
  <c r="K8778" i="1" s="1"/>
  <c r="K8779" i="1" a="1"/>
  <c r="K8779" i="1" s="1"/>
  <c r="K8780" i="1" a="1"/>
  <c r="K8780" i="1" s="1"/>
  <c r="K8781" i="1" a="1"/>
  <c r="K8781" i="1" s="1"/>
  <c r="K8782" i="1" a="1"/>
  <c r="K8782" i="1" s="1"/>
  <c r="K8783" i="1" a="1"/>
  <c r="K8783" i="1" s="1"/>
  <c r="K8784" i="1" a="1"/>
  <c r="K8784" i="1" s="1"/>
  <c r="K8785" i="1" a="1"/>
  <c r="K8785" i="1" s="1"/>
  <c r="K8786" i="1" a="1"/>
  <c r="K8786" i="1" s="1"/>
  <c r="K8787" i="1" a="1"/>
  <c r="K8787" i="1" s="1"/>
  <c r="K8788" i="1" a="1"/>
  <c r="K8788" i="1" s="1"/>
  <c r="K8789" i="1" a="1"/>
  <c r="K8789" i="1" s="1"/>
  <c r="K8790" i="1" a="1"/>
  <c r="K8790" i="1" s="1"/>
  <c r="K8791" i="1" a="1"/>
  <c r="K8791" i="1" s="1"/>
  <c r="K8792" i="1" a="1"/>
  <c r="K8792" i="1" s="1"/>
  <c r="K8793" i="1" a="1"/>
  <c r="K8793" i="1" s="1"/>
  <c r="K8794" i="1" a="1"/>
  <c r="K8794" i="1" s="1"/>
  <c r="K8795" i="1" a="1"/>
  <c r="K8795" i="1" s="1"/>
  <c r="K8796" i="1" a="1"/>
  <c r="K8796" i="1" s="1"/>
  <c r="K8797" i="1" a="1"/>
  <c r="K8797" i="1" s="1"/>
  <c r="K8798" i="1" a="1"/>
  <c r="K8798" i="1" s="1"/>
  <c r="K8799" i="1" a="1"/>
  <c r="K8799" i="1" s="1"/>
  <c r="K8800" i="1" a="1"/>
  <c r="K8800" i="1" s="1"/>
  <c r="K8801" i="1" a="1"/>
  <c r="K8801" i="1" s="1"/>
  <c r="K8802" i="1" a="1"/>
  <c r="K8802" i="1" s="1"/>
  <c r="K8803" i="1" a="1"/>
  <c r="K8803" i="1" s="1"/>
  <c r="K8804" i="1" a="1"/>
  <c r="K8804" i="1" s="1"/>
  <c r="K8805" i="1" a="1"/>
  <c r="K8805" i="1" s="1"/>
  <c r="K8806" i="1" a="1"/>
  <c r="K8806" i="1" s="1"/>
  <c r="K8807" i="1" a="1"/>
  <c r="K8807" i="1" s="1"/>
  <c r="K8808" i="1" a="1"/>
  <c r="K8808" i="1" s="1"/>
  <c r="K8809" i="1" a="1"/>
  <c r="K8809" i="1" s="1"/>
  <c r="K8810" i="1" a="1"/>
  <c r="K8810" i="1" s="1"/>
  <c r="K8811" i="1" a="1"/>
  <c r="K8811" i="1" s="1"/>
  <c r="K8812" i="1" a="1"/>
  <c r="K8812" i="1" s="1"/>
  <c r="K8813" i="1" a="1"/>
  <c r="K8813" i="1" s="1"/>
  <c r="K8814" i="1" a="1"/>
  <c r="K8814" i="1" s="1"/>
  <c r="K8815" i="1" a="1"/>
  <c r="K8815" i="1" s="1"/>
  <c r="K8816" i="1" a="1"/>
  <c r="K8816" i="1" s="1"/>
  <c r="K8817" i="1" a="1"/>
  <c r="K8817" i="1" s="1"/>
  <c r="K8818" i="1" a="1"/>
  <c r="K8818" i="1" s="1"/>
  <c r="K8819" i="1" a="1"/>
  <c r="K8819" i="1" s="1"/>
  <c r="K8820" i="1" a="1"/>
  <c r="K8820" i="1" s="1"/>
  <c r="K8821" i="1" a="1"/>
  <c r="K8821" i="1" s="1"/>
  <c r="K8822" i="1" a="1"/>
  <c r="K8822" i="1" s="1"/>
  <c r="K8823" i="1" a="1"/>
  <c r="K8823" i="1" s="1"/>
  <c r="K8824" i="1" a="1"/>
  <c r="K8824" i="1" s="1"/>
  <c r="K8825" i="1" a="1"/>
  <c r="K8825" i="1" s="1"/>
  <c r="K8826" i="1" a="1"/>
  <c r="K8826" i="1" s="1"/>
  <c r="K8827" i="1" a="1"/>
  <c r="K8827" i="1" s="1"/>
  <c r="K8828" i="1" a="1"/>
  <c r="K8828" i="1" s="1"/>
  <c r="K8829" i="1" a="1"/>
  <c r="K8829" i="1" s="1"/>
  <c r="K8830" i="1" a="1"/>
  <c r="K8830" i="1" s="1"/>
  <c r="K8831" i="1" a="1"/>
  <c r="K8831" i="1" s="1"/>
  <c r="K8832" i="1" a="1"/>
  <c r="K8832" i="1" s="1"/>
  <c r="K8833" i="1" a="1"/>
  <c r="K8833" i="1" s="1"/>
  <c r="K8834" i="1" a="1"/>
  <c r="K8834" i="1" s="1"/>
  <c r="K8835" i="1" a="1"/>
  <c r="K8835" i="1" s="1"/>
  <c r="K8836" i="1" a="1"/>
  <c r="K8836" i="1" s="1"/>
  <c r="K8837" i="1" a="1"/>
  <c r="K8837" i="1" s="1"/>
  <c r="K8838" i="1" a="1"/>
  <c r="K8838" i="1" s="1"/>
  <c r="K8839" i="1" a="1"/>
  <c r="K8839" i="1" s="1"/>
  <c r="K8840" i="1" a="1"/>
  <c r="K8840" i="1" s="1"/>
  <c r="K8841" i="1" a="1"/>
  <c r="K8841" i="1" s="1"/>
  <c r="K8842" i="1" a="1"/>
  <c r="K8842" i="1" s="1"/>
  <c r="K8843" i="1" a="1"/>
  <c r="K8843" i="1" s="1"/>
  <c r="K8844" i="1" a="1"/>
  <c r="K8844" i="1" s="1"/>
  <c r="K8845" i="1" a="1"/>
  <c r="K8845" i="1" s="1"/>
  <c r="K8846" i="1" a="1"/>
  <c r="K8846" i="1" s="1"/>
  <c r="K8847" i="1" a="1"/>
  <c r="K8847" i="1" s="1"/>
  <c r="K8848" i="1" a="1"/>
  <c r="K8848" i="1" s="1"/>
  <c r="K8849" i="1" a="1"/>
  <c r="K8849" i="1" s="1"/>
  <c r="K8850" i="1" a="1"/>
  <c r="K8850" i="1" s="1"/>
  <c r="K8851" i="1" a="1"/>
  <c r="K8851" i="1" s="1"/>
  <c r="K8852" i="1" a="1"/>
  <c r="K8852" i="1" s="1"/>
  <c r="K8853" i="1" a="1"/>
  <c r="K8853" i="1" s="1"/>
  <c r="K8854" i="1" a="1"/>
  <c r="K8854" i="1" s="1"/>
  <c r="K8855" i="1" a="1"/>
  <c r="K8855" i="1" s="1"/>
  <c r="K8856" i="1" a="1"/>
  <c r="K8856" i="1" s="1"/>
  <c r="K8857" i="1" a="1"/>
  <c r="K8857" i="1" s="1"/>
  <c r="K8858" i="1" a="1"/>
  <c r="K8858" i="1" s="1"/>
  <c r="K8859" i="1" a="1"/>
  <c r="K8859" i="1" s="1"/>
  <c r="K8860" i="1" a="1"/>
  <c r="K8860" i="1" s="1"/>
  <c r="K8861" i="1" a="1"/>
  <c r="K8861" i="1" s="1"/>
  <c r="K8862" i="1" a="1"/>
  <c r="K8862" i="1" s="1"/>
  <c r="K8863" i="1" a="1"/>
  <c r="K8863" i="1" s="1"/>
  <c r="K8864" i="1" a="1"/>
  <c r="K8864" i="1" s="1"/>
  <c r="K8865" i="1" a="1"/>
  <c r="K8865" i="1" s="1"/>
  <c r="K8866" i="1" a="1"/>
  <c r="K8866" i="1" s="1"/>
  <c r="K8867" i="1" a="1"/>
  <c r="K8867" i="1" s="1"/>
  <c r="K8868" i="1" a="1"/>
  <c r="K8868" i="1" s="1"/>
  <c r="K8869" i="1" a="1"/>
  <c r="K8869" i="1" s="1"/>
  <c r="K8870" i="1" a="1"/>
  <c r="K8870" i="1" s="1"/>
  <c r="K8871" i="1" a="1"/>
  <c r="K8871" i="1" s="1"/>
  <c r="K8872" i="1" a="1"/>
  <c r="K8872" i="1" s="1"/>
  <c r="K8873" i="1" a="1"/>
  <c r="K8873" i="1" s="1"/>
  <c r="K8874" i="1" a="1"/>
  <c r="K8874" i="1" s="1"/>
  <c r="K8875" i="1" a="1"/>
  <c r="K8875" i="1" s="1"/>
  <c r="K8876" i="1" a="1"/>
  <c r="K8876" i="1" s="1"/>
  <c r="K8877" i="1" a="1"/>
  <c r="K8877" i="1" s="1"/>
  <c r="K8878" i="1" a="1"/>
  <c r="K8878" i="1" s="1"/>
  <c r="K8879" i="1" a="1"/>
  <c r="K8879" i="1" s="1"/>
  <c r="K8880" i="1" a="1"/>
  <c r="K8880" i="1" s="1"/>
  <c r="K8881" i="1" a="1"/>
  <c r="K8881" i="1" s="1"/>
  <c r="K8882" i="1" a="1"/>
  <c r="K8882" i="1" s="1"/>
  <c r="K8883" i="1" a="1"/>
  <c r="K8883" i="1" s="1"/>
  <c r="K8884" i="1" a="1"/>
  <c r="K8884" i="1" s="1"/>
  <c r="K8885" i="1" a="1"/>
  <c r="K8885" i="1" s="1"/>
  <c r="K8886" i="1" a="1"/>
  <c r="K8886" i="1" s="1"/>
  <c r="K8887" i="1" a="1"/>
  <c r="K8887" i="1" s="1"/>
  <c r="K8888" i="1" a="1"/>
  <c r="K8888" i="1" s="1"/>
  <c r="K8889" i="1" a="1"/>
  <c r="K8889" i="1" s="1"/>
  <c r="K8890" i="1" a="1"/>
  <c r="K8890" i="1" s="1"/>
  <c r="K8891" i="1" a="1"/>
  <c r="K8891" i="1" s="1"/>
  <c r="K8892" i="1" a="1"/>
  <c r="K8892" i="1" s="1"/>
  <c r="K8893" i="1" a="1"/>
  <c r="K8893" i="1" s="1"/>
  <c r="K8894" i="1" a="1"/>
  <c r="K8894" i="1" s="1"/>
  <c r="K8895" i="1" a="1"/>
  <c r="K8895" i="1" s="1"/>
  <c r="K8896" i="1" a="1"/>
  <c r="K8896" i="1" s="1"/>
  <c r="K8897" i="1" a="1"/>
  <c r="K8897" i="1" s="1"/>
  <c r="K8898" i="1" a="1"/>
  <c r="K8898" i="1" s="1"/>
  <c r="K8899" i="1" a="1"/>
  <c r="K8899" i="1" s="1"/>
  <c r="K8900" i="1" a="1"/>
  <c r="K8900" i="1" s="1"/>
  <c r="K8901" i="1" a="1"/>
  <c r="K8901" i="1" s="1"/>
  <c r="K8902" i="1" a="1"/>
  <c r="K8902" i="1" s="1"/>
  <c r="K8903" i="1" a="1"/>
  <c r="K8903" i="1" s="1"/>
  <c r="K8904" i="1" a="1"/>
  <c r="K8904" i="1" s="1"/>
  <c r="K8905" i="1" a="1"/>
  <c r="K8905" i="1" s="1"/>
  <c r="K8906" i="1" a="1"/>
  <c r="K8906" i="1" s="1"/>
  <c r="K8907" i="1" a="1"/>
  <c r="K8907" i="1" s="1"/>
  <c r="K8908" i="1" a="1"/>
  <c r="K8908" i="1" s="1"/>
  <c r="K8909" i="1" a="1"/>
  <c r="K8909" i="1" s="1"/>
  <c r="K8910" i="1" a="1"/>
  <c r="K8910" i="1" s="1"/>
  <c r="K8911" i="1" a="1"/>
  <c r="K8911" i="1" s="1"/>
  <c r="K8912" i="1" a="1"/>
  <c r="K8912" i="1" s="1"/>
  <c r="K8913" i="1" a="1"/>
  <c r="K8913" i="1" s="1"/>
  <c r="K8914" i="1" a="1"/>
  <c r="K8914" i="1" s="1"/>
  <c r="K8915" i="1" a="1"/>
  <c r="K8915" i="1" s="1"/>
  <c r="K8916" i="1" a="1"/>
  <c r="K8916" i="1" s="1"/>
  <c r="K8917" i="1" a="1"/>
  <c r="K8917" i="1" s="1"/>
  <c r="K8918" i="1" a="1"/>
  <c r="K8918" i="1" s="1"/>
  <c r="K8919" i="1" a="1"/>
  <c r="K8919" i="1" s="1"/>
  <c r="K8920" i="1" a="1"/>
  <c r="K8920" i="1" s="1"/>
  <c r="K8921" i="1" a="1"/>
  <c r="K8921" i="1" s="1"/>
  <c r="K8922" i="1" a="1"/>
  <c r="K8922" i="1" s="1"/>
  <c r="K8923" i="1" a="1"/>
  <c r="K8923" i="1" s="1"/>
  <c r="K8924" i="1" a="1"/>
  <c r="K8924" i="1" s="1"/>
  <c r="K8925" i="1" a="1"/>
  <c r="K8925" i="1" s="1"/>
  <c r="K8926" i="1" a="1"/>
  <c r="K8926" i="1" s="1"/>
  <c r="K8927" i="1" a="1"/>
  <c r="K8927" i="1" s="1"/>
  <c r="K8928" i="1" a="1"/>
  <c r="K8928" i="1" s="1"/>
  <c r="K8929" i="1" a="1"/>
  <c r="K8929" i="1" s="1"/>
  <c r="K8930" i="1" a="1"/>
  <c r="K8930" i="1" s="1"/>
  <c r="K8931" i="1" a="1"/>
  <c r="K8931" i="1" s="1"/>
  <c r="K8932" i="1" a="1"/>
  <c r="K8932" i="1" s="1"/>
  <c r="K8933" i="1" a="1"/>
  <c r="K8933" i="1" s="1"/>
  <c r="K8934" i="1" a="1"/>
  <c r="K8934" i="1" s="1"/>
  <c r="K8935" i="1" a="1"/>
  <c r="K8935" i="1" s="1"/>
  <c r="K8936" i="1" a="1"/>
  <c r="K8936" i="1" s="1"/>
  <c r="K8937" i="1" a="1"/>
  <c r="K8937" i="1" s="1"/>
  <c r="K8938" i="1" a="1"/>
  <c r="K8938" i="1" s="1"/>
  <c r="K8939" i="1" a="1"/>
  <c r="K8939" i="1" s="1"/>
  <c r="K8940" i="1" a="1"/>
  <c r="K8940" i="1" s="1"/>
  <c r="K8941" i="1" a="1"/>
  <c r="K8941" i="1" s="1"/>
  <c r="K8942" i="1" a="1"/>
  <c r="K8942" i="1" s="1"/>
  <c r="K8943" i="1" a="1"/>
  <c r="K8943" i="1" s="1"/>
  <c r="K8944" i="1" a="1"/>
  <c r="K8944" i="1" s="1"/>
  <c r="K8945" i="1" a="1"/>
  <c r="K8945" i="1" s="1"/>
  <c r="K8946" i="1" a="1"/>
  <c r="K8946" i="1" s="1"/>
  <c r="K8947" i="1" a="1"/>
  <c r="K8947" i="1" s="1"/>
  <c r="K8948" i="1" a="1"/>
  <c r="K8948" i="1" s="1"/>
  <c r="K8949" i="1" a="1"/>
  <c r="K8949" i="1" s="1"/>
  <c r="K8950" i="1" a="1"/>
  <c r="K8950" i="1" s="1"/>
  <c r="K8951" i="1" a="1"/>
  <c r="K8951" i="1" s="1"/>
  <c r="K8952" i="1" a="1"/>
  <c r="K8952" i="1" s="1"/>
  <c r="K8953" i="1" a="1"/>
  <c r="K8953" i="1" s="1"/>
  <c r="K8954" i="1" a="1"/>
  <c r="K8954" i="1" s="1"/>
  <c r="K8955" i="1" a="1"/>
  <c r="K8955" i="1" s="1"/>
  <c r="K8956" i="1" a="1"/>
  <c r="K8956" i="1" s="1"/>
  <c r="K8957" i="1" a="1"/>
  <c r="K8957" i="1" s="1"/>
  <c r="K8958" i="1" a="1"/>
  <c r="K8958" i="1" s="1"/>
  <c r="K8959" i="1" a="1"/>
  <c r="K8959" i="1" s="1"/>
  <c r="K8960" i="1" a="1"/>
  <c r="K8960" i="1" s="1"/>
  <c r="K8961" i="1" a="1"/>
  <c r="K8961" i="1" s="1"/>
  <c r="K8962" i="1" a="1"/>
  <c r="K8962" i="1" s="1"/>
  <c r="K8963" i="1" a="1"/>
  <c r="K8963" i="1" s="1"/>
  <c r="K8964" i="1" a="1"/>
  <c r="K8964" i="1" s="1"/>
  <c r="K8965" i="1" a="1"/>
  <c r="K8965" i="1" s="1"/>
  <c r="K8966" i="1" a="1"/>
  <c r="K8966" i="1" s="1"/>
  <c r="K8967" i="1" a="1"/>
  <c r="K8967" i="1" s="1"/>
  <c r="K8968" i="1" a="1"/>
  <c r="K8968" i="1" s="1"/>
  <c r="K8969" i="1" a="1"/>
  <c r="K8969" i="1" s="1"/>
  <c r="K8970" i="1" a="1"/>
  <c r="K8970" i="1" s="1"/>
  <c r="K8971" i="1" a="1"/>
  <c r="K8971" i="1" s="1"/>
  <c r="K8972" i="1" a="1"/>
  <c r="K8972" i="1" s="1"/>
  <c r="K8973" i="1" a="1"/>
  <c r="K8973" i="1" s="1"/>
  <c r="K8974" i="1" a="1"/>
  <c r="K8974" i="1" s="1"/>
  <c r="K8975" i="1" a="1"/>
  <c r="K8975" i="1" s="1"/>
  <c r="K8976" i="1" a="1"/>
  <c r="K8976" i="1" s="1"/>
  <c r="K8977" i="1" a="1"/>
  <c r="K8977" i="1" s="1"/>
  <c r="K8978" i="1" a="1"/>
  <c r="K8978" i="1" s="1"/>
  <c r="K8979" i="1" a="1"/>
  <c r="K8979" i="1" s="1"/>
  <c r="K8980" i="1" a="1"/>
  <c r="K8980" i="1" s="1"/>
  <c r="K8981" i="1" a="1"/>
  <c r="K8981" i="1" s="1"/>
  <c r="K8982" i="1" a="1"/>
  <c r="K8982" i="1" s="1"/>
  <c r="K8983" i="1" a="1"/>
  <c r="K8983" i="1" s="1"/>
  <c r="K8984" i="1" a="1"/>
  <c r="K8984" i="1" s="1"/>
  <c r="K8985" i="1" a="1"/>
  <c r="K8985" i="1" s="1"/>
  <c r="K8986" i="1" a="1"/>
  <c r="K8986" i="1" s="1"/>
  <c r="K8987" i="1" a="1"/>
  <c r="K8987" i="1" s="1"/>
  <c r="K8988" i="1" a="1"/>
  <c r="K8988" i="1" s="1"/>
  <c r="K8989" i="1" a="1"/>
  <c r="K8989" i="1" s="1"/>
  <c r="K8990" i="1" a="1"/>
  <c r="K8990" i="1" s="1"/>
  <c r="K8991" i="1" a="1"/>
  <c r="K8991" i="1" s="1"/>
  <c r="K8992" i="1" a="1"/>
  <c r="K8992" i="1" s="1"/>
  <c r="K8993" i="1" a="1"/>
  <c r="K8993" i="1" s="1"/>
  <c r="K8994" i="1" a="1"/>
  <c r="K8994" i="1" s="1"/>
  <c r="K8995" i="1" a="1"/>
  <c r="K8995" i="1" s="1"/>
  <c r="K8996" i="1" a="1"/>
  <c r="K8996" i="1" s="1"/>
  <c r="K8997" i="1" a="1"/>
  <c r="K8997" i="1" s="1"/>
  <c r="K8998" i="1" a="1"/>
  <c r="K8998" i="1" s="1"/>
  <c r="K8999" i="1" a="1"/>
  <c r="K8999" i="1" s="1"/>
  <c r="K9000" i="1" a="1"/>
  <c r="K9000" i="1" s="1"/>
  <c r="K9001" i="1" a="1"/>
  <c r="K9001" i="1" s="1"/>
  <c r="K9002" i="1" a="1"/>
  <c r="K9002" i="1" s="1"/>
  <c r="K9003" i="1" a="1"/>
  <c r="K9003" i="1" s="1"/>
  <c r="K9004" i="1" a="1"/>
  <c r="K9004" i="1" s="1"/>
  <c r="K9005" i="1" a="1"/>
  <c r="K9005" i="1" s="1"/>
  <c r="K9006" i="1" a="1"/>
  <c r="K9006" i="1" s="1"/>
  <c r="K9007" i="1" a="1"/>
  <c r="K9007" i="1" s="1"/>
  <c r="K9008" i="1" a="1"/>
  <c r="K9008" i="1" s="1"/>
  <c r="K9009" i="1" a="1"/>
  <c r="K9009" i="1" s="1"/>
  <c r="K9010" i="1" a="1"/>
  <c r="K9010" i="1" s="1"/>
  <c r="K9011" i="1" a="1"/>
  <c r="K9011" i="1" s="1"/>
  <c r="K9012" i="1" a="1"/>
  <c r="K9012" i="1" s="1"/>
  <c r="K9013" i="1" a="1"/>
  <c r="K9013" i="1" s="1"/>
  <c r="K9014" i="1" a="1"/>
  <c r="K9014" i="1" s="1"/>
  <c r="K9015" i="1" a="1"/>
  <c r="K9015" i="1" s="1"/>
  <c r="K9016" i="1" a="1"/>
  <c r="K9016" i="1" s="1"/>
  <c r="K9017" i="1" a="1"/>
  <c r="K9017" i="1" s="1"/>
  <c r="K9018" i="1" a="1"/>
  <c r="K9018" i="1" s="1"/>
  <c r="K9019" i="1" a="1"/>
  <c r="K9019" i="1" s="1"/>
  <c r="K9020" i="1" a="1"/>
  <c r="K9020" i="1" s="1"/>
  <c r="K9021" i="1" a="1"/>
  <c r="K9021" i="1" s="1"/>
  <c r="K9022" i="1" a="1"/>
  <c r="K9022" i="1" s="1"/>
  <c r="K9023" i="1" a="1"/>
  <c r="K9023" i="1" s="1"/>
  <c r="K9024" i="1" a="1"/>
  <c r="K9024" i="1" s="1"/>
  <c r="K9025" i="1" a="1"/>
  <c r="K9025" i="1" s="1"/>
  <c r="K9026" i="1" a="1"/>
  <c r="K9026" i="1" s="1"/>
  <c r="K9027" i="1" a="1"/>
  <c r="K9027" i="1" s="1"/>
  <c r="K9028" i="1" a="1"/>
  <c r="K9028" i="1" s="1"/>
  <c r="K9029" i="1" a="1"/>
  <c r="K9029" i="1" s="1"/>
  <c r="K9030" i="1" a="1"/>
  <c r="K9030" i="1" s="1"/>
  <c r="K9031" i="1" a="1"/>
  <c r="K9031" i="1" s="1"/>
  <c r="K9032" i="1" a="1"/>
  <c r="K9032" i="1" s="1"/>
  <c r="K9033" i="1" a="1"/>
  <c r="K9033" i="1" s="1"/>
  <c r="K9034" i="1" a="1"/>
  <c r="K9034" i="1" s="1"/>
  <c r="K9035" i="1" a="1"/>
  <c r="K9035" i="1" s="1"/>
  <c r="K9036" i="1" a="1"/>
  <c r="K9036" i="1" s="1"/>
  <c r="K9037" i="1" a="1"/>
  <c r="K9037" i="1" s="1"/>
  <c r="K9038" i="1" a="1"/>
  <c r="K9038" i="1" s="1"/>
  <c r="K9039" i="1" a="1"/>
  <c r="K9039" i="1" s="1"/>
  <c r="K9040" i="1" a="1"/>
  <c r="K9040" i="1" s="1"/>
  <c r="K9041" i="1" a="1"/>
  <c r="K9041" i="1" s="1"/>
  <c r="K9042" i="1" a="1"/>
  <c r="K9042" i="1" s="1"/>
  <c r="K9043" i="1" a="1"/>
  <c r="K9043" i="1" s="1"/>
  <c r="K9044" i="1" a="1"/>
  <c r="K9044" i="1" s="1"/>
  <c r="K9045" i="1" a="1"/>
  <c r="K9045" i="1" s="1"/>
  <c r="K9046" i="1" a="1"/>
  <c r="K9046" i="1" s="1"/>
  <c r="K9047" i="1" a="1"/>
  <c r="K9047" i="1" s="1"/>
  <c r="K9048" i="1" a="1"/>
  <c r="K9048" i="1" s="1"/>
  <c r="K9049" i="1" a="1"/>
  <c r="K9049" i="1" s="1"/>
  <c r="K9050" i="1" a="1"/>
  <c r="K9050" i="1" s="1"/>
  <c r="K9051" i="1" a="1"/>
  <c r="K9051" i="1" s="1"/>
  <c r="K9052" i="1" a="1"/>
  <c r="K9052" i="1" s="1"/>
  <c r="K9053" i="1" a="1"/>
  <c r="K9053" i="1" s="1"/>
  <c r="K9054" i="1" a="1"/>
  <c r="K9054" i="1" s="1"/>
  <c r="K9055" i="1" a="1"/>
  <c r="K9055" i="1" s="1"/>
  <c r="K9056" i="1" a="1"/>
  <c r="K9056" i="1" s="1"/>
  <c r="K9057" i="1" a="1"/>
  <c r="K9057" i="1" s="1"/>
  <c r="K9058" i="1" a="1"/>
  <c r="K9058" i="1" s="1"/>
  <c r="K9059" i="1" a="1"/>
  <c r="K9059" i="1" s="1"/>
  <c r="K9060" i="1" a="1"/>
  <c r="K9060" i="1" s="1"/>
  <c r="K9061" i="1" a="1"/>
  <c r="K9061" i="1" s="1"/>
  <c r="K9062" i="1" a="1"/>
  <c r="K9062" i="1" s="1"/>
  <c r="K9063" i="1" a="1"/>
  <c r="K9063" i="1" s="1"/>
  <c r="K9064" i="1" a="1"/>
  <c r="K9064" i="1" s="1"/>
  <c r="K9065" i="1" a="1"/>
  <c r="K9065" i="1" s="1"/>
  <c r="K9066" i="1" a="1"/>
  <c r="K9066" i="1" s="1"/>
  <c r="K9067" i="1" a="1"/>
  <c r="K9067" i="1" s="1"/>
  <c r="K9068" i="1" a="1"/>
  <c r="K9068" i="1" s="1"/>
  <c r="K9069" i="1" a="1"/>
  <c r="K9069" i="1" s="1"/>
  <c r="K9070" i="1" a="1"/>
  <c r="K9070" i="1" s="1"/>
  <c r="K9071" i="1" a="1"/>
  <c r="K9071" i="1" s="1"/>
  <c r="K9072" i="1" a="1"/>
  <c r="K9072" i="1" s="1"/>
  <c r="K9073" i="1" a="1"/>
  <c r="K9073" i="1" s="1"/>
  <c r="K9074" i="1" a="1"/>
  <c r="K9074" i="1" s="1"/>
  <c r="K9075" i="1" a="1"/>
  <c r="K9075" i="1" s="1"/>
  <c r="K9076" i="1" a="1"/>
  <c r="K9076" i="1" s="1"/>
  <c r="K9077" i="1" a="1"/>
  <c r="K9077" i="1" s="1"/>
  <c r="K9078" i="1" a="1"/>
  <c r="K9078" i="1" s="1"/>
  <c r="K9079" i="1" a="1"/>
  <c r="K9079" i="1" s="1"/>
  <c r="K9080" i="1" a="1"/>
  <c r="K9080" i="1" s="1"/>
  <c r="K9081" i="1" a="1"/>
  <c r="K9081" i="1" s="1"/>
  <c r="K9082" i="1" a="1"/>
  <c r="K9082" i="1" s="1"/>
  <c r="K9083" i="1" a="1"/>
  <c r="K9083" i="1" s="1"/>
  <c r="K9084" i="1" a="1"/>
  <c r="K9084" i="1" s="1"/>
  <c r="K9085" i="1" a="1"/>
  <c r="K9085" i="1" s="1"/>
  <c r="K9086" i="1" a="1"/>
  <c r="K9086" i="1" s="1"/>
  <c r="K9087" i="1" a="1"/>
  <c r="K9087" i="1" s="1"/>
  <c r="K9088" i="1" a="1"/>
  <c r="K9088" i="1" s="1"/>
  <c r="K9089" i="1" a="1"/>
  <c r="K9089" i="1" s="1"/>
  <c r="K9090" i="1" a="1"/>
  <c r="K9090" i="1" s="1"/>
  <c r="K9091" i="1" a="1"/>
  <c r="K9091" i="1" s="1"/>
  <c r="K9092" i="1" a="1"/>
  <c r="K9092" i="1" s="1"/>
  <c r="K9093" i="1" a="1"/>
  <c r="K9093" i="1" s="1"/>
  <c r="K9094" i="1" a="1"/>
  <c r="K9094" i="1" s="1"/>
  <c r="K9095" i="1" a="1"/>
  <c r="K9095" i="1" s="1"/>
  <c r="K9096" i="1" a="1"/>
  <c r="K9096" i="1" s="1"/>
  <c r="K9097" i="1" a="1"/>
  <c r="K9097" i="1" s="1"/>
  <c r="K9098" i="1" a="1"/>
  <c r="K9098" i="1" s="1"/>
  <c r="K9099" i="1" a="1"/>
  <c r="K9099" i="1" s="1"/>
  <c r="K9100" i="1" a="1"/>
  <c r="K9100" i="1" s="1"/>
  <c r="K9101" i="1" a="1"/>
  <c r="K9101" i="1" s="1"/>
  <c r="K9102" i="1" a="1"/>
  <c r="K9102" i="1" s="1"/>
  <c r="K9103" i="1" a="1"/>
  <c r="K9103" i="1" s="1"/>
  <c r="K9104" i="1" a="1"/>
  <c r="K9104" i="1" s="1"/>
  <c r="K9105" i="1" a="1"/>
  <c r="K9105" i="1" s="1"/>
  <c r="K9106" i="1" a="1"/>
  <c r="K9106" i="1" s="1"/>
  <c r="K9107" i="1" a="1"/>
  <c r="K9107" i="1" s="1"/>
  <c r="K9108" i="1" a="1"/>
  <c r="K9108" i="1" s="1"/>
  <c r="K9109" i="1" a="1"/>
  <c r="K9109" i="1" s="1"/>
  <c r="K9110" i="1" a="1"/>
  <c r="K9110" i="1" s="1"/>
  <c r="K9111" i="1" a="1"/>
  <c r="K9111" i="1" s="1"/>
  <c r="K9112" i="1" a="1"/>
  <c r="K9112" i="1" s="1"/>
  <c r="K9113" i="1" a="1"/>
  <c r="K9113" i="1" s="1"/>
  <c r="K9114" i="1" a="1"/>
  <c r="K9114" i="1" s="1"/>
  <c r="K9115" i="1" a="1"/>
  <c r="K9115" i="1" s="1"/>
  <c r="K9116" i="1" a="1"/>
  <c r="K9116" i="1" s="1"/>
  <c r="K9117" i="1" a="1"/>
  <c r="K9117" i="1" s="1"/>
  <c r="K9118" i="1" a="1"/>
  <c r="K9118" i="1" s="1"/>
  <c r="K9119" i="1" a="1"/>
  <c r="K9119" i="1" s="1"/>
  <c r="K9120" i="1" a="1"/>
  <c r="K9120" i="1" s="1"/>
  <c r="K9121" i="1" a="1"/>
  <c r="K9121" i="1" s="1"/>
  <c r="K9122" i="1" a="1"/>
  <c r="K9122" i="1" s="1"/>
  <c r="K9123" i="1" a="1"/>
  <c r="K9123" i="1" s="1"/>
  <c r="K9124" i="1" a="1"/>
  <c r="K9124" i="1" s="1"/>
  <c r="K9125" i="1" a="1"/>
  <c r="K9125" i="1" s="1"/>
  <c r="K9126" i="1" a="1"/>
  <c r="K9126" i="1" s="1"/>
  <c r="K9127" i="1" a="1"/>
  <c r="K9127" i="1" s="1"/>
  <c r="K9128" i="1" a="1"/>
  <c r="K9128" i="1" s="1"/>
  <c r="K9129" i="1" a="1"/>
  <c r="K9129" i="1" s="1"/>
  <c r="K9130" i="1" a="1"/>
  <c r="K9130" i="1" s="1"/>
  <c r="K9131" i="1" a="1"/>
  <c r="K9131" i="1" s="1"/>
  <c r="K9132" i="1" a="1"/>
  <c r="K9132" i="1" s="1"/>
  <c r="K9133" i="1" a="1"/>
  <c r="K9133" i="1" s="1"/>
  <c r="K9134" i="1" a="1"/>
  <c r="K9134" i="1" s="1"/>
  <c r="K9135" i="1" a="1"/>
  <c r="K9135" i="1" s="1"/>
  <c r="K9136" i="1" a="1"/>
  <c r="K9136" i="1" s="1"/>
  <c r="K9137" i="1" a="1"/>
  <c r="K9137" i="1" s="1"/>
  <c r="K9138" i="1" a="1"/>
  <c r="K9138" i="1" s="1"/>
  <c r="K9139" i="1" a="1"/>
  <c r="K9139" i="1" s="1"/>
  <c r="K9140" i="1" a="1"/>
  <c r="K9140" i="1" s="1"/>
  <c r="K9141" i="1" a="1"/>
  <c r="K9141" i="1" s="1"/>
  <c r="K9142" i="1" a="1"/>
  <c r="K9142" i="1" s="1"/>
  <c r="K9143" i="1" a="1"/>
  <c r="K9143" i="1" s="1"/>
  <c r="K9144" i="1" a="1"/>
  <c r="K9144" i="1" s="1"/>
  <c r="K9145" i="1" a="1"/>
  <c r="K9145" i="1" s="1"/>
  <c r="K9146" i="1" a="1"/>
  <c r="K9146" i="1" s="1"/>
  <c r="K9147" i="1" a="1"/>
  <c r="K9147" i="1" s="1"/>
  <c r="K9148" i="1" a="1"/>
  <c r="K9148" i="1" s="1"/>
  <c r="K9149" i="1" a="1"/>
  <c r="K9149" i="1" s="1"/>
  <c r="K9150" i="1" a="1"/>
  <c r="K9150" i="1" s="1"/>
  <c r="K9151" i="1" a="1"/>
  <c r="K9151" i="1" s="1"/>
  <c r="K9152" i="1" a="1"/>
  <c r="K9152" i="1" s="1"/>
  <c r="K9153" i="1" a="1"/>
  <c r="K9153" i="1" s="1"/>
  <c r="K9154" i="1" a="1"/>
  <c r="K9154" i="1" s="1"/>
  <c r="K9155" i="1" a="1"/>
  <c r="K9155" i="1" s="1"/>
  <c r="K9156" i="1" a="1"/>
  <c r="K9156" i="1" s="1"/>
  <c r="K9157" i="1" a="1"/>
  <c r="K9157" i="1" s="1"/>
  <c r="K9158" i="1" a="1"/>
  <c r="K9158" i="1" s="1"/>
  <c r="K9159" i="1" a="1"/>
  <c r="K9159" i="1" s="1"/>
  <c r="K9160" i="1" a="1"/>
  <c r="K9160" i="1" s="1"/>
  <c r="K9161" i="1" a="1"/>
  <c r="K9161" i="1" s="1"/>
  <c r="K9162" i="1" a="1"/>
  <c r="K9162" i="1" s="1"/>
  <c r="K9163" i="1" a="1"/>
  <c r="K9163" i="1" s="1"/>
  <c r="K9164" i="1" a="1"/>
  <c r="K9164" i="1" s="1"/>
  <c r="K9165" i="1" a="1"/>
  <c r="K9165" i="1" s="1"/>
  <c r="K9166" i="1" a="1"/>
  <c r="K9166" i="1" s="1"/>
  <c r="K9167" i="1" a="1"/>
  <c r="K9167" i="1" s="1"/>
  <c r="K9168" i="1" a="1"/>
  <c r="K9168" i="1" s="1"/>
  <c r="K9169" i="1" a="1"/>
  <c r="K9169" i="1" s="1"/>
  <c r="K9170" i="1" a="1"/>
  <c r="K9170" i="1" s="1"/>
  <c r="K9171" i="1" a="1"/>
  <c r="K9171" i="1" s="1"/>
  <c r="K9172" i="1" a="1"/>
  <c r="K9172" i="1" s="1"/>
  <c r="K9173" i="1" a="1"/>
  <c r="K9173" i="1" s="1"/>
  <c r="K9174" i="1" a="1"/>
  <c r="K9174" i="1" s="1"/>
  <c r="K9175" i="1" a="1"/>
  <c r="K9175" i="1" s="1"/>
  <c r="K9176" i="1" a="1"/>
  <c r="K9176" i="1" s="1"/>
  <c r="K9177" i="1" a="1"/>
  <c r="K9177" i="1" s="1"/>
  <c r="K9178" i="1" a="1"/>
  <c r="K9178" i="1" s="1"/>
  <c r="K9179" i="1" a="1"/>
  <c r="K9179" i="1" s="1"/>
  <c r="K9180" i="1" a="1"/>
  <c r="K9180" i="1" s="1"/>
  <c r="K9181" i="1" a="1"/>
  <c r="K9181" i="1" s="1"/>
  <c r="K9182" i="1" a="1"/>
  <c r="K9182" i="1" s="1"/>
  <c r="K9183" i="1" a="1"/>
  <c r="K9183" i="1" s="1"/>
  <c r="K9184" i="1" a="1"/>
  <c r="K9184" i="1" s="1"/>
  <c r="K9185" i="1" a="1"/>
  <c r="K9185" i="1" s="1"/>
  <c r="K9186" i="1" a="1"/>
  <c r="K9186" i="1" s="1"/>
  <c r="K9187" i="1" a="1"/>
  <c r="K9187" i="1" s="1"/>
  <c r="K9188" i="1" a="1"/>
  <c r="K9188" i="1" s="1"/>
  <c r="K9189" i="1" a="1"/>
  <c r="K9189" i="1" s="1"/>
  <c r="K9190" i="1" a="1"/>
  <c r="K9190" i="1" s="1"/>
  <c r="K9191" i="1" a="1"/>
  <c r="K9191" i="1" s="1"/>
  <c r="K9192" i="1" a="1"/>
  <c r="K9192" i="1" s="1"/>
  <c r="K9193" i="1" a="1"/>
  <c r="K9193" i="1" s="1"/>
  <c r="K9194" i="1" a="1"/>
  <c r="K9194" i="1" s="1"/>
  <c r="K9195" i="1" a="1"/>
  <c r="K9195" i="1" s="1"/>
  <c r="K9196" i="1" a="1"/>
  <c r="K9196" i="1" s="1"/>
  <c r="K9197" i="1" a="1"/>
  <c r="K9197" i="1" s="1"/>
  <c r="K9198" i="1" a="1"/>
  <c r="K9198" i="1" s="1"/>
  <c r="K9199" i="1" a="1"/>
  <c r="K9199" i="1" s="1"/>
  <c r="K9200" i="1" a="1"/>
  <c r="K9200" i="1" s="1"/>
  <c r="K9201" i="1" a="1"/>
  <c r="K9201" i="1" s="1"/>
  <c r="K9202" i="1" a="1"/>
  <c r="K9202" i="1" s="1"/>
  <c r="K9203" i="1" a="1"/>
  <c r="K9203" i="1" s="1"/>
  <c r="K9204" i="1" a="1"/>
  <c r="K9204" i="1" s="1"/>
  <c r="K9205" i="1" a="1"/>
  <c r="K9205" i="1" s="1"/>
  <c r="K9206" i="1" a="1"/>
  <c r="K9206" i="1" s="1"/>
  <c r="K9207" i="1" a="1"/>
  <c r="K9207" i="1" s="1"/>
  <c r="K9208" i="1" a="1"/>
  <c r="K9208" i="1" s="1"/>
  <c r="K9209" i="1" a="1"/>
  <c r="K9209" i="1" s="1"/>
  <c r="K9210" i="1" a="1"/>
  <c r="K9210" i="1" s="1"/>
  <c r="K9211" i="1" a="1"/>
  <c r="K9211" i="1" s="1"/>
  <c r="K9212" i="1" a="1"/>
  <c r="K9212" i="1" s="1"/>
  <c r="K9213" i="1" a="1"/>
  <c r="K9213" i="1" s="1"/>
  <c r="K9214" i="1" a="1"/>
  <c r="K9214" i="1" s="1"/>
  <c r="K9215" i="1" a="1"/>
  <c r="K9215" i="1" s="1"/>
  <c r="K9216" i="1" a="1"/>
  <c r="K9216" i="1" s="1"/>
  <c r="K9217" i="1" a="1"/>
  <c r="K9217" i="1" s="1"/>
  <c r="K9218" i="1" a="1"/>
  <c r="K9218" i="1" s="1"/>
  <c r="K9219" i="1" a="1"/>
  <c r="K9219" i="1" s="1"/>
  <c r="K9220" i="1" a="1"/>
  <c r="K9220" i="1" s="1"/>
  <c r="K9221" i="1" a="1"/>
  <c r="K9221" i="1" s="1"/>
  <c r="K9222" i="1" a="1"/>
  <c r="K9222" i="1" s="1"/>
  <c r="K9223" i="1" a="1"/>
  <c r="K9223" i="1" s="1"/>
  <c r="K9224" i="1" a="1"/>
  <c r="K9224" i="1" s="1"/>
  <c r="K9225" i="1" a="1"/>
  <c r="K9225" i="1" s="1"/>
  <c r="K9226" i="1" a="1"/>
  <c r="K9226" i="1" s="1"/>
  <c r="K9227" i="1" a="1"/>
  <c r="K9227" i="1" s="1"/>
  <c r="K9228" i="1" a="1"/>
  <c r="K9228" i="1" s="1"/>
  <c r="K9229" i="1" a="1"/>
  <c r="K9229" i="1" s="1"/>
  <c r="K9230" i="1" a="1"/>
  <c r="K9230" i="1" s="1"/>
  <c r="K9231" i="1" a="1"/>
  <c r="K9231" i="1" s="1"/>
  <c r="K9232" i="1" a="1"/>
  <c r="K9232" i="1" s="1"/>
  <c r="K9233" i="1" a="1"/>
  <c r="K9233" i="1" s="1"/>
  <c r="K9234" i="1" a="1"/>
  <c r="K9234" i="1" s="1"/>
  <c r="K9235" i="1" a="1"/>
  <c r="K9235" i="1" s="1"/>
  <c r="K9236" i="1" a="1"/>
  <c r="K9236" i="1" s="1"/>
  <c r="K9237" i="1" a="1"/>
  <c r="K9237" i="1" s="1"/>
  <c r="K9238" i="1" a="1"/>
  <c r="K9238" i="1" s="1"/>
  <c r="K9239" i="1" a="1"/>
  <c r="K9239" i="1" s="1"/>
  <c r="K9240" i="1" a="1"/>
  <c r="K9240" i="1" s="1"/>
  <c r="K9241" i="1" a="1"/>
  <c r="K9241" i="1" s="1"/>
  <c r="K9242" i="1" a="1"/>
  <c r="K9242" i="1" s="1"/>
  <c r="K9243" i="1" a="1"/>
  <c r="K9243" i="1" s="1"/>
  <c r="K9244" i="1" a="1"/>
  <c r="K9244" i="1" s="1"/>
  <c r="K9245" i="1" a="1"/>
  <c r="K9245" i="1" s="1"/>
  <c r="K9246" i="1" a="1"/>
  <c r="K9246" i="1" s="1"/>
  <c r="K9247" i="1" a="1"/>
  <c r="K9247" i="1" s="1"/>
  <c r="K9248" i="1" a="1"/>
  <c r="K9248" i="1" s="1"/>
  <c r="K9249" i="1" a="1"/>
  <c r="K9249" i="1" s="1"/>
  <c r="K9250" i="1" a="1"/>
  <c r="K9250" i="1" s="1"/>
  <c r="K9251" i="1" a="1"/>
  <c r="K9251" i="1" s="1"/>
  <c r="K9252" i="1" a="1"/>
  <c r="K9252" i="1" s="1"/>
  <c r="K9253" i="1" a="1"/>
  <c r="K9253" i="1" s="1"/>
  <c r="K9254" i="1" a="1"/>
  <c r="K9254" i="1" s="1"/>
  <c r="K9255" i="1" a="1"/>
  <c r="K9255" i="1" s="1"/>
  <c r="K9256" i="1" a="1"/>
  <c r="K9256" i="1" s="1"/>
  <c r="K9257" i="1" a="1"/>
  <c r="K9257" i="1" s="1"/>
  <c r="K9258" i="1" a="1"/>
  <c r="K9258" i="1" s="1"/>
  <c r="K9259" i="1" a="1"/>
  <c r="K9259" i="1" s="1"/>
  <c r="K9260" i="1" a="1"/>
  <c r="K9260" i="1" s="1"/>
  <c r="K9261" i="1" a="1"/>
  <c r="K9261" i="1" s="1"/>
  <c r="K9262" i="1" a="1"/>
  <c r="K9262" i="1" s="1"/>
  <c r="K9263" i="1" a="1"/>
  <c r="K9263" i="1" s="1"/>
  <c r="K9264" i="1" a="1"/>
  <c r="K9264" i="1" s="1"/>
  <c r="K9265" i="1" a="1"/>
  <c r="K9265" i="1" s="1"/>
  <c r="K9266" i="1" a="1"/>
  <c r="K9266" i="1" s="1"/>
  <c r="K9267" i="1" a="1"/>
  <c r="K9267" i="1" s="1"/>
  <c r="K9268" i="1" a="1"/>
  <c r="K9268" i="1" s="1"/>
  <c r="K9269" i="1" a="1"/>
  <c r="K9269" i="1" s="1"/>
  <c r="K9270" i="1" a="1"/>
  <c r="K9270" i="1" s="1"/>
  <c r="K9271" i="1" a="1"/>
  <c r="K9271" i="1" s="1"/>
  <c r="K9272" i="1" a="1"/>
  <c r="K9272" i="1" s="1"/>
  <c r="K9273" i="1" a="1"/>
  <c r="K9273" i="1" s="1"/>
  <c r="K9274" i="1" a="1"/>
  <c r="K9274" i="1" s="1"/>
  <c r="K9275" i="1" a="1"/>
  <c r="K9275" i="1" s="1"/>
  <c r="K9276" i="1" a="1"/>
  <c r="K9276" i="1" s="1"/>
  <c r="K9277" i="1" a="1"/>
  <c r="K9277" i="1" s="1"/>
  <c r="K9278" i="1" a="1"/>
  <c r="K9278" i="1" s="1"/>
  <c r="K9279" i="1" a="1"/>
  <c r="K9279" i="1" s="1"/>
  <c r="K9280" i="1" a="1"/>
  <c r="K9280" i="1" s="1"/>
  <c r="K9281" i="1" a="1"/>
  <c r="K9281" i="1" s="1"/>
  <c r="K9282" i="1" a="1"/>
  <c r="K9282" i="1" s="1"/>
  <c r="K9283" i="1" a="1"/>
  <c r="K9283" i="1" s="1"/>
  <c r="K9284" i="1" a="1"/>
  <c r="K9284" i="1" s="1"/>
  <c r="K9285" i="1" a="1"/>
  <c r="K9285" i="1" s="1"/>
  <c r="K9286" i="1" a="1"/>
  <c r="K9286" i="1" s="1"/>
  <c r="K9287" i="1" a="1"/>
  <c r="K9287" i="1" s="1"/>
  <c r="K9288" i="1" a="1"/>
  <c r="K9288" i="1" s="1"/>
  <c r="K9289" i="1" a="1"/>
  <c r="K9289" i="1" s="1"/>
  <c r="K9290" i="1" a="1"/>
  <c r="K9290" i="1" s="1"/>
  <c r="K9291" i="1" a="1"/>
  <c r="K9291" i="1" s="1"/>
  <c r="K9292" i="1" a="1"/>
  <c r="K9292" i="1" s="1"/>
  <c r="K9293" i="1" a="1"/>
  <c r="K9293" i="1" s="1"/>
  <c r="K9294" i="1" a="1"/>
  <c r="K9294" i="1" s="1"/>
  <c r="K9295" i="1" a="1"/>
  <c r="K9295" i="1" s="1"/>
  <c r="K9296" i="1" a="1"/>
  <c r="K9296" i="1" s="1"/>
  <c r="K9297" i="1" a="1"/>
  <c r="K9297" i="1" s="1"/>
  <c r="K9298" i="1" a="1"/>
  <c r="K9298" i="1" s="1"/>
  <c r="K9299" i="1" a="1"/>
  <c r="K9299" i="1" s="1"/>
  <c r="K9300" i="1" a="1"/>
  <c r="K9300" i="1" s="1"/>
  <c r="K9301" i="1" a="1"/>
  <c r="K9301" i="1" s="1"/>
  <c r="K9302" i="1" a="1"/>
  <c r="K9302" i="1" s="1"/>
  <c r="K9303" i="1" a="1"/>
  <c r="K9303" i="1" s="1"/>
  <c r="K9304" i="1" a="1"/>
  <c r="K9304" i="1" s="1"/>
  <c r="K9305" i="1" a="1"/>
  <c r="K9305" i="1" s="1"/>
  <c r="K9306" i="1" a="1"/>
  <c r="K9306" i="1" s="1"/>
  <c r="K9307" i="1" a="1"/>
  <c r="K9307" i="1" s="1"/>
  <c r="K9308" i="1" a="1"/>
  <c r="K9308" i="1" s="1"/>
  <c r="K9309" i="1" a="1"/>
  <c r="K9309" i="1" s="1"/>
  <c r="K9310" i="1" a="1"/>
  <c r="K9310" i="1" s="1"/>
  <c r="K9311" i="1" a="1"/>
  <c r="K9311" i="1" s="1"/>
  <c r="K9312" i="1" a="1"/>
  <c r="K9312" i="1" s="1"/>
  <c r="K9313" i="1" a="1"/>
  <c r="K9313" i="1" s="1"/>
  <c r="K9314" i="1" a="1"/>
  <c r="K9314" i="1" s="1"/>
  <c r="K9315" i="1" a="1"/>
  <c r="K9315" i="1" s="1"/>
  <c r="K9316" i="1" a="1"/>
  <c r="K9316" i="1" s="1"/>
  <c r="K9317" i="1" a="1"/>
  <c r="K9317" i="1" s="1"/>
  <c r="K9318" i="1" a="1"/>
  <c r="K9318" i="1" s="1"/>
  <c r="K9319" i="1" a="1"/>
  <c r="K9319" i="1" s="1"/>
  <c r="K9320" i="1" a="1"/>
  <c r="K9320" i="1" s="1"/>
  <c r="K9321" i="1" a="1"/>
  <c r="K9321" i="1" s="1"/>
  <c r="K9322" i="1" a="1"/>
  <c r="K9322" i="1" s="1"/>
  <c r="K9323" i="1" a="1"/>
  <c r="K9323" i="1" s="1"/>
  <c r="K9324" i="1" a="1"/>
  <c r="K9324" i="1" s="1"/>
  <c r="K9325" i="1" a="1"/>
  <c r="K9325" i="1" s="1"/>
  <c r="K9326" i="1" a="1"/>
  <c r="K9326" i="1" s="1"/>
  <c r="K9327" i="1" a="1"/>
  <c r="K9327" i="1" s="1"/>
  <c r="K9328" i="1" a="1"/>
  <c r="K9328" i="1" s="1"/>
  <c r="K9329" i="1" a="1"/>
  <c r="K9329" i="1" s="1"/>
  <c r="K9330" i="1" a="1"/>
  <c r="K9330" i="1" s="1"/>
  <c r="K9331" i="1" a="1"/>
  <c r="K9331" i="1" s="1"/>
  <c r="K9332" i="1" a="1"/>
  <c r="K9332" i="1" s="1"/>
  <c r="K9333" i="1" a="1"/>
  <c r="K9333" i="1" s="1"/>
  <c r="K9334" i="1" a="1"/>
  <c r="K9334" i="1" s="1"/>
  <c r="K9335" i="1" a="1"/>
  <c r="K9335" i="1" s="1"/>
  <c r="K9336" i="1" a="1"/>
  <c r="K9336" i="1" s="1"/>
  <c r="K9337" i="1" a="1"/>
  <c r="K9337" i="1" s="1"/>
  <c r="K9338" i="1" a="1"/>
  <c r="K9338" i="1" s="1"/>
  <c r="K9339" i="1" a="1"/>
  <c r="K9339" i="1" s="1"/>
  <c r="K9340" i="1" a="1"/>
  <c r="K9340" i="1" s="1"/>
  <c r="K9341" i="1" a="1"/>
  <c r="K9341" i="1" s="1"/>
  <c r="K9342" i="1" a="1"/>
  <c r="K9342" i="1" s="1"/>
  <c r="K9343" i="1" a="1"/>
  <c r="K9343" i="1" s="1"/>
  <c r="K9344" i="1" a="1"/>
  <c r="K9344" i="1" s="1"/>
  <c r="K9345" i="1" a="1"/>
  <c r="K9345" i="1" s="1"/>
  <c r="K9346" i="1" a="1"/>
  <c r="K9346" i="1" s="1"/>
  <c r="K9347" i="1" a="1"/>
  <c r="K9347" i="1" s="1"/>
  <c r="K9348" i="1" a="1"/>
  <c r="K9348" i="1" s="1"/>
  <c r="K9349" i="1" a="1"/>
  <c r="K9349" i="1" s="1"/>
  <c r="K9350" i="1" a="1"/>
  <c r="K9350" i="1" s="1"/>
  <c r="K9351" i="1" a="1"/>
  <c r="K9351" i="1" s="1"/>
  <c r="K9352" i="1" a="1"/>
  <c r="K9352" i="1" s="1"/>
  <c r="K9353" i="1" a="1"/>
  <c r="K9353" i="1" s="1"/>
  <c r="K9354" i="1" a="1"/>
  <c r="K9354" i="1" s="1"/>
  <c r="K9355" i="1" a="1"/>
  <c r="K9355" i="1" s="1"/>
  <c r="K9356" i="1" a="1"/>
  <c r="K9356" i="1" s="1"/>
  <c r="K9357" i="1" a="1"/>
  <c r="K9357" i="1" s="1"/>
  <c r="K9358" i="1" a="1"/>
  <c r="K9358" i="1" s="1"/>
  <c r="K9359" i="1" a="1"/>
  <c r="K9359" i="1" s="1"/>
  <c r="K9360" i="1" a="1"/>
  <c r="K9360" i="1" s="1"/>
  <c r="K9361" i="1" a="1"/>
  <c r="K9361" i="1" s="1"/>
  <c r="K9362" i="1" a="1"/>
  <c r="K9362" i="1" s="1"/>
  <c r="K9363" i="1" a="1"/>
  <c r="K9363" i="1" s="1"/>
  <c r="K9364" i="1" a="1"/>
  <c r="K9364" i="1" s="1"/>
  <c r="K9365" i="1" a="1"/>
  <c r="K9365" i="1" s="1"/>
  <c r="K9366" i="1" a="1"/>
  <c r="K9366" i="1" s="1"/>
  <c r="K9367" i="1" a="1"/>
  <c r="K9367" i="1" s="1"/>
  <c r="K9368" i="1" a="1"/>
  <c r="K9368" i="1" s="1"/>
  <c r="K9369" i="1" a="1"/>
  <c r="K9369" i="1" s="1"/>
  <c r="K9370" i="1" a="1"/>
  <c r="K9370" i="1" s="1"/>
  <c r="K9371" i="1" a="1"/>
  <c r="K9371" i="1" s="1"/>
  <c r="K9372" i="1" a="1"/>
  <c r="K9372" i="1" s="1"/>
  <c r="K9373" i="1" a="1"/>
  <c r="K9373" i="1" s="1"/>
  <c r="K9374" i="1" a="1"/>
  <c r="K9374" i="1" s="1"/>
  <c r="K9375" i="1" a="1"/>
  <c r="K9375" i="1" s="1"/>
  <c r="K9376" i="1" a="1"/>
  <c r="K9376" i="1" s="1"/>
  <c r="K9377" i="1" a="1"/>
  <c r="K9377" i="1" s="1"/>
  <c r="K9378" i="1" a="1"/>
  <c r="K9378" i="1" s="1"/>
  <c r="K9379" i="1" a="1"/>
  <c r="K9379" i="1" s="1"/>
  <c r="K9380" i="1" a="1"/>
  <c r="K9380" i="1" s="1"/>
  <c r="K9381" i="1" a="1"/>
  <c r="K9381" i="1" s="1"/>
  <c r="K9382" i="1" a="1"/>
  <c r="K9382" i="1" s="1"/>
  <c r="K9383" i="1" a="1"/>
  <c r="K9383" i="1" s="1"/>
  <c r="K9384" i="1" a="1"/>
  <c r="K9384" i="1" s="1"/>
  <c r="K9385" i="1" a="1"/>
  <c r="K9385" i="1" s="1"/>
  <c r="K9386" i="1" a="1"/>
  <c r="K9386" i="1" s="1"/>
  <c r="K9387" i="1" a="1"/>
  <c r="K9387" i="1" s="1"/>
  <c r="K9388" i="1" a="1"/>
  <c r="K9388" i="1" s="1"/>
  <c r="K9389" i="1" a="1"/>
  <c r="K9389" i="1" s="1"/>
  <c r="K9390" i="1" a="1"/>
  <c r="K9390" i="1" s="1"/>
  <c r="K9391" i="1" a="1"/>
  <c r="K9391" i="1" s="1"/>
  <c r="K9392" i="1" a="1"/>
  <c r="K9392" i="1" s="1"/>
  <c r="K9393" i="1" a="1"/>
  <c r="K9393" i="1" s="1"/>
  <c r="K9394" i="1" a="1"/>
  <c r="K9394" i="1" s="1"/>
  <c r="K9395" i="1" a="1"/>
  <c r="K9395" i="1" s="1"/>
  <c r="K9396" i="1" a="1"/>
  <c r="K9396" i="1" s="1"/>
  <c r="K9397" i="1" a="1"/>
  <c r="K9397" i="1" s="1"/>
  <c r="K9398" i="1" a="1"/>
  <c r="K9398" i="1" s="1"/>
  <c r="K9399" i="1" a="1"/>
  <c r="K9399" i="1" s="1"/>
  <c r="K9400" i="1" a="1"/>
  <c r="K9400" i="1" s="1"/>
  <c r="K9401" i="1" a="1"/>
  <c r="K9401" i="1" s="1"/>
  <c r="K9402" i="1" a="1"/>
  <c r="K9402" i="1" s="1"/>
  <c r="K9403" i="1" a="1"/>
  <c r="K9403" i="1" s="1"/>
  <c r="K9404" i="1" a="1"/>
  <c r="K9404" i="1" s="1"/>
  <c r="K9405" i="1" a="1"/>
  <c r="K9405" i="1" s="1"/>
  <c r="K9406" i="1" a="1"/>
  <c r="K9406" i="1" s="1"/>
  <c r="K9407" i="1" a="1"/>
  <c r="K9407" i="1" s="1"/>
  <c r="K9408" i="1" a="1"/>
  <c r="K9408" i="1" s="1"/>
  <c r="K9409" i="1" a="1"/>
  <c r="K9409" i="1" s="1"/>
  <c r="K9410" i="1" a="1"/>
  <c r="K9410" i="1" s="1"/>
  <c r="K9411" i="1" a="1"/>
  <c r="K9411" i="1" s="1"/>
  <c r="K9412" i="1" a="1"/>
  <c r="K9412" i="1" s="1"/>
  <c r="K9413" i="1" a="1"/>
  <c r="K9413" i="1" s="1"/>
  <c r="K9414" i="1" a="1"/>
  <c r="K9414" i="1" s="1"/>
  <c r="K9415" i="1" a="1"/>
  <c r="K9415" i="1" s="1"/>
  <c r="K9416" i="1" a="1"/>
  <c r="K9416" i="1" s="1"/>
  <c r="K9417" i="1" a="1"/>
  <c r="K9417" i="1" s="1"/>
  <c r="K9418" i="1" a="1"/>
  <c r="K9418" i="1" s="1"/>
  <c r="K9419" i="1" a="1"/>
  <c r="K9419" i="1" s="1"/>
  <c r="K9420" i="1" a="1"/>
  <c r="K9420" i="1" s="1"/>
  <c r="K9421" i="1" a="1"/>
  <c r="K9421" i="1" s="1"/>
  <c r="K9422" i="1" a="1"/>
  <c r="K9422" i="1" s="1"/>
  <c r="K9423" i="1" a="1"/>
  <c r="K9423" i="1" s="1"/>
  <c r="K9424" i="1" a="1"/>
  <c r="K9424" i="1" s="1"/>
  <c r="K9425" i="1" a="1"/>
  <c r="K9425" i="1" s="1"/>
  <c r="K9426" i="1" a="1"/>
  <c r="K9426" i="1" s="1"/>
  <c r="K9427" i="1" a="1"/>
  <c r="K9427" i="1" s="1"/>
  <c r="K9428" i="1" a="1"/>
  <c r="K9428" i="1" s="1"/>
  <c r="K9429" i="1" a="1"/>
  <c r="K9429" i="1" s="1"/>
  <c r="K9430" i="1" a="1"/>
  <c r="K9430" i="1" s="1"/>
  <c r="K9431" i="1" a="1"/>
  <c r="K9431" i="1" s="1"/>
  <c r="K9432" i="1" a="1"/>
  <c r="K9432" i="1" s="1"/>
  <c r="K9433" i="1" a="1"/>
  <c r="K9433" i="1" s="1"/>
  <c r="K9434" i="1" a="1"/>
  <c r="K9434" i="1" s="1"/>
  <c r="K9435" i="1" a="1"/>
  <c r="K9435" i="1" s="1"/>
  <c r="K9436" i="1" a="1"/>
  <c r="K9436" i="1" s="1"/>
  <c r="K9437" i="1" a="1"/>
  <c r="K9437" i="1" s="1"/>
  <c r="K9438" i="1" a="1"/>
  <c r="K9438" i="1" s="1"/>
  <c r="K9439" i="1" a="1"/>
  <c r="K9439" i="1" s="1"/>
  <c r="K9440" i="1" a="1"/>
  <c r="K9440" i="1" s="1"/>
  <c r="K9441" i="1" a="1"/>
  <c r="K9441" i="1" s="1"/>
  <c r="K9442" i="1" a="1"/>
  <c r="K9442" i="1" s="1"/>
  <c r="K9443" i="1" a="1"/>
  <c r="K9443" i="1" s="1"/>
  <c r="K9444" i="1" a="1"/>
  <c r="K9444" i="1" s="1"/>
  <c r="K9445" i="1" a="1"/>
  <c r="K9445" i="1" s="1"/>
  <c r="K9446" i="1" a="1"/>
  <c r="K9446" i="1" s="1"/>
  <c r="K9447" i="1" a="1"/>
  <c r="K9447" i="1" s="1"/>
  <c r="K9448" i="1" a="1"/>
  <c r="K9448" i="1" s="1"/>
  <c r="K9449" i="1" a="1"/>
  <c r="K9449" i="1" s="1"/>
  <c r="K9450" i="1" a="1"/>
  <c r="K9450" i="1" s="1"/>
  <c r="K9451" i="1" a="1"/>
  <c r="K9451" i="1" s="1"/>
  <c r="K9452" i="1" a="1"/>
  <c r="K9452" i="1" s="1"/>
  <c r="K9453" i="1" a="1"/>
  <c r="K9453" i="1" s="1"/>
  <c r="K9454" i="1" a="1"/>
  <c r="K9454" i="1" s="1"/>
  <c r="K9455" i="1" a="1"/>
  <c r="K9455" i="1" s="1"/>
  <c r="K9456" i="1" a="1"/>
  <c r="K9456" i="1" s="1"/>
  <c r="K9457" i="1" a="1"/>
  <c r="K9457" i="1" s="1"/>
  <c r="K9458" i="1" a="1"/>
  <c r="K9458" i="1" s="1"/>
  <c r="K9459" i="1" a="1"/>
  <c r="K9459" i="1" s="1"/>
  <c r="K9460" i="1" a="1"/>
  <c r="K9460" i="1" s="1"/>
  <c r="K9461" i="1" a="1"/>
  <c r="K9461" i="1" s="1"/>
  <c r="K9462" i="1" a="1"/>
  <c r="K9462" i="1" s="1"/>
  <c r="K9463" i="1" a="1"/>
  <c r="K9463" i="1" s="1"/>
  <c r="K9464" i="1" a="1"/>
  <c r="K9464" i="1" s="1"/>
  <c r="K9465" i="1" a="1"/>
  <c r="K9465" i="1" s="1"/>
  <c r="K9466" i="1" a="1"/>
  <c r="K9466" i="1" s="1"/>
  <c r="K9467" i="1" a="1"/>
  <c r="K9467" i="1" s="1"/>
  <c r="K9468" i="1" a="1"/>
  <c r="K9468" i="1" s="1"/>
  <c r="K9469" i="1" a="1"/>
  <c r="K9469" i="1" s="1"/>
  <c r="K9470" i="1" a="1"/>
  <c r="K9470" i="1" s="1"/>
  <c r="K9471" i="1" a="1"/>
  <c r="K9471" i="1" s="1"/>
  <c r="K9472" i="1" a="1"/>
  <c r="K9472" i="1" s="1"/>
  <c r="K9473" i="1" a="1"/>
  <c r="K9473" i="1" s="1"/>
  <c r="K9474" i="1" a="1"/>
  <c r="K9474" i="1" s="1"/>
  <c r="K9475" i="1" a="1"/>
  <c r="K9475" i="1" s="1"/>
  <c r="K9476" i="1" a="1"/>
  <c r="K9476" i="1" s="1"/>
  <c r="K9477" i="1" a="1"/>
  <c r="K9477" i="1" s="1"/>
  <c r="K9478" i="1" a="1"/>
  <c r="K9478" i="1" s="1"/>
  <c r="K9479" i="1" a="1"/>
  <c r="K9479" i="1" s="1"/>
  <c r="K9480" i="1" a="1"/>
  <c r="K9480" i="1" s="1"/>
  <c r="K9481" i="1" a="1"/>
  <c r="K9481" i="1" s="1"/>
  <c r="K9482" i="1" a="1"/>
  <c r="K9482" i="1" s="1"/>
  <c r="K9483" i="1" a="1"/>
  <c r="K9483" i="1" s="1"/>
  <c r="K9484" i="1" a="1"/>
  <c r="K9484" i="1" s="1"/>
  <c r="K9485" i="1" a="1"/>
  <c r="K9485" i="1" s="1"/>
  <c r="K9486" i="1" a="1"/>
  <c r="K9486" i="1" s="1"/>
  <c r="K9487" i="1" a="1"/>
  <c r="K9487" i="1" s="1"/>
  <c r="K9488" i="1" a="1"/>
  <c r="K9488" i="1" s="1"/>
  <c r="K9489" i="1" a="1"/>
  <c r="K9489" i="1" s="1"/>
  <c r="K9490" i="1" a="1"/>
  <c r="K9490" i="1" s="1"/>
  <c r="K9491" i="1" a="1"/>
  <c r="K9491" i="1" s="1"/>
  <c r="K9492" i="1" a="1"/>
  <c r="K9492" i="1" s="1"/>
  <c r="K9493" i="1" a="1"/>
  <c r="K9493" i="1" s="1"/>
  <c r="K9494" i="1" a="1"/>
  <c r="K9494" i="1" s="1"/>
  <c r="K9495" i="1" a="1"/>
  <c r="K9495" i="1" s="1"/>
  <c r="K9496" i="1" a="1"/>
  <c r="K9496" i="1" s="1"/>
  <c r="K9497" i="1" a="1"/>
  <c r="K9497" i="1" s="1"/>
  <c r="K9498" i="1" a="1"/>
  <c r="K9498" i="1" s="1"/>
  <c r="K9499" i="1" a="1"/>
  <c r="K9499" i="1" s="1"/>
  <c r="K9500" i="1" a="1"/>
  <c r="K9500" i="1" s="1"/>
  <c r="K9501" i="1" a="1"/>
  <c r="K9501" i="1" s="1"/>
  <c r="K9502" i="1" a="1"/>
  <c r="K9502" i="1" s="1"/>
  <c r="K9503" i="1" a="1"/>
  <c r="K9503" i="1" s="1"/>
  <c r="K9504" i="1" a="1"/>
  <c r="K9504" i="1" s="1"/>
  <c r="K9505" i="1" a="1"/>
  <c r="K9505" i="1" s="1"/>
  <c r="K9506" i="1" a="1"/>
  <c r="K9506" i="1" s="1"/>
  <c r="K9507" i="1" a="1"/>
  <c r="K9507" i="1" s="1"/>
  <c r="K9508" i="1" a="1"/>
  <c r="K9508" i="1" s="1"/>
  <c r="K9509" i="1" a="1"/>
  <c r="K9509" i="1" s="1"/>
  <c r="K9510" i="1" a="1"/>
  <c r="K9510" i="1" s="1"/>
  <c r="K9511" i="1" a="1"/>
  <c r="K9511" i="1" s="1"/>
  <c r="K9512" i="1" a="1"/>
  <c r="K9512" i="1" s="1"/>
  <c r="K9513" i="1" a="1"/>
  <c r="K9513" i="1" s="1"/>
  <c r="K9514" i="1" a="1"/>
  <c r="K9514" i="1" s="1"/>
  <c r="K9515" i="1" a="1"/>
  <c r="K9515" i="1" s="1"/>
  <c r="K9516" i="1" a="1"/>
  <c r="K9516" i="1" s="1"/>
  <c r="K9517" i="1" a="1"/>
  <c r="K9517" i="1" s="1"/>
  <c r="K9518" i="1" a="1"/>
  <c r="K9518" i="1" s="1"/>
  <c r="K9519" i="1" a="1"/>
  <c r="K9519" i="1" s="1"/>
  <c r="K9520" i="1" a="1"/>
  <c r="K9520" i="1" s="1"/>
  <c r="K9521" i="1" a="1"/>
  <c r="K9521" i="1" s="1"/>
  <c r="K9522" i="1" a="1"/>
  <c r="K9522" i="1" s="1"/>
  <c r="K9523" i="1" a="1"/>
  <c r="K9523" i="1" s="1"/>
  <c r="K9524" i="1" a="1"/>
  <c r="K9524" i="1" s="1"/>
  <c r="K9525" i="1" a="1"/>
  <c r="K9525" i="1" s="1"/>
  <c r="K9526" i="1" a="1"/>
  <c r="K9526" i="1" s="1"/>
  <c r="K9527" i="1" a="1"/>
  <c r="K9527" i="1" s="1"/>
  <c r="K9528" i="1" a="1"/>
  <c r="K9528" i="1" s="1"/>
  <c r="K9529" i="1" a="1"/>
  <c r="K9529" i="1" s="1"/>
  <c r="K9530" i="1" a="1"/>
  <c r="K9530" i="1" s="1"/>
  <c r="K9531" i="1" a="1"/>
  <c r="K9531" i="1" s="1"/>
  <c r="K9532" i="1" a="1"/>
  <c r="K9532" i="1" s="1"/>
  <c r="K9533" i="1" a="1"/>
  <c r="K9533" i="1" s="1"/>
  <c r="K9534" i="1" a="1"/>
  <c r="K9534" i="1" s="1"/>
  <c r="K9535" i="1" a="1"/>
  <c r="K9535" i="1" s="1"/>
  <c r="K9536" i="1" a="1"/>
  <c r="K9536" i="1" s="1"/>
  <c r="K9537" i="1" a="1"/>
  <c r="K9537" i="1" s="1"/>
  <c r="K9538" i="1" a="1"/>
  <c r="K9538" i="1" s="1"/>
  <c r="K9539" i="1" a="1"/>
  <c r="K9539" i="1" s="1"/>
  <c r="K9540" i="1" a="1"/>
  <c r="K9540" i="1" s="1"/>
  <c r="K9541" i="1" a="1"/>
  <c r="K9541" i="1" s="1"/>
  <c r="K9542" i="1" a="1"/>
  <c r="K9542" i="1" s="1"/>
  <c r="K9543" i="1" a="1"/>
  <c r="K9543" i="1" s="1"/>
  <c r="K9544" i="1" a="1"/>
  <c r="K9544" i="1" s="1"/>
  <c r="K9545" i="1" a="1"/>
  <c r="K9545" i="1" s="1"/>
  <c r="K9546" i="1" a="1"/>
  <c r="K9546" i="1" s="1"/>
  <c r="K9547" i="1" a="1"/>
  <c r="K9547" i="1" s="1"/>
  <c r="K9548" i="1" a="1"/>
  <c r="K9548" i="1" s="1"/>
  <c r="K9549" i="1" a="1"/>
  <c r="K9549" i="1" s="1"/>
  <c r="K9550" i="1" a="1"/>
  <c r="K9550" i="1" s="1"/>
  <c r="K9551" i="1" a="1"/>
  <c r="K9551" i="1" s="1"/>
  <c r="K9552" i="1" a="1"/>
  <c r="K9552" i="1" s="1"/>
  <c r="K9553" i="1" a="1"/>
  <c r="K9553" i="1" s="1"/>
  <c r="K9554" i="1" a="1"/>
  <c r="K9554" i="1" s="1"/>
  <c r="K9555" i="1" a="1"/>
  <c r="K9555" i="1" s="1"/>
  <c r="K9556" i="1" a="1"/>
  <c r="K9556" i="1" s="1"/>
  <c r="K9557" i="1" a="1"/>
  <c r="K9557" i="1" s="1"/>
  <c r="K9558" i="1" a="1"/>
  <c r="K9558" i="1" s="1"/>
  <c r="K9559" i="1" a="1"/>
  <c r="K9559" i="1" s="1"/>
  <c r="K9560" i="1" a="1"/>
  <c r="K9560" i="1" s="1"/>
  <c r="K9561" i="1" a="1"/>
  <c r="K9561" i="1" s="1"/>
  <c r="K9562" i="1" a="1"/>
  <c r="K9562" i="1" s="1"/>
  <c r="K9563" i="1" a="1"/>
  <c r="K9563" i="1" s="1"/>
  <c r="K9564" i="1" a="1"/>
  <c r="K9564" i="1" s="1"/>
  <c r="K9565" i="1" a="1"/>
  <c r="K9565" i="1" s="1"/>
  <c r="K9566" i="1" a="1"/>
  <c r="K9566" i="1" s="1"/>
  <c r="K9567" i="1" a="1"/>
  <c r="K9567" i="1" s="1"/>
  <c r="K9568" i="1" a="1"/>
  <c r="K9568" i="1" s="1"/>
  <c r="K9569" i="1" a="1"/>
  <c r="K9569" i="1" s="1"/>
  <c r="K9570" i="1" a="1"/>
  <c r="K9570" i="1" s="1"/>
  <c r="K9571" i="1" a="1"/>
  <c r="K9571" i="1" s="1"/>
  <c r="K9572" i="1" a="1"/>
  <c r="K9572" i="1" s="1"/>
  <c r="K9573" i="1" a="1"/>
  <c r="K9573" i="1" s="1"/>
  <c r="K9574" i="1" a="1"/>
  <c r="K9574" i="1" s="1"/>
  <c r="K9575" i="1" a="1"/>
  <c r="K9575" i="1" s="1"/>
  <c r="K9576" i="1" a="1"/>
  <c r="K9576" i="1" s="1"/>
  <c r="K9577" i="1" a="1"/>
  <c r="K9577" i="1" s="1"/>
  <c r="K9578" i="1" a="1"/>
  <c r="K9578" i="1" s="1"/>
  <c r="K9579" i="1" a="1"/>
  <c r="K9579" i="1" s="1"/>
  <c r="K9580" i="1" a="1"/>
  <c r="K9580" i="1" s="1"/>
  <c r="K9581" i="1" a="1"/>
  <c r="K9581" i="1" s="1"/>
  <c r="K9582" i="1" a="1"/>
  <c r="K9582" i="1" s="1"/>
  <c r="K9583" i="1" a="1"/>
  <c r="K9583" i="1" s="1"/>
  <c r="K9584" i="1" a="1"/>
  <c r="K9584" i="1" s="1"/>
  <c r="K9585" i="1" a="1"/>
  <c r="K9585" i="1" s="1"/>
  <c r="K9586" i="1" a="1"/>
  <c r="K9586" i="1" s="1"/>
  <c r="K9587" i="1" a="1"/>
  <c r="K9587" i="1" s="1"/>
  <c r="K9588" i="1" a="1"/>
  <c r="K9588" i="1" s="1"/>
  <c r="K9589" i="1" a="1"/>
  <c r="K9589" i="1" s="1"/>
  <c r="K9590" i="1" a="1"/>
  <c r="K9590" i="1" s="1"/>
  <c r="K9591" i="1" a="1"/>
  <c r="K9591" i="1" s="1"/>
  <c r="K9592" i="1" a="1"/>
  <c r="K9592" i="1" s="1"/>
  <c r="K9593" i="1" a="1"/>
  <c r="K9593" i="1" s="1"/>
  <c r="K9594" i="1" a="1"/>
  <c r="K9594" i="1" s="1"/>
  <c r="K9595" i="1" a="1"/>
  <c r="K9595" i="1" s="1"/>
  <c r="K9596" i="1" a="1"/>
  <c r="K9596" i="1" s="1"/>
  <c r="K9597" i="1" a="1"/>
  <c r="K9597" i="1" s="1"/>
  <c r="K9598" i="1" a="1"/>
  <c r="K9598" i="1" s="1"/>
  <c r="K9599" i="1" a="1"/>
  <c r="K9599" i="1" s="1"/>
  <c r="K9600" i="1" a="1"/>
  <c r="K9600" i="1" s="1"/>
  <c r="K9601" i="1" a="1"/>
  <c r="K9601" i="1" s="1"/>
  <c r="K9602" i="1" a="1"/>
  <c r="K9602" i="1" s="1"/>
  <c r="K9603" i="1" a="1"/>
  <c r="K9603" i="1" s="1"/>
  <c r="K9604" i="1" a="1"/>
  <c r="K9604" i="1" s="1"/>
  <c r="K9605" i="1" a="1"/>
  <c r="K9605" i="1" s="1"/>
  <c r="K9606" i="1" a="1"/>
  <c r="K9606" i="1" s="1"/>
  <c r="K9607" i="1" a="1"/>
  <c r="K9607" i="1" s="1"/>
  <c r="K9608" i="1" a="1"/>
  <c r="K9608" i="1" s="1"/>
  <c r="K9609" i="1" a="1"/>
  <c r="K9609" i="1" s="1"/>
  <c r="K9610" i="1" a="1"/>
  <c r="K9610" i="1" s="1"/>
  <c r="K9611" i="1" a="1"/>
  <c r="K9611" i="1" s="1"/>
  <c r="K9612" i="1" a="1"/>
  <c r="K9612" i="1" s="1"/>
  <c r="K9613" i="1" a="1"/>
  <c r="K9613" i="1" s="1"/>
  <c r="K9614" i="1" a="1"/>
  <c r="K9614" i="1" s="1"/>
  <c r="K9615" i="1" a="1"/>
  <c r="K9615" i="1" s="1"/>
  <c r="K9616" i="1" a="1"/>
  <c r="K9616" i="1" s="1"/>
  <c r="K9617" i="1" a="1"/>
  <c r="K9617" i="1" s="1"/>
  <c r="K9618" i="1" a="1"/>
  <c r="K9618" i="1" s="1"/>
  <c r="K9619" i="1" a="1"/>
  <c r="K9619" i="1" s="1"/>
  <c r="K9620" i="1" a="1"/>
  <c r="K9620" i="1" s="1"/>
  <c r="K9621" i="1" a="1"/>
  <c r="K9621" i="1" s="1"/>
  <c r="K9622" i="1" a="1"/>
  <c r="K9622" i="1" s="1"/>
  <c r="K9623" i="1" a="1"/>
  <c r="K9623" i="1" s="1"/>
  <c r="K9624" i="1" a="1"/>
  <c r="K9624" i="1" s="1"/>
  <c r="K9625" i="1" a="1"/>
  <c r="K9625" i="1" s="1"/>
  <c r="K9626" i="1" a="1"/>
  <c r="K9626" i="1" s="1"/>
  <c r="K9627" i="1" a="1"/>
  <c r="K9627" i="1" s="1"/>
  <c r="K9628" i="1" a="1"/>
  <c r="K9628" i="1" s="1"/>
  <c r="K9629" i="1" a="1"/>
  <c r="K9629" i="1" s="1"/>
  <c r="K9630" i="1" a="1"/>
  <c r="K9630" i="1" s="1"/>
  <c r="K9631" i="1" a="1"/>
  <c r="K9631" i="1" s="1"/>
  <c r="K9632" i="1" a="1"/>
  <c r="K9632" i="1" s="1"/>
  <c r="K9633" i="1" a="1"/>
  <c r="K9633" i="1" s="1"/>
  <c r="K9634" i="1" a="1"/>
  <c r="K9634" i="1" s="1"/>
  <c r="K9635" i="1" a="1"/>
  <c r="K9635" i="1" s="1"/>
  <c r="K9636" i="1" a="1"/>
  <c r="K9636" i="1" s="1"/>
  <c r="K9637" i="1" a="1"/>
  <c r="K9637" i="1" s="1"/>
  <c r="K9638" i="1" a="1"/>
  <c r="K9638" i="1" s="1"/>
  <c r="K9639" i="1" a="1"/>
  <c r="K9639" i="1" s="1"/>
  <c r="K9640" i="1" a="1"/>
  <c r="K9640" i="1" s="1"/>
  <c r="K9641" i="1" a="1"/>
  <c r="K9641" i="1" s="1"/>
  <c r="K9642" i="1" a="1"/>
  <c r="K9642" i="1" s="1"/>
  <c r="K9643" i="1" a="1"/>
  <c r="K9643" i="1" s="1"/>
  <c r="K9644" i="1" a="1"/>
  <c r="K9644" i="1" s="1"/>
  <c r="K9645" i="1" a="1"/>
  <c r="K9645" i="1" s="1"/>
  <c r="K9646" i="1" a="1"/>
  <c r="K9646" i="1" s="1"/>
  <c r="K9647" i="1" a="1"/>
  <c r="K9647" i="1" s="1"/>
  <c r="K9648" i="1" a="1"/>
  <c r="K9648" i="1" s="1"/>
  <c r="K9649" i="1" a="1"/>
  <c r="K9649" i="1" s="1"/>
  <c r="K9650" i="1" a="1"/>
  <c r="K9650" i="1" s="1"/>
  <c r="K9651" i="1" a="1"/>
  <c r="K9651" i="1" s="1"/>
  <c r="K9652" i="1" a="1"/>
  <c r="K9652" i="1" s="1"/>
  <c r="K9653" i="1" a="1"/>
  <c r="K9653" i="1" s="1"/>
  <c r="K9654" i="1" a="1"/>
  <c r="K9654" i="1" s="1"/>
  <c r="K9655" i="1" a="1"/>
  <c r="K9655" i="1" s="1"/>
  <c r="K9656" i="1" a="1"/>
  <c r="K9656" i="1" s="1"/>
  <c r="K9657" i="1" a="1"/>
  <c r="K9657" i="1" s="1"/>
  <c r="K9658" i="1" a="1"/>
  <c r="K9658" i="1" s="1"/>
  <c r="K9659" i="1" a="1"/>
  <c r="K9659" i="1" s="1"/>
  <c r="K9660" i="1" a="1"/>
  <c r="K9660" i="1" s="1"/>
  <c r="K9661" i="1" a="1"/>
  <c r="K9661" i="1" s="1"/>
  <c r="K9662" i="1" a="1"/>
  <c r="K9662" i="1" s="1"/>
  <c r="K9663" i="1" a="1"/>
  <c r="K9663" i="1" s="1"/>
  <c r="K9664" i="1" a="1"/>
  <c r="K9664" i="1" s="1"/>
  <c r="K9665" i="1" a="1"/>
  <c r="K9665" i="1" s="1"/>
  <c r="K9666" i="1" a="1"/>
  <c r="K9666" i="1" s="1"/>
  <c r="K9667" i="1" a="1"/>
  <c r="K9667" i="1" s="1"/>
  <c r="K9668" i="1" a="1"/>
  <c r="K9668" i="1" s="1"/>
  <c r="K9669" i="1" a="1"/>
  <c r="K9669" i="1" s="1"/>
  <c r="K9670" i="1" a="1"/>
  <c r="K9670" i="1" s="1"/>
  <c r="K9671" i="1" a="1"/>
  <c r="K9671" i="1" s="1"/>
  <c r="K9672" i="1" a="1"/>
  <c r="K9672" i="1" s="1"/>
  <c r="K9673" i="1" a="1"/>
  <c r="K9673" i="1" s="1"/>
  <c r="K9674" i="1" a="1"/>
  <c r="K9674" i="1" s="1"/>
  <c r="K9675" i="1" a="1"/>
  <c r="K9675" i="1" s="1"/>
  <c r="K9676" i="1" a="1"/>
  <c r="K9676" i="1" s="1"/>
  <c r="K9677" i="1" a="1"/>
  <c r="K9677" i="1" s="1"/>
  <c r="K9678" i="1" a="1"/>
  <c r="K9678" i="1" s="1"/>
  <c r="K9679" i="1" a="1"/>
  <c r="K9679" i="1" s="1"/>
  <c r="K9680" i="1" a="1"/>
  <c r="K9680" i="1" s="1"/>
  <c r="K9681" i="1" a="1"/>
  <c r="K9681" i="1" s="1"/>
  <c r="K9682" i="1" a="1"/>
  <c r="K9682" i="1" s="1"/>
  <c r="K9683" i="1" a="1"/>
  <c r="K9683" i="1" s="1"/>
  <c r="K9684" i="1" a="1"/>
  <c r="K9684" i="1" s="1"/>
  <c r="K9685" i="1" a="1"/>
  <c r="K9685" i="1" s="1"/>
  <c r="K9686" i="1" a="1"/>
  <c r="K9686" i="1" s="1"/>
  <c r="K9687" i="1" a="1"/>
  <c r="K9687" i="1" s="1"/>
  <c r="K9688" i="1" a="1"/>
  <c r="K9688" i="1" s="1"/>
  <c r="K9689" i="1" a="1"/>
  <c r="K9689" i="1" s="1"/>
  <c r="K9690" i="1" a="1"/>
  <c r="K9690" i="1" s="1"/>
  <c r="K9691" i="1" a="1"/>
  <c r="K9691" i="1" s="1"/>
  <c r="K9692" i="1" a="1"/>
  <c r="K9692" i="1" s="1"/>
  <c r="K9693" i="1" a="1"/>
  <c r="K9693" i="1" s="1"/>
  <c r="K9694" i="1" a="1"/>
  <c r="K9694" i="1" s="1"/>
  <c r="K9695" i="1" a="1"/>
  <c r="K9695" i="1" s="1"/>
  <c r="K9696" i="1" a="1"/>
  <c r="K9696" i="1" s="1"/>
  <c r="K9697" i="1" a="1"/>
  <c r="K9697" i="1" s="1"/>
  <c r="K9698" i="1" a="1"/>
  <c r="K9698" i="1" s="1"/>
  <c r="K9699" i="1" a="1"/>
  <c r="K9699" i="1" s="1"/>
  <c r="K9700" i="1" a="1"/>
  <c r="K9700" i="1" s="1"/>
  <c r="K9701" i="1" a="1"/>
  <c r="K9701" i="1" s="1"/>
  <c r="K9702" i="1" a="1"/>
  <c r="K9702" i="1" s="1"/>
  <c r="K9703" i="1" a="1"/>
  <c r="K9703" i="1" s="1"/>
  <c r="K9704" i="1" a="1"/>
  <c r="K9704" i="1" s="1"/>
  <c r="K9705" i="1" a="1"/>
  <c r="K9705" i="1" s="1"/>
  <c r="K9706" i="1" a="1"/>
  <c r="K9706" i="1" s="1"/>
  <c r="K9707" i="1" a="1"/>
  <c r="K9707" i="1" s="1"/>
  <c r="K9708" i="1" a="1"/>
  <c r="K9708" i="1" s="1"/>
  <c r="K9709" i="1" a="1"/>
  <c r="K9709" i="1" s="1"/>
  <c r="K9710" i="1" a="1"/>
  <c r="K9710" i="1" s="1"/>
  <c r="K9711" i="1" a="1"/>
  <c r="K9711" i="1" s="1"/>
  <c r="K9712" i="1" a="1"/>
  <c r="K9712" i="1" s="1"/>
  <c r="K9713" i="1" a="1"/>
  <c r="K9713" i="1" s="1"/>
  <c r="K9714" i="1" a="1"/>
  <c r="K9714" i="1" s="1"/>
  <c r="K9715" i="1" a="1"/>
  <c r="K9715" i="1" s="1"/>
  <c r="K9716" i="1" a="1"/>
  <c r="K9716" i="1" s="1"/>
  <c r="K9717" i="1" a="1"/>
  <c r="K9717" i="1" s="1"/>
  <c r="K9718" i="1" a="1"/>
  <c r="K9718" i="1" s="1"/>
  <c r="K9719" i="1" a="1"/>
  <c r="K9719" i="1" s="1"/>
  <c r="K9720" i="1" a="1"/>
  <c r="K9720" i="1" s="1"/>
  <c r="K9721" i="1" a="1"/>
  <c r="K9721" i="1" s="1"/>
  <c r="K9722" i="1" a="1"/>
  <c r="K9722" i="1" s="1"/>
  <c r="K9723" i="1" a="1"/>
  <c r="K9723" i="1" s="1"/>
  <c r="K9724" i="1" a="1"/>
  <c r="K9724" i="1" s="1"/>
  <c r="K9725" i="1" a="1"/>
  <c r="K9725" i="1" s="1"/>
  <c r="K9726" i="1" a="1"/>
  <c r="K9726" i="1" s="1"/>
  <c r="K9727" i="1" a="1"/>
  <c r="K9727" i="1" s="1"/>
  <c r="K9728" i="1" a="1"/>
  <c r="K9728" i="1" s="1"/>
  <c r="K9729" i="1" a="1"/>
  <c r="K9729" i="1" s="1"/>
  <c r="K9730" i="1" a="1"/>
  <c r="K9730" i="1" s="1"/>
  <c r="K9731" i="1" a="1"/>
  <c r="K9731" i="1" s="1"/>
  <c r="K9732" i="1" a="1"/>
  <c r="K9732" i="1" s="1"/>
  <c r="K9733" i="1" a="1"/>
  <c r="K9733" i="1" s="1"/>
  <c r="K9734" i="1" a="1"/>
  <c r="K9734" i="1" s="1"/>
  <c r="K9735" i="1" a="1"/>
  <c r="K9735" i="1" s="1"/>
  <c r="K9736" i="1" a="1"/>
  <c r="K9736" i="1" s="1"/>
  <c r="K9737" i="1" a="1"/>
  <c r="K9737" i="1" s="1"/>
  <c r="K9738" i="1" a="1"/>
  <c r="K9738" i="1" s="1"/>
  <c r="K9739" i="1" a="1"/>
  <c r="K9739" i="1" s="1"/>
  <c r="K9740" i="1" a="1"/>
  <c r="K9740" i="1" s="1"/>
  <c r="K9741" i="1" a="1"/>
  <c r="K9741" i="1" s="1"/>
  <c r="K9742" i="1" a="1"/>
  <c r="K9742" i="1" s="1"/>
  <c r="K9743" i="1" a="1"/>
  <c r="K9743" i="1" s="1"/>
  <c r="K9744" i="1" a="1"/>
  <c r="K9744" i="1" s="1"/>
  <c r="K9745" i="1" a="1"/>
  <c r="K9745" i="1" s="1"/>
  <c r="K9746" i="1" a="1"/>
  <c r="K9746" i="1" s="1"/>
  <c r="K9747" i="1" a="1"/>
  <c r="K9747" i="1" s="1"/>
  <c r="K9748" i="1" a="1"/>
  <c r="K9748" i="1" s="1"/>
  <c r="K9749" i="1" a="1"/>
  <c r="K9749" i="1" s="1"/>
  <c r="K9750" i="1" a="1"/>
  <c r="K9750" i="1" s="1"/>
  <c r="K9751" i="1" a="1"/>
  <c r="K9751" i="1" s="1"/>
  <c r="K9752" i="1" a="1"/>
  <c r="K9752" i="1" s="1"/>
  <c r="K9753" i="1" a="1"/>
  <c r="K9753" i="1" s="1"/>
  <c r="K9754" i="1" a="1"/>
  <c r="K9754" i="1" s="1"/>
  <c r="K9755" i="1" a="1"/>
  <c r="K9755" i="1" s="1"/>
  <c r="K9756" i="1" a="1"/>
  <c r="K9756" i="1" s="1"/>
  <c r="K9757" i="1" a="1"/>
  <c r="K9757" i="1" s="1"/>
  <c r="K9758" i="1" a="1"/>
  <c r="K9758" i="1" s="1"/>
  <c r="K9759" i="1" a="1"/>
  <c r="K9759" i="1" s="1"/>
  <c r="K9760" i="1" a="1"/>
  <c r="K9760" i="1" s="1"/>
  <c r="K9761" i="1" a="1"/>
  <c r="K9761" i="1" s="1"/>
  <c r="K9762" i="1" a="1"/>
  <c r="K9762" i="1" s="1"/>
  <c r="K9763" i="1" a="1"/>
  <c r="K9763" i="1" s="1"/>
  <c r="K9764" i="1" a="1"/>
  <c r="K9764" i="1" s="1"/>
  <c r="K9765" i="1" a="1"/>
  <c r="K9765" i="1" s="1"/>
  <c r="K9766" i="1" a="1"/>
  <c r="K9766" i="1" s="1"/>
  <c r="K9767" i="1" a="1"/>
  <c r="K9767" i="1" s="1"/>
  <c r="K9768" i="1" a="1"/>
  <c r="K9768" i="1" s="1"/>
  <c r="K9769" i="1" a="1"/>
  <c r="K9769" i="1" s="1"/>
  <c r="K9770" i="1" a="1"/>
  <c r="K9770" i="1" s="1"/>
  <c r="K9771" i="1" a="1"/>
  <c r="K9771" i="1" s="1"/>
  <c r="K9772" i="1" a="1"/>
  <c r="K9772" i="1" s="1"/>
  <c r="K9773" i="1" a="1"/>
  <c r="K9773" i="1" s="1"/>
  <c r="K9774" i="1" a="1"/>
  <c r="K9774" i="1" s="1"/>
  <c r="K9775" i="1" a="1"/>
  <c r="K9775" i="1" s="1"/>
  <c r="K9776" i="1" a="1"/>
  <c r="K9776" i="1" s="1"/>
  <c r="K9777" i="1" a="1"/>
  <c r="K9777" i="1" s="1"/>
  <c r="K9778" i="1" a="1"/>
  <c r="K9778" i="1" s="1"/>
  <c r="K9779" i="1" a="1"/>
  <c r="K9779" i="1" s="1"/>
  <c r="K9780" i="1" a="1"/>
  <c r="K9780" i="1" s="1"/>
  <c r="K9781" i="1" a="1"/>
  <c r="K9781" i="1" s="1"/>
  <c r="K9782" i="1" a="1"/>
  <c r="K9782" i="1" s="1"/>
  <c r="K9783" i="1" a="1"/>
  <c r="K9783" i="1" s="1"/>
  <c r="K9784" i="1" a="1"/>
  <c r="K9784" i="1" s="1"/>
  <c r="K9785" i="1" a="1"/>
  <c r="K9785" i="1" s="1"/>
  <c r="K9786" i="1" a="1"/>
  <c r="K9786" i="1" s="1"/>
  <c r="K9787" i="1" a="1"/>
  <c r="K9787" i="1" s="1"/>
  <c r="K9788" i="1" a="1"/>
  <c r="K9788" i="1" s="1"/>
  <c r="K9789" i="1" a="1"/>
  <c r="K9789" i="1" s="1"/>
  <c r="K9790" i="1" a="1"/>
  <c r="K9790" i="1" s="1"/>
  <c r="K9791" i="1" a="1"/>
  <c r="K9791" i="1" s="1"/>
  <c r="K9792" i="1" a="1"/>
  <c r="K9792" i="1" s="1"/>
  <c r="K9793" i="1" a="1"/>
  <c r="K9793" i="1" s="1"/>
  <c r="K9794" i="1" a="1"/>
  <c r="K9794" i="1" s="1"/>
  <c r="K9795" i="1" a="1"/>
  <c r="K9795" i="1" s="1"/>
  <c r="K9796" i="1" a="1"/>
  <c r="K9796" i="1" s="1"/>
  <c r="K9797" i="1" a="1"/>
  <c r="K9797" i="1" s="1"/>
  <c r="K9798" i="1" a="1"/>
  <c r="K9798" i="1" s="1"/>
  <c r="K9799" i="1" a="1"/>
  <c r="K9799" i="1" s="1"/>
  <c r="K9800" i="1" a="1"/>
  <c r="K9800" i="1" s="1"/>
  <c r="K9801" i="1" a="1"/>
  <c r="K9801" i="1" s="1"/>
  <c r="K9802" i="1" a="1"/>
  <c r="K9802" i="1" s="1"/>
  <c r="K9803" i="1" a="1"/>
  <c r="K9803" i="1" s="1"/>
  <c r="K9804" i="1" a="1"/>
  <c r="K9804" i="1" s="1"/>
  <c r="K9805" i="1" a="1"/>
  <c r="K9805" i="1" s="1"/>
  <c r="K9806" i="1" a="1"/>
  <c r="K9806" i="1" s="1"/>
  <c r="K9807" i="1" a="1"/>
  <c r="K9807" i="1" s="1"/>
  <c r="K9808" i="1" a="1"/>
  <c r="K9808" i="1" s="1"/>
  <c r="K9809" i="1" a="1"/>
  <c r="K9809" i="1" s="1"/>
  <c r="K9810" i="1" a="1"/>
  <c r="K9810" i="1" s="1"/>
  <c r="K9811" i="1" a="1"/>
  <c r="K9811" i="1" s="1"/>
  <c r="K9812" i="1" a="1"/>
  <c r="K9812" i="1" s="1"/>
  <c r="K9813" i="1" a="1"/>
  <c r="K9813" i="1" s="1"/>
  <c r="K9814" i="1" a="1"/>
  <c r="K9814" i="1" s="1"/>
  <c r="K9815" i="1" a="1"/>
  <c r="K9815" i="1" s="1"/>
  <c r="K9816" i="1" a="1"/>
  <c r="K9816" i="1" s="1"/>
  <c r="K9817" i="1" a="1"/>
  <c r="K9817" i="1" s="1"/>
  <c r="K9818" i="1" a="1"/>
  <c r="K9818" i="1" s="1"/>
  <c r="K9819" i="1" a="1"/>
  <c r="K9819" i="1" s="1"/>
  <c r="K9820" i="1" a="1"/>
  <c r="K9820" i="1" s="1"/>
  <c r="K9821" i="1" a="1"/>
  <c r="K9821" i="1" s="1"/>
  <c r="K9822" i="1" a="1"/>
  <c r="K9822" i="1" s="1"/>
  <c r="K9823" i="1" a="1"/>
  <c r="K9823" i="1" s="1"/>
  <c r="K9824" i="1" a="1"/>
  <c r="K9824" i="1" s="1"/>
  <c r="K9825" i="1" a="1"/>
  <c r="K9825" i="1" s="1"/>
  <c r="K9826" i="1" a="1"/>
  <c r="K9826" i="1" s="1"/>
  <c r="K9827" i="1" a="1"/>
  <c r="K9827" i="1" s="1"/>
  <c r="K9828" i="1" a="1"/>
  <c r="K9828" i="1" s="1"/>
  <c r="K9829" i="1" a="1"/>
  <c r="K9829" i="1" s="1"/>
  <c r="K9830" i="1" a="1"/>
  <c r="K9830" i="1" s="1"/>
  <c r="K9831" i="1" a="1"/>
  <c r="K9831" i="1" s="1"/>
  <c r="K9832" i="1" a="1"/>
  <c r="K9832" i="1" s="1"/>
  <c r="K9833" i="1" a="1"/>
  <c r="K9833" i="1" s="1"/>
  <c r="K9834" i="1" a="1"/>
  <c r="K9834" i="1" s="1"/>
  <c r="K9835" i="1" a="1"/>
  <c r="K9835" i="1" s="1"/>
  <c r="K9836" i="1" a="1"/>
  <c r="K9836" i="1" s="1"/>
  <c r="K9837" i="1" a="1"/>
  <c r="K9837" i="1" s="1"/>
  <c r="K9838" i="1" a="1"/>
  <c r="K9838" i="1" s="1"/>
  <c r="K9839" i="1" a="1"/>
  <c r="K9839" i="1" s="1"/>
  <c r="K9840" i="1" a="1"/>
  <c r="K9840" i="1" s="1"/>
  <c r="K9841" i="1" a="1"/>
  <c r="K9841" i="1" s="1"/>
  <c r="K9842" i="1" a="1"/>
  <c r="K9842" i="1" s="1"/>
  <c r="K9843" i="1" a="1"/>
  <c r="K9843" i="1" s="1"/>
  <c r="K9844" i="1" a="1"/>
  <c r="K9844" i="1" s="1"/>
  <c r="K9845" i="1" a="1"/>
  <c r="K9845" i="1" s="1"/>
  <c r="K9846" i="1" a="1"/>
  <c r="K9846" i="1" s="1"/>
  <c r="K9847" i="1" a="1"/>
  <c r="K9847" i="1" s="1"/>
  <c r="K9848" i="1" a="1"/>
  <c r="K9848" i="1" s="1"/>
  <c r="K9849" i="1" a="1"/>
  <c r="K9849" i="1" s="1"/>
  <c r="K9850" i="1" a="1"/>
  <c r="K9850" i="1" s="1"/>
  <c r="K9851" i="1" a="1"/>
  <c r="K9851" i="1" s="1"/>
  <c r="K9852" i="1" a="1"/>
  <c r="K9852" i="1" s="1"/>
  <c r="K9853" i="1" a="1"/>
  <c r="K9853" i="1" s="1"/>
  <c r="K9854" i="1" a="1"/>
  <c r="K9854" i="1" s="1"/>
  <c r="K9855" i="1" a="1"/>
  <c r="K9855" i="1" s="1"/>
  <c r="K9856" i="1" a="1"/>
  <c r="K9856" i="1" s="1"/>
  <c r="K9857" i="1" a="1"/>
  <c r="K9857" i="1" s="1"/>
  <c r="K9858" i="1" a="1"/>
  <c r="K9858" i="1" s="1"/>
  <c r="K9859" i="1" a="1"/>
  <c r="K9859" i="1" s="1"/>
  <c r="K9860" i="1" a="1"/>
  <c r="K9860" i="1" s="1"/>
  <c r="K9861" i="1" a="1"/>
  <c r="K9861" i="1" s="1"/>
  <c r="K9862" i="1" a="1"/>
  <c r="K9862" i="1" s="1"/>
  <c r="K9863" i="1" a="1"/>
  <c r="K9863" i="1" s="1"/>
  <c r="K9864" i="1" a="1"/>
  <c r="K9864" i="1" s="1"/>
  <c r="K9865" i="1" a="1"/>
  <c r="K9865" i="1" s="1"/>
  <c r="K9866" i="1" a="1"/>
  <c r="K9866" i="1" s="1"/>
  <c r="K9867" i="1" a="1"/>
  <c r="K9867" i="1" s="1"/>
  <c r="K9868" i="1" a="1"/>
  <c r="K9868" i="1" s="1"/>
  <c r="K9869" i="1" a="1"/>
  <c r="K9869" i="1" s="1"/>
  <c r="K9870" i="1" a="1"/>
  <c r="K9870" i="1" s="1"/>
  <c r="K9871" i="1" a="1"/>
  <c r="K9871" i="1" s="1"/>
  <c r="K9872" i="1" a="1"/>
  <c r="K9872" i="1" s="1"/>
  <c r="K9873" i="1" a="1"/>
  <c r="K9873" i="1" s="1"/>
  <c r="K9874" i="1" a="1"/>
  <c r="K9874" i="1" s="1"/>
  <c r="K9875" i="1" a="1"/>
  <c r="K9875" i="1" s="1"/>
  <c r="K9876" i="1" a="1"/>
  <c r="K9876" i="1" s="1"/>
  <c r="K9877" i="1" a="1"/>
  <c r="K9877" i="1" s="1"/>
  <c r="K9878" i="1" a="1"/>
  <c r="K9878" i="1" s="1"/>
  <c r="K9879" i="1" a="1"/>
  <c r="K9879" i="1" s="1"/>
  <c r="K9880" i="1" a="1"/>
  <c r="K9880" i="1" s="1"/>
  <c r="K9881" i="1" a="1"/>
  <c r="K9881" i="1" s="1"/>
  <c r="K9882" i="1" a="1"/>
  <c r="K9882" i="1" s="1"/>
  <c r="K9883" i="1" a="1"/>
  <c r="K9883" i="1" s="1"/>
  <c r="K9884" i="1" a="1"/>
  <c r="K9884" i="1" s="1"/>
  <c r="K9885" i="1" a="1"/>
  <c r="K9885" i="1" s="1"/>
  <c r="K9886" i="1" a="1"/>
  <c r="K9886" i="1" s="1"/>
  <c r="K9887" i="1" a="1"/>
  <c r="K9887" i="1" s="1"/>
  <c r="K9888" i="1" a="1"/>
  <c r="K9888" i="1" s="1"/>
  <c r="K9889" i="1" a="1"/>
  <c r="K9889" i="1" s="1"/>
  <c r="K9890" i="1" a="1"/>
  <c r="K9890" i="1" s="1"/>
  <c r="K9891" i="1" a="1"/>
  <c r="K9891" i="1" s="1"/>
  <c r="K9892" i="1" a="1"/>
  <c r="K9892" i="1" s="1"/>
  <c r="K9893" i="1" a="1"/>
  <c r="K9893" i="1" s="1"/>
  <c r="K9894" i="1" a="1"/>
  <c r="K9894" i="1" s="1"/>
  <c r="K9895" i="1" a="1"/>
  <c r="K9895" i="1" s="1"/>
  <c r="K9896" i="1" a="1"/>
  <c r="K9896" i="1" s="1"/>
  <c r="K9897" i="1" a="1"/>
  <c r="K9897" i="1" s="1"/>
  <c r="K9898" i="1" a="1"/>
  <c r="K9898" i="1" s="1"/>
  <c r="K9899" i="1" a="1"/>
  <c r="K9899" i="1" s="1"/>
  <c r="K9900" i="1" a="1"/>
  <c r="K9900" i="1" s="1"/>
  <c r="K9901" i="1" a="1"/>
  <c r="K9901" i="1" s="1"/>
  <c r="K9902" i="1" a="1"/>
  <c r="K9902" i="1" s="1"/>
  <c r="K9903" i="1" a="1"/>
  <c r="K9903" i="1" s="1"/>
  <c r="K9904" i="1" a="1"/>
  <c r="K9904" i="1" s="1"/>
  <c r="K9905" i="1" a="1"/>
  <c r="K9905" i="1" s="1"/>
  <c r="K9906" i="1" a="1"/>
  <c r="K9906" i="1" s="1"/>
  <c r="K9907" i="1" a="1"/>
  <c r="K9907" i="1" s="1"/>
  <c r="K9908" i="1" a="1"/>
  <c r="K9908" i="1" s="1"/>
  <c r="K9909" i="1" a="1"/>
  <c r="K9909" i="1" s="1"/>
  <c r="K9910" i="1" a="1"/>
  <c r="K9910" i="1" s="1"/>
  <c r="K9911" i="1" a="1"/>
  <c r="K9911" i="1" s="1"/>
  <c r="K9912" i="1" a="1"/>
  <c r="K9912" i="1" s="1"/>
  <c r="K9913" i="1" a="1"/>
  <c r="K9913" i="1" s="1"/>
  <c r="K9914" i="1" a="1"/>
  <c r="K9914" i="1" s="1"/>
  <c r="K9915" i="1" a="1"/>
  <c r="K9915" i="1" s="1"/>
  <c r="K9916" i="1" a="1"/>
  <c r="K9916" i="1" s="1"/>
  <c r="K9917" i="1" a="1"/>
  <c r="K9917" i="1" s="1"/>
  <c r="K9918" i="1" a="1"/>
  <c r="K9918" i="1" s="1"/>
  <c r="K9919" i="1" a="1"/>
  <c r="K9919" i="1" s="1"/>
  <c r="K9920" i="1" a="1"/>
  <c r="K9920" i="1" s="1"/>
  <c r="K9921" i="1" a="1"/>
  <c r="K9921" i="1" s="1"/>
  <c r="K9922" i="1" a="1"/>
  <c r="K9922" i="1" s="1"/>
  <c r="K9923" i="1" a="1"/>
  <c r="K9923" i="1" s="1"/>
  <c r="K9924" i="1" a="1"/>
  <c r="K9924" i="1" s="1"/>
  <c r="K9925" i="1" a="1"/>
  <c r="K9925" i="1" s="1"/>
  <c r="K9926" i="1" a="1"/>
  <c r="K9926" i="1" s="1"/>
  <c r="K9927" i="1" a="1"/>
  <c r="K9927" i="1" s="1"/>
  <c r="K9928" i="1" a="1"/>
  <c r="K9928" i="1" s="1"/>
  <c r="K9929" i="1" a="1"/>
  <c r="K9929" i="1" s="1"/>
  <c r="K9930" i="1" a="1"/>
  <c r="K9930" i="1" s="1"/>
  <c r="K9931" i="1" a="1"/>
  <c r="K9931" i="1" s="1"/>
  <c r="K9932" i="1" a="1"/>
  <c r="K9932" i="1" s="1"/>
  <c r="K9933" i="1" a="1"/>
  <c r="K9933" i="1" s="1"/>
  <c r="K9934" i="1" a="1"/>
  <c r="K9934" i="1" s="1"/>
  <c r="K9935" i="1" a="1"/>
  <c r="K9935" i="1" s="1"/>
  <c r="K9936" i="1" a="1"/>
  <c r="K9936" i="1" s="1"/>
  <c r="K9937" i="1" a="1"/>
  <c r="K9937" i="1" s="1"/>
  <c r="K9938" i="1" a="1"/>
  <c r="K9938" i="1" s="1"/>
  <c r="K9939" i="1" a="1"/>
  <c r="K9939" i="1" s="1"/>
  <c r="K9940" i="1" a="1"/>
  <c r="K9940" i="1" s="1"/>
  <c r="K9941" i="1" a="1"/>
  <c r="K9941" i="1" s="1"/>
  <c r="K9942" i="1" a="1"/>
  <c r="K9942" i="1" s="1"/>
  <c r="K9943" i="1" a="1"/>
  <c r="K9943" i="1" s="1"/>
  <c r="K9944" i="1" a="1"/>
  <c r="K9944" i="1" s="1"/>
  <c r="K9945" i="1" a="1"/>
  <c r="K9945" i="1" s="1"/>
  <c r="K9946" i="1" a="1"/>
  <c r="K9946" i="1" s="1"/>
  <c r="K9947" i="1" a="1"/>
  <c r="K9947" i="1" s="1"/>
  <c r="K9948" i="1" a="1"/>
  <c r="K9948" i="1" s="1"/>
  <c r="K9949" i="1" a="1"/>
  <c r="K9949" i="1" s="1"/>
  <c r="K9950" i="1" a="1"/>
  <c r="K9950" i="1" s="1"/>
  <c r="K9951" i="1" a="1"/>
  <c r="K9951" i="1" s="1"/>
  <c r="K9952" i="1" a="1"/>
  <c r="K9952" i="1" s="1"/>
  <c r="K9953" i="1" a="1"/>
  <c r="K9953" i="1" s="1"/>
  <c r="K9954" i="1" a="1"/>
  <c r="K9954" i="1" s="1"/>
  <c r="K9955" i="1" a="1"/>
  <c r="K9955" i="1" s="1"/>
  <c r="K9956" i="1" a="1"/>
  <c r="K9956" i="1" s="1"/>
  <c r="K9957" i="1" a="1"/>
  <c r="K9957" i="1" s="1"/>
  <c r="K9958" i="1" a="1"/>
  <c r="K9958" i="1" s="1"/>
  <c r="K9959" i="1" a="1"/>
  <c r="K9959" i="1" s="1"/>
  <c r="K9960" i="1" a="1"/>
  <c r="K9960" i="1" s="1"/>
  <c r="K9961" i="1" a="1"/>
  <c r="K9961" i="1" s="1"/>
  <c r="K9962" i="1" a="1"/>
  <c r="K9962" i="1" s="1"/>
  <c r="K9963" i="1" a="1"/>
  <c r="K9963" i="1" s="1"/>
  <c r="K9964" i="1" a="1"/>
  <c r="K9964" i="1" s="1"/>
  <c r="K9965" i="1" a="1"/>
  <c r="K9965" i="1" s="1"/>
  <c r="K9966" i="1" a="1"/>
  <c r="K9966" i="1" s="1"/>
  <c r="K9967" i="1" a="1"/>
  <c r="K9967" i="1" s="1"/>
  <c r="K9968" i="1" a="1"/>
  <c r="K9968" i="1" s="1"/>
  <c r="K9969" i="1" a="1"/>
  <c r="K9969" i="1" s="1"/>
  <c r="K9970" i="1" a="1"/>
  <c r="K9970" i="1" s="1"/>
  <c r="K9971" i="1" a="1"/>
  <c r="K9971" i="1" s="1"/>
  <c r="K9972" i="1" a="1"/>
  <c r="K9972" i="1" s="1"/>
  <c r="K9973" i="1" a="1"/>
  <c r="K9973" i="1" s="1"/>
  <c r="K9974" i="1" a="1"/>
  <c r="K9974" i="1" s="1"/>
  <c r="K9975" i="1" a="1"/>
  <c r="K9975" i="1" s="1"/>
  <c r="K9976" i="1" a="1"/>
  <c r="K9976" i="1" s="1"/>
  <c r="K9977" i="1" a="1"/>
  <c r="K9977" i="1" s="1"/>
  <c r="K9978" i="1" a="1"/>
  <c r="K9978" i="1" s="1"/>
  <c r="K9979" i="1" a="1"/>
  <c r="K9979" i="1" s="1"/>
  <c r="K9980" i="1" a="1"/>
  <c r="K9980" i="1" s="1"/>
  <c r="K9981" i="1" a="1"/>
  <c r="K9981" i="1" s="1"/>
  <c r="K9982" i="1" a="1"/>
  <c r="K9982" i="1" s="1"/>
  <c r="K9983" i="1" a="1"/>
  <c r="K9983" i="1" s="1"/>
  <c r="K9984" i="1" a="1"/>
  <c r="K9984" i="1" s="1"/>
  <c r="K9985" i="1" a="1"/>
  <c r="K9985" i="1" s="1"/>
  <c r="K9986" i="1" a="1"/>
  <c r="K9986" i="1" s="1"/>
  <c r="K9987" i="1" a="1"/>
  <c r="K9987" i="1" s="1"/>
  <c r="K9988" i="1" a="1"/>
  <c r="K9988" i="1" s="1"/>
  <c r="K9989" i="1" a="1"/>
  <c r="K9989" i="1" s="1"/>
  <c r="K9990" i="1" a="1"/>
  <c r="K9990" i="1" s="1"/>
  <c r="K9991" i="1" a="1"/>
  <c r="K9991" i="1" s="1"/>
  <c r="K9992" i="1" a="1"/>
  <c r="K9992" i="1" s="1"/>
  <c r="K9993" i="1" a="1"/>
  <c r="K9993" i="1" s="1"/>
  <c r="K9994" i="1" a="1"/>
  <c r="K9994" i="1" s="1"/>
  <c r="K9995" i="1" a="1"/>
  <c r="K9995" i="1" s="1"/>
  <c r="K9996" i="1" a="1"/>
  <c r="K9996" i="1" s="1"/>
  <c r="K9997" i="1" a="1"/>
  <c r="K9997" i="1" s="1"/>
  <c r="K9998" i="1" a="1"/>
  <c r="K9998" i="1" s="1"/>
  <c r="K9999" i="1" a="1"/>
  <c r="K9999" i="1" s="1"/>
  <c r="K10000" i="1" a="1"/>
  <c r="K10000" i="1" s="1"/>
  <c r="K10001" i="1" a="1"/>
  <c r="K10001" i="1" s="1"/>
  <c r="K10002" i="1" a="1"/>
  <c r="K10002" i="1" s="1"/>
  <c r="K10003" i="1" a="1"/>
  <c r="K10003" i="1" s="1"/>
  <c r="K10004" i="1" a="1"/>
  <c r="K10004" i="1" s="1"/>
  <c r="K10005" i="1" a="1"/>
  <c r="K10005" i="1" s="1"/>
  <c r="K10006" i="1" a="1"/>
  <c r="K10006" i="1" s="1"/>
  <c r="K10007" i="1" a="1"/>
  <c r="K10007" i="1" s="1"/>
  <c r="K10008" i="1" a="1"/>
  <c r="K10008" i="1" s="1"/>
  <c r="K10009" i="1" a="1"/>
  <c r="K10009" i="1" s="1"/>
  <c r="K10010" i="1" a="1"/>
  <c r="K10010" i="1" s="1"/>
  <c r="K10011" i="1" a="1"/>
  <c r="K10011" i="1" s="1"/>
  <c r="K10012" i="1" a="1"/>
  <c r="K10012" i="1" s="1"/>
  <c r="K10013" i="1" a="1"/>
  <c r="K10013" i="1" s="1"/>
  <c r="K10014" i="1" a="1"/>
  <c r="K10014" i="1" s="1"/>
  <c r="K10015" i="1" a="1"/>
  <c r="K10015" i="1" s="1"/>
  <c r="K10016" i="1" a="1"/>
  <c r="K10016" i="1" s="1"/>
  <c r="K10017" i="1" a="1"/>
  <c r="K10017" i="1" s="1"/>
  <c r="K10018" i="1" a="1"/>
  <c r="K10018" i="1" s="1"/>
  <c r="K10019" i="1" a="1"/>
  <c r="K10019" i="1" s="1"/>
  <c r="K10020" i="1" a="1"/>
  <c r="K10020" i="1" s="1"/>
  <c r="K10021" i="1" a="1"/>
  <c r="K10021" i="1" s="1"/>
  <c r="K10022" i="1" a="1"/>
  <c r="K10022" i="1" s="1"/>
  <c r="K10023" i="1" a="1"/>
  <c r="K10023" i="1" s="1"/>
  <c r="K10024" i="1" a="1"/>
  <c r="K10024" i="1" s="1"/>
  <c r="K10025" i="1" a="1"/>
  <c r="K10025" i="1" s="1"/>
  <c r="K10026" i="1" a="1"/>
  <c r="K10026" i="1" s="1"/>
  <c r="K10027" i="1" a="1"/>
  <c r="K10027" i="1" s="1"/>
  <c r="K10028" i="1" a="1"/>
  <c r="K10028" i="1" s="1"/>
  <c r="K10029" i="1" a="1"/>
  <c r="K10029" i="1" s="1"/>
  <c r="K10030" i="1" a="1"/>
  <c r="K10030" i="1" s="1"/>
  <c r="K10031" i="1" a="1"/>
  <c r="K10031" i="1" s="1"/>
  <c r="K10032" i="1" a="1"/>
  <c r="K10032" i="1" s="1"/>
  <c r="K10033" i="1" a="1"/>
  <c r="K10033" i="1" s="1"/>
  <c r="K10034" i="1" a="1"/>
  <c r="K10034" i="1" s="1"/>
  <c r="K10035" i="1" a="1"/>
  <c r="K10035" i="1" s="1"/>
  <c r="K10036" i="1" a="1"/>
  <c r="K10036" i="1" s="1"/>
  <c r="K10037" i="1" a="1"/>
  <c r="K10037" i="1" s="1"/>
  <c r="K10038" i="1" a="1"/>
  <c r="K10038" i="1" s="1"/>
  <c r="K10039" i="1" a="1"/>
  <c r="K10039" i="1" s="1"/>
  <c r="K10040" i="1" a="1"/>
  <c r="K10040" i="1" s="1"/>
  <c r="K10041" i="1" a="1"/>
  <c r="K10041" i="1" s="1"/>
  <c r="K10042" i="1" a="1"/>
  <c r="K10042" i="1" s="1"/>
  <c r="K10043" i="1" a="1"/>
  <c r="K10043" i="1" s="1"/>
  <c r="K10044" i="1" a="1"/>
  <c r="K10044" i="1" s="1"/>
  <c r="K10045" i="1" a="1"/>
  <c r="K10045" i="1" s="1"/>
  <c r="K10046" i="1" a="1"/>
  <c r="K10046" i="1" s="1"/>
  <c r="K10047" i="1" a="1"/>
  <c r="K10047" i="1" s="1"/>
  <c r="K10048" i="1" a="1"/>
  <c r="K10048" i="1" s="1"/>
  <c r="K10049" i="1" a="1"/>
  <c r="K10049" i="1" s="1"/>
  <c r="K10050" i="1" a="1"/>
  <c r="K10050" i="1" s="1"/>
  <c r="K10051" i="1" a="1"/>
  <c r="K10051" i="1" s="1"/>
  <c r="K10052" i="1" a="1"/>
  <c r="K10052" i="1" s="1"/>
  <c r="K10053" i="1" a="1"/>
  <c r="K10053" i="1" s="1"/>
  <c r="K10054" i="1" a="1"/>
  <c r="K10054" i="1" s="1"/>
  <c r="K10055" i="1" a="1"/>
  <c r="K10055" i="1" s="1"/>
  <c r="K10056" i="1" a="1"/>
  <c r="K10056" i="1" s="1"/>
  <c r="K10057" i="1" a="1"/>
  <c r="K10057" i="1" s="1"/>
  <c r="K10058" i="1" a="1"/>
  <c r="K10058" i="1" s="1"/>
  <c r="K10059" i="1" a="1"/>
  <c r="K10059" i="1" s="1"/>
  <c r="K10060" i="1" a="1"/>
  <c r="K10060" i="1" s="1"/>
  <c r="K10061" i="1" a="1"/>
  <c r="K10061" i="1" s="1"/>
  <c r="K10062" i="1" a="1"/>
  <c r="K10062" i="1" s="1"/>
  <c r="K10063" i="1" a="1"/>
  <c r="K10063" i="1" s="1"/>
  <c r="K10064" i="1" a="1"/>
  <c r="K10064" i="1" s="1"/>
  <c r="K10065" i="1" a="1"/>
  <c r="K10065" i="1" s="1"/>
  <c r="K10066" i="1" a="1"/>
  <c r="K10066" i="1" s="1"/>
  <c r="K10067" i="1" a="1"/>
  <c r="K10067" i="1" s="1"/>
  <c r="K10068" i="1" a="1"/>
  <c r="K10068" i="1" s="1"/>
  <c r="K10069" i="1" a="1"/>
  <c r="K10069" i="1" s="1"/>
  <c r="K10070" i="1" a="1"/>
  <c r="K10070" i="1" s="1"/>
  <c r="K10071" i="1" a="1"/>
  <c r="K10071" i="1" s="1"/>
  <c r="K10072" i="1" a="1"/>
  <c r="K10072" i="1" s="1"/>
  <c r="K10073" i="1" a="1"/>
  <c r="K10073" i="1" s="1"/>
  <c r="K10074" i="1" a="1"/>
  <c r="K10074" i="1" s="1"/>
  <c r="K10075" i="1" a="1"/>
  <c r="K10075" i="1" s="1"/>
  <c r="K10076" i="1" a="1"/>
  <c r="K10076" i="1" s="1"/>
  <c r="K10077" i="1" a="1"/>
  <c r="K10077" i="1" s="1"/>
  <c r="K10078" i="1" a="1"/>
  <c r="K10078" i="1" s="1"/>
  <c r="K10079" i="1" a="1"/>
  <c r="K10079" i="1" s="1"/>
  <c r="K10080" i="1" a="1"/>
  <c r="K10080" i="1" s="1"/>
  <c r="K10081" i="1" a="1"/>
  <c r="K10081" i="1" s="1"/>
  <c r="K10082" i="1" a="1"/>
  <c r="K10082" i="1" s="1"/>
  <c r="K10083" i="1" a="1"/>
  <c r="K10083" i="1" s="1"/>
  <c r="K10084" i="1" a="1"/>
  <c r="K10084" i="1" s="1"/>
  <c r="K10085" i="1" a="1"/>
  <c r="K10085" i="1" s="1"/>
  <c r="K10086" i="1" a="1"/>
  <c r="K10086" i="1" s="1"/>
  <c r="K10087" i="1" a="1"/>
  <c r="K10087" i="1" s="1"/>
  <c r="K10088" i="1" a="1"/>
  <c r="K10088" i="1" s="1"/>
  <c r="K10089" i="1" a="1"/>
  <c r="K10089" i="1" s="1"/>
  <c r="K10090" i="1" a="1"/>
  <c r="K10090" i="1" s="1"/>
  <c r="K10091" i="1" a="1"/>
  <c r="K10091" i="1" s="1"/>
  <c r="K10092" i="1" a="1"/>
  <c r="K10092" i="1" s="1"/>
  <c r="K10093" i="1" a="1"/>
  <c r="K10093" i="1" s="1"/>
  <c r="K10094" i="1" a="1"/>
  <c r="K10094" i="1" s="1"/>
  <c r="K10095" i="1" a="1"/>
  <c r="K10095" i="1" s="1"/>
  <c r="K10096" i="1" a="1"/>
  <c r="K10096" i="1" s="1"/>
  <c r="K10097" i="1" a="1"/>
  <c r="K10097" i="1" s="1"/>
  <c r="K10098" i="1" a="1"/>
  <c r="K10098" i="1" s="1"/>
  <c r="K10099" i="1" a="1"/>
  <c r="K10099" i="1" s="1"/>
  <c r="K10100" i="1" a="1"/>
  <c r="K10100" i="1" s="1"/>
  <c r="K10101" i="1" a="1"/>
  <c r="K10101" i="1" s="1"/>
  <c r="K10102" i="1" a="1"/>
  <c r="K10102" i="1" s="1"/>
  <c r="K10103" i="1" a="1"/>
  <c r="K10103" i="1" s="1"/>
  <c r="K10104" i="1" a="1"/>
  <c r="K10104" i="1" s="1"/>
  <c r="K10105" i="1" a="1"/>
  <c r="K10105" i="1" s="1"/>
  <c r="K10106" i="1" a="1"/>
  <c r="K10106" i="1" s="1"/>
  <c r="K10107" i="1" a="1"/>
  <c r="K10107" i="1" s="1"/>
  <c r="K10108" i="1" a="1"/>
  <c r="K10108" i="1" s="1"/>
  <c r="K10109" i="1" a="1"/>
  <c r="K10109" i="1" s="1"/>
  <c r="K10110" i="1" a="1"/>
  <c r="K10110" i="1" s="1"/>
  <c r="K10111" i="1" a="1"/>
  <c r="K10111" i="1" s="1"/>
  <c r="K10112" i="1" a="1"/>
  <c r="K10112" i="1" s="1"/>
  <c r="K10113" i="1" a="1"/>
  <c r="K10113" i="1" s="1"/>
  <c r="K10114" i="1" a="1"/>
  <c r="K10114" i="1" s="1"/>
  <c r="K10115" i="1" a="1"/>
  <c r="K10115" i="1" s="1"/>
  <c r="K10116" i="1" a="1"/>
  <c r="K10116" i="1" s="1"/>
  <c r="K10117" i="1" a="1"/>
  <c r="K10117" i="1" s="1"/>
  <c r="K10118" i="1" a="1"/>
  <c r="K10118" i="1" s="1"/>
  <c r="K10119" i="1" a="1"/>
  <c r="K10119" i="1" s="1"/>
  <c r="K10120" i="1" a="1"/>
  <c r="K10120" i="1" s="1"/>
  <c r="K10121" i="1" a="1"/>
  <c r="K10121" i="1" s="1"/>
  <c r="K10122" i="1" a="1"/>
  <c r="K10122" i="1" s="1"/>
  <c r="K10123" i="1" a="1"/>
  <c r="K10123" i="1" s="1"/>
  <c r="K10124" i="1" a="1"/>
  <c r="K10124" i="1" s="1"/>
  <c r="K10125" i="1" a="1"/>
  <c r="K10125" i="1" s="1"/>
  <c r="K10126" i="1" a="1"/>
  <c r="K10126" i="1" s="1"/>
  <c r="K10127" i="1" a="1"/>
  <c r="K10127" i="1" s="1"/>
  <c r="K10128" i="1" a="1"/>
  <c r="K10128" i="1" s="1"/>
  <c r="K10129" i="1" a="1"/>
  <c r="K10129" i="1" s="1"/>
  <c r="K10130" i="1" a="1"/>
  <c r="K10130" i="1" s="1"/>
  <c r="K10131" i="1" a="1"/>
  <c r="K10131" i="1" s="1"/>
  <c r="K10132" i="1" a="1"/>
  <c r="K10132" i="1" s="1"/>
  <c r="K10133" i="1" a="1"/>
  <c r="K10133" i="1" s="1"/>
  <c r="K10134" i="1" a="1"/>
  <c r="K10134" i="1" s="1"/>
  <c r="K10135" i="1" a="1"/>
  <c r="K10135" i="1" s="1"/>
  <c r="K10136" i="1" a="1"/>
  <c r="K10136" i="1" s="1"/>
  <c r="K10137" i="1" a="1"/>
  <c r="K10137" i="1" s="1"/>
  <c r="K10138" i="1" a="1"/>
  <c r="K10138" i="1" s="1"/>
  <c r="K10139" i="1" a="1"/>
  <c r="K10139" i="1" s="1"/>
  <c r="K10140" i="1" a="1"/>
  <c r="K10140" i="1" s="1"/>
  <c r="K10141" i="1" a="1"/>
  <c r="K10141" i="1" s="1"/>
  <c r="K10142" i="1" a="1"/>
  <c r="K10142" i="1" s="1"/>
  <c r="K10143" i="1" a="1"/>
  <c r="K10143" i="1" s="1"/>
  <c r="K10144" i="1" a="1"/>
  <c r="K10144" i="1" s="1"/>
  <c r="K10145" i="1" a="1"/>
  <c r="K10145" i="1" s="1"/>
  <c r="K10146" i="1" a="1"/>
  <c r="K10146" i="1" s="1"/>
  <c r="K10147" i="1" a="1"/>
  <c r="K10147" i="1" s="1"/>
  <c r="K10148" i="1" a="1"/>
  <c r="K10148" i="1" s="1"/>
  <c r="K10149" i="1" a="1"/>
  <c r="K10149" i="1" s="1"/>
  <c r="K10150" i="1" a="1"/>
  <c r="K10150" i="1" s="1"/>
  <c r="K10151" i="1" a="1"/>
  <c r="K10151" i="1" s="1"/>
  <c r="K10152" i="1" a="1"/>
  <c r="K10152" i="1" s="1"/>
  <c r="K10153" i="1" a="1"/>
  <c r="K10153" i="1" s="1"/>
  <c r="K10154" i="1" a="1"/>
  <c r="K10154" i="1" s="1"/>
  <c r="K10155" i="1" a="1"/>
  <c r="K10155" i="1" s="1"/>
  <c r="K10156" i="1" a="1"/>
  <c r="K10156" i="1" s="1"/>
  <c r="K10157" i="1" a="1"/>
  <c r="K10157" i="1" s="1"/>
  <c r="K10158" i="1" a="1"/>
  <c r="K10158" i="1" s="1"/>
  <c r="K10159" i="1" a="1"/>
  <c r="K10159" i="1" s="1"/>
  <c r="K10160" i="1" a="1"/>
  <c r="K10160" i="1" s="1"/>
  <c r="K10161" i="1" a="1"/>
  <c r="K10161" i="1" s="1"/>
  <c r="K10162" i="1" a="1"/>
  <c r="K10162" i="1" s="1"/>
  <c r="K10163" i="1" a="1"/>
  <c r="K10163" i="1" s="1"/>
  <c r="K10164" i="1" a="1"/>
  <c r="K10164" i="1" s="1"/>
  <c r="K10165" i="1" a="1"/>
  <c r="K10165" i="1" s="1"/>
  <c r="K10166" i="1" a="1"/>
  <c r="K10166" i="1" s="1"/>
  <c r="K10167" i="1" a="1"/>
  <c r="K10167" i="1" s="1"/>
  <c r="K10168" i="1" a="1"/>
  <c r="K10168" i="1" s="1"/>
  <c r="K10169" i="1" a="1"/>
  <c r="K10169" i="1" s="1"/>
  <c r="K10170" i="1" a="1"/>
  <c r="K10170" i="1" s="1"/>
  <c r="K10171" i="1" a="1"/>
  <c r="K10171" i="1" s="1"/>
  <c r="K10172" i="1" a="1"/>
  <c r="K10172" i="1" s="1"/>
  <c r="K10173" i="1" a="1"/>
  <c r="K10173" i="1" s="1"/>
  <c r="K10174" i="1" a="1"/>
  <c r="K10174" i="1" s="1"/>
  <c r="K10175" i="1" a="1"/>
  <c r="K10175" i="1" s="1"/>
  <c r="K10176" i="1" a="1"/>
  <c r="K10176" i="1" s="1"/>
  <c r="K10177" i="1" a="1"/>
  <c r="K10177" i="1" s="1"/>
  <c r="K10178" i="1" a="1"/>
  <c r="K10178" i="1" s="1"/>
  <c r="K10179" i="1" a="1"/>
  <c r="K10179" i="1" s="1"/>
  <c r="K10180" i="1" a="1"/>
  <c r="K10180" i="1" s="1"/>
  <c r="K10181" i="1" a="1"/>
  <c r="K10181" i="1" s="1"/>
  <c r="K10182" i="1" a="1"/>
  <c r="K10182" i="1" s="1"/>
  <c r="K10183" i="1" a="1"/>
  <c r="K10183" i="1" s="1"/>
  <c r="K10184" i="1" a="1"/>
  <c r="K10184" i="1" s="1"/>
  <c r="K10185" i="1" a="1"/>
  <c r="K10185" i="1" s="1"/>
  <c r="K10186" i="1" a="1"/>
  <c r="K10186" i="1" s="1"/>
  <c r="K10187" i="1" a="1"/>
  <c r="K10187" i="1" s="1"/>
  <c r="K10188" i="1" a="1"/>
  <c r="K10188" i="1" s="1"/>
  <c r="K10189" i="1" a="1"/>
  <c r="K10189" i="1" s="1"/>
  <c r="K10190" i="1" a="1"/>
  <c r="K10190" i="1" s="1"/>
  <c r="K10191" i="1" a="1"/>
  <c r="K10191" i="1" s="1"/>
  <c r="K10192" i="1" a="1"/>
  <c r="K10192" i="1" s="1"/>
  <c r="K10193" i="1" a="1"/>
  <c r="K10193" i="1" s="1"/>
  <c r="K10194" i="1" a="1"/>
  <c r="K10194" i="1" s="1"/>
  <c r="K10195" i="1" a="1"/>
  <c r="K10195" i="1" s="1"/>
  <c r="K10196" i="1" a="1"/>
  <c r="K10196" i="1" s="1"/>
  <c r="K10197" i="1" a="1"/>
  <c r="K10197" i="1" s="1"/>
  <c r="K10198" i="1" a="1"/>
  <c r="K10198" i="1" s="1"/>
  <c r="K10199" i="1" a="1"/>
  <c r="K10199" i="1" s="1"/>
  <c r="K10200" i="1" a="1"/>
  <c r="K10200" i="1" s="1"/>
  <c r="K10201" i="1" a="1"/>
  <c r="K10201" i="1" s="1"/>
  <c r="K10202" i="1" a="1"/>
  <c r="K10202" i="1" s="1"/>
  <c r="K10203" i="1" a="1"/>
  <c r="K10203" i="1" s="1"/>
  <c r="K10204" i="1" a="1"/>
  <c r="K10204" i="1" s="1"/>
  <c r="K10205" i="1" a="1"/>
  <c r="K10205" i="1" s="1"/>
  <c r="K10206" i="1" a="1"/>
  <c r="K10206" i="1" s="1"/>
  <c r="K10207" i="1" a="1"/>
  <c r="K10207" i="1" s="1"/>
  <c r="K10208" i="1" a="1"/>
  <c r="K10208" i="1" s="1"/>
  <c r="K10209" i="1" a="1"/>
  <c r="K10209" i="1" s="1"/>
  <c r="K10210" i="1" a="1"/>
  <c r="K10210" i="1" s="1"/>
  <c r="K10211" i="1" a="1"/>
  <c r="K10211" i="1" s="1"/>
  <c r="K10212" i="1" a="1"/>
  <c r="K10212" i="1" s="1"/>
  <c r="K10213" i="1" a="1"/>
  <c r="K10213" i="1" s="1"/>
  <c r="K10214" i="1" a="1"/>
  <c r="K10214" i="1" s="1"/>
  <c r="K10215" i="1" a="1"/>
  <c r="K10215" i="1" s="1"/>
  <c r="K10216" i="1" a="1"/>
  <c r="K10216" i="1" s="1"/>
  <c r="K10217" i="1" a="1"/>
  <c r="K10217" i="1" s="1"/>
  <c r="K10218" i="1" a="1"/>
  <c r="K10218" i="1" s="1"/>
  <c r="K10219" i="1" a="1"/>
  <c r="K10219" i="1" s="1"/>
  <c r="K10220" i="1" a="1"/>
  <c r="K10220" i="1" s="1"/>
  <c r="K10221" i="1" a="1"/>
  <c r="K10221" i="1" s="1"/>
  <c r="K10222" i="1" a="1"/>
  <c r="K10222" i="1" s="1"/>
  <c r="K10223" i="1" a="1"/>
  <c r="K10223" i="1" s="1"/>
  <c r="K10224" i="1" a="1"/>
  <c r="K10224" i="1" s="1"/>
  <c r="K10225" i="1" a="1"/>
  <c r="K10225" i="1" s="1"/>
  <c r="K10226" i="1" a="1"/>
  <c r="K10226" i="1" s="1"/>
  <c r="K10227" i="1" a="1"/>
  <c r="K10227" i="1" s="1"/>
  <c r="K10228" i="1" a="1"/>
  <c r="K10228" i="1" s="1"/>
  <c r="K10229" i="1" a="1"/>
  <c r="K10229" i="1" s="1"/>
  <c r="K10230" i="1" a="1"/>
  <c r="K10230" i="1" s="1"/>
  <c r="K10231" i="1" a="1"/>
  <c r="K10231" i="1" s="1"/>
  <c r="K10232" i="1" a="1"/>
  <c r="K10232" i="1" s="1"/>
  <c r="K10233" i="1" a="1"/>
  <c r="K10233" i="1" s="1"/>
  <c r="K10234" i="1" a="1"/>
  <c r="K10234" i="1" s="1"/>
  <c r="K10235" i="1" a="1"/>
  <c r="K10235" i="1" s="1"/>
  <c r="K10236" i="1" a="1"/>
  <c r="K10236" i="1" s="1"/>
  <c r="K10237" i="1" a="1"/>
  <c r="K10237" i="1" s="1"/>
  <c r="K10238" i="1" a="1"/>
  <c r="K10238" i="1" s="1"/>
  <c r="K10239" i="1" a="1"/>
  <c r="K10239" i="1" s="1"/>
  <c r="K10240" i="1" a="1"/>
  <c r="K10240" i="1" s="1"/>
  <c r="K10241" i="1" a="1"/>
  <c r="K10241" i="1" s="1"/>
  <c r="K10242" i="1" a="1"/>
  <c r="K10242" i="1" s="1"/>
  <c r="K10243" i="1" a="1"/>
  <c r="K10243" i="1" s="1"/>
  <c r="K10244" i="1" a="1"/>
  <c r="K10244" i="1" s="1"/>
  <c r="K10245" i="1" a="1"/>
  <c r="K10245" i="1" s="1"/>
  <c r="K10246" i="1" a="1"/>
  <c r="K10246" i="1" s="1"/>
  <c r="K10247" i="1" a="1"/>
  <c r="K10247" i="1" s="1"/>
  <c r="K10248" i="1" a="1"/>
  <c r="K10248" i="1" s="1"/>
  <c r="K10249" i="1" a="1"/>
  <c r="K10249" i="1" s="1"/>
  <c r="K10250" i="1" a="1"/>
  <c r="K10250" i="1" s="1"/>
  <c r="K10251" i="1" a="1"/>
  <c r="K10251" i="1" s="1"/>
  <c r="K10252" i="1" a="1"/>
  <c r="K10252" i="1" s="1"/>
  <c r="K10253" i="1" a="1"/>
  <c r="K10253" i="1" s="1"/>
  <c r="K10254" i="1" a="1"/>
  <c r="K10254" i="1" s="1"/>
  <c r="K10255" i="1" a="1"/>
  <c r="K10255" i="1" s="1"/>
  <c r="K10256" i="1" a="1"/>
  <c r="K10256" i="1" s="1"/>
  <c r="K10257" i="1" a="1"/>
  <c r="K10257" i="1" s="1"/>
  <c r="K10258" i="1" a="1"/>
  <c r="K10258" i="1" s="1"/>
  <c r="K10259" i="1" a="1"/>
  <c r="K10259" i="1" s="1"/>
  <c r="K10260" i="1" a="1"/>
  <c r="K10260" i="1" s="1"/>
  <c r="K10261" i="1" a="1"/>
  <c r="K10261" i="1" s="1"/>
  <c r="K10262" i="1" a="1"/>
  <c r="K10262" i="1" s="1"/>
  <c r="K10263" i="1" a="1"/>
  <c r="K10263" i="1" s="1"/>
  <c r="K10264" i="1" a="1"/>
  <c r="K10264" i="1" s="1"/>
  <c r="K10265" i="1" a="1"/>
  <c r="K10265" i="1" s="1"/>
  <c r="K10266" i="1" a="1"/>
  <c r="K10266" i="1" s="1"/>
  <c r="K10267" i="1" a="1"/>
  <c r="K10267" i="1" s="1"/>
  <c r="K10268" i="1" a="1"/>
  <c r="K10268" i="1" s="1"/>
  <c r="K10269" i="1" a="1"/>
  <c r="K10269" i="1" s="1"/>
  <c r="K10270" i="1" a="1"/>
  <c r="K10270" i="1" s="1"/>
  <c r="K10271" i="1" a="1"/>
  <c r="K10271" i="1" s="1"/>
  <c r="K10272" i="1" a="1"/>
  <c r="K10272" i="1" s="1"/>
  <c r="K10273" i="1" a="1"/>
  <c r="K10273" i="1" s="1"/>
  <c r="K10274" i="1" a="1"/>
  <c r="K10274" i="1" s="1"/>
  <c r="K10275" i="1" a="1"/>
  <c r="K10275" i="1" s="1"/>
  <c r="K10276" i="1" a="1"/>
  <c r="K10276" i="1" s="1"/>
  <c r="K10277" i="1" a="1"/>
  <c r="K10277" i="1" s="1"/>
  <c r="K10278" i="1" a="1"/>
  <c r="K10278" i="1" s="1"/>
  <c r="K10279" i="1" a="1"/>
  <c r="K10279" i="1" s="1"/>
  <c r="K10280" i="1" a="1"/>
  <c r="K10280" i="1" s="1"/>
  <c r="K10281" i="1" a="1"/>
  <c r="K10281" i="1" s="1"/>
  <c r="K10282" i="1" a="1"/>
  <c r="K10282" i="1" s="1"/>
  <c r="K10283" i="1" a="1"/>
  <c r="K10283" i="1" s="1"/>
  <c r="K10284" i="1" a="1"/>
  <c r="K10284" i="1" s="1"/>
  <c r="K10285" i="1" a="1"/>
  <c r="K10285" i="1" s="1"/>
  <c r="K10286" i="1" a="1"/>
  <c r="K10286" i="1" s="1"/>
  <c r="K10287" i="1" a="1"/>
  <c r="K10287" i="1" s="1"/>
  <c r="K10288" i="1" a="1"/>
  <c r="K10288" i="1" s="1"/>
  <c r="K10289" i="1" a="1"/>
  <c r="K10289" i="1" s="1"/>
  <c r="K10290" i="1" a="1"/>
  <c r="K10290" i="1" s="1"/>
  <c r="K10291" i="1" a="1"/>
  <c r="K10291" i="1" s="1"/>
  <c r="K10292" i="1" a="1"/>
  <c r="K10292" i="1" s="1"/>
  <c r="K10293" i="1" a="1"/>
  <c r="K10293" i="1" s="1"/>
  <c r="K10294" i="1" a="1"/>
  <c r="K10294" i="1" s="1"/>
  <c r="K10295" i="1" a="1"/>
  <c r="K10295" i="1" s="1"/>
  <c r="K10296" i="1" a="1"/>
  <c r="K10296" i="1" s="1"/>
  <c r="K10297" i="1" a="1"/>
  <c r="K10297" i="1" s="1"/>
  <c r="K10298" i="1" a="1"/>
  <c r="K10298" i="1" s="1"/>
  <c r="K10299" i="1" a="1"/>
  <c r="K10299" i="1" s="1"/>
  <c r="K10300" i="1" a="1"/>
  <c r="K10300" i="1" s="1"/>
  <c r="K10301" i="1" a="1"/>
  <c r="K10301" i="1" s="1"/>
  <c r="K10302" i="1" a="1"/>
  <c r="K10302" i="1" s="1"/>
  <c r="K10303" i="1" a="1"/>
  <c r="K10303" i="1" s="1"/>
  <c r="K10304" i="1" a="1"/>
  <c r="K10304" i="1" s="1"/>
  <c r="K10305" i="1" a="1"/>
  <c r="K10305" i="1" s="1"/>
  <c r="K10306" i="1" a="1"/>
  <c r="K10306" i="1" s="1"/>
  <c r="K10307" i="1" a="1"/>
  <c r="K10307" i="1" s="1"/>
  <c r="K10308" i="1" a="1"/>
  <c r="K10308" i="1" s="1"/>
  <c r="K10309" i="1" a="1"/>
  <c r="K10309" i="1" s="1"/>
  <c r="K10310" i="1" a="1"/>
  <c r="K10310" i="1" s="1"/>
  <c r="K10311" i="1" a="1"/>
  <c r="K10311" i="1" s="1"/>
  <c r="K10312" i="1" a="1"/>
  <c r="K10312" i="1" s="1"/>
  <c r="K10313" i="1" a="1"/>
  <c r="K10313" i="1" s="1"/>
  <c r="K10314" i="1" a="1"/>
  <c r="K10314" i="1" s="1"/>
  <c r="K10315" i="1" a="1"/>
  <c r="K10315" i="1" s="1"/>
  <c r="K10316" i="1" a="1"/>
  <c r="K10316" i="1" s="1"/>
  <c r="K10317" i="1" a="1"/>
  <c r="K10317" i="1" s="1"/>
  <c r="K10318" i="1" a="1"/>
  <c r="K10318" i="1" s="1"/>
  <c r="K10319" i="1" a="1"/>
  <c r="K10319" i="1" s="1"/>
  <c r="K10320" i="1" a="1"/>
  <c r="K10320" i="1" s="1"/>
  <c r="K10321" i="1" a="1"/>
  <c r="K10321" i="1" s="1"/>
  <c r="K10322" i="1" a="1"/>
  <c r="K10322" i="1" s="1"/>
  <c r="K10323" i="1" a="1"/>
  <c r="K10323" i="1" s="1"/>
  <c r="K10324" i="1" a="1"/>
  <c r="K10324" i="1" s="1"/>
  <c r="K10325" i="1" a="1"/>
  <c r="K10325" i="1" s="1"/>
  <c r="K10326" i="1" a="1"/>
  <c r="K10326" i="1" s="1"/>
  <c r="K10327" i="1" a="1"/>
  <c r="K10327" i="1" s="1"/>
  <c r="K10328" i="1" a="1"/>
  <c r="K10328" i="1" s="1"/>
  <c r="K10329" i="1" a="1"/>
  <c r="K10329" i="1" s="1"/>
  <c r="K10330" i="1" a="1"/>
  <c r="K10330" i="1" s="1"/>
  <c r="K10331" i="1" a="1"/>
  <c r="K10331" i="1" s="1"/>
  <c r="K10332" i="1" a="1"/>
  <c r="K10332" i="1" s="1"/>
  <c r="K10333" i="1" a="1"/>
  <c r="K10333" i="1" s="1"/>
  <c r="K10334" i="1" a="1"/>
  <c r="K10334" i="1" s="1"/>
  <c r="K10335" i="1" a="1"/>
  <c r="K10335" i="1" s="1"/>
  <c r="K10336" i="1" a="1"/>
  <c r="K10336" i="1" s="1"/>
  <c r="K10337" i="1" a="1"/>
  <c r="K10337" i="1" s="1"/>
  <c r="K10338" i="1" a="1"/>
  <c r="K10338" i="1" s="1"/>
  <c r="K10339" i="1" a="1"/>
  <c r="K10339" i="1" s="1"/>
  <c r="K10340" i="1" a="1"/>
  <c r="K10340" i="1" s="1"/>
  <c r="K10341" i="1" a="1"/>
  <c r="K10341" i="1" s="1"/>
  <c r="K10342" i="1" a="1"/>
  <c r="K10342" i="1" s="1"/>
  <c r="K10343" i="1" a="1"/>
  <c r="K10343" i="1" s="1"/>
  <c r="K10344" i="1" a="1"/>
  <c r="K10344" i="1" s="1"/>
  <c r="K10345" i="1" a="1"/>
  <c r="K10345" i="1" s="1"/>
  <c r="K10346" i="1" a="1"/>
  <c r="K10346" i="1" s="1"/>
  <c r="K10347" i="1" a="1"/>
  <c r="K10347" i="1" s="1"/>
  <c r="K10348" i="1" a="1"/>
  <c r="K10348" i="1" s="1"/>
  <c r="K10349" i="1" a="1"/>
  <c r="K10349" i="1" s="1"/>
  <c r="K10350" i="1" a="1"/>
  <c r="K10350" i="1" s="1"/>
  <c r="K10351" i="1" a="1"/>
  <c r="K10351" i="1" s="1"/>
  <c r="K10352" i="1" a="1"/>
  <c r="K10352" i="1" s="1"/>
  <c r="K10353" i="1" a="1"/>
  <c r="K10353" i="1" s="1"/>
  <c r="K10354" i="1" a="1"/>
  <c r="K10354" i="1" s="1"/>
  <c r="K10355" i="1" a="1"/>
  <c r="K10355" i="1" s="1"/>
  <c r="K10356" i="1" a="1"/>
  <c r="K10356" i="1" s="1"/>
  <c r="K10357" i="1" a="1"/>
  <c r="K10357" i="1" s="1"/>
  <c r="K10358" i="1" a="1"/>
  <c r="K10358" i="1" s="1"/>
  <c r="K10359" i="1" a="1"/>
  <c r="K10359" i="1" s="1"/>
  <c r="K10360" i="1" a="1"/>
  <c r="K10360" i="1" s="1"/>
  <c r="K10361" i="1" a="1"/>
  <c r="K10361" i="1" s="1"/>
  <c r="K10362" i="1" a="1"/>
  <c r="K10362" i="1" s="1"/>
  <c r="K10363" i="1" a="1"/>
  <c r="K10363" i="1" s="1"/>
  <c r="K10364" i="1" a="1"/>
  <c r="K10364" i="1" s="1"/>
  <c r="K10365" i="1" a="1"/>
  <c r="K10365" i="1" s="1"/>
  <c r="K10366" i="1" a="1"/>
  <c r="K10366" i="1" s="1"/>
  <c r="K10367" i="1" a="1"/>
  <c r="K10367" i="1" s="1"/>
  <c r="K10368" i="1" a="1"/>
  <c r="K10368" i="1" s="1"/>
  <c r="K10369" i="1" a="1"/>
  <c r="K10369" i="1" s="1"/>
  <c r="K10370" i="1" a="1"/>
  <c r="K10370" i="1" s="1"/>
  <c r="K10371" i="1" a="1"/>
  <c r="K10371" i="1" s="1"/>
  <c r="K10372" i="1" a="1"/>
  <c r="K10372" i="1" s="1"/>
  <c r="K10373" i="1" a="1"/>
  <c r="K10373" i="1" s="1"/>
  <c r="K10374" i="1" a="1"/>
  <c r="K10374" i="1" s="1"/>
  <c r="K10375" i="1" a="1"/>
  <c r="K10375" i="1" s="1"/>
  <c r="K10376" i="1" a="1"/>
  <c r="K10376" i="1" s="1"/>
  <c r="K10377" i="1" a="1"/>
  <c r="K10377" i="1" s="1"/>
  <c r="K10378" i="1" a="1"/>
  <c r="K10378" i="1" s="1"/>
  <c r="K10379" i="1" a="1"/>
  <c r="K10379" i="1" s="1"/>
  <c r="K10380" i="1" a="1"/>
  <c r="K10380" i="1" s="1"/>
  <c r="K10381" i="1" a="1"/>
  <c r="K10381" i="1" s="1"/>
  <c r="K10382" i="1" a="1"/>
  <c r="K10382" i="1" s="1"/>
  <c r="K10383" i="1" a="1"/>
  <c r="K10383" i="1" s="1"/>
  <c r="K10384" i="1" a="1"/>
  <c r="K10384" i="1" s="1"/>
  <c r="K10385" i="1" a="1"/>
  <c r="K10385" i="1" s="1"/>
  <c r="K10386" i="1" a="1"/>
  <c r="K10386" i="1" s="1"/>
  <c r="K10387" i="1" a="1"/>
  <c r="K10387" i="1" s="1"/>
  <c r="K10388" i="1" a="1"/>
  <c r="K10388" i="1" s="1"/>
  <c r="K10389" i="1" a="1"/>
  <c r="K10389" i="1" s="1"/>
  <c r="K10390" i="1" a="1"/>
  <c r="K10390" i="1" s="1"/>
  <c r="K10391" i="1" a="1"/>
  <c r="K10391" i="1" s="1"/>
  <c r="K10392" i="1" a="1"/>
  <c r="K10392" i="1" s="1"/>
  <c r="K10393" i="1" a="1"/>
  <c r="K10393" i="1" s="1"/>
  <c r="K10394" i="1" a="1"/>
  <c r="K10394" i="1" s="1"/>
  <c r="K10395" i="1" a="1"/>
  <c r="K10395" i="1" s="1"/>
  <c r="K10396" i="1" a="1"/>
  <c r="K10396" i="1" s="1"/>
  <c r="K10397" i="1" a="1"/>
  <c r="K10397" i="1" s="1"/>
  <c r="K10398" i="1" a="1"/>
  <c r="K10398" i="1" s="1"/>
  <c r="K10399" i="1" a="1"/>
  <c r="K10399" i="1" s="1"/>
  <c r="K10400" i="1" a="1"/>
  <c r="K10400" i="1" s="1"/>
  <c r="K10401" i="1" a="1"/>
  <c r="K10401" i="1" s="1"/>
  <c r="K10402" i="1" a="1"/>
  <c r="K10402" i="1" s="1"/>
  <c r="K10403" i="1" a="1"/>
  <c r="K10403" i="1" s="1"/>
  <c r="K10404" i="1" a="1"/>
  <c r="K10404" i="1" s="1"/>
  <c r="K10405" i="1" a="1"/>
  <c r="K10405" i="1" s="1"/>
  <c r="K10406" i="1" a="1"/>
  <c r="K10406" i="1" s="1"/>
  <c r="K10407" i="1" a="1"/>
  <c r="K10407" i="1" s="1"/>
  <c r="K10408" i="1" a="1"/>
  <c r="K10408" i="1" s="1"/>
  <c r="K10409" i="1" a="1"/>
  <c r="K10409" i="1" s="1"/>
  <c r="K10410" i="1" a="1"/>
  <c r="K10410" i="1" s="1"/>
  <c r="K10411" i="1" a="1"/>
  <c r="K10411" i="1" s="1"/>
  <c r="K10412" i="1" a="1"/>
  <c r="K10412" i="1" s="1"/>
  <c r="K10413" i="1" a="1"/>
  <c r="K10413" i="1" s="1"/>
  <c r="K10414" i="1" a="1"/>
  <c r="K10414" i="1" s="1"/>
  <c r="K10415" i="1" a="1"/>
  <c r="K10415" i="1" s="1"/>
  <c r="K10416" i="1" a="1"/>
  <c r="K10416" i="1" s="1"/>
  <c r="K10417" i="1" a="1"/>
  <c r="K10417" i="1" s="1"/>
  <c r="K10418" i="1" a="1"/>
  <c r="K10418" i="1" s="1"/>
  <c r="K10419" i="1" a="1"/>
  <c r="K10419" i="1" s="1"/>
  <c r="K10420" i="1" a="1"/>
  <c r="K10420" i="1" s="1"/>
  <c r="K10421" i="1" a="1"/>
  <c r="K10421" i="1" s="1"/>
  <c r="K10422" i="1" a="1"/>
  <c r="K10422" i="1" s="1"/>
  <c r="K10423" i="1" a="1"/>
  <c r="K10423" i="1" s="1"/>
  <c r="K10424" i="1" a="1"/>
  <c r="K10424" i="1" s="1"/>
  <c r="K10425" i="1" a="1"/>
  <c r="K10425" i="1" s="1"/>
  <c r="K10426" i="1" a="1"/>
  <c r="K10426" i="1" s="1"/>
  <c r="K10427" i="1" a="1"/>
  <c r="K10427" i="1" s="1"/>
  <c r="K10428" i="1" a="1"/>
  <c r="K10428" i="1" s="1"/>
  <c r="K10429" i="1" a="1"/>
  <c r="K10429" i="1" s="1"/>
  <c r="K10430" i="1" a="1"/>
  <c r="K10430" i="1" s="1"/>
  <c r="K10431" i="1" a="1"/>
  <c r="K10431" i="1" s="1"/>
  <c r="K10432" i="1" a="1"/>
  <c r="K10432" i="1" s="1"/>
  <c r="K10433" i="1" a="1"/>
  <c r="K10433" i="1" s="1"/>
  <c r="K10434" i="1" a="1"/>
  <c r="K10434" i="1" s="1"/>
  <c r="K10435" i="1" a="1"/>
  <c r="K10435" i="1" s="1"/>
  <c r="K10436" i="1" a="1"/>
  <c r="K10436" i="1" s="1"/>
  <c r="K10437" i="1" a="1"/>
  <c r="K10437" i="1" s="1"/>
  <c r="K10438" i="1" a="1"/>
  <c r="K10438" i="1" s="1"/>
  <c r="K10439" i="1" a="1"/>
  <c r="K10439" i="1" s="1"/>
  <c r="K10440" i="1" a="1"/>
  <c r="K10440" i="1" s="1"/>
  <c r="K10441" i="1" a="1"/>
  <c r="K10441" i="1" s="1"/>
  <c r="K10442" i="1" a="1"/>
  <c r="K10442" i="1" s="1"/>
  <c r="K10443" i="1" a="1"/>
  <c r="K10443" i="1" s="1"/>
  <c r="K10444" i="1" a="1"/>
  <c r="K10444" i="1" s="1"/>
  <c r="K10445" i="1" a="1"/>
  <c r="K10445" i="1" s="1"/>
  <c r="K10446" i="1" a="1"/>
  <c r="K10446" i="1" s="1"/>
  <c r="K10447" i="1" a="1"/>
  <c r="K10447" i="1" s="1"/>
  <c r="K10448" i="1" a="1"/>
  <c r="K10448" i="1" s="1"/>
  <c r="K10449" i="1" a="1"/>
  <c r="K10449" i="1" s="1"/>
  <c r="K10450" i="1" a="1"/>
  <c r="K10450" i="1" s="1"/>
  <c r="K10451" i="1" a="1"/>
  <c r="K10451" i="1" s="1"/>
  <c r="K10452" i="1" a="1"/>
  <c r="K10452" i="1" s="1"/>
  <c r="K10453" i="1" a="1"/>
  <c r="K10453" i="1" s="1"/>
  <c r="K10454" i="1" a="1"/>
  <c r="K10454" i="1" s="1"/>
  <c r="K10455" i="1" a="1"/>
  <c r="K10455" i="1" s="1"/>
  <c r="K10456" i="1" a="1"/>
  <c r="K10456" i="1" s="1"/>
  <c r="K10457" i="1" a="1"/>
  <c r="K10457" i="1" s="1"/>
  <c r="K10458" i="1" a="1"/>
  <c r="K10458" i="1" s="1"/>
  <c r="K10459" i="1" a="1"/>
  <c r="K10459" i="1" s="1"/>
  <c r="K10460" i="1" a="1"/>
  <c r="K10460" i="1" s="1"/>
  <c r="K10461" i="1" a="1"/>
  <c r="K10461" i="1" s="1"/>
  <c r="K10462" i="1" a="1"/>
  <c r="K10462" i="1" s="1"/>
  <c r="K10463" i="1" a="1"/>
  <c r="K10463" i="1" s="1"/>
  <c r="K10464" i="1" a="1"/>
  <c r="K10464" i="1" s="1"/>
  <c r="K10465" i="1" a="1"/>
  <c r="K10465" i="1" s="1"/>
  <c r="K10466" i="1" a="1"/>
  <c r="K10466" i="1" s="1"/>
  <c r="K10467" i="1" a="1"/>
  <c r="K10467" i="1" s="1"/>
  <c r="K10468" i="1" a="1"/>
  <c r="K10468" i="1" s="1"/>
  <c r="K10469" i="1" a="1"/>
  <c r="K10469" i="1" s="1"/>
  <c r="K10470" i="1" a="1"/>
  <c r="K10470" i="1" s="1"/>
  <c r="K10471" i="1" a="1"/>
  <c r="K10471" i="1" s="1"/>
  <c r="K10472" i="1" a="1"/>
  <c r="K10472" i="1" s="1"/>
  <c r="K10473" i="1" a="1"/>
  <c r="K10473" i="1" s="1"/>
  <c r="K10474" i="1" a="1"/>
  <c r="K10474" i="1" s="1"/>
  <c r="K10475" i="1" a="1"/>
  <c r="K10475" i="1" s="1"/>
  <c r="K10476" i="1" a="1"/>
  <c r="K10476" i="1" s="1"/>
  <c r="K10477" i="1" a="1"/>
  <c r="K10477" i="1" s="1"/>
  <c r="K10478" i="1" a="1"/>
  <c r="K10478" i="1" s="1"/>
  <c r="K10479" i="1" a="1"/>
  <c r="K10479" i="1" s="1"/>
  <c r="K10480" i="1" a="1"/>
  <c r="K10480" i="1" s="1"/>
  <c r="K10481" i="1" a="1"/>
  <c r="K10481" i="1" s="1"/>
  <c r="K10482" i="1" a="1"/>
  <c r="K10482" i="1" s="1"/>
  <c r="K10483" i="1" a="1"/>
  <c r="K10483" i="1" s="1"/>
  <c r="K10484" i="1" a="1"/>
  <c r="K10484" i="1" s="1"/>
  <c r="K10485" i="1" a="1"/>
  <c r="K10485" i="1" s="1"/>
  <c r="K10486" i="1" a="1"/>
  <c r="K10486" i="1" s="1"/>
  <c r="K10487" i="1" a="1"/>
  <c r="K10487" i="1" s="1"/>
  <c r="K10488" i="1" a="1"/>
  <c r="K10488" i="1" s="1"/>
  <c r="K10489" i="1" a="1"/>
  <c r="K10489" i="1" s="1"/>
  <c r="K10490" i="1" a="1"/>
  <c r="K10490" i="1" s="1"/>
  <c r="K10491" i="1" a="1"/>
  <c r="K10491" i="1" s="1"/>
  <c r="K10492" i="1" a="1"/>
  <c r="K10492" i="1" s="1"/>
  <c r="K10493" i="1" a="1"/>
  <c r="K10493" i="1" s="1"/>
  <c r="K10494" i="1" a="1"/>
  <c r="K10494" i="1" s="1"/>
  <c r="K10495" i="1" a="1"/>
  <c r="K10495" i="1" s="1"/>
  <c r="K10496" i="1" a="1"/>
  <c r="K10496" i="1" s="1"/>
  <c r="K10497" i="1" a="1"/>
  <c r="K10497" i="1" s="1"/>
  <c r="K10498" i="1" a="1"/>
  <c r="K10498" i="1" s="1"/>
  <c r="K10499" i="1" a="1"/>
  <c r="K10499" i="1" s="1"/>
  <c r="K10500" i="1" a="1"/>
  <c r="K10500" i="1" s="1"/>
  <c r="K10501" i="1" a="1"/>
  <c r="K10501" i="1" s="1"/>
  <c r="K10502" i="1" a="1"/>
  <c r="K10502" i="1" s="1"/>
  <c r="K10503" i="1" a="1"/>
  <c r="K10503" i="1" s="1"/>
  <c r="K10504" i="1" a="1"/>
  <c r="K10504" i="1" s="1"/>
  <c r="K10505" i="1" a="1"/>
  <c r="K10505" i="1" s="1"/>
  <c r="K10506" i="1" a="1"/>
  <c r="K10506" i="1" s="1"/>
  <c r="K10507" i="1" a="1"/>
  <c r="K10507" i="1" s="1"/>
  <c r="K10508" i="1" a="1"/>
  <c r="K10508" i="1" s="1"/>
  <c r="K10509" i="1" a="1"/>
  <c r="K10509" i="1" s="1"/>
  <c r="K10510" i="1" a="1"/>
  <c r="K10510" i="1" s="1"/>
  <c r="K10511" i="1" a="1"/>
  <c r="K10511" i="1" s="1"/>
  <c r="K10512" i="1" a="1"/>
  <c r="K10512" i="1" s="1"/>
  <c r="K10513" i="1" a="1"/>
  <c r="K10513" i="1" s="1"/>
  <c r="K10514" i="1" a="1"/>
  <c r="K10514" i="1" s="1"/>
  <c r="K10515" i="1" a="1"/>
  <c r="K10515" i="1" s="1"/>
  <c r="K10516" i="1" a="1"/>
  <c r="K10516" i="1" s="1"/>
  <c r="K10517" i="1" a="1"/>
  <c r="K10517" i="1" s="1"/>
  <c r="K10518" i="1" a="1"/>
  <c r="K10518" i="1" s="1"/>
  <c r="K10519" i="1" a="1"/>
  <c r="K10519" i="1" s="1"/>
  <c r="K10520" i="1" a="1"/>
  <c r="K10520" i="1" s="1"/>
  <c r="K10521" i="1" a="1"/>
  <c r="K10521" i="1" s="1"/>
  <c r="K10522" i="1" a="1"/>
  <c r="K10522" i="1" s="1"/>
  <c r="K10523" i="1" a="1"/>
  <c r="K10523" i="1" s="1"/>
  <c r="K10524" i="1" a="1"/>
  <c r="K10524" i="1" s="1"/>
  <c r="K10525" i="1" a="1"/>
  <c r="K10525" i="1" s="1"/>
  <c r="K10526" i="1" a="1"/>
  <c r="K10526" i="1" s="1"/>
  <c r="K10527" i="1" a="1"/>
  <c r="K10527" i="1" s="1"/>
  <c r="K10528" i="1" a="1"/>
  <c r="K10528" i="1" s="1"/>
  <c r="K10529" i="1" a="1"/>
  <c r="K10529" i="1" s="1"/>
  <c r="K10530" i="1" a="1"/>
  <c r="K10530" i="1" s="1"/>
  <c r="K10531" i="1" a="1"/>
  <c r="K10531" i="1" s="1"/>
  <c r="K10532" i="1" a="1"/>
  <c r="K10532" i="1" s="1"/>
  <c r="K10533" i="1" a="1"/>
  <c r="K10533" i="1" s="1"/>
  <c r="K10534" i="1" a="1"/>
  <c r="K10534" i="1" s="1"/>
  <c r="K10535" i="1" a="1"/>
  <c r="K10535" i="1" s="1"/>
  <c r="K10536" i="1" a="1"/>
  <c r="K10536" i="1" s="1"/>
  <c r="K10537" i="1" a="1"/>
  <c r="K10537" i="1" s="1"/>
  <c r="K10538" i="1" a="1"/>
  <c r="K10538" i="1" s="1"/>
  <c r="K10539" i="1" a="1"/>
  <c r="K10539" i="1" s="1"/>
  <c r="K10540" i="1" a="1"/>
  <c r="K10540" i="1" s="1"/>
  <c r="K10541" i="1" a="1"/>
  <c r="K10541" i="1" s="1"/>
  <c r="K10542" i="1" a="1"/>
  <c r="K10542" i="1" s="1"/>
  <c r="K10543" i="1" a="1"/>
  <c r="K10543" i="1" s="1"/>
  <c r="K10544" i="1" a="1"/>
  <c r="K10544" i="1" s="1"/>
  <c r="K10545" i="1" a="1"/>
  <c r="K10545" i="1" s="1"/>
  <c r="K10546" i="1" a="1"/>
  <c r="K10546" i="1" s="1"/>
  <c r="K10547" i="1" a="1"/>
  <c r="K10547" i="1" s="1"/>
  <c r="K10548" i="1" a="1"/>
  <c r="K10548" i="1" s="1"/>
  <c r="K10549" i="1" a="1"/>
  <c r="K10549" i="1" s="1"/>
  <c r="K10550" i="1" a="1"/>
  <c r="K10550" i="1" s="1"/>
  <c r="K10551" i="1" a="1"/>
  <c r="K10551" i="1" s="1"/>
  <c r="K10552" i="1" a="1"/>
  <c r="K10552" i="1" s="1"/>
  <c r="K10553" i="1" a="1"/>
  <c r="K10553" i="1" s="1"/>
  <c r="K10554" i="1" a="1"/>
  <c r="K10554" i="1" s="1"/>
  <c r="K10555" i="1" a="1"/>
  <c r="K10555" i="1" s="1"/>
  <c r="K10556" i="1" a="1"/>
  <c r="K10556" i="1" s="1"/>
  <c r="K10557" i="1" a="1"/>
  <c r="K10557" i="1" s="1"/>
  <c r="K10558" i="1" a="1"/>
  <c r="K10558" i="1" s="1"/>
  <c r="K10559" i="1" a="1"/>
  <c r="K10559" i="1" s="1"/>
  <c r="K10560" i="1" a="1"/>
  <c r="K10560" i="1" s="1"/>
  <c r="K10561" i="1" a="1"/>
  <c r="K10561" i="1" s="1"/>
  <c r="K10562" i="1" a="1"/>
  <c r="K10562" i="1" s="1"/>
  <c r="K10563" i="1" a="1"/>
  <c r="K10563" i="1" s="1"/>
  <c r="K10564" i="1" a="1"/>
  <c r="K10564" i="1" s="1"/>
  <c r="K10565" i="1" a="1"/>
  <c r="K10565" i="1" s="1"/>
  <c r="K10566" i="1" a="1"/>
  <c r="K10566" i="1" s="1"/>
  <c r="K10567" i="1" a="1"/>
  <c r="K10567" i="1" s="1"/>
  <c r="K10568" i="1" a="1"/>
  <c r="K10568" i="1" s="1"/>
  <c r="K10569" i="1" a="1"/>
  <c r="K10569" i="1" s="1"/>
  <c r="K10570" i="1" a="1"/>
  <c r="K10570" i="1" s="1"/>
  <c r="K10571" i="1" a="1"/>
  <c r="K10571" i="1" s="1"/>
  <c r="K10572" i="1" a="1"/>
  <c r="K10572" i="1" s="1"/>
  <c r="K10573" i="1" a="1"/>
  <c r="K10573" i="1" s="1"/>
  <c r="K10574" i="1" a="1"/>
  <c r="K10574" i="1" s="1"/>
  <c r="K10575" i="1" a="1"/>
  <c r="K10575" i="1" s="1"/>
  <c r="K10576" i="1" a="1"/>
  <c r="K10576" i="1" s="1"/>
  <c r="K10577" i="1" a="1"/>
  <c r="K10577" i="1" s="1"/>
  <c r="K10578" i="1" a="1"/>
  <c r="K10578" i="1" s="1"/>
  <c r="K10579" i="1" a="1"/>
  <c r="K10579" i="1" s="1"/>
  <c r="K10580" i="1" a="1"/>
  <c r="K10580" i="1" s="1"/>
  <c r="K10581" i="1" a="1"/>
  <c r="K10581" i="1" s="1"/>
  <c r="K10582" i="1" a="1"/>
  <c r="K10582" i="1" s="1"/>
  <c r="K10583" i="1" a="1"/>
  <c r="K10583" i="1" s="1"/>
  <c r="K10584" i="1" a="1"/>
  <c r="K10584" i="1" s="1"/>
  <c r="K10585" i="1" a="1"/>
  <c r="K10585" i="1" s="1"/>
  <c r="K10586" i="1" a="1"/>
  <c r="K10586" i="1" s="1"/>
  <c r="K10587" i="1" a="1"/>
  <c r="K10587" i="1" s="1"/>
  <c r="K10588" i="1" a="1"/>
  <c r="K10588" i="1" s="1"/>
  <c r="K10589" i="1" a="1"/>
  <c r="K10589" i="1" s="1"/>
  <c r="K10590" i="1" a="1"/>
  <c r="K10590" i="1" s="1"/>
  <c r="K10591" i="1" a="1"/>
  <c r="K10591" i="1" s="1"/>
  <c r="K10592" i="1" a="1"/>
  <c r="K10592" i="1" s="1"/>
  <c r="K10593" i="1" a="1"/>
  <c r="K10593" i="1" s="1"/>
  <c r="K10594" i="1" a="1"/>
  <c r="K10594" i="1" s="1"/>
  <c r="K10595" i="1" a="1"/>
  <c r="K10595" i="1" s="1"/>
  <c r="K10596" i="1" a="1"/>
  <c r="K10596" i="1" s="1"/>
  <c r="K10597" i="1" a="1"/>
  <c r="K10597" i="1" s="1"/>
  <c r="K10598" i="1" a="1"/>
  <c r="K10598" i="1" s="1"/>
  <c r="K10599" i="1" a="1"/>
  <c r="K10599" i="1" s="1"/>
  <c r="K10600" i="1" a="1"/>
  <c r="K10600" i="1" s="1"/>
  <c r="K10601" i="1" a="1"/>
  <c r="K10601" i="1" s="1"/>
  <c r="K10602" i="1" a="1"/>
  <c r="K10602" i="1" s="1"/>
  <c r="K10603" i="1" a="1"/>
  <c r="K10603" i="1" s="1"/>
  <c r="K10604" i="1" a="1"/>
  <c r="K10604" i="1" s="1"/>
  <c r="K10605" i="1" a="1"/>
  <c r="K10605" i="1" s="1"/>
  <c r="K10606" i="1" a="1"/>
  <c r="K10606" i="1" s="1"/>
  <c r="K10607" i="1" a="1"/>
  <c r="K10607" i="1" s="1"/>
  <c r="K10608" i="1" a="1"/>
  <c r="K10608" i="1" s="1"/>
  <c r="K10609" i="1" a="1"/>
  <c r="K10609" i="1" s="1"/>
  <c r="K10610" i="1" a="1"/>
  <c r="K10610" i="1" s="1"/>
  <c r="K10611" i="1" a="1"/>
  <c r="K10611" i="1" s="1"/>
  <c r="K10612" i="1" a="1"/>
  <c r="K10612" i="1" s="1"/>
  <c r="K10613" i="1" a="1"/>
  <c r="K10613" i="1" s="1"/>
  <c r="K10614" i="1" a="1"/>
  <c r="K10614" i="1" s="1"/>
  <c r="K10615" i="1" a="1"/>
  <c r="K10615" i="1" s="1"/>
  <c r="K10616" i="1" a="1"/>
  <c r="K10616" i="1" s="1"/>
  <c r="K10617" i="1" a="1"/>
  <c r="K10617" i="1" s="1"/>
  <c r="K10618" i="1" a="1"/>
  <c r="K10618" i="1" s="1"/>
  <c r="K10619" i="1" a="1"/>
  <c r="K10619" i="1" s="1"/>
  <c r="K10620" i="1" a="1"/>
  <c r="K10620" i="1" s="1"/>
  <c r="K10621" i="1" a="1"/>
  <c r="K10621" i="1" s="1"/>
  <c r="K10622" i="1" a="1"/>
  <c r="K10622" i="1" s="1"/>
  <c r="K10623" i="1" a="1"/>
  <c r="K10623" i="1" s="1"/>
  <c r="K10624" i="1" a="1"/>
  <c r="K10624" i="1" s="1"/>
  <c r="K10625" i="1" a="1"/>
  <c r="K10625" i="1" s="1"/>
  <c r="K10626" i="1" a="1"/>
  <c r="K10626" i="1" s="1"/>
  <c r="K10627" i="1" a="1"/>
  <c r="K10627" i="1" s="1"/>
  <c r="K10628" i="1" a="1"/>
  <c r="K10628" i="1" s="1"/>
  <c r="K10629" i="1" a="1"/>
  <c r="K10629" i="1" s="1"/>
  <c r="K10630" i="1" a="1"/>
  <c r="K10630" i="1" s="1"/>
  <c r="K10631" i="1" a="1"/>
  <c r="K10631" i="1" s="1"/>
  <c r="K10632" i="1" a="1"/>
  <c r="K10632" i="1" s="1"/>
  <c r="K10633" i="1" a="1"/>
  <c r="K10633" i="1" s="1"/>
  <c r="K10634" i="1" a="1"/>
  <c r="K10634" i="1" s="1"/>
  <c r="K10635" i="1" a="1"/>
  <c r="K10635" i="1" s="1"/>
  <c r="K10636" i="1" a="1"/>
  <c r="K10636" i="1" s="1"/>
  <c r="K10637" i="1" a="1"/>
  <c r="K10637" i="1" s="1"/>
  <c r="K10638" i="1" a="1"/>
  <c r="K10638" i="1" s="1"/>
  <c r="K10639" i="1" a="1"/>
  <c r="K10639" i="1" s="1"/>
  <c r="K10640" i="1" a="1"/>
  <c r="K10640" i="1" s="1"/>
  <c r="K10641" i="1" a="1"/>
  <c r="K10641" i="1" s="1"/>
  <c r="K10642" i="1" a="1"/>
  <c r="K10642" i="1" s="1"/>
  <c r="K10643" i="1" a="1"/>
  <c r="K10643" i="1" s="1"/>
  <c r="K10644" i="1" a="1"/>
  <c r="K10644" i="1" s="1"/>
  <c r="K10645" i="1" a="1"/>
  <c r="K10645" i="1" s="1"/>
  <c r="K10646" i="1" a="1"/>
  <c r="K10646" i="1" s="1"/>
  <c r="K10647" i="1" a="1"/>
  <c r="K10647" i="1" s="1"/>
  <c r="K10648" i="1" a="1"/>
  <c r="K10648" i="1" s="1"/>
  <c r="K10649" i="1" a="1"/>
  <c r="K10649" i="1" s="1"/>
  <c r="K10650" i="1" a="1"/>
  <c r="K10650" i="1" s="1"/>
  <c r="K10651" i="1" a="1"/>
  <c r="K10651" i="1" s="1"/>
  <c r="K10652" i="1" a="1"/>
  <c r="K10652" i="1" s="1"/>
  <c r="K10653" i="1" a="1"/>
  <c r="K10653" i="1" s="1"/>
  <c r="K10654" i="1" a="1"/>
  <c r="K10654" i="1" s="1"/>
  <c r="K10655" i="1" a="1"/>
  <c r="K10655" i="1" s="1"/>
  <c r="K10656" i="1" a="1"/>
  <c r="K10656" i="1" s="1"/>
  <c r="K10657" i="1" a="1"/>
  <c r="K10657" i="1" s="1"/>
  <c r="K10658" i="1" a="1"/>
  <c r="K10658" i="1" s="1"/>
  <c r="K10659" i="1" a="1"/>
  <c r="K10659" i="1" s="1"/>
  <c r="K10660" i="1" a="1"/>
  <c r="K10660" i="1" s="1"/>
  <c r="K10661" i="1" a="1"/>
  <c r="K10661" i="1" s="1"/>
  <c r="K10662" i="1" a="1"/>
  <c r="K10662" i="1" s="1"/>
  <c r="K10663" i="1" a="1"/>
  <c r="K10663" i="1" s="1"/>
  <c r="K10664" i="1" a="1"/>
  <c r="K10664" i="1" s="1"/>
  <c r="K10665" i="1" a="1"/>
  <c r="K10665" i="1" s="1"/>
  <c r="K10666" i="1" a="1"/>
  <c r="K10666" i="1" s="1"/>
  <c r="K10667" i="1" a="1"/>
  <c r="K10667" i="1" s="1"/>
  <c r="K10668" i="1" a="1"/>
  <c r="K10668" i="1" s="1"/>
  <c r="K10669" i="1" a="1"/>
  <c r="K10669" i="1" s="1"/>
  <c r="K10670" i="1" a="1"/>
  <c r="K10670" i="1" s="1"/>
  <c r="K10671" i="1" a="1"/>
  <c r="K10671" i="1" s="1"/>
  <c r="K10672" i="1" a="1"/>
  <c r="K10672" i="1" s="1"/>
  <c r="K10673" i="1" a="1"/>
  <c r="K10673" i="1" s="1"/>
  <c r="K10674" i="1" a="1"/>
  <c r="K10674" i="1" s="1"/>
  <c r="K10675" i="1" a="1"/>
  <c r="K10675" i="1" s="1"/>
  <c r="K10676" i="1" a="1"/>
  <c r="K10676" i="1" s="1"/>
  <c r="K10677" i="1" a="1"/>
  <c r="K10677" i="1" s="1"/>
  <c r="K10678" i="1" a="1"/>
  <c r="K10678" i="1" s="1"/>
  <c r="K10679" i="1" a="1"/>
  <c r="K10679" i="1" s="1"/>
  <c r="K10680" i="1" a="1"/>
  <c r="K10680" i="1" s="1"/>
  <c r="K10681" i="1" a="1"/>
  <c r="K10681" i="1" s="1"/>
  <c r="K10682" i="1" a="1"/>
  <c r="K10682" i="1" s="1"/>
  <c r="K10683" i="1" a="1"/>
  <c r="K10683" i="1" s="1"/>
  <c r="K10684" i="1" a="1"/>
  <c r="K10684" i="1" s="1"/>
  <c r="K10685" i="1" a="1"/>
  <c r="K10685" i="1" s="1"/>
  <c r="K10686" i="1" a="1"/>
  <c r="K10686" i="1" s="1"/>
  <c r="K10687" i="1" a="1"/>
  <c r="K10687" i="1" s="1"/>
  <c r="K10688" i="1" a="1"/>
  <c r="K10688" i="1" s="1"/>
  <c r="K10689" i="1" a="1"/>
  <c r="K10689" i="1" s="1"/>
  <c r="K10690" i="1" a="1"/>
  <c r="K10690" i="1" s="1"/>
  <c r="K10691" i="1" a="1"/>
  <c r="K10691" i="1" s="1"/>
  <c r="K10692" i="1" a="1"/>
  <c r="K10692" i="1" s="1"/>
  <c r="K10693" i="1" a="1"/>
  <c r="K10693" i="1" s="1"/>
  <c r="K10694" i="1" a="1"/>
  <c r="K10694" i="1" s="1"/>
  <c r="K10695" i="1" a="1"/>
  <c r="K10695" i="1" s="1"/>
  <c r="K10696" i="1" a="1"/>
  <c r="K10696" i="1" s="1"/>
  <c r="K10697" i="1" a="1"/>
  <c r="K10697" i="1" s="1"/>
  <c r="K10698" i="1" a="1"/>
  <c r="K10698" i="1" s="1"/>
  <c r="K10699" i="1" a="1"/>
  <c r="K10699" i="1" s="1"/>
  <c r="K10700" i="1" a="1"/>
  <c r="K10700" i="1" s="1"/>
  <c r="K10701" i="1" a="1"/>
  <c r="K10701" i="1" s="1"/>
  <c r="K10702" i="1" a="1"/>
  <c r="K10702" i="1" s="1"/>
  <c r="K10703" i="1" a="1"/>
  <c r="K10703" i="1" s="1"/>
  <c r="K10704" i="1" a="1"/>
  <c r="K10704" i="1" s="1"/>
  <c r="K10705" i="1" a="1"/>
  <c r="K10705" i="1" s="1"/>
  <c r="K10706" i="1" a="1"/>
  <c r="K10706" i="1" s="1"/>
  <c r="K10707" i="1" a="1"/>
  <c r="K10707" i="1" s="1"/>
  <c r="K10708" i="1" a="1"/>
  <c r="K10708" i="1" s="1"/>
  <c r="K10709" i="1" a="1"/>
  <c r="K10709" i="1" s="1"/>
  <c r="K10710" i="1" a="1"/>
  <c r="K10710" i="1" s="1"/>
  <c r="K10711" i="1" a="1"/>
  <c r="K10711" i="1" s="1"/>
  <c r="K10712" i="1" a="1"/>
  <c r="K10712" i="1" s="1"/>
  <c r="K10713" i="1" a="1"/>
  <c r="K10713" i="1" s="1"/>
  <c r="K10714" i="1" a="1"/>
  <c r="K10714" i="1" s="1"/>
  <c r="K10715" i="1" a="1"/>
  <c r="K10715" i="1" s="1"/>
  <c r="K10716" i="1" a="1"/>
  <c r="K10716" i="1" s="1"/>
  <c r="K10717" i="1" a="1"/>
  <c r="K10717" i="1" s="1"/>
  <c r="K10718" i="1" a="1"/>
  <c r="K10718" i="1" s="1"/>
  <c r="K10719" i="1" a="1"/>
  <c r="K10719" i="1" s="1"/>
  <c r="K10720" i="1" a="1"/>
  <c r="K10720" i="1" s="1"/>
  <c r="K10721" i="1" a="1"/>
  <c r="K10721" i="1" s="1"/>
  <c r="K10722" i="1" a="1"/>
  <c r="K10722" i="1" s="1"/>
  <c r="K10723" i="1" a="1"/>
  <c r="K10723" i="1" s="1"/>
  <c r="K10724" i="1" a="1"/>
  <c r="K10724" i="1" s="1"/>
  <c r="K10725" i="1" a="1"/>
  <c r="K10725" i="1" s="1"/>
  <c r="K10726" i="1" a="1"/>
  <c r="K10726" i="1" s="1"/>
  <c r="K10727" i="1" a="1"/>
  <c r="K10727" i="1" s="1"/>
  <c r="K10728" i="1" a="1"/>
  <c r="K10728" i="1" s="1"/>
  <c r="K10729" i="1" a="1"/>
  <c r="K10729" i="1" s="1"/>
  <c r="K10730" i="1" a="1"/>
  <c r="K10730" i="1" s="1"/>
  <c r="K10731" i="1" a="1"/>
  <c r="K10731" i="1" s="1"/>
  <c r="K10732" i="1" a="1"/>
  <c r="K10732" i="1" s="1"/>
  <c r="K10733" i="1" a="1"/>
  <c r="K10733" i="1" s="1"/>
  <c r="K10734" i="1" a="1"/>
  <c r="K10734" i="1" s="1"/>
  <c r="K10735" i="1" a="1"/>
  <c r="K10735" i="1" s="1"/>
  <c r="K10736" i="1" a="1"/>
  <c r="K10736" i="1" s="1"/>
  <c r="K10737" i="1" a="1"/>
  <c r="K10737" i="1" s="1"/>
  <c r="K10738" i="1" a="1"/>
  <c r="K10738" i="1" s="1"/>
  <c r="K10739" i="1" a="1"/>
  <c r="K10739" i="1" s="1"/>
  <c r="K10740" i="1" a="1"/>
  <c r="K10740" i="1" s="1"/>
  <c r="K10741" i="1" a="1"/>
  <c r="K10741" i="1" s="1"/>
  <c r="K10742" i="1" a="1"/>
  <c r="K10742" i="1" s="1"/>
  <c r="K10743" i="1" a="1"/>
  <c r="K10743" i="1" s="1"/>
  <c r="K10744" i="1" a="1"/>
  <c r="K10744" i="1" s="1"/>
  <c r="K10745" i="1" a="1"/>
  <c r="K10745" i="1" s="1"/>
  <c r="K10746" i="1" a="1"/>
  <c r="K10746" i="1" s="1"/>
  <c r="K10747" i="1" a="1"/>
  <c r="K10747" i="1" s="1"/>
  <c r="K10748" i="1" a="1"/>
  <c r="K10748" i="1" s="1"/>
  <c r="K10749" i="1" a="1"/>
  <c r="K10749" i="1" s="1"/>
  <c r="K10750" i="1" a="1"/>
  <c r="K10750" i="1" s="1"/>
  <c r="K10751" i="1" a="1"/>
  <c r="K10751" i="1" s="1"/>
  <c r="K10752" i="1" a="1"/>
  <c r="K10752" i="1" s="1"/>
  <c r="K10753" i="1" a="1"/>
  <c r="K10753" i="1" s="1"/>
  <c r="K10754" i="1" a="1"/>
  <c r="K10754" i="1" s="1"/>
  <c r="K10755" i="1" a="1"/>
  <c r="K10755" i="1" s="1"/>
  <c r="K10756" i="1" a="1"/>
  <c r="K10756" i="1" s="1"/>
  <c r="K10757" i="1" a="1"/>
  <c r="K10757" i="1" s="1"/>
  <c r="K10758" i="1" a="1"/>
  <c r="K10758" i="1" s="1"/>
  <c r="K10759" i="1" a="1"/>
  <c r="K10759" i="1" s="1"/>
  <c r="K10760" i="1" a="1"/>
  <c r="K10760" i="1" s="1"/>
  <c r="K10761" i="1" a="1"/>
  <c r="K10761" i="1" s="1"/>
  <c r="K10762" i="1" a="1"/>
  <c r="K10762" i="1" s="1"/>
  <c r="K10763" i="1" a="1"/>
  <c r="K10763" i="1" s="1"/>
  <c r="K10764" i="1" a="1"/>
  <c r="K10764" i="1" s="1"/>
  <c r="K10765" i="1" a="1"/>
  <c r="K10765" i="1" s="1"/>
  <c r="K10766" i="1" a="1"/>
  <c r="K10766" i="1" s="1"/>
  <c r="K10767" i="1" a="1"/>
  <c r="K10767" i="1" s="1"/>
  <c r="K10768" i="1" a="1"/>
  <c r="K10768" i="1" s="1"/>
  <c r="K10769" i="1" a="1"/>
  <c r="K10769" i="1" s="1"/>
  <c r="K10770" i="1" a="1"/>
  <c r="K10770" i="1" s="1"/>
  <c r="K10771" i="1" a="1"/>
  <c r="K10771" i="1" s="1"/>
  <c r="K10772" i="1" a="1"/>
  <c r="K10772" i="1" s="1"/>
  <c r="K10773" i="1" a="1"/>
  <c r="K10773" i="1" s="1"/>
  <c r="K10774" i="1" a="1"/>
  <c r="K10774" i="1" s="1"/>
  <c r="K10775" i="1" a="1"/>
  <c r="K10775" i="1" s="1"/>
  <c r="K10776" i="1" a="1"/>
  <c r="K10776" i="1" s="1"/>
  <c r="K10777" i="1" a="1"/>
  <c r="K10777" i="1" s="1"/>
  <c r="K10778" i="1" a="1"/>
  <c r="K10778" i="1" s="1"/>
  <c r="K10779" i="1" a="1"/>
  <c r="K10779" i="1" s="1"/>
  <c r="K10780" i="1" a="1"/>
  <c r="K10780" i="1" s="1"/>
  <c r="K10781" i="1" a="1"/>
  <c r="K10781" i="1" s="1"/>
  <c r="K10782" i="1" a="1"/>
  <c r="K10782" i="1" s="1"/>
  <c r="K10783" i="1" a="1"/>
  <c r="K10783" i="1" s="1"/>
  <c r="K10784" i="1" a="1"/>
  <c r="K10784" i="1" s="1"/>
  <c r="K10785" i="1" a="1"/>
  <c r="K10785" i="1" s="1"/>
  <c r="K10786" i="1" a="1"/>
  <c r="K10786" i="1" s="1"/>
  <c r="K10787" i="1" a="1"/>
  <c r="K10787" i="1" s="1"/>
  <c r="K10788" i="1" a="1"/>
  <c r="K10788" i="1" s="1"/>
  <c r="K10789" i="1" a="1"/>
  <c r="K10789" i="1" s="1"/>
  <c r="K10790" i="1" a="1"/>
  <c r="K10790" i="1" s="1"/>
  <c r="K10791" i="1" a="1"/>
  <c r="K10791" i="1" s="1"/>
  <c r="K10792" i="1" a="1"/>
  <c r="K10792" i="1" s="1"/>
  <c r="K10793" i="1" a="1"/>
  <c r="K10793" i="1" s="1"/>
  <c r="K10794" i="1" a="1"/>
  <c r="K10794" i="1" s="1"/>
  <c r="K10795" i="1" a="1"/>
  <c r="K10795" i="1" s="1"/>
  <c r="K10796" i="1" a="1"/>
  <c r="K10796" i="1" s="1"/>
  <c r="K10797" i="1" a="1"/>
  <c r="K10797" i="1" s="1"/>
  <c r="K10798" i="1" a="1"/>
  <c r="K10798" i="1" s="1"/>
  <c r="K10799" i="1" a="1"/>
  <c r="K10799" i="1" s="1"/>
  <c r="K10800" i="1" a="1"/>
  <c r="K10800" i="1" s="1"/>
  <c r="K10801" i="1" a="1"/>
  <c r="K10801" i="1" s="1"/>
  <c r="K10802" i="1" a="1"/>
  <c r="K10802" i="1" s="1"/>
  <c r="K10803" i="1" a="1"/>
  <c r="K10803" i="1" s="1"/>
  <c r="K10804" i="1" a="1"/>
  <c r="K10804" i="1" s="1"/>
  <c r="K10805" i="1" a="1"/>
  <c r="K10805" i="1" s="1"/>
  <c r="K10806" i="1" a="1"/>
  <c r="K10806" i="1" s="1"/>
  <c r="K10807" i="1" a="1"/>
  <c r="K10807" i="1" s="1"/>
  <c r="K10808" i="1" a="1"/>
  <c r="K10808" i="1" s="1"/>
  <c r="K10809" i="1" a="1"/>
  <c r="K10809" i="1" s="1"/>
  <c r="K10810" i="1" a="1"/>
  <c r="K10810" i="1" s="1"/>
  <c r="K10811" i="1" a="1"/>
  <c r="K10811" i="1" s="1"/>
  <c r="K10812" i="1" a="1"/>
  <c r="K10812" i="1" s="1"/>
  <c r="K10813" i="1" a="1"/>
  <c r="K10813" i="1" s="1"/>
  <c r="K10814" i="1" a="1"/>
  <c r="K10814" i="1" s="1"/>
  <c r="K10815" i="1" a="1"/>
  <c r="K10815" i="1" s="1"/>
  <c r="K10816" i="1" a="1"/>
  <c r="K10816" i="1" s="1"/>
  <c r="K10817" i="1" a="1"/>
  <c r="K10817" i="1" s="1"/>
  <c r="K10818" i="1" a="1"/>
  <c r="K10818" i="1" s="1"/>
  <c r="K10819" i="1" a="1"/>
  <c r="K10819" i="1" s="1"/>
  <c r="K10820" i="1" a="1"/>
  <c r="K10820" i="1" s="1"/>
  <c r="K10821" i="1" a="1"/>
  <c r="K10821" i="1" s="1"/>
  <c r="K10822" i="1" a="1"/>
  <c r="K10822" i="1" s="1"/>
  <c r="K10823" i="1" a="1"/>
  <c r="K10823" i="1" s="1"/>
  <c r="K10824" i="1" a="1"/>
  <c r="K10824" i="1" s="1"/>
  <c r="K10825" i="1" a="1"/>
  <c r="K10825" i="1" s="1"/>
  <c r="K10826" i="1" a="1"/>
  <c r="K10826" i="1" s="1"/>
  <c r="K10827" i="1" a="1"/>
  <c r="K10827" i="1" s="1"/>
  <c r="K10828" i="1" a="1"/>
  <c r="K10828" i="1" s="1"/>
  <c r="K10829" i="1" a="1"/>
  <c r="K10829" i="1" s="1"/>
  <c r="K10830" i="1" a="1"/>
  <c r="K10830" i="1" s="1"/>
  <c r="K10831" i="1" a="1"/>
  <c r="K10831" i="1" s="1"/>
  <c r="K10832" i="1" a="1"/>
  <c r="K10832" i="1" s="1"/>
  <c r="K10833" i="1" a="1"/>
  <c r="K10833" i="1" s="1"/>
  <c r="K10834" i="1" a="1"/>
  <c r="K10834" i="1" s="1"/>
  <c r="K10835" i="1" a="1"/>
  <c r="K10835" i="1" s="1"/>
  <c r="K10836" i="1" a="1"/>
  <c r="K10836" i="1" s="1"/>
  <c r="K10837" i="1" a="1"/>
  <c r="K10837" i="1" s="1"/>
  <c r="K10838" i="1" a="1"/>
  <c r="K10838" i="1" s="1"/>
  <c r="K10839" i="1" a="1"/>
  <c r="K10839" i="1" s="1"/>
  <c r="K10840" i="1" a="1"/>
  <c r="K10840" i="1" s="1"/>
  <c r="K10841" i="1" a="1"/>
  <c r="K10841" i="1" s="1"/>
  <c r="K10842" i="1" a="1"/>
  <c r="K10842" i="1" s="1"/>
  <c r="K10843" i="1" a="1"/>
  <c r="K10843" i="1" s="1"/>
  <c r="K10844" i="1" a="1"/>
  <c r="K10844" i="1" s="1"/>
  <c r="K10845" i="1" a="1"/>
  <c r="K10845" i="1" s="1"/>
  <c r="K10846" i="1" a="1"/>
  <c r="K10846" i="1" s="1"/>
  <c r="K10847" i="1" a="1"/>
  <c r="K10847" i="1" s="1"/>
  <c r="K10848" i="1" a="1"/>
  <c r="K10848" i="1" s="1"/>
  <c r="K10849" i="1" a="1"/>
  <c r="K10849" i="1" s="1"/>
  <c r="K10850" i="1" a="1"/>
  <c r="K10850" i="1" s="1"/>
  <c r="K10851" i="1" a="1"/>
  <c r="K10851" i="1" s="1"/>
  <c r="K10852" i="1" a="1"/>
  <c r="K10852" i="1" s="1"/>
  <c r="K10853" i="1" a="1"/>
  <c r="K10853" i="1" s="1"/>
  <c r="K10854" i="1" a="1"/>
  <c r="K10854" i="1" s="1"/>
  <c r="K10855" i="1" a="1"/>
  <c r="K10855" i="1" s="1"/>
  <c r="K10856" i="1" a="1"/>
  <c r="K10856" i="1" s="1"/>
  <c r="K10857" i="1" a="1"/>
  <c r="K10857" i="1" s="1"/>
  <c r="K10858" i="1" a="1"/>
  <c r="K10858" i="1" s="1"/>
  <c r="K10859" i="1" a="1"/>
  <c r="K10859" i="1" s="1"/>
  <c r="K10860" i="1" a="1"/>
  <c r="K10860" i="1" s="1"/>
  <c r="K10861" i="1" a="1"/>
  <c r="K10861" i="1" s="1"/>
  <c r="K10862" i="1" a="1"/>
  <c r="K10862" i="1" s="1"/>
  <c r="K10863" i="1" a="1"/>
  <c r="K10863" i="1" s="1"/>
  <c r="K10864" i="1" a="1"/>
  <c r="K10864" i="1" s="1"/>
  <c r="K10865" i="1" a="1"/>
  <c r="K10865" i="1" s="1"/>
  <c r="K10866" i="1" a="1"/>
  <c r="K10866" i="1" s="1"/>
  <c r="K10867" i="1" a="1"/>
  <c r="K10867" i="1" s="1"/>
  <c r="K10868" i="1" a="1"/>
  <c r="K10868" i="1" s="1"/>
  <c r="K10869" i="1" a="1"/>
  <c r="K10869" i="1" s="1"/>
  <c r="K10870" i="1" a="1"/>
  <c r="K10870" i="1" s="1"/>
  <c r="K10871" i="1" a="1"/>
  <c r="K10871" i="1" s="1"/>
  <c r="K10872" i="1" a="1"/>
  <c r="K10872" i="1" s="1"/>
  <c r="K10873" i="1" a="1"/>
  <c r="K10873" i="1" s="1"/>
  <c r="K10874" i="1" a="1"/>
  <c r="K10874" i="1" s="1"/>
  <c r="K10875" i="1" a="1"/>
  <c r="K10875" i="1" s="1"/>
  <c r="K10876" i="1" a="1"/>
  <c r="K10876" i="1" s="1"/>
  <c r="K10877" i="1" a="1"/>
  <c r="K10877" i="1" s="1"/>
  <c r="K10878" i="1" a="1"/>
  <c r="K10878" i="1" s="1"/>
  <c r="K10879" i="1" a="1"/>
  <c r="K10879" i="1" s="1"/>
  <c r="K10880" i="1" a="1"/>
  <c r="K10880" i="1" s="1"/>
  <c r="K10881" i="1" a="1"/>
  <c r="K10881" i="1" s="1"/>
  <c r="K10882" i="1" a="1"/>
  <c r="K10882" i="1" s="1"/>
  <c r="K10883" i="1" a="1"/>
  <c r="K10883" i="1" s="1"/>
  <c r="K10884" i="1" a="1"/>
  <c r="K10884" i="1" s="1"/>
  <c r="K10885" i="1" a="1"/>
  <c r="K10885" i="1" s="1"/>
  <c r="K10886" i="1" a="1"/>
  <c r="K10886" i="1" s="1"/>
  <c r="K10887" i="1" a="1"/>
  <c r="K10887" i="1" s="1"/>
  <c r="K10888" i="1" a="1"/>
  <c r="K10888" i="1" s="1"/>
  <c r="K10889" i="1" a="1"/>
  <c r="K10889" i="1" s="1"/>
  <c r="K10890" i="1" a="1"/>
  <c r="K10890" i="1" s="1"/>
  <c r="K10891" i="1" a="1"/>
  <c r="K10891" i="1" s="1"/>
  <c r="K10892" i="1" a="1"/>
  <c r="K10892" i="1" s="1"/>
  <c r="K10893" i="1" a="1"/>
  <c r="K10893" i="1" s="1"/>
  <c r="K10894" i="1" a="1"/>
  <c r="K10894" i="1" s="1"/>
  <c r="K10895" i="1" a="1"/>
  <c r="K10895" i="1" s="1"/>
  <c r="K10896" i="1" a="1"/>
  <c r="K10896" i="1" s="1"/>
  <c r="K10897" i="1" a="1"/>
  <c r="K10897" i="1" s="1"/>
  <c r="K10898" i="1" a="1"/>
  <c r="K10898" i="1" s="1"/>
  <c r="K10899" i="1" a="1"/>
  <c r="K10899" i="1" s="1"/>
  <c r="K10900" i="1" a="1"/>
  <c r="K10900" i="1" s="1"/>
  <c r="K10901" i="1" a="1"/>
  <c r="K10901" i="1" s="1"/>
  <c r="K10902" i="1" a="1"/>
  <c r="K10902" i="1" s="1"/>
  <c r="K10903" i="1" a="1"/>
  <c r="K10903" i="1" s="1"/>
  <c r="K10904" i="1" a="1"/>
  <c r="K10904" i="1" s="1"/>
  <c r="K10905" i="1" a="1"/>
  <c r="K10905" i="1" s="1"/>
  <c r="K10906" i="1" a="1"/>
  <c r="K10906" i="1" s="1"/>
  <c r="K10907" i="1" a="1"/>
  <c r="K10907" i="1" s="1"/>
  <c r="K10908" i="1" a="1"/>
  <c r="K10908" i="1" s="1"/>
  <c r="K10909" i="1" a="1"/>
  <c r="K10909" i="1" s="1"/>
  <c r="K10910" i="1" a="1"/>
  <c r="K10910" i="1" s="1"/>
  <c r="K10911" i="1" a="1"/>
  <c r="K10911" i="1" s="1"/>
  <c r="K10912" i="1" a="1"/>
  <c r="K10912" i="1" s="1"/>
  <c r="K10913" i="1" a="1"/>
  <c r="K10913" i="1" s="1"/>
  <c r="K10914" i="1" a="1"/>
  <c r="K10914" i="1" s="1"/>
  <c r="K10915" i="1" a="1"/>
  <c r="K10915" i="1" s="1"/>
  <c r="K10916" i="1" a="1"/>
  <c r="K10916" i="1" s="1"/>
  <c r="K10917" i="1" a="1"/>
  <c r="K10917" i="1" s="1"/>
  <c r="K10918" i="1" a="1"/>
  <c r="K10918" i="1" s="1"/>
  <c r="K10919" i="1" a="1"/>
  <c r="K10919" i="1" s="1"/>
  <c r="K10920" i="1" a="1"/>
  <c r="K10920" i="1" s="1"/>
  <c r="K10921" i="1" a="1"/>
  <c r="K10921" i="1" s="1"/>
  <c r="K10922" i="1" a="1"/>
  <c r="K10922" i="1" s="1"/>
  <c r="K10923" i="1" a="1"/>
  <c r="K10923" i="1" s="1"/>
  <c r="K10924" i="1" a="1"/>
  <c r="K10924" i="1" s="1"/>
  <c r="K10925" i="1" a="1"/>
  <c r="K10925" i="1" s="1"/>
  <c r="K10926" i="1" a="1"/>
  <c r="K10926" i="1" s="1"/>
  <c r="K10927" i="1" a="1"/>
  <c r="K10927" i="1" s="1"/>
  <c r="K10928" i="1" a="1"/>
  <c r="K10928" i="1" s="1"/>
  <c r="K10929" i="1" a="1"/>
  <c r="K10929" i="1" s="1"/>
  <c r="K10930" i="1" a="1"/>
  <c r="K10930" i="1" s="1"/>
  <c r="K10931" i="1" a="1"/>
  <c r="K10931" i="1" s="1"/>
  <c r="K10932" i="1" a="1"/>
  <c r="K10932" i="1" s="1"/>
  <c r="K10933" i="1" a="1"/>
  <c r="K10933" i="1" s="1"/>
  <c r="K10934" i="1" a="1"/>
  <c r="K10934" i="1" s="1"/>
  <c r="K10935" i="1" a="1"/>
  <c r="K10935" i="1" s="1"/>
  <c r="K10936" i="1" a="1"/>
  <c r="K10936" i="1" s="1"/>
  <c r="K10937" i="1" a="1"/>
  <c r="K10937" i="1" s="1"/>
  <c r="K10938" i="1" a="1"/>
  <c r="K10938" i="1" s="1"/>
  <c r="K10939" i="1" a="1"/>
  <c r="K10939" i="1" s="1"/>
  <c r="K10940" i="1" a="1"/>
  <c r="K10940" i="1" s="1"/>
  <c r="K10941" i="1" a="1"/>
  <c r="K10941" i="1" s="1"/>
  <c r="K10942" i="1" a="1"/>
  <c r="K10942" i="1" s="1"/>
  <c r="K10943" i="1" a="1"/>
  <c r="K10943" i="1" s="1"/>
  <c r="K10944" i="1" a="1"/>
  <c r="K10944" i="1" s="1"/>
  <c r="K10945" i="1" a="1"/>
  <c r="K10945" i="1" s="1"/>
  <c r="K10946" i="1" a="1"/>
  <c r="K10946" i="1" s="1"/>
  <c r="K10947" i="1" a="1"/>
  <c r="K10947" i="1" s="1"/>
  <c r="K10948" i="1" a="1"/>
  <c r="K10948" i="1" s="1"/>
  <c r="K10949" i="1" a="1"/>
  <c r="K10949" i="1" s="1"/>
  <c r="K10950" i="1" a="1"/>
  <c r="K10950" i="1" s="1"/>
  <c r="K10951" i="1" a="1"/>
  <c r="K10951" i="1" s="1"/>
  <c r="K10952" i="1" a="1"/>
  <c r="K10952" i="1" s="1"/>
  <c r="K10953" i="1" a="1"/>
  <c r="K10953" i="1" s="1"/>
  <c r="K10954" i="1" a="1"/>
  <c r="K10954" i="1" s="1"/>
  <c r="K10955" i="1" a="1"/>
  <c r="K10955" i="1" s="1"/>
  <c r="K10956" i="1" a="1"/>
  <c r="K10956" i="1" s="1"/>
  <c r="K10957" i="1" a="1"/>
  <c r="K10957" i="1" s="1"/>
  <c r="K10958" i="1" a="1"/>
  <c r="K10958" i="1" s="1"/>
  <c r="K10959" i="1" a="1"/>
  <c r="K10959" i="1" s="1"/>
  <c r="K10960" i="1" a="1"/>
  <c r="K10960" i="1" s="1"/>
  <c r="K10961" i="1" a="1"/>
  <c r="K10961" i="1" s="1"/>
  <c r="K10962" i="1" a="1"/>
  <c r="K10962" i="1" s="1"/>
  <c r="K10963" i="1" a="1"/>
  <c r="K10963" i="1" s="1"/>
  <c r="K10964" i="1" a="1"/>
  <c r="K10964" i="1" s="1"/>
  <c r="K10965" i="1" a="1"/>
  <c r="K10965" i="1" s="1"/>
  <c r="K10966" i="1" a="1"/>
  <c r="K10966" i="1" s="1"/>
  <c r="K10967" i="1" a="1"/>
  <c r="K10967" i="1" s="1"/>
  <c r="K10968" i="1" a="1"/>
  <c r="K10968" i="1" s="1"/>
  <c r="K10969" i="1" a="1"/>
  <c r="K10969" i="1" s="1"/>
  <c r="K10970" i="1" a="1"/>
  <c r="K10970" i="1" s="1"/>
  <c r="K10971" i="1" a="1"/>
  <c r="K10971" i="1" s="1"/>
  <c r="K10972" i="1" a="1"/>
  <c r="K10972" i="1" s="1"/>
  <c r="K10973" i="1" a="1"/>
  <c r="K10973" i="1" s="1"/>
  <c r="K10974" i="1" a="1"/>
  <c r="K10974" i="1" s="1"/>
  <c r="K10975" i="1" a="1"/>
  <c r="K10975" i="1" s="1"/>
  <c r="K10976" i="1" a="1"/>
  <c r="K10976" i="1" s="1"/>
  <c r="K10977" i="1" a="1"/>
  <c r="K10977" i="1" s="1"/>
  <c r="K10978" i="1" a="1"/>
  <c r="K10978" i="1" s="1"/>
  <c r="K10979" i="1" a="1"/>
  <c r="K10979" i="1" s="1"/>
  <c r="K10980" i="1" a="1"/>
  <c r="K10980" i="1" s="1"/>
  <c r="K10981" i="1" a="1"/>
  <c r="K10981" i="1" s="1"/>
  <c r="K10982" i="1" a="1"/>
  <c r="K10982" i="1" s="1"/>
  <c r="K10983" i="1" a="1"/>
  <c r="K10983" i="1" s="1"/>
  <c r="K10984" i="1" a="1"/>
  <c r="K10984" i="1" s="1"/>
  <c r="K10985" i="1" a="1"/>
  <c r="K10985" i="1" s="1"/>
  <c r="K10986" i="1" a="1"/>
  <c r="K10986" i="1" s="1"/>
  <c r="K10987" i="1" a="1"/>
  <c r="K10987" i="1" s="1"/>
  <c r="K10988" i="1" a="1"/>
  <c r="K10988" i="1" s="1"/>
  <c r="K10989" i="1" a="1"/>
  <c r="K10989" i="1" s="1"/>
  <c r="K10990" i="1" a="1"/>
  <c r="K10990" i="1" s="1"/>
  <c r="K10991" i="1" a="1"/>
  <c r="K10991" i="1" s="1"/>
  <c r="K10992" i="1" a="1"/>
  <c r="K10992" i="1" s="1"/>
  <c r="K10993" i="1" a="1"/>
  <c r="K10993" i="1" s="1"/>
  <c r="K10994" i="1" a="1"/>
  <c r="K10994" i="1" s="1"/>
  <c r="K10995" i="1" a="1"/>
  <c r="K10995" i="1" s="1"/>
  <c r="K10996" i="1" a="1"/>
  <c r="K10996" i="1" s="1"/>
  <c r="K10997" i="1" a="1"/>
  <c r="K10997" i="1" s="1"/>
  <c r="K10998" i="1" a="1"/>
  <c r="K10998" i="1" s="1"/>
  <c r="K10999" i="1" a="1"/>
  <c r="K10999" i="1" s="1"/>
  <c r="K11000" i="1" a="1"/>
  <c r="K11000" i="1" s="1"/>
  <c r="K11001" i="1" a="1"/>
  <c r="K11001" i="1" s="1"/>
  <c r="K11002" i="1" a="1"/>
  <c r="K11002" i="1" s="1"/>
  <c r="K11003" i="1" a="1"/>
  <c r="K11003" i="1" s="1"/>
  <c r="K11004" i="1" a="1"/>
  <c r="K11004" i="1" s="1"/>
  <c r="K11005" i="1" a="1"/>
  <c r="K11005" i="1" s="1"/>
  <c r="K11006" i="1" a="1"/>
  <c r="K11006" i="1" s="1"/>
  <c r="K11007" i="1" a="1"/>
  <c r="K11007" i="1" s="1"/>
  <c r="K11008" i="1" a="1"/>
  <c r="K11008" i="1" s="1"/>
  <c r="K11009" i="1" a="1"/>
  <c r="K11009" i="1" s="1"/>
  <c r="K11010" i="1" a="1"/>
  <c r="K11010" i="1" s="1"/>
  <c r="K11011" i="1" a="1"/>
  <c r="K11011" i="1" s="1"/>
  <c r="K11012" i="1" a="1"/>
  <c r="K11012" i="1" s="1"/>
  <c r="K11013" i="1" a="1"/>
  <c r="K11013" i="1" s="1"/>
  <c r="K11014" i="1" a="1"/>
  <c r="K11014" i="1" s="1"/>
  <c r="K11015" i="1" a="1"/>
  <c r="K11015" i="1" s="1"/>
  <c r="K11016" i="1" a="1"/>
  <c r="K11016" i="1" s="1"/>
  <c r="K11017" i="1" a="1"/>
  <c r="K11017" i="1" s="1"/>
  <c r="K11018" i="1" a="1"/>
  <c r="K11018" i="1" s="1"/>
  <c r="K11019" i="1" a="1"/>
  <c r="K11019" i="1" s="1"/>
  <c r="K11020" i="1" a="1"/>
  <c r="K11020" i="1" s="1"/>
  <c r="K11021" i="1" a="1"/>
  <c r="K11021" i="1" s="1"/>
  <c r="K11022" i="1" a="1"/>
  <c r="K11022" i="1" s="1"/>
  <c r="K11023" i="1" a="1"/>
  <c r="K11023" i="1" s="1"/>
  <c r="K11024" i="1" a="1"/>
  <c r="K11024" i="1" s="1"/>
  <c r="K11025" i="1" a="1"/>
  <c r="K11025" i="1" s="1"/>
  <c r="K11026" i="1" a="1"/>
  <c r="K11026" i="1" s="1"/>
  <c r="K11027" i="1" a="1"/>
  <c r="K11027" i="1" s="1"/>
  <c r="K11028" i="1" a="1"/>
  <c r="K11028" i="1" s="1"/>
  <c r="K11029" i="1" a="1"/>
  <c r="K11029" i="1" s="1"/>
  <c r="K11030" i="1" a="1"/>
  <c r="K11030" i="1" s="1"/>
  <c r="K11031" i="1" a="1"/>
  <c r="K11031" i="1" s="1"/>
  <c r="K11032" i="1" a="1"/>
  <c r="K11032" i="1" s="1"/>
  <c r="K11033" i="1" a="1"/>
  <c r="K11033" i="1" s="1"/>
  <c r="K11034" i="1" a="1"/>
  <c r="K11034" i="1" s="1"/>
  <c r="K11035" i="1" a="1"/>
  <c r="K11035" i="1" s="1"/>
  <c r="K11036" i="1" a="1"/>
  <c r="K11036" i="1" s="1"/>
  <c r="K11037" i="1" a="1"/>
  <c r="K11037" i="1" s="1"/>
  <c r="K11038" i="1" a="1"/>
  <c r="K11038" i="1" s="1"/>
  <c r="K11039" i="1" a="1"/>
  <c r="K11039" i="1" s="1"/>
  <c r="K11040" i="1" a="1"/>
  <c r="K11040" i="1" s="1"/>
  <c r="K11041" i="1" a="1"/>
  <c r="K11041" i="1" s="1"/>
  <c r="K11042" i="1" a="1"/>
  <c r="K11042" i="1" s="1"/>
  <c r="K11043" i="1" a="1"/>
  <c r="K11043" i="1" s="1"/>
  <c r="K11044" i="1" a="1"/>
  <c r="K11044" i="1" s="1"/>
  <c r="K11045" i="1" a="1"/>
  <c r="K11045" i="1" s="1"/>
  <c r="K11046" i="1" a="1"/>
  <c r="K11046" i="1" s="1"/>
  <c r="K11047" i="1" a="1"/>
  <c r="K11047" i="1" s="1"/>
  <c r="K11048" i="1" a="1"/>
  <c r="K11048" i="1" s="1"/>
  <c r="K11049" i="1" a="1"/>
  <c r="K11049" i="1" s="1"/>
  <c r="K11050" i="1" a="1"/>
  <c r="K11050" i="1" s="1"/>
  <c r="K11051" i="1" a="1"/>
  <c r="K11051" i="1" s="1"/>
  <c r="K11052" i="1" a="1"/>
  <c r="K11052" i="1" s="1"/>
  <c r="K11053" i="1" a="1"/>
  <c r="K11053" i="1" s="1"/>
  <c r="K11054" i="1" a="1"/>
  <c r="K11054" i="1" s="1"/>
  <c r="I11054" i="1"/>
  <c r="I11027" i="1"/>
  <c r="I11024" i="1"/>
  <c r="I11018" i="1"/>
  <c r="I11012" i="1"/>
  <c r="I11004" i="1"/>
  <c r="I11001" i="1"/>
  <c r="I10988" i="1"/>
  <c r="I10985" i="1"/>
  <c r="I10981" i="1"/>
  <c r="I10970" i="1"/>
  <c r="I10961" i="1"/>
  <c r="I10958" i="1"/>
  <c r="I10955" i="1"/>
  <c r="I10945" i="1"/>
  <c r="I10930" i="1"/>
  <c r="I10918" i="1"/>
  <c r="I10909" i="1"/>
  <c r="I10906" i="1"/>
  <c r="I10902" i="1"/>
  <c r="I10899" i="1"/>
  <c r="I10869" i="1"/>
  <c r="I10866" i="1"/>
  <c r="I10618" i="1"/>
  <c r="I10549" i="1"/>
  <c r="I10494" i="1"/>
  <c r="I10476" i="1"/>
  <c r="I10473" i="1"/>
  <c r="I10458" i="1"/>
  <c r="I10455" i="1"/>
  <c r="I10451" i="1"/>
  <c r="I10421" i="1"/>
  <c r="I10416" i="1"/>
  <c r="I7577" i="1"/>
  <c r="I7567" i="1"/>
  <c r="I7563" i="1"/>
  <c r="I7549" i="1"/>
  <c r="I7349" i="1"/>
  <c r="I6810" i="1"/>
  <c r="I6807" i="1"/>
  <c r="I6804" i="1"/>
  <c r="I6801" i="1"/>
  <c r="I6492" i="1"/>
  <c r="I6489" i="1"/>
  <c r="I6484" i="1"/>
  <c r="I6443" i="1"/>
  <c r="I6427" i="1"/>
  <c r="I6397" i="1"/>
  <c r="I6391" i="1"/>
  <c r="I5758" i="1"/>
  <c r="I5755" i="1"/>
  <c r="I5752" i="1"/>
  <c r="I5748" i="1"/>
  <c r="I5745" i="1"/>
  <c r="I5742" i="1"/>
  <c r="I5739" i="1"/>
  <c r="I5736" i="1"/>
  <c r="I5203" i="1"/>
  <c r="I5200" i="1"/>
  <c r="I5196" i="1"/>
  <c r="I5110" i="1"/>
  <c r="I5106" i="1"/>
  <c r="I5102" i="1"/>
  <c r="I5099" i="1"/>
  <c r="I5073" i="1"/>
  <c r="I5066" i="1"/>
  <c r="I5063" i="1"/>
  <c r="I4995" i="1"/>
  <c r="I4700" i="1"/>
  <c r="I4663" i="1"/>
  <c r="I4637" i="1"/>
  <c r="I4634" i="1"/>
  <c r="I4629" i="1"/>
  <c r="I4593" i="1"/>
  <c r="I4583" i="1"/>
  <c r="I4564" i="1"/>
  <c r="I4538" i="1"/>
  <c r="I4503" i="1"/>
  <c r="I4486" i="1"/>
  <c r="I3832" i="1"/>
  <c r="I3821" i="1"/>
  <c r="I3818" i="1"/>
  <c r="I3482" i="1"/>
  <c r="I3436" i="1"/>
  <c r="I3433" i="1"/>
  <c r="I3425" i="1"/>
  <c r="I3418" i="1"/>
  <c r="I3413" i="1"/>
  <c r="I3388" i="1"/>
  <c r="I3385" i="1"/>
  <c r="I3382" i="1"/>
  <c r="I3378" i="1"/>
  <c r="I3373" i="1"/>
  <c r="I3356" i="1"/>
  <c r="I3351" i="1"/>
  <c r="I3348" i="1"/>
  <c r="I3344" i="1"/>
  <c r="I3339" i="1"/>
  <c r="I3333" i="1"/>
  <c r="I3328" i="1"/>
  <c r="I3325" i="1"/>
  <c r="I3321" i="1"/>
  <c r="I3317" i="1"/>
  <c r="I3278" i="1"/>
  <c r="I3274" i="1"/>
  <c r="I3263" i="1"/>
  <c r="I3257" i="1"/>
  <c r="I3253" i="1"/>
  <c r="I3229" i="1"/>
  <c r="I3221" i="1"/>
  <c r="I3218" i="1"/>
  <c r="I3215" i="1"/>
  <c r="I1705" i="1"/>
  <c r="I1702" i="1"/>
  <c r="I1695" i="1"/>
  <c r="I1691" i="1"/>
  <c r="I1688" i="1"/>
  <c r="I1683" i="1"/>
  <c r="I1680" i="1"/>
  <c r="I1677" i="1"/>
  <c r="I1670" i="1"/>
  <c r="I1618" i="1"/>
  <c r="I1615" i="1"/>
  <c r="I1591" i="1"/>
  <c r="I1588" i="1"/>
  <c r="I979" i="1"/>
  <c r="I974" i="1"/>
  <c r="I969" i="1"/>
  <c r="I959" i="1"/>
  <c r="I956" i="1"/>
  <c r="I927" i="1"/>
  <c r="I916" i="1"/>
  <c r="I902" i="1"/>
  <c r="I886" i="1"/>
  <c r="I843" i="1"/>
  <c r="I774" i="1"/>
  <c r="I732" i="1"/>
  <c r="I661" i="1"/>
  <c r="I613" i="1"/>
  <c r="I596" i="1"/>
  <c r="I513" i="1"/>
  <c r="I510" i="1"/>
  <c r="I507" i="1"/>
  <c r="I491" i="1"/>
  <c r="I268" i="1"/>
  <c r="I239" i="1"/>
  <c r="I236" i="1"/>
  <c r="I104" i="1"/>
  <c r="I85" i="1"/>
  <c r="I33" i="1"/>
  <c r="I14" i="1"/>
  <c r="I11" i="1"/>
  <c r="I8" i="1"/>
  <c r="I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<sst xmlns="http://schemas.openxmlformats.org/spreadsheetml/2006/main" count="47146" uniqueCount="4719">
  <si>
    <t>128 LM LAWN</t>
  </si>
  <si>
    <t>Credit Note</t>
  </si>
  <si>
    <t>26571</t>
  </si>
  <si>
    <t>LIFESTYLE HOME GARDEN</t>
  </si>
  <si>
    <t>16060</t>
  </si>
  <si>
    <t>GARDENSHOP PARKTOWN</t>
  </si>
  <si>
    <t>Total for 128 LM LAWN</t>
  </si>
  <si>
    <t>AT LAWN PLUG SEEDLINGS 128</t>
  </si>
  <si>
    <t>4401602785</t>
  </si>
  <si>
    <t>BUILDERS WAREHOUSE:RIVONIA</t>
  </si>
  <si>
    <t>AT LAWN PLUG SEEDLINGS 128  850040203</t>
  </si>
  <si>
    <t>Total for AT LAWN PLUG SEEDLINGS 128</t>
  </si>
  <si>
    <t>AT HYPOESTES POT 12CM</t>
  </si>
  <si>
    <t>4401600447</t>
  </si>
  <si>
    <t>BUILDERS WAREHOUSE:ERASMUS PARK</t>
  </si>
  <si>
    <t>AT HYPOESTES POT 12CM  850040155</t>
  </si>
  <si>
    <t>Total for AT HYPOESTES POT 12CM</t>
  </si>
  <si>
    <t>AT IMPATIENS POT 12CM</t>
  </si>
  <si>
    <t>4401605618</t>
  </si>
  <si>
    <t>BUILDERS WAREHOUSE:KEMPTON PARK</t>
  </si>
  <si>
    <t>AT IMPATIENS POT 12CM  850040109</t>
  </si>
  <si>
    <t>Total for AT IMPATIENS POT 12CM</t>
  </si>
  <si>
    <t>AT PETUNIA HYBRIDS POT 12CM</t>
  </si>
  <si>
    <t>89764A</t>
  </si>
  <si>
    <t>BUILDERS WAREHOUSE:NEWMARKET</t>
  </si>
  <si>
    <t>AT PETUNIA HYBRIDS POT 12CM  850040146</t>
  </si>
  <si>
    <t>89772A</t>
  </si>
  <si>
    <t>BUILDERS WAREHOUSE:SILVERLAKES</t>
  </si>
  <si>
    <t>4401592795</t>
  </si>
  <si>
    <t>BUILDERS WAREHOUSE:ZAMBEZI</t>
  </si>
  <si>
    <t>4401596213</t>
  </si>
  <si>
    <t>4401598139</t>
  </si>
  <si>
    <t>BUILDERS WAREHOUSE:LYNNWOOD</t>
  </si>
  <si>
    <t>4401601731</t>
  </si>
  <si>
    <t>4401602766</t>
  </si>
  <si>
    <t>BUILDERS WAREHOUSE:CENTURION</t>
  </si>
  <si>
    <t>4401603219</t>
  </si>
  <si>
    <t>4401603572</t>
  </si>
  <si>
    <t>BUILDERS WAREHOUSE:FLORIDA GLEN</t>
  </si>
  <si>
    <t>4401604001</t>
  </si>
  <si>
    <t>BUILDERS WAREHOUSE:LAMBTON</t>
  </si>
  <si>
    <t>4401604949</t>
  </si>
  <si>
    <t>4401606629</t>
  </si>
  <si>
    <t>4401607612</t>
  </si>
  <si>
    <t>4401611256</t>
  </si>
  <si>
    <t>4401613903</t>
  </si>
  <si>
    <t>AT PETUNIA HYBRIDS POT 12CM 850040146</t>
  </si>
  <si>
    <t>4401615026</t>
  </si>
  <si>
    <t>4401615755</t>
  </si>
  <si>
    <t>BUILDERS WAREHOUSE:RUSTENBURG</t>
  </si>
  <si>
    <t>Total for AT PETUNIA HYBRIDS POT 12CM</t>
  </si>
  <si>
    <t>AT SEASONAL COLOUR 12CM POT</t>
  </si>
  <si>
    <t>89309A</t>
  </si>
  <si>
    <t>BUILDERS WAREHOUSE:BOKSBURG (NEW)</t>
  </si>
  <si>
    <t>AT SEASONAL COLOUR 12CM POT  850040171</t>
  </si>
  <si>
    <t>89414A</t>
  </si>
  <si>
    <t>4401584725</t>
  </si>
  <si>
    <t>4401585073</t>
  </si>
  <si>
    <t>BUILDERS WAREHOUSE:SOUTHGATE</t>
  </si>
  <si>
    <t>4401585670</t>
  </si>
  <si>
    <t>BUILDERS WAREHOUSE:GLEN EAGLES</t>
  </si>
  <si>
    <t>89534A</t>
  </si>
  <si>
    <t>BUILDERS WAREHOUSE:CARNIVAL MALL</t>
  </si>
  <si>
    <t>89531A</t>
  </si>
  <si>
    <t>4401586981</t>
  </si>
  <si>
    <t>BUILDERS WAREHOUSE:CRAIGHALL PARK</t>
  </si>
  <si>
    <t>4401588383</t>
  </si>
  <si>
    <t>4401588664</t>
  </si>
  <si>
    <t>BUILDERS WAREHOUSE:ROBINDALE</t>
  </si>
  <si>
    <t>4401588884</t>
  </si>
  <si>
    <t>4401589394</t>
  </si>
  <si>
    <t>4401589683</t>
  </si>
  <si>
    <t>BUILDERS WAREHOUSE:FOURWAYS</t>
  </si>
  <si>
    <t>4401590521</t>
  </si>
  <si>
    <t>BUILDERS WAREHOUSE:NORTHRIDING</t>
  </si>
  <si>
    <t>4401590851</t>
  </si>
  <si>
    <t>BUILDERS WAREHOUSE:SUNWARD PARK</t>
  </si>
  <si>
    <t>4401591236</t>
  </si>
  <si>
    <t>4401591459</t>
  </si>
  <si>
    <t>4401592152</t>
  </si>
  <si>
    <t>4401592157</t>
  </si>
  <si>
    <t>4401592262</t>
  </si>
  <si>
    <t>BUILDERS WAREHOUSE:EDENVALE</t>
  </si>
  <si>
    <t>4401592519</t>
  </si>
  <si>
    <t>BUILDERS WAREHOUSE:NORWOOD</t>
  </si>
  <si>
    <t>4401592529</t>
  </si>
  <si>
    <t>BUILDERS WAREHOUSE:MIDRAND</t>
  </si>
  <si>
    <t>4401593007</t>
  </si>
  <si>
    <t>4401593071</t>
  </si>
  <si>
    <t>BUILDERS WAREHOUSE:RASLOUW</t>
  </si>
  <si>
    <t>4401593646</t>
  </si>
  <si>
    <t>4401596253</t>
  </si>
  <si>
    <t>BUILDERS WAREHOUSE:WOODLANDS</t>
  </si>
  <si>
    <t>4401596950</t>
  </si>
  <si>
    <t>4401598085</t>
  </si>
  <si>
    <t>BUILDERS WAREHOUSE:BRYANSTON</t>
  </si>
  <si>
    <t>4401598588</t>
  </si>
  <si>
    <t>BUILDERS WAREHOUSE:HARTEBEESPOORT</t>
  </si>
  <si>
    <t>4401598981</t>
  </si>
  <si>
    <t>BUILDERS WAREHOUSE:GREENSTONE</t>
  </si>
  <si>
    <t>4401600460</t>
  </si>
  <si>
    <t>4401601414</t>
  </si>
  <si>
    <t>4401601387</t>
  </si>
  <si>
    <t>4401601743</t>
  </si>
  <si>
    <t>4401602284</t>
  </si>
  <si>
    <t>4401603957</t>
  </si>
  <si>
    <t>4401604474</t>
  </si>
  <si>
    <t>4401604887</t>
  </si>
  <si>
    <t>4401606948</t>
  </si>
  <si>
    <t>4401607699</t>
  </si>
  <si>
    <t>BUILDERS WAREHOUSE:NORTHMEAD</t>
  </si>
  <si>
    <t>4401610066</t>
  </si>
  <si>
    <t>4401612771</t>
  </si>
  <si>
    <t>AT SEASONAL COLOUR 12CM POT 850040171</t>
  </si>
  <si>
    <t>4401613395</t>
  </si>
  <si>
    <t>4401614204</t>
  </si>
  <si>
    <t>4401614118</t>
  </si>
  <si>
    <t>4401614994</t>
  </si>
  <si>
    <t>4401615053</t>
  </si>
  <si>
    <t>4401615467</t>
  </si>
  <si>
    <t>4401615870</t>
  </si>
  <si>
    <t>Total for AT SEASONAL COLOUR 12CM POT</t>
  </si>
  <si>
    <t>AT VEGETABLE POT 12CM</t>
  </si>
  <si>
    <t>90245A</t>
  </si>
  <si>
    <t>AT VEGETABLE POT 12CM  850040215</t>
  </si>
  <si>
    <t>4401606695</t>
  </si>
  <si>
    <t>4401608665</t>
  </si>
  <si>
    <t>4401608648</t>
  </si>
  <si>
    <t>4401609554</t>
  </si>
  <si>
    <t>BUILDERS WAREHOUSE:KLERKSDORP</t>
  </si>
  <si>
    <t>4401609520</t>
  </si>
  <si>
    <t>4401609549</t>
  </si>
  <si>
    <t>4401610091</t>
  </si>
  <si>
    <t>4401610724</t>
  </si>
  <si>
    <t>4401611207</t>
  </si>
  <si>
    <t>4401611232</t>
  </si>
  <si>
    <t>4401612173</t>
  </si>
  <si>
    <t>4401612785</t>
  </si>
  <si>
    <t>AT VEGETABLE POT 12CM 850040215</t>
  </si>
  <si>
    <t>4401613868</t>
  </si>
  <si>
    <t>4401614591</t>
  </si>
  <si>
    <t>BUILDERS WAREHOUSE:BEDFORDVIEW</t>
  </si>
  <si>
    <t>1335</t>
  </si>
  <si>
    <t>THYME SQUARE</t>
  </si>
  <si>
    <t>Total for AT VEGETABLE POT 12CM</t>
  </si>
  <si>
    <t>AT CELOSIA 12CM POT</t>
  </si>
  <si>
    <t>1103</t>
  </si>
  <si>
    <t>86467A</t>
  </si>
  <si>
    <t>BUILDERS WAREHOUSE:WONDER PARK</t>
  </si>
  <si>
    <t>86677A</t>
  </si>
  <si>
    <t>AT CELOSIA 12CM POT  754865</t>
  </si>
  <si>
    <t>4401504693</t>
  </si>
  <si>
    <t>87046A</t>
  </si>
  <si>
    <t>BUILDERS WAREHOUSE:GEZINA NEW</t>
  </si>
  <si>
    <t>4401509877</t>
  </si>
  <si>
    <t>4401510492</t>
  </si>
  <si>
    <t>4401510885</t>
  </si>
  <si>
    <t>4401512091</t>
  </si>
  <si>
    <t>4401512027</t>
  </si>
  <si>
    <t>BUILDERS WAREHOUSE:CHERRY LANE</t>
  </si>
  <si>
    <t>4401513933</t>
  </si>
  <si>
    <t>4401515200</t>
  </si>
  <si>
    <t>4401516101</t>
  </si>
  <si>
    <t>BUILDERS WAREHOUSE:NEWCASTLE</t>
  </si>
  <si>
    <t>4401516468</t>
  </si>
  <si>
    <t>4401517363</t>
  </si>
  <si>
    <t>4401517897</t>
  </si>
  <si>
    <t>4401517900</t>
  </si>
  <si>
    <t>4401518989</t>
  </si>
  <si>
    <t>4401520437</t>
  </si>
  <si>
    <t>4401520461</t>
  </si>
  <si>
    <t>4401522238</t>
  </si>
  <si>
    <t>4401523404</t>
  </si>
  <si>
    <t>4401524298</t>
  </si>
  <si>
    <t>4401525552</t>
  </si>
  <si>
    <t>4401526560</t>
  </si>
  <si>
    <t>4401527504</t>
  </si>
  <si>
    <t>4401527513</t>
  </si>
  <si>
    <t>4401529095</t>
  </si>
  <si>
    <t>4401530533</t>
  </si>
  <si>
    <t>4401530503</t>
  </si>
  <si>
    <t>4401530643</t>
  </si>
  <si>
    <t>4401530510</t>
  </si>
  <si>
    <t>4401531698</t>
  </si>
  <si>
    <t>4401532746</t>
  </si>
  <si>
    <t>87059A</t>
  </si>
  <si>
    <t>4401535104</t>
  </si>
  <si>
    <t>754865  AT CELOSIA 12CM POT</t>
  </si>
  <si>
    <t>86676A</t>
  </si>
  <si>
    <t>4401536194</t>
  </si>
  <si>
    <t>4401537273</t>
  </si>
  <si>
    <t>87732A</t>
  </si>
  <si>
    <t>4401538689</t>
  </si>
  <si>
    <t>4401539878</t>
  </si>
  <si>
    <t>4401539797</t>
  </si>
  <si>
    <t>4401541430</t>
  </si>
  <si>
    <t>4401541968</t>
  </si>
  <si>
    <t>4401542514</t>
  </si>
  <si>
    <t>4401543676</t>
  </si>
  <si>
    <t>4401544603</t>
  </si>
  <si>
    <t>4401544593</t>
  </si>
  <si>
    <t>4401545330</t>
  </si>
  <si>
    <t>BUILDERS WAREHOUSE:BLOEMFONTEIN</t>
  </si>
  <si>
    <t>4401547865</t>
  </si>
  <si>
    <t>4401547804</t>
  </si>
  <si>
    <t>4401549095</t>
  </si>
  <si>
    <t>4401549060</t>
  </si>
  <si>
    <t>4401549067</t>
  </si>
  <si>
    <t>4401548960</t>
  </si>
  <si>
    <t>4401550889</t>
  </si>
  <si>
    <t>4401550744</t>
  </si>
  <si>
    <t>4401550860</t>
  </si>
  <si>
    <t>4401552054</t>
  </si>
  <si>
    <t>4401552061</t>
  </si>
  <si>
    <t>4401551956</t>
  </si>
  <si>
    <t>4401553471</t>
  </si>
  <si>
    <t>4401553495</t>
  </si>
  <si>
    <t>4401553436</t>
  </si>
  <si>
    <t>4401553473</t>
  </si>
  <si>
    <t>4401554510</t>
  </si>
  <si>
    <t>4401554569</t>
  </si>
  <si>
    <t>4401554480</t>
  </si>
  <si>
    <t>4401555414</t>
  </si>
  <si>
    <t>AT CELOSIA 12CM POT  75465</t>
  </si>
  <si>
    <t>4401555764</t>
  </si>
  <si>
    <t>4401555759</t>
  </si>
  <si>
    <t>4401556285</t>
  </si>
  <si>
    <t>4401556751</t>
  </si>
  <si>
    <t>4401556712</t>
  </si>
  <si>
    <t>4401557244</t>
  </si>
  <si>
    <t>4401557178</t>
  </si>
  <si>
    <t>4401557530</t>
  </si>
  <si>
    <t>4401557946</t>
  </si>
  <si>
    <t>88343A</t>
  </si>
  <si>
    <t>4401557945</t>
  </si>
  <si>
    <t>4401558909</t>
  </si>
  <si>
    <t>4401559337</t>
  </si>
  <si>
    <t>16091</t>
  </si>
  <si>
    <t>FH CHAMBERLAIN TRADING (PTY) LTD:RIVIERA</t>
  </si>
  <si>
    <t>4401560217</t>
  </si>
  <si>
    <t>4401560117</t>
  </si>
  <si>
    <t>4401560656</t>
  </si>
  <si>
    <t>4401561359</t>
  </si>
  <si>
    <t>4401561265</t>
  </si>
  <si>
    <t>BUILDERS WAREHOUSE:BETHLEHEM</t>
  </si>
  <si>
    <t>4401561287</t>
  </si>
  <si>
    <t>4401561938</t>
  </si>
  <si>
    <t>4401561843</t>
  </si>
  <si>
    <t>4401561961</t>
  </si>
  <si>
    <t>4401562307</t>
  </si>
  <si>
    <t>4401562885</t>
  </si>
  <si>
    <t>4401562903</t>
  </si>
  <si>
    <t>4401562807</t>
  </si>
  <si>
    <t>4401562873</t>
  </si>
  <si>
    <t>4401564035</t>
  </si>
  <si>
    <t>4401564051</t>
  </si>
  <si>
    <t>4401563951</t>
  </si>
  <si>
    <t>4401564591</t>
  </si>
  <si>
    <t>4401565876</t>
  </si>
  <si>
    <t>AT CELOSIA 12CM POT   754865</t>
  </si>
  <si>
    <t>4401566723</t>
  </si>
  <si>
    <t>4401567472</t>
  </si>
  <si>
    <t>4401567847</t>
  </si>
  <si>
    <t>4401569178</t>
  </si>
  <si>
    <t>4401569702</t>
  </si>
  <si>
    <t>4401573449</t>
  </si>
  <si>
    <t>4401574357</t>
  </si>
  <si>
    <t>4401576007</t>
  </si>
  <si>
    <t>4401576059</t>
  </si>
  <si>
    <t>4401576081</t>
  </si>
  <si>
    <t>89125A</t>
  </si>
  <si>
    <t>4401578043</t>
  </si>
  <si>
    <t>4401582124</t>
  </si>
  <si>
    <t>4401582993</t>
  </si>
  <si>
    <t>4401584714</t>
  </si>
  <si>
    <t>4401584710</t>
  </si>
  <si>
    <t>4401584682</t>
  </si>
  <si>
    <t>4401584708</t>
  </si>
  <si>
    <t>4401585707</t>
  </si>
  <si>
    <t>16670</t>
  </si>
  <si>
    <t>4401589658</t>
  </si>
  <si>
    <t>4401591462</t>
  </si>
  <si>
    <t>4401593620</t>
  </si>
  <si>
    <t>16924</t>
  </si>
  <si>
    <t>17012</t>
  </si>
  <si>
    <t>4401607739</t>
  </si>
  <si>
    <t>Total for AT CELOSIA 12CM POT</t>
  </si>
  <si>
    <t>AT VINCA POT 12CM</t>
  </si>
  <si>
    <t>1277</t>
  </si>
  <si>
    <t>ECKARDS GARDEN PAVILION</t>
  </si>
  <si>
    <t>AT VINCA POT 12CM (SPECIAL)</t>
  </si>
  <si>
    <t>Total for AT VINCA POT 12CM</t>
  </si>
  <si>
    <t>COLOUR MAGIC 12CM</t>
  </si>
  <si>
    <t>86300A</t>
  </si>
  <si>
    <t>86526A</t>
  </si>
  <si>
    <t>COLOUR MAGIC VINCA 12CM</t>
  </si>
  <si>
    <t>86794A</t>
  </si>
  <si>
    <t>15706</t>
  </si>
  <si>
    <t>CAPISCUM 12CM</t>
  </si>
  <si>
    <t>87095A</t>
  </si>
  <si>
    <t>1856</t>
  </si>
  <si>
    <t>VINCA 12CM</t>
  </si>
  <si>
    <t>1908</t>
  </si>
  <si>
    <t>1881</t>
  </si>
  <si>
    <t>PLANT FACTORY</t>
  </si>
  <si>
    <t>1923</t>
  </si>
  <si>
    <t>BELLIS 12CM</t>
  </si>
  <si>
    <t>1818</t>
  </si>
  <si>
    <t>15880</t>
  </si>
  <si>
    <t>1824</t>
  </si>
  <si>
    <t>1677</t>
  </si>
  <si>
    <t>IMPALA FLORA</t>
  </si>
  <si>
    <t>COLOUR MAGIC PANSY 12CM</t>
  </si>
  <si>
    <t>15910A</t>
  </si>
  <si>
    <t>COLOUR MAGIC 12CM  1206</t>
  </si>
  <si>
    <t>88568A</t>
  </si>
  <si>
    <t>88649a</t>
  </si>
  <si>
    <t>SYLVIA PASS GARDEN CENTRE</t>
  </si>
  <si>
    <t>1934</t>
  </si>
  <si>
    <t>88822A</t>
  </si>
  <si>
    <t>1937</t>
  </si>
  <si>
    <t>ROSES FOR U t/a URTH</t>
  </si>
  <si>
    <t>1941</t>
  </si>
  <si>
    <t>1687</t>
  </si>
  <si>
    <t>LITTLE AUSTRIA</t>
  </si>
  <si>
    <t>ZINNIA 12CM</t>
  </si>
  <si>
    <t>CALIBRACHOA 12CM</t>
  </si>
  <si>
    <t>89430A</t>
  </si>
  <si>
    <t>1362</t>
  </si>
  <si>
    <t>1152</t>
  </si>
  <si>
    <t>1267</t>
  </si>
  <si>
    <t>Total for COLOUR MAGIC 12CM</t>
  </si>
  <si>
    <t>PETUNIA 12CM</t>
  </si>
  <si>
    <t>4401480198</t>
  </si>
  <si>
    <t>PETUNIA 12CM  250725</t>
  </si>
  <si>
    <t>4401480605</t>
  </si>
  <si>
    <t>PETUNIA 12CM 250725</t>
  </si>
  <si>
    <t>4401480975</t>
  </si>
  <si>
    <t>4401481550</t>
  </si>
  <si>
    <t>4401481832</t>
  </si>
  <si>
    <t>4401483878</t>
  </si>
  <si>
    <t>0887</t>
  </si>
  <si>
    <t>FLORICULTURE WHOLESALE GROWERS</t>
  </si>
  <si>
    <t>4401488242</t>
  </si>
  <si>
    <t>86448A</t>
  </si>
  <si>
    <t>4401488870</t>
  </si>
  <si>
    <t>4401489312</t>
  </si>
  <si>
    <t>4401489922</t>
  </si>
  <si>
    <t>4401489959</t>
  </si>
  <si>
    <t>4401490411</t>
  </si>
  <si>
    <t>4401490875</t>
  </si>
  <si>
    <t>4401493967</t>
  </si>
  <si>
    <t>4401496255</t>
  </si>
  <si>
    <t>4401496486</t>
  </si>
  <si>
    <t>4401497025</t>
  </si>
  <si>
    <t>4401497388</t>
  </si>
  <si>
    <t>4401497344</t>
  </si>
  <si>
    <t>4401497401</t>
  </si>
  <si>
    <t>4401497308</t>
  </si>
  <si>
    <t>4401498021</t>
  </si>
  <si>
    <t>4401497986</t>
  </si>
  <si>
    <t>86738A</t>
  </si>
  <si>
    <t>4401498446</t>
  </si>
  <si>
    <t>4401499027</t>
  </si>
  <si>
    <t>4401499390</t>
  </si>
  <si>
    <t>4401499923</t>
  </si>
  <si>
    <t>4401500520</t>
  </si>
  <si>
    <t>4401500514</t>
  </si>
  <si>
    <t>4401500981</t>
  </si>
  <si>
    <t>4401501272</t>
  </si>
  <si>
    <t>4401501382</t>
  </si>
  <si>
    <t>4401502884</t>
  </si>
  <si>
    <t>4401503447</t>
  </si>
  <si>
    <t>4401503702</t>
  </si>
  <si>
    <t>4401503880</t>
  </si>
  <si>
    <t>4401504265</t>
  </si>
  <si>
    <t>4401504638</t>
  </si>
  <si>
    <t>4401504633</t>
  </si>
  <si>
    <t>4401505143</t>
  </si>
  <si>
    <t>4401505514</t>
  </si>
  <si>
    <t>4401506206</t>
  </si>
  <si>
    <t>4401506159</t>
  </si>
  <si>
    <t>4401506135</t>
  </si>
  <si>
    <t>4401507285</t>
  </si>
  <si>
    <t>4401507785</t>
  </si>
  <si>
    <t>4401508148</t>
  </si>
  <si>
    <t>4401508561</t>
  </si>
  <si>
    <t>4401508631</t>
  </si>
  <si>
    <t>4401509835</t>
  </si>
  <si>
    <t>4401509840</t>
  </si>
  <si>
    <t>4401510440</t>
  </si>
  <si>
    <t>4401510864</t>
  </si>
  <si>
    <t>4401510784</t>
  </si>
  <si>
    <t>4401512654</t>
  </si>
  <si>
    <t>4401512872</t>
  </si>
  <si>
    <t>4401512890</t>
  </si>
  <si>
    <t>4401513899</t>
  </si>
  <si>
    <t>4401513981</t>
  </si>
  <si>
    <t>4401513934</t>
  </si>
  <si>
    <t>4401514266</t>
  </si>
  <si>
    <t>4401514812</t>
  </si>
  <si>
    <t>4401515227</t>
  </si>
  <si>
    <t>4401515209</t>
  </si>
  <si>
    <t>BUILDERS WAREHOUSE:CEDAR SQUARE</t>
  </si>
  <si>
    <t>4401515656</t>
  </si>
  <si>
    <t>4401515588</t>
  </si>
  <si>
    <t>4401516023</t>
  </si>
  <si>
    <t>4401516067</t>
  </si>
  <si>
    <t>4401516452</t>
  </si>
  <si>
    <t>4401516420</t>
  </si>
  <si>
    <t>4401517393</t>
  </si>
  <si>
    <t>4401517963</t>
  </si>
  <si>
    <t>4401520462</t>
  </si>
  <si>
    <t>4401520480</t>
  </si>
  <si>
    <t>4401520352</t>
  </si>
  <si>
    <t>4401520977</t>
  </si>
  <si>
    <t>4401522877</t>
  </si>
  <si>
    <t>4401523344</t>
  </si>
  <si>
    <t>4401524680</t>
  </si>
  <si>
    <t>4401526583</t>
  </si>
  <si>
    <t>4401529084</t>
  </si>
  <si>
    <t>4401530499</t>
  </si>
  <si>
    <t>4401534653</t>
  </si>
  <si>
    <t>250725  PETUNIA 12CM</t>
  </si>
  <si>
    <t>4401535103</t>
  </si>
  <si>
    <t>4401535396</t>
  </si>
  <si>
    <t>4401535765</t>
  </si>
  <si>
    <t>4401538318</t>
  </si>
  <si>
    <t>4401538737</t>
  </si>
  <si>
    <t>4401538791</t>
  </si>
  <si>
    <t>4401539886</t>
  </si>
  <si>
    <t>4401540455</t>
  </si>
  <si>
    <t>4401541004</t>
  </si>
  <si>
    <t>BUILDERS WAREHOUSE:MIDDELBURG</t>
  </si>
  <si>
    <t>4401546545</t>
  </si>
  <si>
    <t>4401546915</t>
  </si>
  <si>
    <t>87947A</t>
  </si>
  <si>
    <t>87989A</t>
  </si>
  <si>
    <t>4401549730</t>
  </si>
  <si>
    <t>88005A</t>
  </si>
  <si>
    <t>4401552569</t>
  </si>
  <si>
    <t>4401553475</t>
  </si>
  <si>
    <t>88168A</t>
  </si>
  <si>
    <t>4401555762</t>
  </si>
  <si>
    <t>1669</t>
  </si>
  <si>
    <t>4401556764</t>
  </si>
  <si>
    <t>BUILDERS WAREHOUSE:SECUNDA</t>
  </si>
  <si>
    <t>88273A</t>
  </si>
  <si>
    <t>4401556959</t>
  </si>
  <si>
    <t>4401557092</t>
  </si>
  <si>
    <t>1929</t>
  </si>
  <si>
    <t>4401558899</t>
  </si>
  <si>
    <t>4401559328</t>
  </si>
  <si>
    <t>4401559326</t>
  </si>
  <si>
    <t>4401559231</t>
  </si>
  <si>
    <t>4401561882</t>
  </si>
  <si>
    <t>4401562384</t>
  </si>
  <si>
    <t>4401562431</t>
  </si>
  <si>
    <t>4401562774</t>
  </si>
  <si>
    <t>4401563967</t>
  </si>
  <si>
    <t>4401564085</t>
  </si>
  <si>
    <t>4401564061</t>
  </si>
  <si>
    <t>4401563999</t>
  </si>
  <si>
    <t>4401564257</t>
  </si>
  <si>
    <t>4401564999</t>
  </si>
  <si>
    <t>BUILDERS WAREHOUSE:STRUBENS VALLEY</t>
  </si>
  <si>
    <t>4401565844</t>
  </si>
  <si>
    <t>4401565894</t>
  </si>
  <si>
    <t>4401566482</t>
  </si>
  <si>
    <t>4401566704</t>
  </si>
  <si>
    <t>4401567473</t>
  </si>
  <si>
    <t>4401567449</t>
  </si>
  <si>
    <t>4401567485</t>
  </si>
  <si>
    <t>4401567516</t>
  </si>
  <si>
    <t>4401568266</t>
  </si>
  <si>
    <t>4401568600</t>
  </si>
  <si>
    <t>27196</t>
  </si>
  <si>
    <t>4401569671</t>
  </si>
  <si>
    <t>4401570548</t>
  </si>
  <si>
    <t>4401570478</t>
  </si>
  <si>
    <t>4401572071</t>
  </si>
  <si>
    <t>4401573459</t>
  </si>
  <si>
    <t>4401574344</t>
  </si>
  <si>
    <t>4401574289</t>
  </si>
  <si>
    <t>4401578559</t>
  </si>
  <si>
    <t>4401579567</t>
  </si>
  <si>
    <t>4401580806</t>
  </si>
  <si>
    <t>4401582966</t>
  </si>
  <si>
    <t>4401583280</t>
  </si>
  <si>
    <t>4401585406</t>
  </si>
  <si>
    <t>4401585663</t>
  </si>
  <si>
    <t>4401585703</t>
  </si>
  <si>
    <t>4401586669</t>
  </si>
  <si>
    <t>4401587293</t>
  </si>
  <si>
    <t>4401587277</t>
  </si>
  <si>
    <t>4401587582</t>
  </si>
  <si>
    <t>4401587570</t>
  </si>
  <si>
    <t>4401587553</t>
  </si>
  <si>
    <t>4401589393</t>
  </si>
  <si>
    <t>4401589655</t>
  </si>
  <si>
    <t>4401589899</t>
  </si>
  <si>
    <t>4401589902</t>
  </si>
  <si>
    <t>4401591466</t>
  </si>
  <si>
    <t>4401591684</t>
  </si>
  <si>
    <t>4401591943</t>
  </si>
  <si>
    <t>89805A</t>
  </si>
  <si>
    <t>4401592772</t>
  </si>
  <si>
    <t>4401592796</t>
  </si>
  <si>
    <t>1304</t>
  </si>
  <si>
    <t>4401594773</t>
  </si>
  <si>
    <t>4401595121</t>
  </si>
  <si>
    <t>4401595487</t>
  </si>
  <si>
    <t>4401597004</t>
  </si>
  <si>
    <t>4401598113</t>
  </si>
  <si>
    <t>4401600876</t>
  </si>
  <si>
    <t>4401601401</t>
  </si>
  <si>
    <t>4401601833</t>
  </si>
  <si>
    <t>4401602737</t>
  </si>
  <si>
    <t>4401602759</t>
  </si>
  <si>
    <t>4401607702</t>
  </si>
  <si>
    <t>4401610731</t>
  </si>
  <si>
    <t>4401610687</t>
  </si>
  <si>
    <t>4401612705</t>
  </si>
  <si>
    <t>4401612766</t>
  </si>
  <si>
    <t>4401613390</t>
  </si>
  <si>
    <t>4401613329</t>
  </si>
  <si>
    <t>4401615076</t>
  </si>
  <si>
    <t>Total for PETUNIA 12CM</t>
  </si>
  <si>
    <t>PRIMROSE 12CM</t>
  </si>
  <si>
    <t>4401551999</t>
  </si>
  <si>
    <t>PRIMROSE 12CM  43613</t>
  </si>
  <si>
    <t>4401552485</t>
  </si>
  <si>
    <t>4401556767</t>
  </si>
  <si>
    <t>4401558916</t>
  </si>
  <si>
    <t>4401559350</t>
  </si>
  <si>
    <t>4401559773</t>
  </si>
  <si>
    <t>4401560155</t>
  </si>
  <si>
    <t>PRIMROSE 14CM  43613</t>
  </si>
  <si>
    <t>4401561791</t>
  </si>
  <si>
    <t>4401565875</t>
  </si>
  <si>
    <t>4401569597</t>
  </si>
  <si>
    <t>4401570160</t>
  </si>
  <si>
    <t>Total for PRIMROSE 12CM</t>
  </si>
  <si>
    <t>VINCA VICTORY GRAPE 12CM</t>
  </si>
  <si>
    <t>87130A</t>
  </si>
  <si>
    <t>VINCA  12CM</t>
  </si>
  <si>
    <t>Total for VINCA VICTORY GRAPE 12CM</t>
  </si>
  <si>
    <t>FLOWER POT 12CM</t>
  </si>
  <si>
    <t>746817</t>
  </si>
  <si>
    <t>SPAR SOUTH RAND DC:SPAR THE PALMS</t>
  </si>
  <si>
    <t>737186350246 - FLOWER POT 12CM</t>
  </si>
  <si>
    <t>Total for FLOWER POT 12CM</t>
  </si>
  <si>
    <t>G/MASTER HERB BASIL 12CM</t>
  </si>
  <si>
    <t>4401478889</t>
  </si>
  <si>
    <t>G/MASTER HERB BASIL 12CM  647257</t>
  </si>
  <si>
    <t>4401479947</t>
  </si>
  <si>
    <t>4401479933</t>
  </si>
  <si>
    <t>G/MASTER HERB BASIL 12CM 647257</t>
  </si>
  <si>
    <t>4401481580</t>
  </si>
  <si>
    <t>86285A</t>
  </si>
  <si>
    <t>G/MASTER HERB BASIL 12CM   647257</t>
  </si>
  <si>
    <t>4401488279</t>
  </si>
  <si>
    <t>86522A</t>
  </si>
  <si>
    <t>4401491489</t>
  </si>
  <si>
    <t>4401516418</t>
  </si>
  <si>
    <t>BUILDERS WAREHOUSE:EMALALHENI</t>
  </si>
  <si>
    <t>4401544136</t>
  </si>
  <si>
    <t>4401565847</t>
  </si>
  <si>
    <t>4401576062</t>
  </si>
  <si>
    <t>4401577210</t>
  </si>
  <si>
    <t>4401579040</t>
  </si>
  <si>
    <t>4401583247</t>
  </si>
  <si>
    <t>4401583887</t>
  </si>
  <si>
    <t>4401585015</t>
  </si>
  <si>
    <t>4401586647</t>
  </si>
  <si>
    <t>4401586639</t>
  </si>
  <si>
    <t>4401586946</t>
  </si>
  <si>
    <t>4401587301</t>
  </si>
  <si>
    <t>4401588636</t>
  </si>
  <si>
    <t>4401591945</t>
  </si>
  <si>
    <t>4401591929</t>
  </si>
  <si>
    <t>4401592121</t>
  </si>
  <si>
    <t>4401592142</t>
  </si>
  <si>
    <t>89853A</t>
  </si>
  <si>
    <t>4401593084</t>
  </si>
  <si>
    <t>4401594435</t>
  </si>
  <si>
    <t>4401594457</t>
  </si>
  <si>
    <t>4401595457</t>
  </si>
  <si>
    <t>4401595469</t>
  </si>
  <si>
    <t>4401596185</t>
  </si>
  <si>
    <t>4401596256</t>
  </si>
  <si>
    <t>4401596986</t>
  </si>
  <si>
    <t>4401600491</t>
  </si>
  <si>
    <t>4401600467</t>
  </si>
  <si>
    <t>4401602282</t>
  </si>
  <si>
    <t>BUILDERS WAREHOUSE:VEREENIGING</t>
  </si>
  <si>
    <t>4401603644</t>
  </si>
  <si>
    <t>4401605541</t>
  </si>
  <si>
    <t>4401605943</t>
  </si>
  <si>
    <t>4401606681</t>
  </si>
  <si>
    <t>4401607310</t>
  </si>
  <si>
    <t>4401607342</t>
  </si>
  <si>
    <t>4401608669</t>
  </si>
  <si>
    <t>4401609639</t>
  </si>
  <si>
    <t>4401613312</t>
  </si>
  <si>
    <t>4401614674</t>
  </si>
  <si>
    <t>Total for G/MASTER HERB BASIL 12CM</t>
  </si>
  <si>
    <t>G/MASTER HERB CHIVES 12CM</t>
  </si>
  <si>
    <t>4401479521</t>
  </si>
  <si>
    <t>G/MASTER HERB CHIVES 12CM  647259</t>
  </si>
  <si>
    <t>4401480991</t>
  </si>
  <si>
    <t>4401481842</t>
  </si>
  <si>
    <t>4401483879</t>
  </si>
  <si>
    <t>4401490429</t>
  </si>
  <si>
    <t>4401493056</t>
  </si>
  <si>
    <t>4401598138</t>
  </si>
  <si>
    <t>90393A</t>
  </si>
  <si>
    <t>4401613798</t>
  </si>
  <si>
    <t>G/MASTER HERB CHIVES 12CM 647259</t>
  </si>
  <si>
    <t>Total for G/MASTER HERB CHIVES 12CM</t>
  </si>
  <si>
    <t>G/MASTER HERB CORIANDER 12CM</t>
  </si>
  <si>
    <t>86395A</t>
  </si>
  <si>
    <t>G/MASTER HERB CORIANDER 12CM  647260</t>
  </si>
  <si>
    <t>4401516493</t>
  </si>
  <si>
    <t>4401530644</t>
  </si>
  <si>
    <t>4401546920</t>
  </si>
  <si>
    <t>4401549678</t>
  </si>
  <si>
    <t>4401552006</t>
  </si>
  <si>
    <t>4401553421</t>
  </si>
  <si>
    <t>4401555000</t>
  </si>
  <si>
    <t>4401556763</t>
  </si>
  <si>
    <t>4401556694</t>
  </si>
  <si>
    <t>88320A</t>
  </si>
  <si>
    <t>4401564564</t>
  </si>
  <si>
    <t>4401565005</t>
  </si>
  <si>
    <t>4401565802</t>
  </si>
  <si>
    <t>4401566721</t>
  </si>
  <si>
    <t>4401568224</t>
  </si>
  <si>
    <t>4401569639</t>
  </si>
  <si>
    <t>4401572066</t>
  </si>
  <si>
    <t>4401582119</t>
  </si>
  <si>
    <t>4401583297</t>
  </si>
  <si>
    <t>4401583901</t>
  </si>
  <si>
    <t>4401585389</t>
  </si>
  <si>
    <t>4401585330</t>
  </si>
  <si>
    <t>4401586637</t>
  </si>
  <si>
    <t>4401592794</t>
  </si>
  <si>
    <t>90365A</t>
  </si>
  <si>
    <t>G/MASTER HERB CORIANDER 12CM 647260</t>
  </si>
  <si>
    <t>Total for G/MASTER HERB CORIANDER 12CM</t>
  </si>
  <si>
    <t>G/MASTER HERB MINT 12CM</t>
  </si>
  <si>
    <t>G/MASTER HERB MINT 12CM  647261</t>
  </si>
  <si>
    <t>86139A</t>
  </si>
  <si>
    <t>4401483095</t>
  </si>
  <si>
    <t>86363A</t>
  </si>
  <si>
    <t>4401486942</t>
  </si>
  <si>
    <t>4401488185</t>
  </si>
  <si>
    <t>4401489384</t>
  </si>
  <si>
    <t>G/MASTER HERB MINT 12CM 647261</t>
  </si>
  <si>
    <t>4401494386</t>
  </si>
  <si>
    <t>BUILDERS WAREHOUSE:WONDERBOOM</t>
  </si>
  <si>
    <t>4401494716</t>
  </si>
  <si>
    <t>4401495069</t>
  </si>
  <si>
    <t>4401496240</t>
  </si>
  <si>
    <t>4401497023</t>
  </si>
  <si>
    <t>4401499897</t>
  </si>
  <si>
    <t>4401506161</t>
  </si>
  <si>
    <t>4401510924</t>
  </si>
  <si>
    <t>87150A</t>
  </si>
  <si>
    <t>87298A</t>
  </si>
  <si>
    <t>4401518492</t>
  </si>
  <si>
    <t>4401518486</t>
  </si>
  <si>
    <t>4401525904</t>
  </si>
  <si>
    <t>4401523347</t>
  </si>
  <si>
    <t>4401525525</t>
  </si>
  <si>
    <t>4401525566</t>
  </si>
  <si>
    <t>4401525903</t>
  </si>
  <si>
    <t>4401530609</t>
  </si>
  <si>
    <t>4401532319</t>
  </si>
  <si>
    <t>4401534230</t>
  </si>
  <si>
    <t>647261  G/MASTER HERB MINT 12CM</t>
  </si>
  <si>
    <t>4401541941</t>
  </si>
  <si>
    <t>4401558817</t>
  </si>
  <si>
    <t>4401583315</t>
  </si>
  <si>
    <t>4401583580</t>
  </si>
  <si>
    <t>G/MASTER HERB MINT 12CM   647261</t>
  </si>
  <si>
    <t>89421A</t>
  </si>
  <si>
    <t>G/MASTER HERB MINT 12CM  647621</t>
  </si>
  <si>
    <t>Total for G/MASTER HERB MINT 12CM</t>
  </si>
  <si>
    <t>G/MASTER HERB ORIGANO 12CM</t>
  </si>
  <si>
    <t>4401478722</t>
  </si>
  <si>
    <t>G/MASTER HERB ORIGANO 12CM  647263</t>
  </si>
  <si>
    <t>3015304554</t>
  </si>
  <si>
    <t>4401480632</t>
  </si>
  <si>
    <t>4401488238</t>
  </si>
  <si>
    <t>G/MASTER HERB ORIGANO 12CM 647263</t>
  </si>
  <si>
    <t>4401516112</t>
  </si>
  <si>
    <t>4401532803</t>
  </si>
  <si>
    <t>4401538706</t>
  </si>
  <si>
    <t>4401565884</t>
  </si>
  <si>
    <t>4401571942</t>
  </si>
  <si>
    <t>4401573335</t>
  </si>
  <si>
    <t>G/MASTER HERB ORIGANO 12CM  647623</t>
  </si>
  <si>
    <t>90464A</t>
  </si>
  <si>
    <t>Total for G/MASTER HERB ORIGANO 12CM</t>
  </si>
  <si>
    <t>G/MASTER HERB PARSLEY 12CM</t>
  </si>
  <si>
    <t>4401486996</t>
  </si>
  <si>
    <t>G/MASTER HERB PARSLEY 12CM  647258</t>
  </si>
  <si>
    <t>4401501183</t>
  </si>
  <si>
    <t>4401506225</t>
  </si>
  <si>
    <t>4401522198</t>
  </si>
  <si>
    <t>G/MASTER HERB PARSLEY 12CM 647258</t>
  </si>
  <si>
    <t>4401527389</t>
  </si>
  <si>
    <t>4401535115</t>
  </si>
  <si>
    <t>647258  G/MASTER HERB PARSLEY 12CM</t>
  </si>
  <si>
    <t>4401549086</t>
  </si>
  <si>
    <t>4401557617</t>
  </si>
  <si>
    <t>4401558913</t>
  </si>
  <si>
    <t>4401558898</t>
  </si>
  <si>
    <t>4401558854</t>
  </si>
  <si>
    <t>4401564628</t>
  </si>
  <si>
    <t>4401564981</t>
  </si>
  <si>
    <t>4401566459</t>
  </si>
  <si>
    <t>4401566476</t>
  </si>
  <si>
    <t>4401566487</t>
  </si>
  <si>
    <t>4401568227</t>
  </si>
  <si>
    <t>4401570937</t>
  </si>
  <si>
    <t>4401573408</t>
  </si>
  <si>
    <t>4401575043</t>
  </si>
  <si>
    <t>4401576867</t>
  </si>
  <si>
    <t>89567A</t>
  </si>
  <si>
    <t>4401609509</t>
  </si>
  <si>
    <t>G/MASTER HERB PARSLEY 12CM 645258</t>
  </si>
  <si>
    <t>4401613843</t>
  </si>
  <si>
    <t>4401615886</t>
  </si>
  <si>
    <t>Total for G/MASTER HERB PARSLEY 12CM</t>
  </si>
  <si>
    <t>G/MASTER HERB ROCKET 12CM</t>
  </si>
  <si>
    <t>G/MASTER HERB ROCKET 12CM 647262</t>
  </si>
  <si>
    <t>G/MASTER HERB ROCKET 12CM  647262</t>
  </si>
  <si>
    <t>4401526250</t>
  </si>
  <si>
    <t>4401553103</t>
  </si>
  <si>
    <t>4401555456</t>
  </si>
  <si>
    <t>4401556760</t>
  </si>
  <si>
    <t>88626A</t>
  </si>
  <si>
    <t>4401572447</t>
  </si>
  <si>
    <t>4401574624</t>
  </si>
  <si>
    <t>4401574993</t>
  </si>
  <si>
    <t>4401578138</t>
  </si>
  <si>
    <t>4401578955</t>
  </si>
  <si>
    <t>4401580185</t>
  </si>
  <si>
    <t>4401580740</t>
  </si>
  <si>
    <t>4401583025</t>
  </si>
  <si>
    <t>G/MASTER HERB ROCKET 12CM  647626</t>
  </si>
  <si>
    <t>Total for G/MASTER HERB ROCKET 12CM</t>
  </si>
  <si>
    <t>G/MASTER HERB ROSEMARY 12CM</t>
  </si>
  <si>
    <t>G/MASTER HERB ROSEMARY 12CM  647264</t>
  </si>
  <si>
    <t>4401480964</t>
  </si>
  <si>
    <t>4401493445</t>
  </si>
  <si>
    <t>4401558911</t>
  </si>
  <si>
    <t>89216A</t>
  </si>
  <si>
    <t>Total for G/MASTER HERB ROSEMARY 12CM</t>
  </si>
  <si>
    <t>G/MASTER HERB SAGE 12CM</t>
  </si>
  <si>
    <t>G/MASTER HERB SAGE 12CM 647265</t>
  </si>
  <si>
    <t>G/MASTER HERB SAGE 12CM  647265</t>
  </si>
  <si>
    <t>Total for G/MASTER HERB SAGE 12CM</t>
  </si>
  <si>
    <t>G/MASTER HERB STRAWBERRY 12CM</t>
  </si>
  <si>
    <t>G/MASTER HERB STRAWBERRY 12CM  666044</t>
  </si>
  <si>
    <t>89823A</t>
  </si>
  <si>
    <t>G/MASTER HERB STRAWBERRY 12CM 666044</t>
  </si>
  <si>
    <t>Total for G/MASTER HERB STRAWBERRY 12CM</t>
  </si>
  <si>
    <t>G/MASTER HERB THYME 12CM</t>
  </si>
  <si>
    <t>G/MASTER HERB THYME 12CM  647266</t>
  </si>
  <si>
    <t>G/MASTER HERB THYME 12CM 647266</t>
  </si>
  <si>
    <t>4401494426</t>
  </si>
  <si>
    <t>4401543408</t>
  </si>
  <si>
    <t>88004A</t>
  </si>
  <si>
    <t>4401575278</t>
  </si>
  <si>
    <t>4401581659</t>
  </si>
  <si>
    <t>90518A</t>
  </si>
  <si>
    <t>90589A</t>
  </si>
  <si>
    <t>Total for G/MASTER HERB THYME 12CM</t>
  </si>
  <si>
    <t>GAURA ASS 26362038</t>
  </si>
  <si>
    <t>120858</t>
  </si>
  <si>
    <t>STODELS NURSERIES:FERNDALE</t>
  </si>
  <si>
    <t>Total for GAURA ASS 26362038</t>
  </si>
  <si>
    <t>AT COLOURGRASS 12CM</t>
  </si>
  <si>
    <t>4401483531</t>
  </si>
  <si>
    <t>AT COLOURGRASS 12CM POT  754871</t>
  </si>
  <si>
    <t>4401506488</t>
  </si>
  <si>
    <t>4401514305</t>
  </si>
  <si>
    <t>4401553085</t>
  </si>
  <si>
    <t>BUILDERS WAREHOUSE:NOORDHEUWEL</t>
  </si>
  <si>
    <t>4401557602</t>
  </si>
  <si>
    <t>88757A</t>
  </si>
  <si>
    <t>4401575038</t>
  </si>
  <si>
    <t>4401582101</t>
  </si>
  <si>
    <t>Total for AT COLOURGRASS 12CM</t>
  </si>
  <si>
    <t>CAREX 12CM</t>
  </si>
  <si>
    <t>25491</t>
  </si>
  <si>
    <t>CAREX GRASS 12CM</t>
  </si>
  <si>
    <t>RTS1040036</t>
  </si>
  <si>
    <t>RIVERSIDE MICA</t>
  </si>
  <si>
    <t>CAREX ROOSTER 12CM</t>
  </si>
  <si>
    <t>RTS1040038</t>
  </si>
  <si>
    <t>Total for CAREX 12CM</t>
  </si>
  <si>
    <t>PLANT COLOUR GRASS 12CM  ASSORTED ATN</t>
  </si>
  <si>
    <t>10919</t>
  </si>
  <si>
    <t>FH CHAMBERLAIN TRADING (PTY) LTD:KYALAMI</t>
  </si>
  <si>
    <t>COLOUR GRASS 12CM ASSORTED ATN</t>
  </si>
  <si>
    <t>11042</t>
  </si>
  <si>
    <t>11276</t>
  </si>
  <si>
    <t>Total for PLANT COLOUR GRASS 12CM  ASSORTED ATN</t>
  </si>
  <si>
    <t>HERB 12CM</t>
  </si>
  <si>
    <t>4401478718</t>
  </si>
  <si>
    <t>HERB 12CM  220184</t>
  </si>
  <si>
    <t>42198</t>
  </si>
  <si>
    <t>FH CHAMBERLAIN TRADING (PTY) LTD:CENTURION</t>
  </si>
  <si>
    <t>4401478890</t>
  </si>
  <si>
    <t>HERB 12CM  2201884</t>
  </si>
  <si>
    <t>4401478883</t>
  </si>
  <si>
    <t>HERB 12CM 220184</t>
  </si>
  <si>
    <t>4401478884</t>
  </si>
  <si>
    <t>BUILDERS WAREHOUSE:CRESTA</t>
  </si>
  <si>
    <t>4401479528</t>
  </si>
  <si>
    <t>4401479474</t>
  </si>
  <si>
    <t>4401479508</t>
  </si>
  <si>
    <t>4401479517</t>
  </si>
  <si>
    <t>4401479683</t>
  </si>
  <si>
    <t>4401480197</t>
  </si>
  <si>
    <t>BUILDERS WAREHOUSE:MAFIKENG</t>
  </si>
  <si>
    <t>25287</t>
  </si>
  <si>
    <t>1016</t>
  </si>
  <si>
    <t>4401480144</t>
  </si>
  <si>
    <t>4401480583</t>
  </si>
  <si>
    <t>4401480956</t>
  </si>
  <si>
    <t>4401480903</t>
  </si>
  <si>
    <t>4401480969</t>
  </si>
  <si>
    <t>4401480901</t>
  </si>
  <si>
    <t>4401480872</t>
  </si>
  <si>
    <t>1072</t>
  </si>
  <si>
    <t>132252</t>
  </si>
  <si>
    <t>SPAR SOUTH RAND DC:SPAR WALKERVILLE</t>
  </si>
  <si>
    <t>4401481537</t>
  </si>
  <si>
    <t>16069</t>
  </si>
  <si>
    <t>FH CHAMBERLAIN TRADING (PTY) LTD:WATERKLOOF GLEN</t>
  </si>
  <si>
    <t>4401481852</t>
  </si>
  <si>
    <t>1073</t>
  </si>
  <si>
    <t>4401482724</t>
  </si>
  <si>
    <t>4401482741</t>
  </si>
  <si>
    <t>25349</t>
  </si>
  <si>
    <t>10545</t>
  </si>
  <si>
    <t>0967</t>
  </si>
  <si>
    <t>CENTRAL NURSERY DEPOT</t>
  </si>
  <si>
    <t>4401483018</t>
  </si>
  <si>
    <t>4401483133</t>
  </si>
  <si>
    <t>16099</t>
  </si>
  <si>
    <t>1074</t>
  </si>
  <si>
    <t>MONTROSE NURSERY</t>
  </si>
  <si>
    <t>4401483859</t>
  </si>
  <si>
    <t>15622</t>
  </si>
  <si>
    <t>4401483810</t>
  </si>
  <si>
    <t>4401484770</t>
  </si>
  <si>
    <t>4401484731</t>
  </si>
  <si>
    <t>15626</t>
  </si>
  <si>
    <t>4401485450</t>
  </si>
  <si>
    <t>4401485792</t>
  </si>
  <si>
    <t>4401485869</t>
  </si>
  <si>
    <t>4401486855</t>
  </si>
  <si>
    <t>4401486971</t>
  </si>
  <si>
    <t>25398</t>
  </si>
  <si>
    <t>25453</t>
  </si>
  <si>
    <t>4401486967</t>
  </si>
  <si>
    <t>4401487861</t>
  </si>
  <si>
    <t>4401488259</t>
  </si>
  <si>
    <t>4401488176</t>
  </si>
  <si>
    <t>1030</t>
  </si>
  <si>
    <t>4401488783</t>
  </si>
  <si>
    <t>4401488915</t>
  </si>
  <si>
    <t>25475</t>
  </si>
  <si>
    <t>25473</t>
  </si>
  <si>
    <t>4401489397</t>
  </si>
  <si>
    <t>4401489234</t>
  </si>
  <si>
    <t>4401489375</t>
  </si>
  <si>
    <t>4401489253</t>
  </si>
  <si>
    <t>4401489216</t>
  </si>
  <si>
    <t>0892</t>
  </si>
  <si>
    <t>4401489772</t>
  </si>
  <si>
    <t>15646</t>
  </si>
  <si>
    <t>4401479671</t>
  </si>
  <si>
    <t>4401483101</t>
  </si>
  <si>
    <t>4401490903</t>
  </si>
  <si>
    <t>4401490835</t>
  </si>
  <si>
    <t>25489</t>
  </si>
  <si>
    <t>4401491338</t>
  </si>
  <si>
    <t>4401492090</t>
  </si>
  <si>
    <t>10757</t>
  </si>
  <si>
    <t>4401494284</t>
  </si>
  <si>
    <t>0894</t>
  </si>
  <si>
    <t>26111</t>
  </si>
  <si>
    <t>4401495005</t>
  </si>
  <si>
    <t>4401495453</t>
  </si>
  <si>
    <t>4401495408</t>
  </si>
  <si>
    <t>0897</t>
  </si>
  <si>
    <t>26140</t>
  </si>
  <si>
    <t>26142</t>
  </si>
  <si>
    <t>4401496124</t>
  </si>
  <si>
    <t>4401496160</t>
  </si>
  <si>
    <t>4401497380</t>
  </si>
  <si>
    <t>1129</t>
  </si>
  <si>
    <t>4401498506</t>
  </si>
  <si>
    <t>86746A</t>
  </si>
  <si>
    <t>4401498459</t>
  </si>
  <si>
    <t>15673</t>
  </si>
  <si>
    <t>4401498935</t>
  </si>
  <si>
    <t>4401498980</t>
  </si>
  <si>
    <t>4401499917</t>
  </si>
  <si>
    <t>4401499871</t>
  </si>
  <si>
    <t>4401499823</t>
  </si>
  <si>
    <t>26188</t>
  </si>
  <si>
    <t>4401497395</t>
  </si>
  <si>
    <t>4401500999</t>
  </si>
  <si>
    <t>4401500934</t>
  </si>
  <si>
    <t>86825A</t>
  </si>
  <si>
    <t>1097</t>
  </si>
  <si>
    <t>4401501418</t>
  </si>
  <si>
    <t>35826</t>
  </si>
  <si>
    <t>FH CHAMBERLAIN TRADING (PTY) LTD:MONTANA</t>
  </si>
  <si>
    <t>4401501877</t>
  </si>
  <si>
    <t>1035</t>
  </si>
  <si>
    <t>1039</t>
  </si>
  <si>
    <t>86872A</t>
  </si>
  <si>
    <t>26325</t>
  </si>
  <si>
    <t>16519</t>
  </si>
  <si>
    <t>0985</t>
  </si>
  <si>
    <t>26335</t>
  </si>
  <si>
    <t>4401505519</t>
  </si>
  <si>
    <t>26348</t>
  </si>
  <si>
    <t>43678</t>
  </si>
  <si>
    <t>16561</t>
  </si>
  <si>
    <t>4401505849</t>
  </si>
  <si>
    <t>4401506196</t>
  </si>
  <si>
    <t>1137</t>
  </si>
  <si>
    <t>26420</t>
  </si>
  <si>
    <t>4401507371</t>
  </si>
  <si>
    <t>4401507306</t>
  </si>
  <si>
    <t>15199</t>
  </si>
  <si>
    <t>4401507686</t>
  </si>
  <si>
    <t>4401508282</t>
  </si>
  <si>
    <t>87035A</t>
  </si>
  <si>
    <t>4401508554</t>
  </si>
  <si>
    <t>4401509275</t>
  </si>
  <si>
    <t>4401509833</t>
  </si>
  <si>
    <t>0990</t>
  </si>
  <si>
    <t>4401509757</t>
  </si>
  <si>
    <t>26444</t>
  </si>
  <si>
    <t>26449</t>
  </si>
  <si>
    <t>15722</t>
  </si>
  <si>
    <t>11135</t>
  </si>
  <si>
    <t>4401510855</t>
  </si>
  <si>
    <t>4401511975</t>
  </si>
  <si>
    <t>4401511915</t>
  </si>
  <si>
    <t>26368</t>
  </si>
  <si>
    <t>26366</t>
  </si>
  <si>
    <t>4401512119</t>
  </si>
  <si>
    <t>1851</t>
  </si>
  <si>
    <t>15267</t>
  </si>
  <si>
    <t>4401513900</t>
  </si>
  <si>
    <t>11199</t>
  </si>
  <si>
    <t>4401514805</t>
  </si>
  <si>
    <t>4401515141</t>
  </si>
  <si>
    <t>4401515124</t>
  </si>
  <si>
    <t>87211A</t>
  </si>
  <si>
    <t>15319</t>
  </si>
  <si>
    <t>15740</t>
  </si>
  <si>
    <t>4401515969</t>
  </si>
  <si>
    <t>4401516466</t>
  </si>
  <si>
    <t>1801</t>
  </si>
  <si>
    <t>1146A</t>
  </si>
  <si>
    <t>4401517023</t>
  </si>
  <si>
    <t>4401517386</t>
  </si>
  <si>
    <t>4401517480</t>
  </si>
  <si>
    <t>4401517481</t>
  </si>
  <si>
    <t>4401517466</t>
  </si>
  <si>
    <t>4401517477</t>
  </si>
  <si>
    <t>4401517394</t>
  </si>
  <si>
    <t>1859</t>
  </si>
  <si>
    <t>HILLCREST NURSERY</t>
  </si>
  <si>
    <t>16794</t>
  </si>
  <si>
    <t>1861</t>
  </si>
  <si>
    <t>15755</t>
  </si>
  <si>
    <t>4401518872</t>
  </si>
  <si>
    <t>4401518927</t>
  </si>
  <si>
    <t>4401518985</t>
  </si>
  <si>
    <t>4401519837</t>
  </si>
  <si>
    <t>4401520389</t>
  </si>
  <si>
    <t>4401520430</t>
  </si>
  <si>
    <t>26655</t>
  </si>
  <si>
    <t>4401520824</t>
  </si>
  <si>
    <t>4401521428</t>
  </si>
  <si>
    <t>BUILDERS WAREHOUSE:MOKOPANE</t>
  </si>
  <si>
    <t>4401521520</t>
  </si>
  <si>
    <t>4401521699</t>
  </si>
  <si>
    <t>26667</t>
  </si>
  <si>
    <t>1869</t>
  </si>
  <si>
    <t>4401522253</t>
  </si>
  <si>
    <t>1951</t>
  </si>
  <si>
    <t>11353</t>
  </si>
  <si>
    <t>4401523735</t>
  </si>
  <si>
    <t>4401524337</t>
  </si>
  <si>
    <t>1870</t>
  </si>
  <si>
    <t>4401524693</t>
  </si>
  <si>
    <t>4401525221</t>
  </si>
  <si>
    <t>4401525506</t>
  </si>
  <si>
    <t>87493A</t>
  </si>
  <si>
    <t>26693</t>
  </si>
  <si>
    <t>4401526642</t>
  </si>
  <si>
    <t>BUILDERS WAREHOUSE:THOHOYANDOU</t>
  </si>
  <si>
    <t>4401527413</t>
  </si>
  <si>
    <t>4401527457</t>
  </si>
  <si>
    <t>4401527541</t>
  </si>
  <si>
    <t>1910</t>
  </si>
  <si>
    <t>4401528463</t>
  </si>
  <si>
    <t>4401529060</t>
  </si>
  <si>
    <t>01167</t>
  </si>
  <si>
    <t>19095</t>
  </si>
  <si>
    <t>FH CHAMBERLAIN TRADING (PTY) LTD:STRUBENSVALLEY</t>
  </si>
  <si>
    <t>17029</t>
  </si>
  <si>
    <t>1914</t>
  </si>
  <si>
    <t>4401532442</t>
  </si>
  <si>
    <t>4401532955</t>
  </si>
  <si>
    <t>4401533484</t>
  </si>
  <si>
    <t>4401533914</t>
  </si>
  <si>
    <t>4401533905</t>
  </si>
  <si>
    <t>1814</t>
  </si>
  <si>
    <t>220184  HERB 12CM</t>
  </si>
  <si>
    <t>4401535042</t>
  </si>
  <si>
    <t>4401535439</t>
  </si>
  <si>
    <t>4401536787</t>
  </si>
  <si>
    <t>4401537207</t>
  </si>
  <si>
    <t>4401537189</t>
  </si>
  <si>
    <t>11601</t>
  </si>
  <si>
    <t>1880</t>
  </si>
  <si>
    <t>4401540001</t>
  </si>
  <si>
    <t>1921</t>
  </si>
  <si>
    <t>4401540405</t>
  </si>
  <si>
    <t>RTS1036254</t>
  </si>
  <si>
    <t>4401541526</t>
  </si>
  <si>
    <t>26788</t>
  </si>
  <si>
    <t>26787</t>
  </si>
  <si>
    <t>4401542416</t>
  </si>
  <si>
    <t>11665</t>
  </si>
  <si>
    <t>1817</t>
  </si>
  <si>
    <t>15825</t>
  </si>
  <si>
    <t>4401543340</t>
  </si>
  <si>
    <t>4401543708</t>
  </si>
  <si>
    <t>4401544542</t>
  </si>
  <si>
    <t>15835</t>
  </si>
  <si>
    <t>4401545629</t>
  </si>
  <si>
    <t>4401545652</t>
  </si>
  <si>
    <t>4401546440</t>
  </si>
  <si>
    <t>4401547254</t>
  </si>
  <si>
    <t>1655</t>
  </si>
  <si>
    <t>4401547789</t>
  </si>
  <si>
    <t>1656</t>
  </si>
  <si>
    <t>SCHAFFLERS GARDEN NURSERY</t>
  </si>
  <si>
    <t>26955</t>
  </si>
  <si>
    <t>1660</t>
  </si>
  <si>
    <t>1658</t>
  </si>
  <si>
    <t>87990A</t>
  </si>
  <si>
    <t>4401549674</t>
  </si>
  <si>
    <t>4401550366</t>
  </si>
  <si>
    <t>1890</t>
  </si>
  <si>
    <t>11839</t>
  </si>
  <si>
    <t>4401552046</t>
  </si>
  <si>
    <t>88075A</t>
  </si>
  <si>
    <t>26985</t>
  </si>
  <si>
    <t>4401552947</t>
  </si>
  <si>
    <t>4401554538</t>
  </si>
  <si>
    <t>4401554544</t>
  </si>
  <si>
    <t>11914</t>
  </si>
  <si>
    <t>4401554892</t>
  </si>
  <si>
    <t>4401555799</t>
  </si>
  <si>
    <t>4401555826</t>
  </si>
  <si>
    <t>4401557204</t>
  </si>
  <si>
    <t>4401557582</t>
  </si>
  <si>
    <t>4401557562</t>
  </si>
  <si>
    <t>11946</t>
  </si>
  <si>
    <t>4401557944</t>
  </si>
  <si>
    <t>4401557914</t>
  </si>
  <si>
    <t>4401558464</t>
  </si>
  <si>
    <t>4401558497</t>
  </si>
  <si>
    <t>4401558880</t>
  </si>
  <si>
    <t>4401558839</t>
  </si>
  <si>
    <t>4401559113</t>
  </si>
  <si>
    <t>4401559719</t>
  </si>
  <si>
    <t>4401559785</t>
  </si>
  <si>
    <t>1826</t>
  </si>
  <si>
    <t>4401560129</t>
  </si>
  <si>
    <t>4401560194</t>
  </si>
  <si>
    <t>88453A</t>
  </si>
  <si>
    <t>4401560652</t>
  </si>
  <si>
    <t>1932</t>
  </si>
  <si>
    <t>4401561983</t>
  </si>
  <si>
    <t>4401561905</t>
  </si>
  <si>
    <t>4401562818</t>
  </si>
  <si>
    <t>12048</t>
  </si>
  <si>
    <t>88596A</t>
  </si>
  <si>
    <t>4401564043</t>
  </si>
  <si>
    <t>4401564059</t>
  </si>
  <si>
    <t>4401564516</t>
  </si>
  <si>
    <t>1681</t>
  </si>
  <si>
    <t>4401564991</t>
  </si>
  <si>
    <t>4401565012</t>
  </si>
  <si>
    <t>88650a</t>
  </si>
  <si>
    <t>4401565750</t>
  </si>
  <si>
    <t>4401565755</t>
  </si>
  <si>
    <t>4401565867</t>
  </si>
  <si>
    <t>4401565763</t>
  </si>
  <si>
    <t>4401566451</t>
  </si>
  <si>
    <t>4401566722</t>
  </si>
  <si>
    <t>27177</t>
  </si>
  <si>
    <t>4401567186</t>
  </si>
  <si>
    <t>4401567463</t>
  </si>
  <si>
    <t>4401567506</t>
  </si>
  <si>
    <t>4401567455</t>
  </si>
  <si>
    <t>12167</t>
  </si>
  <si>
    <t>4401567863</t>
  </si>
  <si>
    <t>4401568284</t>
  </si>
  <si>
    <t>88801A</t>
  </si>
  <si>
    <t>4401568661</t>
  </si>
  <si>
    <t>BUILDERS WAREHOUSE:NELSPRUIT</t>
  </si>
  <si>
    <t>4401568638</t>
  </si>
  <si>
    <t>1684</t>
  </si>
  <si>
    <t>88903A</t>
  </si>
  <si>
    <t>4401570940</t>
  </si>
  <si>
    <t>4401570886</t>
  </si>
  <si>
    <t>4401570931</t>
  </si>
  <si>
    <t>4401572038</t>
  </si>
  <si>
    <t>4401572101</t>
  </si>
  <si>
    <t>4401572096</t>
  </si>
  <si>
    <t>12289</t>
  </si>
  <si>
    <t>88940A</t>
  </si>
  <si>
    <t>4401573049</t>
  </si>
  <si>
    <t>4401573326</t>
  </si>
  <si>
    <t>4401573444</t>
  </si>
  <si>
    <t>1945</t>
  </si>
  <si>
    <t>4401573865</t>
  </si>
  <si>
    <t>89019A</t>
  </si>
  <si>
    <t>4401574347</t>
  </si>
  <si>
    <t>4401574291</t>
  </si>
  <si>
    <t>4401574343</t>
  </si>
  <si>
    <t>4401574323</t>
  </si>
  <si>
    <t>4401574995</t>
  </si>
  <si>
    <t>4401575294</t>
  </si>
  <si>
    <t>4401575309</t>
  </si>
  <si>
    <t>4401575277</t>
  </si>
  <si>
    <t>4401575290</t>
  </si>
  <si>
    <t>1946</t>
  </si>
  <si>
    <t>89104A</t>
  </si>
  <si>
    <t>4401575993</t>
  </si>
  <si>
    <t>4401576045</t>
  </si>
  <si>
    <t>4401576363</t>
  </si>
  <si>
    <t>4401576763</t>
  </si>
  <si>
    <t>4401576767</t>
  </si>
  <si>
    <t>4401576854</t>
  </si>
  <si>
    <t>4401577234</t>
  </si>
  <si>
    <t>4401577990</t>
  </si>
  <si>
    <t>4401578141</t>
  </si>
  <si>
    <t>4401578579</t>
  </si>
  <si>
    <t>1895</t>
  </si>
  <si>
    <t>4401579451</t>
  </si>
  <si>
    <t>4401579480</t>
  </si>
  <si>
    <t>4401579510</t>
  </si>
  <si>
    <t>18089</t>
  </si>
  <si>
    <t>4401581639</t>
  </si>
  <si>
    <t>4401582107</t>
  </si>
  <si>
    <t>4401582633</t>
  </si>
  <si>
    <t>4401583009</t>
  </si>
  <si>
    <t>1836</t>
  </si>
  <si>
    <t>4401583321</t>
  </si>
  <si>
    <t>89415A</t>
  </si>
  <si>
    <t>4401583894</t>
  </si>
  <si>
    <t>4401579537</t>
  </si>
  <si>
    <t>27061</t>
  </si>
  <si>
    <t>27060</t>
  </si>
  <si>
    <t>4401584666</t>
  </si>
  <si>
    <t>4401584709</t>
  </si>
  <si>
    <t>4401584712</t>
  </si>
  <si>
    <t>12567</t>
  </si>
  <si>
    <t>4401585022</t>
  </si>
  <si>
    <t>4401585382</t>
  </si>
  <si>
    <t>16036</t>
  </si>
  <si>
    <t>4401585665</t>
  </si>
  <si>
    <t>1996</t>
  </si>
  <si>
    <t>4401585699</t>
  </si>
  <si>
    <t>89499A</t>
  </si>
  <si>
    <t>27084</t>
  </si>
  <si>
    <t>4401586651</t>
  </si>
  <si>
    <t>4401586590</t>
  </si>
  <si>
    <t>4401586985</t>
  </si>
  <si>
    <t>89549A</t>
  </si>
  <si>
    <t>4401586935</t>
  </si>
  <si>
    <t>20102</t>
  </si>
  <si>
    <t>4401587565</t>
  </si>
  <si>
    <t>4401587573</t>
  </si>
  <si>
    <t>4401588376</t>
  </si>
  <si>
    <t>4401588365</t>
  </si>
  <si>
    <t>HERB 12CM   220184</t>
  </si>
  <si>
    <t>1898</t>
  </si>
  <si>
    <t>29914</t>
  </si>
  <si>
    <t>4401588902</t>
  </si>
  <si>
    <t>4401589677</t>
  </si>
  <si>
    <t>4401590518</t>
  </si>
  <si>
    <t>4401590506</t>
  </si>
  <si>
    <t>29940</t>
  </si>
  <si>
    <t>16054</t>
  </si>
  <si>
    <t>4401590860</t>
  </si>
  <si>
    <t>4401590859</t>
  </si>
  <si>
    <t>1900</t>
  </si>
  <si>
    <t>28510</t>
  </si>
  <si>
    <t>28513</t>
  </si>
  <si>
    <t>4401591954</t>
  </si>
  <si>
    <t>4401592148</t>
  </si>
  <si>
    <t>4401592263</t>
  </si>
  <si>
    <t>4401592264</t>
  </si>
  <si>
    <t>89832A</t>
  </si>
  <si>
    <t>89858A</t>
  </si>
  <si>
    <t>4401592777</t>
  </si>
  <si>
    <t>4401592778</t>
  </si>
  <si>
    <t>12747</t>
  </si>
  <si>
    <t>4401593366</t>
  </si>
  <si>
    <t>88812A</t>
  </si>
  <si>
    <t>28553</t>
  </si>
  <si>
    <t>28554</t>
  </si>
  <si>
    <t>4401594476</t>
  </si>
  <si>
    <t>4401594425</t>
  </si>
  <si>
    <t>4401594415</t>
  </si>
  <si>
    <t>4401594310</t>
  </si>
  <si>
    <t>4401594454</t>
  </si>
  <si>
    <t>1258</t>
  </si>
  <si>
    <t>12794</t>
  </si>
  <si>
    <t>16079</t>
  </si>
  <si>
    <t>4401595128</t>
  </si>
  <si>
    <t>4401595191</t>
  </si>
  <si>
    <t>1306</t>
  </si>
  <si>
    <t>MONTANA GARDEN PAVILION</t>
  </si>
  <si>
    <t>1259</t>
  </si>
  <si>
    <t>4401595429</t>
  </si>
  <si>
    <t>4401596212</t>
  </si>
  <si>
    <t>4401596263</t>
  </si>
  <si>
    <t>28587</t>
  </si>
  <si>
    <t>28588</t>
  </si>
  <si>
    <t>90011A</t>
  </si>
  <si>
    <t>4401597671</t>
  </si>
  <si>
    <t>4401598135</t>
  </si>
  <si>
    <t>4401598137</t>
  </si>
  <si>
    <t>4401599091</t>
  </si>
  <si>
    <t>1376</t>
  </si>
  <si>
    <t>4401599367</t>
  </si>
  <si>
    <t>4401599339</t>
  </si>
  <si>
    <t>28726</t>
  </si>
  <si>
    <t>4401600493</t>
  </si>
  <si>
    <t>18628</t>
  </si>
  <si>
    <t>16113</t>
  </si>
  <si>
    <t>90193A</t>
  </si>
  <si>
    <t>4401601821</t>
  </si>
  <si>
    <t>4401601802</t>
  </si>
  <si>
    <t>28747</t>
  </si>
  <si>
    <t>4401602757</t>
  </si>
  <si>
    <t>4401602778</t>
  </si>
  <si>
    <t>4401603648</t>
  </si>
  <si>
    <t>4401603618</t>
  </si>
  <si>
    <t>28763</t>
  </si>
  <si>
    <t>1322</t>
  </si>
  <si>
    <t>13020</t>
  </si>
  <si>
    <t>4401605204</t>
  </si>
  <si>
    <t>4401605950</t>
  </si>
  <si>
    <t>1265</t>
  </si>
  <si>
    <t>4401605879</t>
  </si>
  <si>
    <t>4401605916</t>
  </si>
  <si>
    <t>90304A</t>
  </si>
  <si>
    <t>28782</t>
  </si>
  <si>
    <t>4401606659</t>
  </si>
  <si>
    <t>1387</t>
  </si>
  <si>
    <t>VEGGIE POT TOMATO 12CM</t>
  </si>
  <si>
    <t>4401607624</t>
  </si>
  <si>
    <t>28799</t>
  </si>
  <si>
    <t>28798</t>
  </si>
  <si>
    <t>17074</t>
  </si>
  <si>
    <t>13103</t>
  </si>
  <si>
    <t>4401608645</t>
  </si>
  <si>
    <t>4401608671</t>
  </si>
  <si>
    <t>4401609118</t>
  </si>
  <si>
    <t>1332</t>
  </si>
  <si>
    <t>28869</t>
  </si>
  <si>
    <t>4401609880</t>
  </si>
  <si>
    <t>4401610189</t>
  </si>
  <si>
    <t>4401610748</t>
  </si>
  <si>
    <t>28885</t>
  </si>
  <si>
    <t>4401611234</t>
  </si>
  <si>
    <t>4401611280</t>
  </si>
  <si>
    <t>16146</t>
  </si>
  <si>
    <t>4401612298</t>
  </si>
  <si>
    <t>4401612627</t>
  </si>
  <si>
    <t>4401612753</t>
  </si>
  <si>
    <t>1395</t>
  </si>
  <si>
    <t>1396</t>
  </si>
  <si>
    <t>4401614237</t>
  </si>
  <si>
    <t>27567</t>
  </si>
  <si>
    <t>Total for HERB 12CM</t>
  </si>
  <si>
    <t>HERB L/STYLE 12CM</t>
  </si>
  <si>
    <t>26743</t>
  </si>
  <si>
    <t>Total for HERB L/STYLE 12CM</t>
  </si>
  <si>
    <t>AT CHILLI ORNAMENTAL 12CM POT</t>
  </si>
  <si>
    <t>4401484379</t>
  </si>
  <si>
    <t>AT CHILLI ORNAMENTAL 12CM POT  754866</t>
  </si>
  <si>
    <t>1028</t>
  </si>
  <si>
    <t>4401524607</t>
  </si>
  <si>
    <t>754866  AT CHILLI ORNAMENTAL 12CM POT</t>
  </si>
  <si>
    <t>AT CHILLI ORNAMENTAL 12CM POT 754866</t>
  </si>
  <si>
    <t>4401615814</t>
  </si>
  <si>
    <t>Total for AT CHILLI ORNAMENTAL 12CM POT</t>
  </si>
  <si>
    <t>ORNAMENTAL CHILLI 12CM</t>
  </si>
  <si>
    <t>Total for ORNAMENTAL CHILLI 12CM</t>
  </si>
  <si>
    <t>AT CALCEOLARIA 12CM</t>
  </si>
  <si>
    <t>4401480955</t>
  </si>
  <si>
    <t>AT CALCEOLARIA 12CM  754862</t>
  </si>
  <si>
    <t>4401485087</t>
  </si>
  <si>
    <t>4401488909</t>
  </si>
  <si>
    <t>4401505543</t>
  </si>
  <si>
    <t>4401506213</t>
  </si>
  <si>
    <t>4401507431</t>
  </si>
  <si>
    <t>4401515226</t>
  </si>
  <si>
    <t>4401515857</t>
  </si>
  <si>
    <t>4401516480</t>
  </si>
  <si>
    <t>4401517472</t>
  </si>
  <si>
    <t>754862  AT CALCEOLARIA 12CM</t>
  </si>
  <si>
    <t>4401549651</t>
  </si>
  <si>
    <t>AT CALCEOLARIA 12CM  754762</t>
  </si>
  <si>
    <t>4401550254</t>
  </si>
  <si>
    <t>4401553063</t>
  </si>
  <si>
    <t>88849A</t>
  </si>
  <si>
    <t>4401570598</t>
  </si>
  <si>
    <t>4401570922</t>
  </si>
  <si>
    <t>1831</t>
  </si>
  <si>
    <t>4401575985</t>
  </si>
  <si>
    <t>1355</t>
  </si>
  <si>
    <t>4401581094</t>
  </si>
  <si>
    <t>4401581664</t>
  </si>
  <si>
    <t>4401582987</t>
  </si>
  <si>
    <t>4401582999</t>
  </si>
  <si>
    <t>4401588337</t>
  </si>
  <si>
    <t>4401588380</t>
  </si>
  <si>
    <t>Total for AT CALCEOLARIA 12CM</t>
  </si>
  <si>
    <t>AT CINERARIA 12CM</t>
  </si>
  <si>
    <t>87467A</t>
  </si>
  <si>
    <t>AT CINERARIA 12CM  754867</t>
  </si>
  <si>
    <t>4401552049</t>
  </si>
  <si>
    <t>4401557608</t>
  </si>
  <si>
    <t>4401564478</t>
  </si>
  <si>
    <t>Total for AT CINERARIA 12CM</t>
  </si>
  <si>
    <t>CYCLAMEN 12CM</t>
  </si>
  <si>
    <t>Total for CYCLAMEN 12CM</t>
  </si>
  <si>
    <t>26883069 PETUNIA LIMBO GP</t>
  </si>
  <si>
    <t>121143</t>
  </si>
  <si>
    <t>STODELS NURSERIES:BRYANSTON</t>
  </si>
  <si>
    <t>26883069 PETUNIA ANNUAL ASSORTED 15CM</t>
  </si>
  <si>
    <t>Total for 26883069 PETUNIA LIMBO GP</t>
  </si>
  <si>
    <t>26919799 PELARGONIUM ASSORTED 15CM CL</t>
  </si>
  <si>
    <t>67462A</t>
  </si>
  <si>
    <t>26919799
PELARGONIUM ASSORTED 15CM CL</t>
  </si>
  <si>
    <t>117754</t>
  </si>
  <si>
    <t>Total for 26919799 PELARGONIUM ASSORTED 15CM CL</t>
  </si>
  <si>
    <t>ALYSSUM CLEAR CRYSTAL WHITE 15CM</t>
  </si>
  <si>
    <t>4401488273</t>
  </si>
  <si>
    <t>ALYSSUM CLEAR CRYSTAL WHITE 15CM  43611</t>
  </si>
  <si>
    <t>Total for ALYSSUM CLEAR CRYSTAL WHITE 15CM</t>
  </si>
  <si>
    <t>AT ANTIRRHINUM 15CM POT</t>
  </si>
  <si>
    <t>1942</t>
  </si>
  <si>
    <t>AT ANTHIRRHINUM 15CM POT</t>
  </si>
  <si>
    <t>AT ANTHIRRHINUM 15CM POT  754857</t>
  </si>
  <si>
    <t>Total for AT ANTIRRHINUM 15CM POT</t>
  </si>
  <si>
    <t>AT DIANTHUS 15CM POT</t>
  </si>
  <si>
    <t>0889</t>
  </si>
  <si>
    <t>HABITITNAK/KEENGRO</t>
  </si>
  <si>
    <t>0895</t>
  </si>
  <si>
    <t>1882</t>
  </si>
  <si>
    <t>1988</t>
  </si>
  <si>
    <t>Total for AT DIANTHUS 15CM POT</t>
  </si>
  <si>
    <t>CELOSIA DRACULA RED 15CM</t>
  </si>
  <si>
    <t>118432</t>
  </si>
  <si>
    <t>26467634 -  CELOSIA  15CM</t>
  </si>
  <si>
    <t>Total for CELOSIA DRACULA RED 15CM</t>
  </si>
  <si>
    <t>COLOUR MAGIC 15CM</t>
  </si>
  <si>
    <t>15599</t>
  </si>
  <si>
    <t>COLOUR MAGIC 15CM  43611</t>
  </si>
  <si>
    <t>4401478717</t>
  </si>
  <si>
    <t>BUILDERS WAREHOUSE:POLOKWANE</t>
  </si>
  <si>
    <t>4401478885</t>
  </si>
  <si>
    <t>4401478891</t>
  </si>
  <si>
    <t>4401478892</t>
  </si>
  <si>
    <t>86066A</t>
  </si>
  <si>
    <t>86069A</t>
  </si>
  <si>
    <t>CRISANRA KWEKERY</t>
  </si>
  <si>
    <t>4401478901</t>
  </si>
  <si>
    <t>4401485896</t>
  </si>
  <si>
    <t>1071</t>
  </si>
  <si>
    <t>4401479270</t>
  </si>
  <si>
    <t>4401479293</t>
  </si>
  <si>
    <t>4401479290</t>
  </si>
  <si>
    <t>4401479491</t>
  </si>
  <si>
    <t>4401479527</t>
  </si>
  <si>
    <t>4401479513</t>
  </si>
  <si>
    <t>4401479522</t>
  </si>
  <si>
    <t>4401479504</t>
  </si>
  <si>
    <t>86122A</t>
  </si>
  <si>
    <t>COLOUR MAGIC 15CM 43611</t>
  </si>
  <si>
    <t>4401479659</t>
  </si>
  <si>
    <t>4401479699</t>
  </si>
  <si>
    <t>35193</t>
  </si>
  <si>
    <t>4401481899</t>
  </si>
  <si>
    <t>4401479939</t>
  </si>
  <si>
    <t>4401479946</t>
  </si>
  <si>
    <t>RTS1032272</t>
  </si>
  <si>
    <t>RTS1032278</t>
  </si>
  <si>
    <t>0963</t>
  </si>
  <si>
    <t>0965</t>
  </si>
  <si>
    <t>4401480171</t>
  </si>
  <si>
    <t>4401480205</t>
  </si>
  <si>
    <t>4401480195</t>
  </si>
  <si>
    <t>4401480170</t>
  </si>
  <si>
    <t>4401480187</t>
  </si>
  <si>
    <t>4401480599</t>
  </si>
  <si>
    <t>4401480587</t>
  </si>
  <si>
    <t>4401480971</t>
  </si>
  <si>
    <t>10496</t>
  </si>
  <si>
    <t>4401480993</t>
  </si>
  <si>
    <t>25297</t>
  </si>
  <si>
    <t>4401481273</t>
  </si>
  <si>
    <t>4401480898</t>
  </si>
  <si>
    <t>42332</t>
  </si>
  <si>
    <t>4401481581</t>
  </si>
  <si>
    <t>4401481531</t>
  </si>
  <si>
    <t>4401481538</t>
  </si>
  <si>
    <t>86210A</t>
  </si>
  <si>
    <t>4401481897</t>
  </si>
  <si>
    <t>4401481898</t>
  </si>
  <si>
    <t>4401481827</t>
  </si>
  <si>
    <t>4401481807</t>
  </si>
  <si>
    <t>4401481826</t>
  </si>
  <si>
    <t>4401481850</t>
  </si>
  <si>
    <t>0966</t>
  </si>
  <si>
    <t>4401482384</t>
  </si>
  <si>
    <t>4401482269</t>
  </si>
  <si>
    <t>4401482731</t>
  </si>
  <si>
    <t>4401482740</t>
  </si>
  <si>
    <t>4401482690</t>
  </si>
  <si>
    <t>4401482767</t>
  </si>
  <si>
    <t>25355</t>
  </si>
  <si>
    <t>15617</t>
  </si>
  <si>
    <t>86249A</t>
  </si>
  <si>
    <t>4401483123</t>
  </si>
  <si>
    <t>14745A</t>
  </si>
  <si>
    <t>4401483099</t>
  </si>
  <si>
    <t>4401483135</t>
  </si>
  <si>
    <t>4401483056</t>
  </si>
  <si>
    <t>4401483430</t>
  </si>
  <si>
    <t>86280A</t>
  </si>
  <si>
    <t>4401483497</t>
  </si>
  <si>
    <t>4401483501</t>
  </si>
  <si>
    <t>RTS1032633</t>
  </si>
  <si>
    <t>4401483418</t>
  </si>
  <si>
    <t>4401483538</t>
  </si>
  <si>
    <t>86292A</t>
  </si>
  <si>
    <t>JUNCAS  15CM</t>
  </si>
  <si>
    <t>86306A</t>
  </si>
  <si>
    <t>1026</t>
  </si>
  <si>
    <t>1024</t>
  </si>
  <si>
    <t>PRETTY GARDENS</t>
  </si>
  <si>
    <t>4401483887</t>
  </si>
  <si>
    <t>4401483777</t>
  </si>
  <si>
    <t>4401484424</t>
  </si>
  <si>
    <t>86308A</t>
  </si>
  <si>
    <t>1112</t>
  </si>
  <si>
    <t>4401484354</t>
  </si>
  <si>
    <t>4401484233</t>
  </si>
  <si>
    <t>4401484785</t>
  </si>
  <si>
    <t>4401484771</t>
  </si>
  <si>
    <t>25380A</t>
  </si>
  <si>
    <t>4401484777</t>
  </si>
  <si>
    <t>4401484234</t>
  </si>
  <si>
    <t>4401485067</t>
  </si>
  <si>
    <t>0885</t>
  </si>
  <si>
    <t>4401485539</t>
  </si>
  <si>
    <t>4401485471</t>
  </si>
  <si>
    <t>86361A</t>
  </si>
  <si>
    <t>4401485465</t>
  </si>
  <si>
    <t>4401485511</t>
  </si>
  <si>
    <t>4401485540</t>
  </si>
  <si>
    <t>4401485535</t>
  </si>
  <si>
    <t>4401485897</t>
  </si>
  <si>
    <t>4401485865</t>
  </si>
  <si>
    <t>4401485891</t>
  </si>
  <si>
    <t>1027</t>
  </si>
  <si>
    <t>15657</t>
  </si>
  <si>
    <t>4401486871</t>
  </si>
  <si>
    <t>4401486961</t>
  </si>
  <si>
    <t>4401486959</t>
  </si>
  <si>
    <t>4401486991</t>
  </si>
  <si>
    <t>15636</t>
  </si>
  <si>
    <t>4401486873</t>
  </si>
  <si>
    <t>4401487332</t>
  </si>
  <si>
    <t>4401487243</t>
  </si>
  <si>
    <t>4401487252</t>
  </si>
  <si>
    <t>35475</t>
  </si>
  <si>
    <t>4401487775</t>
  </si>
  <si>
    <t>10682</t>
  </si>
  <si>
    <t>4401487817</t>
  </si>
  <si>
    <t>0972</t>
  </si>
  <si>
    <t>4401488268</t>
  </si>
  <si>
    <t>4401488299</t>
  </si>
  <si>
    <t>4401488209</t>
  </si>
  <si>
    <t>4401488285</t>
  </si>
  <si>
    <t>4401488296</t>
  </si>
  <si>
    <t>4401488133</t>
  </si>
  <si>
    <t>4401488840</t>
  </si>
  <si>
    <t>COLOUR MAGIC BEGONIA 15CM</t>
  </si>
  <si>
    <t>4401489313</t>
  </si>
  <si>
    <t>4401489343</t>
  </si>
  <si>
    <t>1077</t>
  </si>
  <si>
    <t>RAINBOW GARDEN AND HOME CENTRE</t>
  </si>
  <si>
    <t>4401489934</t>
  </si>
  <si>
    <t>86491A</t>
  </si>
  <si>
    <t>16259</t>
  </si>
  <si>
    <t>4401478074</t>
  </si>
  <si>
    <t>4401490461</t>
  </si>
  <si>
    <t>4401490536</t>
  </si>
  <si>
    <t>RTS1033098</t>
  </si>
  <si>
    <t>PETUNIA 15CM</t>
  </si>
  <si>
    <t>DIGITALIS DALMATIAN 15CM</t>
  </si>
  <si>
    <t>1122</t>
  </si>
  <si>
    <t>4401490914</t>
  </si>
  <si>
    <t>4401490954</t>
  </si>
  <si>
    <t>4401490898</t>
  </si>
  <si>
    <t>4401490924</t>
  </si>
  <si>
    <t>4401490822</t>
  </si>
  <si>
    <t>4401490930</t>
  </si>
  <si>
    <t>86525A</t>
  </si>
  <si>
    <t>4401491450</t>
  </si>
  <si>
    <t>4401492011</t>
  </si>
  <si>
    <t>4401492562</t>
  </si>
  <si>
    <t>4401492324</t>
  </si>
  <si>
    <t>4401493037</t>
  </si>
  <si>
    <t>35600</t>
  </si>
  <si>
    <t>1083</t>
  </si>
  <si>
    <t>4401493112</t>
  </si>
  <si>
    <t>4401493509</t>
  </si>
  <si>
    <t>4401493529</t>
  </si>
  <si>
    <t>1032</t>
  </si>
  <si>
    <t>0975</t>
  </si>
  <si>
    <t>4401494273</t>
  </si>
  <si>
    <t>4401494420</t>
  </si>
  <si>
    <t>4401494430</t>
  </si>
  <si>
    <t>4401494329</t>
  </si>
  <si>
    <t>4401494656</t>
  </si>
  <si>
    <t>4401494710</t>
  </si>
  <si>
    <t>4401495132</t>
  </si>
  <si>
    <t>RTS1033455</t>
  </si>
  <si>
    <t>86667A</t>
  </si>
  <si>
    <t>4401495433</t>
  </si>
  <si>
    <t>4401495413</t>
  </si>
  <si>
    <t>4401495431</t>
  </si>
  <si>
    <t>4401495448</t>
  </si>
  <si>
    <t>4401495449</t>
  </si>
  <si>
    <t>4401495896</t>
  </si>
  <si>
    <t>4401496137</t>
  </si>
  <si>
    <t>15663</t>
  </si>
  <si>
    <t>35692</t>
  </si>
  <si>
    <t>4401496934</t>
  </si>
  <si>
    <t>4401497038</t>
  </si>
  <si>
    <t>4401496918</t>
  </si>
  <si>
    <t>4401496995</t>
  </si>
  <si>
    <t>4401496939</t>
  </si>
  <si>
    <t>1127</t>
  </si>
  <si>
    <t>COLOUR MAGIC PETUNIA 15CM</t>
  </si>
  <si>
    <t>4401497322</t>
  </si>
  <si>
    <t>26159</t>
  </si>
  <si>
    <t>0977</t>
  </si>
  <si>
    <t>4401497956</t>
  </si>
  <si>
    <t>4401498397</t>
  </si>
  <si>
    <t>4401498350</t>
  </si>
  <si>
    <t>4401499414</t>
  </si>
  <si>
    <t>RTS1033744</t>
  </si>
  <si>
    <t>IMPATIENS SPECIAL 15CM</t>
  </si>
  <si>
    <t>CELOSIA 15CM</t>
  </si>
  <si>
    <t>4401499874</t>
  </si>
  <si>
    <t>4401499865</t>
  </si>
  <si>
    <t>4401499815</t>
  </si>
  <si>
    <t>4401499900</t>
  </si>
  <si>
    <t>35793</t>
  </si>
  <si>
    <t>1130</t>
  </si>
  <si>
    <t>4401500364</t>
  </si>
  <si>
    <t>4401501026</t>
  </si>
  <si>
    <t>4401500886</t>
  </si>
  <si>
    <t>4401500899</t>
  </si>
  <si>
    <t>4401501036</t>
  </si>
  <si>
    <t>86822A</t>
  </si>
  <si>
    <t>4401501531</t>
  </si>
  <si>
    <t>4401501513</t>
  </si>
  <si>
    <t>4401501471</t>
  </si>
  <si>
    <t>1131</t>
  </si>
  <si>
    <t>LOTS OF POTS CENTURION</t>
  </si>
  <si>
    <t>0898</t>
  </si>
  <si>
    <t>4401501499</t>
  </si>
  <si>
    <t>4401501979</t>
  </si>
  <si>
    <t>1037</t>
  </si>
  <si>
    <t>4401501860</t>
  </si>
  <si>
    <t>4401503858</t>
  </si>
  <si>
    <t>29779</t>
  </si>
  <si>
    <t>FH CHAMBERLAIN TRADING (PTY) LTD:SILVER LAKES</t>
  </si>
  <si>
    <t>15693</t>
  </si>
  <si>
    <t>4401504371</t>
  </si>
  <si>
    <t>RTS1033994</t>
  </si>
  <si>
    <t>PETUNIA ASS 15CM</t>
  </si>
  <si>
    <t>ALYSSUM 15CM</t>
  </si>
  <si>
    <t>4401504345</t>
  </si>
  <si>
    <t>0986</t>
  </si>
  <si>
    <t>4401504697</t>
  </si>
  <si>
    <t>4401504672</t>
  </si>
  <si>
    <t>4401504626</t>
  </si>
  <si>
    <t>4401504685</t>
  </si>
  <si>
    <t>4401505040</t>
  </si>
  <si>
    <t>4401497405</t>
  </si>
  <si>
    <t>4401505555</t>
  </si>
  <si>
    <t>4401505549</t>
  </si>
  <si>
    <t>4401505540</t>
  </si>
  <si>
    <t>4401505536</t>
  </si>
  <si>
    <t>0850</t>
  </si>
  <si>
    <t>43679</t>
  </si>
  <si>
    <t>1132</t>
  </si>
  <si>
    <t>1134</t>
  </si>
  <si>
    <t>4401506144</t>
  </si>
  <si>
    <t>4401506527</t>
  </si>
  <si>
    <t>0948</t>
  </si>
  <si>
    <t>35972</t>
  </si>
  <si>
    <t>1045</t>
  </si>
  <si>
    <t>SHARONDALE GARDEN CENTRE</t>
  </si>
  <si>
    <t>4401507311</t>
  </si>
  <si>
    <t>43781</t>
  </si>
  <si>
    <t>29899</t>
  </si>
  <si>
    <t>36033</t>
  </si>
  <si>
    <t>4401508214</t>
  </si>
  <si>
    <t>4401508167</t>
  </si>
  <si>
    <t>1049</t>
  </si>
  <si>
    <t>4401508510</t>
  </si>
  <si>
    <t>4401508619</t>
  </si>
  <si>
    <t>RTS1034313</t>
  </si>
  <si>
    <t>4401508652</t>
  </si>
  <si>
    <t>4401508662</t>
  </si>
  <si>
    <t>1140</t>
  </si>
  <si>
    <t>1139</t>
  </si>
  <si>
    <t>4401509287</t>
  </si>
  <si>
    <t>4401509300</t>
  </si>
  <si>
    <t>4401509863</t>
  </si>
  <si>
    <t>4401509842</t>
  </si>
  <si>
    <t>4401509809</t>
  </si>
  <si>
    <t>0992</t>
  </si>
  <si>
    <t>0993</t>
  </si>
  <si>
    <t>4401510479</t>
  </si>
  <si>
    <t>RTS1034393</t>
  </si>
  <si>
    <t>4401510866</t>
  </si>
  <si>
    <t>4401510901</t>
  </si>
  <si>
    <t>4401511553</t>
  </si>
  <si>
    <t>4401512559</t>
  </si>
  <si>
    <t>1853</t>
  </si>
  <si>
    <t>4401513531</t>
  </si>
  <si>
    <t>4401513960</t>
  </si>
  <si>
    <t>4401513953</t>
  </si>
  <si>
    <t>4401513908</t>
  </si>
  <si>
    <t>4401513955</t>
  </si>
  <si>
    <t>26389</t>
  </si>
  <si>
    <t>0997</t>
  </si>
  <si>
    <t>HYPOSTES 15CM</t>
  </si>
  <si>
    <t>4401514297</t>
  </si>
  <si>
    <t>36194</t>
  </si>
  <si>
    <t>4401514813</t>
  </si>
  <si>
    <t>4401515211</t>
  </si>
  <si>
    <t>4401515122</t>
  </si>
  <si>
    <t>4401515162</t>
  </si>
  <si>
    <t>4401515105</t>
  </si>
  <si>
    <t>87219A</t>
  </si>
  <si>
    <t>4401516042</t>
  </si>
  <si>
    <t>4401516111</t>
  </si>
  <si>
    <t>1144</t>
  </si>
  <si>
    <t>4401516055</t>
  </si>
  <si>
    <t>87239A</t>
  </si>
  <si>
    <t>4401516444</t>
  </si>
  <si>
    <t>4401516469</t>
  </si>
  <si>
    <t>26572</t>
  </si>
  <si>
    <t>4401516941</t>
  </si>
  <si>
    <t>26586</t>
  </si>
  <si>
    <t>44367</t>
  </si>
  <si>
    <t>44365</t>
  </si>
  <si>
    <t>4401517771</t>
  </si>
  <si>
    <t>RTS1034921</t>
  </si>
  <si>
    <t>87326A</t>
  </si>
  <si>
    <t>4401518946</t>
  </si>
  <si>
    <t>4401519587</t>
  </si>
  <si>
    <t>4401520344</t>
  </si>
  <si>
    <t>4401520379</t>
  </si>
  <si>
    <t>COLOUR MAGIC 15CM  4311</t>
  </si>
  <si>
    <t>15768</t>
  </si>
  <si>
    <t>4401522223</t>
  </si>
  <si>
    <t>4401522260</t>
  </si>
  <si>
    <t>4401522876</t>
  </si>
  <si>
    <t>4401523268</t>
  </si>
  <si>
    <t>15452</t>
  </si>
  <si>
    <t>4401523818</t>
  </si>
  <si>
    <t>4401524336</t>
  </si>
  <si>
    <t>4401524371</t>
  </si>
  <si>
    <t>15773</t>
  </si>
  <si>
    <t>36440</t>
  </si>
  <si>
    <t>4401524716</t>
  </si>
  <si>
    <t>87492A</t>
  </si>
  <si>
    <t>11397</t>
  </si>
  <si>
    <t>1906</t>
  </si>
  <si>
    <t>4401526293</t>
  </si>
  <si>
    <t>1805</t>
  </si>
  <si>
    <t>4401526561</t>
  </si>
  <si>
    <t>4401526610</t>
  </si>
  <si>
    <t>4401526605</t>
  </si>
  <si>
    <t>4401526543</t>
  </si>
  <si>
    <t>87536A</t>
  </si>
  <si>
    <t>4401527044</t>
  </si>
  <si>
    <t>4401527490</t>
  </si>
  <si>
    <t>1875</t>
  </si>
  <si>
    <t>4401529127</t>
  </si>
  <si>
    <t>4401530019</t>
  </si>
  <si>
    <t>4401529950</t>
  </si>
  <si>
    <t>4401530015</t>
  </si>
  <si>
    <t>4401530621</t>
  </si>
  <si>
    <t>26730</t>
  </si>
  <si>
    <t>11479</t>
  </si>
  <si>
    <t>36616</t>
  </si>
  <si>
    <t>15789</t>
  </si>
  <si>
    <t>RTS1035681</t>
  </si>
  <si>
    <t>4401531613</t>
  </si>
  <si>
    <t>1916</t>
  </si>
  <si>
    <t>4401532790</t>
  </si>
  <si>
    <t>4401533529</t>
  </si>
  <si>
    <t>4401533432</t>
  </si>
  <si>
    <t>4401533830</t>
  </si>
  <si>
    <t>4401534216</t>
  </si>
  <si>
    <t>43611 COLOUR MAGIC 15CM</t>
  </si>
  <si>
    <t>43611  COLOUR MAGIC 15CM</t>
  </si>
  <si>
    <t>1876</t>
  </si>
  <si>
    <t>1877</t>
  </si>
  <si>
    <t>4401535075</t>
  </si>
  <si>
    <t>4401535002</t>
  </si>
  <si>
    <t>4401535739</t>
  </si>
  <si>
    <t>4401535821</t>
  </si>
  <si>
    <t>6/0000036760</t>
  </si>
  <si>
    <t>1878</t>
  </si>
  <si>
    <t>4401536141</t>
  </si>
  <si>
    <t>4401536198</t>
  </si>
  <si>
    <t>1879</t>
  </si>
  <si>
    <t>4401537254</t>
  </si>
  <si>
    <t>4401538203</t>
  </si>
  <si>
    <t>1917</t>
  </si>
  <si>
    <t>1919</t>
  </si>
  <si>
    <t>1883</t>
  </si>
  <si>
    <t>4401538829</t>
  </si>
  <si>
    <t>4401538844</t>
  </si>
  <si>
    <t>4401538777</t>
  </si>
  <si>
    <t>4401538729</t>
  </si>
  <si>
    <t>4401539224</t>
  </si>
  <si>
    <t>4401540000</t>
  </si>
  <si>
    <t>15815</t>
  </si>
  <si>
    <t>4401541061</t>
  </si>
  <si>
    <t>4401542076</t>
  </si>
  <si>
    <t>4401542361</t>
  </si>
  <si>
    <t>4401542402</t>
  </si>
  <si>
    <t>4401542405</t>
  </si>
  <si>
    <t>1959</t>
  </si>
  <si>
    <t>17250</t>
  </si>
  <si>
    <t>4401543272</t>
  </si>
  <si>
    <t>36964</t>
  </si>
  <si>
    <t>4401543629</t>
  </si>
  <si>
    <t>4401543669</t>
  </si>
  <si>
    <t>4401543609</t>
  </si>
  <si>
    <t>1147</t>
  </si>
  <si>
    <t>1098</t>
  </si>
  <si>
    <t>4401544587</t>
  </si>
  <si>
    <t>4401544621</t>
  </si>
  <si>
    <t>1885</t>
  </si>
  <si>
    <t>4401545354</t>
  </si>
  <si>
    <t>1651</t>
  </si>
  <si>
    <t>4401545615</t>
  </si>
  <si>
    <t>4401545645</t>
  </si>
  <si>
    <t>26826</t>
  </si>
  <si>
    <t>1148</t>
  </si>
  <si>
    <t>4401545602</t>
  </si>
  <si>
    <t>4401545593</t>
  </si>
  <si>
    <t>4401546132</t>
  </si>
  <si>
    <t>4401546471</t>
  </si>
  <si>
    <t>4401546530</t>
  </si>
  <si>
    <t>1887</t>
  </si>
  <si>
    <t>4401546864</t>
  </si>
  <si>
    <t>37099</t>
  </si>
  <si>
    <t>4401547286</t>
  </si>
  <si>
    <t>4401547386</t>
  </si>
  <si>
    <t>4401547381</t>
  </si>
  <si>
    <t>4401547162</t>
  </si>
  <si>
    <t>4401547886</t>
  </si>
  <si>
    <t>4401547882</t>
  </si>
  <si>
    <t>4401547910</t>
  </si>
  <si>
    <t>4401548429</t>
  </si>
  <si>
    <t>4401548532</t>
  </si>
  <si>
    <t>87975A</t>
  </si>
  <si>
    <t>1659</t>
  </si>
  <si>
    <t>4401549630</t>
  </si>
  <si>
    <t>1889</t>
  </si>
  <si>
    <t>4401550302</t>
  </si>
  <si>
    <t>4401550199</t>
  </si>
  <si>
    <t>4401550388</t>
  </si>
  <si>
    <t>4401550861</t>
  </si>
  <si>
    <t>4401550863</t>
  </si>
  <si>
    <t>4401550869</t>
  </si>
  <si>
    <t>4401550872</t>
  </si>
  <si>
    <t>1891</t>
  </si>
  <si>
    <t>1662</t>
  </si>
  <si>
    <t>4401551473</t>
  </si>
  <si>
    <t>4401551915</t>
  </si>
  <si>
    <t>4401552036</t>
  </si>
  <si>
    <t>4401551914</t>
  </si>
  <si>
    <t>4401552441</t>
  </si>
  <si>
    <t>4401553061</t>
  </si>
  <si>
    <t>4401553050</t>
  </si>
  <si>
    <t>4401552995</t>
  </si>
  <si>
    <t>4401553506</t>
  </si>
  <si>
    <t>4401553466</t>
  </si>
  <si>
    <t>4401553435</t>
  </si>
  <si>
    <t>4401553455</t>
  </si>
  <si>
    <t>88131A</t>
  </si>
  <si>
    <t>4401554024</t>
  </si>
  <si>
    <t>4401553952</t>
  </si>
  <si>
    <t>4401554147</t>
  </si>
  <si>
    <t>4401554486</t>
  </si>
  <si>
    <t>4401554502</t>
  </si>
  <si>
    <t>4401554477</t>
  </si>
  <si>
    <t>4401554455</t>
  </si>
  <si>
    <t>27013</t>
  </si>
  <si>
    <t>27010</t>
  </si>
  <si>
    <t>31098</t>
  </si>
  <si>
    <t>17505</t>
  </si>
  <si>
    <t>4401554992</t>
  </si>
  <si>
    <t>88201A</t>
  </si>
  <si>
    <t>4401555036</t>
  </si>
  <si>
    <t>4401555014</t>
  </si>
  <si>
    <t>4401555501</t>
  </si>
  <si>
    <t>37305</t>
  </si>
  <si>
    <t>1823</t>
  </si>
  <si>
    <t>4401555827</t>
  </si>
  <si>
    <t>4401555788</t>
  </si>
  <si>
    <t>4401555785</t>
  </si>
  <si>
    <t>4401556696</t>
  </si>
  <si>
    <t>27032</t>
  </si>
  <si>
    <t>27031</t>
  </si>
  <si>
    <t>4401557221</t>
  </si>
  <si>
    <t>88265A</t>
  </si>
  <si>
    <t>4401557170</t>
  </si>
  <si>
    <t>4401557567</t>
  </si>
  <si>
    <t>4401557596</t>
  </si>
  <si>
    <t>4401557890</t>
  </si>
  <si>
    <t>4401557937</t>
  </si>
  <si>
    <t>27153</t>
  </si>
  <si>
    <t>27152</t>
  </si>
  <si>
    <t>37369</t>
  </si>
  <si>
    <t>4401557935</t>
  </si>
  <si>
    <t>1894</t>
  </si>
  <si>
    <t>4401558500</t>
  </si>
  <si>
    <t>4401558480</t>
  </si>
  <si>
    <t>4401558424</t>
  </si>
  <si>
    <t>88386A</t>
  </si>
  <si>
    <t>27303</t>
  </si>
  <si>
    <t>1671</t>
  </si>
  <si>
    <t>4401558886</t>
  </si>
  <si>
    <t>11985</t>
  </si>
  <si>
    <t>4401559710</t>
  </si>
  <si>
    <t>4401559786</t>
  </si>
  <si>
    <t>88430A</t>
  </si>
  <si>
    <t>4401560202</t>
  </si>
  <si>
    <t>4401560212</t>
  </si>
  <si>
    <t>4401560120</t>
  </si>
  <si>
    <t>4401560056</t>
  </si>
  <si>
    <t>4401560113</t>
  </si>
  <si>
    <t>4401561239</t>
  </si>
  <si>
    <t>4401561257</t>
  </si>
  <si>
    <t>27323</t>
  </si>
  <si>
    <t>4401561398</t>
  </si>
  <si>
    <t>4401561798</t>
  </si>
  <si>
    <t>4401562369</t>
  </si>
  <si>
    <t>4401562382</t>
  </si>
  <si>
    <t>4401562448</t>
  </si>
  <si>
    <t>COLOUR MAGIC 15CM   43611</t>
  </si>
  <si>
    <t>4401562910</t>
  </si>
  <si>
    <t>4401562880</t>
  </si>
  <si>
    <t>4401562835</t>
  </si>
  <si>
    <t>4401562878</t>
  </si>
  <si>
    <t>4401563534</t>
  </si>
  <si>
    <t>27343</t>
  </si>
  <si>
    <t>4401563975</t>
  </si>
  <si>
    <t>37522</t>
  </si>
  <si>
    <t>4401564388</t>
  </si>
  <si>
    <t>4401564993</t>
  </si>
  <si>
    <t>4401564587</t>
  </si>
  <si>
    <t>4401565020</t>
  </si>
  <si>
    <t>4401564989</t>
  </si>
  <si>
    <t>4401565007</t>
  </si>
  <si>
    <t>4401564949</t>
  </si>
  <si>
    <t>COLOUR MAGIC 15CM  46311</t>
  </si>
  <si>
    <t>4401564930</t>
  </si>
  <si>
    <t>12092</t>
  </si>
  <si>
    <t>4401564987</t>
  </si>
  <si>
    <t>1682</t>
  </si>
  <si>
    <t>MIMULUS POTS 15CM</t>
  </si>
  <si>
    <t>4401565424</t>
  </si>
  <si>
    <t>4401565823</t>
  </si>
  <si>
    <t>4401565891</t>
  </si>
  <si>
    <t>4401565774</t>
  </si>
  <si>
    <t>4401565801</t>
  </si>
  <si>
    <t>4401565888</t>
  </si>
  <si>
    <t>1967</t>
  </si>
  <si>
    <t>15937</t>
  </si>
  <si>
    <t>4401566725</t>
  </si>
  <si>
    <t>4401566695</t>
  </si>
  <si>
    <t>4401566662</t>
  </si>
  <si>
    <t>1683</t>
  </si>
  <si>
    <t>12134</t>
  </si>
  <si>
    <t>4401566708</t>
  </si>
  <si>
    <t>88760A</t>
  </si>
  <si>
    <t>4401567499</t>
  </si>
  <si>
    <t>4401567497</t>
  </si>
  <si>
    <t>4401567920</t>
  </si>
  <si>
    <t>4401568290</t>
  </si>
  <si>
    <t>4401568291</t>
  </si>
  <si>
    <t>4401568258</t>
  </si>
  <si>
    <t>4401568583</t>
  </si>
  <si>
    <t>4401568694</t>
  </si>
  <si>
    <t>4401568654</t>
  </si>
  <si>
    <t>1936</t>
  </si>
  <si>
    <t>4401569179</t>
  </si>
  <si>
    <t>4401569661</t>
  </si>
  <si>
    <t>1940</t>
  </si>
  <si>
    <t>PETUNIA COLOUR 15CM</t>
  </si>
  <si>
    <t>4401569713</t>
  </si>
  <si>
    <t>4401569724</t>
  </si>
  <si>
    <t>4401569541</t>
  </si>
  <si>
    <t>4401569616</t>
  </si>
  <si>
    <t>4401569734</t>
  </si>
  <si>
    <t>37721</t>
  </si>
  <si>
    <t>4401570574</t>
  </si>
  <si>
    <t>RTS1038019</t>
  </si>
  <si>
    <t>1972</t>
  </si>
  <si>
    <t>4401570472</t>
  </si>
  <si>
    <t>RST1038054</t>
  </si>
  <si>
    <t>15958</t>
  </si>
  <si>
    <t>4401570890</t>
  </si>
  <si>
    <t>1685</t>
  </si>
  <si>
    <t>4401570911</t>
  </si>
  <si>
    <t>4401570578</t>
  </si>
  <si>
    <t>4401570951</t>
  </si>
  <si>
    <t>1943</t>
  </si>
  <si>
    <t>1686</t>
  </si>
  <si>
    <t>4401571963</t>
  </si>
  <si>
    <t>4401572081</t>
  </si>
  <si>
    <t>4401572060</t>
  </si>
  <si>
    <t>27473</t>
  </si>
  <si>
    <t>4401572013</t>
  </si>
  <si>
    <t>4401572915</t>
  </si>
  <si>
    <t>4401573058</t>
  </si>
  <si>
    <t>4401573416</t>
  </si>
  <si>
    <t>4401573447</t>
  </si>
  <si>
    <t>4401573380</t>
  </si>
  <si>
    <t>4401573439</t>
  </si>
  <si>
    <t>1691</t>
  </si>
  <si>
    <t>1690</t>
  </si>
  <si>
    <t>4401573932</t>
  </si>
  <si>
    <t>89020A</t>
  </si>
  <si>
    <t>4401574346</t>
  </si>
  <si>
    <t>27493</t>
  </si>
  <si>
    <t>27492</t>
  </si>
  <si>
    <t>4401574309</t>
  </si>
  <si>
    <t>4401574353</t>
  </si>
  <si>
    <t>4401574721</t>
  </si>
  <si>
    <t>4401574613</t>
  </si>
  <si>
    <t>4401575071</t>
  </si>
  <si>
    <t>4401574992</t>
  </si>
  <si>
    <t>4401575281</t>
  </si>
  <si>
    <t>4401575314</t>
  </si>
  <si>
    <t>4401575319</t>
  </si>
  <si>
    <t>4401575266</t>
  </si>
  <si>
    <t>4401575741</t>
  </si>
  <si>
    <t>4401575658</t>
  </si>
  <si>
    <t>4401575677</t>
  </si>
  <si>
    <t>22082</t>
  </si>
  <si>
    <t>89095A</t>
  </si>
  <si>
    <t>4401576061</t>
  </si>
  <si>
    <t>16399</t>
  </si>
  <si>
    <t>17999</t>
  </si>
  <si>
    <t>15986</t>
  </si>
  <si>
    <t>1693</t>
  </si>
  <si>
    <t>4401576893</t>
  </si>
  <si>
    <t>4401576877</t>
  </si>
  <si>
    <t>4401577160</t>
  </si>
  <si>
    <t>4401577241</t>
  </si>
  <si>
    <t>4401577247</t>
  </si>
  <si>
    <t>4401577200</t>
  </si>
  <si>
    <t>4401577238</t>
  </si>
  <si>
    <t>4401577681</t>
  </si>
  <si>
    <t>BUILDERS WAREHOUSE:BEDWORTH PARK</t>
  </si>
  <si>
    <t>4401578157</t>
  </si>
  <si>
    <t>37949</t>
  </si>
  <si>
    <t>4401578524</t>
  </si>
  <si>
    <t>4001579089</t>
  </si>
  <si>
    <t>4401579157</t>
  </si>
  <si>
    <t>4401579108</t>
  </si>
  <si>
    <t>4401578990</t>
  </si>
  <si>
    <t>1354</t>
  </si>
  <si>
    <t>4401579588</t>
  </si>
  <si>
    <t>4401579456</t>
  </si>
  <si>
    <t>4401579515</t>
  </si>
  <si>
    <t>4401579455</t>
  </si>
  <si>
    <t>4401579533</t>
  </si>
  <si>
    <t>89236A</t>
  </si>
  <si>
    <t>4401580782</t>
  </si>
  <si>
    <t>4401580777</t>
  </si>
  <si>
    <t>4401581230</t>
  </si>
  <si>
    <t>29634</t>
  </si>
  <si>
    <t>4401582076</t>
  </si>
  <si>
    <t>4401582064</t>
  </si>
  <si>
    <t>12518</t>
  </si>
  <si>
    <t>12519</t>
  </si>
  <si>
    <t>4401583035</t>
  </si>
  <si>
    <t>4401583041</t>
  </si>
  <si>
    <t>89333A</t>
  </si>
  <si>
    <t>4401583040</t>
  </si>
  <si>
    <t>4401583583</t>
  </si>
  <si>
    <t>4401583604</t>
  </si>
  <si>
    <t>4401583599</t>
  </si>
  <si>
    <t>1359</t>
  </si>
  <si>
    <t>1987</t>
  </si>
  <si>
    <t>4401583910</t>
  </si>
  <si>
    <t>4401583913</t>
  </si>
  <si>
    <t>4401583891</t>
  </si>
  <si>
    <t>4401583857</t>
  </si>
  <si>
    <t>4401583850</t>
  </si>
  <si>
    <t>4401584717</t>
  </si>
  <si>
    <t>4401582126</t>
  </si>
  <si>
    <t>4401585367</t>
  </si>
  <si>
    <t>4401585379</t>
  </si>
  <si>
    <t>1995</t>
  </si>
  <si>
    <t>4401585711</t>
  </si>
  <si>
    <t>1839</t>
  </si>
  <si>
    <t>1840</t>
  </si>
  <si>
    <t>4401586233</t>
  </si>
  <si>
    <t>27086</t>
  </si>
  <si>
    <t>1841</t>
  </si>
  <si>
    <t>4401586648</t>
  </si>
  <si>
    <t>4401586627</t>
  </si>
  <si>
    <t>V0316353</t>
  </si>
  <si>
    <t>4401586982</t>
  </si>
  <si>
    <t>4401586995</t>
  </si>
  <si>
    <t>4401586978</t>
  </si>
  <si>
    <t>1949</t>
  </si>
  <si>
    <t>1699</t>
  </si>
  <si>
    <t>4401587315</t>
  </si>
  <si>
    <t>4401587220</t>
  </si>
  <si>
    <t>4401587245</t>
  </si>
  <si>
    <t>4401587554</t>
  </si>
  <si>
    <t>4401587578</t>
  </si>
  <si>
    <t>4401587567</t>
  </si>
  <si>
    <t>89621A</t>
  </si>
  <si>
    <t>1950</t>
  </si>
  <si>
    <t>4401587995</t>
  </si>
  <si>
    <t>4401588372</t>
  </si>
  <si>
    <t>RTS1039432</t>
  </si>
  <si>
    <t>4401588632</t>
  </si>
  <si>
    <t>4401588872</t>
  </si>
  <si>
    <t>4401588858</t>
  </si>
  <si>
    <t>4401588885</t>
  </si>
  <si>
    <t>4401588894</t>
  </si>
  <si>
    <t>1843</t>
  </si>
  <si>
    <t>32202</t>
  </si>
  <si>
    <t>12659</t>
  </si>
  <si>
    <t>4401589687</t>
  </si>
  <si>
    <t>4401589674</t>
  </si>
  <si>
    <t>4401589668</t>
  </si>
  <si>
    <t>1252</t>
  </si>
  <si>
    <t>PLANTYARD</t>
  </si>
  <si>
    <t>4401590342</t>
  </si>
  <si>
    <t>4401590514</t>
  </si>
  <si>
    <t>4401590517</t>
  </si>
  <si>
    <t>4401590515</t>
  </si>
  <si>
    <t>4401590710</t>
  </si>
  <si>
    <t>4401590861</t>
  </si>
  <si>
    <t>1997</t>
  </si>
  <si>
    <t>1363</t>
  </si>
  <si>
    <t>1844</t>
  </si>
  <si>
    <t>4401591442</t>
  </si>
  <si>
    <t>89771A</t>
  </si>
  <si>
    <t>1150</t>
  </si>
  <si>
    <t>4401591694</t>
  </si>
  <si>
    <t>4401591672</t>
  </si>
  <si>
    <t>4401591714</t>
  </si>
  <si>
    <t>16710</t>
  </si>
  <si>
    <t>38324</t>
  </si>
  <si>
    <t>4401591951</t>
  </si>
  <si>
    <t>1845</t>
  </si>
  <si>
    <t>4401592159</t>
  </si>
  <si>
    <t>4401592151</t>
  </si>
  <si>
    <t>1998</t>
  </si>
  <si>
    <t>28530</t>
  </si>
  <si>
    <t>4401592761</t>
  </si>
  <si>
    <t>4401592781</t>
  </si>
  <si>
    <t>4401592774</t>
  </si>
  <si>
    <t>4401592683</t>
  </si>
  <si>
    <t>4401592788</t>
  </si>
  <si>
    <t>4401592757</t>
  </si>
  <si>
    <t>1849</t>
  </si>
  <si>
    <t>4401593375</t>
  </si>
  <si>
    <t>4401593312</t>
  </si>
  <si>
    <t>1367</t>
  </si>
  <si>
    <t>4401593625</t>
  </si>
  <si>
    <t>1305</t>
  </si>
  <si>
    <t>44015944657</t>
  </si>
  <si>
    <t>1370</t>
  </si>
  <si>
    <t>4401595157</t>
  </si>
  <si>
    <t>4401595484</t>
  </si>
  <si>
    <t>4401595441</t>
  </si>
  <si>
    <t>1371</t>
  </si>
  <si>
    <t>4401595839</t>
  </si>
  <si>
    <t>4401595908</t>
  </si>
  <si>
    <t>4401596173</t>
  </si>
  <si>
    <t>4401596255</t>
  </si>
  <si>
    <t>4401596216</t>
  </si>
  <si>
    <t>16084</t>
  </si>
  <si>
    <t>4401596639</t>
  </si>
  <si>
    <t>4401596652</t>
  </si>
  <si>
    <t>4401597008</t>
  </si>
  <si>
    <t>4401596956</t>
  </si>
  <si>
    <t>4401596975</t>
  </si>
  <si>
    <t>4401596955</t>
  </si>
  <si>
    <t>38624</t>
  </si>
  <si>
    <t>20382</t>
  </si>
  <si>
    <t>4401597273</t>
  </si>
  <si>
    <t>90045A</t>
  </si>
  <si>
    <t>4401597722</t>
  </si>
  <si>
    <t>12881</t>
  </si>
  <si>
    <t>4401598131</t>
  </si>
  <si>
    <t>4401598565</t>
  </si>
  <si>
    <t>1315</t>
  </si>
  <si>
    <t>1260</t>
  </si>
  <si>
    <t>4401599038</t>
  </si>
  <si>
    <t>4401598954</t>
  </si>
  <si>
    <t>4401599061</t>
  </si>
  <si>
    <t>4401599027</t>
  </si>
  <si>
    <t>32544</t>
  </si>
  <si>
    <t>16098</t>
  </si>
  <si>
    <t>4401599380</t>
  </si>
  <si>
    <t>4401599404</t>
  </si>
  <si>
    <t>1316</t>
  </si>
  <si>
    <t>4401599889</t>
  </si>
  <si>
    <t>4401599943</t>
  </si>
  <si>
    <t>4401599926</t>
  </si>
  <si>
    <t>1317</t>
  </si>
  <si>
    <t>28727</t>
  </si>
  <si>
    <t>1379</t>
  </si>
  <si>
    <t>4401600359</t>
  </si>
  <si>
    <t>90157A</t>
  </si>
  <si>
    <t>4401600953</t>
  </si>
  <si>
    <t>12931</t>
  </si>
  <si>
    <t>4401601455</t>
  </si>
  <si>
    <t>4401601335</t>
  </si>
  <si>
    <t>4401601679</t>
  </si>
  <si>
    <t>4401601735</t>
  </si>
  <si>
    <t>4401601751</t>
  </si>
  <si>
    <t>4401601708</t>
  </si>
  <si>
    <t>90194A</t>
  </si>
  <si>
    <t>AGRI 2 MARKET</t>
  </si>
  <si>
    <t>1381</t>
  </si>
  <si>
    <t>4401602254</t>
  </si>
  <si>
    <t>71216734</t>
  </si>
  <si>
    <t>4401603145</t>
  </si>
  <si>
    <t>1384</t>
  </si>
  <si>
    <t>4401603614</t>
  </si>
  <si>
    <t>4401603673</t>
  </si>
  <si>
    <t>90236A</t>
  </si>
  <si>
    <t>4401603665</t>
  </si>
  <si>
    <t>1203</t>
  </si>
  <si>
    <t>4401603964</t>
  </si>
  <si>
    <t>4401603879</t>
  </si>
  <si>
    <t>4401603920</t>
  </si>
  <si>
    <t>4401603945</t>
  </si>
  <si>
    <t>90242A</t>
  </si>
  <si>
    <t>1320</t>
  </si>
  <si>
    <t>4401604445</t>
  </si>
  <si>
    <t>4401604416</t>
  </si>
  <si>
    <t>28764</t>
  </si>
  <si>
    <t>4401604899</t>
  </si>
  <si>
    <t>4401604844</t>
  </si>
  <si>
    <t>49024</t>
  </si>
  <si>
    <t>4401605608</t>
  </si>
  <si>
    <t>88533A</t>
  </si>
  <si>
    <t>1204</t>
  </si>
  <si>
    <t>FUSCHIA 15CM</t>
  </si>
  <si>
    <t>4401605927</t>
  </si>
  <si>
    <t>4401605946</t>
  </si>
  <si>
    <t>4401605947</t>
  </si>
  <si>
    <t>1324</t>
  </si>
  <si>
    <t>WAY TO TRADE Pty Ltd</t>
  </si>
  <si>
    <t>1327</t>
  </si>
  <si>
    <t>1266</t>
  </si>
  <si>
    <t>4401606346</t>
  </si>
  <si>
    <t>28783</t>
  </si>
  <si>
    <t>4401606575</t>
  </si>
  <si>
    <t>4401606631</t>
  </si>
  <si>
    <t>1205</t>
  </si>
  <si>
    <t>13069</t>
  </si>
  <si>
    <t>16131</t>
  </si>
  <si>
    <t>4401607296</t>
  </si>
  <si>
    <t>4401607315</t>
  </si>
  <si>
    <t>4401607352</t>
  </si>
  <si>
    <t>4401607348</t>
  </si>
  <si>
    <t>38936</t>
  </si>
  <si>
    <t>4401607712</t>
  </si>
  <si>
    <t>4401607736</t>
  </si>
  <si>
    <t>1330</t>
  </si>
  <si>
    <t>1389</t>
  </si>
  <si>
    <t>4401608660</t>
  </si>
  <si>
    <t>4401608653</t>
  </si>
  <si>
    <t>4401608663</t>
  </si>
  <si>
    <t>4401608510</t>
  </si>
  <si>
    <t>4401609094</t>
  </si>
  <si>
    <t>28868</t>
  </si>
  <si>
    <t>1269</t>
  </si>
  <si>
    <t>ZINNIA POTS 15CM</t>
  </si>
  <si>
    <t>4401610150</t>
  </si>
  <si>
    <t>4401610159</t>
  </si>
  <si>
    <t>4401610107</t>
  </si>
  <si>
    <t>1391</t>
  </si>
  <si>
    <t>28886</t>
  </si>
  <si>
    <t>1392</t>
  </si>
  <si>
    <t>13144</t>
  </si>
  <si>
    <t>4401611185</t>
  </si>
  <si>
    <t>4401611265</t>
  </si>
  <si>
    <t>RTS1041049</t>
  </si>
  <si>
    <t>COLP MARIGOLD ASSORTED 15CM SEAS</t>
  </si>
  <si>
    <t>COLP PETUNIA ASSORTED 15CM SEAS</t>
  </si>
  <si>
    <t>32871</t>
  </si>
  <si>
    <t>39035</t>
  </si>
  <si>
    <t>4401611740</t>
  </si>
  <si>
    <t>1393</t>
  </si>
  <si>
    <t>COLOUR MAGIC 15CM (SPECIAL)</t>
  </si>
  <si>
    <t>4401612303</t>
  </si>
  <si>
    <t>1272</t>
  </si>
  <si>
    <t>YEBO YES PLANTS</t>
  </si>
  <si>
    <t>90508A</t>
  </si>
  <si>
    <t>4401612788</t>
  </si>
  <si>
    <t>CROSSANDRA 15CM</t>
  </si>
  <si>
    <t>4401613331</t>
  </si>
  <si>
    <t>4401613317</t>
  </si>
  <si>
    <t>4401613413</t>
  </si>
  <si>
    <t>4401613884</t>
  </si>
  <si>
    <t>4401613815</t>
  </si>
  <si>
    <t>4401613803</t>
  </si>
  <si>
    <t>4401613736</t>
  </si>
  <si>
    <t>4401613900</t>
  </si>
  <si>
    <t>4401614269</t>
  </si>
  <si>
    <t>4401613643</t>
  </si>
  <si>
    <t>1397</t>
  </si>
  <si>
    <t>VINCA 15CM</t>
  </si>
  <si>
    <t>RTS1041166</t>
  </si>
  <si>
    <t>COLP DIANTHUS ASSORTED 15CM SEAS</t>
  </si>
  <si>
    <t>4401614585</t>
  </si>
  <si>
    <t>1273</t>
  </si>
  <si>
    <t>1276</t>
  </si>
  <si>
    <t>27568</t>
  </si>
  <si>
    <t>17167</t>
  </si>
  <si>
    <t>4401615039</t>
  </si>
  <si>
    <t>4401614978</t>
  </si>
  <si>
    <t>4401615063</t>
  </si>
  <si>
    <t>4401614974</t>
  </si>
  <si>
    <t>1336</t>
  </si>
  <si>
    <t>4401615548</t>
  </si>
  <si>
    <t>27579</t>
  </si>
  <si>
    <t>4401615853</t>
  </si>
  <si>
    <t>4401615813</t>
  </si>
  <si>
    <t>4401615832</t>
  </si>
  <si>
    <t>4401615858</t>
  </si>
  <si>
    <t>4401615867</t>
  </si>
  <si>
    <t>4401615774</t>
  </si>
  <si>
    <t>4401615860</t>
  </si>
  <si>
    <t>Total for COLOUR MAGIC 15CM</t>
  </si>
  <si>
    <t>COLOUR MAGIC ALYSSUM 15CM</t>
  </si>
  <si>
    <t>1014</t>
  </si>
  <si>
    <t>1091</t>
  </si>
  <si>
    <t>0987</t>
  </si>
  <si>
    <t>1672</t>
  </si>
  <si>
    <t>Total for COLOUR MAGIC ALYSSUM 15CM</t>
  </si>
  <si>
    <t>COLOUR MAGIC BELLIS 15CM</t>
  </si>
  <si>
    <t>1663</t>
  </si>
  <si>
    <t>Total for COLOUR MAGIC BELLIS 15CM</t>
  </si>
  <si>
    <t>COLOUR MAGIC CALENDULA 15CM</t>
  </si>
  <si>
    <t>1820</t>
  </si>
  <si>
    <t>Total for COLOUR MAGIC CALENDULA 15CM</t>
  </si>
  <si>
    <t>COLOUR MAGIC DIANTHUS 15CM</t>
  </si>
  <si>
    <t>0847</t>
  </si>
  <si>
    <t>1953</t>
  </si>
  <si>
    <t>1202</t>
  </si>
  <si>
    <t>Total for COLOUR MAGIC DIANTHUS 15CM</t>
  </si>
  <si>
    <t>COLOUR MAGIC GAZANIA 15CM</t>
  </si>
  <si>
    <t>1013</t>
  </si>
  <si>
    <t>1017</t>
  </si>
  <si>
    <t>1021</t>
  </si>
  <si>
    <t>1020</t>
  </si>
  <si>
    <t>1023</t>
  </si>
  <si>
    <t>0884A</t>
  </si>
  <si>
    <t>0970</t>
  </si>
  <si>
    <t>0969</t>
  </si>
  <si>
    <t>1089</t>
  </si>
  <si>
    <t>1044</t>
  </si>
  <si>
    <t>0988</t>
  </si>
  <si>
    <t>87213A</t>
  </si>
  <si>
    <t>1858</t>
  </si>
  <si>
    <t>1873</t>
  </si>
  <si>
    <t>1915</t>
  </si>
  <si>
    <t>1920</t>
  </si>
  <si>
    <t>1366</t>
  </si>
  <si>
    <t>Total for COLOUR MAGIC GAZANIA 15CM</t>
  </si>
  <si>
    <t>COLOUR MAGIC GYPSOPHILLA 15CM</t>
  </si>
  <si>
    <t>1275</t>
  </si>
  <si>
    <t>Total for COLOUR MAGIC GYPSOPHILLA 15CM</t>
  </si>
  <si>
    <t>COLOUR MAGIC IMPATIENS 15CM</t>
  </si>
  <si>
    <t>COLOUR MAGIC IMPATIENS SPECIAL 15CM</t>
  </si>
  <si>
    <t>Total for COLOUR MAGIC IMPATIENS 15CM</t>
  </si>
  <si>
    <t>COLOUR MAGIC MARIGOLD 15CM</t>
  </si>
  <si>
    <t>RTS1037645</t>
  </si>
  <si>
    <t>1948</t>
  </si>
  <si>
    <t>Total for COLOUR MAGIC MARIGOLD 15CM</t>
  </si>
  <si>
    <t>COLOUR MAGIC PANSY 15CM</t>
  </si>
  <si>
    <t>1863</t>
  </si>
  <si>
    <t>1925</t>
  </si>
  <si>
    <t>Total for COLOUR MAGIC PANSY 15CM</t>
  </si>
  <si>
    <t>1076</t>
  </si>
  <si>
    <t>0848</t>
  </si>
  <si>
    <t>1093</t>
  </si>
  <si>
    <t>0982</t>
  </si>
  <si>
    <t>1040</t>
  </si>
  <si>
    <t>0950</t>
  </si>
  <si>
    <t>1866</t>
  </si>
  <si>
    <t>0998</t>
  </si>
  <si>
    <t>26810</t>
  </si>
  <si>
    <t>PETUNIA SPECIAL  15CM</t>
  </si>
  <si>
    <t>1830</t>
  </si>
  <si>
    <t>88986A</t>
  </si>
  <si>
    <t>1692</t>
  </si>
  <si>
    <t>COLOUR MAGIC PETUNIA 15CM  15012</t>
  </si>
  <si>
    <t>RST1039626</t>
  </si>
  <si>
    <t>Total for COLOUR MAGIC PETUNIA 15CM</t>
  </si>
  <si>
    <t>COLOUR MAGIC PORTULACA 15CM</t>
  </si>
  <si>
    <t>Total for COLOUR MAGIC PORTULACA 15CM</t>
  </si>
  <si>
    <t>COLOUR MAGIC PRIMROSE 15CM</t>
  </si>
  <si>
    <t>1822</t>
  </si>
  <si>
    <t>1670</t>
  </si>
  <si>
    <t>Total for COLOUR MAGIC PRIMROSE 15CM</t>
  </si>
  <si>
    <t>COLOUR MAGIC PRIMULA MALACOIDES 15CM</t>
  </si>
  <si>
    <t>PRIMULA 15CM</t>
  </si>
  <si>
    <t>Total for COLOUR MAGIC PRIMULA MALACOIDES 15CM</t>
  </si>
  <si>
    <t>COLOUR MAGIC SALVIA 15CM</t>
  </si>
  <si>
    <t>1124</t>
  </si>
  <si>
    <t>Total for COLOUR MAGIC SALVIA 15CM</t>
  </si>
  <si>
    <t>COLOUR MAGIC VINCA 15CM</t>
  </si>
  <si>
    <t>Total for COLOUR MAGIC VINCA 15CM</t>
  </si>
  <si>
    <t>COLOUR MAGIC VIOLA 15CM</t>
  </si>
  <si>
    <t>COLOUR MAGIC VIOLA 15CM SPECIAL</t>
  </si>
  <si>
    <t>Total for COLOUR MAGIC VIOLA 15CM</t>
  </si>
  <si>
    <t>COLOUR MAGIC ZINNIA 15CM</t>
  </si>
  <si>
    <t>Total for COLOUR MAGIC ZINNIA 15CM</t>
  </si>
  <si>
    <t>DIGITALIS DALMATIAN PEACH 15CM</t>
  </si>
  <si>
    <t>DIGITALIS  15CM</t>
  </si>
  <si>
    <t>Total for DIGITALIS DALMATIAN PEACH 15CM</t>
  </si>
  <si>
    <t>FLOWER POT 15CM</t>
  </si>
  <si>
    <t>664062</t>
  </si>
  <si>
    <t>737186350253 - FLOWER POT 15CM</t>
  </si>
  <si>
    <t>727728</t>
  </si>
  <si>
    <t>15051</t>
  </si>
  <si>
    <t>BUCO SSC:BRITS</t>
  </si>
  <si>
    <t>Total for FLOWER POT 15CM</t>
  </si>
  <si>
    <t>LAVENDER 15CM</t>
  </si>
  <si>
    <t>66127</t>
  </si>
  <si>
    <t>1964</t>
  </si>
  <si>
    <t>LAVENDER  MARGARET15CM</t>
  </si>
  <si>
    <t>Total for LAVENDER 15CM</t>
  </si>
  <si>
    <t>LAVENDER MARGARET ROBERTS 15CM</t>
  </si>
  <si>
    <t>117436</t>
  </si>
  <si>
    <t>26880648 - PERENNIAL LAVENDER MARGARET ROBERTS 15CM</t>
  </si>
  <si>
    <t>117755</t>
  </si>
  <si>
    <t>119690</t>
  </si>
  <si>
    <t>Total for LAVENDER MARGARET ROBERTS 15CM</t>
  </si>
  <si>
    <t>GERANIUM BUSH 15CM</t>
  </si>
  <si>
    <t>1319</t>
  </si>
  <si>
    <t>GERANIUM 15CM</t>
  </si>
  <si>
    <t>0026</t>
  </si>
  <si>
    <t>Total for GERANIUM BUSH 15CM</t>
  </si>
  <si>
    <t>GERANIUM ZONALE 15CM</t>
  </si>
  <si>
    <t>1852</t>
  </si>
  <si>
    <t>Total for GERANIUM ZONALE 15CM</t>
  </si>
  <si>
    <t>IVY GERANIUM 15CM</t>
  </si>
  <si>
    <t>1695</t>
  </si>
  <si>
    <t>Total for IVY GERANIUM 15CM</t>
  </si>
  <si>
    <t>ANGELONIA 15CM</t>
  </si>
  <si>
    <t>ANGELONIA 15CM  450529</t>
  </si>
  <si>
    <t>ANGELONIA 15CM 450529</t>
  </si>
  <si>
    <t>4401518977</t>
  </si>
  <si>
    <t>ANGELONIA 15CM   450529</t>
  </si>
  <si>
    <t>450529  ANGELONIA 15CM</t>
  </si>
  <si>
    <t>Total for ANGELONIA 15CM</t>
  </si>
  <si>
    <t>AT ALTERNANTHERA 15CM POT</t>
  </si>
  <si>
    <t>AT ALTERNANTHERA 15CM POT  754778</t>
  </si>
  <si>
    <t>Total for AT ALTERNANTHERA 15CM POT</t>
  </si>
  <si>
    <t>AT ANGELONIA ASSORTED 15CM</t>
  </si>
  <si>
    <t>754779  AT ANGELONIA ASSORTED 15CM</t>
  </si>
  <si>
    <t>AT ANGELONIA ASSORTED 15CM  754779</t>
  </si>
  <si>
    <t>Total for AT ANGELONIA ASSORTED 15CM</t>
  </si>
  <si>
    <t>AT BEGONIA NON STOP 15CM</t>
  </si>
  <si>
    <t>AT BEGONIA NON STOP 15CM  754861</t>
  </si>
  <si>
    <t>4401533499</t>
  </si>
  <si>
    <t>Total for AT BEGONIA NON STOP 15CM</t>
  </si>
  <si>
    <t>BEGONIA BIG 15CM</t>
  </si>
  <si>
    <t>Total for BEGONIA BIG 15CM</t>
  </si>
  <si>
    <t>COLEUS 15CM</t>
  </si>
  <si>
    <t>4401527858</t>
  </si>
  <si>
    <t>COLEUS 15CM  754869</t>
  </si>
  <si>
    <t>88132A</t>
  </si>
  <si>
    <t>4401570158</t>
  </si>
  <si>
    <t>4401579066</t>
  </si>
  <si>
    <t>4401582108</t>
  </si>
  <si>
    <t>4401586574</t>
  </si>
  <si>
    <t>4401586936</t>
  </si>
  <si>
    <t>COLEUS 15CM  754865</t>
  </si>
  <si>
    <t>4401603600</t>
  </si>
  <si>
    <t>COLEUS 15CM 754869</t>
  </si>
  <si>
    <t>4401610186</t>
  </si>
  <si>
    <t>Total for COLEUS 15CM</t>
  </si>
  <si>
    <t>COLOUR POT PERENNIAL 15CM ASS</t>
  </si>
  <si>
    <t>COLOUR POT PERENNIAL 15CM ASS  349088</t>
  </si>
  <si>
    <t>4401479670</t>
  </si>
  <si>
    <t>86147A</t>
  </si>
  <si>
    <t>COLOUR POT PERENNIAL 15CM ASS 349088</t>
  </si>
  <si>
    <t>4401490933</t>
  </si>
  <si>
    <t>4401504312</t>
  </si>
  <si>
    <t>4401509753</t>
  </si>
  <si>
    <t>COLOUR POT PERENNIAL 15CM ASS  34088</t>
  </si>
  <si>
    <t>4401512128</t>
  </si>
  <si>
    <t>4401512643</t>
  </si>
  <si>
    <t>4401531707</t>
  </si>
  <si>
    <t>4401531749</t>
  </si>
  <si>
    <t>349088  COLOUR POT PERENNIAL 15CM ASS</t>
  </si>
  <si>
    <t>4401535109</t>
  </si>
  <si>
    <t>4401544952</t>
  </si>
  <si>
    <t>4401546011</t>
  </si>
  <si>
    <t>4401553102</t>
  </si>
  <si>
    <t>BUILDERS WAREHOUSE:BAOBAB</t>
  </si>
  <si>
    <t>4401559742</t>
  </si>
  <si>
    <t>4401560718</t>
  </si>
  <si>
    <t>4401560707</t>
  </si>
  <si>
    <t>4401561333</t>
  </si>
  <si>
    <t>4401561346</t>
  </si>
  <si>
    <t>4401562773</t>
  </si>
  <si>
    <t>COLOUR POT MADEIRA 15CM ASS  349088</t>
  </si>
  <si>
    <t>4401565880</t>
  </si>
  <si>
    <t>4401565765</t>
  </si>
  <si>
    <t>88266A</t>
  </si>
  <si>
    <t>88780A</t>
  </si>
  <si>
    <t>4401568668</t>
  </si>
  <si>
    <t>4401570945</t>
  </si>
  <si>
    <t>89014A</t>
  </si>
  <si>
    <t>89051A</t>
  </si>
  <si>
    <t>COLOUR POT PERENNIAL 15CM ASS  439088</t>
  </si>
  <si>
    <t>4401576066</t>
  </si>
  <si>
    <t>89140A</t>
  </si>
  <si>
    <t>4401579556</t>
  </si>
  <si>
    <t>4401582115</t>
  </si>
  <si>
    <t>4401583019</t>
  </si>
  <si>
    <t>4401584036</t>
  </si>
  <si>
    <t>4401588903</t>
  </si>
  <si>
    <t>4401585076</t>
  </si>
  <si>
    <t>4401585701</t>
  </si>
  <si>
    <t>4401587266</t>
  </si>
  <si>
    <t>4401587325</t>
  </si>
  <si>
    <t>4401588385</t>
  </si>
  <si>
    <t>4401588626</t>
  </si>
  <si>
    <t>4401589647</t>
  </si>
  <si>
    <t>4401590507</t>
  </si>
  <si>
    <t>ARGYRANTHEMUM MADEIRA15CM ASS</t>
  </si>
  <si>
    <t>4401591437</t>
  </si>
  <si>
    <t>4401591707</t>
  </si>
  <si>
    <t>1255</t>
  </si>
  <si>
    <t>89830A</t>
  </si>
  <si>
    <t>MADEIRA 15CM ASS</t>
  </si>
  <si>
    <t>4401595127</t>
  </si>
  <si>
    <t>4401595422</t>
  </si>
  <si>
    <t>4401595447</t>
  </si>
  <si>
    <t>CALIBRACHOA 15CM ASS</t>
  </si>
  <si>
    <t>4401599847</t>
  </si>
  <si>
    <t>4401603125</t>
  </si>
  <si>
    <t>BIDENS 15CM ASS</t>
  </si>
  <si>
    <t>12511</t>
  </si>
  <si>
    <t>MALANSEUNS Head Office:THE WILDS</t>
  </si>
  <si>
    <t>12514</t>
  </si>
  <si>
    <t>4401605544</t>
  </si>
  <si>
    <t>4401605923</t>
  </si>
  <si>
    <t>4401606622</t>
  </si>
  <si>
    <t>90331A</t>
  </si>
  <si>
    <t>MADEIRA 15CM</t>
  </si>
  <si>
    <t>4401607719</t>
  </si>
  <si>
    <t>4401608641</t>
  </si>
  <si>
    <t>4401610004</t>
  </si>
  <si>
    <t>4401612158</t>
  </si>
  <si>
    <t>4401612646</t>
  </si>
  <si>
    <t>GAURA 15CM</t>
  </si>
  <si>
    <t>BACOPA 15CM</t>
  </si>
  <si>
    <t>90558A</t>
  </si>
  <si>
    <t>4401615822</t>
  </si>
  <si>
    <t>Total for COLOUR POT PERENNIAL 15CM ASS</t>
  </si>
  <si>
    <t>ECHINACEA POLLYNATION ORANGE 15CM</t>
  </si>
  <si>
    <t>ECHINACEA 15CM</t>
  </si>
  <si>
    <t>Total for ECHINACEA POLLYNATION ORANGE 15CM</t>
  </si>
  <si>
    <t>SUTERA 15CM</t>
  </si>
  <si>
    <t>SUTERA 15CM  308899</t>
  </si>
  <si>
    <t>SUTERA 15CM 308899</t>
  </si>
  <si>
    <t>Total for SUTERA 15CM</t>
  </si>
  <si>
    <t>PETUNIA HYBRID 15CM</t>
  </si>
  <si>
    <t>PETUNIA HYBRID 15CM  552297</t>
  </si>
  <si>
    <t>4401478895</t>
  </si>
  <si>
    <t>4401478874</t>
  </si>
  <si>
    <t>PETUNIA HYBRID 15CM  552279</t>
  </si>
  <si>
    <t>PETUNIA HYBRID 15CM 552297</t>
  </si>
  <si>
    <t>4401479285</t>
  </si>
  <si>
    <t>4401479489</t>
  </si>
  <si>
    <t>0962</t>
  </si>
  <si>
    <t>4401480166</t>
  </si>
  <si>
    <t>4401480214</t>
  </si>
  <si>
    <t>86193A</t>
  </si>
  <si>
    <t>4401480621</t>
  </si>
  <si>
    <t>4401480966</t>
  </si>
  <si>
    <t>1108</t>
  </si>
  <si>
    <t>86240A</t>
  </si>
  <si>
    <t>4401483536</t>
  </si>
  <si>
    <t>PETUNIA HYBRID 15CM  55227</t>
  </si>
  <si>
    <t>86293A</t>
  </si>
  <si>
    <t>4401483877</t>
  </si>
  <si>
    <t>4401483870</t>
  </si>
  <si>
    <t>746891</t>
  </si>
  <si>
    <t>4401486828</t>
  </si>
  <si>
    <t>35474</t>
  </si>
  <si>
    <t>4401487681</t>
  </si>
  <si>
    <t>1078A</t>
  </si>
  <si>
    <t>4401493365</t>
  </si>
  <si>
    <t>0896</t>
  </si>
  <si>
    <t>4401495934</t>
  </si>
  <si>
    <t>4401496183</t>
  </si>
  <si>
    <t>4401496267</t>
  </si>
  <si>
    <t>4401496259</t>
  </si>
  <si>
    <t>4401497431</t>
  </si>
  <si>
    <t>4401498483</t>
  </si>
  <si>
    <t>4401498508</t>
  </si>
  <si>
    <t>1092</t>
  </si>
  <si>
    <t>4401502896</t>
  </si>
  <si>
    <t>4401504668</t>
  </si>
  <si>
    <t>4401513848</t>
  </si>
  <si>
    <t>4401506967</t>
  </si>
  <si>
    <t>4401506886</t>
  </si>
  <si>
    <t>29900</t>
  </si>
  <si>
    <t>1141</t>
  </si>
  <si>
    <t>4401510773</t>
  </si>
  <si>
    <t>4401511658</t>
  </si>
  <si>
    <t>4401514722</t>
  </si>
  <si>
    <t>1145</t>
  </si>
  <si>
    <t>4401517347</t>
  </si>
  <si>
    <t>PETUNIA HYBRID 15CM   552297</t>
  </si>
  <si>
    <t>4401521684</t>
  </si>
  <si>
    <t>0999</t>
  </si>
  <si>
    <t>4401524733</t>
  </si>
  <si>
    <t>015547</t>
  </si>
  <si>
    <t>4401530613</t>
  </si>
  <si>
    <t>4401531616</t>
  </si>
  <si>
    <t>PETUNIA HYBRID 15CM  5552297</t>
  </si>
  <si>
    <t>4401534202</t>
  </si>
  <si>
    <t>552297  PETUNIA HYBRID 15CM</t>
  </si>
  <si>
    <t>4401535485</t>
  </si>
  <si>
    <t>4401535858</t>
  </si>
  <si>
    <t>4401538818</t>
  </si>
  <si>
    <t>4401543271</t>
  </si>
  <si>
    <t>4401543710</t>
  </si>
  <si>
    <t>4401543680</t>
  </si>
  <si>
    <t>88539A</t>
  </si>
  <si>
    <t>4401546146</t>
  </si>
  <si>
    <t>4401548926</t>
  </si>
  <si>
    <t>88016A</t>
  </si>
  <si>
    <t>4401552064</t>
  </si>
  <si>
    <t>1926</t>
  </si>
  <si>
    <t>4401558496</t>
  </si>
  <si>
    <t>4401560786</t>
  </si>
  <si>
    <t>4401563475</t>
  </si>
  <si>
    <t>4401564267</t>
  </si>
  <si>
    <t>88736A</t>
  </si>
  <si>
    <t>4401567379</t>
  </si>
  <si>
    <t>4401568321</t>
  </si>
  <si>
    <t>4401573463</t>
  </si>
  <si>
    <t>4401575022</t>
  </si>
  <si>
    <t>1833</t>
  </si>
  <si>
    <t>4401576038</t>
  </si>
  <si>
    <t>4401576478</t>
  </si>
  <si>
    <t>4401576851</t>
  </si>
  <si>
    <t>4401576872</t>
  </si>
  <si>
    <t>1353</t>
  </si>
  <si>
    <t>4401577690</t>
  </si>
  <si>
    <t>4401577680</t>
  </si>
  <si>
    <t>4401578044</t>
  </si>
  <si>
    <t>4401578042</t>
  </si>
  <si>
    <t>4401578130</t>
  </si>
  <si>
    <t>4401579098</t>
  </si>
  <si>
    <t>4401579461</t>
  </si>
  <si>
    <t>4401580736</t>
  </si>
  <si>
    <t>4401581740</t>
  </si>
  <si>
    <t>44015811636</t>
  </si>
  <si>
    <t>4401581710</t>
  </si>
  <si>
    <t>1357</t>
  </si>
  <si>
    <t>4401582106</t>
  </si>
  <si>
    <t>4401583629</t>
  </si>
  <si>
    <t>4401583870</t>
  </si>
  <si>
    <t>4401585031</t>
  </si>
  <si>
    <t>4401585353</t>
  </si>
  <si>
    <t>4401585709</t>
  </si>
  <si>
    <t>4401586220</t>
  </si>
  <si>
    <t>4401586641</t>
  </si>
  <si>
    <t>PETUNIA HYBRID 15CM  150863</t>
  </si>
  <si>
    <t>4401586636</t>
  </si>
  <si>
    <t>RTS1039338</t>
  </si>
  <si>
    <t>4401587540</t>
  </si>
  <si>
    <t>4401588628</t>
  </si>
  <si>
    <t>4401588640</t>
  </si>
  <si>
    <t>4401588891</t>
  </si>
  <si>
    <t>4401588862</t>
  </si>
  <si>
    <t>4401588873</t>
  </si>
  <si>
    <t>1303</t>
  </si>
  <si>
    <t>4401589659</t>
  </si>
  <si>
    <t>4401589686</t>
  </si>
  <si>
    <t>4401589898</t>
  </si>
  <si>
    <t>4401590350</t>
  </si>
  <si>
    <t>4401590351</t>
  </si>
  <si>
    <t>4401590348</t>
  </si>
  <si>
    <t>4401591463</t>
  </si>
  <si>
    <t>4401592155</t>
  </si>
  <si>
    <t>4401592472</t>
  </si>
  <si>
    <t>4401593000</t>
  </si>
  <si>
    <t>4401593643</t>
  </si>
  <si>
    <t>4401594056</t>
  </si>
  <si>
    <t>4401594453</t>
  </si>
  <si>
    <t>4401594795</t>
  </si>
  <si>
    <t>4401596983</t>
  </si>
  <si>
    <t>4401597280</t>
  </si>
  <si>
    <t>1374</t>
  </si>
  <si>
    <t>4401597261</t>
  </si>
  <si>
    <t>4401599349</t>
  </si>
  <si>
    <t>4401602756</t>
  </si>
  <si>
    <t>4401604918</t>
  </si>
  <si>
    <t>4401606974</t>
  </si>
  <si>
    <t>4401609598</t>
  </si>
  <si>
    <t>1268</t>
  </si>
  <si>
    <t>Total for PETUNIA HYBRID 15CM</t>
  </si>
  <si>
    <t>ARGYRANTHEMUM 15CM</t>
  </si>
  <si>
    <t>ARGYRANTHEMUM 15CM  450530</t>
  </si>
  <si>
    <t>Total for ARGYRANTHEMUM 15CM</t>
  </si>
  <si>
    <t>AT ARGYRANTHEMUM ASSORTED 15CM</t>
  </si>
  <si>
    <t>754858  AT ARGYRANTHEMUM ASSORTED 15CM</t>
  </si>
  <si>
    <t>4401552077</t>
  </si>
  <si>
    <t>AT ARGYRANTHEMUM ASSORTED 15CM  754858</t>
  </si>
  <si>
    <t>4401577187</t>
  </si>
  <si>
    <t>89524A</t>
  </si>
  <si>
    <t>4401595444</t>
  </si>
  <si>
    <t>4401595405</t>
  </si>
  <si>
    <t>4401598152</t>
  </si>
  <si>
    <t>AT ARGYRANTHEMUM ASSORTED 15CM 754858</t>
  </si>
  <si>
    <t>Total for AT ARGYRANTHEMUM ASSORTED 15CM</t>
  </si>
  <si>
    <t>AT CARNATIONS 15CM</t>
  </si>
  <si>
    <t>AT CARNATIONS 15CM  754864</t>
  </si>
  <si>
    <t>4401505534</t>
  </si>
  <si>
    <t>4401558914</t>
  </si>
  <si>
    <t>4401570878</t>
  </si>
  <si>
    <t>AT CARNATIONS 15CM 754864</t>
  </si>
  <si>
    <t>Total for AT CARNATIONS 15CM</t>
  </si>
  <si>
    <t>CALIBRACHOA 15CM</t>
  </si>
  <si>
    <t>1808</t>
  </si>
  <si>
    <t>87956A</t>
  </si>
  <si>
    <t>1301</t>
  </si>
  <si>
    <t>Total for CALIBRACHOA 15CM</t>
  </si>
  <si>
    <t>CALIBRACHOA 15CM ASS  373885</t>
  </si>
  <si>
    <t>Total for CALIBRACHOA 15CM ASS</t>
  </si>
  <si>
    <t>85820A</t>
  </si>
  <si>
    <t>GAURA 15CM  415257</t>
  </si>
  <si>
    <t>GAURA 15CM 415257</t>
  </si>
  <si>
    <t>4401513577</t>
  </si>
  <si>
    <t>4401513966</t>
  </si>
  <si>
    <t>Total for GAURA 15CM</t>
  </si>
  <si>
    <t>GERBERA 15CM</t>
  </si>
  <si>
    <t>Total for GERBERA 15CM</t>
  </si>
  <si>
    <t>NEMESIA 15CM</t>
  </si>
  <si>
    <t>NEMESIA</t>
  </si>
  <si>
    <t>Total for NEMESIA 15CM</t>
  </si>
  <si>
    <t>OSTEOSPERMUM 15CM</t>
  </si>
  <si>
    <t>OSTEOSPERMUM 15CM POT ASS  450531</t>
  </si>
  <si>
    <t>OSTEOSPERMUM 15CM  450531</t>
  </si>
  <si>
    <t>4401480137</t>
  </si>
  <si>
    <t>450531  OSTEOSPERMUM 15CM</t>
  </si>
  <si>
    <t>Total for OSTEOSPERMUM 15CM</t>
  </si>
  <si>
    <t>PREMIUM PERENNIAL 15CM</t>
  </si>
  <si>
    <t>PREMIUM PERENNIAL 15CM  150868</t>
  </si>
  <si>
    <t>PREMIUM PERENNIAL 15CM   150868</t>
  </si>
  <si>
    <t>PREMIUM PERENNIAL 15CM 150868</t>
  </si>
  <si>
    <t>Total for PREMIUM PERENNIAL 15CM</t>
  </si>
  <si>
    <t>SIMPLY BEAUTIFUL RANGE 15CM</t>
  </si>
  <si>
    <t>SIMPLY BEAUTIFUL RANGE 14CM  150863</t>
  </si>
  <si>
    <t>SIMPLY BEAUTIFUL RANGE 15CM  150863</t>
  </si>
  <si>
    <t>86088A</t>
  </si>
  <si>
    <t>SIMPLY BEAUTIFUL RANGE 15CM 150863</t>
  </si>
  <si>
    <t>DAISY BUSH 15CM</t>
  </si>
  <si>
    <t>4401507258</t>
  </si>
  <si>
    <t>FUCHSIA 15CM</t>
  </si>
  <si>
    <t>4401517389</t>
  </si>
  <si>
    <t>4401518514</t>
  </si>
  <si>
    <t>SIMPLY BEAUTIFUL RANGE 15CM  150563</t>
  </si>
  <si>
    <t>SIMPLY BEAUTIFUL RANGE 15CM  1850863</t>
  </si>
  <si>
    <t>87546A</t>
  </si>
  <si>
    <t>RUSTENBURG KWEKERY</t>
  </si>
  <si>
    <t>CARNATION 15CM</t>
  </si>
  <si>
    <t>150863  SIMPLY BEAUTIFUL RANGE 15CM</t>
  </si>
  <si>
    <t>88344A</t>
  </si>
  <si>
    <t>88618A</t>
  </si>
  <si>
    <t>4401567510</t>
  </si>
  <si>
    <t>4401574317</t>
  </si>
  <si>
    <t>89097A</t>
  </si>
  <si>
    <t>4401576829</t>
  </si>
  <si>
    <t>4401577245</t>
  </si>
  <si>
    <t>47589</t>
  </si>
  <si>
    <t>1896</t>
  </si>
  <si>
    <t>4401587246</t>
  </si>
  <si>
    <t>89375A</t>
  </si>
  <si>
    <t>SIMPLY BEAUTIFUL RANGE 15CM  150763</t>
  </si>
  <si>
    <t>1307</t>
  </si>
  <si>
    <t>4401597251</t>
  </si>
  <si>
    <t>1314</t>
  </si>
  <si>
    <t>48718</t>
  </si>
  <si>
    <t>4401599407</t>
  </si>
  <si>
    <t>38716</t>
  </si>
  <si>
    <t>CALIBRACHOA15CM</t>
  </si>
  <si>
    <t>4401605230</t>
  </si>
  <si>
    <t>4401605602</t>
  </si>
  <si>
    <t>4401610135</t>
  </si>
  <si>
    <t>4401614964</t>
  </si>
  <si>
    <t>Total for SIMPLY BEAUTIFUL RANGE 15CM</t>
  </si>
  <si>
    <t>VERBENA 15CM</t>
  </si>
  <si>
    <t>VERBENA 14CM</t>
  </si>
  <si>
    <t>VERBENA 15CM  450520</t>
  </si>
  <si>
    <t>VERBENA 15CM 450520</t>
  </si>
  <si>
    <t>4401520981</t>
  </si>
  <si>
    <t>4401524729</t>
  </si>
  <si>
    <t>4401525559</t>
  </si>
  <si>
    <t>450520  VERBENA 15CM</t>
  </si>
  <si>
    <t>Total for VERBENA 15CM</t>
  </si>
  <si>
    <t>VERBENA CADETTE PINK 15CM</t>
  </si>
  <si>
    <t>67375-121176</t>
  </si>
  <si>
    <t>26223650 - VERBENA ASSORTED 15CM (MALANSEUNS SHOW SPECIAL)</t>
  </si>
  <si>
    <t>Total for VERBENA CADETTE PINK 15CM</t>
  </si>
  <si>
    <t>RANUNCULAS 15CM</t>
  </si>
  <si>
    <t>27022</t>
  </si>
  <si>
    <t>15894</t>
  </si>
  <si>
    <t>1673</t>
  </si>
  <si>
    <t>Total for RANUNCULAS 15CM</t>
  </si>
  <si>
    <t>SUCCULENT 15CM</t>
  </si>
  <si>
    <t>26657</t>
  </si>
  <si>
    <t>CACTUS 15CM</t>
  </si>
  <si>
    <t>Total for SUCCULENT 15CM</t>
  </si>
  <si>
    <t>VYGIE 15CM</t>
  </si>
  <si>
    <t>0973</t>
  </si>
  <si>
    <t>Total for VYGIE 15CM</t>
  </si>
  <si>
    <t>CHILLI 17CM</t>
  </si>
  <si>
    <t>16344</t>
  </si>
  <si>
    <t>HECKERS GARDEN CENTRE (Pty) Ltd</t>
  </si>
  <si>
    <t>Total for CHILLI 17CM</t>
  </si>
  <si>
    <t>COLOUR MIX</t>
  </si>
  <si>
    <t>PLANT CHILLI POT 19CM</t>
  </si>
  <si>
    <t>Total for COLOUR MIX</t>
  </si>
  <si>
    <t>COLOUR PERENNIAL 17CM</t>
  </si>
  <si>
    <t>COLOUR PERENNIAL 17CM  170765</t>
  </si>
  <si>
    <t>88990A 88989</t>
  </si>
  <si>
    <t>4401575302</t>
  </si>
  <si>
    <t>COLOUR PERENNIAL 17CM   170765</t>
  </si>
  <si>
    <t>90016A</t>
  </si>
  <si>
    <t>4401597270</t>
  </si>
  <si>
    <t>COLOUR PERENNIAL 17CM 170765</t>
  </si>
  <si>
    <t>4401610147</t>
  </si>
  <si>
    <t>Total for COLOUR PERENNIAL 17CM</t>
  </si>
  <si>
    <t>COLOUR POTS 17CM</t>
  </si>
  <si>
    <t>Total for COLOUR POTS 17CM</t>
  </si>
  <si>
    <t>LEMON GRASS CYMBOPOGON CITRATUS 17CM</t>
  </si>
  <si>
    <t>LEMON GRASS 17CM</t>
  </si>
  <si>
    <t>Total for LEMON GRASS CYMBOPOGON CITRATUS 17CM</t>
  </si>
  <si>
    <t>PLANT TO PLATE 17CM</t>
  </si>
  <si>
    <t>86091A</t>
  </si>
  <si>
    <t>86092A</t>
  </si>
  <si>
    <t>PLANT TO PLATE 17CM  438425</t>
  </si>
  <si>
    <t>86117A</t>
  </si>
  <si>
    <t>18220</t>
  </si>
  <si>
    <t>4401482722</t>
  </si>
  <si>
    <t>PLANT TO PLATE 17CM 438425</t>
  </si>
  <si>
    <t>86393A</t>
  </si>
  <si>
    <t>86382A</t>
  </si>
  <si>
    <t>4401487832</t>
  </si>
  <si>
    <t>0974</t>
  </si>
  <si>
    <t>PLANT TO PLATE 17CM  43597</t>
  </si>
  <si>
    <t>43022</t>
  </si>
  <si>
    <t>4401494449</t>
  </si>
  <si>
    <t>SUCCULENT 17CM</t>
  </si>
  <si>
    <t>DAISEY 17CM</t>
  </si>
  <si>
    <t>0899</t>
  </si>
  <si>
    <t>4401503453</t>
  </si>
  <si>
    <t>4401505551</t>
  </si>
  <si>
    <t>4401505508</t>
  </si>
  <si>
    <t>0947</t>
  </si>
  <si>
    <t>4401506534</t>
  </si>
  <si>
    <t>1046</t>
  </si>
  <si>
    <t>4401509810</t>
  </si>
  <si>
    <t>1902</t>
  </si>
  <si>
    <t>1867</t>
  </si>
  <si>
    <t>4401521675</t>
  </si>
  <si>
    <t>1867A</t>
  </si>
  <si>
    <t>1905</t>
  </si>
  <si>
    <t>4401524359</t>
  </si>
  <si>
    <t>87502A</t>
  </si>
  <si>
    <t>4401526206</t>
  </si>
  <si>
    <t>CALANDULA ROYAL 17CM</t>
  </si>
  <si>
    <t>4401531194</t>
  </si>
  <si>
    <t>4401532889</t>
  </si>
  <si>
    <t>4401532871</t>
  </si>
  <si>
    <t>438425 PLANT TO PLATE 17CM</t>
  </si>
  <si>
    <t>438425  PLANT TO PLATE 17CM</t>
  </si>
  <si>
    <t>1821</t>
  </si>
  <si>
    <t>26811</t>
  </si>
  <si>
    <t>4401546066</t>
  </si>
  <si>
    <t>4401549030</t>
  </si>
  <si>
    <t>17416</t>
  </si>
  <si>
    <t>4401551893</t>
  </si>
  <si>
    <t>88204A</t>
  </si>
  <si>
    <t>PLANT TO PLATE LAVENDER 17CM</t>
  </si>
  <si>
    <t>4401555798</t>
  </si>
  <si>
    <t>88267A</t>
  </si>
  <si>
    <t>16044</t>
  </si>
  <si>
    <t>88314A</t>
  </si>
  <si>
    <t>1931</t>
  </si>
  <si>
    <t>4401557933</t>
  </si>
  <si>
    <t>27305</t>
  </si>
  <si>
    <t>4401559793</t>
  </si>
  <si>
    <t>4401561285</t>
  </si>
  <si>
    <t>4401563949</t>
  </si>
  <si>
    <t>4401564270</t>
  </si>
  <si>
    <t>4401566480</t>
  </si>
  <si>
    <t>RTS1037739</t>
  </si>
  <si>
    <t>PLANT TO PLATE 17CM   438425</t>
  </si>
  <si>
    <t>4401567460</t>
  </si>
  <si>
    <t>4401568307</t>
  </si>
  <si>
    <t>4401568653</t>
  </si>
  <si>
    <t>4401568659</t>
  </si>
  <si>
    <t>88837A</t>
  </si>
  <si>
    <t>4401570903</t>
  </si>
  <si>
    <t>4401571967</t>
  </si>
  <si>
    <t>4401572062</t>
  </si>
  <si>
    <t>27472</t>
  </si>
  <si>
    <t>4401573435</t>
  </si>
  <si>
    <t>4401574237</t>
  </si>
  <si>
    <t>4401576088</t>
  </si>
  <si>
    <t>1302</t>
  </si>
  <si>
    <t>31803</t>
  </si>
  <si>
    <t>29616</t>
  </si>
  <si>
    <t>4401580788</t>
  </si>
  <si>
    <t>4401580790</t>
  </si>
  <si>
    <t>4401580676</t>
  </si>
  <si>
    <t>47590</t>
  </si>
  <si>
    <t>89660A</t>
  </si>
  <si>
    <t>89387A</t>
  </si>
  <si>
    <t>4401591464</t>
  </si>
  <si>
    <t>89827A</t>
  </si>
  <si>
    <t>RTS1040106</t>
  </si>
  <si>
    <t>90042A</t>
  </si>
  <si>
    <t>1375</t>
  </si>
  <si>
    <t>4401598145</t>
  </si>
  <si>
    <t>1201</t>
  </si>
  <si>
    <t>4401601764</t>
  </si>
  <si>
    <t>1382</t>
  </si>
  <si>
    <t>1383</t>
  </si>
  <si>
    <t>4401603574</t>
  </si>
  <si>
    <t>DAHLIA 17CM</t>
  </si>
  <si>
    <t>1386</t>
  </si>
  <si>
    <t>PLANT CHILLI POT ASSORTED 17CM</t>
  </si>
  <si>
    <t>90509A</t>
  </si>
  <si>
    <t>Total for PLANT TO PLATE 17CM</t>
  </si>
  <si>
    <t>PLANT TO PLATE L/STYLE 17CM</t>
  </si>
  <si>
    <t>Total for PLANT TO PLATE L/STYLE 17CM</t>
  </si>
  <si>
    <t>SPINACH SWISS CHARD MIX 17CM</t>
  </si>
  <si>
    <t>26881287 - HERB SPINACH ASSORTED 17CM</t>
  </si>
  <si>
    <t>Total for SPINACH SWISS CHARD MIX 17CM</t>
  </si>
  <si>
    <t>GERANIUM 17CM</t>
  </si>
  <si>
    <t>Total for GERANIUM 17CM</t>
  </si>
  <si>
    <t>LAVENDER ALLARDII MEERLO VARIEGATED 17CM</t>
  </si>
  <si>
    <t>26378084 - HERB LAVENDULA ALLARDII 17CM (MALANSEUNS SHOW SPECIAL)</t>
  </si>
  <si>
    <t>Total for LAVENDER ALLARDII MEERLO VARIEGATED 17CM</t>
  </si>
  <si>
    <t>CAPSICUM CHILLI CAROLINA REAPER RED 19CM</t>
  </si>
  <si>
    <t>19CM POTS</t>
  </si>
  <si>
    <t>26899664 - ANNUAL CAPSICUM CHILLI CAROLINA REAPER RED 19CM</t>
  </si>
  <si>
    <t>Total for CAPSICUM CHILLI CAROLINA REAPER RED 19CM</t>
  </si>
  <si>
    <t>BACOPA SCOPIA GULLIVER COMPACT WHITE 20CM</t>
  </si>
  <si>
    <t>61229A</t>
  </si>
  <si>
    <t>STODELS NURSERIES:MENLOPARK</t>
  </si>
  <si>
    <t>26907741 - PERENNIAL BACOPA SCOPIA GULLIVER COMPACT WHITE 20CM</t>
  </si>
  <si>
    <t>Total for BACOPA SCOPIA GULLIVER COMPACT WHITE 20CM</t>
  </si>
  <si>
    <t>FUCHSIA BELLA VERA RED &amp; BLUE 20CM</t>
  </si>
  <si>
    <t>FUCHSIA</t>
  </si>
  <si>
    <t>Total for FUCHSIA BELLA VERA RED &amp; BLUE 20CM</t>
  </si>
  <si>
    <t>PLANTED AERO BOWL 20CM</t>
  </si>
  <si>
    <t>15987</t>
  </si>
  <si>
    <t>86057A</t>
  </si>
  <si>
    <t>4401478896</t>
  </si>
  <si>
    <t>PLANTED AERO BOWL 20CM  43597</t>
  </si>
  <si>
    <t>PLANTED AERO BOWL BEGONIA  20CM</t>
  </si>
  <si>
    <t>14648</t>
  </si>
  <si>
    <t>29139</t>
  </si>
  <si>
    <t>29138</t>
  </si>
  <si>
    <t>1109</t>
  </si>
  <si>
    <t>PLANTED AERO BOWL PETUNIA 20CM</t>
  </si>
  <si>
    <t>1110</t>
  </si>
  <si>
    <t>0882</t>
  </si>
  <si>
    <t>4401482738</t>
  </si>
  <si>
    <t>PLANTED AERO BOWL 20CM 43597</t>
  </si>
  <si>
    <t>1111</t>
  </si>
  <si>
    <t>16100</t>
  </si>
  <si>
    <t>4401483475</t>
  </si>
  <si>
    <t>86295A</t>
  </si>
  <si>
    <t>4401483819</t>
  </si>
  <si>
    <t>PLANTED AERO BOWL IMPATIENT 20CM</t>
  </si>
  <si>
    <t>42537</t>
  </si>
  <si>
    <t>4401485883</t>
  </si>
  <si>
    <t>4401486519</t>
  </si>
  <si>
    <t>4401487792</t>
  </si>
  <si>
    <t>4401487794</t>
  </si>
  <si>
    <t>4401488874</t>
  </si>
  <si>
    <t>14877A</t>
  </si>
  <si>
    <t>4401491358</t>
  </si>
  <si>
    <t>4401491928</t>
  </si>
  <si>
    <t>43023</t>
  </si>
  <si>
    <t>29545</t>
  </si>
  <si>
    <t>1087</t>
  </si>
  <si>
    <t>PLANTED AERO BOWL 20CM  4357</t>
  </si>
  <si>
    <t>15034</t>
  </si>
  <si>
    <t>PLANTED AERO BOWL ALYSSUM 20CM</t>
  </si>
  <si>
    <t>1090</t>
  </si>
  <si>
    <t>4401498913</t>
  </si>
  <si>
    <t>26189</t>
  </si>
  <si>
    <t>4401504306</t>
  </si>
  <si>
    <t>86960A</t>
  </si>
  <si>
    <t>43780</t>
  </si>
  <si>
    <t>43782</t>
  </si>
  <si>
    <t>4401510063</t>
  </si>
  <si>
    <t>4401513640</t>
  </si>
  <si>
    <t>1854</t>
  </si>
  <si>
    <t>15320</t>
  </si>
  <si>
    <t>4401516457</t>
  </si>
  <si>
    <t>44363</t>
  </si>
  <si>
    <t>4401519021</t>
  </si>
  <si>
    <t>4401523262</t>
  </si>
  <si>
    <t>4401523854</t>
  </si>
  <si>
    <t>4401525138</t>
  </si>
  <si>
    <t>4401525578</t>
  </si>
  <si>
    <t>4401526621</t>
  </si>
  <si>
    <t>1913</t>
  </si>
  <si>
    <t>44961</t>
  </si>
  <si>
    <t>87664A</t>
  </si>
  <si>
    <t>43597  PLANTED AERO BOWL 20CM</t>
  </si>
  <si>
    <t>45663</t>
  </si>
  <si>
    <t>15842</t>
  </si>
  <si>
    <t>4401547310</t>
  </si>
  <si>
    <t>87971A</t>
  </si>
  <si>
    <t>CLARKS GARDEN CENTRE</t>
  </si>
  <si>
    <t>88027A</t>
  </si>
  <si>
    <t>4401551528</t>
  </si>
  <si>
    <t>88101A</t>
  </si>
  <si>
    <t>37242</t>
  </si>
  <si>
    <t>1892</t>
  </si>
  <si>
    <t>4401554121</t>
  </si>
  <si>
    <t>17503</t>
  </si>
  <si>
    <t>19507/80325271</t>
  </si>
  <si>
    <t>PLANTED AERO BOWL VIOLA 20CM</t>
  </si>
  <si>
    <t>PLANTED AERO BOWL PANSY 20CM</t>
  </si>
  <si>
    <t>4401557598</t>
  </si>
  <si>
    <t>17558</t>
  </si>
  <si>
    <t>88433A</t>
  </si>
  <si>
    <t>PLANTED AERO BOWL CALIBRACHOA  20CM</t>
  </si>
  <si>
    <t>88438A</t>
  </si>
  <si>
    <t>88442A</t>
  </si>
  <si>
    <t>4401560211</t>
  </si>
  <si>
    <t>16195</t>
  </si>
  <si>
    <t>4401564937</t>
  </si>
  <si>
    <t>17749</t>
  </si>
  <si>
    <t>ALYSUM PLANTED AERO BOWL 20CM  43597</t>
  </si>
  <si>
    <t>16267</t>
  </si>
  <si>
    <t>1971</t>
  </si>
  <si>
    <t>4401569727</t>
  </si>
  <si>
    <t>4401570012</t>
  </si>
  <si>
    <t>CALIBRACHOA AERO BOWL 20CM</t>
  </si>
  <si>
    <t>PETUNIA AERO BOWL 20CM</t>
  </si>
  <si>
    <t>ALLYSUM AERO BOWL 20CM</t>
  </si>
  <si>
    <t>4401571502</t>
  </si>
  <si>
    <t>4401572351</t>
  </si>
  <si>
    <t>RST1038286</t>
  </si>
  <si>
    <t>4401575671</t>
  </si>
  <si>
    <t>4401576051</t>
  </si>
  <si>
    <t>4401576868</t>
  </si>
  <si>
    <t>4401580244</t>
  </si>
  <si>
    <t>PLANTED AERO BOWL 20CM  73597</t>
  </si>
  <si>
    <t>4401580713</t>
  </si>
  <si>
    <t>1985</t>
  </si>
  <si>
    <t>4401583363</t>
  </si>
  <si>
    <t>1897</t>
  </si>
  <si>
    <t>16544</t>
  </si>
  <si>
    <t>4401585660</t>
  </si>
  <si>
    <t>4401586668</t>
  </si>
  <si>
    <t>PLANTED AERO BOWL 20CM   43597</t>
  </si>
  <si>
    <t>4401591243</t>
  </si>
  <si>
    <t>1364</t>
  </si>
  <si>
    <t>18406</t>
  </si>
  <si>
    <t>16764</t>
  </si>
  <si>
    <t>VERBENA AERO BOWL 20CM</t>
  </si>
  <si>
    <t>1151</t>
  </si>
  <si>
    <t>4401594747</t>
  </si>
  <si>
    <t>89937A</t>
  </si>
  <si>
    <t>18541</t>
  </si>
  <si>
    <t>1308</t>
  </si>
  <si>
    <t>4401597649</t>
  </si>
  <si>
    <t>4401598443</t>
  </si>
  <si>
    <t>48794</t>
  </si>
  <si>
    <t>4401602706</t>
  </si>
  <si>
    <t>RTS1040489</t>
  </si>
  <si>
    <t>1263</t>
  </si>
  <si>
    <t>90292A</t>
  </si>
  <si>
    <t>4401606354</t>
  </si>
  <si>
    <t>4401606319</t>
  </si>
  <si>
    <t>4401606691</t>
  </si>
  <si>
    <t>18751</t>
  </si>
  <si>
    <t>4401607240</t>
  </si>
  <si>
    <t>4401609557</t>
  </si>
  <si>
    <t>BEGONIA AERO BOWL 20CM</t>
  </si>
  <si>
    <t>18851</t>
  </si>
  <si>
    <t>Total for PLANTED AERO BOWL 20CM</t>
  </si>
  <si>
    <t>AT COLEUS 23CM POT</t>
  </si>
  <si>
    <t>AT COLEUS 23CM POT 754870</t>
  </si>
  <si>
    <t>90478A</t>
  </si>
  <si>
    <t>Total for AT COLEUS 23CM POT</t>
  </si>
  <si>
    <t>AT POTTED MIX 23CM</t>
  </si>
  <si>
    <t>AT POTTED MIX 23CM  850040172</t>
  </si>
  <si>
    <t>90201A</t>
  </si>
  <si>
    <t>AT POTTED MIX 23CM 850040172</t>
  </si>
  <si>
    <t>4401607708</t>
  </si>
  <si>
    <t>Total for AT POTTED MIX 23CM</t>
  </si>
  <si>
    <t>COLEUS FLOWER POWER 15CM POT ASS</t>
  </si>
  <si>
    <t>COLEUS FLOWER POWER 15CM POT ASS  460018</t>
  </si>
  <si>
    <t>86583A</t>
  </si>
  <si>
    <t>COLEUS FLOWER POWER 15CM POT ASS 460018</t>
  </si>
  <si>
    <t>4401519703</t>
  </si>
  <si>
    <t>Total for COLEUS FLOWER POWER 15CM POT ASS</t>
  </si>
  <si>
    <t>COLOUR PLUGS 24</t>
  </si>
  <si>
    <t>COLOUR PLUGS 24  383052</t>
  </si>
  <si>
    <t>4401481280</t>
  </si>
  <si>
    <t>86535A</t>
  </si>
  <si>
    <t>0976</t>
  </si>
  <si>
    <t>86884A</t>
  </si>
  <si>
    <t>87063A</t>
  </si>
  <si>
    <t>87626A</t>
  </si>
  <si>
    <t>1813</t>
  </si>
  <si>
    <t>87658A</t>
  </si>
  <si>
    <t>1668</t>
  </si>
  <si>
    <t>88428A</t>
  </si>
  <si>
    <t>89488A</t>
  </si>
  <si>
    <t>89754A</t>
  </si>
  <si>
    <t>1257</t>
  </si>
  <si>
    <t>90038A</t>
  </si>
  <si>
    <t>NATURA GARDEN CENTRE</t>
  </si>
  <si>
    <t>1390</t>
  </si>
  <si>
    <t>Total for COLOUR PLUGS 24</t>
  </si>
  <si>
    <t>ALSTROMERIA 25CM</t>
  </si>
  <si>
    <t>4401517364</t>
  </si>
  <si>
    <t>ALSTROMERIA 25CM  370786</t>
  </si>
  <si>
    <t>87275A</t>
  </si>
  <si>
    <t>Total for ALSTROMERIA 25CM</t>
  </si>
  <si>
    <t>CHILLI 25CM</t>
  </si>
  <si>
    <t>CHILLI 25CM  472850</t>
  </si>
  <si>
    <t>Total for CHILLI 25CM</t>
  </si>
  <si>
    <t>COLOUR MAGIC 25CM</t>
  </si>
  <si>
    <t>4401479493</t>
  </si>
  <si>
    <t>COLOUR POT 25CM  472850</t>
  </si>
  <si>
    <t>COLOUR POT 25CM  47850</t>
  </si>
  <si>
    <t>1015</t>
  </si>
  <si>
    <t>LOTS OF POTS PTA</t>
  </si>
  <si>
    <t>COLOUR POT 25CM</t>
  </si>
  <si>
    <t>COLOUR MAGIC 25CM  472580</t>
  </si>
  <si>
    <t>COLOUR MAGIC 25CM  472850</t>
  </si>
  <si>
    <t>1105</t>
  </si>
  <si>
    <t>0880</t>
  </si>
  <si>
    <t>1107</t>
  </si>
  <si>
    <t>16068</t>
  </si>
  <si>
    <t>4401482751</t>
  </si>
  <si>
    <t>PETUNIA 25CM</t>
  </si>
  <si>
    <t>0968</t>
  </si>
  <si>
    <t>1113</t>
  </si>
  <si>
    <t>1120</t>
  </si>
  <si>
    <t>86496A</t>
  </si>
  <si>
    <t>1079</t>
  </si>
  <si>
    <t>1121</t>
  </si>
  <si>
    <t>1086</t>
  </si>
  <si>
    <t>1126</t>
  </si>
  <si>
    <t>86701A</t>
  </si>
  <si>
    <t>4401500367</t>
  </si>
  <si>
    <t>0983</t>
  </si>
  <si>
    <t>HIBISCUS 25CM</t>
  </si>
  <si>
    <t>87053A</t>
  </si>
  <si>
    <t>1855</t>
  </si>
  <si>
    <t>HIBUSCUS 25CM</t>
  </si>
  <si>
    <t>4401526180</t>
  </si>
  <si>
    <t>26729</t>
  </si>
  <si>
    <t>472850  COLOUR MAGIC 25CM</t>
  </si>
  <si>
    <t>1922</t>
  </si>
  <si>
    <t>1100</t>
  </si>
  <si>
    <t>15240</t>
  </si>
  <si>
    <t>BUCO SSC:POTCHEFSTROOM</t>
  </si>
  <si>
    <t>88106A</t>
  </si>
  <si>
    <t>88154A</t>
  </si>
  <si>
    <t>1666</t>
  </si>
  <si>
    <t>1667</t>
  </si>
  <si>
    <t>17667</t>
  </si>
  <si>
    <t>1965</t>
  </si>
  <si>
    <t>88614A</t>
  </si>
  <si>
    <t>1968</t>
  </si>
  <si>
    <t>1935</t>
  </si>
  <si>
    <t>1938</t>
  </si>
  <si>
    <t>COLOUR PETUNIA 25CM</t>
  </si>
  <si>
    <t>1832</t>
  </si>
  <si>
    <t>89063A</t>
  </si>
  <si>
    <t>89123A</t>
  </si>
  <si>
    <t>1696</t>
  </si>
  <si>
    <t>1697</t>
  </si>
  <si>
    <t>1991</t>
  </si>
  <si>
    <t>18256</t>
  </si>
  <si>
    <t>COLOUR MAGIC 25CM   472850</t>
  </si>
  <si>
    <t>89645A</t>
  </si>
  <si>
    <t>12665</t>
  </si>
  <si>
    <t>4401591715</t>
  </si>
  <si>
    <t>HELIANTHUS 25CM (SPECIAL)</t>
  </si>
  <si>
    <t>1373</t>
  </si>
  <si>
    <t>RTS1040340</t>
  </si>
  <si>
    <t>HELIANTHUS TAVOR DOUBLE 23CM</t>
  </si>
  <si>
    <t>49119</t>
  </si>
  <si>
    <t>4401609480</t>
  </si>
  <si>
    <t>V0328250</t>
  </si>
  <si>
    <t>COLOUR MAGIC 25CM 472850</t>
  </si>
  <si>
    <t>Total for COLOUR MAGIC 25CM</t>
  </si>
  <si>
    <t>BEGONIA ERIS BRONZE LEAF ROSE 25CM</t>
  </si>
  <si>
    <t>63433A</t>
  </si>
  <si>
    <t>26200651 - PERENNIAL BEGONIA ERIS BRONZE LEAF ROSE 25CM</t>
  </si>
  <si>
    <t>Total for BEGONIA ERIS BRONZE LEAF ROSE 25CM</t>
  </si>
  <si>
    <t>BEGONIA SPRINT PLUS GREEN LEAF RED 25CM</t>
  </si>
  <si>
    <t>26200651 - PERENNIAL BEGONIA SPRINT PLUS GREEN LEAF RED 25CM</t>
  </si>
  <si>
    <t>Total for BEGONIA SPRINT PLUS GREEN LEAF RED 25CM</t>
  </si>
  <si>
    <t>BEGONIA SPRINT PLUS GREEN LEAF ROSE 25CM</t>
  </si>
  <si>
    <t>26200651 - PERENNIAL BEGONIA SPRINT PLUS GREEN LEAF ROSE 25CM</t>
  </si>
  <si>
    <t>Total for BEGONIA SPRINT PLUS GREEN LEAF ROSE 25CM</t>
  </si>
  <si>
    <t>PLANT HANGING BASKET 25CM</t>
  </si>
  <si>
    <t>PLANT HANGING BASKET 25CM  170113</t>
  </si>
  <si>
    <t>86156A</t>
  </si>
  <si>
    <t>4401484702</t>
  </si>
  <si>
    <t>4401484725</t>
  </si>
  <si>
    <t>PLANT HANGING BASKET  25CM  170113</t>
  </si>
  <si>
    <t>PLANT HANGING BASKET 25CM   170113</t>
  </si>
  <si>
    <t>4401488140</t>
  </si>
  <si>
    <t>PLANT HANGING BASKET 25CM 170113</t>
  </si>
  <si>
    <t>86498A</t>
  </si>
  <si>
    <t>JOY GARDENS</t>
  </si>
  <si>
    <t>86593A</t>
  </si>
  <si>
    <t>4401494434</t>
  </si>
  <si>
    <t>86671A</t>
  </si>
  <si>
    <t>4401500961</t>
  </si>
  <si>
    <t>4401501946</t>
  </si>
  <si>
    <t>4401503359</t>
  </si>
  <si>
    <t>4401504662</t>
  </si>
  <si>
    <t>1138</t>
  </si>
  <si>
    <t>4401514304</t>
  </si>
  <si>
    <t>4401516982</t>
  </si>
  <si>
    <t>4401520394</t>
  </si>
  <si>
    <t>4401520412</t>
  </si>
  <si>
    <t>4401529092</t>
  </si>
  <si>
    <t>87592A</t>
  </si>
  <si>
    <t>4401531715</t>
  </si>
  <si>
    <t>4401534266</t>
  </si>
  <si>
    <t>170113  PLANT HANGING BASKET 25CM</t>
  </si>
  <si>
    <t>4401535114</t>
  </si>
  <si>
    <t>4401535081</t>
  </si>
  <si>
    <t>4401539920</t>
  </si>
  <si>
    <t>4401541522</t>
  </si>
  <si>
    <t>PLANT HANGING BASKET 20CM</t>
  </si>
  <si>
    <t>4401549495</t>
  </si>
  <si>
    <t>4401550844</t>
  </si>
  <si>
    <t>88384A</t>
  </si>
  <si>
    <t>4401560201</t>
  </si>
  <si>
    <t>4401561762</t>
  </si>
  <si>
    <t>4401562831</t>
  </si>
  <si>
    <t>4401565864</t>
  </si>
  <si>
    <t>4401567438</t>
  </si>
  <si>
    <t>1939</t>
  </si>
  <si>
    <t>4401569709</t>
  </si>
  <si>
    <t>89167A</t>
  </si>
  <si>
    <t>4401586964</t>
  </si>
  <si>
    <t>4401588346</t>
  </si>
  <si>
    <t>89639A</t>
  </si>
  <si>
    <t>4401589404</t>
  </si>
  <si>
    <t>1980</t>
  </si>
  <si>
    <t>4401583837</t>
  </si>
  <si>
    <t>48105</t>
  </si>
  <si>
    <t>FH CHAMBERLAIN TRADING (PTY) LTD</t>
  </si>
  <si>
    <t>4401591710</t>
  </si>
  <si>
    <t>4401592097</t>
  </si>
  <si>
    <t>4401599403</t>
  </si>
  <si>
    <t>4401599940</t>
  </si>
  <si>
    <t>29756</t>
  </si>
  <si>
    <t>4401602323</t>
  </si>
  <si>
    <t>4401605924</t>
  </si>
  <si>
    <t>4401614679</t>
  </si>
  <si>
    <t>Total for PLANT HANGING BASKET 25CM</t>
  </si>
  <si>
    <t>COLOUR MAGIC 32CM</t>
  </si>
  <si>
    <t>COLOUR MAGIC 32CM  376552</t>
  </si>
  <si>
    <t>4401480169</t>
  </si>
  <si>
    <t>4401480957</t>
  </si>
  <si>
    <t>86286A</t>
  </si>
  <si>
    <t>RTS1033281</t>
  </si>
  <si>
    <t>4401501392</t>
  </si>
  <si>
    <t>4401503726</t>
  </si>
  <si>
    <t>BUILDERS WAREHOUSE:POTCHEFSTROOM</t>
  </si>
  <si>
    <t>COLOUR MAGIC 32CM 376552</t>
  </si>
  <si>
    <t>1809</t>
  </si>
  <si>
    <t>1657</t>
  </si>
  <si>
    <t>88064A</t>
  </si>
  <si>
    <t>4401562789</t>
  </si>
  <si>
    <t>1827</t>
  </si>
  <si>
    <t>88579A</t>
  </si>
  <si>
    <t>PETUNIA COLOUR MAGIC 32CM  376552</t>
  </si>
  <si>
    <t>4401569612</t>
  </si>
  <si>
    <t>1618</t>
  </si>
  <si>
    <t>89120A</t>
  </si>
  <si>
    <t>1981</t>
  </si>
  <si>
    <t>1982</t>
  </si>
  <si>
    <t>1360</t>
  </si>
  <si>
    <t>20124</t>
  </si>
  <si>
    <t>1256</t>
  </si>
  <si>
    <t>1999</t>
  </si>
  <si>
    <t>4401593623</t>
  </si>
  <si>
    <t>4401594428</t>
  </si>
  <si>
    <t>20390</t>
  </si>
  <si>
    <t>MIX POTS 32CM</t>
  </si>
  <si>
    <t>COLOUR MAGIC 32CM (SPECIAL)</t>
  </si>
  <si>
    <t>COLOUR MAGIC 32CM  376552  376552</t>
  </si>
  <si>
    <t>4401607254</t>
  </si>
  <si>
    <t>Total for COLOUR MAGIC 32CM</t>
  </si>
  <si>
    <t>CHAMBERLAIN 4 PACK</t>
  </si>
  <si>
    <t>SEEDLINGS 4 PACK ASSORTED</t>
  </si>
  <si>
    <t>37304</t>
  </si>
  <si>
    <t>SEEDLINGS 4 PACK ASSORTED  363483</t>
  </si>
  <si>
    <t>13143</t>
  </si>
  <si>
    <t>Total for CHAMBERLAIN 4 PACK</t>
  </si>
  <si>
    <t>SEEDLING FLOWER 4 PACK</t>
  </si>
  <si>
    <t>737186350505 - SEEDLING FLOWER 4 PACK</t>
  </si>
  <si>
    <t>58171</t>
  </si>
  <si>
    <t>Total for SEEDLING FLOWER 4 PACK</t>
  </si>
  <si>
    <t>COLOUR PLUGS 48</t>
  </si>
  <si>
    <t>COLOUR PLUGS 48  150864</t>
  </si>
  <si>
    <t>89194A</t>
  </si>
  <si>
    <t>128 LAWN</t>
  </si>
  <si>
    <t>Total for COLOUR PLUGS 48</t>
  </si>
  <si>
    <t>28884</t>
  </si>
  <si>
    <t>SEEDLINGS ASS  28884</t>
  </si>
  <si>
    <t>4401478725</t>
  </si>
  <si>
    <t>SEEDLINGS ASS</t>
  </si>
  <si>
    <t>4401479289</t>
  </si>
  <si>
    <t>4401479278</t>
  </si>
  <si>
    <t>4401479286</t>
  </si>
  <si>
    <t>4401479514</t>
  </si>
  <si>
    <t>4401479525</t>
  </si>
  <si>
    <t>SEEDLINGS ASS 28884</t>
  </si>
  <si>
    <t>0878</t>
  </si>
  <si>
    <t>4401479700</t>
  </si>
  <si>
    <t>4401479692</t>
  </si>
  <si>
    <t>0964</t>
  </si>
  <si>
    <t>4401480622</t>
  </si>
  <si>
    <t>SEEDLINGS ASS   28884</t>
  </si>
  <si>
    <t>1019</t>
  </si>
  <si>
    <t>LINKSFIELD NURSERY</t>
  </si>
  <si>
    <t>0879</t>
  </si>
  <si>
    <t>1018</t>
  </si>
  <si>
    <t>25296</t>
  </si>
  <si>
    <t>4401481279</t>
  </si>
  <si>
    <t>BUILDERS WAREHOUSE:SOWETO</t>
  </si>
  <si>
    <t>4401481554</t>
  </si>
  <si>
    <t>4401481484</t>
  </si>
  <si>
    <t>86208A</t>
  </si>
  <si>
    <t>86209A</t>
  </si>
  <si>
    <t>4401481863</t>
  </si>
  <si>
    <t>1022</t>
  </si>
  <si>
    <t>0883</t>
  </si>
  <si>
    <t>4401482292</t>
  </si>
  <si>
    <t>4401482258</t>
  </si>
  <si>
    <t>4401482302</t>
  </si>
  <si>
    <t>4401482338</t>
  </si>
  <si>
    <t>0960</t>
  </si>
  <si>
    <t>4401482686</t>
  </si>
  <si>
    <t>4401482762</t>
  </si>
  <si>
    <t>4401482652</t>
  </si>
  <si>
    <t>4401482659</t>
  </si>
  <si>
    <t>4401483394</t>
  </si>
  <si>
    <t>4401483409</t>
  </si>
  <si>
    <t>4401483842</t>
  </si>
  <si>
    <t>4401484352</t>
  </si>
  <si>
    <t>4401484402</t>
  </si>
  <si>
    <t>4401484427</t>
  </si>
  <si>
    <t>4401484761</t>
  </si>
  <si>
    <t>4401484776</t>
  </si>
  <si>
    <t>25380</t>
  </si>
  <si>
    <t>4401485152</t>
  </si>
  <si>
    <t>4401485057</t>
  </si>
  <si>
    <t>86353A</t>
  </si>
  <si>
    <t>1106</t>
  </si>
  <si>
    <t>RTS1032772</t>
  </si>
  <si>
    <t>0886</t>
  </si>
  <si>
    <t>4401485421</t>
  </si>
  <si>
    <t>86409A</t>
  </si>
  <si>
    <t>BUCO SSC:WONDERBOOM</t>
  </si>
  <si>
    <t>4401485895</t>
  </si>
  <si>
    <t>4401485886</t>
  </si>
  <si>
    <t>4401485840</t>
  </si>
  <si>
    <t>4401485821</t>
  </si>
  <si>
    <t>4401485898</t>
  </si>
  <si>
    <t>0888</t>
  </si>
  <si>
    <t>0971</t>
  </si>
  <si>
    <t>4401486463</t>
  </si>
  <si>
    <t>4401486391</t>
  </si>
  <si>
    <t>4401486439</t>
  </si>
  <si>
    <t>86392A</t>
  </si>
  <si>
    <t>4401487769</t>
  </si>
  <si>
    <t>1029</t>
  </si>
  <si>
    <t>4401487682</t>
  </si>
  <si>
    <t>1118</t>
  </si>
  <si>
    <t>1119</t>
  </si>
  <si>
    <t>0890</t>
  </si>
  <si>
    <t>SEEDLINGS TOMATO SPECIAL</t>
  </si>
  <si>
    <t>SEEDLINGS CHILLI SPECIAL</t>
  </si>
  <si>
    <t>1075</t>
  </si>
  <si>
    <t>4401488757</t>
  </si>
  <si>
    <t>4401489278</t>
  </si>
  <si>
    <t>4401489338</t>
  </si>
  <si>
    <t>4401489382</t>
  </si>
  <si>
    <t>0891</t>
  </si>
  <si>
    <t>86502A</t>
  </si>
  <si>
    <t>4401490307</t>
  </si>
  <si>
    <t>4401490367</t>
  </si>
  <si>
    <t>1080</t>
  </si>
  <si>
    <t>4401490303</t>
  </si>
  <si>
    <t>4401490918</t>
  </si>
  <si>
    <t>4401491416</t>
  </si>
  <si>
    <t>4401491385</t>
  </si>
  <si>
    <t>1081</t>
  </si>
  <si>
    <t>4401491924</t>
  </si>
  <si>
    <t>4401492047</t>
  </si>
  <si>
    <t>4401491922</t>
  </si>
  <si>
    <t>1123</t>
  </si>
  <si>
    <t>4401493015</t>
  </si>
  <si>
    <t>4401492910</t>
  </si>
  <si>
    <t>0893</t>
  </si>
  <si>
    <t>4401492869</t>
  </si>
  <si>
    <t>1031</t>
  </si>
  <si>
    <t>4401493369</t>
  </si>
  <si>
    <t>0849</t>
  </si>
  <si>
    <t>1033</t>
  </si>
  <si>
    <t>4401493987</t>
  </si>
  <si>
    <t>4401493890</t>
  </si>
  <si>
    <t>4401493907</t>
  </si>
  <si>
    <t>4401494005</t>
  </si>
  <si>
    <t>4401494371</t>
  </si>
  <si>
    <t>10817</t>
  </si>
  <si>
    <t>1085</t>
  </si>
  <si>
    <t>1084</t>
  </si>
  <si>
    <t>26110</t>
  </si>
  <si>
    <t>SEEDLINGS ASS  43611</t>
  </si>
  <si>
    <t>4401495072</t>
  </si>
  <si>
    <t>4401495003</t>
  </si>
  <si>
    <t>1125</t>
  </si>
  <si>
    <t>86649A</t>
  </si>
  <si>
    <t>4401495454</t>
  </si>
  <si>
    <t>4401495870</t>
  </si>
  <si>
    <t>4401495876</t>
  </si>
  <si>
    <t>4401495865</t>
  </si>
  <si>
    <t>4401496269</t>
  </si>
  <si>
    <t>4401496204</t>
  </si>
  <si>
    <t>4401496494</t>
  </si>
  <si>
    <t>86546A</t>
  </si>
  <si>
    <t>4401496491</t>
  </si>
  <si>
    <t>4401496435</t>
  </si>
  <si>
    <t>4401496610</t>
  </si>
  <si>
    <t>4401497005</t>
  </si>
  <si>
    <t>SEEDLINGS IMPATIENS SPECIAL</t>
  </si>
  <si>
    <t>SEEDLINGS ASS IMPATIENS</t>
  </si>
  <si>
    <t>4401497387</t>
  </si>
  <si>
    <t>4401497404</t>
  </si>
  <si>
    <t>1088</t>
  </si>
  <si>
    <t>SEEDLINGS IMPATIENS</t>
  </si>
  <si>
    <t>4401497881</t>
  </si>
  <si>
    <t>4401497964</t>
  </si>
  <si>
    <t>86737A</t>
  </si>
  <si>
    <t>4401498461</t>
  </si>
  <si>
    <t>4401498514</t>
  </si>
  <si>
    <t>16450</t>
  </si>
  <si>
    <t>4401498830</t>
  </si>
  <si>
    <t>0978</t>
  </si>
  <si>
    <t>OLIVE GARDENS</t>
  </si>
  <si>
    <t>4401499406</t>
  </si>
  <si>
    <t>4401499338</t>
  </si>
  <si>
    <t>4401499493</t>
  </si>
  <si>
    <t>4401499910</t>
  </si>
  <si>
    <t>0980</t>
  </si>
  <si>
    <t>0979</t>
  </si>
  <si>
    <t>4401500453</t>
  </si>
  <si>
    <t>1094</t>
  </si>
  <si>
    <t>4401500337</t>
  </si>
  <si>
    <t>4401501010</t>
  </si>
  <si>
    <t>4401500892</t>
  </si>
  <si>
    <t>4401501004</t>
  </si>
  <si>
    <t>4401500931</t>
  </si>
  <si>
    <t>4401500829</t>
  </si>
  <si>
    <t>4401500867</t>
  </si>
  <si>
    <t>26303</t>
  </si>
  <si>
    <t>1095</t>
  </si>
  <si>
    <t>1034</t>
  </si>
  <si>
    <t>4401501239</t>
  </si>
  <si>
    <t>4401501551</t>
  </si>
  <si>
    <t>4401502069</t>
  </si>
  <si>
    <t>1038</t>
  </si>
  <si>
    <t>0981</t>
  </si>
  <si>
    <t>4401502940</t>
  </si>
  <si>
    <t>4401502887</t>
  </si>
  <si>
    <t>4401502962</t>
  </si>
  <si>
    <t>4401502825</t>
  </si>
  <si>
    <t>4401502943</t>
  </si>
  <si>
    <t>4401502803</t>
  </si>
  <si>
    <t>4401503457</t>
  </si>
  <si>
    <t>4401503467</t>
  </si>
  <si>
    <t>4401503315</t>
  </si>
  <si>
    <t>4401503411</t>
  </si>
  <si>
    <t>26323</t>
  </si>
  <si>
    <t>4401503781</t>
  </si>
  <si>
    <t>86895A</t>
  </si>
  <si>
    <t>4401504197</t>
  </si>
  <si>
    <t>1042</t>
  </si>
  <si>
    <t>1041</t>
  </si>
  <si>
    <t>4401504641</t>
  </si>
  <si>
    <t>4401505124</t>
  </si>
  <si>
    <t>4401505489</t>
  </si>
  <si>
    <t>4401505878</t>
  </si>
  <si>
    <t>15159</t>
  </si>
  <si>
    <t>43677</t>
  </si>
  <si>
    <t>4401505862</t>
  </si>
  <si>
    <t>1136</t>
  </si>
  <si>
    <t>RTS1034141</t>
  </si>
  <si>
    <t>1043</t>
  </si>
  <si>
    <t>4401506495</t>
  </si>
  <si>
    <t>4401506469</t>
  </si>
  <si>
    <t>35971</t>
  </si>
  <si>
    <t>SEEDLINGS CHILLI</t>
  </si>
  <si>
    <t>4401506914</t>
  </si>
  <si>
    <t>4401507257</t>
  </si>
  <si>
    <t>4401507385</t>
  </si>
  <si>
    <t>1047</t>
  </si>
  <si>
    <t>4401507751</t>
  </si>
  <si>
    <t>4401508145</t>
  </si>
  <si>
    <t>1050</t>
  </si>
  <si>
    <t>4401508226</t>
  </si>
  <si>
    <t>4401508009</t>
  </si>
  <si>
    <t>0989</t>
  </si>
  <si>
    <t>4401509173</t>
  </si>
  <si>
    <t>4401509297</t>
  </si>
  <si>
    <t>4401509332</t>
  </si>
  <si>
    <t>4401509843</t>
  </si>
  <si>
    <t>4401509850</t>
  </si>
  <si>
    <t>0991</t>
  </si>
  <si>
    <t>1142</t>
  </si>
  <si>
    <t>0994</t>
  </si>
  <si>
    <t>4401510895</t>
  </si>
  <si>
    <t>1901</t>
  </si>
  <si>
    <t>4401511440</t>
  </si>
  <si>
    <t>4401511488</t>
  </si>
  <si>
    <t>4401511591</t>
  </si>
  <si>
    <t>4401512084</t>
  </si>
  <si>
    <t>87112A</t>
  </si>
  <si>
    <t>18813</t>
  </si>
  <si>
    <t>RTS1034494</t>
  </si>
  <si>
    <t>1903</t>
  </si>
  <si>
    <t>4401513619</t>
  </si>
  <si>
    <t>4401513604</t>
  </si>
  <si>
    <t>0995</t>
  </si>
  <si>
    <t>1143</t>
  </si>
  <si>
    <t>RTS1034632</t>
  </si>
  <si>
    <t>4401514796</t>
  </si>
  <si>
    <t>4401514802</t>
  </si>
  <si>
    <t>4401514720</t>
  </si>
  <si>
    <t>4401514784</t>
  </si>
  <si>
    <t>4401514718</t>
  </si>
  <si>
    <t>30136</t>
  </si>
  <si>
    <t>30137</t>
  </si>
  <si>
    <t>4401515203</t>
  </si>
  <si>
    <t>4401514996</t>
  </si>
  <si>
    <t>4401515706</t>
  </si>
  <si>
    <t>4401516019</t>
  </si>
  <si>
    <t>1857</t>
  </si>
  <si>
    <t>87270A</t>
  </si>
  <si>
    <t>4401516478</t>
  </si>
  <si>
    <t>4401516942</t>
  </si>
  <si>
    <t>4401517446</t>
  </si>
  <si>
    <t>87316A</t>
  </si>
  <si>
    <t>1860</t>
  </si>
  <si>
    <t>PRICE CORRE</t>
  </si>
  <si>
    <t>4401517861</t>
  </si>
  <si>
    <t>4401517965</t>
  </si>
  <si>
    <t>44364</t>
  </si>
  <si>
    <t>18919</t>
  </si>
  <si>
    <t>87310A</t>
  </si>
  <si>
    <t>BACK TO EDEN NURSERY</t>
  </si>
  <si>
    <t>87322A</t>
  </si>
  <si>
    <t>1862</t>
  </si>
  <si>
    <t>4401519024</t>
  </si>
  <si>
    <t>87330A</t>
  </si>
  <si>
    <t>1864</t>
  </si>
  <si>
    <t>4401519700</t>
  </si>
  <si>
    <t>4401519625</t>
  </si>
  <si>
    <t>1802</t>
  </si>
  <si>
    <t>4401520455</t>
  </si>
  <si>
    <t>4401520411</t>
  </si>
  <si>
    <t>4401520395</t>
  </si>
  <si>
    <t>11311</t>
  </si>
  <si>
    <t>4401521677</t>
  </si>
  <si>
    <t>4401521704</t>
  </si>
  <si>
    <t>4401521525</t>
  </si>
  <si>
    <t>1868</t>
  </si>
  <si>
    <t>4401522104</t>
  </si>
  <si>
    <t>4401522840</t>
  </si>
  <si>
    <t>4401522793</t>
  </si>
  <si>
    <t>4401522759</t>
  </si>
  <si>
    <t>4401522846</t>
  </si>
  <si>
    <t>4401523311</t>
  </si>
  <si>
    <t>26674</t>
  </si>
  <si>
    <t>26673</t>
  </si>
  <si>
    <t>4401523309</t>
  </si>
  <si>
    <t>1904</t>
  </si>
  <si>
    <t>4401523860</t>
  </si>
  <si>
    <t>4401523655</t>
  </si>
  <si>
    <t>4401523762</t>
  </si>
  <si>
    <t>1952</t>
  </si>
  <si>
    <t>CASH SALE</t>
  </si>
  <si>
    <t>1871</t>
  </si>
  <si>
    <t>RTS1035250</t>
  </si>
  <si>
    <t>1954</t>
  </si>
  <si>
    <t>1803</t>
  </si>
  <si>
    <t>SEEDLINGS ASS  2888</t>
  </si>
  <si>
    <t>4401524712</t>
  </si>
  <si>
    <t>4401524681</t>
  </si>
  <si>
    <t>4401524724</t>
  </si>
  <si>
    <t>1874</t>
  </si>
  <si>
    <t>4401525201</t>
  </si>
  <si>
    <t>4401525516</t>
  </si>
  <si>
    <t>4401525522</t>
  </si>
  <si>
    <t>4401525507</t>
  </si>
  <si>
    <t>15776</t>
  </si>
  <si>
    <t>4401526305</t>
  </si>
  <si>
    <t>SEEDLINGS ASS  28888</t>
  </si>
  <si>
    <t>1907</t>
  </si>
  <si>
    <t>4401526104</t>
  </si>
  <si>
    <t>4401526614</t>
  </si>
  <si>
    <t>4401526531</t>
  </si>
  <si>
    <t>4401526628</t>
  </si>
  <si>
    <t>4401527032</t>
  </si>
  <si>
    <t>1909</t>
  </si>
  <si>
    <t>SCHAFFLERS LANDSCAPING</t>
  </si>
  <si>
    <t>SEEDLINGS  ASS</t>
  </si>
  <si>
    <t>87565A</t>
  </si>
  <si>
    <t>1912</t>
  </si>
  <si>
    <t>4401529169</t>
  </si>
  <si>
    <t>4401530437</t>
  </si>
  <si>
    <t>4401530494</t>
  </si>
  <si>
    <t>87597A</t>
  </si>
  <si>
    <t>4401531133</t>
  </si>
  <si>
    <t>4401531212</t>
  </si>
  <si>
    <t>4401531069</t>
  </si>
  <si>
    <t>1810</t>
  </si>
  <si>
    <t>4401531744</t>
  </si>
  <si>
    <t>4401531648</t>
  </si>
  <si>
    <t>1811</t>
  </si>
  <si>
    <t>4401532816</t>
  </si>
  <si>
    <t>1812</t>
  </si>
  <si>
    <t>30545</t>
  </si>
  <si>
    <t>4401533827</t>
  </si>
  <si>
    <t>28884 SEEDLINGS ASS</t>
  </si>
  <si>
    <t>87669A</t>
  </si>
  <si>
    <t>28884  SEEDLINGS ASS</t>
  </si>
  <si>
    <t>87674A</t>
  </si>
  <si>
    <t>4401534262</t>
  </si>
  <si>
    <t>4401534758</t>
  </si>
  <si>
    <t>4401534701</t>
  </si>
  <si>
    <t>30152</t>
  </si>
  <si>
    <t>BUILDERS WAREHOUSE</t>
  </si>
  <si>
    <t>4401535037</t>
  </si>
  <si>
    <t>1955</t>
  </si>
  <si>
    <t>4401535322</t>
  </si>
  <si>
    <t>4401535479</t>
  </si>
  <si>
    <t>441535448</t>
  </si>
  <si>
    <t>4401536754</t>
  </si>
  <si>
    <t>4401538234</t>
  </si>
  <si>
    <t>1918</t>
  </si>
  <si>
    <t>4401538761</t>
  </si>
  <si>
    <t>4401538712</t>
  </si>
  <si>
    <t>4401539381</t>
  </si>
  <si>
    <t>4401539305</t>
  </si>
  <si>
    <t>4401539297</t>
  </si>
  <si>
    <t>4401539277</t>
  </si>
  <si>
    <t>4401539962</t>
  </si>
  <si>
    <t>4401539879</t>
  </si>
  <si>
    <t>30704</t>
  </si>
  <si>
    <t>4401540434</t>
  </si>
  <si>
    <t>4401540422</t>
  </si>
  <si>
    <t>4401541054</t>
  </si>
  <si>
    <t>4401540908</t>
  </si>
  <si>
    <t>1956</t>
  </si>
  <si>
    <t>4401541521</t>
  </si>
  <si>
    <t>1815</t>
  </si>
  <si>
    <t>1958</t>
  </si>
  <si>
    <t>1957</t>
  </si>
  <si>
    <t>4401541956</t>
  </si>
  <si>
    <t>19288</t>
  </si>
  <si>
    <t>4401542520</t>
  </si>
  <si>
    <t>1816</t>
  </si>
  <si>
    <t>26795</t>
  </si>
  <si>
    <t>26794</t>
  </si>
  <si>
    <t>4401543383</t>
  </si>
  <si>
    <t>1960</t>
  </si>
  <si>
    <t>4401543208</t>
  </si>
  <si>
    <t>4401543697</t>
  </si>
  <si>
    <t>4401543693</t>
  </si>
  <si>
    <t>1099</t>
  </si>
  <si>
    <t>4401544125</t>
  </si>
  <si>
    <t>4401544507</t>
  </si>
  <si>
    <t>4401544578</t>
  </si>
  <si>
    <t>4401544893</t>
  </si>
  <si>
    <t>4401544816</t>
  </si>
  <si>
    <t>4401545046</t>
  </si>
  <si>
    <t>4401545282</t>
  </si>
  <si>
    <t>1924</t>
  </si>
  <si>
    <t>4401546068</t>
  </si>
  <si>
    <t>4401546030</t>
  </si>
  <si>
    <t>4401546070</t>
  </si>
  <si>
    <t>4401546021</t>
  </si>
  <si>
    <t>4401546469</t>
  </si>
  <si>
    <t>4401546527</t>
  </si>
  <si>
    <t>4401546466</t>
  </si>
  <si>
    <t>1653</t>
  </si>
  <si>
    <t>1652</t>
  </si>
  <si>
    <t>1654</t>
  </si>
  <si>
    <t>4401547351</t>
  </si>
  <si>
    <t>4401547824</t>
  </si>
  <si>
    <t>4401547785</t>
  </si>
  <si>
    <t>1888</t>
  </si>
  <si>
    <t>4401548488</t>
  </si>
  <si>
    <t>4401548506</t>
  </si>
  <si>
    <t>26954</t>
  </si>
  <si>
    <t>SEEDLINGS ASS WINTER SPECIAL</t>
  </si>
  <si>
    <t>26956</t>
  </si>
  <si>
    <t>4401548930</t>
  </si>
  <si>
    <t>30965</t>
  </si>
  <si>
    <t>4401550352</t>
  </si>
  <si>
    <t>4401550379</t>
  </si>
  <si>
    <t>4401550373</t>
  </si>
  <si>
    <t>19437</t>
  </si>
  <si>
    <t>15855</t>
  </si>
  <si>
    <t>1149</t>
  </si>
  <si>
    <t>1661</t>
  </si>
  <si>
    <t>4401551419</t>
  </si>
  <si>
    <t>4401551536</t>
  </si>
  <si>
    <t>4401552030</t>
  </si>
  <si>
    <t>88078A</t>
  </si>
  <si>
    <t>1664</t>
  </si>
  <si>
    <t>4401552987</t>
  </si>
  <si>
    <t>4401553017</t>
  </si>
  <si>
    <t>4401552715</t>
  </si>
  <si>
    <t>1893</t>
  </si>
  <si>
    <t>4401553414</t>
  </si>
  <si>
    <t>1665</t>
  </si>
  <si>
    <t>4401554087</t>
  </si>
  <si>
    <t>4401553973</t>
  </si>
  <si>
    <t>1961</t>
  </si>
  <si>
    <t>4401554541</t>
  </si>
  <si>
    <t>4401554524</t>
  </si>
  <si>
    <t>4401554499</t>
  </si>
  <si>
    <t>SEEDLINGS  WINTER SPECIAL</t>
  </si>
  <si>
    <t>27011</t>
  </si>
  <si>
    <t>SEEDLINGS PRIMULA</t>
  </si>
  <si>
    <t>88182A</t>
  </si>
  <si>
    <t>88183A</t>
  </si>
  <si>
    <t>4401555024</t>
  </si>
  <si>
    <t>31097</t>
  </si>
  <si>
    <t>46108</t>
  </si>
  <si>
    <t>4401554855</t>
  </si>
  <si>
    <t>88220R</t>
  </si>
  <si>
    <t>EARTHQUEST MANAGEMENT CONSULTANTS</t>
  </si>
  <si>
    <t>4401555464</t>
  </si>
  <si>
    <t>4401555454</t>
  </si>
  <si>
    <t>4401555370</t>
  </si>
  <si>
    <t>88224A</t>
  </si>
  <si>
    <t>4401555478</t>
  </si>
  <si>
    <t>1962</t>
  </si>
  <si>
    <t>4401555781</t>
  </si>
  <si>
    <t>1927</t>
  </si>
  <si>
    <t>1928</t>
  </si>
  <si>
    <t>4401556320</t>
  </si>
  <si>
    <t>4401556330</t>
  </si>
  <si>
    <t>4401556343</t>
  </si>
  <si>
    <t>4401457459</t>
  </si>
  <si>
    <t>WINTER SEEDLINGS ASS</t>
  </si>
  <si>
    <t>4401557235</t>
  </si>
  <si>
    <t>88281A</t>
  </si>
  <si>
    <t>4401557437</t>
  </si>
  <si>
    <t>1963</t>
  </si>
  <si>
    <t>4401557938</t>
  </si>
  <si>
    <t>4401558064</t>
  </si>
  <si>
    <t>4401557880</t>
  </si>
  <si>
    <t>4401558451</t>
  </si>
  <si>
    <t>4401558470</t>
  </si>
  <si>
    <t>4401558861</t>
  </si>
  <si>
    <t>4401558881</t>
  </si>
  <si>
    <t>WINTER SEEDLINGS</t>
  </si>
  <si>
    <t>88417A</t>
  </si>
  <si>
    <t>BRAKPAN GARDEN CENTRE</t>
  </si>
  <si>
    <t>SPINACH SEEDLING</t>
  </si>
  <si>
    <t>4401559319</t>
  </si>
  <si>
    <t>1825</t>
  </si>
  <si>
    <t>88413A</t>
  </si>
  <si>
    <t>88431A</t>
  </si>
  <si>
    <t>4401559646</t>
  </si>
  <si>
    <t>4401559758</t>
  </si>
  <si>
    <t>4401560207</t>
  </si>
  <si>
    <t>4401560075</t>
  </si>
  <si>
    <t>4401560088</t>
  </si>
  <si>
    <t>SEEDLINGS PRIMROSE</t>
  </si>
  <si>
    <t>SEEDLINGS RIMULA</t>
  </si>
  <si>
    <t>88455A</t>
  </si>
  <si>
    <t>4401560755</t>
  </si>
  <si>
    <t>1674</t>
  </si>
  <si>
    <t>1676</t>
  </si>
  <si>
    <t>4401561375</t>
  </si>
  <si>
    <t>1933</t>
  </si>
  <si>
    <t>4401561299</t>
  </si>
  <si>
    <t>4401561344</t>
  </si>
  <si>
    <t>27324</t>
  </si>
  <si>
    <t>1678</t>
  </si>
  <si>
    <t>1679</t>
  </si>
  <si>
    <t>4401562892</t>
  </si>
  <si>
    <t>4401562924</t>
  </si>
  <si>
    <t>1680</t>
  </si>
  <si>
    <t>4401563532</t>
  </si>
  <si>
    <t>4401563527</t>
  </si>
  <si>
    <t>27341</t>
  </si>
  <si>
    <t>4401564254</t>
  </si>
  <si>
    <t>46583</t>
  </si>
  <si>
    <t>1351</t>
  </si>
  <si>
    <t>4401564992</t>
  </si>
  <si>
    <t>27163</t>
  </si>
  <si>
    <t>4401565768</t>
  </si>
  <si>
    <t>1966</t>
  </si>
  <si>
    <t>4401566415</t>
  </si>
  <si>
    <t>4401566677</t>
  </si>
  <si>
    <t>4401566678</t>
  </si>
  <si>
    <t>1969</t>
  </si>
  <si>
    <t>4401567123</t>
  </si>
  <si>
    <t>4401567176</t>
  </si>
  <si>
    <t>4401567107</t>
  </si>
  <si>
    <t>4401567121</t>
  </si>
  <si>
    <t>4401567508</t>
  </si>
  <si>
    <t>4401567464</t>
  </si>
  <si>
    <t>4401567928</t>
  </si>
  <si>
    <t>4401567892</t>
  </si>
  <si>
    <t>88804A</t>
  </si>
  <si>
    <t>46862</t>
  </si>
  <si>
    <t>1970</t>
  </si>
  <si>
    <t>4401568664</t>
  </si>
  <si>
    <t>4401568803</t>
  </si>
  <si>
    <t>4401569233</t>
  </si>
  <si>
    <t>1352</t>
  </si>
  <si>
    <t>4401569155</t>
  </si>
  <si>
    <t>4401569556</t>
  </si>
  <si>
    <t>4401569513</t>
  </si>
  <si>
    <t>1973</t>
  </si>
  <si>
    <t>4401570606</t>
  </si>
  <si>
    <t>12239</t>
  </si>
  <si>
    <t>1974</t>
  </si>
  <si>
    <t>1976</t>
  </si>
  <si>
    <t>1829</t>
  </si>
  <si>
    <t>4401571513</t>
  </si>
  <si>
    <t>4401571422</t>
  </si>
  <si>
    <t>88938A</t>
  </si>
  <si>
    <t>88939A</t>
  </si>
  <si>
    <t>4401572480</t>
  </si>
  <si>
    <t>1689</t>
  </si>
  <si>
    <t>1977</t>
  </si>
  <si>
    <t>1944</t>
  </si>
  <si>
    <t>4401573398</t>
  </si>
  <si>
    <t>4401573441</t>
  </si>
  <si>
    <t>4401573920</t>
  </si>
  <si>
    <t>4401573893</t>
  </si>
  <si>
    <t>4401573924</t>
  </si>
  <si>
    <t>4401573890</t>
  </si>
  <si>
    <t>4401574329</t>
  </si>
  <si>
    <t>4401574685</t>
  </si>
  <si>
    <t>4401575051</t>
  </si>
  <si>
    <t>4401575077</t>
  </si>
  <si>
    <t>4401575000</t>
  </si>
  <si>
    <t>1617</t>
  </si>
  <si>
    <t>4401575282</t>
  </si>
  <si>
    <t>22066</t>
  </si>
  <si>
    <t>1978</t>
  </si>
  <si>
    <t>4401575742</t>
  </si>
  <si>
    <t>4401575660</t>
  </si>
  <si>
    <t>4401576046</t>
  </si>
  <si>
    <t>1947</t>
  </si>
  <si>
    <t>4401576438</t>
  </si>
  <si>
    <t>1834</t>
  </si>
  <si>
    <t>1694</t>
  </si>
  <si>
    <t>22092</t>
  </si>
  <si>
    <t>4401577242</t>
  </si>
  <si>
    <t>1979</t>
  </si>
  <si>
    <t>4401577599</t>
  </si>
  <si>
    <t>4401577608</t>
  </si>
  <si>
    <t>4401578127</t>
  </si>
  <si>
    <t>4401578128</t>
  </si>
  <si>
    <t>47441</t>
  </si>
  <si>
    <t>1984</t>
  </si>
  <si>
    <t>1983</t>
  </si>
  <si>
    <t>1356</t>
  </si>
  <si>
    <t>4401580230</t>
  </si>
  <si>
    <t>4401580115</t>
  </si>
  <si>
    <t>4401580210</t>
  </si>
  <si>
    <t>4401580107</t>
  </si>
  <si>
    <t>4401580756</t>
  </si>
  <si>
    <t>4401580787</t>
  </si>
  <si>
    <t>RST1038826</t>
  </si>
  <si>
    <t>1835</t>
  </si>
  <si>
    <t>4401582112</t>
  </si>
  <si>
    <t>4401582109</t>
  </si>
  <si>
    <t>4401582104</t>
  </si>
  <si>
    <t>1986</t>
  </si>
  <si>
    <t>4401582606</t>
  </si>
  <si>
    <t>4401582576</t>
  </si>
  <si>
    <t>29638</t>
  </si>
  <si>
    <t>1837</t>
  </si>
  <si>
    <t>4401582941</t>
  </si>
  <si>
    <t>4401583030</t>
  </si>
  <si>
    <t>19994</t>
  </si>
  <si>
    <t>1358</t>
  </si>
  <si>
    <t>4401583625</t>
  </si>
  <si>
    <t>4401583871</t>
  </si>
  <si>
    <t>1698</t>
  </si>
  <si>
    <t>1989</t>
  </si>
  <si>
    <t>89351A</t>
  </si>
  <si>
    <t>4401584720</t>
  </si>
  <si>
    <t>4401584699</t>
  </si>
  <si>
    <t>1838</t>
  </si>
  <si>
    <t>4401585040</t>
  </si>
  <si>
    <t>1993</t>
  </si>
  <si>
    <t>1992</t>
  </si>
  <si>
    <t>4401585377</t>
  </si>
  <si>
    <t>22079</t>
  </si>
  <si>
    <t>32068</t>
  </si>
  <si>
    <t>4401585696</t>
  </si>
  <si>
    <t>5144627226</t>
  </si>
  <si>
    <t>PICK N PAY:BLOEMFONTEIN</t>
  </si>
  <si>
    <t>1361</t>
  </si>
  <si>
    <t>4401586195</t>
  </si>
  <si>
    <t>4401586219</t>
  </si>
  <si>
    <t>4401586230</t>
  </si>
  <si>
    <t>4401586576</t>
  </si>
  <si>
    <t>4401586615</t>
  </si>
  <si>
    <t>5144627224</t>
  </si>
  <si>
    <t>PICK N PAY:NORWOOD</t>
  </si>
  <si>
    <t>5144627227</t>
  </si>
  <si>
    <t>PICK N PAY:GREENSTONE</t>
  </si>
  <si>
    <t>38166</t>
  </si>
  <si>
    <t>5144627223</t>
  </si>
  <si>
    <t>PICK N PAY:WOODMEAD</t>
  </si>
  <si>
    <t>5144627225</t>
  </si>
  <si>
    <t>PICK N PAY:PRINCESS CROSSING</t>
  </si>
  <si>
    <t>5144627222</t>
  </si>
  <si>
    <t>PICK N PAY:KLERKSDORP</t>
  </si>
  <si>
    <t>1700</t>
  </si>
  <si>
    <t>4401587327</t>
  </si>
  <si>
    <t>4401587254</t>
  </si>
  <si>
    <t>20103</t>
  </si>
  <si>
    <t>47906</t>
  </si>
  <si>
    <t>4401587526</t>
  </si>
  <si>
    <t>4401587962</t>
  </si>
  <si>
    <t>4401587967</t>
  </si>
  <si>
    <t>4401588349</t>
  </si>
  <si>
    <t>89656A</t>
  </si>
  <si>
    <t>4401588629</t>
  </si>
  <si>
    <t>1251</t>
  </si>
  <si>
    <t>4401588880</t>
  </si>
  <si>
    <t>4401588890</t>
  </si>
  <si>
    <t>4401588901</t>
  </si>
  <si>
    <t>1842</t>
  </si>
  <si>
    <t>4401589415</t>
  </si>
  <si>
    <t>4401589425</t>
  </si>
  <si>
    <t>4401589670</t>
  </si>
  <si>
    <t>89691A</t>
  </si>
  <si>
    <t>4401589887</t>
  </si>
  <si>
    <t>1253</t>
  </si>
  <si>
    <t>4401590352</t>
  </si>
  <si>
    <t>4401590346</t>
  </si>
  <si>
    <t>1625</t>
  </si>
  <si>
    <t>4401590857</t>
  </si>
  <si>
    <t>4401591231</t>
  </si>
  <si>
    <t>4401591211</t>
  </si>
  <si>
    <t>4401591223</t>
  </si>
  <si>
    <t>4401591235</t>
  </si>
  <si>
    <t>4401591209</t>
  </si>
  <si>
    <t>4401591241</t>
  </si>
  <si>
    <t>1899</t>
  </si>
  <si>
    <t>4401591428</t>
  </si>
  <si>
    <t>4401591461</t>
  </si>
  <si>
    <t>1846</t>
  </si>
  <si>
    <t>RTS1039704</t>
  </si>
  <si>
    <t>4401591919</t>
  </si>
  <si>
    <t>4401591955</t>
  </si>
  <si>
    <t>4401592134</t>
  </si>
  <si>
    <t>4401592127</t>
  </si>
  <si>
    <t>4401592090</t>
  </si>
  <si>
    <t>1847</t>
  </si>
  <si>
    <t>4401592522</t>
  </si>
  <si>
    <t>4401592500</t>
  </si>
  <si>
    <t>4401592449</t>
  </si>
  <si>
    <t>4401592505</t>
  </si>
  <si>
    <t>1848</t>
  </si>
  <si>
    <t>4401592791</t>
  </si>
  <si>
    <t>2000</t>
  </si>
  <si>
    <t>RTS1039814</t>
  </si>
  <si>
    <t>89892A</t>
  </si>
  <si>
    <t>1850</t>
  </si>
  <si>
    <t>4401593618</t>
  </si>
  <si>
    <t>1368</t>
  </si>
  <si>
    <t>4401594047</t>
  </si>
  <si>
    <t>4401594090</t>
  </si>
  <si>
    <t>4401594110</t>
  </si>
  <si>
    <t>4401594060</t>
  </si>
  <si>
    <t>4401594080</t>
  </si>
  <si>
    <t>4401594429</t>
  </si>
  <si>
    <t>4401594794</t>
  </si>
  <si>
    <t>1369</t>
  </si>
  <si>
    <t>4401595192</t>
  </si>
  <si>
    <t>4401595149</t>
  </si>
  <si>
    <t>4401595488</t>
  </si>
  <si>
    <t>4762761270</t>
  </si>
  <si>
    <t>PICK N PAY:WITBANK</t>
  </si>
  <si>
    <t>1372</t>
  </si>
  <si>
    <t>4401595827</t>
  </si>
  <si>
    <t>4401595884</t>
  </si>
  <si>
    <t>4401595889</t>
  </si>
  <si>
    <t>4401596218</t>
  </si>
  <si>
    <t>48580</t>
  </si>
  <si>
    <t>4401596574</t>
  </si>
  <si>
    <t>1309</t>
  </si>
  <si>
    <t>1310</t>
  </si>
  <si>
    <t>RTS1040109</t>
  </si>
  <si>
    <t>90040A</t>
  </si>
  <si>
    <t>1311</t>
  </si>
  <si>
    <t>4401597678</t>
  </si>
  <si>
    <t>4401597674</t>
  </si>
  <si>
    <t>1312</t>
  </si>
  <si>
    <t>4401598537</t>
  </si>
  <si>
    <t>4401598558</t>
  </si>
  <si>
    <t>1313</t>
  </si>
  <si>
    <t>1261</t>
  </si>
  <si>
    <t>4401599427</t>
  </si>
  <si>
    <t>4401599263</t>
  </si>
  <si>
    <t>4401599372</t>
  </si>
  <si>
    <t>1378</t>
  </si>
  <si>
    <t>1377</t>
  </si>
  <si>
    <t>4401599949</t>
  </si>
  <si>
    <t>1380</t>
  </si>
  <si>
    <t>4401600465</t>
  </si>
  <si>
    <t>4401600471</t>
  </si>
  <si>
    <t>1262</t>
  </si>
  <si>
    <t>1318</t>
  </si>
  <si>
    <t>20479</t>
  </si>
  <si>
    <t>4401601458</t>
  </si>
  <si>
    <t>4401601786</t>
  </si>
  <si>
    <t>4401602369</t>
  </si>
  <si>
    <t>90234A</t>
  </si>
  <si>
    <t>4401603944</t>
  </si>
  <si>
    <t>90244A</t>
  </si>
  <si>
    <t>1321</t>
  </si>
  <si>
    <t>1385</t>
  </si>
  <si>
    <t>90251A</t>
  </si>
  <si>
    <t>4401604492</t>
  </si>
  <si>
    <t>1323</t>
  </si>
  <si>
    <t>4401604804</t>
  </si>
  <si>
    <t>4401604917</t>
  </si>
  <si>
    <t>4401604796</t>
  </si>
  <si>
    <t>4401605275</t>
  </si>
  <si>
    <t>RTS1040624</t>
  </si>
  <si>
    <t>1264</t>
  </si>
  <si>
    <t>4401605549</t>
  </si>
  <si>
    <t>4401605489</t>
  </si>
  <si>
    <t>4401605942</t>
  </si>
  <si>
    <t>1326</t>
  </si>
  <si>
    <t>1325</t>
  </si>
  <si>
    <t>1328</t>
  </si>
  <si>
    <t>4401606313</t>
  </si>
  <si>
    <t>4401606270</t>
  </si>
  <si>
    <t>4401606350</t>
  </si>
  <si>
    <t>1329</t>
  </si>
  <si>
    <t>49116</t>
  </si>
  <si>
    <t>4401607263</t>
  </si>
  <si>
    <t>4401607713</t>
  </si>
  <si>
    <t>4401607813</t>
  </si>
  <si>
    <t>1331</t>
  </si>
  <si>
    <t>1388</t>
  </si>
  <si>
    <t>4401608149</t>
  </si>
  <si>
    <t>4401608205</t>
  </si>
  <si>
    <t>4401608169</t>
  </si>
  <si>
    <t>RTS1040932</t>
  </si>
  <si>
    <t>SEEDLINGS ASS  288884</t>
  </si>
  <si>
    <t>90450A</t>
  </si>
  <si>
    <t>49241</t>
  </si>
  <si>
    <t>4401610661</t>
  </si>
  <si>
    <t>4401611132</t>
  </si>
  <si>
    <t>90469A</t>
  </si>
  <si>
    <t>4401611262</t>
  </si>
  <si>
    <t>20683</t>
  </si>
  <si>
    <t>1394</t>
  </si>
  <si>
    <t>4401612210</t>
  </si>
  <si>
    <t>4401612102</t>
  </si>
  <si>
    <t>4401612336</t>
  </si>
  <si>
    <t>1270</t>
  </si>
  <si>
    <t>1271</t>
  </si>
  <si>
    <t>4401613398</t>
  </si>
  <si>
    <t>4401614259</t>
  </si>
  <si>
    <t>1333</t>
  </si>
  <si>
    <t>4401614535</t>
  </si>
  <si>
    <t>1274</t>
  </si>
  <si>
    <t>1337</t>
  </si>
  <si>
    <t>4401615466</t>
  </si>
  <si>
    <t>4401615522</t>
  </si>
  <si>
    <t>4401615523</t>
  </si>
  <si>
    <t>4401615536</t>
  </si>
  <si>
    <t>1399</t>
  </si>
  <si>
    <t>1398</t>
  </si>
  <si>
    <t>4401615898</t>
  </si>
  <si>
    <t>Total for 28884</t>
  </si>
  <si>
    <t>SEEDLING FLOWER 6 PACK</t>
  </si>
  <si>
    <t>240129</t>
  </si>
  <si>
    <t>737186350208 - SEEDLING FLOWER 6 PACK</t>
  </si>
  <si>
    <t>PUR/00059778</t>
  </si>
  <si>
    <t>15555</t>
  </si>
  <si>
    <t>Total for SEEDLING FLOWER 6 PACK</t>
  </si>
  <si>
    <t>SEEDLING VEGETABLE 6 PACK</t>
  </si>
  <si>
    <t>737186350659 - SEEDLING VEGETABLE 6 PACK</t>
  </si>
  <si>
    <t>Total for SEEDLING VEGETABLE 6 PACK</t>
  </si>
  <si>
    <t>VEGETABLE SEEDLINGS 6 PACK</t>
  </si>
  <si>
    <t>VEGETABLE SEEDLINGS</t>
  </si>
  <si>
    <t>1806</t>
  </si>
  <si>
    <t>1911</t>
  </si>
  <si>
    <t>89023A</t>
  </si>
  <si>
    <t>Total for VEGETABLE SEEDLINGS 6 PACK</t>
  </si>
  <si>
    <t>COLOUR MAGIC 9CM</t>
  </si>
  <si>
    <t>COLOUR POTS 9CM</t>
  </si>
  <si>
    <t>475362</t>
  </si>
  <si>
    <t>Total for COLOUR MAGIC 9CM</t>
  </si>
  <si>
    <t>ECHEVERIA SET OLIVER 9CM</t>
  </si>
  <si>
    <t>26930381 - PERENNIAL ECHEVARIA SET OLIVER 9CM</t>
  </si>
  <si>
    <t>Total for ECHEVERIA SET OLIVER 9CM</t>
  </si>
  <si>
    <t>SUCCULENT 9CM</t>
  </si>
  <si>
    <t>Total for SUCCULENT 9CM</t>
  </si>
  <si>
    <t>ADVERTISING</t>
  </si>
  <si>
    <t>827361</t>
  </si>
  <si>
    <t>Total for ADVERTISING</t>
  </si>
  <si>
    <t>BUILDERS REBATE</t>
  </si>
  <si>
    <t>25002094</t>
  </si>
  <si>
    <t>25014205</t>
  </si>
  <si>
    <t>25026980</t>
  </si>
  <si>
    <t>25038811</t>
  </si>
  <si>
    <t>SAMS PYRAMID LICENSES</t>
  </si>
  <si>
    <t>25039535</t>
  </si>
  <si>
    <t>25052640</t>
  </si>
  <si>
    <t>25065037</t>
  </si>
  <si>
    <t>25078314</t>
  </si>
  <si>
    <t>25091292</t>
  </si>
  <si>
    <t>25109484</t>
  </si>
  <si>
    <t>25121006</t>
  </si>
  <si>
    <t>25133694</t>
  </si>
  <si>
    <t>25144615</t>
  </si>
  <si>
    <t>26007843</t>
  </si>
  <si>
    <t>26019512</t>
  </si>
  <si>
    <t>26030807</t>
  </si>
  <si>
    <t>Total for BUILDERS REBATE</t>
  </si>
  <si>
    <t>D&amp;H</t>
  </si>
  <si>
    <t>DELIVERY AND HANDLING / 14%</t>
  </si>
  <si>
    <t>DELIVERY AND HANDLING / 17%</t>
  </si>
  <si>
    <t>DELIVERY AND HANDLING / 19%</t>
  </si>
  <si>
    <t>DELIVERY AND HANDLING / 14</t>
  </si>
  <si>
    <t>DELIVERY AND HANDLING / 10%</t>
  </si>
  <si>
    <t>DELIVERY AND HANDLING</t>
  </si>
  <si>
    <t>DELIVERY AND HANDLING  / 14%</t>
  </si>
  <si>
    <t>DELIVERY AND HANDLING / 15%</t>
  </si>
  <si>
    <t>Total for D&amp;H</t>
  </si>
  <si>
    <t>DISCOUNT</t>
  </si>
  <si>
    <t>DISCOUNT / 15%</t>
  </si>
  <si>
    <t>DISCOUNT - 15%</t>
  </si>
  <si>
    <t>DISCOUNT 15%</t>
  </si>
  <si>
    <t>DISCOUNT 15 %</t>
  </si>
  <si>
    <t>DISCOUNT / 145%</t>
  </si>
  <si>
    <t>DISCOUNT / 5%</t>
  </si>
  <si>
    <t>DISCOUNT  / 15%</t>
  </si>
  <si>
    <t>DISCOUNT / 10%</t>
  </si>
  <si>
    <t>DISCOUNT / 7%</t>
  </si>
  <si>
    <t>Total for DISCOUNT</t>
  </si>
  <si>
    <t>FLORA SELECT MINI PETUNIA 15CM</t>
  </si>
  <si>
    <t>FS MINI PETUNIA 15CM  703610</t>
  </si>
  <si>
    <t>FS MINI PETUNIA 15CM 703610</t>
  </si>
  <si>
    <t>86111A</t>
  </si>
  <si>
    <t>FLORA SELECT MINI PETUNIA 15CM  703610</t>
  </si>
  <si>
    <t>FLORA SELECT MINI PETUNIA 15CM 703610</t>
  </si>
  <si>
    <t>86900A</t>
  </si>
  <si>
    <t>87144A</t>
  </si>
  <si>
    <t>703610  FLORA SELECT MINI PETUNIA 15CM</t>
  </si>
  <si>
    <t>FLORA SELECT MINI PETUNIA 15CM  70361</t>
  </si>
  <si>
    <t>4401585677</t>
  </si>
  <si>
    <t>FLORA SELECT MINI PETUNIA 15CM  73610</t>
  </si>
  <si>
    <t>89803A</t>
  </si>
  <si>
    <t>4401602330</t>
  </si>
  <si>
    <t>Total for FLORA SELECT MINI PETUNIA 15CM</t>
  </si>
  <si>
    <t>FLORA SELECT BEGONIA 17CM</t>
  </si>
  <si>
    <t>BEGONIA 17CM</t>
  </si>
  <si>
    <t>Total for FLORA SELECT BEGONIA 17CM</t>
  </si>
  <si>
    <t>FLOWERS</t>
  </si>
  <si>
    <t>2025IF1</t>
  </si>
  <si>
    <t>25587</t>
  </si>
  <si>
    <t>Overcharge</t>
  </si>
  <si>
    <t>APR25</t>
  </si>
  <si>
    <t>1601F</t>
  </si>
  <si>
    <t>MAY25F</t>
  </si>
  <si>
    <t>1602F</t>
  </si>
  <si>
    <t>1603</t>
  </si>
  <si>
    <t>1604</t>
  </si>
  <si>
    <t>1605</t>
  </si>
  <si>
    <t>1606</t>
  </si>
  <si>
    <t>1607</t>
  </si>
  <si>
    <t>1609</t>
  </si>
  <si>
    <t>1610</t>
  </si>
  <si>
    <t>1611</t>
  </si>
  <si>
    <t>1612</t>
  </si>
  <si>
    <t>01502</t>
  </si>
  <si>
    <t>1613</t>
  </si>
  <si>
    <t>1614</t>
  </si>
  <si>
    <t>1615</t>
  </si>
  <si>
    <t>1616</t>
  </si>
  <si>
    <t>1619</t>
  </si>
  <si>
    <t>1620</t>
  </si>
  <si>
    <t>1621</t>
  </si>
  <si>
    <t>1622</t>
  </si>
  <si>
    <t>1623</t>
  </si>
  <si>
    <t>1624</t>
  </si>
  <si>
    <t>1626</t>
  </si>
  <si>
    <t>1627</t>
  </si>
  <si>
    <t>Total for FLOWERS</t>
  </si>
  <si>
    <t>COMPOST 15DM BAG</t>
  </si>
  <si>
    <t>664594</t>
  </si>
  <si>
    <t>Total for COMPOST 15DM BAG</t>
  </si>
  <si>
    <t>POTTING SOIL 15DM BAG</t>
  </si>
  <si>
    <t>747383</t>
  </si>
  <si>
    <t>Total for POTTING SOIL 15DM BAG</t>
  </si>
  <si>
    <t>HEALTHY LIVING</t>
  </si>
  <si>
    <t>Total for HEALTHY LIVING</t>
  </si>
  <si>
    <t>Sales</t>
  </si>
  <si>
    <t>100852</t>
  </si>
  <si>
    <t/>
  </si>
  <si>
    <t>CORR</t>
  </si>
  <si>
    <t>POLE EDGING</t>
  </si>
  <si>
    <t>LOG STEPPING STONES</t>
  </si>
  <si>
    <t>DOOR MAT</t>
  </si>
  <si>
    <t>FEET STEPPING STONES</t>
  </si>
  <si>
    <t>Total for Sales</t>
  </si>
  <si>
    <t>SPAR COLOUR MAGIC 12CM</t>
  </si>
  <si>
    <t>SPAR COLOUR MAGIC 12CM 737186350246</t>
  </si>
  <si>
    <t>727498</t>
  </si>
  <si>
    <t>477289</t>
  </si>
  <si>
    <t>664649</t>
  </si>
  <si>
    <t>311078</t>
  </si>
  <si>
    <t>727545</t>
  </si>
  <si>
    <t>664593</t>
  </si>
  <si>
    <t>Total for SPAR COLOUR MAGIC 12CM</t>
  </si>
  <si>
    <t>SPAR COLOUR MAGIC 15CM</t>
  </si>
  <si>
    <t>747442</t>
  </si>
  <si>
    <t>746892</t>
  </si>
  <si>
    <t>1036</t>
  </si>
  <si>
    <t>314140</t>
  </si>
  <si>
    <t>Total for SPAR COLOUR MAGIC 15CM</t>
  </si>
  <si>
    <t>SPAR COLOUR MAGIC 25CM</t>
  </si>
  <si>
    <t>SPAR COLOUR MAGIC 25CM 737186350260</t>
  </si>
  <si>
    <t>14980</t>
  </si>
  <si>
    <t>Total for SPAR COLOUR MAGIC 25CM</t>
  </si>
  <si>
    <t>SPAR COLOUR MAGIC 32CM</t>
  </si>
  <si>
    <t>SPAR COLOUR MAGIC 32CM - 737186350345</t>
  </si>
  <si>
    <t>Total for SPAR COLOUR MAGIC 32CM</t>
  </si>
  <si>
    <t>SPAR COLOUR MAGIC 9CM</t>
  </si>
  <si>
    <t>SPAR COLOUR MAGIC 9CM 737186350239</t>
  </si>
  <si>
    <t>Total for SPAR COLOUR MAGIC 9CM</t>
  </si>
  <si>
    <t>SPAR HANGING BASKET 20CM</t>
  </si>
  <si>
    <t>SPAR HANGING BASKET 20CM 737186350338</t>
  </si>
  <si>
    <t>Total for SPAR HANGING BASKET 20CM</t>
  </si>
  <si>
    <t>SPAR HANGING BASKET 25CM</t>
  </si>
  <si>
    <t>SPAR HANGING BASKET 25CM 737186350345</t>
  </si>
  <si>
    <t>56237</t>
  </si>
  <si>
    <t>HANGING BASKET 25CM 737186350345</t>
  </si>
  <si>
    <t>240132</t>
  </si>
  <si>
    <t>Total for SPAR HANGING BASKET 25CM</t>
  </si>
  <si>
    <t>SPAR HERB 12CM</t>
  </si>
  <si>
    <t>SPAR HERB 12CM 737186350215</t>
  </si>
  <si>
    <t>Total for SPAR HERB 12CM</t>
  </si>
  <si>
    <t>SPAR PALM 25CM</t>
  </si>
  <si>
    <t>Total for SPAR PALM 25CM</t>
  </si>
  <si>
    <t>SPAR MID RANGE 15CM</t>
  </si>
  <si>
    <t>SPAR MID RANGE 15CM 737186350284</t>
  </si>
  <si>
    <t>AQUILEGIA 15CM</t>
  </si>
  <si>
    <t>Total for SPAR MID RANGE 15CM</t>
  </si>
  <si>
    <t>SPAR PATIO 12CM</t>
  </si>
  <si>
    <t>SPAR PATIO 12CM 737186350277</t>
  </si>
  <si>
    <t>Total for SPAR PATIO 12CM</t>
  </si>
  <si>
    <t>SPAR PLANT TO PLATE 17CM</t>
  </si>
  <si>
    <t>SPAR PLANT TO PLATE 17CM 737186350222</t>
  </si>
  <si>
    <t>88689A</t>
  </si>
  <si>
    <t>Total for SPAR PLANT TO PLATE 17CM</t>
  </si>
  <si>
    <t>SPAR SIMPLY BEAUTIFUL 15CM</t>
  </si>
  <si>
    <t>SPAR SIMPLY BEAUTIFUL 15CM POT 737186350291</t>
  </si>
  <si>
    <t>14939</t>
  </si>
  <si>
    <t>Total for SPAR SIMPLY BEAUTIFUL 15CM</t>
  </si>
  <si>
    <t>SPAR SEASONAL 12CM</t>
  </si>
  <si>
    <t>SPAR SEASONAL 12CM 737186350963</t>
  </si>
  <si>
    <t>Total for SPAR SEASONAL 12CM</t>
  </si>
  <si>
    <t>SPAR SEEDLINGS</t>
  </si>
  <si>
    <t>SPAR SEEDLINGS 737186350208</t>
  </si>
  <si>
    <t>Total for SPAR SEEDLINGS</t>
  </si>
  <si>
    <t>SYSTEM</t>
  </si>
  <si>
    <t>ACCOUNT MANAGEMENT SYSTEM</t>
  </si>
  <si>
    <t>25109483</t>
  </si>
  <si>
    <t>25121005</t>
  </si>
  <si>
    <t>25133693</t>
  </si>
  <si>
    <t>25144614</t>
  </si>
  <si>
    <t>26007842</t>
  </si>
  <si>
    <t>26019511</t>
  </si>
  <si>
    <t>26030806</t>
  </si>
  <si>
    <t>Total for SYSTEM</t>
  </si>
  <si>
    <t>Transaction type</t>
  </si>
  <si>
    <t>Number</t>
  </si>
  <si>
    <t>Customer full name</t>
  </si>
  <si>
    <t>Memo/Description</t>
  </si>
  <si>
    <t>Quantity</t>
  </si>
  <si>
    <t>Sales price</t>
  </si>
  <si>
    <t>Amount</t>
  </si>
  <si>
    <t>Balance</t>
  </si>
  <si>
    <t>Column1</t>
  </si>
  <si>
    <t>SALES</t>
  </si>
  <si>
    <t>FLORA SELECT BEGONIA</t>
  </si>
  <si>
    <t>FLORA SELECT MINI PETUNIA</t>
  </si>
  <si>
    <t>ECHEVERIA SET OLIVER</t>
  </si>
  <si>
    <t>HANGING BASKET</t>
  </si>
  <si>
    <t>BEGONIA SPRINT PLUS</t>
  </si>
  <si>
    <t>BEGONIA ERIS</t>
  </si>
  <si>
    <t>ALSTROMERIA</t>
  </si>
  <si>
    <t>COLEUS FLOWER POWER</t>
  </si>
  <si>
    <t>COLEUS 23CM</t>
  </si>
  <si>
    <t>AERO BOWL</t>
  </si>
  <si>
    <t>FUCHSIA BELLA VERA</t>
  </si>
  <si>
    <t>BACOPA SCOPIA</t>
  </si>
  <si>
    <t>CAROLINA REAPER</t>
  </si>
  <si>
    <t>SWISS CHARD MIX</t>
  </si>
  <si>
    <t>PLANT TO PLATE L/STYLE</t>
  </si>
  <si>
    <t>PLANT TO PLATE</t>
  </si>
  <si>
    <t>LEMON GRASS</t>
  </si>
  <si>
    <t>VYGIE</t>
  </si>
  <si>
    <t>RANUNCULAS</t>
  </si>
  <si>
    <t>VERBENA</t>
  </si>
  <si>
    <t>SIMPLY BEAUTIFUL</t>
  </si>
  <si>
    <t>PREMIUM PERENNIAL</t>
  </si>
  <si>
    <t>OSTEOSPERMUM</t>
  </si>
  <si>
    <t>GERBERA</t>
  </si>
  <si>
    <t>GAURA</t>
  </si>
  <si>
    <t>CALIBRACHOA ASS</t>
  </si>
  <si>
    <t>CALIBRACHOA</t>
  </si>
  <si>
    <t>CARNATION</t>
  </si>
  <si>
    <t>ARGYRANTHEMUM ASSORTED</t>
  </si>
  <si>
    <t>ARGYRANTHEMUM</t>
  </si>
  <si>
    <t>ECHINACEA</t>
  </si>
  <si>
    <t>PERENNIAL 15CM</t>
  </si>
  <si>
    <t>COLEUS</t>
  </si>
  <si>
    <t>BEGONIA BIG</t>
  </si>
  <si>
    <t>BEGONIA NON STOP</t>
  </si>
  <si>
    <t>ANGELONIA ASSORTED</t>
  </si>
  <si>
    <t>ALTERNANTHERA</t>
  </si>
  <si>
    <t>ANGELONIA</t>
  </si>
  <si>
    <t>IVY GERANIUM</t>
  </si>
  <si>
    <t>GERANIUM ZONALE</t>
  </si>
  <si>
    <t>LAVENDER MARGARET ROBERTS</t>
  </si>
  <si>
    <t>LAVENDER</t>
  </si>
  <si>
    <t>DIGITALIS DALMATIAN PEACH</t>
  </si>
  <si>
    <t>COLOUR MAGIC ZINNIA</t>
  </si>
  <si>
    <t>COLOUR MAGIC VIOLA</t>
  </si>
  <si>
    <t>COLOUR MAGIC VINCA</t>
  </si>
  <si>
    <t>COLOUR MAGIC SALVIA</t>
  </si>
  <si>
    <t>COLOUR MAGIC PRIMULA</t>
  </si>
  <si>
    <t>COLOUR MAGIC PRIMROSE</t>
  </si>
  <si>
    <t>COLOUR MAGIC PORTULACA</t>
  </si>
  <si>
    <t>COLOUR MAGIC PETUNIA</t>
  </si>
  <si>
    <t>COLOUR MAGIC PANSY</t>
  </si>
  <si>
    <t>COLOUR MAGIC MARIGOLD</t>
  </si>
  <si>
    <t>COLOUR MAGIC IMPATIENS</t>
  </si>
  <si>
    <t>COLOUR MAGIC GYPSOPHILLA</t>
  </si>
  <si>
    <t>COLOUR MAGIC GAZANIA</t>
  </si>
  <si>
    <t>COLOUR MAGIC DIANTHUS</t>
  </si>
  <si>
    <t>COLOUR MAGIC CALENDULA</t>
  </si>
  <si>
    <t>COLOUR MAGIC BELLIS</t>
  </si>
  <si>
    <t>COLOUR MAGIC ALYSSUM</t>
  </si>
  <si>
    <t>CELOSIA DRACULA</t>
  </si>
  <si>
    <t>DIANTHUS</t>
  </si>
  <si>
    <t>ANTIRRHINUM</t>
  </si>
  <si>
    <t>ALYSSUM CLEAR CRYSTAL</t>
  </si>
  <si>
    <t>PELARGONIUM</t>
  </si>
  <si>
    <t>CYCLAMEN</t>
  </si>
  <si>
    <t>CINERARIA</t>
  </si>
  <si>
    <t>CALCEOLARIA</t>
  </si>
  <si>
    <t>CHILLI ORNAMENTAL</t>
  </si>
  <si>
    <t>ORNAMENTAL CHILLI</t>
  </si>
  <si>
    <t>HERB L/STYLE</t>
  </si>
  <si>
    <t>COLOUR GRASS</t>
  </si>
  <si>
    <t>CAREX</t>
  </si>
  <si>
    <t>COLOURGRASS</t>
  </si>
  <si>
    <t>THYME</t>
  </si>
  <si>
    <t>SAGE</t>
  </si>
  <si>
    <t>ROSEMARY</t>
  </si>
  <si>
    <t>ROCKET</t>
  </si>
  <si>
    <t>PARSLEY</t>
  </si>
  <si>
    <t>ORIGANO</t>
  </si>
  <si>
    <t>MINT</t>
  </si>
  <si>
    <t>CORIANDER</t>
  </si>
  <si>
    <t>CHIVES</t>
  </si>
  <si>
    <t>BASIL</t>
  </si>
  <si>
    <t>VINCA VICTORY GRAPE</t>
  </si>
  <si>
    <t>PRIMROSE</t>
  </si>
  <si>
    <t>CELOSIA 12CM</t>
  </si>
  <si>
    <t>Line</t>
  </si>
  <si>
    <t xml:space="preserve">AT PETUNIA HYBRIDS POT 12CM </t>
  </si>
  <si>
    <t xml:space="preserve">AT VEGETABLE POT 12CM </t>
  </si>
  <si>
    <t>Row Labels</t>
  </si>
  <si>
    <t>Grand Total</t>
  </si>
  <si>
    <t>Sum of Quantity</t>
  </si>
  <si>
    <t>Percentage</t>
  </si>
  <si>
    <t>SEEDLINGS</t>
  </si>
  <si>
    <t>15CM COLOUR POTS</t>
  </si>
  <si>
    <t>12CM COLOUR POT</t>
  </si>
  <si>
    <t>12CM HERB/VEG</t>
  </si>
  <si>
    <t>PETUNIA HYBRIDS</t>
  </si>
  <si>
    <t>MID RANGE</t>
  </si>
  <si>
    <t>20CM AERO BOWL</t>
  </si>
  <si>
    <t>14CM SUCCULENTS</t>
  </si>
  <si>
    <t>25CM HANGING BASKET</t>
  </si>
  <si>
    <t>25CM COLOUR POT</t>
  </si>
  <si>
    <t>15CM RANUNCULUS</t>
  </si>
  <si>
    <t>15CM ANGELONIA</t>
  </si>
  <si>
    <t>12CM PATIO RANGE</t>
  </si>
  <si>
    <t>12CM ORNAMENTAL CHILLI</t>
  </si>
  <si>
    <t>9CM SUCCULENTS</t>
  </si>
  <si>
    <t>DAHLIA POTS</t>
  </si>
  <si>
    <t>12CM PETUNIA HYBRIDS</t>
  </si>
  <si>
    <t>32CM MIX AND MINGLE</t>
  </si>
  <si>
    <t>12CM PRIMROSE/OBCONICA</t>
  </si>
  <si>
    <t>CHILLI POT</t>
  </si>
  <si>
    <t>LAWN PLUGS</t>
  </si>
  <si>
    <t>12CM GRASS POTS</t>
  </si>
  <si>
    <t>17CM GERANIUM</t>
  </si>
  <si>
    <t>12CM HERB</t>
  </si>
  <si>
    <t>15CM BEGONIA NON STOP</t>
  </si>
  <si>
    <t>19CM CHILLI POT</t>
  </si>
  <si>
    <t>24 PACKS</t>
  </si>
  <si>
    <t>25CM ALSTROMERIA</t>
  </si>
  <si>
    <t>25CM CHILLI</t>
  </si>
  <si>
    <t>17CM BEGONIA</t>
  </si>
  <si>
    <t>FLOWERS - HAZEL</t>
  </si>
  <si>
    <t>15DM BAG COMPOST</t>
  </si>
  <si>
    <t>15DM BAG POTTING SOIL</t>
  </si>
  <si>
    <t>SHOW ITEMS</t>
  </si>
  <si>
    <t>12CM CALIBRACHOA</t>
  </si>
  <si>
    <t>(All)</t>
  </si>
  <si>
    <t>Date</t>
  </si>
  <si>
    <t>Years (Date)</t>
  </si>
  <si>
    <t>Months (Date)</t>
  </si>
  <si>
    <t>17CM SUCCULENT</t>
  </si>
  <si>
    <t>17CM ARGYRANTHEMUM</t>
  </si>
  <si>
    <t>4401617046</t>
  </si>
  <si>
    <t>4401617344</t>
  </si>
  <si>
    <t>4401618970</t>
  </si>
  <si>
    <t>4401619058</t>
  </si>
  <si>
    <t>4401619368</t>
  </si>
  <si>
    <t>4401619686</t>
  </si>
  <si>
    <t>4401619653</t>
  </si>
  <si>
    <t>4401620094</t>
  </si>
  <si>
    <t>4401620629</t>
  </si>
  <si>
    <t>4401621120</t>
  </si>
  <si>
    <t>4401621063</t>
  </si>
  <si>
    <t>4401623100</t>
  </si>
  <si>
    <t>AT PORTULACA POT 12CM</t>
  </si>
  <si>
    <t>1284</t>
  </si>
  <si>
    <t>Total for AT PORTULACA POT 12CM</t>
  </si>
  <si>
    <t>AT SALVIA POT 12CM</t>
  </si>
  <si>
    <t>4401622062</t>
  </si>
  <si>
    <t>AT SALVIA POT 12CM 850040177</t>
  </si>
  <si>
    <t>Total for AT SALVIA POT 12CM</t>
  </si>
  <si>
    <t>4401616204</t>
  </si>
  <si>
    <t>4401616969</t>
  </si>
  <si>
    <t>4401617346</t>
  </si>
  <si>
    <t>AT SEASONAL COLOUR 12CM POT 8500401471</t>
  </si>
  <si>
    <t>4401617746</t>
  </si>
  <si>
    <t>4401618092</t>
  </si>
  <si>
    <t>4401618011</t>
  </si>
  <si>
    <t>4401618061</t>
  </si>
  <si>
    <t>4401618641</t>
  </si>
  <si>
    <t>4401619030</t>
  </si>
  <si>
    <t>4401620035</t>
  </si>
  <si>
    <t>4401620133</t>
  </si>
  <si>
    <t>4401621153</t>
  </si>
  <si>
    <t>4401621132</t>
  </si>
  <si>
    <t>4401623120</t>
  </si>
  <si>
    <t>4401623086</t>
  </si>
  <si>
    <t>4401617054</t>
  </si>
  <si>
    <t>1206</t>
  </si>
  <si>
    <t>1157</t>
  </si>
  <si>
    <t>1338</t>
  </si>
  <si>
    <t>1154</t>
  </si>
  <si>
    <t>90651A</t>
  </si>
  <si>
    <t>1344</t>
  </si>
  <si>
    <t>4401616507</t>
  </si>
  <si>
    <t>4401622808</t>
  </si>
  <si>
    <t>4401623131</t>
  </si>
  <si>
    <t>4401620680</t>
  </si>
  <si>
    <t>4401619042</t>
  </si>
  <si>
    <t>G/MASTER HERB ROSEMARY 12CM 647264</t>
  </si>
  <si>
    <t>4401620688</t>
  </si>
  <si>
    <t>4401621149</t>
  </si>
  <si>
    <t>4401622266</t>
  </si>
  <si>
    <t>4401621942</t>
  </si>
  <si>
    <t>AT COLOURGRASS 12CM POT 754871</t>
  </si>
  <si>
    <t>13214</t>
  </si>
  <si>
    <t>28903</t>
  </si>
  <si>
    <t>4401617361</t>
  </si>
  <si>
    <t>4401617365</t>
  </si>
  <si>
    <t>4401618069</t>
  </si>
  <si>
    <t>4401618003</t>
  </si>
  <si>
    <t>4401618979</t>
  </si>
  <si>
    <t>4401619055</t>
  </si>
  <si>
    <t>39279</t>
  </si>
  <si>
    <t>1281</t>
  </si>
  <si>
    <t>28925</t>
  </si>
  <si>
    <t>4401620083</t>
  </si>
  <si>
    <t>4401620105</t>
  </si>
  <si>
    <t>1289</t>
  </si>
  <si>
    <t>4401620704</t>
  </si>
  <si>
    <t>28932</t>
  </si>
  <si>
    <t>28931</t>
  </si>
  <si>
    <t>4401621562</t>
  </si>
  <si>
    <t>90860A</t>
  </si>
  <si>
    <t>4401623151</t>
  </si>
  <si>
    <t>PATIO ASSORTED 12CM</t>
  </si>
  <si>
    <t>Total for PATIO ASSORTED 12CM</t>
  </si>
  <si>
    <t>1551</t>
  </si>
  <si>
    <t>4401616190</t>
  </si>
  <si>
    <t>4401616193</t>
  </si>
  <si>
    <t>16163</t>
  </si>
  <si>
    <t>BACOPA MIX 15CM</t>
  </si>
  <si>
    <t>PETUNIA MIX 15CM</t>
  </si>
  <si>
    <t>39199</t>
  </si>
  <si>
    <t>4401616512</t>
  </si>
  <si>
    <t>4401616566</t>
  </si>
  <si>
    <t>4401616488</t>
  </si>
  <si>
    <t>1400</t>
  </si>
  <si>
    <t>1278</t>
  </si>
  <si>
    <t>4401617040</t>
  </si>
  <si>
    <t>4401617043</t>
  </si>
  <si>
    <t>4401617279</t>
  </si>
  <si>
    <t>4401617296</t>
  </si>
  <si>
    <t>16164</t>
  </si>
  <si>
    <t>BECOPA 15CM</t>
  </si>
  <si>
    <t>20780</t>
  </si>
  <si>
    <t>4401617710</t>
  </si>
  <si>
    <t>1552</t>
  </si>
  <si>
    <t>4401618076</t>
  </si>
  <si>
    <t>4401618029</t>
  </si>
  <si>
    <t>4401617980</t>
  </si>
  <si>
    <t>4401617958</t>
  </si>
  <si>
    <t>4401618072</t>
  </si>
  <si>
    <t>1207</t>
  </si>
  <si>
    <t>4401618208</t>
  </si>
  <si>
    <t>1280</t>
  </si>
  <si>
    <t>4401618639</t>
  </si>
  <si>
    <t>4401618603</t>
  </si>
  <si>
    <t>4401618638</t>
  </si>
  <si>
    <t>4401619010</t>
  </si>
  <si>
    <t>4401619004</t>
  </si>
  <si>
    <t>4401619381</t>
  </si>
  <si>
    <t>4401619759</t>
  </si>
  <si>
    <t>4401620013</t>
  </si>
  <si>
    <t>1287</t>
  </si>
  <si>
    <t>4401620691</t>
  </si>
  <si>
    <t>1215</t>
  </si>
  <si>
    <t>MALANSEUNS Head Office:MENLYN</t>
  </si>
  <si>
    <t>4401621592</t>
  </si>
  <si>
    <t>1214</t>
  </si>
  <si>
    <t>4401621545</t>
  </si>
  <si>
    <t>16181</t>
  </si>
  <si>
    <t>RTS1041598</t>
  </si>
  <si>
    <t>COLP SALVIA ASSORTED 15CM</t>
  </si>
  <si>
    <t>1346</t>
  </si>
  <si>
    <t>BEGONIA 15CM</t>
  </si>
  <si>
    <t>1291</t>
  </si>
  <si>
    <t>4401622302</t>
  </si>
  <si>
    <t>4401622312</t>
  </si>
  <si>
    <t>4401622315</t>
  </si>
  <si>
    <t>4401622232</t>
  </si>
  <si>
    <t>4401622325</t>
  </si>
  <si>
    <t>4401622751</t>
  </si>
  <si>
    <t>4401622820</t>
  </si>
  <si>
    <t>4401622817</t>
  </si>
  <si>
    <t>4401623129</t>
  </si>
  <si>
    <t>4401623135</t>
  </si>
  <si>
    <t>COLOUR MAGIC CELOSIA 15CM</t>
  </si>
  <si>
    <t>Total for COLOUR MAGIC CELOSIA 15CM</t>
  </si>
  <si>
    <t>4401622332</t>
  </si>
  <si>
    <t>49485</t>
  </si>
  <si>
    <t>4401616469</t>
  </si>
  <si>
    <t>4401616983</t>
  </si>
  <si>
    <t>4401617349</t>
  </si>
  <si>
    <t>1213</t>
  </si>
  <si>
    <t>4401621105</t>
  </si>
  <si>
    <t>90821A</t>
  </si>
  <si>
    <t>ANGELONIA 15CM ASS</t>
  </si>
  <si>
    <t>4401622014</t>
  </si>
  <si>
    <t>4401622279</t>
  </si>
  <si>
    <t>4401622310</t>
  </si>
  <si>
    <t>4401623032</t>
  </si>
  <si>
    <t>4401618637</t>
  </si>
  <si>
    <t>4401619033</t>
  </si>
  <si>
    <t>4401621147</t>
  </si>
  <si>
    <t>4401621986</t>
  </si>
  <si>
    <t>1219</t>
  </si>
  <si>
    <t>4401622830</t>
  </si>
  <si>
    <t>4401616219</t>
  </si>
  <si>
    <t>38</t>
  </si>
  <si>
    <t>CAPSICUM BIRD EYE</t>
  </si>
  <si>
    <t>CAPSICUM CHILLI HABANERO LIGHT YELLOW</t>
  </si>
  <si>
    <t>16885</t>
  </si>
  <si>
    <t>CAPSICUM CHILLI TRINIDAD SCORPION YELLOW 17CM</t>
  </si>
  <si>
    <t>CAPSICUM CHILLI CAROLINE REAPER 17CM</t>
  </si>
  <si>
    <t>4401619061</t>
  </si>
  <si>
    <t>4401616495</t>
  </si>
  <si>
    <t>28901</t>
  </si>
  <si>
    <t>49579</t>
  </si>
  <si>
    <t>4401619072</t>
  </si>
  <si>
    <t>28924</t>
  </si>
  <si>
    <t>CHILLI 19CM</t>
  </si>
  <si>
    <t>18983</t>
  </si>
  <si>
    <t>1342</t>
  </si>
  <si>
    <t>4401617738</t>
  </si>
  <si>
    <t>PLANTED AERO BOWL 20CM 43611</t>
  </si>
  <si>
    <t>4401622831</t>
  </si>
  <si>
    <t>90868A</t>
  </si>
  <si>
    <t>90886A</t>
  </si>
  <si>
    <t>4401616149</t>
  </si>
  <si>
    <t>4401622334</t>
  </si>
  <si>
    <t>1343</t>
  </si>
  <si>
    <t>1290</t>
  </si>
  <si>
    <t>39200</t>
  </si>
  <si>
    <t>1340</t>
  </si>
  <si>
    <t>1211</t>
  </si>
  <si>
    <t>MIXED POT 25CM</t>
  </si>
  <si>
    <t>1156</t>
  </si>
  <si>
    <t>90732A</t>
  </si>
  <si>
    <t>4401618570</t>
  </si>
  <si>
    <t>4401618927</t>
  </si>
  <si>
    <t>4401620109</t>
  </si>
  <si>
    <t>1286</t>
  </si>
  <si>
    <t>1345</t>
  </si>
  <si>
    <t>1347</t>
  </si>
  <si>
    <t>4401616249</t>
  </si>
  <si>
    <t>4401616242</t>
  </si>
  <si>
    <t>4401616197</t>
  </si>
  <si>
    <t>1339</t>
  </si>
  <si>
    <t>4401616542</t>
  </si>
  <si>
    <t>4401616564</t>
  </si>
  <si>
    <t>4401616547</t>
  </si>
  <si>
    <t>4401616436</t>
  </si>
  <si>
    <t>1279</t>
  </si>
  <si>
    <t>1341</t>
  </si>
  <si>
    <t>90657A</t>
  </si>
  <si>
    <t>17215</t>
  </si>
  <si>
    <t>4401617765</t>
  </si>
  <si>
    <t>4401617529</t>
  </si>
  <si>
    <t>4401617753</t>
  </si>
  <si>
    <t>4401617768</t>
  </si>
  <si>
    <t>4401617713</t>
  </si>
  <si>
    <t>1153</t>
  </si>
  <si>
    <t>1155</t>
  </si>
  <si>
    <t>4401617907</t>
  </si>
  <si>
    <t>4401618046</t>
  </si>
  <si>
    <t>1210</t>
  </si>
  <si>
    <t>1208</t>
  </si>
  <si>
    <t>4401618216</t>
  </si>
  <si>
    <t>4401618644</t>
  </si>
  <si>
    <t>4401618522</t>
  </si>
  <si>
    <t>4401618985</t>
  </si>
  <si>
    <t>4401619038</t>
  </si>
  <si>
    <t>49653</t>
  </si>
  <si>
    <t>1285</t>
  </si>
  <si>
    <t>4401619693</t>
  </si>
  <si>
    <t>1212</t>
  </si>
  <si>
    <t>4401620130</t>
  </si>
  <si>
    <t>1288</t>
  </si>
  <si>
    <t>4401620676</t>
  </si>
  <si>
    <t>4401620682</t>
  </si>
  <si>
    <t>4401620618</t>
  </si>
  <si>
    <t>4401621107</t>
  </si>
  <si>
    <t>49747</t>
  </si>
  <si>
    <t>49746</t>
  </si>
  <si>
    <t>4401621481</t>
  </si>
  <si>
    <t>20855</t>
  </si>
  <si>
    <t>33124</t>
  </si>
  <si>
    <t>33125</t>
  </si>
  <si>
    <t>4401621910</t>
  </si>
  <si>
    <t>4401622033</t>
  </si>
  <si>
    <t>1216</t>
  </si>
  <si>
    <t>1217</t>
  </si>
  <si>
    <t>1218</t>
  </si>
  <si>
    <t>GARDEN CREATIONS</t>
  </si>
  <si>
    <t>4401622744</t>
  </si>
  <si>
    <t>4401622827</t>
  </si>
  <si>
    <t>90878A</t>
  </si>
  <si>
    <t>4401623102</t>
  </si>
  <si>
    <t>26042025</t>
  </si>
  <si>
    <t>GAZANIA ASSORTED 12CM</t>
  </si>
  <si>
    <t>26892054 - GAZANIA ASSORTED 12CM</t>
  </si>
  <si>
    <t>Total for GAZANIA ASSORTED 12CM</t>
  </si>
  <si>
    <t>26042024</t>
  </si>
  <si>
    <t>4401623470</t>
  </si>
  <si>
    <t>1348</t>
  </si>
  <si>
    <t>4401623415</t>
  </si>
  <si>
    <t>17334</t>
  </si>
  <si>
    <t>16890-1553</t>
  </si>
  <si>
    <t>CAPSICUM MIX 12CM</t>
  </si>
  <si>
    <t>1158</t>
  </si>
  <si>
    <t>4401623485</t>
  </si>
  <si>
    <t>4401623483</t>
  </si>
  <si>
    <t>4401623379</t>
  </si>
  <si>
    <t>4401623431</t>
  </si>
  <si>
    <t>CAPSICUM SCORPION YELLOW 17CM</t>
  </si>
  <si>
    <t>CAPSICUM GHOST PEPPER 17CM</t>
  </si>
  <si>
    <t>CAPSICUM SCORPION RED 17CM</t>
  </si>
  <si>
    <t>CAPSICUM MILD BUTTON MIX 17CM</t>
  </si>
  <si>
    <t>CAPSICUM HABANERO 17CM</t>
  </si>
  <si>
    <t>1159</t>
  </si>
  <si>
    <t>4401617049</t>
  </si>
  <si>
    <t>1401</t>
  </si>
  <si>
    <t>4401623487</t>
  </si>
  <si>
    <t>1751</t>
  </si>
  <si>
    <t>SPONSORSHIP CHILLI FEAST</t>
  </si>
  <si>
    <t>2026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</si>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</sst>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 \ #,##0.00"/>
    <numFmt numFmtId="165" formatCode="\R#,##0.00"/>
    <numFmt numFmtId="166" formatCode="\R\ #,##0.00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5" fillId="0" borderId="1"/>
    <xf numFmtId="0" fontId="5" fillId="0" borderId="0"/>
    <xf numFmtId="0" fontId="5" fillId="0" borderId="2"/>
    <xf numFmtId="0" fontId="4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1" applyFont="1" applyAlignment="1">
      <alignment horizontal="center" wrapText="1"/>
    </xf>
    <xf numFmtId="4" fontId="6" fillId="0" borderId="0" xfId="0" applyNumberFormat="1" applyFont="1" applyAlignment="1">
      <alignment wrapText="1"/>
    </xf>
    <xf numFmtId="4" fontId="7" fillId="0" borderId="2" xfId="0" applyNumberFormat="1" applyFont="1" applyBorder="1" applyAlignment="1">
      <alignment wrapText="1"/>
    </xf>
    <xf numFmtId="166" fontId="7" fillId="0" borderId="2" xfId="0" applyNumberFormat="1" applyFont="1" applyBorder="1" applyAlignment="1">
      <alignment wrapText="1"/>
    </xf>
    <xf numFmtId="165" fontId="7" fillId="0" borderId="2" xfId="0" applyNumberFormat="1" applyFont="1" applyBorder="1" applyAlignment="1">
      <alignment wrapText="1"/>
    </xf>
    <xf numFmtId="164" fontId="7" fillId="0" borderId="2" xfId="0" applyNumberFormat="1" applyFont="1" applyBorder="1" applyAlignment="1">
      <alignment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4" fillId="0" borderId="0" xfId="4"/>
    <xf numFmtId="0" fontId="4" fillId="0" borderId="0" xfId="4" applyAlignment="1">
      <alignment horizontal="left"/>
    </xf>
    <xf numFmtId="0" fontId="9" fillId="0" borderId="0" xfId="4" applyFont="1" applyAlignment="1">
      <alignment horizontal="left" vertical="top" wrapText="1"/>
    </xf>
    <xf numFmtId="0" fontId="9" fillId="0" borderId="0" xfId="4" applyFont="1" applyAlignment="1">
      <alignment horizontal="left"/>
    </xf>
    <xf numFmtId="0" fontId="9" fillId="0" borderId="0" xfId="0" applyFont="1" applyAlignment="1">
      <alignment vertical="center" wrapText="1"/>
    </xf>
    <xf numFmtId="0" fontId="0" fillId="0" borderId="0" xfId="0" pivotButton="1"/>
    <xf numFmtId="10" fontId="0" fillId="0" borderId="0" xfId="0" applyNumberFormat="1"/>
    <xf numFmtId="0" fontId="4" fillId="0" borderId="0" xfId="4" applyAlignment="1">
      <alignment horizontal="left" vertical="top"/>
    </xf>
    <xf numFmtId="0" fontId="9" fillId="0" borderId="0" xfId="0" applyFont="1" applyAlignment="1">
      <alignment horizontal="left" wrapText="1"/>
    </xf>
    <xf numFmtId="14" fontId="6" fillId="0" borderId="0" xfId="0" applyNumberFormat="1" applyFont="1" applyAlignment="1">
      <alignment wrapText="1"/>
    </xf>
    <xf numFmtId="0" fontId="3" fillId="0" borderId="0" xfId="4" applyFont="1" applyAlignment="1">
      <alignment horizontal="left" vertical="top"/>
    </xf>
    <xf numFmtId="0" fontId="2" fillId="0" borderId="0" xfId="4" applyFont="1" applyAlignment="1">
      <alignment horizontal="left" vertical="top"/>
    </xf>
    <xf numFmtId="0" fontId="7" fillId="0" borderId="0" xfId="0" applyFont="1" applyAlignment="1">
      <alignment wrapText="1"/>
    </xf>
    <xf numFmtId="0" fontId="6" fillId="0" borderId="0" xfId="0" applyNumberFormat="1" applyFont="1" applyAlignment="1">
      <alignment wrapText="1"/>
    </xf>
    <xf numFmtId="4" fontId="6" fillId="0" borderId="2" xfId="0" applyNumberFormat="1" applyFont="1" applyBorder="1" applyAlignment="1">
      <alignment wrapText="1"/>
    </xf>
    <xf numFmtId="0" fontId="0" fillId="0" borderId="0" xfId="0" applyNumberFormat="1"/>
    <xf numFmtId="0" fontId="1" fillId="0" borderId="0" xfId="4" applyFont="1" applyAlignment="1">
      <alignment horizontal="left" vertical="top"/>
    </xf>
  </cellXfs>
  <cellStyles count="5">
    <cellStyle name="GroupedCellStyle" xfId="2" xr:uid="{00000000-0005-0000-0000-000007000000}"/>
    <cellStyle name="HeaderCellStyle" xfId="1" xr:uid="{00000000-0005-0000-0000-000006000000}"/>
    <cellStyle name="Normal" xfId="0" builtinId="0"/>
    <cellStyle name="Normal 2" xfId="4" xr:uid="{579545C1-3E62-4A4B-8068-6F1B47F55AA0}"/>
    <cellStyle name="TotalCellStyle" xfId="3" xr:uid="{00000000-0005-0000-0000-000008000000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0.675557986113" createdVersion="8" refreshedVersion="8" minRefreshableVersion="3" recordCount="11946" xr:uid="{FEA59E6E-119B-4A1D-93BA-7D566B3598BF}">
  <cacheSource type="worksheet">
    <worksheetSource name="Table1"/>
  </cacheSource>
  <cacheFields count="14">
    <cacheField name="Column1" numFmtId="0">
      <sharedItems containsBlank="1"/>
    </cacheField>
    <cacheField name="Date" numFmtId="0">
      <sharedItems containsNonDate="0" containsDate="1" containsString="0" containsBlank="1" minDate="2025-01-02T00:00:00" maxDate="2026-05-01T00:00:00" count="352">
        <m/>
        <d v="2025-05-09T00:00:00"/>
        <d v="2026-01-07T00:00:00"/>
        <d v="2026-02-17T00:00:00"/>
        <d v="2026-02-10T00:00:00"/>
        <d v="2026-02-26T00:00:00"/>
        <d v="2026-01-05T00:00:00"/>
        <d v="2026-01-06T00:00:00"/>
        <d v="2026-01-13T00:00:00"/>
        <d v="2026-01-27T00:00:00"/>
        <d v="2026-02-03T00:00:00"/>
        <d v="2026-02-13T00:00:00"/>
        <d v="2026-02-18T00:00:00"/>
        <d v="2026-02-19T00:00:00"/>
        <d v="2026-02-20T00:00:00"/>
        <d v="2026-02-24T00:00:00"/>
        <d v="2026-03-03T00:00:00"/>
        <d v="2026-03-06T00:00:00"/>
        <d v="2026-03-17T00:00:00"/>
        <d v="2026-03-24T00:00:00"/>
        <d v="2026-03-27T00:00:00"/>
        <d v="2026-03-31T00:00:00"/>
        <d v="2025-11-21T00:00:00"/>
        <d v="2025-11-28T00:00:00"/>
        <d v="2025-12-02T00:00:00"/>
        <d v="2025-12-03T00:00:00"/>
        <d v="2025-12-05T00:00:00"/>
        <d v="2025-12-10T00:00:00"/>
        <d v="2025-12-17T00:00:00"/>
        <d v="2025-12-18T00:00:00"/>
        <d v="2025-12-19T00:00:00"/>
        <d v="2025-12-22T00:00:00"/>
        <d v="2025-12-23T00:00:00"/>
        <d v="2025-12-30T00:00:00"/>
        <d v="2026-01-02T00:00:00"/>
        <d v="2026-01-09T00:00:00"/>
        <d v="2026-01-10T00:00:00"/>
        <d v="2026-01-12T00:00:00"/>
        <d v="2026-01-14T00:00:00"/>
        <d v="2026-01-16T00:00:00"/>
        <d v="2026-01-29T00:00:00"/>
        <d v="2026-02-04T00:00:00"/>
        <d v="2026-02-05T00:00:00"/>
        <d v="2026-02-12T00:00:00"/>
        <d v="2026-02-16T00:00:00"/>
        <d v="2026-02-23T00:00:00"/>
        <d v="2026-03-04T00:00:00"/>
        <d v="2026-03-13T00:00:00"/>
        <d v="2026-03-20T00:00:00"/>
        <d v="2026-03-23T00:00:00"/>
        <d v="2026-03-25T00:00:00"/>
        <d v="2026-03-30T00:00:00"/>
        <d v="2026-03-10T00:00:00"/>
        <d v="2026-03-12T00:00:00"/>
        <d v="2026-03-16T00:00:00"/>
        <d v="2026-03-19T00:00:00"/>
        <d v="2026-03-26T00:00:00"/>
        <d v="2025-01-03T00:00:00"/>
        <d v="2025-02-11T00:00:00"/>
        <d v="2025-03-04T00:00:00"/>
        <d v="2025-03-28T00:00:00"/>
        <d v="2025-04-15T00:00:00"/>
        <d v="2025-04-16T00:00:00"/>
        <d v="2025-04-17T00:00:00"/>
        <d v="2025-04-23T00:00:00"/>
        <d v="2025-04-30T00:00:00"/>
        <d v="2025-05-06T00:00:00"/>
        <d v="2025-05-08T00:00:00"/>
        <d v="2025-05-13T00:00:00"/>
        <d v="2025-05-14T00:00:00"/>
        <d v="2025-05-16T00:00:00"/>
        <d v="2025-05-20T00:00:00"/>
        <d v="2025-05-23T00:00:00"/>
        <d v="2025-05-27T00:00:00"/>
        <d v="2025-05-29T00:00:00"/>
        <d v="2025-06-03T00:00:00"/>
        <d v="2025-06-06T00:00:00"/>
        <d v="2025-06-10T00:00:00"/>
        <d v="2025-06-13T00:00:00"/>
        <d v="2025-06-18T00:00:00"/>
        <d v="2025-06-20T00:00:00"/>
        <d v="2025-06-24T00:00:00"/>
        <d v="2025-06-30T00:00:00"/>
        <d v="2025-07-01T00:00:00"/>
        <d v="2025-07-03T00:00:00"/>
        <d v="2025-07-08T00:00:00"/>
        <d v="2025-07-10T00:00:00"/>
        <d v="2025-07-11T00:00:00"/>
        <d v="2025-07-15T00:00:00"/>
        <d v="2025-07-18T00:00:00"/>
        <d v="2025-07-21T00:00:00"/>
        <d v="2025-07-22T00:00:00"/>
        <d v="2025-07-25T00:00:00"/>
        <d v="2025-07-29T00:00:00"/>
        <d v="2025-07-30T00:00:00"/>
        <d v="2025-08-08T00:00:00"/>
        <d v="2025-08-12T00:00:00"/>
        <d v="2025-08-13T00:00:00"/>
        <d v="2025-08-15T00:00:00"/>
        <d v="2025-08-19T00:00:00"/>
        <d v="2025-08-22T00:00:00"/>
        <d v="2025-08-26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9T00:00:00"/>
        <d v="2025-09-10T00:00:00"/>
        <d v="2025-09-12T00:00:00"/>
        <d v="2025-09-15T00:00:00"/>
        <d v="2025-09-16T00:00:00"/>
        <d v="2025-09-17T00:00:00"/>
        <d v="2025-09-18T00:00:00"/>
        <d v="2025-09-19T00:00:00"/>
        <d v="2025-09-23T00:00:00"/>
        <d v="2025-09-25T00:00:00"/>
        <d v="2025-09-30T00:00:00"/>
        <d v="2025-10-03T00:00:00"/>
        <d v="2025-10-07T00:00:00"/>
        <d v="2025-10-08T00:00:00"/>
        <d v="2025-10-13T00:00:00"/>
        <d v="2025-10-14T00:00:00"/>
        <d v="2025-10-24T00:00:00"/>
        <d v="2025-10-28T00:00:00"/>
        <d v="2025-11-04T00:00:00"/>
        <d v="2025-11-06T00:00:00"/>
        <d v="2025-11-11T00:00:00"/>
        <d v="2025-11-25T00:00:00"/>
        <d v="2026-02-11T00:00:00"/>
        <d v="2026-02-25T00:00:00"/>
        <d v="2025-01-24T00:00:00"/>
        <d v="2025-02-14T00:00:00"/>
        <d v="2025-03-15T00:00:00"/>
        <d v="2025-04-02T00:00:00"/>
        <d v="2025-05-05T00:00:00"/>
        <d v="2025-09-06T00:00:00"/>
        <d v="2025-09-26T00:00:00"/>
        <d v="2025-10-10T00:00:00"/>
        <d v="2025-10-17T00:00:00"/>
        <d v="2025-10-23T00:00:00"/>
        <d v="2025-12-20T00:00:00"/>
        <d v="2025-01-10T00:00:00"/>
        <d v="2025-01-13T00:00:00"/>
        <d v="2025-01-14T00:00:00"/>
        <d v="2025-01-16T00:00:00"/>
        <d v="2025-01-17T00:00:00"/>
        <d v="2025-01-31T00:00:00"/>
        <d v="2025-02-07T00:00:00"/>
        <d v="2025-02-10T00:00:00"/>
        <d v="2025-02-12T00:00:00"/>
        <d v="2025-02-13T00:00:00"/>
        <d v="2025-02-2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4T00:00:00"/>
        <d v="2025-03-25T00:00:00"/>
        <d v="2025-03-26T00:00:00"/>
        <d v="2025-03-27T00:00:00"/>
        <d v="2025-03-31T00:00:00"/>
        <d v="2025-04-01T00:00:00"/>
        <d v="2025-04-03T00:00:00"/>
        <d v="2025-04-08T00:00:00"/>
        <d v="2025-04-09T00:00:00"/>
        <d v="2025-04-10T00:00:00"/>
        <d v="2025-04-11T00:00:00"/>
        <d v="2025-04-24T00:00:00"/>
        <d v="2025-04-25T00:00:00"/>
        <d v="2025-05-02T00:00:00"/>
        <d v="2025-05-07T00:00:00"/>
        <d v="2025-05-21T00:00:00"/>
        <d v="2025-05-26T00:00:00"/>
        <d v="2025-05-30T00:00:00"/>
        <d v="2025-07-02T00:00:00"/>
        <d v="2025-07-16T00:00:00"/>
        <d v="2025-07-17T00:00:00"/>
        <d v="2025-08-05T00:00:00"/>
        <d v="2025-08-06T00:00:00"/>
        <d v="2025-08-07T00:00:00"/>
        <d v="2025-08-20T00:00:00"/>
        <d v="2025-09-24T00:00:00"/>
        <d v="2025-10-02T00:00:00"/>
        <d v="2025-10-09T00:00:00"/>
        <d v="2025-10-16T00:00:00"/>
        <d v="2025-10-21T00:00:00"/>
        <d v="2025-11-12T00:00:00"/>
        <d v="2025-11-14T00:00:00"/>
        <d v="2025-11-18T00:00:00"/>
        <d v="2025-11-26T00:00:00"/>
        <d v="2025-12-04T00:00:00"/>
        <d v="2025-12-09T00:00:00"/>
        <d v="2025-12-11T00:00:00"/>
        <d v="2025-12-12T00:00:00"/>
        <d v="2025-12-24T00:00:00"/>
        <d v="2026-01-08T00:00:00"/>
        <d v="2026-01-21T00:00:00"/>
        <d v="2026-01-22T00:00:00"/>
        <d v="2026-01-23T00:00:00"/>
        <d v="2025-09-11T00:00:00"/>
        <d v="2025-10-15T00:00:00"/>
        <d v="2025-01-09T00:00:00"/>
        <d v="2025-01-23T00:00:00"/>
        <d v="2025-02-17T00:00:00"/>
        <d v="2025-07-28T00:00:00"/>
        <d v="2025-11-07T00:00:00"/>
        <d v="2025-11-13T00:00:00"/>
        <d v="2026-01-20T00:00:00"/>
        <d v="2026-02-27T00:00:00"/>
        <d v="2026-03-05T00:00:00"/>
        <d v="2025-01-07T00:00:00"/>
        <d v="2025-02-20T00:00:00"/>
        <d v="2025-02-04T00:00:00"/>
        <d v="2025-08-27T00:00:00"/>
        <d v="2025-01-22T00:00:00"/>
        <d v="2025-01-30T00:00:00"/>
        <d v="2025-02-25T00:00:00"/>
        <d v="2025-02-26T00:00:00"/>
        <d v="2025-02-27T00:00:00"/>
        <d v="2025-05-12T00:00:00"/>
        <d v="2025-05-15T00:00:00"/>
        <d v="2025-06-04T00:00:00"/>
        <d v="2025-06-23T00:00:00"/>
        <d v="2025-06-27T00:00:00"/>
        <d v="2025-11-27T00:00:00"/>
        <d v="2026-01-19T00:00:00"/>
        <d v="2025-01-02T00:00:00"/>
        <d v="2025-10-30T00:00:00"/>
        <d v="2025-06-05T00:00:00"/>
        <d v="2025-08-21T00:00:00"/>
        <d v="2025-10-22T00:00:00"/>
        <d v="2025-10-29T00:00:00"/>
        <d v="2025-02-21T00:00:00"/>
        <d v="2025-07-24T00:00:00"/>
        <d v="2025-10-31T00:00:00"/>
        <d v="2025-11-20T00:00:00"/>
        <d v="2026-01-30T00:00:00"/>
        <d v="2025-04-04T00:00:00"/>
        <d v="2025-01-08T00:00:00"/>
        <d v="2025-01-15T00:00:00"/>
        <d v="2025-01-21T00:00:00"/>
        <d v="2025-01-28T00:00:00"/>
        <d v="2025-01-29T00:00:00"/>
        <d v="2025-02-06T00:00:00"/>
        <d v="2025-02-18T00:00:00"/>
        <d v="2025-02-28T00:00:00"/>
        <d v="2025-03-20T00:00:00"/>
        <d v="2025-04-14T00:00:00"/>
        <d v="2025-05-19T00:00:00"/>
        <d v="2025-05-22T00:00:00"/>
        <d v="2025-05-28T00:00:00"/>
        <d v="2025-06-02T00:00:00"/>
        <d v="2025-06-12T00:00:00"/>
        <d v="2025-06-19T00:00:00"/>
        <d v="2025-06-25T00:00:00"/>
        <d v="2025-06-26T00:00:00"/>
        <d v="2025-07-07T00:00:00"/>
        <d v="2025-07-09T00:00:00"/>
        <d v="2025-08-01T00:00:00"/>
        <d v="2025-08-11T00:00:00"/>
        <d v="2025-08-14T00:00:00"/>
        <d v="2025-09-08T00:00:00"/>
        <d v="2025-10-06T00:00:00"/>
        <d v="2025-10-27T00:00:00"/>
        <d v="2025-11-05T00:00:00"/>
        <d v="2025-11-24T00:00:00"/>
        <d v="2025-12-01T00:00:00"/>
        <d v="2026-01-15T00:00:00"/>
        <d v="2026-01-28T00:00:00"/>
        <d v="2026-02-02T00:00:00"/>
        <d v="2026-02-06T00:00:00"/>
        <d v="2026-03-11T00:00:00"/>
        <d v="2026-03-18T00:00:00"/>
        <d v="2025-11-19T00:00:00"/>
        <d v="2025-09-22T00:00:00"/>
        <d v="2025-01-06T00:00:00"/>
        <d v="2025-01-20T00:00:00"/>
        <d v="2025-01-27T00:00:00"/>
        <d v="2025-02-01T00:00:00"/>
        <d v="2025-02-05T00:00:00"/>
        <d v="2025-02-19T00:00:00"/>
        <d v="2025-03-03T00:00:00"/>
        <d v="2025-04-07T00:00:00"/>
        <d v="2025-04-22T00:00:00"/>
        <d v="2025-04-29T00:00:00"/>
        <d v="2025-06-09T00:00:00"/>
        <d v="2025-06-17T00:00:00"/>
        <d v="2025-07-04T00:00:00"/>
        <d v="2025-07-14T00:00:00"/>
        <d v="2025-07-23T00:00:00"/>
        <d v="2025-07-31T00:00:00"/>
        <d v="2025-08-04T00:00:00"/>
        <d v="2025-08-18T00:00:00"/>
        <d v="2025-08-25T00:00:00"/>
        <d v="2025-09-29T00:00:00"/>
        <d v="2025-10-20T00:00:00"/>
        <d v="2025-11-03T00:00:00"/>
        <d v="2025-11-10T00:00:00"/>
        <d v="2025-12-08T00:00:00"/>
        <d v="2025-12-15T00:00:00"/>
        <d v="2025-12-29T00:00:00"/>
        <d v="2025-12-31T00:00:00"/>
        <d v="2026-01-26T00:00:00"/>
        <d v="2026-01-31T00:00:00"/>
        <d v="2026-02-09T00:00:00"/>
        <d v="2026-02-14T00:00:00"/>
        <d v="2026-03-02T00:00:00"/>
        <d v="2026-03-09T00:00:00"/>
        <d v="2025-02-03T00:00:00"/>
        <d v="2025-11-17T00:00:00"/>
        <d v="2025-06-11T00:00:00"/>
        <d v="2025-12-26T00:00:00"/>
        <d v="2025-08-30T00:00:00"/>
        <d v="2025-03-01T00:00:00"/>
        <d v="2025-12-28T00:00:00"/>
        <d v="2025-10-11T00:00:00"/>
        <d v="2026-03-07T00:00:00"/>
        <d v="2025-05-31T00:00:00"/>
        <d v="2025-08-31T00:00:00"/>
        <d v="2025-11-30T00:00:00"/>
        <d v="2026-02-28T00:00:00"/>
        <d v="2025-06-28T00:00:00"/>
        <d v="2026-04-07T00:00:00"/>
        <d v="2026-04-08T00:00:00"/>
        <d v="2026-04-14T00:00:00"/>
        <d v="2026-04-15T00:00:00"/>
        <d v="2026-04-16T00:00:00"/>
        <d v="2026-04-17T00:00:00"/>
        <d v="2026-04-20T00:00:00"/>
        <d v="2026-04-21T00:00:00"/>
        <d v="2026-04-29T00:00:00"/>
        <d v="2026-04-30T00:00:00"/>
        <d v="2026-04-23T00:00:00"/>
        <d v="2026-04-01T00:00:00"/>
        <d v="2026-04-09T00:00:00"/>
        <d v="2026-04-10T00:00:00"/>
        <d v="2026-04-13T00:00:00"/>
        <d v="2026-04-02T00:00:00"/>
        <d v="2026-04-28T00:00:00"/>
        <d v="2026-04-24T00:00:00"/>
        <d v="2026-04-22T00:00:00"/>
        <d v="2026-04-11T00:00:00"/>
      </sharedItems>
      <fieldGroup par="13"/>
    </cacheField>
    <cacheField name="Transaction type" numFmtId="0">
      <sharedItems containsBlank="1"/>
    </cacheField>
    <cacheField name="Number" numFmtId="0">
      <sharedItems containsBlank="1"/>
    </cacheField>
    <cacheField name="Customer full name" numFmtId="0">
      <sharedItems containsBlank="1"/>
    </cacheField>
    <cacheField name="Memo/Description" numFmtId="0">
      <sharedItems containsBlank="1"/>
    </cacheField>
    <cacheField name="Quantity" numFmtId="0">
      <sharedItems containsString="0" containsBlank="1" containsNumber="1" minValue="-104173.5" maxValue="61"/>
    </cacheField>
    <cacheField name="Sales price" numFmtId="0">
      <sharedItems containsString="0" containsBlank="1" containsNumber="1" minValue="-341.05" maxValue="139623.57"/>
    </cacheField>
    <cacheField name="Amount" numFmtId="0">
      <sharedItems containsString="0" containsBlank="1" containsNumber="1" minValue="-3342774.3600000041" maxValue="5953.3199999999988"/>
    </cacheField>
    <cacheField name="Balance" numFmtId="0">
      <sharedItems containsString="0" containsBlank="1" containsNumber="1" minValue="-3342774.3600000041" maxValue="5953.3199999999988"/>
    </cacheField>
    <cacheField name="Line" numFmtId="4">
      <sharedItems count="47">
        <s v=""/>
        <s v="LAWN PLUGS"/>
        <s v="12CM COLOUR POT"/>
        <s v="12CM PETUNIA HYBRIDS"/>
        <s v="12CM HERB/VEG"/>
        <s v="12CM CALIBRACHOA"/>
        <s v="12CM PRIMROSE/OBCONICA"/>
        <s v="MID RANGE"/>
        <s v="12CM GRASS POTS"/>
        <s v="12CM ORNAMENTAL CHILLI"/>
        <s v="12CM PATIO RANGE"/>
        <s v="15CM COLOUR POTS"/>
        <s v="SIMPLY BEAUTIFUL"/>
        <s v="15CM ANGELONIA"/>
        <s v="15CM BEGONIA NON STOP"/>
        <s v="ARGYRANTHEMUM"/>
        <s v="CALIBRACHOA"/>
        <s v="PETUNIA HYBRIDS"/>
        <s v="15CM RANUNCULUS"/>
        <s v="14CM SUCCULENTS"/>
        <s v="PLANT TO PLATE"/>
        <s v="CHILLI POT"/>
        <s v="19CM CHILLI POT"/>
        <s v="DAHLIA POTS"/>
        <s v="COLOUR POTS 17CM"/>
        <s v="17CM SUCCULENT"/>
        <s v="17CM ARGYRANTHEMUM"/>
        <s v="17CM GERANIUM"/>
        <s v="20CM AERO BOWL"/>
        <s v="25CM COLOUR POT"/>
        <s v="24 PACKS"/>
        <s v="25CM ALSTROMERIA"/>
        <s v="25CM CHILLI"/>
        <s v="25CM HANGING BASKET"/>
        <s v="32CM MIX AND MINGLE"/>
        <s v="SEEDLINGS"/>
        <s v="COLOUR PLUGS 48"/>
        <s v="9CM SUCCULENTS"/>
        <s v="ADVERTISING"/>
        <s v="BUILDERS REBATE"/>
        <s v="D&amp;H"/>
        <s v="DISCOUNT"/>
        <s v="FLOWERS - HAZEL"/>
        <s v="15DM BAG COMPOST"/>
        <s v="15DM BAG POTTING SOIL"/>
        <s v="SPAR PALM 25CM"/>
        <s v="SYSTEM"/>
      </sharedItems>
    </cacheField>
    <cacheField name="Months (Date)" numFmtId="0" databaseField="0">
      <fieldGroup base="1">
        <rangePr groupBy="months" startDate="2025-01-02T00:00:00" endDate="2026-05-01T00:00:00"/>
        <groupItems count="14">
          <s v="&lt;2025/01/0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/05/01"/>
        </groupItems>
      </fieldGroup>
    </cacheField>
    <cacheField name="Quarters (Date)" numFmtId="0" databaseField="0">
      <fieldGroup base="1">
        <rangePr groupBy="quarters" startDate="2025-01-02T00:00:00" endDate="2026-05-01T00:00:00"/>
        <groupItems count="6">
          <s v="&lt;2025/01/02"/>
          <s v="Qtr1"/>
          <s v="Qtr2"/>
          <s v="Qtr3"/>
          <s v="Qtr4"/>
          <s v="&gt;2026/05/01"/>
        </groupItems>
      </fieldGroup>
    </cacheField>
    <cacheField name="Years (Date)" numFmtId="0" databaseField="0">
      <fieldGroup base="1">
        <rangePr groupBy="years" startDate="2025-01-02T00:00:00" endDate="2026-05-01T00:00:00"/>
        <groupItems count="4">
          <s v="&lt;2025/01/02"/>
          <s v="2025"/>
          <s v="2026"/>
          <s v="&gt;2026/05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6">
  <r>
    <s v="128 LM LAWN"/>
    <x v="0"/>
    <m/>
    <m/>
    <m/>
    <m/>
    <m/>
    <m/>
    <m/>
    <m/>
    <x v="0"/>
  </r>
  <r>
    <m/>
    <x v="1"/>
    <s v="Credit Note"/>
    <s v="26571"/>
    <s v="LIFESTYLE HOME GARDEN"/>
    <s v="128 LM LAWN"/>
    <n v="-10"/>
    <n v="69.95"/>
    <n v="-699.5"/>
    <n v="-699.5"/>
    <x v="1"/>
  </r>
  <r>
    <m/>
    <x v="2"/>
    <s v="Credit Note"/>
    <s v="16060"/>
    <s v="GARDENSHOP PARKTOWN"/>
    <s v="128 LM LAWN"/>
    <n v="-6"/>
    <n v="124.3"/>
    <n v="-745.8"/>
    <n v="-1445.3"/>
    <x v="1"/>
  </r>
  <r>
    <s v="Total for 128 LM LAWN"/>
    <x v="0"/>
    <m/>
    <m/>
    <m/>
    <m/>
    <n v="-16"/>
    <m/>
    <n v="-1445.3"/>
    <m/>
    <x v="0"/>
  </r>
  <r>
    <s v="AT LAWN PLUG SEEDLINGS 128"/>
    <x v="0"/>
    <m/>
    <m/>
    <m/>
    <m/>
    <m/>
    <m/>
    <m/>
    <m/>
    <x v="0"/>
  </r>
  <r>
    <m/>
    <x v="3"/>
    <s v="Credit Note"/>
    <s v="4401602785"/>
    <s v="BUILDERS WAREHOUSE:RIVONIA"/>
    <s v="AT LAWN PLUG SEEDLINGS 128  850040203"/>
    <n v="-1"/>
    <n v="126.35"/>
    <n v="-126.35"/>
    <n v="-126.35"/>
    <x v="1"/>
  </r>
  <r>
    <s v="Total for AT LAWN PLUG SEEDLINGS 128"/>
    <x v="0"/>
    <m/>
    <m/>
    <m/>
    <m/>
    <n v="-1"/>
    <m/>
    <n v="-126.35"/>
    <m/>
    <x v="0"/>
  </r>
  <r>
    <s v="AT HYPOESTES POT 12CM"/>
    <x v="0"/>
    <m/>
    <m/>
    <m/>
    <m/>
    <m/>
    <m/>
    <m/>
    <m/>
    <x v="0"/>
  </r>
  <r>
    <m/>
    <x v="4"/>
    <s v="Credit Note"/>
    <s v="4401600447"/>
    <s v="BUILDERS WAREHOUSE:ERASMUS PARK"/>
    <s v="AT HYPOESTES POT 12CM  850040155"/>
    <n v="-8"/>
    <n v="12.2"/>
    <n v="-97.6"/>
    <n v="-97.6"/>
    <x v="2"/>
  </r>
  <r>
    <s v="Total for AT HYPOESTES POT 12CM"/>
    <x v="0"/>
    <m/>
    <m/>
    <m/>
    <m/>
    <n v="-8"/>
    <m/>
    <n v="-97.6"/>
    <m/>
    <x v="0"/>
  </r>
  <r>
    <s v="AT IMPATIENS POT 12CM"/>
    <x v="0"/>
    <m/>
    <m/>
    <m/>
    <m/>
    <m/>
    <m/>
    <m/>
    <m/>
    <x v="0"/>
  </r>
  <r>
    <m/>
    <x v="5"/>
    <s v="Credit Note"/>
    <s v="4401605618"/>
    <s v="BUILDERS WAREHOUSE:KEMPTON PARK"/>
    <s v="AT IMPATIENS POT 12CM  850040109"/>
    <n v="-25"/>
    <n v="12.2"/>
    <n v="-305"/>
    <n v="-305"/>
    <x v="2"/>
  </r>
  <r>
    <s v="Total for AT IMPATIENS POT 12CM"/>
    <x v="0"/>
    <m/>
    <m/>
    <m/>
    <m/>
    <n v="-25"/>
    <m/>
    <n v="-305"/>
    <m/>
    <x v="0"/>
  </r>
  <r>
    <s v="AT PETUNIA HYBRIDS POT 12CM"/>
    <x v="0"/>
    <m/>
    <m/>
    <m/>
    <m/>
    <m/>
    <m/>
    <m/>
    <m/>
    <x v="0"/>
  </r>
  <r>
    <m/>
    <x v="6"/>
    <s v="Credit Note"/>
    <s v="89764A"/>
    <s v="BUILDERS WAREHOUSE:NEWMARKET"/>
    <s v="AT PETUNIA HYBRIDS POT 12CM  850040146"/>
    <n v="-30"/>
    <n v="27.95"/>
    <n v="-838.5"/>
    <n v="-838.5"/>
    <x v="3"/>
  </r>
  <r>
    <m/>
    <x v="7"/>
    <s v="Credit Note"/>
    <s v="89772A"/>
    <s v="BUILDERS WAREHOUSE:SILVERLAKES"/>
    <s v="AT PETUNIA HYBRIDS POT 12CM  850040146"/>
    <n v="-2"/>
    <n v="27.95"/>
    <n v="-55.9"/>
    <n v="-894.4"/>
    <x v="3"/>
  </r>
  <r>
    <m/>
    <x v="8"/>
    <s v="Credit Note"/>
    <s v="4401592795"/>
    <s v="BUILDERS WAREHOUSE:ZAMBEZI"/>
    <s v="AT PETUNIA HYBRIDS POT 12CM  850040146"/>
    <n v="-5"/>
    <n v="27.95"/>
    <n v="-139.75"/>
    <n v="-1034.1500000000001"/>
    <x v="3"/>
  </r>
  <r>
    <m/>
    <x v="9"/>
    <s v="Credit Note"/>
    <s v="4401596213"/>
    <s v="BUILDERS WAREHOUSE:ZAMBEZI"/>
    <s v="AT PETUNIA HYBRIDS POT 12CM  850040146"/>
    <n v="-4"/>
    <n v="27.95"/>
    <n v="-111.8"/>
    <n v="-1145.95"/>
    <x v="3"/>
  </r>
  <r>
    <m/>
    <x v="10"/>
    <s v="Credit Note"/>
    <s v="4401598139"/>
    <s v="BUILDERS WAREHOUSE:LYNNWOOD"/>
    <s v="AT PETUNIA HYBRIDS POT 12CM  850040146"/>
    <n v="-10"/>
    <n v="27.95"/>
    <n v="-279.5"/>
    <n v="-1425.45"/>
    <x v="3"/>
  </r>
  <r>
    <m/>
    <x v="11"/>
    <s v="Credit Note"/>
    <s v="4401601731"/>
    <s v="BUILDERS WAREHOUSE:NEWMARKET"/>
    <s v="AT PETUNIA HYBRIDS POT 12CM  850040146"/>
    <n v="-15"/>
    <n v="27.95"/>
    <n v="-419.25"/>
    <n v="-1844.7"/>
    <x v="3"/>
  </r>
  <r>
    <m/>
    <x v="3"/>
    <s v="Credit Note"/>
    <s v="4401602766"/>
    <s v="BUILDERS WAREHOUSE:CENTURION"/>
    <s v="AT PETUNIA HYBRIDS POT 12CM  850040146"/>
    <n v="-40"/>
    <n v="27.95"/>
    <n v="-1118"/>
    <n v="-2962.7"/>
    <x v="3"/>
  </r>
  <r>
    <m/>
    <x v="12"/>
    <s v="Credit Note"/>
    <s v="4401603219"/>
    <s v="BUILDERS WAREHOUSE:ZAMBEZI"/>
    <s v="AT PETUNIA HYBRIDS POT 12CM  850040146"/>
    <n v="-15"/>
    <n v="27.95"/>
    <n v="-419.25"/>
    <n v="-3381.95"/>
    <x v="3"/>
  </r>
  <r>
    <m/>
    <x v="13"/>
    <s v="Credit Note"/>
    <s v="4401603572"/>
    <s v="BUILDERS WAREHOUSE:FLORIDA GLEN"/>
    <s v="AT PETUNIA HYBRIDS POT 12CM  850040146"/>
    <n v="-12"/>
    <n v="27.95"/>
    <n v="-335.4"/>
    <n v="-3717.35"/>
    <x v="3"/>
  </r>
  <r>
    <m/>
    <x v="14"/>
    <s v="Credit Note"/>
    <s v="4401604001"/>
    <s v="BUILDERS WAREHOUSE:LAMBTON"/>
    <s v="AT PETUNIA HYBRIDS POT 12CM  850040146"/>
    <n v="-6"/>
    <n v="27.95"/>
    <n v="-167.7"/>
    <n v="-3885.0499999999997"/>
    <x v="3"/>
  </r>
  <r>
    <m/>
    <x v="15"/>
    <s v="Credit Note"/>
    <s v="4401604949"/>
    <s v="BUILDERS WAREHOUSE:SILVERLAKES"/>
    <s v="AT PETUNIA HYBRIDS POT 12CM  850040146"/>
    <n v="-26"/>
    <n v="27.95"/>
    <n v="-726.7"/>
    <n v="-4611.75"/>
    <x v="3"/>
  </r>
  <r>
    <m/>
    <x v="16"/>
    <s v="Credit Note"/>
    <s v="4401606629"/>
    <s v="BUILDERS WAREHOUSE:ZAMBEZI"/>
    <s v="AT PETUNIA HYBRIDS POT 12CM  850040146"/>
    <n v="-8"/>
    <n v="27.95"/>
    <n v="-223.6"/>
    <n v="-4835.3500000000004"/>
    <x v="3"/>
  </r>
  <r>
    <m/>
    <x v="17"/>
    <s v="Credit Note"/>
    <s v="4401607612"/>
    <s v="BUILDERS WAREHOUSE:NEWMARKET"/>
    <s v="AT PETUNIA HYBRIDS POT 12CM  850040146"/>
    <n v="-1"/>
    <n v="27.95"/>
    <n v="-27.95"/>
    <n v="-4863.3"/>
    <x v="3"/>
  </r>
  <r>
    <m/>
    <x v="18"/>
    <s v="Credit Note"/>
    <s v="4401611256"/>
    <s v="BUILDERS WAREHOUSE:SILVERLAKES"/>
    <s v="AT PETUNIA HYBRIDS POT 12CM  850040146"/>
    <n v="-2"/>
    <n v="27.95"/>
    <n v="-55.9"/>
    <n v="-4919.2"/>
    <x v="3"/>
  </r>
  <r>
    <m/>
    <x v="19"/>
    <s v="Credit Note"/>
    <s v="4401613903"/>
    <s v="BUILDERS WAREHOUSE:ZAMBEZI"/>
    <s v="AT PETUNIA HYBRIDS POT 12CM 850040146"/>
    <n v="-1"/>
    <n v="27.95"/>
    <n v="-27.95"/>
    <n v="-4947.1499999999996"/>
    <x v="3"/>
  </r>
  <r>
    <m/>
    <x v="20"/>
    <s v="Credit Note"/>
    <s v="4401615026"/>
    <s v="BUILDERS WAREHOUSE:RIVONIA"/>
    <s v="AT PETUNIA HYBRIDS POT 12CM 850040146"/>
    <n v="-35"/>
    <n v="27.95"/>
    <n v="-978.25"/>
    <n v="-5925.4"/>
    <x v="3"/>
  </r>
  <r>
    <m/>
    <x v="21"/>
    <s v="Credit Note"/>
    <s v="4401615755"/>
    <s v="BUILDERS WAREHOUSE:RUSTENBURG"/>
    <s v="AT PETUNIA HYBRIDS POT 12CM 850040146"/>
    <n v="-7"/>
    <n v="27.95"/>
    <n v="-195.65"/>
    <n v="-6121.0499999999993"/>
    <x v="3"/>
  </r>
  <r>
    <s v="Total for AT PETUNIA HYBRIDS POT 12CM"/>
    <x v="0"/>
    <m/>
    <m/>
    <m/>
    <m/>
    <n v="-219"/>
    <m/>
    <n v="-6121.0499999999993"/>
    <m/>
    <x v="0"/>
  </r>
  <r>
    <s v="AT SEASONAL COLOUR 12CM POT"/>
    <x v="0"/>
    <m/>
    <m/>
    <m/>
    <m/>
    <m/>
    <m/>
    <m/>
    <m/>
    <x v="0"/>
  </r>
  <r>
    <m/>
    <x v="22"/>
    <s v="Credit Note"/>
    <s v="89309A"/>
    <s v="BUILDERS WAREHOUSE:BOKSBURG (NEW)"/>
    <s v="AT SEASONAL COLOUR 12CM POT  850040171"/>
    <n v="-30"/>
    <n v="7"/>
    <n v="-210"/>
    <n v="-210"/>
    <x v="2"/>
  </r>
  <r>
    <m/>
    <x v="23"/>
    <s v="Credit Note"/>
    <s v="89414A"/>
    <s v="BUILDERS WAREHOUSE:ZAMBEZI"/>
    <s v="AT SEASONAL COLOUR 12CM POT"/>
    <n v="-4"/>
    <n v="7"/>
    <n v="-28"/>
    <n v="-238"/>
    <x v="2"/>
  </r>
  <r>
    <m/>
    <x v="24"/>
    <s v="Credit Note"/>
    <s v="4401584725"/>
    <s v="BUILDERS WAREHOUSE:RUSTENBURG"/>
    <s v="AT SEASONAL COLOUR 12CM POT  850040171"/>
    <n v="-3"/>
    <n v="7"/>
    <n v="-21"/>
    <n v="-259"/>
    <x v="2"/>
  </r>
  <r>
    <m/>
    <x v="25"/>
    <s v="Credit Note"/>
    <s v="4401585073"/>
    <s v="BUILDERS WAREHOUSE:SOUTHGATE"/>
    <s v="AT SEASONAL COLOUR 12CM POT  850040171"/>
    <n v="-19"/>
    <n v="7"/>
    <n v="-133"/>
    <n v="-392"/>
    <x v="2"/>
  </r>
  <r>
    <m/>
    <x v="26"/>
    <s v="Credit Note"/>
    <s v="4401585670"/>
    <s v="BUILDERS WAREHOUSE:GLEN EAGLES"/>
    <s v="AT SEASONAL COLOUR 12CM POT  850040171"/>
    <n v="-8"/>
    <n v="7"/>
    <n v="-56"/>
    <n v="-448"/>
    <x v="2"/>
  </r>
  <r>
    <m/>
    <x v="26"/>
    <s v="Credit Note"/>
    <s v="89534A"/>
    <s v="BUILDERS WAREHOUSE:CARNIVAL MALL"/>
    <s v="AT SEASONAL COLOUR 12CM POT"/>
    <n v="-25"/>
    <n v="7"/>
    <n v="-175"/>
    <n v="-623"/>
    <x v="2"/>
  </r>
  <r>
    <m/>
    <x v="26"/>
    <s v="Credit Note"/>
    <s v="89531A"/>
    <s v="BUILDERS WAREHOUSE:BOKSBURG (NEW)"/>
    <s v="AT SEASONAL COLOUR 12CM POT  850040171"/>
    <n v="-1"/>
    <n v="7"/>
    <n v="-7"/>
    <n v="-630"/>
    <x v="2"/>
  </r>
  <r>
    <m/>
    <x v="27"/>
    <s v="Credit Note"/>
    <s v="4401586981"/>
    <s v="BUILDERS WAREHOUSE:CRAIGHALL PARK"/>
    <s v="AT SEASONAL COLOUR 12CM POT  850040171"/>
    <n v="-7"/>
    <n v="7"/>
    <n v="-49"/>
    <n v="-679"/>
    <x v="2"/>
  </r>
  <r>
    <m/>
    <x v="28"/>
    <s v="Credit Note"/>
    <s v="4401588383"/>
    <s v="BUILDERS WAREHOUSE:RUSTENBURG"/>
    <s v="AT SEASONAL COLOUR 12CM POT  850040171"/>
    <n v="-6"/>
    <n v="12.2"/>
    <n v="-73.2"/>
    <n v="-752.2"/>
    <x v="2"/>
  </r>
  <r>
    <m/>
    <x v="29"/>
    <s v="Credit Note"/>
    <s v="4401588664"/>
    <s v="BUILDERS WAREHOUSE:ROBINDALE"/>
    <s v="AT SEASONAL COLOUR 12CM POT  850040171"/>
    <n v="-18"/>
    <n v="12.2"/>
    <n v="-219.6"/>
    <n v="-971.80000000000007"/>
    <x v="2"/>
  </r>
  <r>
    <m/>
    <x v="30"/>
    <s v="Credit Note"/>
    <s v="4401588884"/>
    <s v="BUILDERS WAREHOUSE:NEWMARKET"/>
    <s v="AT SEASONAL COLOUR 12CM POT  850040171"/>
    <n v="-55"/>
    <n v="12.2"/>
    <n v="-671"/>
    <n v="-1642.8000000000002"/>
    <x v="2"/>
  </r>
  <r>
    <m/>
    <x v="31"/>
    <s v="Credit Note"/>
    <s v="4401589394"/>
    <s v="BUILDERS WAREHOUSE:CARNIVAL MALL"/>
    <s v="AT SEASONAL COLOUR 12CM POT  850040171"/>
    <n v="-2"/>
    <n v="12.2"/>
    <n v="-24.4"/>
    <n v="-1667.2000000000003"/>
    <x v="2"/>
  </r>
  <r>
    <m/>
    <x v="32"/>
    <s v="Credit Note"/>
    <s v="4401589683"/>
    <s v="BUILDERS WAREHOUSE:FOURWAYS"/>
    <s v="AT SEASONAL COLOUR 12CM POT  850040171"/>
    <n v="-3"/>
    <n v="12.2"/>
    <n v="-36.6"/>
    <n v="-1703.8000000000002"/>
    <x v="2"/>
  </r>
  <r>
    <m/>
    <x v="33"/>
    <s v="Credit Note"/>
    <s v="4401590521"/>
    <s v="BUILDERS WAREHOUSE:NORTHRIDING"/>
    <s v="AT SEASONAL COLOUR 12CM POT  850040171"/>
    <n v="-21"/>
    <n v="12.2"/>
    <n v="-256.2"/>
    <n v="-1960.0000000000002"/>
    <x v="2"/>
  </r>
  <r>
    <m/>
    <x v="34"/>
    <s v="Credit Note"/>
    <s v="4401590851"/>
    <s v="BUILDERS WAREHOUSE:SUNWARD PARK"/>
    <s v="AT SEASONAL COLOUR 12CM POT  850040171"/>
    <n v="-31"/>
    <n v="12.2"/>
    <n v="-378.2"/>
    <n v="-2338.2000000000003"/>
    <x v="2"/>
  </r>
  <r>
    <m/>
    <x v="6"/>
    <s v="Credit Note"/>
    <s v="4401591236"/>
    <s v="BUILDERS WAREHOUSE:NEWMARKET"/>
    <s v="AT SEASONAL COLOUR 12CM POT  850040171"/>
    <n v="-47"/>
    <n v="12.2"/>
    <n v="-573.4"/>
    <n v="-2911.6000000000004"/>
    <x v="2"/>
  </r>
  <r>
    <m/>
    <x v="7"/>
    <s v="Credit Note"/>
    <s v="4401591459"/>
    <s v="BUILDERS WAREHOUSE:LYNNWOOD"/>
    <s v="AT SEASONAL COLOUR 12CM POT  850040171"/>
    <n v="-16"/>
    <n v="12.2"/>
    <n v="-195.2"/>
    <n v="-3106.8"/>
    <x v="2"/>
  </r>
  <r>
    <m/>
    <x v="35"/>
    <s v="Credit Note"/>
    <s v="4401592152"/>
    <s v="BUILDERS WAREHOUSE:CARNIVAL MALL"/>
    <s v="AT SEASONAL COLOUR 12CM POT  850040171"/>
    <n v="-12"/>
    <n v="12.2"/>
    <n v="-146.4"/>
    <n v="-3253.2000000000003"/>
    <x v="2"/>
  </r>
  <r>
    <m/>
    <x v="35"/>
    <s v="Credit Note"/>
    <s v="4401592157"/>
    <s v="BUILDERS WAREHOUSE:SUNWARD PARK"/>
    <s v="AT SEASONAL COLOUR 12CM POT  850040171"/>
    <n v="-30"/>
    <n v="12.2"/>
    <n v="-366"/>
    <n v="-3619.2000000000003"/>
    <x v="2"/>
  </r>
  <r>
    <m/>
    <x v="36"/>
    <s v="Credit Note"/>
    <s v="4401592262"/>
    <s v="BUILDERS WAREHOUSE:EDENVALE"/>
    <s v="AT SEASONAL COLOUR 12CM POT  850040171"/>
    <n v="-2"/>
    <n v="12.2"/>
    <n v="-24.4"/>
    <n v="-3643.6000000000004"/>
    <x v="2"/>
  </r>
  <r>
    <m/>
    <x v="37"/>
    <s v="Credit Note"/>
    <s v="4401592519"/>
    <s v="BUILDERS WAREHOUSE:NORWOOD"/>
    <s v="AT SEASONAL COLOUR 12CM POT  850040171"/>
    <n v="-1"/>
    <n v="12.2"/>
    <n v="-12.2"/>
    <n v="-3655.8"/>
    <x v="2"/>
  </r>
  <r>
    <m/>
    <x v="37"/>
    <s v="Credit Note"/>
    <s v="4401592529"/>
    <s v="BUILDERS WAREHOUSE:MIDRAND"/>
    <s v="AT SEASONAL COLOUR 12CM POT  850040171"/>
    <n v="-2"/>
    <n v="12.2"/>
    <n v="-24.4"/>
    <n v="-3680.2000000000003"/>
    <x v="2"/>
  </r>
  <r>
    <m/>
    <x v="38"/>
    <s v="Credit Note"/>
    <s v="4401593007"/>
    <s v="BUILDERS WAREHOUSE:CRAIGHALL PARK"/>
    <s v="AT SEASONAL COLOUR 12CM POT  850040171"/>
    <n v="-21"/>
    <n v="12.2"/>
    <n v="-256.2"/>
    <n v="-3936.4"/>
    <x v="2"/>
  </r>
  <r>
    <m/>
    <x v="38"/>
    <s v="Credit Note"/>
    <s v="4401593071"/>
    <s v="BUILDERS WAREHOUSE:RASLOUW"/>
    <s v="AT SEASONAL COLOUR 12CM POT  850040171"/>
    <n v="-50"/>
    <n v="12.2"/>
    <n v="-610"/>
    <n v="-4546.3999999999996"/>
    <x v="2"/>
  </r>
  <r>
    <m/>
    <x v="39"/>
    <s v="Credit Note"/>
    <s v="4401593646"/>
    <s v="BUILDERS WAREHOUSE:EDENVALE"/>
    <s v="AT SEASONAL COLOUR 12CM POT  850040171"/>
    <n v="-5"/>
    <n v="12.2"/>
    <n v="-61"/>
    <n v="-4607.3999999999996"/>
    <x v="2"/>
  </r>
  <r>
    <m/>
    <x v="9"/>
    <s v="Credit Note"/>
    <s v="4401596253"/>
    <s v="BUILDERS WAREHOUSE:WOODLANDS"/>
    <s v="AT SEASONAL COLOUR 12CM POT  850040171"/>
    <n v="-2"/>
    <n v="12.2"/>
    <n v="-24.4"/>
    <n v="-4631.7999999999993"/>
    <x v="2"/>
  </r>
  <r>
    <m/>
    <x v="40"/>
    <s v="Credit Note"/>
    <s v="4401596950"/>
    <s v="BUILDERS WAREHOUSE:FLORIDA GLEN"/>
    <s v="AT SEASONAL COLOUR 12CM POT  850040171"/>
    <n v="-7"/>
    <n v="12.2"/>
    <n v="-85.4"/>
    <n v="-4717.1999999999989"/>
    <x v="2"/>
  </r>
  <r>
    <m/>
    <x v="10"/>
    <s v="Credit Note"/>
    <s v="4401598085"/>
    <s v="BUILDERS WAREHOUSE:BRYANSTON"/>
    <s v="AT SEASONAL COLOUR 12CM POT  850040171"/>
    <n v="-4"/>
    <n v="12.2"/>
    <n v="-48.8"/>
    <n v="-4765.9999999999991"/>
    <x v="2"/>
  </r>
  <r>
    <m/>
    <x v="41"/>
    <s v="Credit Note"/>
    <s v="4401598588"/>
    <s v="BUILDERS WAREHOUSE:HARTEBEESPOORT"/>
    <s v="AT SEASONAL COLOUR 12CM POT  850040171"/>
    <n v="-15"/>
    <n v="12.2"/>
    <n v="-183"/>
    <n v="-4948.9999999999991"/>
    <x v="2"/>
  </r>
  <r>
    <m/>
    <x v="42"/>
    <s v="Credit Note"/>
    <s v="4401598981"/>
    <s v="BUILDERS WAREHOUSE:GREENSTONE"/>
    <s v="AT SEASONAL COLOUR 12CM POT  850040171"/>
    <n v="-2"/>
    <n v="12.2"/>
    <n v="-24.4"/>
    <n v="-4973.3999999999987"/>
    <x v="2"/>
  </r>
  <r>
    <m/>
    <x v="4"/>
    <s v="Credit Note"/>
    <s v="4401600460"/>
    <s v="BUILDERS WAREHOUSE:RIVONIA"/>
    <s v="AT SEASONAL COLOUR 12CM POT  850040171"/>
    <n v="-2"/>
    <n v="12.2"/>
    <n v="-24.4"/>
    <n v="-4997.7999999999984"/>
    <x v="2"/>
  </r>
  <r>
    <m/>
    <x v="43"/>
    <s v="Credit Note"/>
    <s v="4401601414"/>
    <s v="BUILDERS WAREHOUSE:NORTHRIDING"/>
    <s v="AT SEASONAL COLOUR 12CM POT  850040171"/>
    <n v="-4"/>
    <n v="12.2"/>
    <n v="-48.8"/>
    <n v="-5046.5999999999985"/>
    <x v="2"/>
  </r>
  <r>
    <m/>
    <x v="43"/>
    <s v="Credit Note"/>
    <s v="4401601387"/>
    <s v="BUILDERS WAREHOUSE:KEMPTON PARK"/>
    <s v="AT SEASONAL COLOUR 12CM POT"/>
    <n v="-26"/>
    <n v="12.2"/>
    <n v="-317.2"/>
    <n v="-5363.7999999999984"/>
    <x v="2"/>
  </r>
  <r>
    <m/>
    <x v="11"/>
    <s v="Credit Note"/>
    <s v="4401601743"/>
    <s v="BUILDERS WAREHOUSE:EDENVALE"/>
    <s v="AT SEASONAL COLOUR 12CM POT  850040171"/>
    <n v="-26"/>
    <n v="12.2"/>
    <n v="-317.2"/>
    <n v="-5680.9999999999982"/>
    <x v="2"/>
  </r>
  <r>
    <m/>
    <x v="44"/>
    <s v="Credit Note"/>
    <s v="4401602284"/>
    <s v="BUILDERS WAREHOUSE:BOKSBURG (NEW)"/>
    <s v="AT SEASONAL COLOUR 12CM POT  850040171"/>
    <n v="-28"/>
    <n v="12.2"/>
    <n v="-341.6"/>
    <n v="-6022.5999999999985"/>
    <x v="2"/>
  </r>
  <r>
    <m/>
    <x v="14"/>
    <s v="Credit Note"/>
    <s v="4401603957"/>
    <s v="BUILDERS WAREHOUSE:EDENVALE"/>
    <s v="AT SEASONAL COLOUR 12CM POT  850040171"/>
    <n v="-22"/>
    <n v="12.2"/>
    <n v="-268.39999999999998"/>
    <n v="-6290.9999999999982"/>
    <x v="2"/>
  </r>
  <r>
    <m/>
    <x v="45"/>
    <s v="Credit Note"/>
    <s v="4401604474"/>
    <s v="BUILDERS WAREHOUSE:WOODLANDS"/>
    <s v="AT SEASONAL COLOUR 12CM POT  850040171"/>
    <n v="-38"/>
    <n v="12.2"/>
    <n v="-463.6"/>
    <n v="-6754.5999999999985"/>
    <x v="2"/>
  </r>
  <r>
    <m/>
    <x v="15"/>
    <s v="Credit Note"/>
    <s v="4401604887"/>
    <s v="BUILDERS WAREHOUSE:CENTURION"/>
    <s v="AT SEASONAL COLOUR 12CM POT  850040171"/>
    <n v="-2"/>
    <n v="12.2"/>
    <n v="-24.4"/>
    <n v="-6778.9999999999982"/>
    <x v="2"/>
  </r>
  <r>
    <m/>
    <x v="46"/>
    <s v="Credit Note"/>
    <s v="4401606948"/>
    <s v="BUILDERS WAREHOUSE:SOUTHGATE"/>
    <s v="AT SEASONAL COLOUR 12CM POT  850040171"/>
    <n v="-2"/>
    <n v="8.9"/>
    <n v="-17.8"/>
    <n v="-6796.7999999999984"/>
    <x v="2"/>
  </r>
  <r>
    <m/>
    <x v="17"/>
    <s v="Credit Note"/>
    <s v="4401607699"/>
    <s v="BUILDERS WAREHOUSE:NORTHMEAD"/>
    <s v="AT SEASONAL COLOUR 12CM POT  850040171"/>
    <n v="-17"/>
    <n v="8.9"/>
    <n v="-151.30000000000001"/>
    <n v="-6948.0999999999985"/>
    <x v="2"/>
  </r>
  <r>
    <m/>
    <x v="47"/>
    <s v="Credit Note"/>
    <s v="4401610066"/>
    <s v="BUILDERS WAREHOUSE:BRYANSTON"/>
    <s v="AT SEASONAL COLOUR 12CM POT  850040171"/>
    <n v="-1"/>
    <n v="8.9"/>
    <n v="-8.9"/>
    <n v="-6956.9999999999982"/>
    <x v="2"/>
  </r>
  <r>
    <m/>
    <x v="48"/>
    <s v="Credit Note"/>
    <s v="4401612771"/>
    <s v="BUILDERS WAREHOUSE:RIVONIA"/>
    <s v="AT SEASONAL COLOUR 12CM POT 850040171"/>
    <n v="-1"/>
    <n v="8.9"/>
    <n v="-8.9"/>
    <n v="-6965.8999999999978"/>
    <x v="2"/>
  </r>
  <r>
    <m/>
    <x v="49"/>
    <s v="Credit Note"/>
    <s v="4401613395"/>
    <s v="BUILDERS WAREHOUSE:KEMPTON PARK"/>
    <s v="AT SEASONAL COLOUR 12CM POT 850040171"/>
    <n v="-2"/>
    <n v="8.9"/>
    <n v="-17.8"/>
    <n v="-6983.699999999998"/>
    <x v="2"/>
  </r>
  <r>
    <m/>
    <x v="50"/>
    <s v="Credit Note"/>
    <s v="4401614204"/>
    <s v="BUILDERS WAREHOUSE:CRAIGHALL PARK"/>
    <s v="AT SEASONAL COLOUR 12CM POT 850040171"/>
    <n v="-20"/>
    <n v="8.9"/>
    <n v="-178"/>
    <n v="-7161.699999999998"/>
    <x v="2"/>
  </r>
  <r>
    <m/>
    <x v="50"/>
    <s v="Credit Note"/>
    <s v="4401614118"/>
    <s v="BUILDERS WAREHOUSE:LAMBTON"/>
    <s v="AT SEASONAL COLOUR 12CM POT 850040171"/>
    <n v="-12"/>
    <n v="8.9"/>
    <n v="-106.8"/>
    <n v="-7268.4999999999982"/>
    <x v="2"/>
  </r>
  <r>
    <m/>
    <x v="20"/>
    <s v="Credit Note"/>
    <s v="4401615026"/>
    <s v="BUILDERS WAREHOUSE:RIVONIA"/>
    <s v="AT SEASONAL COLOUR 12CM POT 850040171"/>
    <n v="-10"/>
    <n v="8.9"/>
    <n v="-89"/>
    <n v="-7357.4999999999982"/>
    <x v="2"/>
  </r>
  <r>
    <m/>
    <x v="20"/>
    <s v="Credit Note"/>
    <s v="4401614994"/>
    <s v="BUILDERS WAREHOUSE:EDENVALE"/>
    <s v="AT SEASONAL COLOUR 12CM POT 850040171"/>
    <n v="-1"/>
    <n v="8.9"/>
    <n v="-8.9"/>
    <n v="-7366.3999999999978"/>
    <x v="2"/>
  </r>
  <r>
    <m/>
    <x v="20"/>
    <s v="Credit Note"/>
    <s v="4401615053"/>
    <s v="BUILDERS WAREHOUSE:NORTHMEAD"/>
    <s v="AT SEASONAL COLOUR 12CM POT 850040171"/>
    <n v="-1"/>
    <n v="8.9"/>
    <n v="-8.9"/>
    <n v="-7375.2999999999975"/>
    <x v="2"/>
  </r>
  <r>
    <m/>
    <x v="51"/>
    <s v="Credit Note"/>
    <s v="4401615467"/>
    <s v="BUILDERS WAREHOUSE:SUNWARD PARK"/>
    <s v="AT SEASONAL COLOUR 12CM POT 850040171"/>
    <n v="-27"/>
    <n v="8.9"/>
    <n v="-240.3"/>
    <n v="-7615.5999999999976"/>
    <x v="2"/>
  </r>
  <r>
    <m/>
    <x v="21"/>
    <s v="Credit Note"/>
    <s v="4401615870"/>
    <s v="BUILDERS WAREHOUSE:BRYANSTON"/>
    <s v="AT SEASONAL COLOUR 12CM POT 850040171"/>
    <n v="-1"/>
    <n v="12.2"/>
    <n v="-12.2"/>
    <n v="-7627.7999999999975"/>
    <x v="2"/>
  </r>
  <r>
    <s v="Total for AT SEASONAL COLOUR 12CM POT"/>
    <x v="0"/>
    <m/>
    <m/>
    <m/>
    <m/>
    <n v="-692"/>
    <m/>
    <n v="-7627.7999999999975"/>
    <m/>
    <x v="0"/>
  </r>
  <r>
    <s v="AT VEGETABLE POT 12CM"/>
    <x v="0"/>
    <m/>
    <m/>
    <m/>
    <m/>
    <m/>
    <m/>
    <m/>
    <m/>
    <x v="0"/>
  </r>
  <r>
    <m/>
    <x v="14"/>
    <s v="Credit Note"/>
    <s v="90245A"/>
    <s v="BUILDERS WAREHOUSE:LAMBTON"/>
    <s v="AT VEGETABLE POT 12CM  850040215"/>
    <n v="-10"/>
    <n v="12.2"/>
    <n v="-122"/>
    <n v="-122"/>
    <x v="4"/>
  </r>
  <r>
    <m/>
    <x v="16"/>
    <s v="Credit Note"/>
    <s v="4401606695"/>
    <s v="BUILDERS WAREHOUSE:RUSTENBURG"/>
    <s v="AT VEGETABLE POT 12CM  850040215"/>
    <n v="-11"/>
    <n v="12.2"/>
    <n v="-134.19999999999999"/>
    <n v="-256.2"/>
    <x v="4"/>
  </r>
  <r>
    <m/>
    <x v="52"/>
    <s v="Credit Note"/>
    <s v="4401608665"/>
    <s v="BUILDERS WAREHOUSE:RUSTENBURG"/>
    <s v="AT VEGETABLE POT 12CM  850040215"/>
    <n v="-33"/>
    <n v="12.2"/>
    <n v="-402.6"/>
    <n v="-658.8"/>
    <x v="4"/>
  </r>
  <r>
    <m/>
    <x v="52"/>
    <s v="Credit Note"/>
    <s v="4401608648"/>
    <s v="BUILDERS WAREHOUSE:LYNNWOOD"/>
    <s v="AT VEGETABLE POT 12CM  850040215"/>
    <n v="-6"/>
    <n v="12.2"/>
    <n v="-73.2"/>
    <n v="-732"/>
    <x v="4"/>
  </r>
  <r>
    <m/>
    <x v="53"/>
    <s v="Credit Note"/>
    <s v="4401609554"/>
    <s v="BUILDERS WAREHOUSE:KLERKSDORP"/>
    <s v="AT VEGETABLE POT 12CM  850040215"/>
    <n v="-18"/>
    <n v="12.2"/>
    <n v="-219.6"/>
    <n v="-951.6"/>
    <x v="4"/>
  </r>
  <r>
    <m/>
    <x v="53"/>
    <s v="Credit Note"/>
    <s v="4401609520"/>
    <s v="BUILDERS WAREHOUSE:GREENSTONE"/>
    <s v="AT VEGETABLE POT 12CM  850040215"/>
    <n v="-1"/>
    <n v="12.2"/>
    <n v="-12.2"/>
    <n v="-963.80000000000007"/>
    <x v="4"/>
  </r>
  <r>
    <m/>
    <x v="53"/>
    <s v="Credit Note"/>
    <s v="4401609549"/>
    <s v="BUILDERS WAREHOUSE:GREENSTONE"/>
    <s v="AT VEGETABLE POT 12CM  850040215"/>
    <n v="-18"/>
    <n v="12.2"/>
    <n v="-219.6"/>
    <n v="-1183.4000000000001"/>
    <x v="4"/>
  </r>
  <r>
    <m/>
    <x v="47"/>
    <s v="Credit Note"/>
    <s v="4401610091"/>
    <s v="BUILDERS WAREHOUSE:NEWMARKET"/>
    <s v="AT VEGETABLE POT 12CM  850040215"/>
    <n v="-19"/>
    <n v="12.2"/>
    <n v="-231.8"/>
    <n v="-1415.2"/>
    <x v="4"/>
  </r>
  <r>
    <m/>
    <x v="54"/>
    <s v="Credit Note"/>
    <s v="4401610724"/>
    <s v="BUILDERS WAREHOUSE:BOKSBURG (NEW)"/>
    <s v="AT VEGETABLE POT 12CM  850040215"/>
    <n v="-41"/>
    <n v="12.2"/>
    <n v="-500.2"/>
    <n v="-1915.4"/>
    <x v="4"/>
  </r>
  <r>
    <m/>
    <x v="18"/>
    <s v="Credit Note"/>
    <s v="4401611207"/>
    <s v="BUILDERS WAREHOUSE:CENTURION"/>
    <s v="AT VEGETABLE POT 12CM  850040215"/>
    <n v="-20"/>
    <n v="12.2"/>
    <n v="-244"/>
    <n v="-2159.4"/>
    <x v="4"/>
  </r>
  <r>
    <m/>
    <x v="18"/>
    <s v="Credit Note"/>
    <s v="4401611232"/>
    <s v="BUILDERS WAREHOUSE:RASLOUW"/>
    <s v="AT VEGETABLE POT 12CM  850040215"/>
    <n v="-11"/>
    <n v="12.2"/>
    <n v="-134.19999999999999"/>
    <n v="-2293.6"/>
    <x v="4"/>
  </r>
  <r>
    <m/>
    <x v="55"/>
    <s v="Credit Note"/>
    <s v="4401612173"/>
    <s v="BUILDERS WAREHOUSE:KLERKSDORP"/>
    <s v="AT VEGETABLE POT 12CM  850040215"/>
    <n v="-5"/>
    <n v="12.2"/>
    <n v="-61"/>
    <n v="-2354.6"/>
    <x v="4"/>
  </r>
  <r>
    <m/>
    <x v="48"/>
    <s v="Credit Note"/>
    <s v="4401612785"/>
    <s v="BUILDERS WAREHOUSE:EDENVALE"/>
    <s v="AT VEGETABLE POT 12CM 850040215"/>
    <n v="-12"/>
    <n v="12.2"/>
    <n v="-146.4"/>
    <n v="-2501"/>
    <x v="4"/>
  </r>
  <r>
    <m/>
    <x v="49"/>
    <s v="Credit Note"/>
    <s v="4401613395"/>
    <s v="BUILDERS WAREHOUSE:KEMPTON PARK"/>
    <s v="AT VEGETABLE POT 12CM 850040215"/>
    <n v="-21"/>
    <n v="12.2"/>
    <n v="-256.2"/>
    <n v="-2757.2"/>
    <x v="4"/>
  </r>
  <r>
    <m/>
    <x v="19"/>
    <s v="Credit Note"/>
    <s v="4401613868"/>
    <s v="BUILDERS WAREHOUSE:LYNNWOOD"/>
    <s v="AT VEGETABLE POT 12CM 850040215"/>
    <n v="-10"/>
    <n v="12.2"/>
    <n v="-122"/>
    <n v="-2879.2"/>
    <x v="4"/>
  </r>
  <r>
    <m/>
    <x v="56"/>
    <s v="Credit Note"/>
    <s v="4401614591"/>
    <s v="BUILDERS WAREHOUSE:BEDFORDVIEW"/>
    <s v="AT VEGETABLE POT 12CM 850040215"/>
    <n v="-30"/>
    <n v="12.2"/>
    <n v="-366"/>
    <n v="-3245.2"/>
    <x v="4"/>
  </r>
  <r>
    <m/>
    <x v="20"/>
    <s v="Credit Note"/>
    <s v="1335"/>
    <s v="THYME SQUARE"/>
    <s v="AT VEGETABLE POT 12CM"/>
    <n v="-1"/>
    <n v="22.9"/>
    <n v="-22.9"/>
    <n v="-3268.1"/>
    <x v="4"/>
  </r>
  <r>
    <s v="Total for AT VEGETABLE POT 12CM"/>
    <x v="0"/>
    <m/>
    <m/>
    <m/>
    <m/>
    <n v="-267"/>
    <m/>
    <n v="-3268.1"/>
    <m/>
    <x v="0"/>
  </r>
  <r>
    <s v="AT CELOSIA 12CM POT"/>
    <x v="0"/>
    <m/>
    <m/>
    <m/>
    <m/>
    <m/>
    <m/>
    <m/>
    <m/>
    <x v="0"/>
  </r>
  <r>
    <m/>
    <x v="57"/>
    <s v="Credit Note"/>
    <s v="1103"/>
    <s v="THYME SQUARE"/>
    <s v="AT CELOSIA 12CM POT"/>
    <n v="-5"/>
    <n v="11.25"/>
    <n v="-56.25"/>
    <n v="-56.25"/>
    <x v="2"/>
  </r>
  <r>
    <m/>
    <x v="58"/>
    <s v="Credit Note"/>
    <s v="86467A"/>
    <s v="BUILDERS WAREHOUSE:WONDER PARK"/>
    <s v="AT CELOSIA 12CM POT"/>
    <n v="-20"/>
    <n v="19.649999999999999"/>
    <n v="-393"/>
    <n v="-449.25"/>
    <x v="2"/>
  </r>
  <r>
    <m/>
    <x v="59"/>
    <s v="Credit Note"/>
    <s v="86677A"/>
    <s v="BUILDERS WAREHOUSE:WONDER PARK"/>
    <s v="AT CELOSIA 12CM POT  754865"/>
    <n v="-10"/>
    <n v="12.2"/>
    <n v="-122"/>
    <n v="-571.25"/>
    <x v="2"/>
  </r>
  <r>
    <m/>
    <x v="60"/>
    <s v="Credit Note"/>
    <s v="4401504693"/>
    <s v="BUILDERS WAREHOUSE:EDENVALE"/>
    <s v="AT CELOSIA 12CM POT  754865"/>
    <n v="-1"/>
    <n v="12.2"/>
    <n v="-12.2"/>
    <n v="-583.45000000000005"/>
    <x v="2"/>
  </r>
  <r>
    <m/>
    <x v="61"/>
    <s v="Credit Note"/>
    <s v="87046A"/>
    <s v="BUILDERS WAREHOUSE:GEZINA NEW"/>
    <s v="AT CELOSIA 12CM POT  754865"/>
    <n v="-100"/>
    <n v="12.2"/>
    <n v="-1220"/>
    <n v="-1803.45"/>
    <x v="2"/>
  </r>
  <r>
    <m/>
    <x v="61"/>
    <s v="Credit Note"/>
    <s v="4401509877"/>
    <s v="BUILDERS WAREHOUSE:WOODLANDS"/>
    <s v="AT CELOSIA 12CM POT  754865"/>
    <n v="-25"/>
    <n v="12.2"/>
    <n v="-305"/>
    <n v="-2108.4499999999998"/>
    <x v="2"/>
  </r>
  <r>
    <m/>
    <x v="62"/>
    <s v="Credit Note"/>
    <s v="4401510492"/>
    <s v="BUILDERS WAREHOUSE:ZAMBEZI"/>
    <s v="AT CELOSIA 12CM POT"/>
    <n v="-16"/>
    <n v="12.2"/>
    <n v="-195.2"/>
    <n v="-2303.6499999999996"/>
    <x v="2"/>
  </r>
  <r>
    <m/>
    <x v="63"/>
    <s v="Credit Note"/>
    <s v="4401510885"/>
    <s v="BUILDERS WAREHOUSE:NORTHMEAD"/>
    <s v="AT CELOSIA 12CM POT  754865"/>
    <n v="-2"/>
    <n v="12.2"/>
    <n v="-24.4"/>
    <n v="-2328.0499999999997"/>
    <x v="2"/>
  </r>
  <r>
    <m/>
    <x v="64"/>
    <s v="Credit Note"/>
    <s v="4401512091"/>
    <s v="BUILDERS WAREHOUSE:ZAMBEZI"/>
    <s v="AT CELOSIA 12CM POT  754865"/>
    <n v="-35"/>
    <n v="12.2"/>
    <n v="-427"/>
    <n v="-2755.0499999999997"/>
    <x v="2"/>
  </r>
  <r>
    <m/>
    <x v="64"/>
    <s v="Credit Note"/>
    <s v="4401512027"/>
    <s v="BUILDERS WAREHOUSE:CHERRY LANE"/>
    <s v="AT CELOSIA 12CM POT  754865"/>
    <n v="-6"/>
    <n v="12.2"/>
    <n v="-73.2"/>
    <n v="-2828.2499999999995"/>
    <x v="2"/>
  </r>
  <r>
    <m/>
    <x v="65"/>
    <s v="Credit Note"/>
    <s v="4401513933"/>
    <s v="BUILDERS WAREHOUSE:ZAMBEZI"/>
    <s v="AT CELOSIA 12CM POT  754865"/>
    <n v="-10"/>
    <n v="12.2"/>
    <n v="-122"/>
    <n v="-2950.2499999999995"/>
    <x v="2"/>
  </r>
  <r>
    <m/>
    <x v="66"/>
    <s v="Credit Note"/>
    <s v="4401515200"/>
    <s v="BUILDERS WAREHOUSE:ZAMBEZI"/>
    <s v="AT CELOSIA 12CM POT  754865"/>
    <n v="-10"/>
    <n v="12.2"/>
    <n v="-122"/>
    <n v="-3072.2499999999995"/>
    <x v="2"/>
  </r>
  <r>
    <m/>
    <x v="67"/>
    <s v="Credit Note"/>
    <s v="4401516101"/>
    <s v="BUILDERS WAREHOUSE:NEWCASTLE"/>
    <s v="AT CELOSIA 12CM POT"/>
    <n v="-4"/>
    <n v="12.2"/>
    <n v="-48.8"/>
    <n v="-3121.0499999999997"/>
    <x v="2"/>
  </r>
  <r>
    <m/>
    <x v="1"/>
    <s v="Credit Note"/>
    <s v="4401516468"/>
    <s v="BUILDERS WAREHOUSE:EDENVALE"/>
    <s v="AT CELOSIA 12CM POT  754865"/>
    <n v="-10"/>
    <n v="12.2"/>
    <n v="-122"/>
    <n v="-3243.0499999999997"/>
    <x v="2"/>
  </r>
  <r>
    <m/>
    <x v="68"/>
    <s v="Credit Note"/>
    <s v="4401517363"/>
    <s v="BUILDERS WAREHOUSE:ZAMBEZI"/>
    <s v="AT CELOSIA 12CM POT  754865"/>
    <n v="-41"/>
    <n v="12.2"/>
    <n v="-500.2"/>
    <n v="-3743.2499999999995"/>
    <x v="2"/>
  </r>
  <r>
    <m/>
    <x v="69"/>
    <s v="Credit Note"/>
    <s v="4401517897"/>
    <s v="BUILDERS WAREHOUSE:KLERKSDORP"/>
    <s v="AT CELOSIA 12CM POT  754865"/>
    <n v="-30"/>
    <n v="12.2"/>
    <n v="-366"/>
    <n v="-4109.25"/>
    <x v="2"/>
  </r>
  <r>
    <m/>
    <x v="69"/>
    <s v="Credit Note"/>
    <s v="4401517900"/>
    <s v="BUILDERS WAREHOUSE:SOUTHGATE"/>
    <s v="AT CELOSIA 12CM POT  754865"/>
    <n v="-8"/>
    <n v="12.2"/>
    <n v="-97.6"/>
    <n v="-4206.8500000000004"/>
    <x v="2"/>
  </r>
  <r>
    <m/>
    <x v="70"/>
    <s v="Credit Note"/>
    <s v="4401518989"/>
    <s v="BUILDERS WAREHOUSE:EDENVALE"/>
    <s v="AT CELOSIA 12CM POT  754865"/>
    <n v="-10"/>
    <n v="12.2"/>
    <n v="-122"/>
    <n v="-4328.8500000000004"/>
    <x v="2"/>
  </r>
  <r>
    <m/>
    <x v="71"/>
    <s v="Credit Note"/>
    <s v="4401520437"/>
    <s v="BUILDERS WAREHOUSE:ZAMBEZI"/>
    <s v="AT CELOSIA 12CM POT  754865"/>
    <n v="-30"/>
    <n v="12.2"/>
    <n v="-366"/>
    <n v="-4694.8500000000004"/>
    <x v="2"/>
  </r>
  <r>
    <m/>
    <x v="71"/>
    <s v="Credit Note"/>
    <s v="4401520461"/>
    <s v="BUILDERS WAREHOUSE:CHERRY LANE"/>
    <s v="AT CELOSIA 12CM POT  754865"/>
    <n v="-8"/>
    <n v="12.2"/>
    <n v="-97.6"/>
    <n v="-4792.4500000000007"/>
    <x v="2"/>
  </r>
  <r>
    <m/>
    <x v="72"/>
    <s v="Credit Note"/>
    <s v="4401522238"/>
    <s v="BUILDERS WAREHOUSE:BOKSBURG (NEW)"/>
    <s v="AT CELOSIA 12CM POT  754865"/>
    <n v="-20"/>
    <n v="12.2"/>
    <n v="-244"/>
    <n v="-5036.4500000000007"/>
    <x v="2"/>
  </r>
  <r>
    <m/>
    <x v="73"/>
    <s v="Credit Note"/>
    <s v="4401523404"/>
    <s v="BUILDERS WAREHOUSE:ZAMBEZI"/>
    <s v="AT CELOSIA 12CM POT  754865"/>
    <n v="-7"/>
    <n v="12.2"/>
    <n v="-85.4"/>
    <n v="-5121.8500000000004"/>
    <x v="2"/>
  </r>
  <r>
    <m/>
    <x v="74"/>
    <s v="Credit Note"/>
    <s v="4401524298"/>
    <s v="BUILDERS WAREHOUSE:ROBINDALE"/>
    <s v="AT CELOSIA 12CM POT"/>
    <n v="-1"/>
    <n v="12.2"/>
    <n v="-12.2"/>
    <n v="-5134.05"/>
    <x v="2"/>
  </r>
  <r>
    <m/>
    <x v="75"/>
    <s v="Credit Note"/>
    <s v="4401525552"/>
    <s v="BUILDERS WAREHOUSE:WONDER PARK"/>
    <s v="AT CELOSIA 12CM POT  754865"/>
    <n v="-13"/>
    <n v="12.2"/>
    <n v="-158.6"/>
    <n v="-5292.6500000000005"/>
    <x v="2"/>
  </r>
  <r>
    <m/>
    <x v="76"/>
    <s v="Credit Note"/>
    <s v="4401526560"/>
    <s v="BUILDERS WAREHOUSE:EDENVALE"/>
    <s v="AT CELOSIA 12CM POT  754865"/>
    <n v="-10"/>
    <n v="12.2"/>
    <n v="-122"/>
    <n v="-5414.6500000000005"/>
    <x v="2"/>
  </r>
  <r>
    <m/>
    <x v="77"/>
    <s v="Credit Note"/>
    <s v="4401527504"/>
    <s v="BUILDERS WAREHOUSE:CHERRY LANE"/>
    <s v="AT CELOSIA 12CM POT  754865"/>
    <n v="-1"/>
    <n v="12.2"/>
    <n v="-12.2"/>
    <n v="-5426.85"/>
    <x v="2"/>
  </r>
  <r>
    <m/>
    <x v="77"/>
    <s v="Credit Note"/>
    <s v="4401527513"/>
    <s v="BUILDERS WAREHOUSE:RUSTENBURG"/>
    <s v="AT CELOSIA 12CM POT  754865"/>
    <n v="-1"/>
    <n v="12.2"/>
    <n v="-12.2"/>
    <n v="-5439.05"/>
    <x v="2"/>
  </r>
  <r>
    <m/>
    <x v="78"/>
    <s v="Credit Note"/>
    <s v="4401529095"/>
    <s v="BUILDERS WAREHOUSE:EDENVALE"/>
    <s v="AT CELOSIA 12CM POT  754865"/>
    <n v="-2"/>
    <n v="12.2"/>
    <n v="-24.4"/>
    <n v="-5463.45"/>
    <x v="2"/>
  </r>
  <r>
    <m/>
    <x v="79"/>
    <s v="Credit Note"/>
    <s v="4401530533"/>
    <s v="BUILDERS WAREHOUSE:GEZINA NEW"/>
    <s v="AT CELOSIA 12CM POT  754865"/>
    <n v="-21"/>
    <n v="12.2"/>
    <n v="-256.2"/>
    <n v="-5719.65"/>
    <x v="2"/>
  </r>
  <r>
    <m/>
    <x v="79"/>
    <s v="Credit Note"/>
    <s v="4401530503"/>
    <s v="BUILDERS WAREHOUSE:NEWMARKET"/>
    <s v="AT CELOSIA 12CM POT  754865"/>
    <n v="-15"/>
    <n v="12.2"/>
    <n v="-183"/>
    <n v="-5902.65"/>
    <x v="2"/>
  </r>
  <r>
    <m/>
    <x v="79"/>
    <s v="Credit Note"/>
    <s v="4401530643"/>
    <s v="BUILDERS WAREHOUSE:WONDER PARK"/>
    <s v="AT CELOSIA 12CM POT  754865"/>
    <n v="-3"/>
    <n v="12.2"/>
    <n v="-36.6"/>
    <n v="-5939.25"/>
    <x v="2"/>
  </r>
  <r>
    <m/>
    <x v="79"/>
    <s v="Credit Note"/>
    <s v="4401530510"/>
    <s v="BUILDERS WAREHOUSE:KLERKSDORP"/>
    <s v="AT CELOSIA 12CM POT  754865"/>
    <n v="-5"/>
    <n v="12.2"/>
    <n v="-61"/>
    <n v="-6000.25"/>
    <x v="2"/>
  </r>
  <r>
    <m/>
    <x v="80"/>
    <s v="Credit Note"/>
    <s v="4401531698"/>
    <s v="BUILDERS WAREHOUSE:BOKSBURG (NEW)"/>
    <s v="AT CELOSIA 12CM POT  754865"/>
    <n v="-12"/>
    <n v="12.2"/>
    <n v="-146.4"/>
    <n v="-6146.65"/>
    <x v="2"/>
  </r>
  <r>
    <m/>
    <x v="81"/>
    <s v="Credit Note"/>
    <s v="4401532746"/>
    <s v="BUILDERS WAREHOUSE:HARTEBEESPOORT"/>
    <s v="AT CELOSIA 12CM POT  754865"/>
    <n v="-10"/>
    <n v="12.2"/>
    <n v="-122"/>
    <n v="-6268.65"/>
    <x v="2"/>
  </r>
  <r>
    <m/>
    <x v="82"/>
    <s v="Credit Note"/>
    <s v="87059A"/>
    <s v="BUILDERS WAREHOUSE:RASLOUW"/>
    <s v="AT CELOSIA 12CM POT"/>
    <n v="-25"/>
    <n v="12.2"/>
    <n v="-305"/>
    <n v="-6573.65"/>
    <x v="2"/>
  </r>
  <r>
    <m/>
    <x v="83"/>
    <s v="Credit Note"/>
    <s v="4401535104"/>
    <s v="BUILDERS WAREHOUSE:CHERRY LANE"/>
    <s v="754865  AT CELOSIA 12CM POT"/>
    <n v="-7"/>
    <n v="12.2"/>
    <n v="-85.4"/>
    <n v="-6659.0499999999993"/>
    <x v="2"/>
  </r>
  <r>
    <m/>
    <x v="83"/>
    <s v="Credit Note"/>
    <s v="86676A"/>
    <s v="BUILDERS WAREHOUSE:WONDER PARK"/>
    <s v="AT CELOSIA 12CM POT"/>
    <n v="-10"/>
    <n v="12.2"/>
    <n v="-122"/>
    <n v="-6781.0499999999993"/>
    <x v="2"/>
  </r>
  <r>
    <m/>
    <x v="84"/>
    <s v="Credit Note"/>
    <s v="4401536194"/>
    <s v="BUILDERS WAREHOUSE:NEWMARKET"/>
    <s v="754865  AT CELOSIA 12CM POT"/>
    <n v="-67"/>
    <n v="12.2"/>
    <n v="-817.4"/>
    <n v="-7598.4499999999989"/>
    <x v="2"/>
  </r>
  <r>
    <m/>
    <x v="85"/>
    <s v="Credit Note"/>
    <s v="4401537273"/>
    <s v="BUILDERS WAREHOUSE:ZAMBEZI"/>
    <s v="AT CELOSIA 12CM POT  754865"/>
    <n v="-11"/>
    <n v="12.2"/>
    <n v="-134.19999999999999"/>
    <n v="-7732.6499999999987"/>
    <x v="2"/>
  </r>
  <r>
    <m/>
    <x v="86"/>
    <s v="Credit Note"/>
    <s v="87732A"/>
    <s v="BUILDERS WAREHOUSE:BEDFORDVIEW"/>
    <s v="AT CELOSIA 12CM POT  754865"/>
    <n v="-20"/>
    <n v="12.2"/>
    <n v="-244"/>
    <n v="-7976.6499999999987"/>
    <x v="2"/>
  </r>
  <r>
    <m/>
    <x v="87"/>
    <s v="Credit Note"/>
    <s v="4401538689"/>
    <s v="BUILDERS WAREHOUSE:NEWMARKET"/>
    <s v="AT CELOSIA 12CM POT  754865"/>
    <n v="-6"/>
    <n v="12.2"/>
    <n v="-73.2"/>
    <n v="-8049.8499999999985"/>
    <x v="2"/>
  </r>
  <r>
    <m/>
    <x v="88"/>
    <s v="Credit Note"/>
    <s v="4401539878"/>
    <s v="BUILDERS WAREHOUSE:RUSTENBURG"/>
    <s v="AT CELOSIA 12CM POT  754865"/>
    <n v="-23"/>
    <n v="12.2"/>
    <n v="-280.60000000000002"/>
    <n v="-8330.4499999999989"/>
    <x v="2"/>
  </r>
  <r>
    <m/>
    <x v="88"/>
    <s v="Credit Note"/>
    <s v="4401539797"/>
    <s v="BUILDERS WAREHOUSE:CENTURION"/>
    <s v="AT CELOSIA 12CM POT  754865"/>
    <n v="-56"/>
    <n v="12.2"/>
    <n v="-683.2"/>
    <n v="-9013.65"/>
    <x v="2"/>
  </r>
  <r>
    <m/>
    <x v="89"/>
    <s v="Credit Note"/>
    <s v="4401541430"/>
    <s v="BUILDERS WAREHOUSE:NORTHMEAD"/>
    <s v="AT CELOSIA 12CM POT  754865"/>
    <n v="-1"/>
    <n v="12.2"/>
    <n v="-12.2"/>
    <n v="-9025.85"/>
    <x v="2"/>
  </r>
  <r>
    <m/>
    <x v="90"/>
    <s v="Credit Note"/>
    <s v="4401541968"/>
    <s v="BUILDERS WAREHOUSE:HARTEBEESPOORT"/>
    <s v="AT CELOSIA 12CM POT  754865"/>
    <n v="-25"/>
    <n v="12.2"/>
    <n v="-305"/>
    <n v="-9330.85"/>
    <x v="2"/>
  </r>
  <r>
    <m/>
    <x v="91"/>
    <s v="Credit Note"/>
    <s v="4401542514"/>
    <s v="BUILDERS WAREHOUSE:ZAMBEZI"/>
    <s v="AT CELOSIA 12CM POT  754865"/>
    <n v="-1"/>
    <n v="12.2"/>
    <n v="-12.2"/>
    <n v="-9343.0500000000011"/>
    <x v="2"/>
  </r>
  <r>
    <m/>
    <x v="92"/>
    <s v="Credit Note"/>
    <s v="4401543676"/>
    <s v="BUILDERS WAREHOUSE:SUNWARD PARK"/>
    <s v="AT CELOSIA 12CM POT  754865"/>
    <n v="-7"/>
    <n v="12.2"/>
    <n v="-85.4"/>
    <n v="-9428.4500000000007"/>
    <x v="2"/>
  </r>
  <r>
    <m/>
    <x v="93"/>
    <s v="Credit Note"/>
    <s v="4401544603"/>
    <s v="BUILDERS WAREHOUSE:CHERRY LANE"/>
    <s v="AT CELOSIA 12CM POT  754865"/>
    <n v="-4"/>
    <n v="12.2"/>
    <n v="-48.8"/>
    <n v="-9477.25"/>
    <x v="2"/>
  </r>
  <r>
    <m/>
    <x v="93"/>
    <s v="Credit Note"/>
    <s v="4401544593"/>
    <s v="BUILDERS WAREHOUSE:RUSTENBURG"/>
    <s v="AT CELOSIA 12CM POT  754865"/>
    <n v="-23"/>
    <n v="12.2"/>
    <n v="-280.60000000000002"/>
    <n v="-9757.85"/>
    <x v="2"/>
  </r>
  <r>
    <m/>
    <x v="94"/>
    <s v="Credit Note"/>
    <s v="4401545330"/>
    <s v="BUILDERS WAREHOUSE:BLOEMFONTEIN"/>
    <s v="AT CELOSIA 12CM POT  754865"/>
    <n v="-10"/>
    <n v="12.2"/>
    <n v="-122"/>
    <n v="-9879.85"/>
    <x v="2"/>
  </r>
  <r>
    <m/>
    <x v="95"/>
    <s v="Credit Note"/>
    <s v="4401547865"/>
    <s v="BUILDERS WAREHOUSE:SUNWARD PARK"/>
    <s v="AT CELOSIA 12CM POT  754865"/>
    <n v="-6"/>
    <n v="12.8"/>
    <n v="-76.8"/>
    <n v="-9956.65"/>
    <x v="2"/>
  </r>
  <r>
    <m/>
    <x v="95"/>
    <s v="Credit Note"/>
    <s v="4401547804"/>
    <s v="BUILDERS WAREHOUSE:EDENVALE"/>
    <s v="AT CELOSIA 12CM POT  754865"/>
    <n v="-19"/>
    <n v="12.8"/>
    <n v="-243.2"/>
    <n v="-10199.85"/>
    <x v="2"/>
  </r>
  <r>
    <m/>
    <x v="96"/>
    <s v="Credit Note"/>
    <s v="4401549095"/>
    <s v="BUILDERS WAREHOUSE:LYNNWOOD"/>
    <s v="AT CELOSIA 12CM POT  754865"/>
    <n v="-15"/>
    <n v="12.8"/>
    <n v="-192"/>
    <n v="-10391.85"/>
    <x v="2"/>
  </r>
  <r>
    <m/>
    <x v="96"/>
    <s v="Credit Note"/>
    <s v="4401549060"/>
    <s v="BUILDERS WAREHOUSE:GEZINA NEW"/>
    <s v="AT CELOSIA 12CM POT  754865"/>
    <n v="-13"/>
    <n v="12.8"/>
    <n v="-166.4"/>
    <n v="-10558.25"/>
    <x v="2"/>
  </r>
  <r>
    <m/>
    <x v="96"/>
    <s v="Credit Note"/>
    <s v="4401549067"/>
    <s v="BUILDERS WAREHOUSE:WONDER PARK"/>
    <s v="AT CELOSIA 12CM POT  754865"/>
    <n v="-24"/>
    <n v="12.8"/>
    <n v="-307.2"/>
    <n v="-10865.45"/>
    <x v="2"/>
  </r>
  <r>
    <m/>
    <x v="97"/>
    <s v="Credit Note"/>
    <s v="4401548960"/>
    <s v="BUILDERS WAREHOUSE:CHERRY LANE"/>
    <s v="AT CELOSIA 12CM POT  754865"/>
    <n v="-1"/>
    <n v="12.8"/>
    <n v="-12.8"/>
    <n v="-10878.25"/>
    <x v="2"/>
  </r>
  <r>
    <m/>
    <x v="98"/>
    <s v="Credit Note"/>
    <s v="4401550889"/>
    <s v="BUILDERS WAREHOUSE:SUNWARD PARK"/>
    <s v="AT CELOSIA 12CM POT  754865"/>
    <n v="-40"/>
    <n v="12.8"/>
    <n v="-512"/>
    <n v="-11390.25"/>
    <x v="2"/>
  </r>
  <r>
    <m/>
    <x v="98"/>
    <s v="Credit Note"/>
    <s v="4401550744"/>
    <s v="BUILDERS WAREHOUSE:NEWMARKET"/>
    <s v="AT CELOSIA 12CM POT  754865"/>
    <n v="-2"/>
    <n v="12.8"/>
    <n v="-25.6"/>
    <n v="-11415.85"/>
    <x v="2"/>
  </r>
  <r>
    <m/>
    <x v="98"/>
    <s v="Credit Note"/>
    <s v="4401550860"/>
    <s v="BUILDERS WAREHOUSE:BOKSBURG (NEW)"/>
    <s v="AT CELOSIA 12CM POT  754865"/>
    <n v="-5"/>
    <n v="12.8"/>
    <n v="-64"/>
    <n v="-11479.85"/>
    <x v="2"/>
  </r>
  <r>
    <m/>
    <x v="99"/>
    <s v="Credit Note"/>
    <s v="4401552054"/>
    <s v="BUILDERS WAREHOUSE:ERASMUS PARK"/>
    <s v="AT CELOSIA 12CM POT  754865"/>
    <n v="-11"/>
    <n v="12.8"/>
    <n v="-140.80000000000001"/>
    <n v="-11620.65"/>
    <x v="2"/>
  </r>
  <r>
    <m/>
    <x v="99"/>
    <s v="Credit Note"/>
    <s v="4401552061"/>
    <s v="BUILDERS WAREHOUSE:SILVERLAKES"/>
    <s v="AT CELOSIA 12CM POT  754865"/>
    <n v="-13"/>
    <n v="12.8"/>
    <n v="-166.4"/>
    <n v="-11787.05"/>
    <x v="2"/>
  </r>
  <r>
    <m/>
    <x v="99"/>
    <s v="Credit Note"/>
    <s v="4401551956"/>
    <s v="BUILDERS WAREHOUSE:CENTURION"/>
    <s v="AT CELOSIA 12CM POT  754865"/>
    <n v="-18"/>
    <n v="12.8"/>
    <n v="-230.4"/>
    <n v="-12017.449999999999"/>
    <x v="2"/>
  </r>
  <r>
    <m/>
    <x v="100"/>
    <s v="Credit Note"/>
    <s v="4401553471"/>
    <s v="BUILDERS WAREHOUSE:BLOEMFONTEIN"/>
    <s v="AT CELOSIA 12CM POT  754865"/>
    <n v="-4"/>
    <n v="12.8"/>
    <n v="-51.2"/>
    <n v="-12068.65"/>
    <x v="2"/>
  </r>
  <r>
    <m/>
    <x v="100"/>
    <s v="Credit Note"/>
    <s v="4401553495"/>
    <s v="BUILDERS WAREHOUSE:BOKSBURG (NEW)"/>
    <s v="AT CELOSIA 12CM POT  754865"/>
    <n v="-17"/>
    <n v="12.8"/>
    <n v="-217.6"/>
    <n v="-12286.25"/>
    <x v="2"/>
  </r>
  <r>
    <m/>
    <x v="100"/>
    <s v="Credit Note"/>
    <s v="4401553436"/>
    <s v="BUILDERS WAREHOUSE:NEWMARKET"/>
    <s v="AT CELOSIA 12CM POT  754865"/>
    <n v="-15"/>
    <n v="12.8"/>
    <n v="-192"/>
    <n v="-12478.25"/>
    <x v="2"/>
  </r>
  <r>
    <m/>
    <x v="100"/>
    <s v="Credit Note"/>
    <s v="4401553473"/>
    <s v="BUILDERS WAREHOUSE:SUNWARD PARK"/>
    <s v="AT CELOSIA 12CM POT  754865"/>
    <n v="-10"/>
    <n v="12.8"/>
    <n v="-128"/>
    <n v="-12606.25"/>
    <x v="2"/>
  </r>
  <r>
    <m/>
    <x v="101"/>
    <s v="Credit Note"/>
    <s v="4401554510"/>
    <s v="BUILDERS WAREHOUSE:KEMPTON PARK"/>
    <s v="AT CELOSIA 12CM POT  754865"/>
    <n v="-7"/>
    <n v="12.8"/>
    <n v="-89.6"/>
    <n v="-12695.85"/>
    <x v="2"/>
  </r>
  <r>
    <m/>
    <x v="101"/>
    <s v="Credit Note"/>
    <s v="4401554569"/>
    <s v="BUILDERS WAREHOUSE:CHERRY LANE"/>
    <s v="AT CELOSIA 12CM POT  754865"/>
    <n v="-7"/>
    <n v="12.8"/>
    <n v="-89.6"/>
    <n v="-12785.45"/>
    <x v="2"/>
  </r>
  <r>
    <m/>
    <x v="101"/>
    <s v="Credit Note"/>
    <s v="4401554480"/>
    <s v="BUILDERS WAREHOUSE:RUSTENBURG"/>
    <s v="AT CELOSIA 12CM POT  754865"/>
    <n v="-15"/>
    <n v="12.8"/>
    <n v="-192"/>
    <n v="-12977.45"/>
    <x v="2"/>
  </r>
  <r>
    <m/>
    <x v="102"/>
    <s v="Credit Note"/>
    <s v="4401555414"/>
    <s v="BUILDERS WAREHOUSE:GREENSTONE"/>
    <s v="AT CELOSIA 12CM POT  75465"/>
    <n v="-1"/>
    <n v="12.8"/>
    <n v="-12.8"/>
    <n v="-12990.25"/>
    <x v="2"/>
  </r>
  <r>
    <m/>
    <x v="103"/>
    <s v="Credit Note"/>
    <s v="4401555764"/>
    <s v="BUILDERS WAREHOUSE:SUNWARD PARK"/>
    <s v="AT CELOSIA 12CM POT  754865"/>
    <n v="-7"/>
    <n v="12.8"/>
    <n v="-89.6"/>
    <n v="-13079.85"/>
    <x v="2"/>
  </r>
  <r>
    <m/>
    <x v="103"/>
    <s v="Credit Note"/>
    <s v="4401555759"/>
    <s v="BUILDERS WAREHOUSE:NEWMARKET"/>
    <s v="AT CELOSIA 12CM POT  754865"/>
    <n v="-2"/>
    <n v="12.8"/>
    <n v="-25.6"/>
    <n v="-13105.45"/>
    <x v="2"/>
  </r>
  <r>
    <m/>
    <x v="104"/>
    <s v="Credit Note"/>
    <s v="4401556285"/>
    <s v="BUILDERS WAREHOUSE:HARTEBEESPOORT"/>
    <s v="AT CELOSIA 12CM POT  754865"/>
    <n v="-10"/>
    <n v="12.8"/>
    <n v="-128"/>
    <n v="-13233.45"/>
    <x v="2"/>
  </r>
  <r>
    <m/>
    <x v="105"/>
    <s v="Credit Note"/>
    <s v="4401556751"/>
    <s v="BUILDERS WAREHOUSE:RUSTENBURG"/>
    <s v="AT CELOSIA 12CM POT  754865"/>
    <n v="-1"/>
    <n v="12.8"/>
    <n v="-12.8"/>
    <n v="-13246.25"/>
    <x v="2"/>
  </r>
  <r>
    <m/>
    <x v="105"/>
    <s v="Credit Note"/>
    <s v="4401556712"/>
    <s v="BUILDERS WAREHOUSE:CHERRY LANE"/>
    <s v="AT CELOSIA 12CM POT  754865"/>
    <n v="-6"/>
    <n v="12.8"/>
    <n v="-76.8"/>
    <n v="-13323.05"/>
    <x v="2"/>
  </r>
  <r>
    <m/>
    <x v="106"/>
    <s v="Credit Note"/>
    <s v="4401557244"/>
    <s v="BUILDERS WAREHOUSE:WONDER PARK"/>
    <s v="AT CELOSIA 12CM POT  754865"/>
    <n v="-23"/>
    <n v="12.8"/>
    <n v="-294.39999999999998"/>
    <n v="-13617.449999999999"/>
    <x v="2"/>
  </r>
  <r>
    <m/>
    <x v="106"/>
    <s v="Credit Note"/>
    <s v="4401557178"/>
    <s v="BUILDERS WAREHOUSE:KLERKSDORP"/>
    <s v="AT CELOSIA 12CM POT  754865"/>
    <n v="-18"/>
    <n v="12.8"/>
    <n v="-230.4"/>
    <n v="-13847.849999999999"/>
    <x v="2"/>
  </r>
  <r>
    <m/>
    <x v="107"/>
    <s v="Credit Note"/>
    <s v="4401557530"/>
    <s v="BUILDERS WAREHOUSE:ROBINDALE"/>
    <s v="AT CELOSIA 12CM POT"/>
    <n v="-25"/>
    <n v="12.8"/>
    <n v="-320"/>
    <n v="-14167.849999999999"/>
    <x v="2"/>
  </r>
  <r>
    <m/>
    <x v="108"/>
    <s v="Credit Note"/>
    <s v="4401557946"/>
    <s v="BUILDERS WAREHOUSE:BEDFORDVIEW"/>
    <s v="AT CELOSIA 12CM POT  754865"/>
    <n v="-30"/>
    <n v="12.8"/>
    <n v="-384"/>
    <n v="-14551.849999999999"/>
    <x v="2"/>
  </r>
  <r>
    <m/>
    <x v="108"/>
    <s v="Credit Note"/>
    <s v="88343A"/>
    <s v="BUILDERS WAREHOUSE:NORTHMEAD"/>
    <s v="AT CELOSIA 12CM POT  754865"/>
    <n v="-100"/>
    <n v="12.8"/>
    <n v="-1280"/>
    <n v="-15831.849999999999"/>
    <x v="2"/>
  </r>
  <r>
    <m/>
    <x v="108"/>
    <s v="Credit Note"/>
    <s v="4401557945"/>
    <s v="BUILDERS WAREHOUSE:GREENSTONE"/>
    <s v="AT CELOSIA 12CM POT  754865"/>
    <n v="-26"/>
    <n v="12.8"/>
    <n v="-332.8"/>
    <n v="-16164.649999999998"/>
    <x v="2"/>
  </r>
  <r>
    <m/>
    <x v="109"/>
    <s v="Credit Note"/>
    <s v="4401558909"/>
    <s v="BUILDERS WAREHOUSE:ZAMBEZI"/>
    <s v="AT CELOSIA 12CM POT  754865"/>
    <n v="-22"/>
    <n v="12.8"/>
    <n v="-281.60000000000002"/>
    <n v="-16446.249999999996"/>
    <x v="2"/>
  </r>
  <r>
    <m/>
    <x v="110"/>
    <s v="Credit Note"/>
    <s v="4401559337"/>
    <s v="BUILDERS WAREHOUSE:KLERKSDORP"/>
    <s v="AT CELOSIA 12CM POT  754865"/>
    <n v="-9"/>
    <n v="12.8"/>
    <n v="-115.2"/>
    <n v="-16561.449999999997"/>
    <x v="2"/>
  </r>
  <r>
    <m/>
    <x v="110"/>
    <s v="Credit Note"/>
    <s v="16091"/>
    <s v="FH CHAMBERLAIN TRADING (PTY) LTD:RIVIERA"/>
    <s v="AT CELOSIA 12CM POT"/>
    <n v="-5"/>
    <n v="12.2"/>
    <n v="-61"/>
    <n v="-16622.449999999997"/>
    <x v="2"/>
  </r>
  <r>
    <m/>
    <x v="111"/>
    <s v="Credit Note"/>
    <s v="4401560217"/>
    <s v="BUILDERS WAREHOUSE:SUNWARD PARK"/>
    <s v="AT CELOSIA 12CM POT  754865"/>
    <n v="-15"/>
    <n v="12.8"/>
    <n v="-192"/>
    <n v="-16814.449999999997"/>
    <x v="2"/>
  </r>
  <r>
    <m/>
    <x v="111"/>
    <s v="Credit Note"/>
    <s v="4401560117"/>
    <s v="BUILDERS WAREHOUSE:NEWMARKET"/>
    <s v="AT CELOSIA 12CM POT  754865"/>
    <n v="-1"/>
    <n v="12.8"/>
    <n v="-12.8"/>
    <n v="-16827.249999999996"/>
    <x v="2"/>
  </r>
  <r>
    <m/>
    <x v="112"/>
    <s v="Credit Note"/>
    <s v="4401560656"/>
    <s v="BUILDERS WAREHOUSE:ROBINDALE"/>
    <s v="AT CELOSIA 12CM POT  754865"/>
    <n v="-2"/>
    <n v="12.8"/>
    <n v="-25.6"/>
    <n v="-16852.849999999995"/>
    <x v="2"/>
  </r>
  <r>
    <m/>
    <x v="113"/>
    <s v="Credit Note"/>
    <s v="4401561359"/>
    <s v="BUILDERS WAREHOUSE:LYNNWOOD"/>
    <s v="AT CELOSIA 12CM POT  754865"/>
    <n v="-8"/>
    <n v="12.8"/>
    <n v="-102.4"/>
    <n v="-16955.249999999996"/>
    <x v="2"/>
  </r>
  <r>
    <m/>
    <x v="113"/>
    <s v="Credit Note"/>
    <s v="4401561265"/>
    <s v="BUILDERS WAREHOUSE:BETHLEHEM"/>
    <s v="AT CELOSIA 12CM POT  754865"/>
    <n v="-4"/>
    <n v="12.8"/>
    <n v="-51.2"/>
    <n v="-17006.449999999997"/>
    <x v="2"/>
  </r>
  <r>
    <m/>
    <x v="113"/>
    <s v="Credit Note"/>
    <s v="4401561287"/>
    <s v="BUILDERS WAREHOUSE:CHERRY LANE"/>
    <s v="AT CELOSIA 12CM POT  754865"/>
    <n v="-22"/>
    <n v="12.8"/>
    <n v="-281.60000000000002"/>
    <n v="-17288.049999999996"/>
    <x v="2"/>
  </r>
  <r>
    <m/>
    <x v="114"/>
    <s v="Credit Note"/>
    <s v="4401561938"/>
    <s v="BUILDERS WAREHOUSE:RASLOUW"/>
    <s v="AT CELOSIA 12CM POT  754865"/>
    <n v="-14"/>
    <n v="12.8"/>
    <n v="-179.2"/>
    <n v="-17467.249999999996"/>
    <x v="2"/>
  </r>
  <r>
    <m/>
    <x v="114"/>
    <s v="Credit Note"/>
    <s v="4401561843"/>
    <s v="BUILDERS WAREHOUSE:CENTURION"/>
    <s v="AT CELOSIA 12CM POT  754865"/>
    <n v="-43"/>
    <n v="12.8"/>
    <n v="-550.4"/>
    <n v="-18017.649999999998"/>
    <x v="2"/>
  </r>
  <r>
    <m/>
    <x v="114"/>
    <s v="Credit Note"/>
    <s v="4401561961"/>
    <s v="BUILDERS WAREHOUSE:ZAMBEZI"/>
    <s v="AT CELOSIA 12CM POT  754865"/>
    <n v="-6"/>
    <n v="12.8"/>
    <n v="-76.8"/>
    <n v="-18094.449999999997"/>
    <x v="2"/>
  </r>
  <r>
    <m/>
    <x v="115"/>
    <s v="Credit Note"/>
    <s v="4401562307"/>
    <s v="BUILDERS WAREHOUSE:BEDFORDVIEW"/>
    <s v="AT CELOSIA 12CM POT  754865"/>
    <n v="-5"/>
    <n v="12.8"/>
    <n v="-64"/>
    <n v="-18158.449999999997"/>
    <x v="2"/>
  </r>
  <r>
    <m/>
    <x v="116"/>
    <s v="Credit Note"/>
    <s v="4401562885"/>
    <s v="BUILDERS WAREHOUSE:EDENVALE"/>
    <s v="AT CELOSIA 12CM POT  754865"/>
    <n v="-7"/>
    <n v="12.8"/>
    <n v="-89.6"/>
    <n v="-18248.049999999996"/>
    <x v="2"/>
  </r>
  <r>
    <m/>
    <x v="116"/>
    <s v="Credit Note"/>
    <s v="4401562903"/>
    <s v="BUILDERS WAREHOUSE:SUNWARD PARK"/>
    <s v="AT CELOSIA 12CM POT  754865"/>
    <n v="-6"/>
    <n v="12.8"/>
    <n v="-76.8"/>
    <n v="-18324.849999999995"/>
    <x v="2"/>
  </r>
  <r>
    <m/>
    <x v="116"/>
    <s v="Credit Note"/>
    <s v="4401562807"/>
    <s v="BUILDERS WAREHOUSE:CARNIVAL MALL"/>
    <s v="AT CELOSIA 12CM POT  754865"/>
    <n v="-20"/>
    <n v="12.8"/>
    <n v="-256"/>
    <n v="-18580.849999999995"/>
    <x v="2"/>
  </r>
  <r>
    <m/>
    <x v="116"/>
    <s v="Credit Note"/>
    <s v="4401562873"/>
    <s v="BUILDERS WAREHOUSE:NEWMARKET"/>
    <s v="AT CELOSIA 12CM POT  754865"/>
    <n v="-19"/>
    <n v="12.8"/>
    <n v="-243.2"/>
    <n v="-18824.049999999996"/>
    <x v="2"/>
  </r>
  <r>
    <m/>
    <x v="117"/>
    <s v="Credit Note"/>
    <s v="4401564035"/>
    <s v="BUILDERS WAREHOUSE:RUSTENBURG"/>
    <s v="AT CELOSIA 12CM POT  754865"/>
    <n v="-54"/>
    <n v="12.8"/>
    <n v="-691.2"/>
    <n v="-19515.249999999996"/>
    <x v="2"/>
  </r>
  <r>
    <m/>
    <x v="117"/>
    <s v="Credit Note"/>
    <s v="4401564051"/>
    <s v="BUILDERS WAREHOUSE:LYNNWOOD"/>
    <s v="AT CELOSIA 12CM POT  754865"/>
    <n v="-5"/>
    <n v="12.8"/>
    <n v="-64"/>
    <n v="-19579.249999999996"/>
    <x v="2"/>
  </r>
  <r>
    <m/>
    <x v="117"/>
    <s v="Credit Note"/>
    <s v="4401563951"/>
    <s v="BUILDERS WAREHOUSE:ERASMUS PARK"/>
    <s v="AT CELOSIA 12CM POT  754865"/>
    <n v="-6"/>
    <n v="12.8"/>
    <n v="-76.8"/>
    <n v="-19656.049999999996"/>
    <x v="2"/>
  </r>
  <r>
    <m/>
    <x v="118"/>
    <s v="Credit Note"/>
    <s v="4401564591"/>
    <s v="BUILDERS WAREHOUSE:ZAMBEZI"/>
    <s v="AT CELOSIA 12CM POT  754865"/>
    <n v="-6"/>
    <n v="12.8"/>
    <n v="-76.8"/>
    <n v="-19732.849999999995"/>
    <x v="2"/>
  </r>
  <r>
    <m/>
    <x v="119"/>
    <s v="Credit Note"/>
    <s v="4401565876"/>
    <s v="BUILDERS WAREHOUSE:LYNNWOOD"/>
    <s v="AT CELOSIA 12CM POT   754865"/>
    <n v="-2"/>
    <n v="12.8"/>
    <n v="-25.6"/>
    <n v="-19758.449999999993"/>
    <x v="2"/>
  </r>
  <r>
    <m/>
    <x v="120"/>
    <s v="Credit Note"/>
    <s v="4401566723"/>
    <s v="BUILDERS WAREHOUSE:SUNWARD PARK"/>
    <s v="AT CELOSIA 12CM POT  754865"/>
    <n v="-1"/>
    <n v="12.8"/>
    <n v="-12.8"/>
    <n v="-19771.249999999993"/>
    <x v="2"/>
  </r>
  <r>
    <m/>
    <x v="121"/>
    <s v="Credit Note"/>
    <s v="4401567472"/>
    <s v="BUILDERS WAREHOUSE:CENTURION"/>
    <s v="AT CELOSIA 12CM POT  754865"/>
    <n v="-19"/>
    <n v="12.8"/>
    <n v="-243.2"/>
    <n v="-20014.449999999993"/>
    <x v="2"/>
  </r>
  <r>
    <m/>
    <x v="122"/>
    <s v="Credit Note"/>
    <s v="4401567847"/>
    <s v="BUILDERS WAREHOUSE:BETHLEHEM"/>
    <s v="AT CELOSIA 12CM POT  754865"/>
    <n v="-14"/>
    <n v="12.8"/>
    <n v="-179.2"/>
    <n v="-20193.649999999994"/>
    <x v="2"/>
  </r>
  <r>
    <m/>
    <x v="123"/>
    <s v="Credit Note"/>
    <s v="4401569178"/>
    <s v="BUILDERS WAREHOUSE:ROBINDALE"/>
    <s v="AT CELOSIA 12CM POT  754865"/>
    <n v="-1"/>
    <n v="12.8"/>
    <n v="-12.8"/>
    <n v="-20206.449999999993"/>
    <x v="2"/>
  </r>
  <r>
    <m/>
    <x v="124"/>
    <s v="Credit Note"/>
    <s v="4401569702"/>
    <s v="BUILDERS WAREHOUSE:WONDER PARK"/>
    <s v="AT CELOSIA 12CM POT  754865"/>
    <n v="-37"/>
    <n v="12.8"/>
    <n v="-473.6"/>
    <n v="-20680.049999999992"/>
    <x v="2"/>
  </r>
  <r>
    <m/>
    <x v="125"/>
    <s v="Credit Note"/>
    <s v="4401573449"/>
    <s v="BUILDERS WAREHOUSE:BETHLEHEM"/>
    <s v="AT CELOSIA 12CM POT  754865"/>
    <n v="-2"/>
    <n v="12.8"/>
    <n v="-25.6"/>
    <n v="-20705.649999999991"/>
    <x v="2"/>
  </r>
  <r>
    <m/>
    <x v="126"/>
    <s v="Credit Note"/>
    <s v="4401574357"/>
    <s v="BUILDERS WAREHOUSE:CHERRY LANE"/>
    <s v="AT CELOSIA 12CM POT  754865"/>
    <n v="-15"/>
    <n v="12.8"/>
    <n v="-192"/>
    <n v="-20897.649999999991"/>
    <x v="2"/>
  </r>
  <r>
    <m/>
    <x v="127"/>
    <s v="Credit Note"/>
    <s v="4401576007"/>
    <s v="BUILDERS WAREHOUSE:CHERRY LANE"/>
    <s v="AT CELOSIA 12CM POT  754865"/>
    <n v="-9"/>
    <n v="12.8"/>
    <n v="-115.2"/>
    <n v="-21012.849999999991"/>
    <x v="2"/>
  </r>
  <r>
    <m/>
    <x v="127"/>
    <s v="Credit Note"/>
    <s v="4401576059"/>
    <s v="BUILDERS WAREHOUSE:GEZINA NEW"/>
    <s v="AT CELOSIA 12CM POT  754865"/>
    <n v="-5"/>
    <n v="12.8"/>
    <n v="-64"/>
    <n v="-21076.849999999991"/>
    <x v="2"/>
  </r>
  <r>
    <m/>
    <x v="127"/>
    <s v="Credit Note"/>
    <s v="4401576081"/>
    <s v="BUILDERS WAREHOUSE:ZAMBEZI"/>
    <s v="AT CELOSIA 12CM POT  754865"/>
    <n v="-1"/>
    <n v="12.8"/>
    <n v="-12.8"/>
    <n v="-21089.649999999991"/>
    <x v="2"/>
  </r>
  <r>
    <m/>
    <x v="128"/>
    <s v="Credit Note"/>
    <s v="89125A"/>
    <s v="BUILDERS WAREHOUSE:GREENSTONE"/>
    <s v="AT CELOSIA 12CM POT  754865"/>
    <n v="-25"/>
    <n v="12.8"/>
    <n v="-320"/>
    <n v="-21409.649999999991"/>
    <x v="2"/>
  </r>
  <r>
    <m/>
    <x v="129"/>
    <s v="Credit Note"/>
    <s v="4401578043"/>
    <s v="BUILDERS WAREHOUSE:CENTURION"/>
    <s v="AT CELOSIA 12CM POT  754865"/>
    <n v="-4"/>
    <n v="12.8"/>
    <n v="-51.2"/>
    <n v="-21460.849999999991"/>
    <x v="2"/>
  </r>
  <r>
    <m/>
    <x v="22"/>
    <s v="Credit Note"/>
    <s v="4401582124"/>
    <s v="BUILDERS WAREHOUSE:NORTHMEAD"/>
    <s v="AT CELOSIA 12CM POT  754865"/>
    <n v="-25"/>
    <n v="12.8"/>
    <n v="-320"/>
    <n v="-21780.849999999991"/>
    <x v="2"/>
  </r>
  <r>
    <m/>
    <x v="130"/>
    <s v="Credit Note"/>
    <s v="4401582993"/>
    <s v="BUILDERS WAREHOUSE:CHERRY LANE"/>
    <s v="AT CELOSIA 12CM POT  754865"/>
    <n v="-15"/>
    <n v="12.8"/>
    <n v="-192"/>
    <n v="-21972.849999999991"/>
    <x v="2"/>
  </r>
  <r>
    <m/>
    <x v="24"/>
    <s v="Credit Note"/>
    <s v="4401584714"/>
    <s v="BUILDERS WAREHOUSE:CHERRY LANE"/>
    <s v="AT CELOSIA 12CM POT  754865"/>
    <n v="-35"/>
    <n v="12.8"/>
    <n v="-448"/>
    <n v="-22420.849999999991"/>
    <x v="2"/>
  </r>
  <r>
    <m/>
    <x v="24"/>
    <s v="Credit Note"/>
    <s v="4401584710"/>
    <s v="BUILDERS WAREHOUSE:LYNNWOOD"/>
    <s v="AT CELOSIA 12CM POT  754865"/>
    <n v="-1"/>
    <n v="12.8"/>
    <n v="-12.8"/>
    <n v="-22433.649999999991"/>
    <x v="2"/>
  </r>
  <r>
    <m/>
    <x v="24"/>
    <s v="Credit Note"/>
    <s v="4401584682"/>
    <s v="BUILDERS WAREHOUSE:LYNNWOOD"/>
    <s v="AT CELOSIA 12CM POT  754865"/>
    <n v="-1"/>
    <n v="12.8"/>
    <n v="-12.8"/>
    <n v="-22446.44999999999"/>
    <x v="2"/>
  </r>
  <r>
    <m/>
    <x v="24"/>
    <s v="Credit Note"/>
    <s v="4401584708"/>
    <s v="BUILDERS WAREHOUSE:ZAMBEZI"/>
    <s v="AT CELOSIA 12CM POT  754865"/>
    <n v="-20"/>
    <n v="12.8"/>
    <n v="-256"/>
    <n v="-22702.44999999999"/>
    <x v="2"/>
  </r>
  <r>
    <m/>
    <x v="26"/>
    <s v="Credit Note"/>
    <s v="4401585707"/>
    <s v="BUILDERS WAREHOUSE:HARTEBEESPOORT"/>
    <s v="AT CELOSIA 12CM POT"/>
    <n v="-9"/>
    <n v="12.8"/>
    <n v="-115.2"/>
    <n v="-22817.649999999991"/>
    <x v="2"/>
  </r>
  <r>
    <m/>
    <x v="32"/>
    <s v="Credit Note"/>
    <s v="16670"/>
    <s v="FH CHAMBERLAIN TRADING (PTY) LTD:RIVIERA"/>
    <s v="AT CELOSIA 12CM POT"/>
    <n v="-1"/>
    <n v="12.2"/>
    <n v="-12.2"/>
    <n v="-22829.849999999991"/>
    <x v="2"/>
  </r>
  <r>
    <m/>
    <x v="32"/>
    <s v="Credit Note"/>
    <s v="4401589658"/>
    <s v="BUILDERS WAREHOUSE:CHERRY LANE"/>
    <s v="AT CELOSIA 12CM POT  754865"/>
    <n v="-15"/>
    <n v="12.8"/>
    <n v="-192"/>
    <n v="-23021.849999999991"/>
    <x v="2"/>
  </r>
  <r>
    <m/>
    <x v="7"/>
    <s v="Credit Note"/>
    <s v="4401591462"/>
    <s v="BUILDERS WAREHOUSE:GEZINA NEW"/>
    <s v="AT CELOSIA 12CM POT  754865"/>
    <n v="-20"/>
    <n v="12.8"/>
    <n v="-256"/>
    <n v="-23277.849999999991"/>
    <x v="2"/>
  </r>
  <r>
    <m/>
    <x v="39"/>
    <s v="Credit Note"/>
    <s v="4401593620"/>
    <s v="BUILDERS WAREHOUSE:NEWMARKET"/>
    <s v="AT CELOSIA 12CM POT  754865"/>
    <n v="-24"/>
    <n v="12.8"/>
    <n v="-307.2"/>
    <n v="-23585.049999999992"/>
    <x v="2"/>
  </r>
  <r>
    <m/>
    <x v="42"/>
    <s v="Credit Note"/>
    <s v="4401598981"/>
    <s v="BUILDERS WAREHOUSE:GREENSTONE"/>
    <s v="AT CELOSIA 12CM POT  754865"/>
    <n v="-1"/>
    <n v="12.8"/>
    <n v="-12.8"/>
    <n v="-23597.849999999991"/>
    <x v="2"/>
  </r>
  <r>
    <m/>
    <x v="131"/>
    <s v="Credit Note"/>
    <s v="16924"/>
    <s v="FH CHAMBERLAIN TRADING (PTY) LTD:RIVIERA"/>
    <s v="AT CELOSIA 12CM POT"/>
    <n v="-4"/>
    <n v="12.2"/>
    <n v="-48.8"/>
    <n v="-23646.649999999991"/>
    <x v="2"/>
  </r>
  <r>
    <m/>
    <x v="132"/>
    <s v="Credit Note"/>
    <s v="17012"/>
    <s v="FH CHAMBERLAIN TRADING (PTY) LTD:RIVIERA"/>
    <s v="AT CELOSIA 12CM POT"/>
    <n v="-11"/>
    <n v="12.2"/>
    <n v="-134.19999999999999"/>
    <n v="-23780.849999999991"/>
    <x v="2"/>
  </r>
  <r>
    <m/>
    <x v="17"/>
    <s v="Credit Note"/>
    <s v="4401607739"/>
    <s v="BUILDERS WAREHOUSE:CARNIVAL MALL"/>
    <s v="AT CELOSIA 12CM POT  754865"/>
    <n v="-1"/>
    <n v="12.8"/>
    <n v="-12.8"/>
    <n v="-23793.649999999991"/>
    <x v="2"/>
  </r>
  <r>
    <s v="Total for AT CELOSIA 12CM POT"/>
    <x v="0"/>
    <m/>
    <m/>
    <m/>
    <m/>
    <n v="-1886"/>
    <m/>
    <n v="-23793.649999999991"/>
    <m/>
    <x v="0"/>
  </r>
  <r>
    <s v="AT VINCA POT 12CM"/>
    <x v="0"/>
    <m/>
    <m/>
    <m/>
    <m/>
    <m/>
    <m/>
    <m/>
    <m/>
    <x v="0"/>
  </r>
  <r>
    <m/>
    <x v="21"/>
    <s v="Credit Note"/>
    <s v="1277"/>
    <s v="ECKARDS GARDEN PAVILION"/>
    <s v="AT VINCA POT 12CM (SPECIAL)"/>
    <n v="-36"/>
    <n v="11.95"/>
    <n v="-430.2"/>
    <n v="-430.2"/>
    <x v="2"/>
  </r>
  <r>
    <s v="Total for AT VINCA POT 12CM"/>
    <x v="0"/>
    <m/>
    <m/>
    <m/>
    <m/>
    <n v="-36"/>
    <m/>
    <n v="-430.2"/>
    <m/>
    <x v="0"/>
  </r>
  <r>
    <s v="COLOUR MAGIC 12CM"/>
    <x v="0"/>
    <m/>
    <m/>
    <m/>
    <m/>
    <m/>
    <m/>
    <m/>
    <m/>
    <x v="0"/>
  </r>
  <r>
    <m/>
    <x v="133"/>
    <s v="Credit Note"/>
    <s v="86300A"/>
    <s v="THYME SQUARE"/>
    <s v="COLOUR MAGIC 12CM"/>
    <n v="-4"/>
    <n v="21.8"/>
    <n v="-87.2"/>
    <n v="-87.2"/>
    <x v="2"/>
  </r>
  <r>
    <m/>
    <x v="134"/>
    <s v="Credit Note"/>
    <s v="86526A"/>
    <s v="THYME SQUARE"/>
    <s v="COLOUR MAGIC VINCA 12CM"/>
    <n v="-2"/>
    <n v="11.25"/>
    <n v="-22.5"/>
    <n v="-109.7"/>
    <x v="2"/>
  </r>
  <r>
    <m/>
    <x v="135"/>
    <s v="Credit Note"/>
    <s v="86794A"/>
    <s v="THYME SQUARE"/>
    <s v="COLOUR MAGIC 12CM"/>
    <n v="-9"/>
    <n v="11.25"/>
    <n v="-101.25"/>
    <n v="-210.95"/>
    <x v="2"/>
  </r>
  <r>
    <m/>
    <x v="136"/>
    <s v="Credit Note"/>
    <s v="15706"/>
    <s v="GARDENSHOP PARKTOWN"/>
    <s v="CAPISCUM 12CM"/>
    <n v="-18"/>
    <n v="12.99"/>
    <n v="-233.82"/>
    <n v="-444.77"/>
    <x v="4"/>
  </r>
  <r>
    <m/>
    <x v="63"/>
    <s v="Credit Note"/>
    <s v="87095A"/>
    <s v="THYME SQUARE"/>
    <s v="COLOUR MAGIC 12CM"/>
    <n v="-8"/>
    <n v="11.25"/>
    <n v="-90"/>
    <n v="-534.77"/>
    <x v="2"/>
  </r>
  <r>
    <m/>
    <x v="137"/>
    <s v="Credit Note"/>
    <s v="1856"/>
    <s v="THYME SQUARE"/>
    <s v="VINCA 12CM"/>
    <n v="-3"/>
    <n v="11.25"/>
    <n v="-33.75"/>
    <n v="-568.52"/>
    <x v="2"/>
  </r>
  <r>
    <m/>
    <x v="76"/>
    <s v="Credit Note"/>
    <s v="1908"/>
    <s v="THYME SQUARE"/>
    <s v="COLOUR MAGIC 12CM"/>
    <n v="-1"/>
    <n v="11.25"/>
    <n v="-11.25"/>
    <n v="-579.77"/>
    <x v="2"/>
  </r>
  <r>
    <m/>
    <x v="87"/>
    <s v="Credit Note"/>
    <s v="1881"/>
    <s v="PLANT FACTORY"/>
    <s v="COLOUR MAGIC 12CM"/>
    <n v="-12"/>
    <n v="12.5"/>
    <n v="-150"/>
    <n v="-729.77"/>
    <x v="2"/>
  </r>
  <r>
    <m/>
    <x v="89"/>
    <s v="Credit Note"/>
    <s v="1923"/>
    <s v="THYME SQUARE"/>
    <s v="BELLIS 12CM"/>
    <n v="-2"/>
    <n v="11.25"/>
    <n v="-22.5"/>
    <n v="-752.27"/>
    <x v="2"/>
  </r>
  <r>
    <m/>
    <x v="92"/>
    <s v="Credit Note"/>
    <s v="1818"/>
    <s v="PLANT FACTORY"/>
    <s v="COLOUR MAGIC 12CM"/>
    <n v="-8"/>
    <n v="12.5"/>
    <n v="-100"/>
    <n v="-852.27"/>
    <x v="2"/>
  </r>
  <r>
    <m/>
    <x v="102"/>
    <s v="Credit Note"/>
    <s v="15880"/>
    <s v="GARDENSHOP PARKTOWN"/>
    <s v="COLOUR MAGIC 12CM"/>
    <n v="-1"/>
    <n v="11.9"/>
    <n v="-11.9"/>
    <n v="-864.17"/>
    <x v="2"/>
  </r>
  <r>
    <m/>
    <x v="138"/>
    <s v="Credit Note"/>
    <s v="1824"/>
    <s v="THYME SQUARE"/>
    <s v="COLOUR MAGIC 12CM"/>
    <n v="-3"/>
    <n v="11.95"/>
    <n v="-35.85"/>
    <n v="-900.02"/>
    <x v="2"/>
  </r>
  <r>
    <m/>
    <x v="113"/>
    <s v="Credit Note"/>
    <s v="1677"/>
    <s v="IMPALA FLORA"/>
    <s v="COLOUR MAGIC PANSY 12CM"/>
    <n v="-3"/>
    <n v="19.989999999999998"/>
    <n v="-59.97"/>
    <n v="-959.99"/>
    <x v="2"/>
  </r>
  <r>
    <m/>
    <x v="115"/>
    <s v="Credit Note"/>
    <s v="15910A"/>
    <s v="GARDENSHOP PARKTOWN"/>
    <s v="COLOUR MAGIC 12CM  1206"/>
    <n v="-12"/>
    <n v="11.9"/>
    <n v="-142.80000000000001"/>
    <n v="-1102.79"/>
    <x v="2"/>
  </r>
  <r>
    <m/>
    <x v="116"/>
    <s v="Credit Note"/>
    <s v="88568A"/>
    <s v="THYME SQUARE"/>
    <s v="COLOUR MAGIC 12CM"/>
    <n v="-13"/>
    <n v="11.9"/>
    <n v="-154.69999999999999"/>
    <n v="-1257.49"/>
    <x v="2"/>
  </r>
  <r>
    <m/>
    <x v="139"/>
    <s v="Credit Note"/>
    <s v="88649a"/>
    <s v="SYLVIA PASS GARDEN CENTRE"/>
    <s v="COLOUR MAGIC 12CM  1206"/>
    <n v="-16"/>
    <n v="11.9"/>
    <n v="-190.4"/>
    <n v="-1447.89"/>
    <x v="2"/>
  </r>
  <r>
    <m/>
    <x v="120"/>
    <s v="Credit Note"/>
    <s v="1934"/>
    <s v="THYME SQUARE"/>
    <s v="COLOUR MAGIC 12CM"/>
    <n v="-15"/>
    <n v="11.95"/>
    <n v="-179.25"/>
    <n v="-1627.14"/>
    <x v="2"/>
  </r>
  <r>
    <m/>
    <x v="140"/>
    <s v="Credit Note"/>
    <s v="88822A"/>
    <s v="THYME SQUARE"/>
    <s v="COLOUR MAGIC 12CM"/>
    <n v="-1"/>
    <n v="11.95"/>
    <n v="-11.95"/>
    <n v="-1639.0900000000001"/>
    <x v="2"/>
  </r>
  <r>
    <m/>
    <x v="140"/>
    <s v="Credit Note"/>
    <s v="1937"/>
    <s v="ROSES FOR U t/a URTH"/>
    <s v="COLOUR MAGIC 12CM"/>
    <n v="-1"/>
    <n v="21.2"/>
    <n v="-21.2"/>
    <n v="-1660.2900000000002"/>
    <x v="2"/>
  </r>
  <r>
    <m/>
    <x v="141"/>
    <s v="Credit Note"/>
    <s v="1941"/>
    <s v="PLANT FACTORY"/>
    <s v="COLOUR MAGIC 12CM"/>
    <n v="-3"/>
    <n v="11.9"/>
    <n v="-35.700000000000003"/>
    <n v="-1695.9900000000002"/>
    <x v="2"/>
  </r>
  <r>
    <m/>
    <x v="142"/>
    <s v="Credit Note"/>
    <s v="1687"/>
    <s v="LITTLE AUSTRIA"/>
    <s v="ZINNIA 12CM"/>
    <n v="-3"/>
    <n v="11.9"/>
    <n v="-35.700000000000003"/>
    <n v="-1731.6900000000003"/>
    <x v="2"/>
  </r>
  <r>
    <m/>
    <x v="142"/>
    <s v="Credit Note"/>
    <s v="1687"/>
    <s v="LITTLE AUSTRIA"/>
    <s v="CALIBRACHOA 12CM"/>
    <n v="-9"/>
    <n v="11.9"/>
    <n v="-107.1"/>
    <n v="-1838.7900000000002"/>
    <x v="5"/>
  </r>
  <r>
    <m/>
    <x v="23"/>
    <s v="Credit Note"/>
    <s v="89430A"/>
    <s v="THYME SQUARE"/>
    <s v="COLOUR MAGIC 12CM"/>
    <n v="-8"/>
    <n v="11.95"/>
    <n v="-95.6"/>
    <n v="-1934.39"/>
    <x v="2"/>
  </r>
  <r>
    <m/>
    <x v="143"/>
    <s v="Credit Note"/>
    <s v="1362"/>
    <s v="THYME SQUARE"/>
    <s v="COLOUR MAGIC 12CM"/>
    <n v="-1"/>
    <n v="11.95"/>
    <n v="-11.95"/>
    <n v="-1946.3400000000001"/>
    <x v="2"/>
  </r>
  <r>
    <m/>
    <x v="14"/>
    <s v="Credit Note"/>
    <s v="1152"/>
    <s v="THYME SQUARE"/>
    <s v="COLOUR MAGIC 12CM"/>
    <n v="-13"/>
    <n v="11.95"/>
    <n v="-155.35"/>
    <n v="-2101.69"/>
    <x v="2"/>
  </r>
  <r>
    <m/>
    <x v="47"/>
    <s v="Credit Note"/>
    <s v="1267"/>
    <s v="PLANT FACTORY"/>
    <s v="COLOUR MAGIC 12CM"/>
    <n v="-6"/>
    <n v="11.95"/>
    <n v="-71.7"/>
    <n v="-2173.39"/>
    <x v="2"/>
  </r>
  <r>
    <m/>
    <x v="20"/>
    <s v="Credit Note"/>
    <s v="1335"/>
    <s v="THYME SQUARE"/>
    <s v="COLOUR MAGIC 12CM"/>
    <n v="-6"/>
    <n v="11.95"/>
    <n v="-71.7"/>
    <n v="-2245.0899999999997"/>
    <x v="2"/>
  </r>
  <r>
    <s v="Total for COLOUR MAGIC 12CM"/>
    <x v="0"/>
    <m/>
    <m/>
    <m/>
    <m/>
    <n v="-181"/>
    <m/>
    <n v="-2245.0899999999997"/>
    <m/>
    <x v="0"/>
  </r>
  <r>
    <s v="PETUNIA 12CM"/>
    <x v="0"/>
    <m/>
    <m/>
    <m/>
    <m/>
    <m/>
    <m/>
    <m/>
    <m/>
    <x v="0"/>
  </r>
  <r>
    <m/>
    <x v="144"/>
    <s v="Credit Note"/>
    <s v="4401480198"/>
    <s v="BUILDERS WAREHOUSE:EDENVALE"/>
    <s v="PETUNIA 12CM  250725"/>
    <n v="-9"/>
    <n v="12.2"/>
    <n v="-109.8"/>
    <n v="-109.8"/>
    <x v="2"/>
  </r>
  <r>
    <m/>
    <x v="145"/>
    <s v="Credit Note"/>
    <s v="4401480605"/>
    <s v="BUILDERS WAREHOUSE:GREENSTONE"/>
    <s v="PETUNIA 12CM 250725"/>
    <n v="-1"/>
    <n v="12.2"/>
    <n v="-12.2"/>
    <n v="-122"/>
    <x v="2"/>
  </r>
  <r>
    <m/>
    <x v="146"/>
    <s v="Credit Note"/>
    <s v="4401480975"/>
    <s v="BUILDERS WAREHOUSE:RASLOUW"/>
    <s v="PETUNIA 12CM  250725"/>
    <n v="-6"/>
    <n v="12.2"/>
    <n v="-73.2"/>
    <n v="-195.2"/>
    <x v="2"/>
  </r>
  <r>
    <m/>
    <x v="147"/>
    <s v="Credit Note"/>
    <s v="4401481550"/>
    <s v="BUILDERS WAREHOUSE:KLERKSDORP"/>
    <s v="PETUNIA 12CM  250725"/>
    <n v="-1"/>
    <n v="12.2"/>
    <n v="-12.2"/>
    <n v="-207.39999999999998"/>
    <x v="2"/>
  </r>
  <r>
    <m/>
    <x v="148"/>
    <s v="Credit Note"/>
    <s v="4401481832"/>
    <s v="BUILDERS WAREHOUSE:EDENVALE"/>
    <s v="PETUNIA 12CM  250725"/>
    <n v="-3"/>
    <n v="12.2"/>
    <n v="-36.6"/>
    <n v="-243.99999999999997"/>
    <x v="2"/>
  </r>
  <r>
    <m/>
    <x v="133"/>
    <s v="Credit Note"/>
    <s v="4401483878"/>
    <s v="BUILDERS WAREHOUSE:EDENVALE"/>
    <s v="PETUNIA 12CM  250725"/>
    <n v="-6"/>
    <n v="12.2"/>
    <n v="-73.2"/>
    <n v="-317.2"/>
    <x v="2"/>
  </r>
  <r>
    <m/>
    <x v="149"/>
    <s v="Credit Note"/>
    <s v="0887"/>
    <s v="FLORICULTURE WHOLESALE GROWERS"/>
    <s v="PETUNIA 12CM"/>
    <n v="-20"/>
    <n v="21.8"/>
    <n v="-436"/>
    <n v="-753.2"/>
    <x v="2"/>
  </r>
  <r>
    <m/>
    <x v="150"/>
    <s v="Credit Note"/>
    <s v="4401488242"/>
    <s v="BUILDERS WAREHOUSE:BOKSBURG (NEW)"/>
    <s v="PETUNIA 12CM  250725"/>
    <n v="-1"/>
    <n v="12.2"/>
    <n v="-12.2"/>
    <n v="-765.40000000000009"/>
    <x v="2"/>
  </r>
  <r>
    <m/>
    <x v="151"/>
    <s v="Credit Note"/>
    <s v="86448A"/>
    <s v="BUILDERS WAREHOUSE:RUSTENBURG"/>
    <s v="PETUNIA 12CM  250725"/>
    <n v="-1"/>
    <n v="12.2"/>
    <n v="-12.2"/>
    <n v="-777.60000000000014"/>
    <x v="2"/>
  </r>
  <r>
    <m/>
    <x v="151"/>
    <s v="Credit Note"/>
    <s v="4401488870"/>
    <s v="BUILDERS WAREHOUSE:ROBINDALE"/>
    <s v="PETUNIA 12CM  250725"/>
    <n v="-2"/>
    <n v="12.2"/>
    <n v="-24.4"/>
    <n v="-802.00000000000011"/>
    <x v="2"/>
  </r>
  <r>
    <m/>
    <x v="58"/>
    <s v="Credit Note"/>
    <s v="4401489312"/>
    <s v="BUILDERS WAREHOUSE:LYNNWOOD"/>
    <s v="PETUNIA 12CM  250725"/>
    <n v="-2"/>
    <n v="12.2"/>
    <n v="-24.4"/>
    <n v="-826.40000000000009"/>
    <x v="2"/>
  </r>
  <r>
    <m/>
    <x v="152"/>
    <s v="Credit Note"/>
    <s v="4401489922"/>
    <s v="BUILDERS WAREHOUSE:CRAIGHALL PARK"/>
    <s v="PETUNIA 12CM  250725"/>
    <n v="-4"/>
    <n v="12.2"/>
    <n v="-48.8"/>
    <n v="-875.2"/>
    <x v="2"/>
  </r>
  <r>
    <m/>
    <x v="152"/>
    <s v="Credit Note"/>
    <s v="4401489959"/>
    <s v="BUILDERS WAREHOUSE:KLERKSDORP"/>
    <s v="PETUNIA 12CM  250725"/>
    <n v="-1"/>
    <n v="12.2"/>
    <n v="-12.2"/>
    <n v="-887.40000000000009"/>
    <x v="2"/>
  </r>
  <r>
    <m/>
    <x v="153"/>
    <s v="Credit Note"/>
    <s v="4401490411"/>
    <s v="BUILDERS WAREHOUSE:GREENSTONE"/>
    <s v="PETUNIA 12CM  250725"/>
    <n v="-1"/>
    <n v="12.2"/>
    <n v="-12.2"/>
    <n v="-899.60000000000014"/>
    <x v="2"/>
  </r>
  <r>
    <m/>
    <x v="134"/>
    <s v="Credit Note"/>
    <s v="4401490875"/>
    <s v="BUILDERS WAREHOUSE:NORTHMEAD"/>
    <s v="PETUNIA 12CM  250725"/>
    <n v="-1"/>
    <n v="12.2"/>
    <n v="-12.2"/>
    <n v="-911.80000000000018"/>
    <x v="2"/>
  </r>
  <r>
    <m/>
    <x v="154"/>
    <s v="Credit Note"/>
    <s v="4401493967"/>
    <s v="BUILDERS WAREHOUSE:HARTEBEESPOORT"/>
    <s v="PETUNIA 12CM  250725"/>
    <n v="-6"/>
    <n v="12.2"/>
    <n v="-73.2"/>
    <n v="-985.00000000000023"/>
    <x v="2"/>
  </r>
  <r>
    <m/>
    <x v="59"/>
    <s v="Credit Note"/>
    <s v="4401496255"/>
    <s v="BUILDERS WAREHOUSE:RUSTENBURG"/>
    <s v="PETUNIA 12CM  250725"/>
    <n v="-2"/>
    <n v="12.2"/>
    <n v="-24.4"/>
    <n v="-1009.4000000000002"/>
    <x v="2"/>
  </r>
  <r>
    <m/>
    <x v="155"/>
    <s v="Credit Note"/>
    <s v="4401496486"/>
    <s v="BUILDERS WAREHOUSE:KLERKSDORP"/>
    <s v="PETUNIA 12CM  250725"/>
    <n v="-35"/>
    <n v="12.2"/>
    <n v="-427"/>
    <n v="-1436.4"/>
    <x v="2"/>
  </r>
  <r>
    <m/>
    <x v="156"/>
    <s v="Credit Note"/>
    <s v="4401497025"/>
    <s v="BUILDERS WAREHOUSE:GREENSTONE"/>
    <s v="PETUNIA 12CM  250725"/>
    <n v="-25"/>
    <n v="12.2"/>
    <n v="-305"/>
    <n v="-1741.4"/>
    <x v="2"/>
  </r>
  <r>
    <m/>
    <x v="157"/>
    <s v="Credit Note"/>
    <s v="4401497388"/>
    <s v="BUILDERS WAREHOUSE:NEWMARKET"/>
    <s v="PETUNIA 12CM  250725"/>
    <n v="-42"/>
    <n v="12.2"/>
    <n v="-512.4"/>
    <n v="-2253.8000000000002"/>
    <x v="2"/>
  </r>
  <r>
    <m/>
    <x v="157"/>
    <s v="Credit Note"/>
    <s v="4401497344"/>
    <s v="BUILDERS WAREHOUSE:SUNWARD PARK"/>
    <s v="PETUNIA 12CM  250725"/>
    <n v="-45"/>
    <n v="12.2"/>
    <n v="-549"/>
    <n v="-2802.8"/>
    <x v="2"/>
  </r>
  <r>
    <m/>
    <x v="157"/>
    <s v="Credit Note"/>
    <s v="4401497401"/>
    <s v="BUILDERS WAREHOUSE:BOKSBURG (NEW)"/>
    <s v="PETUNIA 12CM  250725"/>
    <n v="-12"/>
    <n v="12.2"/>
    <n v="-146.4"/>
    <n v="-2949.2000000000003"/>
    <x v="2"/>
  </r>
  <r>
    <m/>
    <x v="157"/>
    <s v="Credit Note"/>
    <s v="4401497308"/>
    <s v="BUILDERS WAREHOUSE:GLEN EAGLES"/>
    <s v="PETUNIA 12CM  250725"/>
    <n v="-7"/>
    <n v="12.2"/>
    <n v="-85.4"/>
    <n v="-3034.6000000000004"/>
    <x v="2"/>
  </r>
  <r>
    <m/>
    <x v="158"/>
    <s v="Credit Note"/>
    <s v="4401498021"/>
    <s v="BUILDERS WAREHOUSE:LYNNWOOD"/>
    <s v="PETUNIA 12CM  250725"/>
    <n v="-32"/>
    <n v="12.2"/>
    <n v="-390.4"/>
    <n v="-3425.0000000000005"/>
    <x v="2"/>
  </r>
  <r>
    <m/>
    <x v="158"/>
    <s v="Credit Note"/>
    <s v="4401497986"/>
    <s v="BUILDERS WAREHOUSE:SILVERLAKES"/>
    <s v="PETUNIA 12CM  250725"/>
    <n v="-24"/>
    <n v="12.2"/>
    <n v="-292.8"/>
    <n v="-3717.8000000000006"/>
    <x v="2"/>
  </r>
  <r>
    <m/>
    <x v="158"/>
    <s v="Credit Note"/>
    <s v="86738A"/>
    <s v="BUILDERS WAREHOUSE:SILVERLAKES"/>
    <s v="PETUNIA 12CM  250725"/>
    <n v="-4"/>
    <n v="12.2"/>
    <n v="-48.8"/>
    <n v="-3766.6000000000008"/>
    <x v="2"/>
  </r>
  <r>
    <m/>
    <x v="159"/>
    <s v="Credit Note"/>
    <s v="4401498446"/>
    <s v="BUILDERS WAREHOUSE:CENTURION"/>
    <s v="PETUNIA 12CM  250725"/>
    <n v="-8"/>
    <n v="12.2"/>
    <n v="-97.6"/>
    <n v="-3864.2000000000007"/>
    <x v="2"/>
  </r>
  <r>
    <m/>
    <x v="160"/>
    <s v="Credit Note"/>
    <s v="4401499027"/>
    <s v="BUILDERS WAREHOUSE:LAMBTON"/>
    <s v="PETUNIA 12CM  250725"/>
    <n v="-2"/>
    <n v="12.2"/>
    <n v="-24.4"/>
    <n v="-3888.6000000000008"/>
    <x v="2"/>
  </r>
  <r>
    <m/>
    <x v="161"/>
    <s v="Credit Note"/>
    <s v="4401499390"/>
    <s v="BUILDERS WAREHOUSE:KEMPTON PARK"/>
    <s v="PETUNIA 12CM  250725"/>
    <n v="-31"/>
    <n v="12.2"/>
    <n v="-378.2"/>
    <n v="-4266.8000000000011"/>
    <x v="2"/>
  </r>
  <r>
    <m/>
    <x v="162"/>
    <s v="Credit Note"/>
    <s v="4401499923"/>
    <s v="BUILDERS WAREHOUSE:ROBINDALE"/>
    <s v="PETUNIA 12CM  250725"/>
    <n v="-24"/>
    <n v="12.2"/>
    <n v="-292.8"/>
    <n v="-4559.6000000000013"/>
    <x v="2"/>
  </r>
  <r>
    <m/>
    <x v="163"/>
    <s v="Credit Note"/>
    <s v="4401500520"/>
    <s v="BUILDERS WAREHOUSE:RUSTENBURG"/>
    <s v="PETUNIA 12CM  250725"/>
    <n v="-50"/>
    <n v="12.2"/>
    <n v="-610"/>
    <n v="-5169.6000000000013"/>
    <x v="2"/>
  </r>
  <r>
    <m/>
    <x v="163"/>
    <s v="Credit Note"/>
    <s v="4401500514"/>
    <s v="BUILDERS WAREHOUSE:HARTEBEESPOORT"/>
    <s v="PETUNIA 12CM  250725"/>
    <n v="-25"/>
    <n v="12.2"/>
    <n v="-305"/>
    <n v="-5474.6000000000013"/>
    <x v="2"/>
  </r>
  <r>
    <m/>
    <x v="164"/>
    <s v="Credit Note"/>
    <s v="4401500981"/>
    <s v="BUILDERS WAREHOUSE:ZAMBEZI"/>
    <s v="PETUNIA 12CM  250725"/>
    <n v="-7"/>
    <n v="12.2"/>
    <n v="-85.4"/>
    <n v="-5560.0000000000009"/>
    <x v="2"/>
  </r>
  <r>
    <m/>
    <x v="165"/>
    <s v="Credit Note"/>
    <s v="4401501272"/>
    <s v="BUILDERS WAREHOUSE:SOUTHGATE"/>
    <s v="PETUNIA 12CM 250725"/>
    <n v="-2"/>
    <n v="12.2"/>
    <n v="-24.4"/>
    <n v="-5584.4000000000005"/>
    <x v="2"/>
  </r>
  <r>
    <m/>
    <x v="165"/>
    <s v="Credit Note"/>
    <s v="4401501382"/>
    <s v="BUILDERS WAREHOUSE:KLERKSDORP"/>
    <s v="PETUNIA 12CM  250725"/>
    <n v="-2"/>
    <n v="12.2"/>
    <n v="-24.4"/>
    <n v="-5608.8"/>
    <x v="2"/>
  </r>
  <r>
    <m/>
    <x v="166"/>
    <s v="Credit Note"/>
    <s v="4401502884"/>
    <s v="BUILDERS WAREHOUSE:BOKSBURG (NEW)"/>
    <s v="PETUNIA 12CM  250725"/>
    <n v="-38"/>
    <n v="12.2"/>
    <n v="-463.6"/>
    <n v="-6072.4000000000005"/>
    <x v="2"/>
  </r>
  <r>
    <m/>
    <x v="167"/>
    <s v="Credit Note"/>
    <s v="4401503447"/>
    <s v="BUILDERS WAREHOUSE:SOUTHGATE"/>
    <s v="PETUNIA 12CM  250725"/>
    <n v="-7"/>
    <n v="12.2"/>
    <n v="-85.4"/>
    <n v="-6157.8"/>
    <x v="2"/>
  </r>
  <r>
    <m/>
    <x v="168"/>
    <s v="Credit Note"/>
    <s v="4401503702"/>
    <s v="BUILDERS WAREHOUSE:LAMBTON"/>
    <s v="PETUNIA 12CM  250725"/>
    <n v="-3"/>
    <n v="12.2"/>
    <n v="-36.6"/>
    <n v="-6194.4000000000005"/>
    <x v="2"/>
  </r>
  <r>
    <m/>
    <x v="168"/>
    <s v="Credit Note"/>
    <s v="4401503880"/>
    <s v="BUILDERS WAREHOUSE:ROBINDALE"/>
    <s v="PETUNIA 12CM  250725"/>
    <n v="-6"/>
    <n v="12.2"/>
    <n v="-73.2"/>
    <n v="-6267.6"/>
    <x v="2"/>
  </r>
  <r>
    <m/>
    <x v="169"/>
    <s v="Credit Note"/>
    <s v="4401504265"/>
    <s v="BUILDERS WAREHOUSE:KEMPTON PARK"/>
    <s v="PETUNIA 12CM 250725"/>
    <n v="-16"/>
    <n v="12.2"/>
    <n v="-195.2"/>
    <n v="-6462.8"/>
    <x v="2"/>
  </r>
  <r>
    <m/>
    <x v="60"/>
    <s v="Credit Note"/>
    <s v="4401504693"/>
    <s v="BUILDERS WAREHOUSE:EDENVALE"/>
    <s v="PETUNIA 12CM  250725"/>
    <n v="-7"/>
    <n v="12.2"/>
    <n v="-85.4"/>
    <n v="-6548.2"/>
    <x v="2"/>
  </r>
  <r>
    <m/>
    <x v="60"/>
    <s v="Credit Note"/>
    <s v="4401504638"/>
    <s v="BUILDERS WAREHOUSE:SUNWARD PARK"/>
    <s v="PETUNIA 12CM  250725"/>
    <n v="-2"/>
    <n v="12.2"/>
    <n v="-24.4"/>
    <n v="-6572.5999999999995"/>
    <x v="2"/>
  </r>
  <r>
    <m/>
    <x v="60"/>
    <s v="Credit Note"/>
    <s v="4401504633"/>
    <s v="BUILDERS WAREHOUSE:NEWMARKET"/>
    <s v="PETUNIA 12CM  250725"/>
    <n v="-1"/>
    <n v="12.2"/>
    <n v="-12.2"/>
    <n v="-6584.7999999999993"/>
    <x v="2"/>
  </r>
  <r>
    <m/>
    <x v="170"/>
    <s v="Credit Note"/>
    <s v="4401505143"/>
    <s v="BUILDERS WAREHOUSE:RUSTENBURG"/>
    <s v="PETUNIA 12CM  250725"/>
    <n v="-2"/>
    <n v="12.2"/>
    <n v="-24.4"/>
    <n v="-6609.1999999999989"/>
    <x v="2"/>
  </r>
  <r>
    <m/>
    <x v="171"/>
    <s v="Credit Note"/>
    <s v="4401505514"/>
    <s v="BUILDERS WAREHOUSE:RASLOUW"/>
    <s v="PETUNIA 12CM  250725"/>
    <n v="-15"/>
    <n v="12.2"/>
    <n v="-183"/>
    <n v="-6792.1999999999989"/>
    <x v="2"/>
  </r>
  <r>
    <m/>
    <x v="172"/>
    <s v="Credit Note"/>
    <s v="4401506206"/>
    <s v="BUILDERS WAREHOUSE:GREENSTONE"/>
    <s v="PETUNIA 12CM  250725"/>
    <n v="-18"/>
    <n v="12.2"/>
    <n v="-219.6"/>
    <n v="-7011.7999999999993"/>
    <x v="2"/>
  </r>
  <r>
    <m/>
    <x v="172"/>
    <s v="Credit Note"/>
    <s v="4401506159"/>
    <s v="BUILDERS WAREHOUSE:BEDFORDVIEW"/>
    <s v="PETUNIA 12CM  250725"/>
    <n v="-7"/>
    <n v="12.2"/>
    <n v="-85.4"/>
    <n v="-7097.1999999999989"/>
    <x v="2"/>
  </r>
  <r>
    <m/>
    <x v="172"/>
    <s v="Credit Note"/>
    <s v="4401506135"/>
    <s v="BUILDERS WAREHOUSE:FLORIDA GLEN"/>
    <s v="PETUNIA 12CM  250725"/>
    <n v="-8"/>
    <n v="12.2"/>
    <n v="-97.6"/>
    <n v="-7194.7999999999993"/>
    <x v="2"/>
  </r>
  <r>
    <m/>
    <x v="173"/>
    <s v="Credit Note"/>
    <s v="4401507285"/>
    <s v="BUILDERS WAREHOUSE:GLEN EAGLES"/>
    <s v="PETUNIA 12CM  250725"/>
    <n v="-32"/>
    <n v="12.2"/>
    <n v="-390.4"/>
    <n v="-7585.1999999999989"/>
    <x v="2"/>
  </r>
  <r>
    <m/>
    <x v="174"/>
    <s v="Credit Note"/>
    <s v="4401507785"/>
    <s v="BUILDERS WAREHOUSE:LAMBTON"/>
    <s v="PETUNIA 12CM  250725"/>
    <n v="-9"/>
    <n v="12.2"/>
    <n v="-109.8"/>
    <n v="-7694.9999999999991"/>
    <x v="2"/>
  </r>
  <r>
    <m/>
    <x v="175"/>
    <s v="Credit Note"/>
    <s v="4401508148"/>
    <s v="BUILDERS WAREHOUSE:ROBINDALE"/>
    <s v="PETUNIA 12CM  250725"/>
    <n v="-35"/>
    <n v="12.2"/>
    <n v="-427"/>
    <n v="-8121.9999999999991"/>
    <x v="2"/>
  </r>
  <r>
    <m/>
    <x v="176"/>
    <s v="Credit Note"/>
    <s v="4401508561"/>
    <s v="BUILDERS WAREHOUSE:NEWMARKET"/>
    <s v="PETUNIA 12CM  250725"/>
    <n v="-40"/>
    <n v="12.2"/>
    <n v="-488"/>
    <n v="-8610"/>
    <x v="2"/>
  </r>
  <r>
    <m/>
    <x v="176"/>
    <s v="Credit Note"/>
    <s v="4401508631"/>
    <s v="BUILDERS WAREHOUSE:EDENVALE"/>
    <s v="PETUNIA 12CM 250725"/>
    <n v="-18"/>
    <n v="12.2"/>
    <n v="-219.6"/>
    <n v="-8829.6"/>
    <x v="2"/>
  </r>
  <r>
    <m/>
    <x v="61"/>
    <s v="Credit Note"/>
    <s v="4401509835"/>
    <s v="BUILDERS WAREHOUSE:RUSTENBURG"/>
    <s v="PETUNIA 12CM  250725"/>
    <n v="-6"/>
    <n v="12.2"/>
    <n v="-73.2"/>
    <n v="-8902.8000000000011"/>
    <x v="2"/>
  </r>
  <r>
    <m/>
    <x v="61"/>
    <s v="Credit Note"/>
    <s v="4401509840"/>
    <s v="BUILDERS WAREHOUSE:RASLOUW"/>
    <s v="PETUNIA 12CM  250725"/>
    <n v="-30"/>
    <n v="12.2"/>
    <n v="-366"/>
    <n v="-9268.8000000000011"/>
    <x v="2"/>
  </r>
  <r>
    <m/>
    <x v="62"/>
    <s v="Credit Note"/>
    <s v="4401510440"/>
    <s v="BUILDERS WAREHOUSE:KLERKSDORP"/>
    <s v="PETUNIA 12CM  250725"/>
    <n v="-13"/>
    <n v="12.2"/>
    <n v="-158.6"/>
    <n v="-9427.4000000000015"/>
    <x v="2"/>
  </r>
  <r>
    <m/>
    <x v="63"/>
    <s v="Credit Note"/>
    <s v="4401510864"/>
    <s v="BUILDERS WAREHOUSE:SUNWARD PARK"/>
    <s v="PETUNIA 12CM  250725"/>
    <n v="-69"/>
    <n v="12.2"/>
    <n v="-841.8"/>
    <n v="-10269.200000000001"/>
    <x v="2"/>
  </r>
  <r>
    <m/>
    <x v="63"/>
    <s v="Credit Note"/>
    <s v="4401510784"/>
    <s v="BUILDERS WAREHOUSE:NEWMARKET"/>
    <s v="PETUNIA 12CM  250725"/>
    <n v="-10"/>
    <n v="12.2"/>
    <n v="-122"/>
    <n v="-10391.200000000001"/>
    <x v="2"/>
  </r>
  <r>
    <m/>
    <x v="177"/>
    <s v="Credit Note"/>
    <s v="4401512654"/>
    <s v="BUILDERS WAREHOUSE:KLERKSDORP"/>
    <s v="PETUNIA 12CM  250725"/>
    <n v="-16"/>
    <n v="12.2"/>
    <n v="-195.2"/>
    <n v="-10586.400000000001"/>
    <x v="2"/>
  </r>
  <r>
    <m/>
    <x v="178"/>
    <s v="Credit Note"/>
    <s v="4401512872"/>
    <s v="BUILDERS WAREHOUSE:MIDRAND"/>
    <s v="PETUNIA 12CM  250725"/>
    <n v="-19"/>
    <n v="12.2"/>
    <n v="-231.8"/>
    <n v="-10818.2"/>
    <x v="2"/>
  </r>
  <r>
    <m/>
    <x v="178"/>
    <s v="Credit Note"/>
    <s v="4401512890"/>
    <s v="BUILDERS WAREHOUSE:NEWMARKET"/>
    <s v="PETUNIA 12CM  250725"/>
    <n v="-38"/>
    <n v="12.2"/>
    <n v="-463.6"/>
    <n v="-11281.800000000001"/>
    <x v="2"/>
  </r>
  <r>
    <m/>
    <x v="65"/>
    <s v="Credit Note"/>
    <s v="4401513899"/>
    <s v="BUILDERS WAREHOUSE:GLEN EAGLES"/>
    <s v="PETUNIA 12CM  250725"/>
    <n v="-10"/>
    <n v="12.2"/>
    <n v="-122"/>
    <n v="-11403.800000000001"/>
    <x v="2"/>
  </r>
  <r>
    <m/>
    <x v="65"/>
    <s v="Credit Note"/>
    <s v="4401513981"/>
    <s v="BUILDERS WAREHOUSE:RASLOUW"/>
    <s v="PETUNIA 12CM  250725"/>
    <n v="-11"/>
    <n v="12.2"/>
    <n v="-134.19999999999999"/>
    <n v="-11538.000000000002"/>
    <x v="2"/>
  </r>
  <r>
    <m/>
    <x v="65"/>
    <s v="Credit Note"/>
    <s v="4401513934"/>
    <s v="BUILDERS WAREHOUSE:CENTURION"/>
    <s v="PETUNIA 12CM  250725"/>
    <n v="-36"/>
    <n v="12.2"/>
    <n v="-439.2"/>
    <n v="-11977.200000000003"/>
    <x v="2"/>
  </r>
  <r>
    <m/>
    <x v="179"/>
    <s v="Credit Note"/>
    <s v="4401514266"/>
    <s v="BUILDERS WAREHOUSE:CRAIGHALL PARK"/>
    <s v="PETUNIA 12CM  250725"/>
    <n v="-6"/>
    <n v="12.2"/>
    <n v="-73.2"/>
    <n v="-12050.400000000003"/>
    <x v="2"/>
  </r>
  <r>
    <m/>
    <x v="137"/>
    <s v="Credit Note"/>
    <s v="4401514812"/>
    <s v="BUILDERS WAREHOUSE:RUSTENBURG"/>
    <s v="PETUNIA 12CM  250725"/>
    <n v="-14"/>
    <n v="12.2"/>
    <n v="-170.8"/>
    <n v="-12221.200000000003"/>
    <x v="2"/>
  </r>
  <r>
    <m/>
    <x v="66"/>
    <s v="Credit Note"/>
    <s v="4401515227"/>
    <s v="BUILDERS WAREHOUSE:CENTURION"/>
    <s v="PETUNIA 12CM  250725"/>
    <n v="-22"/>
    <n v="12.2"/>
    <n v="-268.39999999999998"/>
    <n v="-12489.600000000002"/>
    <x v="2"/>
  </r>
  <r>
    <m/>
    <x v="66"/>
    <s v="Credit Note"/>
    <s v="4401515209"/>
    <s v="BUILDERS WAREHOUSE:CEDAR SQUARE"/>
    <s v="PETUNIA 12CM  250725"/>
    <n v="-3"/>
    <n v="12.2"/>
    <n v="-36.6"/>
    <n v="-12526.200000000003"/>
    <x v="2"/>
  </r>
  <r>
    <m/>
    <x v="180"/>
    <s v="Credit Note"/>
    <s v="4401515656"/>
    <s v="BUILDERS WAREHOUSE:SOUTHGATE"/>
    <s v="PETUNIA 12CM  250725"/>
    <n v="-5"/>
    <n v="12.2"/>
    <n v="-61"/>
    <n v="-12587.200000000003"/>
    <x v="2"/>
  </r>
  <r>
    <m/>
    <x v="67"/>
    <s v="Credit Note"/>
    <s v="4401515588"/>
    <s v="BUILDERS WAREHOUSE:HARTEBEESPOORT"/>
    <s v="PETUNIA 12CM"/>
    <n v="-31"/>
    <n v="12.2"/>
    <n v="-378.2"/>
    <n v="-12965.400000000003"/>
    <x v="2"/>
  </r>
  <r>
    <m/>
    <x v="67"/>
    <s v="Credit Note"/>
    <s v="4401516023"/>
    <s v="BUILDERS WAREHOUSE:ROBINDALE"/>
    <s v="PETUNIA 12CM  250725"/>
    <n v="-15"/>
    <n v="12.2"/>
    <n v="-183"/>
    <n v="-13148.400000000003"/>
    <x v="2"/>
  </r>
  <r>
    <m/>
    <x v="67"/>
    <s v="Credit Note"/>
    <s v="4401516067"/>
    <s v="BUILDERS WAREHOUSE:GREENSTONE"/>
    <s v="PETUNIA 12CM  250725"/>
    <n v="-15"/>
    <n v="12.2"/>
    <n v="-183"/>
    <n v="-13331.400000000003"/>
    <x v="2"/>
  </r>
  <r>
    <m/>
    <x v="1"/>
    <s v="Credit Note"/>
    <s v="4401516452"/>
    <s v="BUILDERS WAREHOUSE:NEWMARKET"/>
    <s v="PETUNIA 12CM  250725"/>
    <n v="-5"/>
    <n v="12.2"/>
    <n v="-61"/>
    <n v="-13392.400000000003"/>
    <x v="2"/>
  </r>
  <r>
    <m/>
    <x v="1"/>
    <s v="Credit Note"/>
    <s v="4401516420"/>
    <s v="BUILDERS WAREHOUSE:NEWMARKET"/>
    <s v="PETUNIA 12CM  250725"/>
    <n v="-4"/>
    <n v="12.2"/>
    <n v="-48.8"/>
    <n v="-13441.200000000003"/>
    <x v="2"/>
  </r>
  <r>
    <m/>
    <x v="68"/>
    <s v="Credit Note"/>
    <s v="4401517393"/>
    <s v="BUILDERS WAREHOUSE:RASLOUW"/>
    <s v="PETUNIA 12CM  250725"/>
    <n v="-1"/>
    <n v="12.2"/>
    <n v="-12.2"/>
    <n v="-13453.400000000003"/>
    <x v="2"/>
  </r>
  <r>
    <m/>
    <x v="69"/>
    <s v="Credit Note"/>
    <s v="4401517963"/>
    <s v="BUILDERS WAREHOUSE:CRAIGHALL PARK"/>
    <s v="PETUNIA 12CM  250725"/>
    <n v="-11"/>
    <n v="12.2"/>
    <n v="-134.19999999999999"/>
    <n v="-13587.600000000004"/>
    <x v="2"/>
  </r>
  <r>
    <m/>
    <x v="71"/>
    <s v="Credit Note"/>
    <s v="4401520462"/>
    <s v="BUILDERS WAREHOUSE:SILVERLAKES"/>
    <s v="PETUNIA 12CM  250725"/>
    <n v="-14"/>
    <n v="12.2"/>
    <n v="-170.8"/>
    <n v="-13758.400000000003"/>
    <x v="2"/>
  </r>
  <r>
    <m/>
    <x v="71"/>
    <s v="Credit Note"/>
    <s v="4401520480"/>
    <s v="BUILDERS WAREHOUSE:CENTURION"/>
    <s v="PETUNIA 12CM  250725"/>
    <n v="-39"/>
    <n v="12.2"/>
    <n v="-475.8"/>
    <n v="-14234.200000000003"/>
    <x v="2"/>
  </r>
  <r>
    <m/>
    <x v="71"/>
    <s v="Credit Note"/>
    <s v="4401520352"/>
    <s v="BUILDERS WAREHOUSE:CENTURION"/>
    <s v="PETUNIA 12CM  250725"/>
    <n v="-3"/>
    <n v="12.2"/>
    <n v="-36.6"/>
    <n v="-14270.800000000003"/>
    <x v="2"/>
  </r>
  <r>
    <m/>
    <x v="181"/>
    <s v="Credit Note"/>
    <s v="4401520977"/>
    <s v="BUILDERS WAREHOUSE:KLERKSDORP"/>
    <s v="PETUNIA 12CM  250725"/>
    <n v="-20"/>
    <n v="12.2"/>
    <n v="-244"/>
    <n v="-14514.800000000003"/>
    <x v="2"/>
  </r>
  <r>
    <m/>
    <x v="182"/>
    <s v="Credit Note"/>
    <s v="4401522877"/>
    <s v="BUILDERS WAREHOUSE:HARTEBEESPOORT"/>
    <s v="PETUNIA 12CM  250725"/>
    <n v="-6"/>
    <n v="12.2"/>
    <n v="-73.2"/>
    <n v="-14588.000000000004"/>
    <x v="2"/>
  </r>
  <r>
    <m/>
    <x v="73"/>
    <s v="Credit Note"/>
    <s v="4401523344"/>
    <s v="BUILDERS WAREHOUSE:RUSTENBURG"/>
    <s v="PETUNIA 12CM  250725"/>
    <n v="-30"/>
    <n v="12.2"/>
    <n v="-366"/>
    <n v="-14954.000000000004"/>
    <x v="2"/>
  </r>
  <r>
    <m/>
    <x v="74"/>
    <s v="Credit Note"/>
    <s v="4401524298"/>
    <s v="BUILDERS WAREHOUSE:ROBINDALE"/>
    <s v="PETUNIA 12CM  250725"/>
    <n v="-3"/>
    <n v="12.2"/>
    <n v="-36.6"/>
    <n v="-14990.600000000004"/>
    <x v="2"/>
  </r>
  <r>
    <m/>
    <x v="183"/>
    <s v="Credit Note"/>
    <s v="4401524680"/>
    <s v="BUILDERS WAREHOUSE:BOKSBURG (NEW)"/>
    <s v="PETUNIA 12CM  250725"/>
    <n v="-2"/>
    <n v="12.2"/>
    <n v="-24.4"/>
    <n v="-15015.000000000004"/>
    <x v="2"/>
  </r>
  <r>
    <m/>
    <x v="76"/>
    <s v="Credit Note"/>
    <s v="4401526583"/>
    <s v="BUILDERS WAREHOUSE:CEDAR SQUARE"/>
    <s v="PETUNIA 12CM  250725"/>
    <n v="-6"/>
    <n v="12.2"/>
    <n v="-73.2"/>
    <n v="-15088.200000000004"/>
    <x v="2"/>
  </r>
  <r>
    <m/>
    <x v="77"/>
    <s v="Credit Note"/>
    <s v="4401527513"/>
    <s v="BUILDERS WAREHOUSE:RUSTENBURG"/>
    <s v="PETUNIA 12CM  250725"/>
    <n v="-33"/>
    <n v="12.2"/>
    <n v="-402.6"/>
    <n v="-15490.800000000005"/>
    <x v="2"/>
  </r>
  <r>
    <m/>
    <x v="78"/>
    <s v="Credit Note"/>
    <s v="4401529084"/>
    <s v="BUILDERS WAREHOUSE:LAMBTON"/>
    <s v="PETUNIA 12CM  250725"/>
    <n v="-3"/>
    <n v="12.2"/>
    <n v="-36.6"/>
    <n v="-15527.400000000005"/>
    <x v="2"/>
  </r>
  <r>
    <m/>
    <x v="79"/>
    <s v="Credit Note"/>
    <s v="4401530499"/>
    <s v="BUILDERS WAREHOUSE:RASLOUW"/>
    <s v="PETUNIA 12CM  250725"/>
    <n v="-30"/>
    <n v="12.2"/>
    <n v="-366"/>
    <n v="-15893.400000000005"/>
    <x v="2"/>
  </r>
  <r>
    <m/>
    <x v="82"/>
    <s v="Credit Note"/>
    <s v="4401534653"/>
    <s v="BUILDERS WAREHOUSE:ROBINDALE"/>
    <s v="250725  PETUNIA 12CM"/>
    <n v="-7"/>
    <n v="12.2"/>
    <n v="-85.4"/>
    <n v="-15978.800000000005"/>
    <x v="2"/>
  </r>
  <r>
    <m/>
    <x v="83"/>
    <s v="Credit Note"/>
    <s v="4401535103"/>
    <s v="BUILDERS WAREHOUSE:RASLOUW"/>
    <s v="250725  PETUNIA 12CM"/>
    <n v="-2"/>
    <n v="12.2"/>
    <n v="-24.4"/>
    <n v="-16003.200000000004"/>
    <x v="2"/>
  </r>
  <r>
    <m/>
    <x v="184"/>
    <s v="Credit Note"/>
    <s v="4401535396"/>
    <s v="BUILDERS WAREHOUSE:LAMBTON"/>
    <s v="250725  PETUNIA 12CM"/>
    <n v="-6"/>
    <n v="12.2"/>
    <n v="-73.2"/>
    <n v="-16076.400000000005"/>
    <x v="2"/>
  </r>
  <r>
    <m/>
    <x v="84"/>
    <s v="Credit Note"/>
    <s v="4401535765"/>
    <s v="BUILDERS WAREHOUSE:KEMPTON PARK"/>
    <s v="250725  PETUNIA 12CM"/>
    <n v="-20"/>
    <n v="12.2"/>
    <n v="-244"/>
    <n v="-16320.400000000005"/>
    <x v="2"/>
  </r>
  <r>
    <m/>
    <x v="86"/>
    <s v="Credit Note"/>
    <s v="4401538318"/>
    <s v="BUILDERS WAREHOUSE:BEDFORDVIEW"/>
    <s v="PETUNIA 12CM  250725"/>
    <n v="-2"/>
    <n v="12.2"/>
    <n v="-24.4"/>
    <n v="-16344.800000000005"/>
    <x v="2"/>
  </r>
  <r>
    <m/>
    <x v="87"/>
    <s v="Credit Note"/>
    <s v="4401538737"/>
    <s v="BUILDERS WAREHOUSE:CEDAR SQUARE"/>
    <s v="PETUNIA 12CM  250725"/>
    <n v="-2"/>
    <n v="12.2"/>
    <n v="-24.4"/>
    <n v="-16369.200000000004"/>
    <x v="2"/>
  </r>
  <r>
    <m/>
    <x v="87"/>
    <s v="Credit Note"/>
    <s v="4401538689"/>
    <s v="BUILDERS WAREHOUSE:NEWMARKET"/>
    <s v="PETUNIA 12CM  250725"/>
    <n v="-57"/>
    <n v="12.2"/>
    <n v="-695.4"/>
    <n v="-17064.600000000006"/>
    <x v="2"/>
  </r>
  <r>
    <m/>
    <x v="87"/>
    <s v="Credit Note"/>
    <s v="4401538791"/>
    <s v="BUILDERS WAREHOUSE:GLEN EAGLES"/>
    <s v="PETUNIA 12CM  250725"/>
    <n v="-11"/>
    <n v="12.2"/>
    <n v="-134.19999999999999"/>
    <n v="-17198.800000000007"/>
    <x v="2"/>
  </r>
  <r>
    <m/>
    <x v="88"/>
    <s v="Credit Note"/>
    <s v="4401539886"/>
    <s v="BUILDERS WAREHOUSE:RASLOUW"/>
    <s v="PETUNIA 12CM  250725"/>
    <n v="-4"/>
    <n v="12.2"/>
    <n v="-48.8"/>
    <n v="-17247.600000000006"/>
    <x v="2"/>
  </r>
  <r>
    <m/>
    <x v="88"/>
    <s v="Credit Note"/>
    <s v="4401539878"/>
    <s v="BUILDERS WAREHOUSE:RUSTENBURG"/>
    <s v="PETUNIA 12CM  250725"/>
    <n v="-1"/>
    <n v="12.2"/>
    <n v="-12.2"/>
    <n v="-17259.800000000007"/>
    <x v="2"/>
  </r>
  <r>
    <m/>
    <x v="185"/>
    <s v="Credit Note"/>
    <s v="4401540455"/>
    <s v="BUILDERS WAREHOUSE:KLERKSDORP"/>
    <s v="PETUNIA 12CM  250725"/>
    <n v="-20"/>
    <n v="12.2"/>
    <n v="-244"/>
    <n v="-17503.800000000007"/>
    <x v="2"/>
  </r>
  <r>
    <m/>
    <x v="186"/>
    <s v="Credit Note"/>
    <s v="4401541004"/>
    <s v="BUILDERS WAREHOUSE:MIDDELBURG"/>
    <s v="PETUNIA 12CM  250725"/>
    <n v="-5"/>
    <n v="12.2"/>
    <n v="-61"/>
    <n v="-17564.800000000007"/>
    <x v="2"/>
  </r>
  <r>
    <m/>
    <x v="91"/>
    <s v="Credit Note"/>
    <s v="4401542514"/>
    <s v="BUILDERS WAREHOUSE:ZAMBEZI"/>
    <s v="PETUNIA 12CM  250725"/>
    <n v="-1"/>
    <n v="12.2"/>
    <n v="-12.2"/>
    <n v="-17577.000000000007"/>
    <x v="2"/>
  </r>
  <r>
    <m/>
    <x v="187"/>
    <s v="Credit Note"/>
    <s v="4401546545"/>
    <s v="BUILDERS WAREHOUSE:WOODLANDS"/>
    <s v="PETUNIA 12CM  250725"/>
    <n v="-21"/>
    <n v="12.8"/>
    <n v="-268.8"/>
    <n v="-17845.800000000007"/>
    <x v="2"/>
  </r>
  <r>
    <m/>
    <x v="188"/>
    <s v="Credit Note"/>
    <s v="4401546915"/>
    <s v="BUILDERS WAREHOUSE:CRAIGHALL PARK"/>
    <s v="PETUNIA 12CM  250725"/>
    <n v="-9"/>
    <n v="12.8"/>
    <n v="-115.2"/>
    <n v="-17961.000000000007"/>
    <x v="2"/>
  </r>
  <r>
    <m/>
    <x v="189"/>
    <s v="Credit Note"/>
    <s v="87947A"/>
    <s v="BUILDERS WAREHOUSE:BEDFORDVIEW"/>
    <s v="PETUNIA 12CM  250725"/>
    <n v="-48"/>
    <n v="12.8"/>
    <n v="-614.4"/>
    <n v="-18575.400000000009"/>
    <x v="2"/>
  </r>
  <r>
    <m/>
    <x v="96"/>
    <s v="Credit Note"/>
    <s v="4401549095"/>
    <s v="BUILDERS WAREHOUSE:LYNNWOOD"/>
    <s v="PETUNIA 12CM  250725"/>
    <n v="-7"/>
    <n v="12.8"/>
    <n v="-89.6"/>
    <n v="-18665.000000000007"/>
    <x v="2"/>
  </r>
  <r>
    <m/>
    <x v="96"/>
    <s v="Credit Note"/>
    <s v="87989A"/>
    <s v="BUILDERS WAREHOUSE:BRYANSTON"/>
    <s v="PETUNIA 12CM  250725"/>
    <n v="-10"/>
    <n v="12.8"/>
    <n v="-128"/>
    <n v="-18793.000000000007"/>
    <x v="2"/>
  </r>
  <r>
    <m/>
    <x v="97"/>
    <s v="Credit Note"/>
    <s v="4401549730"/>
    <s v="BUILDERS WAREHOUSE:ZAMBEZI"/>
    <s v="PETUNIA 12CM  250725"/>
    <n v="-5"/>
    <n v="12.8"/>
    <n v="-64"/>
    <n v="-18857.000000000007"/>
    <x v="2"/>
  </r>
  <r>
    <m/>
    <x v="97"/>
    <s v="Credit Note"/>
    <s v="88005A"/>
    <s v="BUILDERS WAREHOUSE:ZAMBEZI"/>
    <s v="PETUNIA 12CM  250725"/>
    <n v="-1"/>
    <n v="12.8"/>
    <n v="-12.8"/>
    <n v="-18869.800000000007"/>
    <x v="2"/>
  </r>
  <r>
    <m/>
    <x v="98"/>
    <s v="Credit Note"/>
    <s v="4401550744"/>
    <s v="BUILDERS WAREHOUSE:NEWMARKET"/>
    <s v="PETUNIA 12CM  250725"/>
    <n v="-29"/>
    <n v="12.8"/>
    <n v="-371.2"/>
    <n v="-19241.000000000007"/>
    <x v="2"/>
  </r>
  <r>
    <m/>
    <x v="99"/>
    <s v="Credit Note"/>
    <s v="4401552061"/>
    <s v="BUILDERS WAREHOUSE:SILVERLAKES"/>
    <s v="PETUNIA 12CM  250725"/>
    <n v="-25"/>
    <n v="12.8"/>
    <n v="-320"/>
    <n v="-19561.000000000007"/>
    <x v="2"/>
  </r>
  <r>
    <m/>
    <x v="190"/>
    <s v="Credit Note"/>
    <s v="4401552569"/>
    <s v="BUILDERS WAREHOUSE:CRAIGHALL PARK"/>
    <s v="PETUNIA 12CM  250725"/>
    <n v="-3"/>
    <n v="12.8"/>
    <n v="-38.4"/>
    <n v="-19599.400000000009"/>
    <x v="2"/>
  </r>
  <r>
    <m/>
    <x v="100"/>
    <s v="Credit Note"/>
    <s v="4401553475"/>
    <s v="BUILDERS WAREHOUSE:GLEN EAGLES"/>
    <s v="PETUNIA 12CM  250725"/>
    <n v="-10"/>
    <n v="12.8"/>
    <n v="-128"/>
    <n v="-19727.400000000009"/>
    <x v="2"/>
  </r>
  <r>
    <m/>
    <x v="101"/>
    <s v="Credit Note"/>
    <s v="88168A"/>
    <s v="BUILDERS WAREHOUSE:CHERRY LANE"/>
    <s v="PETUNIA 12CM  250725"/>
    <n v="-11"/>
    <n v="12.8"/>
    <n v="-140.80000000000001"/>
    <n v="-19868.200000000008"/>
    <x v="2"/>
  </r>
  <r>
    <m/>
    <x v="103"/>
    <s v="Credit Note"/>
    <s v="4401555762"/>
    <s v="BUILDERS WAREHOUSE:GLEN EAGLES"/>
    <s v="PETUNIA 12CM  250725"/>
    <n v="-30"/>
    <n v="12.8"/>
    <n v="-384"/>
    <n v="-20252.200000000008"/>
    <x v="2"/>
  </r>
  <r>
    <m/>
    <x v="104"/>
    <s v="Credit Note"/>
    <s v="1669"/>
    <s v="IMPALA FLORA"/>
    <s v="PETUNIA 12CM"/>
    <n v="-9"/>
    <n v="10.199999999999999"/>
    <n v="-91.8"/>
    <n v="-20344.000000000007"/>
    <x v="2"/>
  </r>
  <r>
    <m/>
    <x v="105"/>
    <s v="Credit Note"/>
    <s v="4401556764"/>
    <s v="BUILDERS WAREHOUSE:SECUNDA"/>
    <s v="PETUNIA 12CM  250725"/>
    <n v="-1"/>
    <n v="12.8"/>
    <n v="-12.8"/>
    <n v="-20356.800000000007"/>
    <x v="2"/>
  </r>
  <r>
    <m/>
    <x v="105"/>
    <s v="Credit Note"/>
    <s v="88273A"/>
    <s v="BUILDERS WAREHOUSE:ZAMBEZI"/>
    <s v="PETUNIA 12CM  250725"/>
    <n v="-8"/>
    <n v="12.8"/>
    <n v="-102.4"/>
    <n v="-20459.200000000008"/>
    <x v="2"/>
  </r>
  <r>
    <m/>
    <x v="106"/>
    <s v="Credit Note"/>
    <s v="4401556959"/>
    <s v="BUILDERS WAREHOUSE:GLEN EAGLES"/>
    <s v="PETUNIA 12CM  250725"/>
    <n v="-8"/>
    <n v="12.8"/>
    <n v="-102.4"/>
    <n v="-20561.600000000009"/>
    <x v="2"/>
  </r>
  <r>
    <m/>
    <x v="106"/>
    <s v="Credit Note"/>
    <s v="4401557092"/>
    <s v="BUILDERS WAREHOUSE:LAMBTON"/>
    <s v="PETUNIA 12CM  250725"/>
    <n v="-2"/>
    <n v="12.8"/>
    <n v="-25.6"/>
    <n v="-20587.200000000008"/>
    <x v="2"/>
  </r>
  <r>
    <m/>
    <x v="107"/>
    <s v="Credit Note"/>
    <s v="1929"/>
    <s v="PLANT FACTORY"/>
    <s v="PETUNIA 12CM"/>
    <n v="-10"/>
    <n v="12.95"/>
    <n v="-129.5"/>
    <n v="-20716.700000000008"/>
    <x v="2"/>
  </r>
  <r>
    <m/>
    <x v="109"/>
    <s v="Credit Note"/>
    <s v="4401558899"/>
    <s v="BUILDERS WAREHOUSE:SILVERLAKES"/>
    <s v="PETUNIA 12CM  250725"/>
    <n v="-5"/>
    <n v="12.8"/>
    <n v="-64"/>
    <n v="-20780.700000000008"/>
    <x v="2"/>
  </r>
  <r>
    <m/>
    <x v="110"/>
    <s v="Credit Note"/>
    <s v="4401559328"/>
    <s v="BUILDERS WAREHOUSE:SECUNDA"/>
    <s v="PETUNIA 12CM  250725"/>
    <n v="-1"/>
    <n v="12.8"/>
    <n v="-12.8"/>
    <n v="-20793.500000000007"/>
    <x v="2"/>
  </r>
  <r>
    <m/>
    <x v="110"/>
    <s v="Credit Note"/>
    <s v="4401559326"/>
    <s v="BUILDERS WAREHOUSE:CRAIGHALL PARK"/>
    <s v="PETUNIA 12CM"/>
    <n v="-2"/>
    <n v="12.8"/>
    <n v="-25.6"/>
    <n v="-20819.100000000006"/>
    <x v="2"/>
  </r>
  <r>
    <m/>
    <x v="110"/>
    <s v="Credit Note"/>
    <s v="4401559231"/>
    <s v="BUILDERS WAREHOUSE:SOUTHGATE"/>
    <s v="PETUNIA 12CM"/>
    <n v="-21"/>
    <n v="12.8"/>
    <n v="-268.8"/>
    <n v="-21087.900000000005"/>
    <x v="2"/>
  </r>
  <r>
    <m/>
    <x v="112"/>
    <s v="Credit Note"/>
    <s v="4401560656"/>
    <s v="BUILDERS WAREHOUSE:ROBINDALE"/>
    <s v="PETUNIA 12CM  250725"/>
    <n v="-1"/>
    <n v="12.8"/>
    <n v="-12.8"/>
    <n v="-21100.700000000004"/>
    <x v="2"/>
  </r>
  <r>
    <m/>
    <x v="114"/>
    <s v="Credit Note"/>
    <s v="4401561938"/>
    <s v="BUILDERS WAREHOUSE:RASLOUW"/>
    <s v="PETUNIA 12CM  250725"/>
    <n v="-1"/>
    <n v="12.8"/>
    <n v="-12.8"/>
    <n v="-21113.500000000004"/>
    <x v="2"/>
  </r>
  <r>
    <m/>
    <x v="114"/>
    <s v="Credit Note"/>
    <s v="4401561882"/>
    <s v="BUILDERS WAREHOUSE:CRAIGHALL PARK"/>
    <s v="PETUNIA 12CM  250725"/>
    <n v="-1"/>
    <n v="12.8"/>
    <n v="-12.8"/>
    <n v="-21126.300000000003"/>
    <x v="2"/>
  </r>
  <r>
    <m/>
    <x v="114"/>
    <s v="Credit Note"/>
    <s v="4401561961"/>
    <s v="BUILDERS WAREHOUSE:ZAMBEZI"/>
    <s v="PETUNIA 12CM  250725"/>
    <n v="-7"/>
    <n v="12.8"/>
    <n v="-89.6"/>
    <n v="-21215.9"/>
    <x v="2"/>
  </r>
  <r>
    <m/>
    <x v="115"/>
    <s v="Credit Note"/>
    <s v="4401562384"/>
    <s v="BUILDERS WAREHOUSE:KEMPTON PARK"/>
    <s v="PETUNIA 12CM  250725"/>
    <n v="-1"/>
    <n v="12.8"/>
    <n v="-12.8"/>
    <n v="-21228.7"/>
    <x v="2"/>
  </r>
  <r>
    <m/>
    <x v="115"/>
    <s v="Credit Note"/>
    <s v="4401562431"/>
    <s v="BUILDERS WAREHOUSE:GREENSTONE"/>
    <s v="PETUNIA 12CM  250725"/>
    <n v="-3"/>
    <n v="12.8"/>
    <n v="-38.4"/>
    <n v="-21267.100000000002"/>
    <x v="2"/>
  </r>
  <r>
    <m/>
    <x v="116"/>
    <s v="Credit Note"/>
    <s v="4401562774"/>
    <s v="BUILDERS WAREHOUSE:GLEN EAGLES"/>
    <s v="PETUNIA 12CM  250725"/>
    <n v="-10"/>
    <n v="12.8"/>
    <n v="-128"/>
    <n v="-21395.100000000002"/>
    <x v="2"/>
  </r>
  <r>
    <m/>
    <x v="117"/>
    <s v="Credit Note"/>
    <s v="4401563967"/>
    <s v="BUILDERS WAREHOUSE:SECUNDA"/>
    <s v="PETUNIA 12CM  250725"/>
    <n v="-5"/>
    <n v="12.8"/>
    <n v="-64"/>
    <n v="-21459.100000000002"/>
    <x v="2"/>
  </r>
  <r>
    <m/>
    <x v="117"/>
    <s v="Credit Note"/>
    <s v="4401564035"/>
    <s v="BUILDERS WAREHOUSE:RUSTENBURG"/>
    <s v="PETUNIA 12CM  250725"/>
    <n v="-2"/>
    <n v="12.8"/>
    <n v="-25.6"/>
    <n v="-21484.7"/>
    <x v="2"/>
  </r>
  <r>
    <m/>
    <x v="117"/>
    <s v="Credit Note"/>
    <s v="4401564085"/>
    <s v="BUILDERS WAREHOUSE:SILVERLAKES"/>
    <s v="PETUNIA 12CM  250725"/>
    <n v="-28"/>
    <n v="12.8"/>
    <n v="-358.4"/>
    <n v="-21843.100000000002"/>
    <x v="2"/>
  </r>
  <r>
    <m/>
    <x v="117"/>
    <s v="Credit Note"/>
    <s v="4401563951"/>
    <s v="BUILDERS WAREHOUSE:ERASMUS PARK"/>
    <s v="PETUNIA 12CM  250725"/>
    <n v="-33"/>
    <n v="12.8"/>
    <n v="-422.4"/>
    <n v="-22265.500000000004"/>
    <x v="2"/>
  </r>
  <r>
    <m/>
    <x v="117"/>
    <s v="Credit Note"/>
    <s v="4401564061"/>
    <s v="BUILDERS WAREHOUSE:GEZINA NEW"/>
    <s v="PETUNIA 12CM  250725"/>
    <n v="-21"/>
    <n v="12.8"/>
    <n v="-268.8"/>
    <n v="-22534.300000000003"/>
    <x v="2"/>
  </r>
  <r>
    <m/>
    <x v="117"/>
    <s v="Credit Note"/>
    <s v="4401563999"/>
    <s v="BUILDERS WAREHOUSE:CHERRY LANE"/>
    <s v="PETUNIA 12CM  250725"/>
    <n v="-14"/>
    <n v="12.8"/>
    <n v="-179.2"/>
    <n v="-22713.500000000004"/>
    <x v="2"/>
  </r>
  <r>
    <m/>
    <x v="191"/>
    <s v="Credit Note"/>
    <s v="4401564257"/>
    <s v="BUILDERS WAREHOUSE:CRAIGHALL PARK"/>
    <s v="PETUNIA 12CM  250725"/>
    <n v="-3"/>
    <n v="12.8"/>
    <n v="-38.4"/>
    <n v="-22751.900000000005"/>
    <x v="2"/>
  </r>
  <r>
    <m/>
    <x v="118"/>
    <s v="Credit Note"/>
    <s v="4401564591"/>
    <s v="BUILDERS WAREHOUSE:ZAMBEZI"/>
    <s v="PETUNIA 12CM  250725"/>
    <n v="-5"/>
    <n v="12.8"/>
    <n v="-64"/>
    <n v="-22815.900000000005"/>
    <x v="2"/>
  </r>
  <r>
    <m/>
    <x v="139"/>
    <s v="Credit Note"/>
    <s v="4401564999"/>
    <s v="BUILDERS WAREHOUSE:STRUBENS VALLEY"/>
    <s v="PETUNIA 12CM  250725"/>
    <n v="-6"/>
    <n v="12.8"/>
    <n v="-76.8"/>
    <n v="-22892.700000000004"/>
    <x v="2"/>
  </r>
  <r>
    <m/>
    <x v="119"/>
    <s v="Credit Note"/>
    <s v="4401565844"/>
    <s v="BUILDERS WAREHOUSE:RUSTENBURG"/>
    <s v="PETUNIA 12CM  250725"/>
    <n v="-4"/>
    <n v="12.8"/>
    <n v="-51.2"/>
    <n v="-22943.900000000005"/>
    <x v="2"/>
  </r>
  <r>
    <m/>
    <x v="119"/>
    <s v="Credit Note"/>
    <s v="4401565894"/>
    <s v="BUILDERS WAREHOUSE:GEZINA NEW"/>
    <s v="PETUNIA 12CM  250725"/>
    <n v="-4"/>
    <n v="12.8"/>
    <n v="-51.2"/>
    <n v="-22995.100000000006"/>
    <x v="2"/>
  </r>
  <r>
    <m/>
    <x v="192"/>
    <s v="Credit Note"/>
    <s v="4401566482"/>
    <s v="BUILDERS WAREHOUSE:KEMPTON PARK"/>
    <s v="PETUNIA 12CM  250725"/>
    <n v="-12"/>
    <n v="12.8"/>
    <n v="-153.6"/>
    <n v="-23148.700000000004"/>
    <x v="2"/>
  </r>
  <r>
    <m/>
    <x v="120"/>
    <s v="Credit Note"/>
    <s v="4401566723"/>
    <s v="BUILDERS WAREHOUSE:SUNWARD PARK"/>
    <s v="PETUNIA 12CM"/>
    <n v="-10"/>
    <n v="12.8"/>
    <n v="-128"/>
    <n v="-23276.700000000004"/>
    <x v="2"/>
  </r>
  <r>
    <m/>
    <x v="120"/>
    <s v="Credit Note"/>
    <s v="4401566704"/>
    <s v="BUILDERS WAREHOUSE:NEWMARKET"/>
    <s v="PETUNIA 12CM  250725"/>
    <n v="-6"/>
    <n v="12.8"/>
    <n v="-76.8"/>
    <n v="-23353.500000000004"/>
    <x v="2"/>
  </r>
  <r>
    <m/>
    <x v="121"/>
    <s v="Credit Note"/>
    <s v="4401567473"/>
    <s v="BUILDERS WAREHOUSE:CENTURION"/>
    <s v="PETUNIA 12CM  250725"/>
    <n v="-10"/>
    <n v="12.8"/>
    <n v="-128"/>
    <n v="-23481.500000000004"/>
    <x v="2"/>
  </r>
  <r>
    <m/>
    <x v="121"/>
    <s v="Credit Note"/>
    <s v="4401567449"/>
    <s v="BUILDERS WAREHOUSE:GLEN EAGLES"/>
    <s v="PETUNIA 12CM  250725"/>
    <n v="-11"/>
    <n v="12.8"/>
    <n v="-140.80000000000001"/>
    <n v="-23622.300000000003"/>
    <x v="2"/>
  </r>
  <r>
    <m/>
    <x v="122"/>
    <s v="Credit Note"/>
    <s v="4401567485"/>
    <s v="BUILDERS WAREHOUSE:LYNNWOOD"/>
    <s v="PETUNIA 12CM  250725"/>
    <n v="-3"/>
    <n v="12.8"/>
    <n v="-38.4"/>
    <n v="-23660.700000000004"/>
    <x v="2"/>
  </r>
  <r>
    <m/>
    <x v="122"/>
    <s v="Credit Note"/>
    <s v="4401567516"/>
    <s v="BUILDERS WAREHOUSE:SECUNDA"/>
    <s v="PETUNIA 12CM  250725"/>
    <n v="-2"/>
    <n v="12.8"/>
    <n v="-25.6"/>
    <n v="-23686.300000000003"/>
    <x v="2"/>
  </r>
  <r>
    <m/>
    <x v="193"/>
    <s v="Credit Note"/>
    <s v="4401568266"/>
    <s v="BUILDERS WAREHOUSE:KLERKSDORP"/>
    <s v="PETUNIA 12CM  250725"/>
    <n v="-2"/>
    <n v="12.8"/>
    <n v="-25.6"/>
    <n v="-23711.9"/>
    <x v="2"/>
  </r>
  <r>
    <m/>
    <x v="140"/>
    <s v="Credit Note"/>
    <s v="4401568600"/>
    <s v="BUILDERS WAREHOUSE:NEWMARKET"/>
    <s v="PETUNIA 12CM  250725"/>
    <n v="-23"/>
    <n v="12.8"/>
    <n v="-294.39999999999998"/>
    <n v="-24006.300000000003"/>
    <x v="2"/>
  </r>
  <r>
    <m/>
    <x v="140"/>
    <s v="Credit Note"/>
    <s v="27196"/>
    <s v="LIFESTYLE HOME GARDEN"/>
    <s v="PETUNIA 12CM"/>
    <n v="-2"/>
    <n v="11.9"/>
    <n v="-23.8"/>
    <n v="-24030.100000000002"/>
    <x v="2"/>
  </r>
  <r>
    <m/>
    <x v="123"/>
    <s v="Credit Note"/>
    <s v="4401569178"/>
    <s v="BUILDERS WAREHOUSE:ROBINDALE"/>
    <s v="PETUNIA 12CM  250725"/>
    <n v="-7"/>
    <n v="12.8"/>
    <n v="-89.6"/>
    <n v="-24119.7"/>
    <x v="2"/>
  </r>
  <r>
    <m/>
    <x v="124"/>
    <s v="Credit Note"/>
    <s v="4401569671"/>
    <s v="BUILDERS WAREHOUSE:RUSTENBURG"/>
    <s v="PETUNIA 12CM  250725"/>
    <n v="-4"/>
    <n v="12.8"/>
    <n v="-51.2"/>
    <n v="-24170.9"/>
    <x v="2"/>
  </r>
  <r>
    <m/>
    <x v="194"/>
    <s v="Credit Note"/>
    <s v="4401570548"/>
    <s v="BUILDERS WAREHOUSE:GREENSTONE"/>
    <s v="PETUNIA 12CM  250725"/>
    <n v="-4"/>
    <n v="12.8"/>
    <n v="-51.2"/>
    <n v="-24222.100000000002"/>
    <x v="2"/>
  </r>
  <r>
    <m/>
    <x v="194"/>
    <s v="Credit Note"/>
    <s v="4401570478"/>
    <s v="BUILDERS WAREHOUSE:FLORIDA GLEN"/>
    <s v="PETUNIA 12CM  250725"/>
    <n v="-14"/>
    <n v="12.8"/>
    <n v="-179.2"/>
    <n v="-24401.300000000003"/>
    <x v="2"/>
  </r>
  <r>
    <m/>
    <x v="195"/>
    <s v="Credit Note"/>
    <s v="4401572071"/>
    <s v="BUILDERS WAREHOUSE:WOODLANDS"/>
    <s v="PETUNIA 12CM  250725"/>
    <n v="-13"/>
    <n v="12.8"/>
    <n v="-166.4"/>
    <n v="-24567.700000000004"/>
    <x v="2"/>
  </r>
  <r>
    <m/>
    <x v="125"/>
    <s v="Credit Note"/>
    <s v="4401573459"/>
    <s v="BUILDERS WAREHOUSE:CARNIVAL MALL"/>
    <s v="PETUNIA 12CM  250725"/>
    <n v="-14"/>
    <n v="12.8"/>
    <n v="-179.2"/>
    <n v="-24746.900000000005"/>
    <x v="2"/>
  </r>
  <r>
    <m/>
    <x v="126"/>
    <s v="Credit Note"/>
    <s v="4401574344"/>
    <s v="BUILDERS WAREHOUSE:SECUNDA"/>
    <s v="PETUNIA 12CM  250725"/>
    <n v="-2"/>
    <n v="12.8"/>
    <n v="-25.6"/>
    <n v="-24772.500000000004"/>
    <x v="2"/>
  </r>
  <r>
    <m/>
    <x v="126"/>
    <s v="Credit Note"/>
    <s v="4401574289"/>
    <s v="BUILDERS WAREHOUSE:SILVERLAKES"/>
    <s v="PETUNIA 12CM  250725"/>
    <n v="-14"/>
    <n v="12.8"/>
    <n v="-179.2"/>
    <n v="-24951.700000000004"/>
    <x v="2"/>
  </r>
  <r>
    <m/>
    <x v="196"/>
    <s v="Credit Note"/>
    <s v="4401578559"/>
    <s v="BUILDERS WAREHOUSE:KLERKSDORP"/>
    <s v="PETUNIA 12CM  250725"/>
    <n v="-5"/>
    <n v="12.8"/>
    <n v="-64"/>
    <n v="-25015.700000000004"/>
    <x v="2"/>
  </r>
  <r>
    <m/>
    <x v="197"/>
    <s v="Credit Note"/>
    <s v="4401579567"/>
    <s v="BUILDERS WAREHOUSE:SUNWARD PARK"/>
    <s v="PETUNIA 12CM  250725"/>
    <n v="-1"/>
    <n v="12.8"/>
    <n v="-12.8"/>
    <n v="-25028.500000000004"/>
    <x v="2"/>
  </r>
  <r>
    <m/>
    <x v="198"/>
    <s v="Credit Note"/>
    <s v="4401580806"/>
    <s v="BUILDERS WAREHOUSE:CENTURION"/>
    <s v="PETUNIA 12CM  250725"/>
    <n v="-11"/>
    <n v="12.8"/>
    <n v="-140.80000000000001"/>
    <n v="-25169.300000000003"/>
    <x v="2"/>
  </r>
  <r>
    <m/>
    <x v="130"/>
    <s v="Credit Note"/>
    <s v="4401582966"/>
    <s v="BUILDERS WAREHOUSE:ERASMUS PARK"/>
    <s v="PETUNIA 12CM  250725"/>
    <n v="-25"/>
    <n v="12.8"/>
    <n v="-320"/>
    <n v="-25489.300000000003"/>
    <x v="2"/>
  </r>
  <r>
    <m/>
    <x v="199"/>
    <s v="Credit Note"/>
    <s v="4401583280"/>
    <s v="BUILDERS WAREHOUSE:LAMBTON"/>
    <s v="PETUNIA 12CM  250725"/>
    <n v="-30"/>
    <n v="12.8"/>
    <n v="-384"/>
    <n v="-25873.300000000003"/>
    <x v="2"/>
  </r>
  <r>
    <m/>
    <x v="24"/>
    <s v="Credit Note"/>
    <s v="4401584710"/>
    <s v="BUILDERS WAREHOUSE:LYNNWOOD"/>
    <s v="PETUNIA 12CM  250725"/>
    <n v="-1"/>
    <n v="12.8"/>
    <n v="-12.8"/>
    <n v="-25886.100000000002"/>
    <x v="2"/>
  </r>
  <r>
    <m/>
    <x v="200"/>
    <s v="Credit Note"/>
    <s v="4401585406"/>
    <s v="BUILDERS WAREHOUSE:KEMPTON PARK"/>
    <s v="PETUNIA 12CM  250725"/>
    <n v="-25"/>
    <n v="12.8"/>
    <n v="-320"/>
    <n v="-26206.100000000002"/>
    <x v="2"/>
  </r>
  <r>
    <m/>
    <x v="26"/>
    <s v="Credit Note"/>
    <s v="4401585663"/>
    <s v="BUILDERS WAREHOUSE:NEWMARKET"/>
    <s v="PETUNIA 12CM  250725"/>
    <n v="-30"/>
    <n v="12.8"/>
    <n v="-384"/>
    <n v="-26590.100000000002"/>
    <x v="2"/>
  </r>
  <r>
    <m/>
    <x v="26"/>
    <s v="Credit Note"/>
    <s v="4401585703"/>
    <s v="BUILDERS WAREHOUSE:SUNWARD PARK"/>
    <s v="PETUNIA 12CM  250725"/>
    <n v="-34"/>
    <n v="12.8"/>
    <n v="-435.2"/>
    <n v="-27025.300000000003"/>
    <x v="2"/>
  </r>
  <r>
    <m/>
    <x v="201"/>
    <s v="Credit Note"/>
    <s v="4401586669"/>
    <s v="BUILDERS WAREHOUSE:SILVERLAKES"/>
    <s v="PETUNIA 12CM  250725"/>
    <n v="-30"/>
    <n v="12.8"/>
    <n v="-384"/>
    <n v="-27409.300000000003"/>
    <x v="2"/>
  </r>
  <r>
    <m/>
    <x v="202"/>
    <s v="Credit Note"/>
    <s v="4401587293"/>
    <s v="BUILDERS WAREHOUSE:NORWOOD"/>
    <s v="PETUNIA 12CM  250725"/>
    <n v="-29"/>
    <n v="12.8"/>
    <n v="-371.2"/>
    <n v="-27780.500000000004"/>
    <x v="2"/>
  </r>
  <r>
    <m/>
    <x v="202"/>
    <s v="Credit Note"/>
    <s v="4401587277"/>
    <s v="BUILDERS WAREHOUSE:KEMPTON PARK"/>
    <s v="PETUNIA 12CM  250725"/>
    <n v="-3"/>
    <n v="12.8"/>
    <n v="-38.4"/>
    <n v="-27818.900000000005"/>
    <x v="2"/>
  </r>
  <r>
    <m/>
    <x v="203"/>
    <s v="Credit Note"/>
    <s v="4401587582"/>
    <s v="BUILDERS WAREHOUSE:BEDFORDVIEW"/>
    <s v="PETUNIA 12CM  250725"/>
    <n v="-2"/>
    <n v="12.8"/>
    <n v="-25.6"/>
    <n v="-27844.500000000004"/>
    <x v="2"/>
  </r>
  <r>
    <m/>
    <x v="203"/>
    <s v="Credit Note"/>
    <s v="4401587570"/>
    <s v="BUILDERS WAREHOUSE:SUNWARD PARK"/>
    <s v="PETUNIA 12CM  250725"/>
    <n v="-2"/>
    <n v="12.8"/>
    <n v="-25.6"/>
    <n v="-27870.100000000002"/>
    <x v="2"/>
  </r>
  <r>
    <m/>
    <x v="203"/>
    <s v="Credit Note"/>
    <s v="4401587553"/>
    <s v="BUILDERS WAREHOUSE:FLORIDA GLEN"/>
    <s v="PETUNIA 12CM  250725"/>
    <n v="-16"/>
    <n v="12.8"/>
    <n v="-204.8"/>
    <n v="-28074.9"/>
    <x v="2"/>
  </r>
  <r>
    <m/>
    <x v="28"/>
    <s v="Credit Note"/>
    <s v="4401588383"/>
    <s v="BUILDERS WAREHOUSE:RUSTENBURG"/>
    <s v="PETUNIA 12CM  250725"/>
    <n v="-10"/>
    <n v="12.8"/>
    <n v="-128"/>
    <n v="-28202.9"/>
    <x v="2"/>
  </r>
  <r>
    <m/>
    <x v="29"/>
    <s v="Credit Note"/>
    <s v="4401588664"/>
    <s v="BUILDERS WAREHOUSE:ROBINDALE"/>
    <s v="PETUNIA 12CM  250725"/>
    <n v="-4"/>
    <n v="12.8"/>
    <n v="-51.2"/>
    <n v="-28254.100000000002"/>
    <x v="2"/>
  </r>
  <r>
    <m/>
    <x v="31"/>
    <s v="Credit Note"/>
    <s v="4401589393"/>
    <s v="BUILDERS WAREHOUSE:CARNIVAL MALL"/>
    <s v="PETUNIA 12CM  250725"/>
    <n v="-9"/>
    <n v="12.8"/>
    <n v="-115.2"/>
    <n v="-28369.300000000003"/>
    <x v="2"/>
  </r>
  <r>
    <m/>
    <x v="32"/>
    <s v="Credit Note"/>
    <s v="4401589655"/>
    <s v="BUILDERS WAREHOUSE:RUSTENBURG"/>
    <s v="PETUNIA 12CM  250725"/>
    <n v="-8"/>
    <n v="12.8"/>
    <n v="-102.4"/>
    <n v="-28471.700000000004"/>
    <x v="2"/>
  </r>
  <r>
    <m/>
    <x v="204"/>
    <s v="Credit Note"/>
    <s v="4401589899"/>
    <s v="BUILDERS WAREHOUSE:LAMBTON"/>
    <s v="PETUNIA 12CM  250725"/>
    <n v="-1"/>
    <n v="12.8"/>
    <n v="-12.8"/>
    <n v="-28484.500000000004"/>
    <x v="2"/>
  </r>
  <r>
    <m/>
    <x v="204"/>
    <s v="Credit Note"/>
    <s v="4401589902"/>
    <s v="BUILDERS WAREHOUSE:KLERKSDORP"/>
    <s v="PETUNIA 12CM  250725"/>
    <n v="-9"/>
    <n v="12.8"/>
    <n v="-115.2"/>
    <n v="-28599.700000000004"/>
    <x v="2"/>
  </r>
  <r>
    <m/>
    <x v="7"/>
    <s v="Credit Note"/>
    <s v="4401591466"/>
    <s v="BUILDERS WAREHOUSE:SILVERLAKES"/>
    <s v="PETUNIA 12CM  250725"/>
    <n v="-29"/>
    <n v="12.8"/>
    <n v="-371.2"/>
    <n v="-28970.900000000005"/>
    <x v="2"/>
  </r>
  <r>
    <m/>
    <x v="2"/>
    <s v="Credit Note"/>
    <s v="4401591684"/>
    <s v="BUILDERS WAREHOUSE:KLERKSDORP"/>
    <s v="PETUNIA 12CM  250725"/>
    <n v="-19"/>
    <n v="12.8"/>
    <n v="-243.2"/>
    <n v="-29214.100000000006"/>
    <x v="2"/>
  </r>
  <r>
    <m/>
    <x v="205"/>
    <s v="Credit Note"/>
    <s v="4401591943"/>
    <s v="BUILDERS WAREHOUSE:BEDFORDVIEW"/>
    <s v="PETUNIA 12CM  250725"/>
    <n v="-34"/>
    <n v="12.8"/>
    <n v="-435.2"/>
    <n v="-29649.300000000007"/>
    <x v="2"/>
  </r>
  <r>
    <m/>
    <x v="35"/>
    <s v="Credit Note"/>
    <s v="89805A"/>
    <s v="BUILDERS WAREHOUSE:GREENSTONE"/>
    <s v="PETUNIA 12CM  250725"/>
    <n v="-1"/>
    <n v="12.8"/>
    <n v="-12.8"/>
    <n v="-29662.100000000006"/>
    <x v="2"/>
  </r>
  <r>
    <m/>
    <x v="35"/>
    <s v="Credit Note"/>
    <s v="4401592157"/>
    <s v="BUILDERS WAREHOUSE:SUNWARD PARK"/>
    <s v="PETUNIA 12CM  250725"/>
    <n v="-6"/>
    <n v="12.8"/>
    <n v="-76.8"/>
    <n v="-29738.900000000005"/>
    <x v="2"/>
  </r>
  <r>
    <m/>
    <x v="37"/>
    <s v="Credit Note"/>
    <s v="4401592519"/>
    <s v="BUILDERS WAREHOUSE:NORWOOD"/>
    <s v="PETUNIA 12CM  250725"/>
    <n v="-4"/>
    <n v="12.8"/>
    <n v="-51.2"/>
    <n v="-29790.100000000006"/>
    <x v="2"/>
  </r>
  <r>
    <m/>
    <x v="8"/>
    <s v="Credit Note"/>
    <s v="4401592772"/>
    <s v="BUILDERS WAREHOUSE:SILVERLAKES"/>
    <s v="PETUNIA 12CM  250725"/>
    <n v="-1"/>
    <n v="12.8"/>
    <n v="-12.8"/>
    <n v="-29802.900000000005"/>
    <x v="2"/>
  </r>
  <r>
    <m/>
    <x v="8"/>
    <s v="Credit Note"/>
    <s v="4401592796"/>
    <s v="BUILDERS WAREHOUSE:RUSTENBURG"/>
    <s v="PETUNIA 12CM  250725"/>
    <n v="-8"/>
    <n v="12.8"/>
    <n v="-102.4"/>
    <n v="-29905.300000000007"/>
    <x v="2"/>
  </r>
  <r>
    <m/>
    <x v="39"/>
    <s v="Credit Note"/>
    <s v="1304"/>
    <s v="THYME SQUARE"/>
    <s v="PETUNIA 12CM"/>
    <n v="-1"/>
    <n v="11.95"/>
    <n v="-11.95"/>
    <n v="-29917.250000000007"/>
    <x v="2"/>
  </r>
  <r>
    <m/>
    <x v="206"/>
    <s v="Credit Note"/>
    <s v="4401594773"/>
    <s v="BUILDERS WAREHOUSE:KLERKSDORP"/>
    <s v="PETUNIA 12CM  250725"/>
    <n v="-2"/>
    <n v="12.8"/>
    <n v="-25.6"/>
    <n v="-29942.850000000006"/>
    <x v="2"/>
  </r>
  <r>
    <m/>
    <x v="207"/>
    <s v="Credit Note"/>
    <s v="4401595121"/>
    <s v="BUILDERS WAREHOUSE:KEMPTON PARK"/>
    <s v="PETUNIA 12CM  250725"/>
    <n v="-1"/>
    <n v="12.8"/>
    <n v="-12.8"/>
    <n v="-29955.650000000005"/>
    <x v="2"/>
  </r>
  <r>
    <m/>
    <x v="207"/>
    <s v="Credit Note"/>
    <s v="4401595121"/>
    <s v="BUILDERS WAREHOUSE:KEMPTON PARK"/>
    <s v="PETUNIA 12CM  250725"/>
    <n v="-10"/>
    <n v="12.8"/>
    <n v="-128"/>
    <n v="-30083.650000000005"/>
    <x v="2"/>
  </r>
  <r>
    <m/>
    <x v="208"/>
    <s v="Credit Note"/>
    <s v="4401595487"/>
    <s v="BUILDERS WAREHOUSE:SUNWARD PARK"/>
    <s v="PETUNIA 12CM  250725"/>
    <n v="-30"/>
    <n v="12.8"/>
    <n v="-384"/>
    <n v="-30467.650000000005"/>
    <x v="2"/>
  </r>
  <r>
    <m/>
    <x v="40"/>
    <s v="Credit Note"/>
    <s v="4401597004"/>
    <s v="BUILDERS WAREHOUSE:KEMPTON PARK"/>
    <s v="PETUNIA 12CM  250725"/>
    <n v="-1"/>
    <n v="12.8"/>
    <n v="-12.8"/>
    <n v="-30480.450000000004"/>
    <x v="2"/>
  </r>
  <r>
    <m/>
    <x v="10"/>
    <s v="Credit Note"/>
    <s v="4401598113"/>
    <s v="BUILDERS WAREHOUSE:RUSTENBURG"/>
    <s v="PETUNIA 12CM  250725"/>
    <n v="-5"/>
    <n v="12.8"/>
    <n v="-64"/>
    <n v="-30544.450000000004"/>
    <x v="2"/>
  </r>
  <r>
    <m/>
    <x v="42"/>
    <s v="Credit Note"/>
    <s v="4401598981"/>
    <s v="BUILDERS WAREHOUSE:GREENSTONE"/>
    <s v="PETUNIA 12CM  250725"/>
    <n v="-13"/>
    <n v="12.8"/>
    <n v="-166.4"/>
    <n v="-30710.850000000006"/>
    <x v="2"/>
  </r>
  <r>
    <m/>
    <x v="131"/>
    <s v="Credit Note"/>
    <s v="4401600876"/>
    <s v="BUILDERS WAREHOUSE:CRAIGHALL PARK"/>
    <s v="PETUNIA 12CM  250725"/>
    <n v="-14"/>
    <n v="12.8"/>
    <n v="-179.2"/>
    <n v="-30890.050000000007"/>
    <x v="2"/>
  </r>
  <r>
    <m/>
    <x v="43"/>
    <s v="Credit Note"/>
    <s v="4401601401"/>
    <s v="BUILDERS WAREHOUSE:KLERKSDORP"/>
    <s v="PETUNIA 12CM  250725"/>
    <n v="-6"/>
    <n v="12.8"/>
    <n v="-76.8"/>
    <n v="-30966.850000000006"/>
    <x v="2"/>
  </r>
  <r>
    <m/>
    <x v="11"/>
    <s v="Credit Note"/>
    <s v="4401601833"/>
    <s v="BUILDERS WAREHOUSE:SUNWARD PARK"/>
    <s v="PETUNIA 12CM  250725"/>
    <n v="-8"/>
    <n v="12.8"/>
    <n v="-102.4"/>
    <n v="-31069.250000000007"/>
    <x v="2"/>
  </r>
  <r>
    <m/>
    <x v="3"/>
    <s v="Credit Note"/>
    <s v="4401602737"/>
    <s v="BUILDERS WAREHOUSE:RUSTENBURG"/>
    <s v="PETUNIA 12CM  250725"/>
    <n v="-16"/>
    <n v="12.8"/>
    <n v="-204.8"/>
    <n v="-31274.050000000007"/>
    <x v="2"/>
  </r>
  <r>
    <m/>
    <x v="3"/>
    <s v="Credit Note"/>
    <s v="4401602759"/>
    <s v="BUILDERS WAREHOUSE:RASLOUW"/>
    <s v="PETUNIA 12CM  250725"/>
    <n v="-80"/>
    <n v="12.8"/>
    <n v="-1024"/>
    <n v="-32298.050000000007"/>
    <x v="2"/>
  </r>
  <r>
    <m/>
    <x v="13"/>
    <s v="Credit Note"/>
    <s v="4401603572"/>
    <s v="BUILDERS WAREHOUSE:FLORIDA GLEN"/>
    <s v="PETUNIA 12CM  250725"/>
    <n v="-3"/>
    <n v="12.8"/>
    <n v="-38.4"/>
    <n v="-32336.450000000008"/>
    <x v="2"/>
  </r>
  <r>
    <m/>
    <x v="15"/>
    <s v="Credit Note"/>
    <s v="4401604949"/>
    <s v="BUILDERS WAREHOUSE:SILVERLAKES"/>
    <s v="PETUNIA 12CM  250725"/>
    <n v="-30"/>
    <n v="12.8"/>
    <n v="-384"/>
    <n v="-32720.450000000008"/>
    <x v="2"/>
  </r>
  <r>
    <m/>
    <x v="15"/>
    <s v="Credit Note"/>
    <s v="4401604887"/>
    <s v="BUILDERS WAREHOUSE:CENTURION"/>
    <s v="PETUNIA 12CM  250725"/>
    <n v="-23"/>
    <n v="12.8"/>
    <n v="-294.39999999999998"/>
    <n v="-33014.850000000006"/>
    <x v="2"/>
  </r>
  <r>
    <m/>
    <x v="16"/>
    <s v="Credit Note"/>
    <s v="4401606695"/>
    <s v="BUILDERS WAREHOUSE:RUSTENBURG"/>
    <s v="PETUNIA 12CM  250725"/>
    <n v="-15"/>
    <n v="12.8"/>
    <n v="-192"/>
    <n v="-33206.850000000006"/>
    <x v="2"/>
  </r>
  <r>
    <m/>
    <x v="17"/>
    <s v="Credit Note"/>
    <s v="4401607702"/>
    <s v="BUILDERS WAREHOUSE:SUNWARD PARK"/>
    <s v="PETUNIA 12CM  250725"/>
    <n v="-1"/>
    <n v="12.8"/>
    <n v="-12.8"/>
    <n v="-33219.650000000009"/>
    <x v="2"/>
  </r>
  <r>
    <m/>
    <x v="52"/>
    <s v="Credit Note"/>
    <s v="4401608665"/>
    <s v="BUILDERS WAREHOUSE:RUSTENBURG"/>
    <s v="PETUNIA 12CM  250725"/>
    <n v="-19"/>
    <n v="12.8"/>
    <n v="-243.2"/>
    <n v="-33462.850000000006"/>
    <x v="2"/>
  </r>
  <r>
    <m/>
    <x v="47"/>
    <s v="Credit Note"/>
    <s v="4401610091"/>
    <s v="BUILDERS WAREHOUSE:NEWMARKET"/>
    <s v="PETUNIA 12CM  250725"/>
    <n v="-30"/>
    <n v="12.8"/>
    <n v="-384"/>
    <n v="-33846.850000000006"/>
    <x v="2"/>
  </r>
  <r>
    <m/>
    <x v="54"/>
    <s v="Credit Note"/>
    <s v="4401610731"/>
    <s v="BUILDERS WAREHOUSE:KEMPTON PARK"/>
    <s v="PETUNIA 12CM  250725"/>
    <n v="-37"/>
    <n v="12.8"/>
    <n v="-473.6"/>
    <n v="-34320.450000000004"/>
    <x v="2"/>
  </r>
  <r>
    <m/>
    <x v="54"/>
    <s v="Credit Note"/>
    <s v="4401610687"/>
    <s v="BUILDERS WAREHOUSE:GREENSTONE"/>
    <s v="PETUNIA 12CM  250725"/>
    <n v="-25"/>
    <n v="12.8"/>
    <n v="-320"/>
    <n v="-34640.450000000004"/>
    <x v="2"/>
  </r>
  <r>
    <m/>
    <x v="18"/>
    <s v="Credit Note"/>
    <s v="4401611256"/>
    <s v="BUILDERS WAREHOUSE:SILVERLAKES"/>
    <s v="PETUNIA 12CM  250725"/>
    <n v="-6"/>
    <n v="12.8"/>
    <n v="-76.8"/>
    <n v="-34717.250000000007"/>
    <x v="2"/>
  </r>
  <r>
    <m/>
    <x v="55"/>
    <s v="Credit Note"/>
    <s v="4401612173"/>
    <s v="BUILDERS WAREHOUSE:KLERKSDORP"/>
    <s v="PETUNIA 12CM  250725"/>
    <n v="-44"/>
    <n v="12.8"/>
    <n v="-563.20000000000005"/>
    <n v="-35280.450000000004"/>
    <x v="2"/>
  </r>
  <r>
    <m/>
    <x v="48"/>
    <s v="Credit Note"/>
    <s v="4401612705"/>
    <s v="BUILDERS WAREHOUSE:NEWMARKET"/>
    <s v="PETUNIA 12CM 250725"/>
    <n v="-11"/>
    <n v="12.8"/>
    <n v="-140.80000000000001"/>
    <n v="-35421.250000000007"/>
    <x v="2"/>
  </r>
  <r>
    <m/>
    <x v="48"/>
    <s v="Credit Note"/>
    <s v="4401612766"/>
    <s v="BUILDERS WAREHOUSE:CARNIVAL MALL"/>
    <s v="PETUNIA 12CM 250725"/>
    <n v="-32"/>
    <n v="12.8"/>
    <n v="-409.6"/>
    <n v="-35830.850000000006"/>
    <x v="2"/>
  </r>
  <r>
    <m/>
    <x v="49"/>
    <s v="Credit Note"/>
    <s v="4401613390"/>
    <s v="BUILDERS WAREHOUSE:RUSTENBURG"/>
    <s v="PETUNIA 12CM 250725"/>
    <n v="-16"/>
    <n v="12.8"/>
    <n v="-204.8"/>
    <n v="-36035.650000000009"/>
    <x v="2"/>
  </r>
  <r>
    <m/>
    <x v="49"/>
    <s v="Credit Note"/>
    <s v="4401613329"/>
    <s v="BUILDERS WAREHOUSE:NORWOOD"/>
    <s v="PETUNIA 12CM 250725"/>
    <n v="-21"/>
    <n v="12.8"/>
    <n v="-268.8"/>
    <n v="-36304.450000000012"/>
    <x v="2"/>
  </r>
  <r>
    <m/>
    <x v="56"/>
    <s v="Credit Note"/>
    <s v="4401614591"/>
    <s v="BUILDERS WAREHOUSE:BEDFORDVIEW"/>
    <s v="PETUNIA 12CM 250725"/>
    <n v="-32"/>
    <n v="12.8"/>
    <n v="-409.6"/>
    <n v="-36714.05000000001"/>
    <x v="2"/>
  </r>
  <r>
    <m/>
    <x v="20"/>
    <s v="Credit Note"/>
    <s v="4401615076"/>
    <s v="BUILDERS WAREHOUSE:BETHLEHEM"/>
    <s v="PETUNIA 12CM 250725"/>
    <n v="-124"/>
    <n v="12.8"/>
    <n v="-1587.2"/>
    <n v="-38301.250000000007"/>
    <x v="2"/>
  </r>
  <r>
    <m/>
    <x v="20"/>
    <s v="Credit Note"/>
    <s v="4401614994"/>
    <s v="BUILDERS WAREHOUSE:EDENVALE"/>
    <s v="PETUNIA 12CM 250725"/>
    <n v="-42"/>
    <n v="12.8"/>
    <n v="-537.6"/>
    <n v="-38838.850000000006"/>
    <x v="2"/>
  </r>
  <r>
    <m/>
    <x v="51"/>
    <s v="Credit Note"/>
    <s v="4401615467"/>
    <s v="BUILDERS WAREHOUSE:SUNWARD PARK"/>
    <s v="PETUNIA 12CM 250725"/>
    <n v="-82"/>
    <n v="12.8"/>
    <n v="-1049.5999999999999"/>
    <n v="-39888.450000000004"/>
    <x v="2"/>
  </r>
  <r>
    <s v="Total for PETUNIA 12CM"/>
    <x v="0"/>
    <m/>
    <m/>
    <m/>
    <m/>
    <n v="-3170"/>
    <m/>
    <n v="-39888.450000000004"/>
    <m/>
    <x v="0"/>
  </r>
  <r>
    <s v="PRIMROSE 12CM"/>
    <x v="0"/>
    <m/>
    <m/>
    <m/>
    <m/>
    <m/>
    <m/>
    <m/>
    <m/>
    <x v="0"/>
  </r>
  <r>
    <m/>
    <x v="99"/>
    <s v="Credit Note"/>
    <s v="4401551999"/>
    <s v="BUILDERS WAREHOUSE:CEDAR SQUARE"/>
    <s v="PRIMROSE 12CM  43613"/>
    <n v="-15"/>
    <n v="22.4"/>
    <n v="-336"/>
    <n v="-336"/>
    <x v="6"/>
  </r>
  <r>
    <m/>
    <x v="190"/>
    <s v="Credit Note"/>
    <s v="4401552485"/>
    <s v="BUILDERS WAREHOUSE:KLERKSDORP"/>
    <s v="PRIMROSE 12CM  43613"/>
    <n v="-10"/>
    <n v="22.4"/>
    <n v="-224"/>
    <n v="-560"/>
    <x v="6"/>
  </r>
  <r>
    <m/>
    <x v="105"/>
    <s v="Credit Note"/>
    <s v="4401556767"/>
    <s v="BUILDERS WAREHOUSE:LYNNWOOD"/>
    <s v="PRIMROSE 12CM  43613"/>
    <n v="-16"/>
    <n v="22.4"/>
    <n v="-358.4"/>
    <n v="-918.4"/>
    <x v="6"/>
  </r>
  <r>
    <m/>
    <x v="109"/>
    <s v="Credit Note"/>
    <s v="4401558916"/>
    <s v="BUILDERS WAREHOUSE:LYNNWOOD"/>
    <s v="PRIMROSE 12CM  43613"/>
    <n v="-6"/>
    <n v="22.4"/>
    <n v="-134.4"/>
    <n v="-1052.8"/>
    <x v="6"/>
  </r>
  <r>
    <m/>
    <x v="110"/>
    <s v="Credit Note"/>
    <s v="4401559350"/>
    <s v="BUILDERS WAREHOUSE:LAMBTON"/>
    <s v="PRIMROSE 12CM  43613"/>
    <n v="-2"/>
    <n v="22.4"/>
    <n v="-44.8"/>
    <n v="-1097.5999999999999"/>
    <x v="6"/>
  </r>
  <r>
    <m/>
    <x v="209"/>
    <s v="Credit Note"/>
    <s v="4401559773"/>
    <s v="BUILDERS WAREHOUSE:NORTHRIDING"/>
    <s v="PRIMROSE 12CM  43613"/>
    <n v="-5"/>
    <n v="22.4"/>
    <n v="-112"/>
    <n v="-1209.5999999999999"/>
    <x v="6"/>
  </r>
  <r>
    <m/>
    <x v="111"/>
    <s v="Credit Note"/>
    <s v="4401560155"/>
    <s v="BUILDERS WAREHOUSE:RIVONIA"/>
    <s v="PRIMROSE 12CM  43613"/>
    <n v="-11"/>
    <n v="22.4"/>
    <n v="-246.4"/>
    <n v="-1456"/>
    <x v="6"/>
  </r>
  <r>
    <m/>
    <x v="113"/>
    <s v="Credit Note"/>
    <s v="4401561359"/>
    <s v="BUILDERS WAREHOUSE:LYNNWOOD"/>
    <s v="PRIMROSE 14CM  43613"/>
    <n v="-2"/>
    <n v="22.4"/>
    <n v="-44.8"/>
    <n v="-1500.8"/>
    <x v="6"/>
  </r>
  <r>
    <m/>
    <x v="114"/>
    <s v="Credit Note"/>
    <s v="4401561791"/>
    <s v="BUILDERS WAREHOUSE:WOODLANDS"/>
    <s v="PRIMROSE 12CM  43613"/>
    <n v="-2"/>
    <n v="22.4"/>
    <n v="-44.8"/>
    <n v="-1545.6"/>
    <x v="6"/>
  </r>
  <r>
    <m/>
    <x v="115"/>
    <s v="Credit Note"/>
    <s v="4401562307"/>
    <s v="BUILDERS WAREHOUSE:BEDFORDVIEW"/>
    <s v="PRIMROSE 14CM  43613"/>
    <n v="-2"/>
    <n v="22.4"/>
    <n v="-44.8"/>
    <n v="-1590.3999999999999"/>
    <x v="6"/>
  </r>
  <r>
    <m/>
    <x v="119"/>
    <s v="Credit Note"/>
    <s v="4401565875"/>
    <s v="BUILDERS WAREHOUSE:FOURWAYS"/>
    <s v="PRIMROSE 12CM  43613"/>
    <n v="-2"/>
    <n v="22.4"/>
    <n v="-44.8"/>
    <n v="-1635.1999999999998"/>
    <x v="6"/>
  </r>
  <r>
    <m/>
    <x v="120"/>
    <s v="Credit Note"/>
    <s v="1934"/>
    <s v="THYME SQUARE"/>
    <s v="PRIMROSE 12CM"/>
    <n v="-10"/>
    <n v="16.600000000000001"/>
    <n v="-166"/>
    <n v="-1801.1999999999998"/>
    <x v="6"/>
  </r>
  <r>
    <m/>
    <x v="124"/>
    <s v="Credit Note"/>
    <s v="4401569597"/>
    <s v="BUILDERS WAREHOUSE:CEDAR SQUARE"/>
    <s v="PRIMROSE 12CM  43613"/>
    <n v="-1"/>
    <n v="22.4"/>
    <n v="-22.4"/>
    <n v="-1823.6"/>
    <x v="6"/>
  </r>
  <r>
    <m/>
    <x v="210"/>
    <s v="Credit Note"/>
    <s v="4401570160"/>
    <s v="BUILDERS WAREHOUSE:CRAIGHALL PARK"/>
    <s v="PRIMROSE 12CM  43613"/>
    <n v="-4"/>
    <n v="22.4"/>
    <n v="-89.6"/>
    <n v="-1913.1999999999998"/>
    <x v="6"/>
  </r>
  <r>
    <s v="Total for PRIMROSE 12CM"/>
    <x v="0"/>
    <m/>
    <m/>
    <m/>
    <m/>
    <n v="-88"/>
    <m/>
    <n v="-1913.1999999999998"/>
    <m/>
    <x v="0"/>
  </r>
  <r>
    <s v="VINCA VICTORY GRAPE 12CM"/>
    <x v="0"/>
    <m/>
    <m/>
    <m/>
    <m/>
    <m/>
    <m/>
    <m/>
    <m/>
    <x v="0"/>
  </r>
  <r>
    <m/>
    <x v="178"/>
    <s v="Credit Note"/>
    <s v="87130A"/>
    <s v="THYME SQUARE"/>
    <s v="VINCA  12CM"/>
    <n v="-13"/>
    <n v="11.25"/>
    <n v="-146.25"/>
    <n v="-146.25"/>
    <x v="2"/>
  </r>
  <r>
    <s v="Total for VINCA VICTORY GRAPE 12CM"/>
    <x v="0"/>
    <m/>
    <m/>
    <m/>
    <m/>
    <n v="-13"/>
    <m/>
    <n v="-146.25"/>
    <m/>
    <x v="0"/>
  </r>
  <r>
    <s v="FLOWER POT 12CM"/>
    <x v="0"/>
    <m/>
    <m/>
    <m/>
    <m/>
    <m/>
    <m/>
    <m/>
    <m/>
    <x v="0"/>
  </r>
  <r>
    <m/>
    <x v="150"/>
    <s v="Credit Note"/>
    <s v="746817"/>
    <s v="SPAR SOUTH RAND DC:SPAR THE PALMS"/>
    <s v="737186350246 - FLOWER POT 12CM"/>
    <n v="-17"/>
    <n v="13.7"/>
    <n v="-232.9"/>
    <n v="-232.9"/>
    <x v="2"/>
  </r>
  <r>
    <s v="Total for FLOWER POT 12CM"/>
    <x v="0"/>
    <m/>
    <m/>
    <m/>
    <m/>
    <n v="-17"/>
    <m/>
    <n v="-232.9"/>
    <m/>
    <x v="0"/>
  </r>
  <r>
    <s v="G/MASTER HERB BASIL 12CM"/>
    <x v="0"/>
    <m/>
    <m/>
    <m/>
    <m/>
    <m/>
    <m/>
    <m/>
    <m/>
    <x v="0"/>
  </r>
  <r>
    <m/>
    <x v="57"/>
    <s v="Credit Note"/>
    <s v="4401478889"/>
    <s v="BUILDERS WAREHOUSE:SUNWARD PARK"/>
    <s v="G/MASTER HERB BASIL 12CM  647257"/>
    <n v="-1"/>
    <n v="25.25"/>
    <n v="-25.25"/>
    <n v="-25.25"/>
    <x v="4"/>
  </r>
  <r>
    <m/>
    <x v="211"/>
    <s v="Credit Note"/>
    <s v="4401479947"/>
    <s v="BUILDERS WAREHOUSE:KEMPTON PARK"/>
    <s v="G/MASTER HERB BASIL 12CM  647257"/>
    <n v="-9"/>
    <n v="25.25"/>
    <n v="-227.25"/>
    <n v="-252.5"/>
    <x v="4"/>
  </r>
  <r>
    <m/>
    <x v="211"/>
    <s v="Credit Note"/>
    <s v="4401479933"/>
    <s v="BUILDERS WAREHOUSE:BEDFORDVIEW"/>
    <s v="G/MASTER HERB BASIL 12CM 647257"/>
    <n v="-6"/>
    <n v="25.25"/>
    <n v="-151.5"/>
    <n v="-404"/>
    <x v="4"/>
  </r>
  <r>
    <m/>
    <x v="147"/>
    <s v="Credit Note"/>
    <s v="4401481580"/>
    <s v="BUILDERS WAREHOUSE:ROBINDALE"/>
    <s v="G/MASTER HERB BASIL 12CM  647257"/>
    <n v="-4"/>
    <n v="25.25"/>
    <n v="-101"/>
    <n v="-505"/>
    <x v="4"/>
  </r>
  <r>
    <m/>
    <x v="212"/>
    <s v="Credit Note"/>
    <s v="86285A"/>
    <s v="BUILDERS WAREHOUSE:KEMPTON PARK"/>
    <s v="G/MASTER HERB BASIL 12CM   647257"/>
    <n v="-6"/>
    <n v="25.25"/>
    <n v="-151.5"/>
    <n v="-656.5"/>
    <x v="4"/>
  </r>
  <r>
    <m/>
    <x v="150"/>
    <s v="Credit Note"/>
    <s v="4401488279"/>
    <s v="BUILDERS WAREHOUSE:MIDDELBURG"/>
    <s v="G/MASTER HERB BASIL 12CM  647257"/>
    <n v="-1"/>
    <n v="25.25"/>
    <n v="-25.25"/>
    <n v="-681.75"/>
    <x v="4"/>
  </r>
  <r>
    <m/>
    <x v="134"/>
    <s v="Credit Note"/>
    <s v="86522A"/>
    <s v="BUILDERS WAREHOUSE:SUNWARD PARK"/>
    <s v="G/MASTER HERB BASIL 12CM  647257"/>
    <n v="-1"/>
    <n v="25.25"/>
    <n v="-25.25"/>
    <n v="-707"/>
    <x v="4"/>
  </r>
  <r>
    <m/>
    <x v="213"/>
    <s v="Credit Note"/>
    <s v="4401491489"/>
    <s v="BUILDERS WAREHOUSE:RUSTENBURG"/>
    <s v="G/MASTER HERB BASIL 12CM  647257"/>
    <n v="-4"/>
    <n v="25.25"/>
    <n v="-101"/>
    <n v="-808"/>
    <x v="4"/>
  </r>
  <r>
    <m/>
    <x v="172"/>
    <s v="Credit Note"/>
    <s v="4401506159"/>
    <s v="BUILDERS WAREHOUSE:BEDFORDVIEW"/>
    <s v="G/MASTER HERB BASIL 12CM  647257"/>
    <n v="-3"/>
    <n v="25.25"/>
    <n v="-75.75"/>
    <n v="-883.75"/>
    <x v="4"/>
  </r>
  <r>
    <m/>
    <x v="1"/>
    <s v="Credit Note"/>
    <s v="4401516418"/>
    <s v="BUILDERS WAREHOUSE:EMALALHENI"/>
    <s v="G/MASTER HERB BASIL 12CM  647257"/>
    <n v="-1"/>
    <n v="25.25"/>
    <n v="-25.25"/>
    <n v="-909"/>
    <x v="4"/>
  </r>
  <r>
    <m/>
    <x v="1"/>
    <s v="Credit Note"/>
    <s v="4401516452"/>
    <s v="BUILDERS WAREHOUSE:NEWMARKET"/>
    <s v="G/MASTER HERB BASIL 12CM  647257"/>
    <n v="-4"/>
    <n v="25.25"/>
    <n v="-101"/>
    <n v="-1010"/>
    <x v="4"/>
  </r>
  <r>
    <m/>
    <x v="214"/>
    <s v="Credit Note"/>
    <s v="4401544136"/>
    <s v="BUILDERS WAREHOUSE:NORTHMEAD"/>
    <s v="G/MASTER HERB BASIL 12CM  647257"/>
    <n v="-1"/>
    <n v="25.25"/>
    <n v="-25.25"/>
    <n v="-1035.25"/>
    <x v="4"/>
  </r>
  <r>
    <m/>
    <x v="119"/>
    <s v="Credit Note"/>
    <s v="4401565847"/>
    <s v="BUILDERS WAREHOUSE:WOODLANDS"/>
    <s v="G/MASTER HERB BASIL 12CM  647257"/>
    <n v="-1"/>
    <n v="25.25"/>
    <n v="-25.25"/>
    <n v="-1060.5"/>
    <x v="4"/>
  </r>
  <r>
    <m/>
    <x v="127"/>
    <s v="Credit Note"/>
    <s v="4401576062"/>
    <s v="BUILDERS WAREHOUSE:SILVERLAKES"/>
    <s v="G/MASTER HERB BASIL 12CM  647257"/>
    <n v="-3"/>
    <n v="25.25"/>
    <n v="-75.75"/>
    <n v="-1136.25"/>
    <x v="4"/>
  </r>
  <r>
    <m/>
    <x v="215"/>
    <s v="Credit Note"/>
    <s v="4401577210"/>
    <s v="BUILDERS WAREHOUSE:NEWMARKET"/>
    <s v="G/MASTER HERB BASIL 12CM  647257"/>
    <n v="-1"/>
    <n v="25.25"/>
    <n v="-25.25"/>
    <n v="-1161.5"/>
    <x v="4"/>
  </r>
  <r>
    <m/>
    <x v="216"/>
    <s v="Credit Note"/>
    <s v="4401579040"/>
    <s v="BUILDERS WAREHOUSE:ROBINDALE"/>
    <s v="G/MASTER HERB BASIL 12CM  647257"/>
    <n v="-2"/>
    <n v="25.25"/>
    <n v="-50.5"/>
    <n v="-1212"/>
    <x v="4"/>
  </r>
  <r>
    <m/>
    <x v="199"/>
    <s v="Credit Note"/>
    <s v="4401583247"/>
    <s v="BUILDERS WAREHOUSE:LYNNWOOD"/>
    <s v="G/MASTER HERB BASIL 12CM  647257"/>
    <n v="-8"/>
    <n v="25.25"/>
    <n v="-202"/>
    <n v="-1414"/>
    <x v="4"/>
  </r>
  <r>
    <m/>
    <x v="23"/>
    <s v="Credit Note"/>
    <s v="4401583887"/>
    <s v="BUILDERS WAREHOUSE:NORTHMEAD"/>
    <s v="G/MASTER HERB BASIL 12CM  647257"/>
    <n v="-1"/>
    <n v="25.25"/>
    <n v="-25.25"/>
    <n v="-1439.25"/>
    <x v="4"/>
  </r>
  <r>
    <m/>
    <x v="24"/>
    <s v="Credit Note"/>
    <s v="4401584725"/>
    <s v="BUILDERS WAREHOUSE:RUSTENBURG"/>
    <s v="G/MASTER HERB BASIL 12CM  647257"/>
    <n v="-20"/>
    <n v="25.25"/>
    <n v="-505"/>
    <n v="-1944.25"/>
    <x v="4"/>
  </r>
  <r>
    <m/>
    <x v="25"/>
    <s v="Credit Note"/>
    <s v="4401585015"/>
    <s v="BUILDERS WAREHOUSE:KLERKSDORP"/>
    <s v="G/MASTER HERB BASIL 12CM  647257"/>
    <n v="-13"/>
    <n v="25.25"/>
    <n v="-328.25"/>
    <n v="-2272.5"/>
    <x v="4"/>
  </r>
  <r>
    <m/>
    <x v="201"/>
    <s v="Credit Note"/>
    <s v="4401586669"/>
    <s v="BUILDERS WAREHOUSE:SILVERLAKES"/>
    <s v="G/MASTER HERB BASIL 12CM  647257"/>
    <n v="-4"/>
    <n v="25.25"/>
    <n v="-101"/>
    <n v="-2373.5"/>
    <x v="4"/>
  </r>
  <r>
    <m/>
    <x v="201"/>
    <s v="Credit Note"/>
    <s v="4401586647"/>
    <s v="BUILDERS WAREHOUSE:LYNNWOOD"/>
    <s v="G/MASTER HERB BASIL 12CM  647257"/>
    <n v="-12"/>
    <n v="25.25"/>
    <n v="-303"/>
    <n v="-2676.5"/>
    <x v="4"/>
  </r>
  <r>
    <m/>
    <x v="201"/>
    <s v="Credit Note"/>
    <s v="4401586639"/>
    <s v="BUILDERS WAREHOUSE:WOODLANDS"/>
    <s v="G/MASTER HERB BASIL 12CM  647257"/>
    <n v="-17"/>
    <n v="25.25"/>
    <n v="-429.25"/>
    <n v="-3105.75"/>
    <x v="4"/>
  </r>
  <r>
    <m/>
    <x v="27"/>
    <s v="Credit Note"/>
    <s v="4401586946"/>
    <s v="BUILDERS WAREHOUSE:CHERRY LANE"/>
    <s v="G/MASTER HERB BASIL 12CM  647257"/>
    <n v="-4"/>
    <n v="25.25"/>
    <n v="-101"/>
    <n v="-3206.75"/>
    <x v="4"/>
  </r>
  <r>
    <m/>
    <x v="202"/>
    <s v="Credit Note"/>
    <s v="4401587301"/>
    <s v="BUILDERS WAREHOUSE:GREENSTONE"/>
    <s v="G/MASTER HERB BASIL 12CM  647257"/>
    <n v="-21"/>
    <n v="25.25"/>
    <n v="-530.25"/>
    <n v="-3737"/>
    <x v="4"/>
  </r>
  <r>
    <m/>
    <x v="29"/>
    <s v="Credit Note"/>
    <s v="4401588636"/>
    <s v="BUILDERS WAREHOUSE:KEMPTON PARK"/>
    <s v="G/MASTER HERB BASIL 12CM  647257"/>
    <n v="-10"/>
    <n v="25.25"/>
    <n v="-252.5"/>
    <n v="-3989.5"/>
    <x v="4"/>
  </r>
  <r>
    <m/>
    <x v="34"/>
    <s v="Credit Note"/>
    <s v="4401590851"/>
    <s v="BUILDERS WAREHOUSE:SUNWARD PARK"/>
    <s v="G/MASTER HERB BASIL 12CM  647257"/>
    <n v="-9"/>
    <n v="25.25"/>
    <n v="-227.25"/>
    <n v="-4216.75"/>
    <x v="4"/>
  </r>
  <r>
    <m/>
    <x v="7"/>
    <s v="Credit Note"/>
    <s v="4401591459"/>
    <s v="BUILDERS WAREHOUSE:LYNNWOOD"/>
    <s v="G/MASTER HERB BASIL 12CM  647257"/>
    <n v="-13"/>
    <n v="25.25"/>
    <n v="-328.25"/>
    <n v="-4545"/>
    <x v="4"/>
  </r>
  <r>
    <m/>
    <x v="7"/>
    <s v="Credit Note"/>
    <s v="4401591466"/>
    <s v="BUILDERS WAREHOUSE:SILVERLAKES"/>
    <s v="G/MASTER HERB BASIL 12CM  647257"/>
    <n v="-2"/>
    <n v="25.25"/>
    <n v="-50.5"/>
    <n v="-4595.5"/>
    <x v="4"/>
  </r>
  <r>
    <m/>
    <x v="205"/>
    <s v="Credit Note"/>
    <s v="4401591945"/>
    <s v="BUILDERS WAREHOUSE:ROBINDALE"/>
    <s v="G/MASTER HERB BASIL 12CM  647257"/>
    <n v="-15"/>
    <n v="25.25"/>
    <n v="-378.75"/>
    <n v="-4974.25"/>
    <x v="4"/>
  </r>
  <r>
    <m/>
    <x v="205"/>
    <s v="Credit Note"/>
    <s v="4401591929"/>
    <s v="BUILDERS WAREHOUSE:KEMPTON PARK"/>
    <s v="G/MASTER HERB BASIL 12CM  647257"/>
    <n v="-12"/>
    <n v="25.25"/>
    <n v="-303"/>
    <n v="-5277.25"/>
    <x v="4"/>
  </r>
  <r>
    <m/>
    <x v="205"/>
    <s v="Credit Note"/>
    <s v="4401591943"/>
    <s v="BUILDERS WAREHOUSE:BEDFORDVIEW"/>
    <s v="G/MASTER HERB BASIL 12CM  647257"/>
    <n v="-13"/>
    <n v="25.25"/>
    <n v="-328.25"/>
    <n v="-5605.5"/>
    <x v="4"/>
  </r>
  <r>
    <m/>
    <x v="35"/>
    <s v="Credit Note"/>
    <s v="4401592121"/>
    <s v="BUILDERS WAREHOUSE:GREENSTONE"/>
    <s v="G/MASTER HERB BASIL 12CM  647257"/>
    <n v="-6"/>
    <n v="25.25"/>
    <n v="-151.5"/>
    <n v="-5757"/>
    <x v="4"/>
  </r>
  <r>
    <m/>
    <x v="35"/>
    <s v="Credit Note"/>
    <s v="4401592142"/>
    <s v="BUILDERS WAREHOUSE:NORWOOD"/>
    <s v="G/MASTER HERB BASIL 12CM  647257"/>
    <n v="-12"/>
    <n v="25.25"/>
    <n v="-303"/>
    <n v="-6060"/>
    <x v="4"/>
  </r>
  <r>
    <m/>
    <x v="35"/>
    <s v="Credit Note"/>
    <s v="4401592152"/>
    <s v="BUILDERS WAREHOUSE:CARNIVAL MALL"/>
    <s v="G/MASTER HERB BASIL 12CM  647257"/>
    <n v="-3"/>
    <n v="25.25"/>
    <n v="-75.75"/>
    <n v="-6135.75"/>
    <x v="4"/>
  </r>
  <r>
    <m/>
    <x v="35"/>
    <s v="Credit Note"/>
    <s v="4401592157"/>
    <s v="BUILDERS WAREHOUSE:SUNWARD PARK"/>
    <s v="G/MASTER HERB BASIL 12CM  647257"/>
    <n v="-21"/>
    <n v="25.25"/>
    <n v="-530.25"/>
    <n v="-6666"/>
    <x v="4"/>
  </r>
  <r>
    <m/>
    <x v="8"/>
    <s v="Credit Note"/>
    <s v="4401592796"/>
    <s v="BUILDERS WAREHOUSE:RUSTENBURG"/>
    <s v="G/MASTER HERB BASIL 12CM  647257"/>
    <n v="-33"/>
    <n v="25.25"/>
    <n v="-833.25"/>
    <n v="-7499.25"/>
    <x v="4"/>
  </r>
  <r>
    <m/>
    <x v="38"/>
    <s v="Credit Note"/>
    <s v="4401593071"/>
    <s v="BUILDERS WAREHOUSE:RASLOUW"/>
    <s v="G/MASTER HERB BASIL 12CM  647257"/>
    <n v="-14"/>
    <n v="25.25"/>
    <n v="-353.5"/>
    <n v="-7852.75"/>
    <x v="4"/>
  </r>
  <r>
    <m/>
    <x v="38"/>
    <s v="Credit Note"/>
    <s v="89853A"/>
    <s v="BUILDERS WAREHOUSE:RASLOUW"/>
    <s v="G/MASTER HERB BASIL 12CM  647257"/>
    <n v="-30"/>
    <n v="25.25"/>
    <n v="-757.5"/>
    <n v="-8610.25"/>
    <x v="4"/>
  </r>
  <r>
    <m/>
    <x v="38"/>
    <s v="Credit Note"/>
    <s v="4401593084"/>
    <s v="BUILDERS WAREHOUSE:CENTURION"/>
    <s v="G/MASTER HERB BASIL 12CM  647257"/>
    <n v="-17"/>
    <n v="25.25"/>
    <n v="-429.25"/>
    <n v="-9039.5"/>
    <x v="4"/>
  </r>
  <r>
    <m/>
    <x v="39"/>
    <s v="Credit Note"/>
    <s v="4401593620"/>
    <s v="BUILDERS WAREHOUSE:NEWMARKET"/>
    <s v="G/MASTER HERB BASIL 12CM  647257"/>
    <n v="-42"/>
    <n v="25.25"/>
    <n v="-1060.5"/>
    <n v="-10100"/>
    <x v="4"/>
  </r>
  <r>
    <m/>
    <x v="217"/>
    <s v="Credit Note"/>
    <s v="4401594435"/>
    <s v="BUILDERS WAREHOUSE:RUSTENBURG"/>
    <s v="G/MASTER HERB BASIL 12CM  647257"/>
    <n v="-12"/>
    <n v="25.25"/>
    <n v="-303"/>
    <n v="-10403"/>
    <x v="4"/>
  </r>
  <r>
    <m/>
    <x v="217"/>
    <s v="Credit Note"/>
    <s v="4401594457"/>
    <s v="BUILDERS WAREHOUSE:ZAMBEZI"/>
    <s v="G/MASTER HERB BASIL 12CM  647257"/>
    <n v="-2"/>
    <n v="25.25"/>
    <n v="-50.5"/>
    <n v="-10453.5"/>
    <x v="4"/>
  </r>
  <r>
    <m/>
    <x v="206"/>
    <s v="Credit Note"/>
    <s v="4401594773"/>
    <s v="BUILDERS WAREHOUSE:KLERKSDORP"/>
    <s v="G/MASTER HERB BASIL 12CM  647257"/>
    <n v="-16"/>
    <n v="25.25"/>
    <n v="-404"/>
    <n v="-10857.5"/>
    <x v="4"/>
  </r>
  <r>
    <m/>
    <x v="207"/>
    <s v="Credit Note"/>
    <s v="4401595121"/>
    <s v="BUILDERS WAREHOUSE:KEMPTON PARK"/>
    <s v="G/MASTER HERB BASIL 12CM  647257"/>
    <n v="-22"/>
    <n v="25.25"/>
    <n v="-555.5"/>
    <n v="-11413"/>
    <x v="4"/>
  </r>
  <r>
    <m/>
    <x v="208"/>
    <s v="Credit Note"/>
    <s v="4401595487"/>
    <s v="BUILDERS WAREHOUSE:SUNWARD PARK"/>
    <s v="G/MASTER HERB BASIL 12CM  647257"/>
    <n v="-14"/>
    <n v="25.25"/>
    <n v="-353.5"/>
    <n v="-11766.5"/>
    <x v="4"/>
  </r>
  <r>
    <m/>
    <x v="208"/>
    <s v="Credit Note"/>
    <s v="4401595457"/>
    <s v="BUILDERS WAREHOUSE:EMALALHENI"/>
    <s v="G/MASTER HERB BASIL 12CM  647257"/>
    <n v="-3"/>
    <n v="25.25"/>
    <n v="-75.75"/>
    <n v="-11842.25"/>
    <x v="4"/>
  </r>
  <r>
    <m/>
    <x v="208"/>
    <s v="Credit Note"/>
    <s v="4401595469"/>
    <s v="BUILDERS WAREHOUSE:CARNIVAL MALL"/>
    <s v="G/MASTER HERB BASIL 12CM  647257"/>
    <n v="-19"/>
    <n v="25.25"/>
    <n v="-479.75"/>
    <n v="-12322"/>
    <x v="4"/>
  </r>
  <r>
    <m/>
    <x v="9"/>
    <s v="Credit Note"/>
    <s v="4401596253"/>
    <s v="BUILDERS WAREHOUSE:WOODLANDS"/>
    <s v="G/MASTER HERB BASIL 12CM  647257"/>
    <n v="-18"/>
    <n v="25.25"/>
    <n v="-454.5"/>
    <n v="-12776.5"/>
    <x v="4"/>
  </r>
  <r>
    <m/>
    <x v="9"/>
    <s v="Credit Note"/>
    <s v="4401596185"/>
    <s v="BUILDERS WAREHOUSE:ERASMUS PARK"/>
    <s v="G/MASTER HERB BASIL 12CM  647257"/>
    <n v="-21"/>
    <n v="25.25"/>
    <n v="-530.25"/>
    <n v="-13306.75"/>
    <x v="4"/>
  </r>
  <r>
    <m/>
    <x v="9"/>
    <s v="Credit Note"/>
    <s v="4401596256"/>
    <s v="BUILDERS WAREHOUSE:LYNNWOOD"/>
    <s v="G/MASTER HERB BASIL 12CM  647257"/>
    <n v="-12"/>
    <n v="25.25"/>
    <n v="-303"/>
    <n v="-13609.75"/>
    <x v="4"/>
  </r>
  <r>
    <m/>
    <x v="40"/>
    <s v="Credit Note"/>
    <s v="4401596986"/>
    <s v="BUILDERS WAREHOUSE:GREENSTONE"/>
    <s v="G/MASTER HERB BASIL 12CM  647257"/>
    <n v="-16"/>
    <n v="25.25"/>
    <n v="-404"/>
    <n v="-14013.75"/>
    <x v="4"/>
  </r>
  <r>
    <m/>
    <x v="4"/>
    <s v="Credit Note"/>
    <s v="4401600491"/>
    <s v="BUILDERS WAREHOUSE:CHERRY LANE"/>
    <s v="G/MASTER HERB BASIL 12CM  647257"/>
    <n v="-6"/>
    <n v="25.25"/>
    <n v="-151.5"/>
    <n v="-14165.25"/>
    <x v="4"/>
  </r>
  <r>
    <m/>
    <x v="4"/>
    <s v="Credit Note"/>
    <s v="4401600491"/>
    <s v="BUILDERS WAREHOUSE:CHERRY LANE"/>
    <s v="G/MASTER HERB BASIL 12CM  647257"/>
    <n v="-4"/>
    <n v="25.25"/>
    <n v="-101"/>
    <n v="-14266.25"/>
    <x v="4"/>
  </r>
  <r>
    <m/>
    <x v="4"/>
    <s v="Credit Note"/>
    <s v="4401600467"/>
    <s v="BUILDERS WAREHOUSE:LYNNWOOD"/>
    <s v="G/MASTER HERB BASIL 12CM  647257"/>
    <n v="-16"/>
    <n v="25.25"/>
    <n v="-404"/>
    <n v="-14670.25"/>
    <x v="4"/>
  </r>
  <r>
    <m/>
    <x v="4"/>
    <s v="Credit Note"/>
    <s v="4401600447"/>
    <s v="BUILDERS WAREHOUSE:ERASMUS PARK"/>
    <s v="G/MASTER HERB BASIL 12CM  647257"/>
    <n v="-5"/>
    <n v="25.25"/>
    <n v="-126.25"/>
    <n v="-14796.5"/>
    <x v="4"/>
  </r>
  <r>
    <m/>
    <x v="43"/>
    <s v="Credit Note"/>
    <s v="4401601401"/>
    <s v="BUILDERS WAREHOUSE:KLERKSDORP"/>
    <s v="G/MASTER HERB BASIL 12CM  647257"/>
    <n v="-7"/>
    <n v="25.25"/>
    <n v="-176.75"/>
    <n v="-14973.25"/>
    <x v="4"/>
  </r>
  <r>
    <m/>
    <x v="11"/>
    <s v="Credit Note"/>
    <s v="4401601731"/>
    <s v="BUILDERS WAREHOUSE:NEWMARKET"/>
    <s v="G/MASTER HERB BASIL 12CM  647257"/>
    <n v="-4"/>
    <n v="25.25"/>
    <n v="-101"/>
    <n v="-15074.25"/>
    <x v="4"/>
  </r>
  <r>
    <m/>
    <x v="44"/>
    <s v="Credit Note"/>
    <s v="4401602282"/>
    <s v="BUILDERS WAREHOUSE:VEREENIGING"/>
    <s v="G/MASTER HERB BASIL 12CM  647257"/>
    <n v="-11"/>
    <n v="25.25"/>
    <n v="-277.75"/>
    <n v="-15352"/>
    <x v="4"/>
  </r>
  <r>
    <m/>
    <x v="3"/>
    <s v="Credit Note"/>
    <s v="4401602737"/>
    <s v="BUILDERS WAREHOUSE:RUSTENBURG"/>
    <s v="G/MASTER HERB BASIL 12CM  647257"/>
    <n v="-9"/>
    <n v="25.25"/>
    <n v="-227.25"/>
    <n v="-15579.25"/>
    <x v="4"/>
  </r>
  <r>
    <m/>
    <x v="13"/>
    <s v="Credit Note"/>
    <s v="4401603644"/>
    <s v="BUILDERS WAREHOUSE:GREENSTONE"/>
    <s v="G/MASTER HERB BASIL 12CM  647257"/>
    <n v="-6"/>
    <n v="25.25"/>
    <n v="-151.5"/>
    <n v="-15730.75"/>
    <x v="4"/>
  </r>
  <r>
    <m/>
    <x v="15"/>
    <s v="Credit Note"/>
    <s v="4401604887"/>
    <s v="BUILDERS WAREHOUSE:CENTURION"/>
    <s v="G/MASTER HERB BASIL 12CM  647257"/>
    <n v="-7"/>
    <n v="25.25"/>
    <n v="-176.75"/>
    <n v="-15907.5"/>
    <x v="4"/>
  </r>
  <r>
    <m/>
    <x v="5"/>
    <s v="Credit Note"/>
    <s v="4401605541"/>
    <s v="BUILDERS WAREHOUSE:ROBINDALE"/>
    <s v="G/MASTER HERB BASIL 12CM  647257"/>
    <n v="-11"/>
    <n v="25.25"/>
    <n v="-277.75"/>
    <n v="-16185.25"/>
    <x v="4"/>
  </r>
  <r>
    <m/>
    <x v="218"/>
    <s v="Credit Note"/>
    <s v="4401605943"/>
    <s v="BUILDERS WAREHOUSE:NEWMARKET"/>
    <s v="G/MASTER HERB BASIL 12CM  647257"/>
    <n v="-22"/>
    <n v="25.25"/>
    <n v="-555.5"/>
    <n v="-16740.75"/>
    <x v="4"/>
  </r>
  <r>
    <m/>
    <x v="16"/>
    <s v="Credit Note"/>
    <s v="4401606681"/>
    <s v="BUILDERS WAREHOUSE:ERASMUS PARK"/>
    <s v="G/MASTER HERB BASIL 12CM  647257"/>
    <n v="-1"/>
    <n v="25.25"/>
    <n v="-25.25"/>
    <n v="-16766"/>
    <x v="4"/>
  </r>
  <r>
    <m/>
    <x v="219"/>
    <s v="Credit Note"/>
    <s v="4401607310"/>
    <s v="BUILDERS WAREHOUSE:GREENSTONE"/>
    <s v="G/MASTER HERB BASIL 12CM  647257"/>
    <n v="-1"/>
    <n v="25.25"/>
    <n v="-25.25"/>
    <n v="-16791.25"/>
    <x v="4"/>
  </r>
  <r>
    <m/>
    <x v="219"/>
    <s v="Credit Note"/>
    <s v="4401607342"/>
    <s v="BUILDERS WAREHOUSE:KEMPTON PARK"/>
    <s v="G/MASTER HERB BASIL 12CM  647257"/>
    <n v="-8"/>
    <n v="25.25"/>
    <n v="-202"/>
    <n v="-16993.25"/>
    <x v="4"/>
  </r>
  <r>
    <m/>
    <x v="17"/>
    <s v="Credit Note"/>
    <s v="4401607702"/>
    <s v="BUILDERS WAREHOUSE:SUNWARD PARK"/>
    <s v="G/MASTER HERB BASIL 12CM  647257"/>
    <n v="-1"/>
    <n v="25.25"/>
    <n v="-25.25"/>
    <n v="-17018.5"/>
    <x v="4"/>
  </r>
  <r>
    <m/>
    <x v="52"/>
    <s v="Credit Note"/>
    <s v="4401608669"/>
    <s v="BUILDERS WAREHOUSE:ZAMBEZI"/>
    <s v="G/MASTER HERB BASIL 12CM  647257"/>
    <n v="-26"/>
    <n v="25.25"/>
    <n v="-656.5"/>
    <n v="-17675"/>
    <x v="4"/>
  </r>
  <r>
    <m/>
    <x v="53"/>
    <s v="Credit Note"/>
    <s v="4401609554"/>
    <s v="BUILDERS WAREHOUSE:KLERKSDORP"/>
    <s v="G/MASTER HERB BASIL 12CM  647257"/>
    <n v="-1"/>
    <n v="25.25"/>
    <n v="-25.25"/>
    <n v="-17700.25"/>
    <x v="4"/>
  </r>
  <r>
    <m/>
    <x v="53"/>
    <s v="Credit Note"/>
    <s v="4401609520"/>
    <s v="BUILDERS WAREHOUSE:GREENSTONE"/>
    <s v="G/MASTER HERB BASIL 12CM  647257"/>
    <n v="-2"/>
    <n v="25.25"/>
    <n v="-50.5"/>
    <n v="-17750.75"/>
    <x v="4"/>
  </r>
  <r>
    <m/>
    <x v="53"/>
    <s v="Credit Note"/>
    <s v="4401609639"/>
    <s v="BUILDERS WAREHOUSE:KEMPTON PARK"/>
    <s v="G/MASTER HERB BASIL 12CM  647257"/>
    <n v="-7"/>
    <n v="25.25"/>
    <n v="-176.75"/>
    <n v="-17927.5"/>
    <x v="4"/>
  </r>
  <r>
    <m/>
    <x v="18"/>
    <s v="Credit Note"/>
    <s v="4401611256"/>
    <s v="BUILDERS WAREHOUSE:SILVERLAKES"/>
    <s v="G/MASTER HERB BASIL 12CM  647257"/>
    <n v="-26"/>
    <n v="25.25"/>
    <n v="-656.5"/>
    <n v="-18584"/>
    <x v="4"/>
  </r>
  <r>
    <m/>
    <x v="18"/>
    <s v="Credit Note"/>
    <s v="4401611207"/>
    <s v="BUILDERS WAREHOUSE:CENTURION"/>
    <s v="G/MASTER HERB BASIL 12CM  647257"/>
    <n v="-2"/>
    <n v="25.25"/>
    <n v="-50.5"/>
    <n v="-18634.5"/>
    <x v="4"/>
  </r>
  <r>
    <m/>
    <x v="55"/>
    <s v="Credit Note"/>
    <s v="4401612173"/>
    <s v="BUILDERS WAREHOUSE:KLERKSDORP"/>
    <s v="G/MASTER HERB BASIL 12CM  647257"/>
    <n v="-9"/>
    <n v="25.25"/>
    <n v="-227.25"/>
    <n v="-18861.75"/>
    <x v="4"/>
  </r>
  <r>
    <m/>
    <x v="49"/>
    <s v="Credit Note"/>
    <s v="4401613395"/>
    <s v="BUILDERS WAREHOUSE:KEMPTON PARK"/>
    <s v="G/MASTER HERB BASIL 12CM 647257"/>
    <n v="-9"/>
    <n v="25.25"/>
    <n v="-227.25"/>
    <n v="-19089"/>
    <x v="4"/>
  </r>
  <r>
    <m/>
    <x v="49"/>
    <s v="Credit Note"/>
    <s v="4401613329"/>
    <s v="BUILDERS WAREHOUSE:NORWOOD"/>
    <s v="G/MASTER HERB BASIL 12CM 647257"/>
    <n v="-3"/>
    <n v="25.25"/>
    <n v="-75.75"/>
    <n v="-19164.75"/>
    <x v="4"/>
  </r>
  <r>
    <m/>
    <x v="49"/>
    <s v="Credit Note"/>
    <s v="4401613312"/>
    <s v="BUILDERS WAREHOUSE:GREENSTONE"/>
    <s v="G/MASTER HERB BASIL 12CM 647257"/>
    <n v="-9"/>
    <n v="25.25"/>
    <n v="-227.25"/>
    <n v="-19392"/>
    <x v="4"/>
  </r>
  <r>
    <m/>
    <x v="19"/>
    <s v="Credit Note"/>
    <s v="4401613903"/>
    <s v="BUILDERS WAREHOUSE:ZAMBEZI"/>
    <s v="G/MASTER HERB BASIL 12CM 647257"/>
    <n v="-1"/>
    <n v="25.25"/>
    <n v="-25.25"/>
    <n v="-19417.25"/>
    <x v="4"/>
  </r>
  <r>
    <m/>
    <x v="56"/>
    <s v="Credit Note"/>
    <s v="4401614591"/>
    <s v="BUILDERS WAREHOUSE:BEDFORDVIEW"/>
    <s v="G/MASTER HERB BASIL 12CM 647257"/>
    <n v="-6"/>
    <n v="25.25"/>
    <n v="-151.5"/>
    <n v="-19568.75"/>
    <x v="4"/>
  </r>
  <r>
    <m/>
    <x v="56"/>
    <s v="Credit Note"/>
    <s v="4401614674"/>
    <s v="BUILDERS WAREHOUSE:ROBINDALE"/>
    <s v="G/MASTER HERB BASIL 12CM 647257"/>
    <n v="-9"/>
    <n v="25.25"/>
    <n v="-227.25"/>
    <n v="-19796"/>
    <x v="4"/>
  </r>
  <r>
    <s v="Total for G/MASTER HERB BASIL 12CM"/>
    <x v="0"/>
    <m/>
    <m/>
    <m/>
    <m/>
    <n v="-784"/>
    <m/>
    <n v="-19796"/>
    <m/>
    <x v="0"/>
  </r>
  <r>
    <s v="G/MASTER HERB CHIVES 12CM"/>
    <x v="0"/>
    <m/>
    <m/>
    <m/>
    <m/>
    <m/>
    <m/>
    <m/>
    <m/>
    <x v="0"/>
  </r>
  <r>
    <m/>
    <x v="220"/>
    <s v="Credit Note"/>
    <s v="4401479521"/>
    <s v="BUILDERS WAREHOUSE:WOODLANDS"/>
    <s v="G/MASTER HERB CHIVES 12CM  647259"/>
    <n v="-4"/>
    <n v="25.25"/>
    <n v="-101"/>
    <n v="-101"/>
    <x v="4"/>
  </r>
  <r>
    <m/>
    <x v="146"/>
    <s v="Credit Note"/>
    <s v="4401480991"/>
    <s v="BUILDERS WAREHOUSE:MIDDELBURG"/>
    <s v="G/MASTER HERB CHIVES 12CM  647259"/>
    <n v="-1"/>
    <n v="25.25"/>
    <n v="-25.25"/>
    <n v="-126.25"/>
    <x v="4"/>
  </r>
  <r>
    <m/>
    <x v="148"/>
    <s v="Credit Note"/>
    <s v="4401481842"/>
    <s v="BUILDERS WAREHOUSE:NORTHMEAD"/>
    <s v="G/MASTER HERB CHIVES 12CM  647259"/>
    <n v="-6"/>
    <n v="25.25"/>
    <n v="-151.5"/>
    <n v="-277.75"/>
    <x v="4"/>
  </r>
  <r>
    <m/>
    <x v="133"/>
    <s v="Credit Note"/>
    <s v="4401483879"/>
    <s v="BUILDERS WAREHOUSE:NORTHMEAD"/>
    <s v="G/MASTER HERB CHIVES 12CM  647259"/>
    <n v="-2"/>
    <n v="25.25"/>
    <n v="-50.5"/>
    <n v="-328.25"/>
    <x v="4"/>
  </r>
  <r>
    <m/>
    <x v="153"/>
    <s v="Credit Note"/>
    <s v="4401490429"/>
    <s v="BUILDERS WAREHOUSE:MIDDELBURG"/>
    <s v="G/MASTER HERB CHIVES 12CM  647259"/>
    <n v="-1"/>
    <n v="25.25"/>
    <n v="-25.25"/>
    <n v="-353.5"/>
    <x v="4"/>
  </r>
  <r>
    <m/>
    <x v="221"/>
    <s v="Credit Note"/>
    <s v="4401493056"/>
    <s v="BUILDERS WAREHOUSE:ERASMUS PARK"/>
    <s v="G/MASTER HERB CHIVES 12CM  647259"/>
    <n v="-3"/>
    <n v="25.25"/>
    <n v="-75.75"/>
    <n v="-429.25"/>
    <x v="4"/>
  </r>
  <r>
    <m/>
    <x v="74"/>
    <s v="Credit Note"/>
    <s v="4401524298"/>
    <s v="BUILDERS WAREHOUSE:ROBINDALE"/>
    <s v="G/MASTER HERB CHIVES 12CM  647259"/>
    <n v="-15"/>
    <n v="25.25"/>
    <n v="-378.75"/>
    <n v="-808"/>
    <x v="4"/>
  </r>
  <r>
    <m/>
    <x v="217"/>
    <s v="Credit Note"/>
    <s v="4401594457"/>
    <s v="BUILDERS WAREHOUSE:ZAMBEZI"/>
    <s v="G/MASTER HERB CHIVES 12CM  647259"/>
    <n v="-1"/>
    <n v="25.25"/>
    <n v="-25.25"/>
    <n v="-833.25"/>
    <x v="4"/>
  </r>
  <r>
    <m/>
    <x v="206"/>
    <s v="Credit Note"/>
    <s v="4401594773"/>
    <s v="BUILDERS WAREHOUSE:KLERKSDORP"/>
    <s v="G/MASTER HERB CHIVES 12CM  647259"/>
    <n v="-10"/>
    <n v="25.25"/>
    <n v="-252.5"/>
    <n v="-1085.75"/>
    <x v="4"/>
  </r>
  <r>
    <m/>
    <x v="10"/>
    <s v="Credit Note"/>
    <s v="4401598138"/>
    <s v="BUILDERS WAREHOUSE:WOODLANDS"/>
    <s v="G/MASTER HERB CHIVES 12CM  647259"/>
    <n v="-11"/>
    <n v="25.25"/>
    <n v="-277.75"/>
    <n v="-1363.5"/>
    <x v="4"/>
  </r>
  <r>
    <m/>
    <x v="4"/>
    <s v="Credit Note"/>
    <s v="4401600447"/>
    <s v="BUILDERS WAREHOUSE:ERASMUS PARK"/>
    <s v="G/MASTER HERB CHIVES 12CM  647259"/>
    <n v="-10"/>
    <n v="25.25"/>
    <n v="-252.5"/>
    <n v="-1616"/>
    <x v="4"/>
  </r>
  <r>
    <m/>
    <x v="11"/>
    <s v="Credit Note"/>
    <s v="4401601731"/>
    <s v="BUILDERS WAREHOUSE:NEWMARKET"/>
    <s v="G/MASTER HERB CHIVES 12CM  647259"/>
    <n v="-4"/>
    <n v="25.25"/>
    <n v="-101"/>
    <n v="-1717"/>
    <x v="4"/>
  </r>
  <r>
    <m/>
    <x v="52"/>
    <s v="Credit Note"/>
    <s v="90393A"/>
    <s v="BUILDERS WAREHOUSE:RUSTENBURG"/>
    <s v="G/MASTER HERB CHIVES 12CM  647259"/>
    <n v="-12"/>
    <n v="25.25"/>
    <n v="-303"/>
    <n v="-2020"/>
    <x v="4"/>
  </r>
  <r>
    <m/>
    <x v="19"/>
    <s v="Credit Note"/>
    <s v="4401613798"/>
    <s v="BUILDERS WAREHOUSE:HARTEBEESPOORT"/>
    <s v="G/MASTER HERB CHIVES 12CM 647259"/>
    <n v="-4"/>
    <n v="25.25"/>
    <n v="-101"/>
    <n v="-2121"/>
    <x v="4"/>
  </r>
  <r>
    <m/>
    <x v="56"/>
    <s v="Credit Note"/>
    <s v="4401614591"/>
    <s v="BUILDERS WAREHOUSE:BEDFORDVIEW"/>
    <s v="G/MASTER HERB CHIVES 12CM 647259"/>
    <n v="-7"/>
    <n v="25.25"/>
    <n v="-176.75"/>
    <n v="-2297.75"/>
    <x v="4"/>
  </r>
  <r>
    <s v="Total for G/MASTER HERB CHIVES 12CM"/>
    <x v="0"/>
    <m/>
    <m/>
    <m/>
    <m/>
    <n v="-91"/>
    <m/>
    <n v="-2297.75"/>
    <m/>
    <x v="0"/>
  </r>
  <r>
    <s v="G/MASTER HERB CORIANDER 12CM"/>
    <x v="0"/>
    <m/>
    <m/>
    <m/>
    <m/>
    <m/>
    <m/>
    <m/>
    <m/>
    <x v="0"/>
  </r>
  <r>
    <m/>
    <x v="222"/>
    <s v="Credit Note"/>
    <s v="86395A"/>
    <s v="BUILDERS WAREHOUSE:RASLOUW"/>
    <s v="G/MASTER HERB CORIANDER 12CM  647260"/>
    <n v="-10"/>
    <n v="25.25"/>
    <n v="-252.5"/>
    <n v="-252.5"/>
    <x v="4"/>
  </r>
  <r>
    <m/>
    <x v="1"/>
    <s v="Credit Note"/>
    <s v="4401516493"/>
    <s v="BUILDERS WAREHOUSE:SUNWARD PARK"/>
    <s v="G/MASTER HERB CORIANDER 12CM  647260"/>
    <n v="-10"/>
    <n v="25.25"/>
    <n v="-252.5"/>
    <n v="-505"/>
    <x v="4"/>
  </r>
  <r>
    <m/>
    <x v="69"/>
    <s v="Credit Note"/>
    <s v="4401517897"/>
    <s v="BUILDERS WAREHOUSE:KLERKSDORP"/>
    <s v="G/MASTER HERB CORIANDER 12CM  647260"/>
    <n v="-3"/>
    <n v="25.25"/>
    <n v="-75.75"/>
    <n v="-580.75"/>
    <x v="4"/>
  </r>
  <r>
    <m/>
    <x v="79"/>
    <s v="Credit Note"/>
    <s v="4401530644"/>
    <s v="BUILDERS WAREHOUSE:LYNNWOOD"/>
    <s v="G/MASTER HERB CORIANDER 12CM  647260"/>
    <n v="-1"/>
    <n v="25.25"/>
    <n v="-25.25"/>
    <n v="-606"/>
    <x v="4"/>
  </r>
  <r>
    <m/>
    <x v="188"/>
    <s v="Credit Note"/>
    <s v="4401546920"/>
    <s v="BUILDERS WAREHOUSE:KLERKSDORP"/>
    <s v="G/MASTER HERB CORIANDER 12CM  647260"/>
    <n v="-4"/>
    <n v="25.25"/>
    <n v="-101"/>
    <n v="-707"/>
    <x v="4"/>
  </r>
  <r>
    <m/>
    <x v="97"/>
    <s v="Credit Note"/>
    <s v="4401549678"/>
    <s v="BUILDERS WAREHOUSE:KLERKSDORP"/>
    <s v="G/MASTER HERB CORIANDER 12CM  647260"/>
    <n v="-1"/>
    <n v="25.25"/>
    <n v="-25.25"/>
    <n v="-732.25"/>
    <x v="4"/>
  </r>
  <r>
    <m/>
    <x v="99"/>
    <s v="Credit Note"/>
    <s v="4401552006"/>
    <s v="BUILDERS WAREHOUSE:LYNNWOOD"/>
    <s v="G/MASTER HERB CORIANDER 12CM  647260"/>
    <n v="-17"/>
    <n v="25.25"/>
    <n v="-429.25"/>
    <n v="-1161.5"/>
    <x v="4"/>
  </r>
  <r>
    <m/>
    <x v="100"/>
    <s v="Credit Note"/>
    <s v="4401553421"/>
    <s v="BUILDERS WAREHOUSE:CARNIVAL MALL"/>
    <s v="G/MASTER HERB CORIANDER 12CM  647260"/>
    <n v="-3"/>
    <n v="25.25"/>
    <n v="-75.75"/>
    <n v="-1237.25"/>
    <x v="4"/>
  </r>
  <r>
    <m/>
    <x v="223"/>
    <s v="Credit Note"/>
    <s v="4401555000"/>
    <s v="BUILDERS WAREHOUSE:RASLOUW"/>
    <s v="G/MASTER HERB CORIANDER 12CM  647260"/>
    <n v="-5"/>
    <n v="25.25"/>
    <n v="-126.25"/>
    <n v="-1363.5"/>
    <x v="4"/>
  </r>
  <r>
    <m/>
    <x v="102"/>
    <s v="Credit Note"/>
    <s v="4401555414"/>
    <s v="BUILDERS WAREHOUSE:GREENSTONE"/>
    <s v="G/MASTER HERB CORIANDER 12CM  647260"/>
    <n v="-7"/>
    <n v="25.25"/>
    <n v="-176.75"/>
    <n v="-1540.25"/>
    <x v="4"/>
  </r>
  <r>
    <m/>
    <x v="105"/>
    <s v="Credit Note"/>
    <s v="4401556751"/>
    <s v="BUILDERS WAREHOUSE:RUSTENBURG"/>
    <s v="G/MASTER HERB CORIANDER 12CM  647260"/>
    <n v="-5"/>
    <n v="25.25"/>
    <n v="-126.25"/>
    <n v="-1666.5"/>
    <x v="4"/>
  </r>
  <r>
    <m/>
    <x v="105"/>
    <s v="Credit Note"/>
    <s v="4401556763"/>
    <s v="BUILDERS WAREHOUSE:SILVERLAKES"/>
    <s v="G/MASTER HERB CORIANDER 12CM  647260"/>
    <n v="-6"/>
    <n v="25.25"/>
    <n v="-151.5"/>
    <n v="-1818"/>
    <x v="4"/>
  </r>
  <r>
    <m/>
    <x v="105"/>
    <s v="Credit Note"/>
    <s v="4401556694"/>
    <s v="BUILDERS WAREHOUSE:WOODLANDS"/>
    <s v="G/MASTER HERB CORIANDER 12CM  647260"/>
    <n v="-7"/>
    <n v="25.25"/>
    <n v="-176.75"/>
    <n v="-1994.75"/>
    <x v="4"/>
  </r>
  <r>
    <m/>
    <x v="108"/>
    <s v="Credit Note"/>
    <s v="88320A"/>
    <s v="BUILDERS WAREHOUSE:BEDFORDVIEW"/>
    <s v="G/MASTER HERB CORIANDER 12CM  647260"/>
    <n v="-20"/>
    <n v="25.25"/>
    <n v="-505"/>
    <n v="-2499.75"/>
    <x v="4"/>
  </r>
  <r>
    <m/>
    <x v="110"/>
    <s v="Credit Note"/>
    <s v="4401559337"/>
    <s v="BUILDERS WAREHOUSE:KLERKSDORP"/>
    <s v="G/MASTER HERB CORIANDER 12CM  647260"/>
    <n v="-7"/>
    <n v="25.25"/>
    <n v="-176.75"/>
    <n v="-2676.5"/>
    <x v="4"/>
  </r>
  <r>
    <m/>
    <x v="111"/>
    <s v="Credit Note"/>
    <s v="4401560117"/>
    <s v="BUILDERS WAREHOUSE:NEWMARKET"/>
    <s v="G/MASTER HERB CORIANDER 12CM  647260"/>
    <n v="-6"/>
    <n v="25.25"/>
    <n v="-151.5"/>
    <n v="-2828"/>
    <x v="4"/>
  </r>
  <r>
    <m/>
    <x v="114"/>
    <s v="Credit Note"/>
    <s v="4401561791"/>
    <s v="BUILDERS WAREHOUSE:WOODLANDS"/>
    <s v="G/MASTER HERB CORIANDER 12CM  647260"/>
    <n v="-3"/>
    <n v="25.25"/>
    <n v="-75.75"/>
    <n v="-2903.75"/>
    <x v="4"/>
  </r>
  <r>
    <m/>
    <x v="118"/>
    <s v="Credit Note"/>
    <s v="4401564564"/>
    <s v="BUILDERS WAREHOUSE:GREENSTONE"/>
    <s v="G/MASTER HERB CORIANDER 12CM  647260"/>
    <n v="-2"/>
    <n v="25.25"/>
    <n v="-50.5"/>
    <n v="-2954.25"/>
    <x v="4"/>
  </r>
  <r>
    <m/>
    <x v="139"/>
    <s v="Credit Note"/>
    <s v="4401565005"/>
    <s v="BUILDERS WAREHOUSE:NEWMARKET"/>
    <s v="G/MASTER HERB CORIANDER 12CM  647260"/>
    <n v="-3"/>
    <n v="25.25"/>
    <n v="-75.75"/>
    <n v="-3030"/>
    <x v="4"/>
  </r>
  <r>
    <m/>
    <x v="119"/>
    <s v="Credit Note"/>
    <s v="4401565876"/>
    <s v="BUILDERS WAREHOUSE:LYNNWOOD"/>
    <s v="G/MASTER HERB CORIANDER 12CM  647260"/>
    <n v="-4"/>
    <n v="25.25"/>
    <n v="-101"/>
    <n v="-3131"/>
    <x v="4"/>
  </r>
  <r>
    <m/>
    <x v="119"/>
    <s v="Credit Note"/>
    <s v="4401565802"/>
    <s v="BUILDERS WAREHOUSE:RASLOUW"/>
    <s v="G/MASTER HERB CORIANDER 12CM  647260"/>
    <n v="-1"/>
    <n v="25.25"/>
    <n v="-25.25"/>
    <n v="-3156.25"/>
    <x v="4"/>
  </r>
  <r>
    <m/>
    <x v="120"/>
    <s v="Credit Note"/>
    <s v="4401566721"/>
    <s v="BUILDERS WAREHOUSE:CARNIVAL MALL"/>
    <s v="G/MASTER HERB CORIANDER 12CM  647260"/>
    <n v="-3"/>
    <n v="25.25"/>
    <n v="-75.75"/>
    <n v="-3232"/>
    <x v="4"/>
  </r>
  <r>
    <m/>
    <x v="120"/>
    <s v="Credit Note"/>
    <s v="4401566723"/>
    <s v="BUILDERS WAREHOUSE:SUNWARD PARK"/>
    <s v="G/MASTER HERB CORIANDER 12CM  647260"/>
    <n v="-3"/>
    <n v="25.25"/>
    <n v="-75.75"/>
    <n v="-3307.75"/>
    <x v="4"/>
  </r>
  <r>
    <m/>
    <x v="193"/>
    <s v="Credit Note"/>
    <s v="4401568224"/>
    <s v="BUILDERS WAREHOUSE:BEDFORDVIEW"/>
    <s v="G/MASTER HERB CORIANDER 12CM  647260"/>
    <n v="-2"/>
    <n v="25.25"/>
    <n v="-50.5"/>
    <n v="-3358.25"/>
    <x v="4"/>
  </r>
  <r>
    <m/>
    <x v="124"/>
    <s v="Credit Note"/>
    <s v="4401569639"/>
    <s v="BUILDERS WAREHOUSE:ERASMUS PARK"/>
    <s v="G/MASTER HERB CORIANDER 12CM  647260"/>
    <n v="-1"/>
    <n v="25.25"/>
    <n v="-25.25"/>
    <n v="-3383.5"/>
    <x v="4"/>
  </r>
  <r>
    <m/>
    <x v="195"/>
    <s v="Credit Note"/>
    <s v="4401572066"/>
    <s v="BUILDERS WAREHOUSE:LYNNWOOD"/>
    <s v="G/MASTER HERB CORIANDER 12CM  647260"/>
    <n v="-1"/>
    <n v="25.25"/>
    <n v="-25.25"/>
    <n v="-3408.75"/>
    <x v="4"/>
  </r>
  <r>
    <m/>
    <x v="22"/>
    <s v="Credit Note"/>
    <s v="4401582119"/>
    <s v="BUILDERS WAREHOUSE:CARNIVAL MALL"/>
    <s v="G/MASTER HERB CORIANDER 12CM  647260"/>
    <n v="-3"/>
    <n v="25.25"/>
    <n v="-75.75"/>
    <n v="-3484.5"/>
    <x v="4"/>
  </r>
  <r>
    <m/>
    <x v="199"/>
    <s v="Credit Note"/>
    <s v="4401583247"/>
    <s v="BUILDERS WAREHOUSE:LYNNWOOD"/>
    <s v="G/MASTER HERB CORIANDER 12CM  647260"/>
    <n v="-14"/>
    <n v="25.25"/>
    <n v="-353.5"/>
    <n v="-3838"/>
    <x v="4"/>
  </r>
  <r>
    <m/>
    <x v="23"/>
    <s v="Credit Note"/>
    <s v="4401583297"/>
    <s v="BUILDERS WAREHOUSE:EMALALHENI"/>
    <s v="G/MASTER HERB CORIANDER 12CM  647260"/>
    <n v="-8"/>
    <n v="25.25"/>
    <n v="-202"/>
    <n v="-4040"/>
    <x v="4"/>
  </r>
  <r>
    <m/>
    <x v="23"/>
    <s v="Credit Note"/>
    <s v="4401583901"/>
    <s v="BUILDERS WAREHOUSE:CARNIVAL MALL"/>
    <s v="G/MASTER HERB CORIANDER 12CM  647260"/>
    <n v="-12"/>
    <n v="25.25"/>
    <n v="-303"/>
    <n v="-4343"/>
    <x v="4"/>
  </r>
  <r>
    <m/>
    <x v="200"/>
    <s v="Credit Note"/>
    <s v="4401585389"/>
    <s v="BUILDERS WAREHOUSE:NORWOOD"/>
    <s v="G/MASTER HERB CORIANDER 12CM  647260"/>
    <n v="-5"/>
    <n v="25.25"/>
    <n v="-126.25"/>
    <n v="-4469.25"/>
    <x v="4"/>
  </r>
  <r>
    <m/>
    <x v="200"/>
    <s v="Credit Note"/>
    <s v="4401585330"/>
    <s v="BUILDERS WAREHOUSE:ROBINDALE"/>
    <s v="G/MASTER HERB CORIANDER 12CM  647260"/>
    <n v="-10"/>
    <n v="25.25"/>
    <n v="-252.5"/>
    <n v="-4721.75"/>
    <x v="4"/>
  </r>
  <r>
    <m/>
    <x v="201"/>
    <s v="Credit Note"/>
    <s v="4401586637"/>
    <s v="BUILDERS WAREHOUSE:ERASMUS PARK"/>
    <s v="G/MASTER HERB CORIANDER 12CM  647260"/>
    <n v="-2"/>
    <n v="25.25"/>
    <n v="-50.5"/>
    <n v="-4772.25"/>
    <x v="4"/>
  </r>
  <r>
    <m/>
    <x v="201"/>
    <s v="Credit Note"/>
    <s v="4401586647"/>
    <s v="BUILDERS WAREHOUSE:LYNNWOOD"/>
    <s v="G/MASTER HERB CORIANDER 12CM  647260"/>
    <n v="-2"/>
    <n v="25.25"/>
    <n v="-50.5"/>
    <n v="-4822.75"/>
    <x v="4"/>
  </r>
  <r>
    <m/>
    <x v="29"/>
    <s v="Credit Note"/>
    <s v="4401588636"/>
    <s v="BUILDERS WAREHOUSE:KEMPTON PARK"/>
    <s v="G/MASTER HERB CORIANDER 12CM  647260"/>
    <n v="-13"/>
    <n v="25.25"/>
    <n v="-328.25"/>
    <n v="-5151"/>
    <x v="4"/>
  </r>
  <r>
    <m/>
    <x v="34"/>
    <s v="Credit Note"/>
    <s v="4401590851"/>
    <s v="BUILDERS WAREHOUSE:SUNWARD PARK"/>
    <s v="G/MASTER HERB CORIANDER 12CM  647260"/>
    <n v="-1"/>
    <n v="25.25"/>
    <n v="-25.25"/>
    <n v="-5176.25"/>
    <x v="4"/>
  </r>
  <r>
    <m/>
    <x v="7"/>
    <s v="Credit Note"/>
    <s v="4401591466"/>
    <s v="BUILDERS WAREHOUSE:SILVERLAKES"/>
    <s v="G/MASTER HERB CORIANDER 12CM  647260"/>
    <n v="-12"/>
    <n v="25.25"/>
    <n v="-303"/>
    <n v="-5479.25"/>
    <x v="4"/>
  </r>
  <r>
    <m/>
    <x v="205"/>
    <s v="Credit Note"/>
    <s v="4401591945"/>
    <s v="BUILDERS WAREHOUSE:ROBINDALE"/>
    <s v="G/MASTER HERB CORIANDER 12CM  647260"/>
    <n v="-5"/>
    <n v="25.25"/>
    <n v="-126.25"/>
    <n v="-5605.5"/>
    <x v="4"/>
  </r>
  <r>
    <m/>
    <x v="35"/>
    <s v="Credit Note"/>
    <s v="4401592142"/>
    <s v="BUILDERS WAREHOUSE:NORWOOD"/>
    <s v="G/MASTER HERB CORIANDER 12CM  647260"/>
    <n v="-5"/>
    <n v="25.25"/>
    <n v="-126.25"/>
    <n v="-5731.75"/>
    <x v="4"/>
  </r>
  <r>
    <m/>
    <x v="35"/>
    <s v="Credit Note"/>
    <s v="4401592152"/>
    <s v="BUILDERS WAREHOUSE:CARNIVAL MALL"/>
    <s v="G/MASTER HERB CORIANDER 12CM  647260"/>
    <n v="-3"/>
    <n v="25.25"/>
    <n v="-75.75"/>
    <n v="-5807.5"/>
    <x v="4"/>
  </r>
  <r>
    <m/>
    <x v="36"/>
    <s v="Credit Note"/>
    <s v="4401592794"/>
    <s v="BUILDERS WAREHOUSE:HARTEBEESPOORT"/>
    <s v="G/MASTER HERB CORIANDER 12CM  647260"/>
    <n v="-7"/>
    <n v="25.25"/>
    <n v="-176.75"/>
    <n v="-5984.25"/>
    <x v="4"/>
  </r>
  <r>
    <m/>
    <x v="39"/>
    <s v="Credit Note"/>
    <s v="4401593620"/>
    <s v="BUILDERS WAREHOUSE:NEWMARKET"/>
    <s v="G/MASTER HERB CORIANDER 12CM  647260"/>
    <n v="-7"/>
    <n v="25.25"/>
    <n v="-176.75"/>
    <n v="-6161"/>
    <x v="4"/>
  </r>
  <r>
    <m/>
    <x v="219"/>
    <s v="Credit Note"/>
    <s v="90365A"/>
    <s v="BUILDERS WAREHOUSE:GREENSTONE"/>
    <s v="G/MASTER HERB CORIANDER 12CM  647260"/>
    <n v="-20"/>
    <n v="25.25"/>
    <n v="-505"/>
    <n v="-6666"/>
    <x v="4"/>
  </r>
  <r>
    <m/>
    <x v="18"/>
    <s v="Credit Note"/>
    <s v="4401611256"/>
    <s v="BUILDERS WAREHOUSE:SILVERLAKES"/>
    <s v="G/MASTER HERB CORIANDER 12CM  647260"/>
    <n v="-18"/>
    <n v="25.25"/>
    <n v="-454.5"/>
    <n v="-7120.5"/>
    <x v="4"/>
  </r>
  <r>
    <m/>
    <x v="49"/>
    <s v="Credit Note"/>
    <s v="4401613395"/>
    <s v="BUILDERS WAREHOUSE:KEMPTON PARK"/>
    <s v="G/MASTER HERB CORIANDER 12CM 647260"/>
    <n v="-6"/>
    <n v="25.25"/>
    <n v="-151.5"/>
    <n v="-7272"/>
    <x v="4"/>
  </r>
  <r>
    <m/>
    <x v="49"/>
    <s v="Credit Note"/>
    <s v="4401613329"/>
    <s v="BUILDERS WAREHOUSE:NORWOOD"/>
    <s v="G/MASTER HERB CORIANDER 12CM 647260"/>
    <n v="-5"/>
    <n v="25.25"/>
    <n v="-126.25"/>
    <n v="-7398.25"/>
    <x v="4"/>
  </r>
  <r>
    <s v="Total for G/MASTER HERB CORIANDER 12CM"/>
    <x v="0"/>
    <m/>
    <m/>
    <m/>
    <m/>
    <n v="-293"/>
    <m/>
    <n v="-7398.25"/>
    <m/>
    <x v="0"/>
  </r>
  <r>
    <s v="G/MASTER HERB MINT 12CM"/>
    <x v="0"/>
    <m/>
    <m/>
    <m/>
    <m/>
    <m/>
    <m/>
    <m/>
    <m/>
    <x v="0"/>
  </r>
  <r>
    <m/>
    <x v="220"/>
    <s v="Credit Note"/>
    <s v="4401479521"/>
    <s v="BUILDERS WAREHOUSE:WOODLANDS"/>
    <s v="G/MASTER HERB MINT 12CM  647261"/>
    <n v="-3"/>
    <n v="25.25"/>
    <n v="-75.75"/>
    <n v="-75.75"/>
    <x v="4"/>
  </r>
  <r>
    <m/>
    <x v="211"/>
    <s v="Credit Note"/>
    <s v="4401479947"/>
    <s v="BUILDERS WAREHOUSE:KEMPTON PARK"/>
    <s v="G/MASTER HERB MINT 12CM  647261"/>
    <n v="-2"/>
    <n v="25.25"/>
    <n v="-50.5"/>
    <n v="-126.25"/>
    <x v="4"/>
  </r>
  <r>
    <m/>
    <x v="144"/>
    <s v="Credit Note"/>
    <s v="86139A"/>
    <s v="BUILDERS WAREHOUSE:CARNIVAL MALL"/>
    <s v="G/MASTER HERB MINT 12CM  647261"/>
    <n v="-10"/>
    <n v="25.25"/>
    <n v="-252.5"/>
    <n v="-378.75"/>
    <x v="4"/>
  </r>
  <r>
    <m/>
    <x v="148"/>
    <s v="Credit Note"/>
    <s v="4401481842"/>
    <s v="BUILDERS WAREHOUSE:NORTHMEAD"/>
    <s v="G/MASTER HERB MINT 12CM  647261"/>
    <n v="-4"/>
    <n v="25.25"/>
    <n v="-101"/>
    <n v="-479.75"/>
    <x v="4"/>
  </r>
  <r>
    <m/>
    <x v="224"/>
    <s v="Credit Note"/>
    <s v="4401483095"/>
    <s v="BUILDERS WAREHOUSE:KLERKSDORP"/>
    <s v="G/MASTER HERB MINT 12CM  647261"/>
    <n v="-1"/>
    <n v="25.25"/>
    <n v="-25.25"/>
    <n v="-505"/>
    <x v="4"/>
  </r>
  <r>
    <m/>
    <x v="225"/>
    <s v="Credit Note"/>
    <s v="86363A"/>
    <s v="BUILDERS WAREHOUSE:ROBINDALE"/>
    <s v="G/MASTER HERB MINT 12CM  647261"/>
    <n v="-15"/>
    <n v="25.25"/>
    <n v="-378.75"/>
    <n v="-883.75"/>
    <x v="4"/>
  </r>
  <r>
    <m/>
    <x v="222"/>
    <s v="Credit Note"/>
    <s v="4401486942"/>
    <s v="BUILDERS WAREHOUSE:RASLOUW"/>
    <s v="G/MASTER HERB MINT 12CM  647261"/>
    <n v="-10"/>
    <n v="25.25"/>
    <n v="-252.5"/>
    <n v="-1136.25"/>
    <x v="4"/>
  </r>
  <r>
    <m/>
    <x v="150"/>
    <s v="Credit Note"/>
    <s v="4401488185"/>
    <s v="BUILDERS WAREHOUSE:NEWMARKET"/>
    <s v="G/MASTER HERB MINT 12CM  647261"/>
    <n v="-1"/>
    <n v="25.25"/>
    <n v="-25.25"/>
    <n v="-1161.5"/>
    <x v="4"/>
  </r>
  <r>
    <m/>
    <x v="58"/>
    <s v="Credit Note"/>
    <s v="4401489384"/>
    <s v="BUILDERS WAREHOUSE:CENTURION"/>
    <s v="G/MASTER HERB MINT 12CM 647261"/>
    <n v="-1"/>
    <n v="25.25"/>
    <n v="-25.25"/>
    <n v="-1186.75"/>
    <x v="4"/>
  </r>
  <r>
    <m/>
    <x v="221"/>
    <s v="Credit Note"/>
    <s v="4401493056"/>
    <s v="BUILDERS WAREHOUSE:ERASMUS PARK"/>
    <s v="G/MASTER HERB MINT 12CM  647261"/>
    <n v="-5"/>
    <n v="25.25"/>
    <n v="-126.25"/>
    <n v="-1313"/>
    <x v="4"/>
  </r>
  <r>
    <m/>
    <x v="226"/>
    <s v="Credit Note"/>
    <s v="4401494386"/>
    <s v="BUILDERS WAREHOUSE:WONDERBOOM"/>
    <s v="G/MASTER HERB MINT 12CM  647261"/>
    <n v="-2"/>
    <n v="25.25"/>
    <n v="-50.5"/>
    <n v="-1363.5"/>
    <x v="4"/>
  </r>
  <r>
    <m/>
    <x v="227"/>
    <s v="Credit Note"/>
    <s v="4401494716"/>
    <s v="BUILDERS WAREHOUSE:KLERKSDORP"/>
    <s v="G/MASTER HERB MINT 12CM  647261"/>
    <n v="-11"/>
    <n v="25.25"/>
    <n v="-277.75"/>
    <n v="-1641.25"/>
    <x v="4"/>
  </r>
  <r>
    <m/>
    <x v="228"/>
    <s v="Credit Note"/>
    <s v="4401495069"/>
    <s v="BUILDERS WAREHOUSE:GREENSTONE"/>
    <s v="G/MASTER HERB MINT 12CM  647261"/>
    <n v="-10"/>
    <n v="25.25"/>
    <n v="-252.5"/>
    <n v="-1893.75"/>
    <x v="4"/>
  </r>
  <r>
    <m/>
    <x v="59"/>
    <s v="Credit Note"/>
    <s v="4401496240"/>
    <s v="BUILDERS WAREHOUSE:WONDER PARK"/>
    <s v="G/MASTER HERB MINT 12CM  647261"/>
    <n v="-5"/>
    <n v="25.25"/>
    <n v="-126.25"/>
    <n v="-2020"/>
    <x v="4"/>
  </r>
  <r>
    <m/>
    <x v="156"/>
    <s v="Credit Note"/>
    <s v="4401497023"/>
    <s v="BUILDERS WAREHOUSE:NORWOOD"/>
    <s v="G/MASTER HERB MINT 12CM"/>
    <n v="-21"/>
    <n v="25.25"/>
    <n v="-530.25"/>
    <n v="-2550.25"/>
    <x v="4"/>
  </r>
  <r>
    <m/>
    <x v="162"/>
    <s v="Credit Note"/>
    <s v="4401499897"/>
    <s v="BUILDERS WAREHOUSE:MIDRAND"/>
    <s v="G/MASTER HERB MINT 12CM  647261"/>
    <n v="-1"/>
    <n v="25.25"/>
    <n v="-25.25"/>
    <n v="-2575.5"/>
    <x v="4"/>
  </r>
  <r>
    <m/>
    <x v="163"/>
    <s v="Credit Note"/>
    <s v="4401500520"/>
    <s v="BUILDERS WAREHOUSE:RUSTENBURG"/>
    <s v="G/MASTER HERB MINT 12CM  647261"/>
    <n v="-12"/>
    <n v="25.25"/>
    <n v="-303"/>
    <n v="-2878.5"/>
    <x v="4"/>
  </r>
  <r>
    <m/>
    <x v="165"/>
    <s v="Credit Note"/>
    <s v="4401501382"/>
    <s v="BUILDERS WAREHOUSE:KLERKSDORP"/>
    <s v="G/MASTER HERB MINT 12CM  647261"/>
    <n v="-1"/>
    <n v="25.25"/>
    <n v="-25.25"/>
    <n v="-2903.75"/>
    <x v="4"/>
  </r>
  <r>
    <m/>
    <x v="172"/>
    <s v="Credit Note"/>
    <s v="4401506206"/>
    <s v="BUILDERS WAREHOUSE:GREENSTONE"/>
    <s v="G/MASTER HERB MINT 12CM  647261"/>
    <n v="-4"/>
    <n v="25.25"/>
    <n v="-101"/>
    <n v="-3004.75"/>
    <x v="4"/>
  </r>
  <r>
    <m/>
    <x v="172"/>
    <s v="Credit Note"/>
    <s v="4401506161"/>
    <s v="BUILDERS WAREHOUSE:BEDFORDVIEW"/>
    <s v="G/MASTER HERB MINT 12CM  647261"/>
    <n v="-7"/>
    <n v="25.25"/>
    <n v="-176.75"/>
    <n v="-3181.5"/>
    <x v="4"/>
  </r>
  <r>
    <m/>
    <x v="63"/>
    <s v="Credit Note"/>
    <s v="4401510924"/>
    <s v="BUILDERS WAREHOUSE:CARNIVAL MALL"/>
    <s v="G/MASTER HERB MINT 12CM  647261"/>
    <n v="-1"/>
    <n v="25.25"/>
    <n v="-25.25"/>
    <n v="-3206.75"/>
    <x v="4"/>
  </r>
  <r>
    <m/>
    <x v="65"/>
    <s v="Credit Note"/>
    <s v="87150A"/>
    <s v="BUILDERS WAREHOUSE:CENTURION"/>
    <s v="G/MASTER HERB MINT 12CM  647261"/>
    <n v="-5"/>
    <n v="25.25"/>
    <n v="-126.25"/>
    <n v="-3333"/>
    <x v="4"/>
  </r>
  <r>
    <m/>
    <x v="229"/>
    <s v="Credit Note"/>
    <s v="87298A"/>
    <s v="BUILDERS WAREHOUSE:BOKSBURG (NEW)"/>
    <s v="G/MASTER HERB MINT 12CM  647261"/>
    <n v="-10"/>
    <n v="25.25"/>
    <n v="-252.5"/>
    <n v="-3585.5"/>
    <x v="4"/>
  </r>
  <r>
    <m/>
    <x v="230"/>
    <s v="Credit Note"/>
    <s v="4401518492"/>
    <s v="BUILDERS WAREHOUSE:GREENSTONE"/>
    <s v="G/MASTER HERB MINT 12CM  647261"/>
    <n v="-6"/>
    <n v="25.25"/>
    <n v="-151.5"/>
    <n v="-3737"/>
    <x v="4"/>
  </r>
  <r>
    <m/>
    <x v="230"/>
    <s v="Credit Note"/>
    <s v="4401518486"/>
    <s v="BUILDERS WAREHOUSE:NORWOOD"/>
    <s v="G/MASTER HERB MINT 12CM  647261"/>
    <n v="-12"/>
    <n v="25.25"/>
    <n v="-303"/>
    <n v="-4040"/>
    <x v="4"/>
  </r>
  <r>
    <m/>
    <x v="70"/>
    <s v="Credit Note"/>
    <s v="4401525904"/>
    <s v="BUILDERS WAREHOUSE:MIDRAND"/>
    <s v="G/MASTER HERB MINT 12CM"/>
    <n v="-2"/>
    <n v="25.25"/>
    <n v="-50.5"/>
    <n v="-4090.5"/>
    <x v="4"/>
  </r>
  <r>
    <m/>
    <x v="73"/>
    <s v="Credit Note"/>
    <s v="4401523347"/>
    <s v="BUILDERS WAREHOUSE:CENTURION"/>
    <s v="G/MASTER HERB MINT 12CM  647261"/>
    <n v="-15"/>
    <n v="25.25"/>
    <n v="-378.75"/>
    <n v="-4469.25"/>
    <x v="4"/>
  </r>
  <r>
    <m/>
    <x v="75"/>
    <s v="Credit Note"/>
    <s v="4401525525"/>
    <s v="BUILDERS WAREHOUSE:ERASMUS PARK"/>
    <s v="G/MASTER HERB MINT 12CM  647261"/>
    <n v="-8"/>
    <n v="25.25"/>
    <n v="-202"/>
    <n v="-4671.25"/>
    <x v="4"/>
  </r>
  <r>
    <m/>
    <x v="75"/>
    <s v="Credit Note"/>
    <s v="4401525566"/>
    <s v="BUILDERS WAREHOUSE:CENTURION"/>
    <s v="G/MASTER HERB MINT 12CM  647261"/>
    <n v="-1"/>
    <n v="25.25"/>
    <n v="-25.25"/>
    <n v="-4696.5"/>
    <x v="4"/>
  </r>
  <r>
    <m/>
    <x v="231"/>
    <s v="Credit Note"/>
    <s v="4401525903"/>
    <s v="BUILDERS WAREHOUSE:KLERKSDORP"/>
    <s v="G/MASTER HERB MINT 12CM  647261"/>
    <n v="-5"/>
    <n v="25.25"/>
    <n v="-126.25"/>
    <n v="-4822.75"/>
    <x v="4"/>
  </r>
  <r>
    <m/>
    <x v="79"/>
    <s v="Credit Note"/>
    <s v="4401530609"/>
    <s v="BUILDERS WAREHOUSE:WOODLANDS"/>
    <s v="G/MASTER HERB MINT 12CM  647261"/>
    <n v="-3"/>
    <n v="25.25"/>
    <n v="-75.75"/>
    <n v="-4898.5"/>
    <x v="4"/>
  </r>
  <r>
    <m/>
    <x v="232"/>
    <s v="Credit Note"/>
    <s v="4401532319"/>
    <s v="BUILDERS WAREHOUSE:ROBINDALE"/>
    <s v="G/MASTER HERB MINT 12CM  647261"/>
    <n v="-10"/>
    <n v="25.25"/>
    <n v="-252.5"/>
    <n v="-5151"/>
    <x v="4"/>
  </r>
  <r>
    <m/>
    <x v="233"/>
    <s v="Credit Note"/>
    <s v="4401534230"/>
    <s v="BUILDERS WAREHOUSE:EDENVALE"/>
    <s v="647261  G/MASTER HERB MINT 12CM"/>
    <n v="-2"/>
    <n v="25.25"/>
    <n v="-50.5"/>
    <n v="-5201.5"/>
    <x v="4"/>
  </r>
  <r>
    <m/>
    <x v="87"/>
    <s v="Credit Note"/>
    <s v="4401538689"/>
    <s v="BUILDERS WAREHOUSE:NEWMARKET"/>
    <s v="G/MASTER HERB MINT 12CM  647261"/>
    <n v="-3"/>
    <n v="25.25"/>
    <n v="-75.75"/>
    <n v="-5277.25"/>
    <x v="4"/>
  </r>
  <r>
    <m/>
    <x v="90"/>
    <s v="Credit Note"/>
    <s v="4401541941"/>
    <s v="BUILDERS WAREHOUSE:ROBINDALE"/>
    <s v="G/MASTER HERB MINT 12CM  647261"/>
    <n v="-1"/>
    <n v="25.25"/>
    <n v="-25.25"/>
    <n v="-5302.5"/>
    <x v="4"/>
  </r>
  <r>
    <m/>
    <x v="98"/>
    <s v="Credit Note"/>
    <s v="4401550860"/>
    <s v="BUILDERS WAREHOUSE:BOKSBURG (NEW)"/>
    <s v="G/MASTER HERB MINT 12CM  647261"/>
    <n v="-12"/>
    <n v="25.25"/>
    <n v="-303"/>
    <n v="-5605.5"/>
    <x v="4"/>
  </r>
  <r>
    <m/>
    <x v="109"/>
    <s v="Credit Note"/>
    <s v="4401558817"/>
    <s v="BUILDERS WAREHOUSE:ERASMUS PARK"/>
    <s v="G/MASTER HERB MINT 12CM  647261"/>
    <n v="-3"/>
    <n v="25.25"/>
    <n v="-75.75"/>
    <n v="-5681.25"/>
    <x v="4"/>
  </r>
  <r>
    <m/>
    <x v="111"/>
    <s v="Credit Note"/>
    <s v="4401560117"/>
    <s v="BUILDERS WAREHOUSE:NEWMARKET"/>
    <s v="G/MASTER HERB MINT 12CM  647261"/>
    <n v="-1"/>
    <n v="25.25"/>
    <n v="-25.25"/>
    <n v="-5706.5"/>
    <x v="4"/>
  </r>
  <r>
    <m/>
    <x v="118"/>
    <s v="Credit Note"/>
    <s v="4401564564"/>
    <s v="BUILDERS WAREHOUSE:GREENSTONE"/>
    <s v="G/MASTER HERB MINT 12CM  647261"/>
    <n v="-2"/>
    <n v="25.25"/>
    <n v="-50.5"/>
    <n v="-5757"/>
    <x v="4"/>
  </r>
  <r>
    <m/>
    <x v="127"/>
    <s v="Credit Note"/>
    <s v="4401576081"/>
    <s v="BUILDERS WAREHOUSE:ZAMBEZI"/>
    <s v="G/MASTER HERB MINT 12CM  647261"/>
    <n v="-1"/>
    <n v="25.25"/>
    <n v="-25.25"/>
    <n v="-5782.25"/>
    <x v="4"/>
  </r>
  <r>
    <m/>
    <x v="199"/>
    <s v="Credit Note"/>
    <s v="4401583247"/>
    <s v="BUILDERS WAREHOUSE:LYNNWOOD"/>
    <s v="G/MASTER HERB MINT 12CM  647261"/>
    <n v="-11"/>
    <n v="25.25"/>
    <n v="-277.75"/>
    <n v="-6060"/>
    <x v="4"/>
  </r>
  <r>
    <m/>
    <x v="199"/>
    <s v="Credit Note"/>
    <s v="4401583315"/>
    <s v="BUILDERS WAREHOUSE:WONDER PARK"/>
    <s v="G/MASTER HERB MINT 12CM  647261"/>
    <n v="-2"/>
    <n v="25.25"/>
    <n v="-50.5"/>
    <n v="-6110.5"/>
    <x v="4"/>
  </r>
  <r>
    <m/>
    <x v="234"/>
    <s v="Credit Note"/>
    <s v="4401583580"/>
    <s v="BUILDERS WAREHOUSE:BEDFORDVIEW"/>
    <s v="G/MASTER HERB MINT 12CM  647261"/>
    <n v="-9"/>
    <n v="25.25"/>
    <n v="-227.25"/>
    <n v="-6337.75"/>
    <x v="4"/>
  </r>
  <r>
    <m/>
    <x v="24"/>
    <s v="Credit Note"/>
    <s v="4401584725"/>
    <s v="BUILDERS WAREHOUSE:RUSTENBURG"/>
    <s v="G/MASTER HERB MINT 12CM  647261"/>
    <n v="-4"/>
    <n v="25.25"/>
    <n v="-101"/>
    <n v="-6438.75"/>
    <x v="4"/>
  </r>
  <r>
    <m/>
    <x v="201"/>
    <s v="Credit Note"/>
    <s v="4401586669"/>
    <s v="BUILDERS WAREHOUSE:SILVERLAKES"/>
    <s v="G/MASTER HERB MINT 12CM   647261"/>
    <n v="-8"/>
    <n v="25.25"/>
    <n v="-202"/>
    <n v="-6640.75"/>
    <x v="4"/>
  </r>
  <r>
    <m/>
    <x v="201"/>
    <s v="Credit Note"/>
    <s v="4401586647"/>
    <s v="BUILDERS WAREHOUSE:LYNNWOOD"/>
    <s v="G/MASTER HERB MINT 12CM  647261"/>
    <n v="-2"/>
    <n v="25.25"/>
    <n v="-50.5"/>
    <n v="-6691.25"/>
    <x v="4"/>
  </r>
  <r>
    <m/>
    <x v="27"/>
    <s v="Credit Note"/>
    <s v="4401586946"/>
    <s v="BUILDERS WAREHOUSE:CHERRY LANE"/>
    <s v="G/MASTER HERB MINT 12CM  647261"/>
    <n v="-4"/>
    <n v="25.25"/>
    <n v="-101"/>
    <n v="-6792.25"/>
    <x v="4"/>
  </r>
  <r>
    <m/>
    <x v="7"/>
    <s v="Credit Note"/>
    <s v="4401591459"/>
    <s v="BUILDERS WAREHOUSE:LYNNWOOD"/>
    <s v="G/MASTER HERB MINT 12CM  647261"/>
    <n v="-14"/>
    <n v="25.25"/>
    <n v="-353.5"/>
    <n v="-7145.75"/>
    <x v="4"/>
  </r>
  <r>
    <m/>
    <x v="7"/>
    <s v="Credit Note"/>
    <s v="4401591466"/>
    <s v="BUILDERS WAREHOUSE:SILVERLAKES"/>
    <s v="G/MASTER HERB MINT 12CM  647261"/>
    <n v="-4"/>
    <n v="25.25"/>
    <n v="-101"/>
    <n v="-7246.75"/>
    <x v="4"/>
  </r>
  <r>
    <m/>
    <x v="205"/>
    <s v="Credit Note"/>
    <s v="4401591945"/>
    <s v="BUILDERS WAREHOUSE:ROBINDALE"/>
    <s v="G/MASTER HERB MINT 12CM  647261"/>
    <n v="-9"/>
    <n v="25.25"/>
    <n v="-227.25"/>
    <n v="-7474"/>
    <x v="4"/>
  </r>
  <r>
    <m/>
    <x v="205"/>
    <s v="Credit Note"/>
    <s v="4401591943"/>
    <s v="BUILDERS WAREHOUSE:BEDFORDVIEW"/>
    <s v="G/MASTER HERB MINT 12CM  647261"/>
    <n v="-5"/>
    <n v="25.25"/>
    <n v="-126.25"/>
    <n v="-7600.25"/>
    <x v="4"/>
  </r>
  <r>
    <m/>
    <x v="35"/>
    <s v="Credit Note"/>
    <s v="4401592121"/>
    <s v="BUILDERS WAREHOUSE:GREENSTONE"/>
    <s v="G/MASTER HERB MINT 12CM  647261"/>
    <n v="-2"/>
    <n v="25.25"/>
    <n v="-50.5"/>
    <n v="-7650.75"/>
    <x v="4"/>
  </r>
  <r>
    <m/>
    <x v="36"/>
    <s v="Credit Note"/>
    <s v="4401592794"/>
    <s v="BUILDERS WAREHOUSE:HARTEBEESPOORT"/>
    <s v="G/MASTER HERB MINT 12CM  647261"/>
    <n v="-8"/>
    <n v="25.25"/>
    <n v="-202"/>
    <n v="-7852.75"/>
    <x v="4"/>
  </r>
  <r>
    <m/>
    <x v="38"/>
    <s v="Credit Note"/>
    <s v="4401593071"/>
    <s v="BUILDERS WAREHOUSE:RASLOUW"/>
    <s v="G/MASTER HERB MINT 12CM  647261"/>
    <n v="-1"/>
    <n v="25.25"/>
    <n v="-25.25"/>
    <n v="-7878"/>
    <x v="4"/>
  </r>
  <r>
    <m/>
    <x v="235"/>
    <s v="Credit Note"/>
    <s v="89421A"/>
    <s v="BUILDERS WAREHOUSE:CEDAR SQUARE"/>
    <s v="G/MASTER HERB MINT 12CM  647261"/>
    <n v="-20"/>
    <n v="25.25"/>
    <n v="-505"/>
    <n v="-8383"/>
    <x v="4"/>
  </r>
  <r>
    <m/>
    <x v="206"/>
    <s v="Credit Note"/>
    <s v="4401594773"/>
    <s v="BUILDERS WAREHOUSE:KLERKSDORP"/>
    <s v="G/MASTER HERB MINT 12CM  647261"/>
    <n v="-9"/>
    <n v="25.25"/>
    <n v="-227.25"/>
    <n v="-8610.25"/>
    <x v="4"/>
  </r>
  <r>
    <m/>
    <x v="10"/>
    <s v="Credit Note"/>
    <s v="4401598138"/>
    <s v="BUILDERS WAREHOUSE:WOODLANDS"/>
    <s v="G/MASTER HERB MINT 12CM  647261"/>
    <n v="-12"/>
    <n v="25.25"/>
    <n v="-303"/>
    <n v="-8913.25"/>
    <x v="4"/>
  </r>
  <r>
    <m/>
    <x v="41"/>
    <s v="Credit Note"/>
    <s v="4401598588"/>
    <s v="BUILDERS WAREHOUSE:HARTEBEESPOORT"/>
    <s v="G/MASTER HERB MINT 12CM  647261"/>
    <n v="-5"/>
    <n v="25.25"/>
    <n v="-126.25"/>
    <n v="-9039.5"/>
    <x v="4"/>
  </r>
  <r>
    <m/>
    <x v="4"/>
    <s v="Credit Note"/>
    <s v="4401600491"/>
    <s v="BUILDERS WAREHOUSE:CHERRY LANE"/>
    <s v="G/MASTER HERB MINT 12CM  647261"/>
    <n v="-3"/>
    <n v="25.25"/>
    <n v="-75.75"/>
    <n v="-9115.25"/>
    <x v="4"/>
  </r>
  <r>
    <m/>
    <x v="4"/>
    <s v="Credit Note"/>
    <s v="4401600467"/>
    <s v="BUILDERS WAREHOUSE:LYNNWOOD"/>
    <s v="G/MASTER HERB MINT 12CM  647261"/>
    <n v="-6"/>
    <n v="25.25"/>
    <n v="-151.5"/>
    <n v="-9266.75"/>
    <x v="4"/>
  </r>
  <r>
    <m/>
    <x v="4"/>
    <s v="Credit Note"/>
    <s v="4401600447"/>
    <s v="BUILDERS WAREHOUSE:ERASMUS PARK"/>
    <s v="G/MASTER HERB MINT 12CM  647261"/>
    <n v="-6"/>
    <n v="25.25"/>
    <n v="-151.5"/>
    <n v="-9418.25"/>
    <x v="4"/>
  </r>
  <r>
    <m/>
    <x v="12"/>
    <s v="Credit Note"/>
    <s v="4401603219"/>
    <s v="BUILDERS WAREHOUSE:ZAMBEZI"/>
    <s v="G/MASTER HERB MINT 12CM  647261"/>
    <n v="-9"/>
    <n v="25.25"/>
    <n v="-227.25"/>
    <n v="-9645.5"/>
    <x v="4"/>
  </r>
  <r>
    <m/>
    <x v="15"/>
    <s v="Credit Note"/>
    <s v="4401604887"/>
    <s v="BUILDERS WAREHOUSE:CENTURION"/>
    <s v="G/MASTER HERB MINT 12CM  647261"/>
    <n v="-12"/>
    <n v="25.25"/>
    <n v="-303"/>
    <n v="-9948.5"/>
    <x v="4"/>
  </r>
  <r>
    <m/>
    <x v="16"/>
    <s v="Credit Note"/>
    <s v="4401606681"/>
    <s v="BUILDERS WAREHOUSE:ERASMUS PARK"/>
    <s v="G/MASTER HERB MINT 12CM  647261"/>
    <n v="-1"/>
    <n v="25.25"/>
    <n v="-25.25"/>
    <n v="-9973.75"/>
    <x v="4"/>
  </r>
  <r>
    <m/>
    <x v="219"/>
    <s v="Credit Note"/>
    <s v="4401607342"/>
    <s v="BUILDERS WAREHOUSE:KEMPTON PARK"/>
    <s v="G/MASTER HERB MINT 12CM  647261"/>
    <n v="-8"/>
    <n v="25.25"/>
    <n v="-202"/>
    <n v="-10175.75"/>
    <x v="4"/>
  </r>
  <r>
    <m/>
    <x v="52"/>
    <s v="Credit Note"/>
    <s v="4401608648"/>
    <s v="BUILDERS WAREHOUSE:LYNNWOOD"/>
    <s v="G/MASTER HERB MINT 12CM  647621"/>
    <n v="-11"/>
    <n v="25.25"/>
    <n v="-277.75"/>
    <n v="-10453.5"/>
    <x v="4"/>
  </r>
  <r>
    <m/>
    <x v="53"/>
    <s v="Credit Note"/>
    <s v="4401609554"/>
    <s v="BUILDERS WAREHOUSE:KLERKSDORP"/>
    <s v="G/MASTER HERB MINT 12CM  647261"/>
    <n v="-4"/>
    <n v="25.25"/>
    <n v="-101"/>
    <n v="-10554.5"/>
    <x v="4"/>
  </r>
  <r>
    <m/>
    <x v="18"/>
    <s v="Credit Note"/>
    <s v="4401611256"/>
    <s v="BUILDERS WAREHOUSE:SILVERLAKES"/>
    <s v="G/MASTER HERB MINT 12CM  647261"/>
    <n v="-1"/>
    <n v="25.25"/>
    <n v="-25.25"/>
    <n v="-10579.75"/>
    <x v="4"/>
  </r>
  <r>
    <m/>
    <x v="56"/>
    <s v="Credit Note"/>
    <s v="4401614591"/>
    <s v="BUILDERS WAREHOUSE:BEDFORDVIEW"/>
    <s v="G/MASTER HERB MINT 12CM 647261"/>
    <n v="-8"/>
    <n v="25.25"/>
    <n v="-202"/>
    <n v="-10781.75"/>
    <x v="4"/>
  </r>
  <r>
    <s v="Total for G/MASTER HERB MINT 12CM"/>
    <x v="0"/>
    <m/>
    <m/>
    <m/>
    <m/>
    <n v="-427"/>
    <m/>
    <n v="-10781.75"/>
    <m/>
    <x v="0"/>
  </r>
  <r>
    <s v="G/MASTER HERB ORIGANO 12CM"/>
    <x v="0"/>
    <m/>
    <m/>
    <m/>
    <m/>
    <m/>
    <m/>
    <m/>
    <m/>
    <x v="0"/>
  </r>
  <r>
    <m/>
    <x v="236"/>
    <s v="Credit Note"/>
    <s v="4401478722"/>
    <s v="BUILDERS WAREHOUSE:KLERKSDORP"/>
    <s v="G/MASTER HERB ORIGANO 12CM  647263"/>
    <n v="-1"/>
    <n v="25.25"/>
    <n v="-25.25"/>
    <n v="-25.25"/>
    <x v="4"/>
  </r>
  <r>
    <m/>
    <x v="220"/>
    <s v="Credit Note"/>
    <s v="4401479521"/>
    <s v="BUILDERS WAREHOUSE:WOODLANDS"/>
    <s v="G/MASTER HERB ORIGANO 12CM  647263"/>
    <n v="-3"/>
    <n v="25.25"/>
    <n v="-75.75"/>
    <n v="-101"/>
    <x v="4"/>
  </r>
  <r>
    <m/>
    <x v="211"/>
    <s v="Credit Note"/>
    <s v="3015304554"/>
    <s v="BUILDERS WAREHOUSE:NORWOOD"/>
    <s v="G/MASTER HERB ORIGANO 12CM  647263"/>
    <n v="-10"/>
    <n v="25.25"/>
    <n v="-252.5"/>
    <n v="-353.5"/>
    <x v="4"/>
  </r>
  <r>
    <m/>
    <x v="145"/>
    <s v="Credit Note"/>
    <s v="4401480632"/>
    <s v="BUILDERS WAREHOUSE:RUSTENBURG"/>
    <s v="G/MASTER HERB ORIGANO 12CM  647263"/>
    <n v="-6"/>
    <n v="25.25"/>
    <n v="-151.5"/>
    <n v="-505"/>
    <x v="4"/>
  </r>
  <r>
    <m/>
    <x v="224"/>
    <s v="Credit Note"/>
    <s v="4401483095"/>
    <s v="BUILDERS WAREHOUSE:KLERKSDORP"/>
    <s v="G/MASTER HERB ORIGANO 12CM  647263"/>
    <n v="-9"/>
    <n v="25.25"/>
    <n v="-227.25"/>
    <n v="-732.25"/>
    <x v="4"/>
  </r>
  <r>
    <m/>
    <x v="150"/>
    <s v="Credit Note"/>
    <s v="4401488238"/>
    <s v="BUILDERS WAREHOUSE:SUNWARD PARK"/>
    <s v="G/MASTER HERB ORIGANO 12CM  647263"/>
    <n v="-11"/>
    <n v="25.25"/>
    <n v="-277.75"/>
    <n v="-1010"/>
    <x v="4"/>
  </r>
  <r>
    <m/>
    <x v="153"/>
    <s v="Credit Note"/>
    <s v="4401490411"/>
    <s v="BUILDERS WAREHOUSE:GREENSTONE"/>
    <s v="G/MASTER HERB ORIGANO 12CM  647263"/>
    <n v="-5"/>
    <n v="25.25"/>
    <n v="-126.25"/>
    <n v="-1136.25"/>
    <x v="4"/>
  </r>
  <r>
    <m/>
    <x v="163"/>
    <s v="Credit Note"/>
    <s v="4401500520"/>
    <s v="BUILDERS WAREHOUSE:RUSTENBURG"/>
    <s v="G/MASTER HERB ORIGANO 12CM  647263"/>
    <n v="-5"/>
    <n v="25.25"/>
    <n v="-126.25"/>
    <n v="-1262.5"/>
    <x v="4"/>
  </r>
  <r>
    <m/>
    <x v="165"/>
    <s v="Credit Note"/>
    <s v="4401501382"/>
    <s v="BUILDERS WAREHOUSE:KLERKSDORP"/>
    <s v="G/MASTER HERB ORIGANO 12CM  647263"/>
    <n v="-1"/>
    <n v="25.25"/>
    <n v="-25.25"/>
    <n v="-1287.75"/>
    <x v="4"/>
  </r>
  <r>
    <m/>
    <x v="172"/>
    <s v="Credit Note"/>
    <s v="4401506161"/>
    <s v="BUILDERS WAREHOUSE:BEDFORDVIEW"/>
    <s v="G/MASTER HERB ORIGANO 12CM  647263"/>
    <n v="-2"/>
    <n v="25.25"/>
    <n v="-50.5"/>
    <n v="-1338.25"/>
    <x v="4"/>
  </r>
  <r>
    <m/>
    <x v="62"/>
    <s v="Credit Note"/>
    <s v="4401510440"/>
    <s v="BUILDERS WAREHOUSE:KLERKSDORP"/>
    <s v="G/MASTER HERB ORIGANO 12CM  647263"/>
    <n v="-2"/>
    <n v="25.25"/>
    <n v="-50.5"/>
    <n v="-1388.75"/>
    <x v="4"/>
  </r>
  <r>
    <m/>
    <x v="63"/>
    <s v="Credit Note"/>
    <s v="4401510864"/>
    <s v="BUILDERS WAREHOUSE:SUNWARD PARK"/>
    <s v="G/MASTER HERB ORIGANO 12CM  647263"/>
    <n v="-12"/>
    <n v="25.25"/>
    <n v="-303"/>
    <n v="-1691.75"/>
    <x v="4"/>
  </r>
  <r>
    <m/>
    <x v="63"/>
    <s v="Credit Note"/>
    <s v="4401510864"/>
    <s v="BUILDERS WAREHOUSE:SUNWARD PARK"/>
    <s v="G/MASTER HERB ORIGANO 12CM 647263"/>
    <n v="-13"/>
    <n v="25.25"/>
    <n v="-328.25"/>
    <n v="-2020"/>
    <x v="4"/>
  </r>
  <r>
    <m/>
    <x v="63"/>
    <s v="Credit Note"/>
    <s v="4401510924"/>
    <s v="BUILDERS WAREHOUSE:CARNIVAL MALL"/>
    <s v="G/MASTER HERB ORIGANO 12CM  647263"/>
    <n v="-4"/>
    <n v="25.25"/>
    <n v="-101"/>
    <n v="-2121"/>
    <x v="4"/>
  </r>
  <r>
    <m/>
    <x v="67"/>
    <s v="Credit Note"/>
    <s v="4401515588"/>
    <s v="BUILDERS WAREHOUSE:HARTEBEESPOORT"/>
    <s v="G/MASTER HERB ORIGANO 12CM"/>
    <n v="-14"/>
    <n v="25.25"/>
    <n v="-353.5"/>
    <n v="-2474.5"/>
    <x v="4"/>
  </r>
  <r>
    <m/>
    <x v="67"/>
    <s v="Credit Note"/>
    <s v="4401516112"/>
    <s v="BUILDERS WAREHOUSE:NORWOOD"/>
    <s v="G/MASTER HERB ORIGANO 12CM"/>
    <n v="-3"/>
    <n v="25.25"/>
    <n v="-75.75"/>
    <n v="-2550.25"/>
    <x v="4"/>
  </r>
  <r>
    <m/>
    <x v="1"/>
    <s v="Credit Note"/>
    <s v="4401516418"/>
    <s v="BUILDERS WAREHOUSE:EMALALHENI"/>
    <s v="G/MASTER HERB ORIGANO 12CM  647263"/>
    <n v="-5"/>
    <n v="25.25"/>
    <n v="-126.25"/>
    <n v="-2676.5"/>
    <x v="4"/>
  </r>
  <r>
    <m/>
    <x v="70"/>
    <s v="Credit Note"/>
    <s v="4401525904"/>
    <s v="BUILDERS WAREHOUSE:MIDRAND"/>
    <s v="G/MASTER HERB ORIGANO 12CM"/>
    <n v="-3"/>
    <n v="25.25"/>
    <n v="-75.75"/>
    <n v="-2752.25"/>
    <x v="4"/>
  </r>
  <r>
    <m/>
    <x v="73"/>
    <s v="Credit Note"/>
    <s v="4401523344"/>
    <s v="BUILDERS WAREHOUSE:RUSTENBURG"/>
    <s v="G/MASTER HERB ORIGANO 12CM  647263"/>
    <n v="-1"/>
    <n v="25.25"/>
    <n v="-25.25"/>
    <n v="-2777.5"/>
    <x v="4"/>
  </r>
  <r>
    <m/>
    <x v="77"/>
    <s v="Credit Note"/>
    <s v="4401527504"/>
    <s v="BUILDERS WAREHOUSE:CHERRY LANE"/>
    <s v="G/MASTER HERB ORIGANO 12CM  647263"/>
    <n v="-1"/>
    <n v="25.25"/>
    <n v="-25.25"/>
    <n v="-2802.75"/>
    <x v="4"/>
  </r>
  <r>
    <m/>
    <x v="81"/>
    <s v="Credit Note"/>
    <s v="4401532803"/>
    <s v="BUILDERS WAREHOUSE:RUSTENBURG"/>
    <s v="G/MASTER HERB ORIGANO 12CM  647263"/>
    <n v="-2"/>
    <n v="25.25"/>
    <n v="-50.5"/>
    <n v="-2853.25"/>
    <x v="4"/>
  </r>
  <r>
    <m/>
    <x v="87"/>
    <s v="Credit Note"/>
    <s v="4401538706"/>
    <s v="BUILDERS WAREHOUSE:EDENVALE"/>
    <s v="G/MASTER HERB ORIGANO 12CM  647263"/>
    <n v="-1"/>
    <n v="25.25"/>
    <n v="-25.25"/>
    <n v="-2878.5"/>
    <x v="4"/>
  </r>
  <r>
    <m/>
    <x v="90"/>
    <s v="Credit Note"/>
    <s v="4401541941"/>
    <s v="BUILDERS WAREHOUSE:ROBINDALE"/>
    <s v="G/MASTER HERB ORIGANO 12CM  647263"/>
    <n v="-1"/>
    <n v="25.25"/>
    <n v="-25.25"/>
    <n v="-2903.75"/>
    <x v="4"/>
  </r>
  <r>
    <m/>
    <x v="190"/>
    <s v="Credit Note"/>
    <s v="4401552485"/>
    <s v="BUILDERS WAREHOUSE:KLERKSDORP"/>
    <s v="G/MASTER HERB ORIGANO 12CM  647263"/>
    <n v="-1"/>
    <n v="25.25"/>
    <n v="-25.25"/>
    <n v="-2929"/>
    <x v="4"/>
  </r>
  <r>
    <m/>
    <x v="116"/>
    <s v="Credit Note"/>
    <s v="4401562885"/>
    <s v="BUILDERS WAREHOUSE:EDENVALE"/>
    <s v="G/MASTER HERB ORIGANO 12CM"/>
    <n v="-1"/>
    <n v="25.25"/>
    <n v="-25.25"/>
    <n v="-2954.25"/>
    <x v="4"/>
  </r>
  <r>
    <m/>
    <x v="118"/>
    <s v="Credit Note"/>
    <s v="4401564564"/>
    <s v="BUILDERS WAREHOUSE:GREENSTONE"/>
    <s v="G/MASTER HERB ORIGANO 12CM  647263"/>
    <n v="-2"/>
    <n v="25.25"/>
    <n v="-50.5"/>
    <n v="-3004.75"/>
    <x v="4"/>
  </r>
  <r>
    <m/>
    <x v="119"/>
    <s v="Credit Note"/>
    <s v="4401565847"/>
    <s v="BUILDERS WAREHOUSE:WOODLANDS"/>
    <s v="G/MASTER HERB ORIGANO 12CM  647263"/>
    <n v="-1"/>
    <n v="25.25"/>
    <n v="-25.25"/>
    <n v="-3030"/>
    <x v="4"/>
  </r>
  <r>
    <m/>
    <x v="119"/>
    <s v="Credit Note"/>
    <s v="4401565876"/>
    <s v="BUILDERS WAREHOUSE:LYNNWOOD"/>
    <s v="G/MASTER HERB ORIGANO 12CM  647263"/>
    <n v="-1"/>
    <n v="25.25"/>
    <n v="-25.25"/>
    <n v="-3055.25"/>
    <x v="4"/>
  </r>
  <r>
    <m/>
    <x v="119"/>
    <s v="Credit Note"/>
    <s v="4401565884"/>
    <s v="BUILDERS WAREHOUSE:SILVERLAKES"/>
    <s v="G/MASTER HERB ORIGANO 12CM  647263"/>
    <n v="-22"/>
    <n v="25.25"/>
    <n v="-555.5"/>
    <n v="-3610.75"/>
    <x v="4"/>
  </r>
  <r>
    <m/>
    <x v="120"/>
    <s v="Credit Note"/>
    <s v="4401566721"/>
    <s v="BUILDERS WAREHOUSE:CARNIVAL MALL"/>
    <s v="G/MASTER HERB ORIGANO 12CM  647263"/>
    <n v="-3"/>
    <n v="25.25"/>
    <n v="-75.75"/>
    <n v="-3686.5"/>
    <x v="4"/>
  </r>
  <r>
    <m/>
    <x v="124"/>
    <s v="Credit Note"/>
    <s v="4401569702"/>
    <s v="BUILDERS WAREHOUSE:WONDER PARK"/>
    <s v="G/MASTER HERB ORIGANO 12CM  647263"/>
    <n v="-1"/>
    <n v="25.25"/>
    <n v="-25.25"/>
    <n v="-3711.75"/>
    <x v="4"/>
  </r>
  <r>
    <m/>
    <x v="195"/>
    <s v="Credit Note"/>
    <s v="4401571942"/>
    <s v="BUILDERS WAREHOUSE:RASLOUW"/>
    <s v="G/MASTER HERB ORIGANO 12CM  647263"/>
    <n v="-13"/>
    <n v="25.25"/>
    <n v="-328.25"/>
    <n v="-4040"/>
    <x v="4"/>
  </r>
  <r>
    <m/>
    <x v="125"/>
    <s v="Credit Note"/>
    <s v="4401573335"/>
    <s v="BUILDERS WAREHOUSE:NEWMARKET"/>
    <s v="G/MASTER HERB ORIGANO 12CM  647263"/>
    <n v="-1"/>
    <n v="25.25"/>
    <n v="-25.25"/>
    <n v="-4065.25"/>
    <x v="4"/>
  </r>
  <r>
    <m/>
    <x v="127"/>
    <s v="Credit Note"/>
    <s v="4401576062"/>
    <s v="BUILDERS WAREHOUSE:SILVERLAKES"/>
    <s v="G/MASTER HERB ORIGANO 12CM  647263"/>
    <n v="-6"/>
    <n v="25.25"/>
    <n v="-151.5"/>
    <n v="-4216.75"/>
    <x v="4"/>
  </r>
  <r>
    <m/>
    <x v="199"/>
    <s v="Credit Note"/>
    <s v="4401583315"/>
    <s v="BUILDERS WAREHOUSE:WONDER PARK"/>
    <s v="G/MASTER HERB ORIGANO 12CM  647263"/>
    <n v="-1"/>
    <n v="25.25"/>
    <n v="-25.25"/>
    <n v="-4242"/>
    <x v="4"/>
  </r>
  <r>
    <m/>
    <x v="201"/>
    <s v="Credit Note"/>
    <s v="4401586669"/>
    <s v="BUILDERS WAREHOUSE:SILVERLAKES"/>
    <s v="G/MASTER HERB ORIGANO 12CM  647263"/>
    <n v="-10"/>
    <n v="25.25"/>
    <n v="-252.5"/>
    <n v="-4494.5"/>
    <x v="4"/>
  </r>
  <r>
    <m/>
    <x v="27"/>
    <s v="Credit Note"/>
    <s v="4401586946"/>
    <s v="BUILDERS WAREHOUSE:CHERRY LANE"/>
    <s v="G/MASTER HERB ORIGANO 12CM  647623"/>
    <n v="-3"/>
    <n v="25.25"/>
    <n v="-75.75"/>
    <n v="-4570.25"/>
    <x v="4"/>
  </r>
  <r>
    <m/>
    <x v="208"/>
    <s v="Credit Note"/>
    <s v="4401595469"/>
    <s v="BUILDERS WAREHOUSE:CARNIVAL MALL"/>
    <s v="G/MASTER HERB ORIGANO 12CM  647263"/>
    <n v="-5"/>
    <n v="25.25"/>
    <n v="-126.25"/>
    <n v="-4696.5"/>
    <x v="4"/>
  </r>
  <r>
    <m/>
    <x v="18"/>
    <s v="Credit Note"/>
    <s v="90464A"/>
    <s v="BUILDERS WAREHOUSE:WOODLANDS"/>
    <s v="G/MASTER HERB ORIGANO 12CM  647263"/>
    <n v="-1"/>
    <n v="25.25"/>
    <n v="-25.25"/>
    <n v="-4721.75"/>
    <x v="4"/>
  </r>
  <r>
    <m/>
    <x v="56"/>
    <s v="Credit Note"/>
    <s v="4401614591"/>
    <s v="BUILDERS WAREHOUSE:BEDFORDVIEW"/>
    <s v="G/MASTER HERB ORIGANO 12CM 647263"/>
    <n v="-3"/>
    <n v="25.25"/>
    <n v="-75.75"/>
    <n v="-4797.5"/>
    <x v="4"/>
  </r>
  <r>
    <s v="Total for G/MASTER HERB ORIGANO 12CM"/>
    <x v="0"/>
    <m/>
    <m/>
    <m/>
    <m/>
    <n v="-190"/>
    <m/>
    <n v="-4797.5"/>
    <m/>
    <x v="0"/>
  </r>
  <r>
    <s v="G/MASTER HERB PARSLEY 12CM"/>
    <x v="0"/>
    <m/>
    <m/>
    <m/>
    <m/>
    <m/>
    <m/>
    <m/>
    <m/>
    <x v="0"/>
  </r>
  <r>
    <m/>
    <x v="222"/>
    <s v="Credit Note"/>
    <s v="4401486996"/>
    <s v="BUILDERS WAREHOUSE:SILVERLAKES"/>
    <s v="G/MASTER HERB PARSLEY 12CM  647258"/>
    <n v="-18"/>
    <n v="25.25"/>
    <n v="-454.5"/>
    <n v="-454.5"/>
    <x v="4"/>
  </r>
  <r>
    <m/>
    <x v="58"/>
    <s v="Credit Note"/>
    <s v="4401489312"/>
    <s v="BUILDERS WAREHOUSE:LYNNWOOD"/>
    <s v="G/MASTER HERB PARSLEY 12CM  647258"/>
    <n v="-1"/>
    <n v="25.25"/>
    <n v="-25.25"/>
    <n v="-479.75"/>
    <x v="4"/>
  </r>
  <r>
    <m/>
    <x v="152"/>
    <s v="Credit Note"/>
    <s v="4401489959"/>
    <s v="BUILDERS WAREHOUSE:KLERKSDORP"/>
    <s v="G/MASTER HERB PARSLEY 12CM  647258"/>
    <n v="-6"/>
    <n v="25.25"/>
    <n v="-151.5"/>
    <n v="-631.25"/>
    <x v="4"/>
  </r>
  <r>
    <m/>
    <x v="155"/>
    <s v="Credit Note"/>
    <s v="4401496486"/>
    <s v="BUILDERS WAREHOUSE:KLERKSDORP"/>
    <s v="G/MASTER HERB PARSLEY 12CM  647258"/>
    <n v="-2"/>
    <n v="25.25"/>
    <n v="-50.5"/>
    <n v="-681.75"/>
    <x v="4"/>
  </r>
  <r>
    <m/>
    <x v="158"/>
    <s v="Credit Note"/>
    <s v="86738A"/>
    <s v="BUILDERS WAREHOUSE:SILVERLAKES"/>
    <s v="G/MASTER HERB PARSLEY 12CM  647258"/>
    <n v="-1"/>
    <n v="25.25"/>
    <n v="-25.25"/>
    <n v="-707"/>
    <x v="4"/>
  </r>
  <r>
    <m/>
    <x v="165"/>
    <s v="Credit Note"/>
    <s v="4401501183"/>
    <s v="BUILDERS WAREHOUSE:MIDDELBURG"/>
    <s v="G/MASTER HERB PARSLEY 12CM  647258"/>
    <n v="-3"/>
    <n v="25.25"/>
    <n v="-75.75"/>
    <n v="-782.75"/>
    <x v="4"/>
  </r>
  <r>
    <m/>
    <x v="169"/>
    <s v="Credit Note"/>
    <s v="4401504265"/>
    <s v="BUILDERS WAREHOUSE:KEMPTON PARK"/>
    <s v="G/MASTER HERB PARSLEY 12CM  647258"/>
    <n v="-5"/>
    <n v="25.25"/>
    <n v="-126.25"/>
    <n v="-909"/>
    <x v="4"/>
  </r>
  <r>
    <m/>
    <x v="172"/>
    <s v="Credit Note"/>
    <s v="4401506159"/>
    <s v="BUILDERS WAREHOUSE:BEDFORDVIEW"/>
    <s v="G/MASTER HERB PARSLEY 12CM  647258"/>
    <n v="-4"/>
    <n v="25.25"/>
    <n v="-101"/>
    <n v="-1010"/>
    <x v="4"/>
  </r>
  <r>
    <m/>
    <x v="172"/>
    <s v="Credit Note"/>
    <s v="4401506225"/>
    <s v="BUILDERS WAREHOUSE:KEMPTON PARK"/>
    <s v="G/MASTER HERB PARSLEY 12CM  647258"/>
    <n v="-10"/>
    <n v="25.25"/>
    <n v="-252.5"/>
    <n v="-1262.5"/>
    <x v="4"/>
  </r>
  <r>
    <m/>
    <x v="62"/>
    <s v="Credit Note"/>
    <s v="4401510440"/>
    <s v="BUILDERS WAREHOUSE:KLERKSDORP"/>
    <s v="G/MASTER HERB PARSLEY 12CM  647258"/>
    <n v="-7"/>
    <n v="25.25"/>
    <n v="-176.75"/>
    <n v="-1439.25"/>
    <x v="4"/>
  </r>
  <r>
    <m/>
    <x v="67"/>
    <s v="Credit Note"/>
    <s v="4401516112"/>
    <s v="BUILDERS WAREHOUSE:NORWOOD"/>
    <s v="G/MASTER HERB PARSLEY 12CM"/>
    <n v="-3"/>
    <n v="25.25"/>
    <n v="-75.75"/>
    <n v="-1515"/>
    <x v="4"/>
  </r>
  <r>
    <m/>
    <x v="1"/>
    <s v="Credit Note"/>
    <s v="4401516420"/>
    <s v="BUILDERS WAREHOUSE:NEWMARKET"/>
    <s v="G/MASTER HERB PARSLEY 12CM  647258"/>
    <n v="-3"/>
    <n v="25.25"/>
    <n v="-75.75"/>
    <n v="-1590.75"/>
    <x v="4"/>
  </r>
  <r>
    <m/>
    <x v="230"/>
    <s v="Credit Note"/>
    <s v="4401518492"/>
    <s v="BUILDERS WAREHOUSE:GREENSTONE"/>
    <s v="G/MASTER HERB PARSLEY 12CM"/>
    <n v="-3"/>
    <n v="25.25"/>
    <n v="-75.75"/>
    <n v="-1666.5"/>
    <x v="4"/>
  </r>
  <r>
    <m/>
    <x v="70"/>
    <s v="Credit Note"/>
    <s v="4401525904"/>
    <s v="BUILDERS WAREHOUSE:MIDRAND"/>
    <s v="G/MASTER HERB PARSLEY 12CM"/>
    <n v="-8"/>
    <n v="25.25"/>
    <n v="-202"/>
    <n v="-1868.5"/>
    <x v="4"/>
  </r>
  <r>
    <m/>
    <x v="72"/>
    <s v="Credit Note"/>
    <s v="4401522198"/>
    <s v="BUILDERS WAREHOUSE:SUNWARD PARK"/>
    <s v="G/MASTER HERB PARSLEY 12CM  647258"/>
    <n v="-7"/>
    <n v="25.25"/>
    <n v="-176.75"/>
    <n v="-2045.25"/>
    <x v="4"/>
  </r>
  <r>
    <m/>
    <x v="73"/>
    <s v="Credit Note"/>
    <s v="4401523344"/>
    <s v="BUILDERS WAREHOUSE:RUSTENBURG"/>
    <s v="G/MASTER HERB PARSLEY 12CM  647258"/>
    <n v="-8"/>
    <n v="25.25"/>
    <n v="-202"/>
    <n v="-2247.25"/>
    <x v="4"/>
  </r>
  <r>
    <m/>
    <x v="75"/>
    <s v="Credit Note"/>
    <s v="4401525566"/>
    <s v="BUILDERS WAREHOUSE:CENTURION"/>
    <s v="G/MASTER HERB PARSLEY 12CM 647258"/>
    <n v="-1"/>
    <n v="25.25"/>
    <n v="-25.25"/>
    <n v="-2272.5"/>
    <x v="4"/>
  </r>
  <r>
    <m/>
    <x v="77"/>
    <s v="Credit Note"/>
    <s v="4401527389"/>
    <s v="BUILDERS WAREHOUSE:CENTURION"/>
    <s v="G/MASTER HERB PARSLEY 12CM  647258"/>
    <n v="-13"/>
    <n v="25.25"/>
    <n v="-328.25"/>
    <n v="-2600.75"/>
    <x v="4"/>
  </r>
  <r>
    <m/>
    <x v="232"/>
    <s v="Credit Note"/>
    <s v="4401532319"/>
    <s v="BUILDERS WAREHOUSE:ROBINDALE"/>
    <s v="G/MASTER HERB PARSLEY 12CM  647258"/>
    <n v="-6"/>
    <n v="25.25"/>
    <n v="-151.5"/>
    <n v="-2752.25"/>
    <x v="4"/>
  </r>
  <r>
    <m/>
    <x v="81"/>
    <s v="Credit Note"/>
    <s v="4401532803"/>
    <s v="BUILDERS WAREHOUSE:RUSTENBURG"/>
    <s v="G/MASTER HERB PARSLEY 12CM  647258"/>
    <n v="-3"/>
    <n v="25.25"/>
    <n v="-75.75"/>
    <n v="-2828"/>
    <x v="4"/>
  </r>
  <r>
    <m/>
    <x v="83"/>
    <s v="Credit Note"/>
    <s v="4401535115"/>
    <s v="BUILDERS WAREHOUSE:LYNNWOOD"/>
    <s v="647258  G/MASTER HERB PARSLEY 12CM"/>
    <n v="-1"/>
    <n v="25.25"/>
    <n v="-25.25"/>
    <n v="-2853.25"/>
    <x v="4"/>
  </r>
  <r>
    <m/>
    <x v="87"/>
    <s v="Credit Note"/>
    <s v="4401538706"/>
    <s v="BUILDERS WAREHOUSE:EDENVALE"/>
    <s v="G/MASTER HERB PARSLEY 12CM  647258"/>
    <n v="-1"/>
    <n v="25.25"/>
    <n v="-25.25"/>
    <n v="-2878.5"/>
    <x v="4"/>
  </r>
  <r>
    <m/>
    <x v="97"/>
    <s v="Credit Note"/>
    <s v="4401549086"/>
    <s v="BUILDERS WAREHOUSE:RUSTENBURG"/>
    <s v="G/MASTER HERB PARSLEY 12CM  647258"/>
    <n v="-14"/>
    <n v="25.25"/>
    <n v="-353.5"/>
    <n v="-3232"/>
    <x v="4"/>
  </r>
  <r>
    <m/>
    <x v="97"/>
    <s v="Credit Note"/>
    <s v="4401549678"/>
    <s v="BUILDERS WAREHOUSE:KLERKSDORP"/>
    <s v="G/MASTER HERB PARSLEY 12CM  647258"/>
    <n v="-10"/>
    <n v="25.25"/>
    <n v="-252.5"/>
    <n v="-3484.5"/>
    <x v="4"/>
  </r>
  <r>
    <m/>
    <x v="223"/>
    <s v="Credit Note"/>
    <s v="4401555000"/>
    <s v="BUILDERS WAREHOUSE:RASLOUW"/>
    <s v="G/MASTER HERB PARSLEY 12CM  647258"/>
    <n v="-21"/>
    <n v="25.25"/>
    <n v="-530.25"/>
    <n v="-4014.75"/>
    <x v="4"/>
  </r>
  <r>
    <m/>
    <x v="105"/>
    <s v="Credit Note"/>
    <s v="4401556751"/>
    <s v="BUILDERS WAREHOUSE:RUSTENBURG"/>
    <s v="G/MASTER HERB PARSLEY 12CM  647258"/>
    <n v="-2"/>
    <n v="25.25"/>
    <n v="-50.5"/>
    <n v="-4065.25"/>
    <x v="4"/>
  </r>
  <r>
    <m/>
    <x v="105"/>
    <s v="Credit Note"/>
    <s v="4401556763"/>
    <s v="BUILDERS WAREHOUSE:SILVERLAKES"/>
    <s v="G/MASTER HERB PARSLEY 12CM  647258"/>
    <n v="-2"/>
    <n v="25.25"/>
    <n v="-50.5"/>
    <n v="-4115.75"/>
    <x v="4"/>
  </r>
  <r>
    <m/>
    <x v="107"/>
    <s v="Credit Note"/>
    <s v="4401557617"/>
    <s v="BUILDERS WAREHOUSE:SUNWARD PARK"/>
    <s v="G/MASTER HERB PARSLEY 12CM  647258"/>
    <n v="-1"/>
    <n v="25.25"/>
    <n v="-25.25"/>
    <n v="-4141"/>
    <x v="4"/>
  </r>
  <r>
    <m/>
    <x v="109"/>
    <s v="Credit Note"/>
    <s v="4401558913"/>
    <s v="BUILDERS WAREHOUSE:RASLOUW"/>
    <s v="G/MASTER HERB PARSLEY 12CM  647258"/>
    <n v="-1"/>
    <n v="25.25"/>
    <n v="-25.25"/>
    <n v="-4166.25"/>
    <x v="4"/>
  </r>
  <r>
    <m/>
    <x v="109"/>
    <s v="Credit Note"/>
    <s v="4401558817"/>
    <s v="BUILDERS WAREHOUSE:ERASMUS PARK"/>
    <s v="G/MASTER HERB PARSLEY 12CM  647258"/>
    <n v="-12"/>
    <n v="25.25"/>
    <n v="-303"/>
    <n v="-4469.25"/>
    <x v="4"/>
  </r>
  <r>
    <m/>
    <x v="109"/>
    <s v="Credit Note"/>
    <s v="4401558898"/>
    <s v="BUILDERS WAREHOUSE:WOODLANDS"/>
    <s v="G/MASTER HERB PARSLEY 12CM  647258"/>
    <n v="-8"/>
    <n v="25.25"/>
    <n v="-202"/>
    <n v="-4671.25"/>
    <x v="4"/>
  </r>
  <r>
    <m/>
    <x v="109"/>
    <s v="Credit Note"/>
    <s v="4401558854"/>
    <s v="BUILDERS WAREHOUSE:CENTURION"/>
    <s v="G/MASTER HERB PARSLEY 12CM  647258"/>
    <n v="-9"/>
    <n v="25.25"/>
    <n v="-227.25"/>
    <n v="-4898.5"/>
    <x v="4"/>
  </r>
  <r>
    <m/>
    <x v="111"/>
    <s v="Credit Note"/>
    <s v="4401560117"/>
    <s v="BUILDERS WAREHOUSE:NEWMARKET"/>
    <s v="G/MASTER HERB PARSLEY 12CM  647258"/>
    <n v="-11"/>
    <n v="25.25"/>
    <n v="-277.75"/>
    <n v="-5176.25"/>
    <x v="4"/>
  </r>
  <r>
    <m/>
    <x v="114"/>
    <s v="Credit Note"/>
    <s v="4401561791"/>
    <s v="BUILDERS WAREHOUSE:WOODLANDS"/>
    <s v="G/MASTER HERB PARSLEY 12CM  647258"/>
    <n v="-1"/>
    <n v="25.25"/>
    <n v="-25.25"/>
    <n v="-5201.5"/>
    <x v="4"/>
  </r>
  <r>
    <m/>
    <x v="115"/>
    <s v="Credit Note"/>
    <s v="4401562431"/>
    <s v="BUILDERS WAREHOUSE:GREENSTONE"/>
    <s v="G/MASTER HERB PARSLEY 12CM  647258"/>
    <n v="-9"/>
    <n v="25.25"/>
    <n v="-227.25"/>
    <n v="-5428.75"/>
    <x v="4"/>
  </r>
  <r>
    <m/>
    <x v="118"/>
    <s v="Credit Note"/>
    <s v="4401564564"/>
    <s v="BUILDERS WAREHOUSE:GREENSTONE"/>
    <s v="G/MASTER HERB PARSLEY 12CM  647258"/>
    <n v="-1"/>
    <n v="25.25"/>
    <n v="-25.25"/>
    <n v="-5454"/>
    <x v="4"/>
  </r>
  <r>
    <m/>
    <x v="118"/>
    <s v="Credit Note"/>
    <s v="4401564628"/>
    <s v="BUILDERS WAREHOUSE:KEMPTON PARK"/>
    <s v="G/MASTER HERB PARSLEY 12CM 647258"/>
    <n v="-2"/>
    <n v="25.25"/>
    <n v="-50.5"/>
    <n v="-5504.5"/>
    <x v="4"/>
  </r>
  <r>
    <m/>
    <x v="139"/>
    <s v="Credit Note"/>
    <s v="4401564981"/>
    <s v="BUILDERS WAREHOUSE:NORTHMEAD"/>
    <s v="G/MASTER HERB PARSLEY 12CM  647258"/>
    <n v="-1"/>
    <n v="25.25"/>
    <n v="-25.25"/>
    <n v="-5529.75"/>
    <x v="4"/>
  </r>
  <r>
    <m/>
    <x v="119"/>
    <s v="Credit Note"/>
    <s v="4401565876"/>
    <s v="BUILDERS WAREHOUSE:LYNNWOOD"/>
    <s v="G/MASTER HERB PARSLEY 12CM  647258"/>
    <n v="-2"/>
    <n v="25.25"/>
    <n v="-50.5"/>
    <n v="-5580.25"/>
    <x v="4"/>
  </r>
  <r>
    <m/>
    <x v="119"/>
    <s v="Credit Note"/>
    <s v="4401565884"/>
    <s v="BUILDERS WAREHOUSE:SILVERLAKES"/>
    <s v="G/MASTER HERB PARSLEY 12CM  647258"/>
    <n v="-4"/>
    <n v="25.25"/>
    <n v="-101"/>
    <n v="-5681.25"/>
    <x v="4"/>
  </r>
  <r>
    <m/>
    <x v="192"/>
    <s v="Credit Note"/>
    <s v="4401566459"/>
    <s v="BUILDERS WAREHOUSE:HARTEBEESPOORT"/>
    <s v="G/MASTER HERB PARSLEY 12CM  647258"/>
    <n v="-10"/>
    <n v="25.25"/>
    <n v="-252.5"/>
    <n v="-5933.75"/>
    <x v="4"/>
  </r>
  <r>
    <m/>
    <x v="192"/>
    <s v="Credit Note"/>
    <s v="4401566476"/>
    <s v="BUILDERS WAREHOUSE:KEMPTON PARK"/>
    <s v="G/MASTER HERB PARSLEY 12CM  647258"/>
    <n v="-6"/>
    <n v="25.25"/>
    <n v="-151.5"/>
    <n v="-6085.25"/>
    <x v="4"/>
  </r>
  <r>
    <m/>
    <x v="192"/>
    <s v="Credit Note"/>
    <s v="4401566487"/>
    <s v="BUILDERS WAREHOUSE:GREENSTONE"/>
    <s v="G/MASTER HERB PARSLEY 12CM  647258"/>
    <n v="-1"/>
    <n v="25.25"/>
    <n v="-25.25"/>
    <n v="-6110.5"/>
    <x v="4"/>
  </r>
  <r>
    <m/>
    <x v="120"/>
    <s v="Credit Note"/>
    <s v="4401566721"/>
    <s v="BUILDERS WAREHOUSE:CARNIVAL MALL"/>
    <s v="G/MASTER HERB PARSLEY 12CM  647258"/>
    <n v="-2"/>
    <n v="25.25"/>
    <n v="-50.5"/>
    <n v="-6161"/>
    <x v="4"/>
  </r>
  <r>
    <m/>
    <x v="120"/>
    <s v="Credit Note"/>
    <s v="4401566723"/>
    <s v="BUILDERS WAREHOUSE:SUNWARD PARK"/>
    <s v="G/MASTER HERB PARSLEY 12CM  647258"/>
    <n v="-5"/>
    <n v="25.25"/>
    <n v="-126.25"/>
    <n v="-6287.25"/>
    <x v="4"/>
  </r>
  <r>
    <m/>
    <x v="193"/>
    <s v="Credit Note"/>
    <s v="4401568224"/>
    <s v="BUILDERS WAREHOUSE:BEDFORDVIEW"/>
    <s v="G/MASTER HERB PARSLEY 12CM  647258"/>
    <n v="-5"/>
    <n v="25.25"/>
    <n v="-126.25"/>
    <n v="-6413.5"/>
    <x v="4"/>
  </r>
  <r>
    <m/>
    <x v="193"/>
    <s v="Credit Note"/>
    <s v="4401568227"/>
    <s v="BUILDERS WAREHOUSE:NORWOOD"/>
    <s v="G/MASTER HERB PARSLEY 12CM  647258"/>
    <n v="-1"/>
    <n v="25.25"/>
    <n v="-25.25"/>
    <n v="-6438.75"/>
    <x v="4"/>
  </r>
  <r>
    <m/>
    <x v="141"/>
    <s v="Credit Note"/>
    <s v="4401570937"/>
    <s v="BUILDERS WAREHOUSE:CARNIVAL MALL"/>
    <s v="G/MASTER HERB PARSLEY 12CM  647258"/>
    <n v="-1"/>
    <n v="25.25"/>
    <n v="-25.25"/>
    <n v="-6464"/>
    <x v="4"/>
  </r>
  <r>
    <m/>
    <x v="125"/>
    <s v="Credit Note"/>
    <s v="4401573408"/>
    <s v="BUILDERS WAREHOUSE:SUNWARD PARK"/>
    <s v="G/MASTER HERB PARSLEY 12CM  647258"/>
    <n v="-1"/>
    <n v="25.25"/>
    <n v="-25.25"/>
    <n v="-6489.25"/>
    <x v="4"/>
  </r>
  <r>
    <m/>
    <x v="237"/>
    <s v="Credit Note"/>
    <s v="4401575043"/>
    <s v="BUILDERS WAREHOUSE:NORWOOD"/>
    <s v="G/MASTER HERB PARSLEY 12CM  647258"/>
    <n v="-3"/>
    <n v="25.25"/>
    <n v="-75.75"/>
    <n v="-6565"/>
    <x v="4"/>
  </r>
  <r>
    <m/>
    <x v="127"/>
    <s v="Credit Note"/>
    <s v="4401576062"/>
    <s v="BUILDERS WAREHOUSE:SILVERLAKES"/>
    <s v="G/MASTER HERB PARSLEY 12CM  647258"/>
    <n v="-15"/>
    <n v="25.25"/>
    <n v="-378.75"/>
    <n v="-6943.75"/>
    <x v="4"/>
  </r>
  <r>
    <m/>
    <x v="128"/>
    <s v="Credit Note"/>
    <s v="4401576867"/>
    <s v="BUILDERS WAREHOUSE:GREENSTONE"/>
    <s v="G/MASTER HERB PARSLEY 12CM  647258"/>
    <n v="-2"/>
    <n v="25.25"/>
    <n v="-50.5"/>
    <n v="-6994.25"/>
    <x v="4"/>
  </r>
  <r>
    <m/>
    <x v="196"/>
    <s v="Credit Note"/>
    <s v="4401578559"/>
    <s v="BUILDERS WAREHOUSE:KLERKSDORP"/>
    <s v="G/MASTER HERB PARSLEY 12CM  647258"/>
    <n v="-2"/>
    <n v="25.25"/>
    <n v="-50.5"/>
    <n v="-7044.75"/>
    <x v="4"/>
  </r>
  <r>
    <m/>
    <x v="201"/>
    <s v="Credit Note"/>
    <s v="89567A"/>
    <s v="BUILDERS WAREHOUSE:SILVERLAKES"/>
    <s v="G/MASTER HERB PARSLEY 12CM  647258"/>
    <n v="-25"/>
    <n v="25.25"/>
    <n v="-631.25"/>
    <n v="-7676"/>
    <x v="4"/>
  </r>
  <r>
    <m/>
    <x v="202"/>
    <s v="Credit Note"/>
    <s v="4401587301"/>
    <s v="BUILDERS WAREHOUSE:GREENSTONE"/>
    <s v="G/MASTER HERB PARSLEY 12CM  647258"/>
    <n v="-9"/>
    <n v="25.25"/>
    <n v="-227.25"/>
    <n v="-7903.25"/>
    <x v="4"/>
  </r>
  <r>
    <m/>
    <x v="7"/>
    <s v="Credit Note"/>
    <s v="4401591459"/>
    <s v="BUILDERS WAREHOUSE:LYNNWOOD"/>
    <s v="G/MASTER HERB PARSLEY 12CM  647258"/>
    <n v="-6"/>
    <n v="25.25"/>
    <n v="-151.5"/>
    <n v="-8054.75"/>
    <x v="4"/>
  </r>
  <r>
    <m/>
    <x v="35"/>
    <s v="Credit Note"/>
    <s v="4401592152"/>
    <s v="BUILDERS WAREHOUSE:CARNIVAL MALL"/>
    <s v="G/MASTER HERB PARSLEY 12CM  647258"/>
    <n v="-9"/>
    <n v="25.25"/>
    <n v="-227.25"/>
    <n v="-8282"/>
    <x v="4"/>
  </r>
  <r>
    <m/>
    <x v="38"/>
    <s v="Credit Note"/>
    <s v="4401593071"/>
    <s v="BUILDERS WAREHOUSE:RASLOUW"/>
    <s v="G/MASTER HERB PARSLEY 12CM  647258"/>
    <n v="-8"/>
    <n v="25.25"/>
    <n v="-202"/>
    <n v="-8484"/>
    <x v="4"/>
  </r>
  <r>
    <m/>
    <x v="206"/>
    <s v="Credit Note"/>
    <s v="4401594773"/>
    <s v="BUILDERS WAREHOUSE:KLERKSDORP"/>
    <s v="G/MASTER HERB PARSLEY 12CM  647258"/>
    <n v="-9"/>
    <n v="25.25"/>
    <n v="-227.25"/>
    <n v="-8711.25"/>
    <x v="4"/>
  </r>
  <r>
    <m/>
    <x v="45"/>
    <s v="Credit Note"/>
    <s v="4401604474"/>
    <s v="BUILDERS WAREHOUSE:WOODLANDS"/>
    <s v="G/MASTER HERB PARSLEY 12CM  647258"/>
    <n v="-1"/>
    <n v="25.25"/>
    <n v="-25.25"/>
    <n v="-8736.5"/>
    <x v="4"/>
  </r>
  <r>
    <m/>
    <x v="219"/>
    <s v="Credit Note"/>
    <s v="4401607310"/>
    <s v="BUILDERS WAREHOUSE:GREENSTONE"/>
    <s v="G/MASTER HERB PARSLEY 12CM  647258"/>
    <n v="-14"/>
    <n v="25.25"/>
    <n v="-353.5"/>
    <n v="-9090"/>
    <x v="4"/>
  </r>
  <r>
    <m/>
    <x v="53"/>
    <s v="Credit Note"/>
    <s v="4401609509"/>
    <s v="BUILDERS WAREHOUSE:ROBINDALE"/>
    <s v="G/MASTER HERB PARSLEY 12CM  647258"/>
    <n v="-13"/>
    <n v="25.25"/>
    <n v="-328.25"/>
    <n v="-9418.25"/>
    <x v="4"/>
  </r>
  <r>
    <m/>
    <x v="47"/>
    <s v="Credit Note"/>
    <s v="4401610091"/>
    <s v="BUILDERS WAREHOUSE:NEWMARKET"/>
    <s v="G/MASTER HERB PARSLEY 12CM  647258"/>
    <n v="-14"/>
    <n v="25.25"/>
    <n v="-353.5"/>
    <n v="-9771.75"/>
    <x v="4"/>
  </r>
  <r>
    <m/>
    <x v="49"/>
    <s v="Credit Note"/>
    <s v="4401613312"/>
    <s v="BUILDERS WAREHOUSE:GREENSTONE"/>
    <s v="G/MASTER HERB PARSLEY 12CM 647258"/>
    <n v="-1"/>
    <n v="25.25"/>
    <n v="-25.25"/>
    <n v="-9797"/>
    <x v="4"/>
  </r>
  <r>
    <m/>
    <x v="19"/>
    <s v="Credit Note"/>
    <s v="4401613868"/>
    <s v="BUILDERS WAREHOUSE:LYNNWOOD"/>
    <s v="G/MASTER HERB PARSLEY 12CM 645258"/>
    <n v="-4"/>
    <n v="25.25"/>
    <n v="-101"/>
    <n v="-9898"/>
    <x v="4"/>
  </r>
  <r>
    <m/>
    <x v="19"/>
    <s v="Credit Note"/>
    <s v="4401613843"/>
    <s v="BUILDERS WAREHOUSE:CHERRY LANE"/>
    <s v="G/MASTER HERB PARSLEY 12CM 647258"/>
    <n v="-5"/>
    <n v="25.25"/>
    <n v="-126.25"/>
    <n v="-10024.25"/>
    <x v="4"/>
  </r>
  <r>
    <m/>
    <x v="21"/>
    <s v="Credit Note"/>
    <s v="4401615886"/>
    <s v="BUILDERS WAREHOUSE:LYNNWOOD"/>
    <s v="G/MASTER HERB PARSLEY 12CM 647258"/>
    <n v="-1"/>
    <n v="25.25"/>
    <n v="-25.25"/>
    <n v="-10049.5"/>
    <x v="4"/>
  </r>
  <r>
    <s v="Total for G/MASTER HERB PARSLEY 12CM"/>
    <x v="0"/>
    <m/>
    <m/>
    <m/>
    <m/>
    <n v="-398"/>
    <m/>
    <n v="-10049.5"/>
    <m/>
    <x v="0"/>
  </r>
  <r>
    <s v="G/MASTER HERB ROCKET 12CM"/>
    <x v="0"/>
    <m/>
    <m/>
    <m/>
    <m/>
    <m/>
    <m/>
    <m/>
    <m/>
    <x v="0"/>
  </r>
  <r>
    <m/>
    <x v="222"/>
    <s v="Credit Note"/>
    <s v="4401486942"/>
    <s v="BUILDERS WAREHOUSE:RASLOUW"/>
    <s v="G/MASTER HERB ROCKET 12CM 647262"/>
    <n v="-12"/>
    <n v="25.25"/>
    <n v="-303"/>
    <n v="-303"/>
    <x v="4"/>
  </r>
  <r>
    <m/>
    <x v="163"/>
    <s v="Credit Note"/>
    <s v="4401500514"/>
    <s v="BUILDERS WAREHOUSE:HARTEBEESPOORT"/>
    <s v="G/MASTER HERB ROCKET 12CM  647262"/>
    <n v="-3"/>
    <n v="25.25"/>
    <n v="-75.75"/>
    <n v="-378.75"/>
    <x v="4"/>
  </r>
  <r>
    <m/>
    <x v="65"/>
    <s v="Credit Note"/>
    <s v="4401513981"/>
    <s v="BUILDERS WAREHOUSE:RASLOUW"/>
    <s v="G/MASTER HERB ROCKET 12CM  647262"/>
    <n v="-6"/>
    <n v="25.25"/>
    <n v="-151.5"/>
    <n v="-530.25"/>
    <x v="4"/>
  </r>
  <r>
    <m/>
    <x v="67"/>
    <s v="Credit Note"/>
    <s v="4401515588"/>
    <s v="BUILDERS WAREHOUSE:HARTEBEESPOORT"/>
    <s v="G/MASTER HERB ROCKET 12CM"/>
    <n v="-6"/>
    <n v="25.25"/>
    <n v="-151.5"/>
    <n v="-681.75"/>
    <x v="4"/>
  </r>
  <r>
    <m/>
    <x v="238"/>
    <s v="Credit Note"/>
    <s v="4401526250"/>
    <s v="BUILDERS WAREHOUSE:KEMPTON PARK"/>
    <s v="G/MASTER HERB ROCKET 12CM  647262"/>
    <n v="-4"/>
    <n v="25.25"/>
    <n v="-101"/>
    <n v="-782.75"/>
    <x v="4"/>
  </r>
  <r>
    <m/>
    <x v="79"/>
    <s v="Credit Note"/>
    <s v="4401530644"/>
    <s v="BUILDERS WAREHOUSE:LYNNWOOD"/>
    <s v="G/MASTER HERB ROCKET 12CM  647262"/>
    <n v="-4"/>
    <n v="25.25"/>
    <n v="-101"/>
    <n v="-883.75"/>
    <x v="4"/>
  </r>
  <r>
    <m/>
    <x v="90"/>
    <s v="Credit Note"/>
    <s v="4401541941"/>
    <s v="BUILDERS WAREHOUSE:ROBINDALE"/>
    <s v="G/MASTER HERB ROCKET 12CM  647262"/>
    <n v="-6"/>
    <n v="25.25"/>
    <n v="-151.5"/>
    <n v="-1035.25"/>
    <x v="4"/>
  </r>
  <r>
    <m/>
    <x v="188"/>
    <s v="Credit Note"/>
    <s v="4401546920"/>
    <s v="BUILDERS WAREHOUSE:KLERKSDORP"/>
    <s v="G/MASTER HERB ROCKET 12CM  647262"/>
    <n v="-12"/>
    <n v="25.25"/>
    <n v="-303"/>
    <n v="-1338.25"/>
    <x v="4"/>
  </r>
  <r>
    <m/>
    <x v="97"/>
    <s v="Credit Note"/>
    <s v="4401549086"/>
    <s v="BUILDERS WAREHOUSE:RUSTENBURG"/>
    <s v="G/MASTER HERB ROCKET 12CM  647262"/>
    <n v="-12"/>
    <n v="25.25"/>
    <n v="-303"/>
    <n v="-1641.25"/>
    <x v="4"/>
  </r>
  <r>
    <m/>
    <x v="97"/>
    <s v="Credit Note"/>
    <s v="4401549678"/>
    <s v="BUILDERS WAREHOUSE:KLERKSDORP"/>
    <s v="G/MASTER HERB ROCKET 12CM  647262"/>
    <n v="-2"/>
    <n v="25.25"/>
    <n v="-50.5"/>
    <n v="-1691.75"/>
    <x v="4"/>
  </r>
  <r>
    <m/>
    <x v="99"/>
    <s v="Credit Note"/>
    <s v="4401552054"/>
    <s v="BUILDERS WAREHOUSE:ERASMUS PARK"/>
    <s v="G/MASTER HERB ROCKET 12CM  647262"/>
    <n v="-5"/>
    <n v="25.25"/>
    <n v="-126.25"/>
    <n v="-1818"/>
    <x v="4"/>
  </r>
  <r>
    <m/>
    <x v="99"/>
    <s v="Credit Note"/>
    <s v="4401551956"/>
    <s v="BUILDERS WAREHOUSE:CENTURION"/>
    <s v="G/MASTER HERB ROCKET 12CM  647262"/>
    <n v="-5"/>
    <n v="25.25"/>
    <n v="-126.25"/>
    <n v="-1944.25"/>
    <x v="4"/>
  </r>
  <r>
    <m/>
    <x v="239"/>
    <s v="Credit Note"/>
    <s v="4401553103"/>
    <s v="BUILDERS WAREHOUSE:NORWOOD"/>
    <s v="G/MASTER HERB ROCKET 12CM  647262"/>
    <n v="-9"/>
    <n v="25.25"/>
    <n v="-227.25"/>
    <n v="-2171.5"/>
    <x v="4"/>
  </r>
  <r>
    <m/>
    <x v="102"/>
    <s v="Credit Note"/>
    <s v="4401555456"/>
    <s v="BUILDERS WAREHOUSE:ROBINDALE"/>
    <s v="G/MASTER HERB ROCKET 12CM  647262"/>
    <n v="-7"/>
    <n v="25.25"/>
    <n v="-176.75"/>
    <n v="-2348.25"/>
    <x v="4"/>
  </r>
  <r>
    <m/>
    <x v="103"/>
    <s v="Credit Note"/>
    <s v="4401555759"/>
    <s v="BUILDERS WAREHOUSE:NEWMARKET"/>
    <s v="G/MASTER HERB ROCKET 12CM  647262"/>
    <n v="-5"/>
    <n v="25.25"/>
    <n v="-126.25"/>
    <n v="-2474.5"/>
    <x v="4"/>
  </r>
  <r>
    <m/>
    <x v="105"/>
    <s v="Credit Note"/>
    <s v="4401556760"/>
    <s v="BUILDERS WAREHOUSE:RASLOUW"/>
    <s v="G/MASTER HERB ROCKET 12CM"/>
    <n v="-6"/>
    <n v="25.25"/>
    <n v="-151.5"/>
    <n v="-2626"/>
    <x v="4"/>
  </r>
  <r>
    <m/>
    <x v="105"/>
    <s v="Credit Note"/>
    <s v="4401556694"/>
    <s v="BUILDERS WAREHOUSE:WOODLANDS"/>
    <s v="G/MASTER HERB ROCKET 12CM  647262"/>
    <n v="-7"/>
    <n v="25.25"/>
    <n v="-176.75"/>
    <n v="-2802.75"/>
    <x v="4"/>
  </r>
  <r>
    <m/>
    <x v="108"/>
    <s v="Credit Note"/>
    <s v="4401557946"/>
    <s v="BUILDERS WAREHOUSE:BEDFORDVIEW"/>
    <s v="G/MASTER HERB ROCKET 12CM  647262"/>
    <n v="-11"/>
    <n v="25.25"/>
    <n v="-277.75"/>
    <n v="-3080.5"/>
    <x v="4"/>
  </r>
  <r>
    <m/>
    <x v="109"/>
    <s v="Credit Note"/>
    <s v="4401558913"/>
    <s v="BUILDERS WAREHOUSE:RASLOUW"/>
    <s v="G/MASTER HERB ROCKET 12CM  647262"/>
    <n v="-1"/>
    <n v="25.25"/>
    <n v="-25.25"/>
    <n v="-3105.75"/>
    <x v="4"/>
  </r>
  <r>
    <m/>
    <x v="109"/>
    <s v="Credit Note"/>
    <s v="4401558898"/>
    <s v="BUILDERS WAREHOUSE:WOODLANDS"/>
    <s v="G/MASTER HERB ROCKET 12CM 647262"/>
    <n v="-4"/>
    <n v="25.25"/>
    <n v="-101"/>
    <n v="-3206.75"/>
    <x v="4"/>
  </r>
  <r>
    <m/>
    <x v="109"/>
    <s v="Credit Note"/>
    <s v="4401558854"/>
    <s v="BUILDERS WAREHOUSE:CENTURION"/>
    <s v="G/MASTER HERB ROCKET 12CM  647262"/>
    <n v="-2"/>
    <n v="25.25"/>
    <n v="-50.5"/>
    <n v="-3257.25"/>
    <x v="4"/>
  </r>
  <r>
    <m/>
    <x v="111"/>
    <s v="Credit Note"/>
    <s v="4401560117"/>
    <s v="BUILDERS WAREHOUSE:NEWMARKET"/>
    <s v="G/MASTER HERB ROCKET 12CM"/>
    <n v="-2"/>
    <n v="25.25"/>
    <n v="-50.5"/>
    <n v="-3307.75"/>
    <x v="4"/>
  </r>
  <r>
    <m/>
    <x v="115"/>
    <s v="Credit Note"/>
    <s v="4401562384"/>
    <s v="BUILDERS WAREHOUSE:KEMPTON PARK"/>
    <s v="G/MASTER HERB ROCKET 12CM  647262"/>
    <n v="-5"/>
    <n v="25.25"/>
    <n v="-126.25"/>
    <n v="-3434"/>
    <x v="4"/>
  </r>
  <r>
    <m/>
    <x v="118"/>
    <s v="Credit Note"/>
    <s v="88626A"/>
    <s v="BUILDERS WAREHOUSE:BEDFORDVIEW"/>
    <s v="G/MASTER HERB ROCKET 12CM  647262"/>
    <n v="-20"/>
    <n v="25.25"/>
    <n v="-505"/>
    <n v="-3939"/>
    <x v="4"/>
  </r>
  <r>
    <m/>
    <x v="119"/>
    <s v="Credit Note"/>
    <s v="4401565876"/>
    <s v="BUILDERS WAREHOUSE:LYNNWOOD"/>
    <s v="G/MASTER HERB ROCKET 12CM  647262"/>
    <n v="-1"/>
    <n v="25.25"/>
    <n v="-25.25"/>
    <n v="-3964.25"/>
    <x v="4"/>
  </r>
  <r>
    <m/>
    <x v="141"/>
    <s v="Credit Note"/>
    <s v="4401570937"/>
    <s v="BUILDERS WAREHOUSE:CARNIVAL MALL"/>
    <s v="G/MASTER HERB ROCKET 12CM  647262"/>
    <n v="-3"/>
    <n v="25.25"/>
    <n v="-75.75"/>
    <n v="-4040"/>
    <x v="4"/>
  </r>
  <r>
    <m/>
    <x v="240"/>
    <s v="Credit Note"/>
    <s v="4401572447"/>
    <s v="BUILDERS WAREHOUSE:KLERKSDORP"/>
    <s v="G/MASTER HERB ROCKET 12CM  647262"/>
    <n v="-6"/>
    <n v="25.25"/>
    <n v="-151.5"/>
    <n v="-4191.5"/>
    <x v="4"/>
  </r>
  <r>
    <m/>
    <x v="125"/>
    <s v="Credit Note"/>
    <s v="4401573335"/>
    <s v="BUILDERS WAREHOUSE:NEWMARKET"/>
    <s v="G/MASTER HERB ROCKET 12CM  647262"/>
    <n v="-3"/>
    <n v="25.25"/>
    <n v="-75.75"/>
    <n v="-4267.25"/>
    <x v="4"/>
  </r>
  <r>
    <m/>
    <x v="241"/>
    <s v="Credit Note"/>
    <s v="4401574624"/>
    <s v="BUILDERS WAREHOUSE:KLERKSDORP"/>
    <s v="G/MASTER HERB ROCKET 12CM  647262"/>
    <n v="-3"/>
    <n v="25.25"/>
    <n v="-75.75"/>
    <n v="-4343"/>
    <x v="4"/>
  </r>
  <r>
    <m/>
    <x v="237"/>
    <s v="Credit Note"/>
    <s v="4401574993"/>
    <s v="BUILDERS WAREHOUSE:EMALALHENI"/>
    <s v="G/MASTER HERB ROCKET 12CM  647262"/>
    <n v="-2"/>
    <n v="25.25"/>
    <n v="-50.5"/>
    <n v="-4393.5"/>
    <x v="4"/>
  </r>
  <r>
    <m/>
    <x v="128"/>
    <s v="Credit Note"/>
    <s v="4401576867"/>
    <s v="BUILDERS WAREHOUSE:GREENSTONE"/>
    <s v="G/MASTER HERB ROCKET 12CM  647262"/>
    <n v="-8"/>
    <n v="25.25"/>
    <n v="-202"/>
    <n v="-4595.5"/>
    <x v="4"/>
  </r>
  <r>
    <m/>
    <x v="129"/>
    <s v="Credit Note"/>
    <s v="4401578138"/>
    <s v="BUILDERS WAREHOUSE:ERASMUS PARK"/>
    <s v="G/MASTER HERB ROCKET 12CM  647262"/>
    <n v="-1"/>
    <n v="25.25"/>
    <n v="-25.25"/>
    <n v="-4620.75"/>
    <x v="4"/>
  </r>
  <r>
    <m/>
    <x v="196"/>
    <s v="Credit Note"/>
    <s v="4401578559"/>
    <s v="BUILDERS WAREHOUSE:KLERKSDORP"/>
    <s v="G/MASTER HERB ROCKET 12CM  647262"/>
    <n v="-2"/>
    <n v="25.25"/>
    <n v="-50.5"/>
    <n v="-4671.25"/>
    <x v="4"/>
  </r>
  <r>
    <m/>
    <x v="216"/>
    <s v="Credit Note"/>
    <s v="4401578955"/>
    <s v="BUILDERS WAREHOUSE:GREENSTONE"/>
    <s v="G/MASTER HERB ROCKET 12CM  647262"/>
    <n v="-4"/>
    <n v="25.25"/>
    <n v="-101"/>
    <n v="-4772.25"/>
    <x v="4"/>
  </r>
  <r>
    <m/>
    <x v="198"/>
    <s v="Credit Note"/>
    <s v="4401580185"/>
    <s v="BUILDERS WAREHOUSE:NORWOOD"/>
    <s v="G/MASTER HERB ROCKET 12CM  647262"/>
    <n v="-1"/>
    <n v="25.25"/>
    <n v="-25.25"/>
    <n v="-4797.5"/>
    <x v="4"/>
  </r>
  <r>
    <m/>
    <x v="198"/>
    <s v="Credit Note"/>
    <s v="4401580740"/>
    <s v="BUILDERS WAREHOUSE:LYNNWOOD"/>
    <s v="G/MASTER HERB ROCKET 12CM  647262"/>
    <n v="-6"/>
    <n v="25.25"/>
    <n v="-151.5"/>
    <n v="-4949"/>
    <x v="4"/>
  </r>
  <r>
    <m/>
    <x v="130"/>
    <s v="Credit Note"/>
    <s v="4401583025"/>
    <s v="BUILDERS WAREHOUSE:WOODLANDS"/>
    <s v="G/MASTER HERB ROCKET 12CM  647262"/>
    <n v="-13"/>
    <n v="25.25"/>
    <n v="-328.25"/>
    <n v="-5277.25"/>
    <x v="4"/>
  </r>
  <r>
    <m/>
    <x v="201"/>
    <s v="Credit Note"/>
    <s v="4401586669"/>
    <s v="BUILDERS WAREHOUSE:SILVERLAKES"/>
    <s v="G/MASTER HERB ROCKET 12CM  647262"/>
    <n v="-1"/>
    <n v="25.25"/>
    <n v="-25.25"/>
    <n v="-5302.5"/>
    <x v="4"/>
  </r>
  <r>
    <m/>
    <x v="29"/>
    <s v="Credit Note"/>
    <s v="4401588636"/>
    <s v="BUILDERS WAREHOUSE:KEMPTON PARK"/>
    <s v="G/MASTER HERB ROCKET 12CM  647626"/>
    <n v="-14"/>
    <n v="25.25"/>
    <n v="-353.5"/>
    <n v="-5656"/>
    <x v="4"/>
  </r>
  <r>
    <m/>
    <x v="34"/>
    <s v="Credit Note"/>
    <s v="4401590851"/>
    <s v="BUILDERS WAREHOUSE:SUNWARD PARK"/>
    <s v="G/MASTER HERB ROCKET 12CM  647262"/>
    <n v="-6"/>
    <n v="25.25"/>
    <n v="-151.5"/>
    <n v="-5807.5"/>
    <x v="4"/>
  </r>
  <r>
    <m/>
    <x v="39"/>
    <s v="Credit Note"/>
    <s v="4401593620"/>
    <s v="BUILDERS WAREHOUSE:NEWMARKET"/>
    <s v="G/MASTER HERB ROCKET 12CM  647262"/>
    <n v="-9"/>
    <n v="25.25"/>
    <n v="-227.25"/>
    <n v="-6034.75"/>
    <x v="4"/>
  </r>
  <r>
    <s v="Total for G/MASTER HERB ROCKET 12CM"/>
    <x v="0"/>
    <m/>
    <m/>
    <m/>
    <m/>
    <n v="-239"/>
    <m/>
    <n v="-6034.75"/>
    <m/>
    <x v="0"/>
  </r>
  <r>
    <s v="G/MASTER HERB ROSEMARY 12CM"/>
    <x v="0"/>
    <m/>
    <m/>
    <m/>
    <m/>
    <m/>
    <m/>
    <m/>
    <m/>
    <x v="0"/>
  </r>
  <r>
    <m/>
    <x v="236"/>
    <s v="Credit Note"/>
    <s v="4401478722"/>
    <s v="BUILDERS WAREHOUSE:KLERKSDORP"/>
    <s v="G/MASTER HERB ROSEMARY 12CM  647264"/>
    <n v="-1"/>
    <n v="25.25"/>
    <n v="-25.25"/>
    <n v="-25.25"/>
    <x v="4"/>
  </r>
  <r>
    <m/>
    <x v="146"/>
    <s v="Credit Note"/>
    <s v="4401480964"/>
    <s v="BUILDERS WAREHOUSE:CENTURION"/>
    <s v="G/MASTER HERB ROSEMARY 12CM  647264"/>
    <n v="-1"/>
    <n v="25.25"/>
    <n v="-25.25"/>
    <n v="-50.5"/>
    <x v="4"/>
  </r>
  <r>
    <m/>
    <x v="221"/>
    <s v="Credit Note"/>
    <s v="4401493056"/>
    <s v="BUILDERS WAREHOUSE:ERASMUS PARK"/>
    <s v="G/MASTER HERB ROSEMARY 12CM  647264"/>
    <n v="-1"/>
    <n v="25.25"/>
    <n v="-25.25"/>
    <n v="-75.75"/>
    <x v="4"/>
  </r>
  <r>
    <m/>
    <x v="242"/>
    <s v="Credit Note"/>
    <s v="4401493445"/>
    <s v="BUILDERS WAREHOUSE:BOKSBURG (NEW)"/>
    <s v="G/MASTER HERB ROSEMARY 12CM  647264"/>
    <n v="-1"/>
    <n v="25.25"/>
    <n v="-25.25"/>
    <n v="-101"/>
    <x v="4"/>
  </r>
  <r>
    <m/>
    <x v="62"/>
    <s v="Credit Note"/>
    <s v="4401510440"/>
    <s v="BUILDERS WAREHOUSE:KLERKSDORP"/>
    <s v="G/MASTER HERB ROSEMARY 12CM  647264"/>
    <n v="-1"/>
    <n v="25.25"/>
    <n v="-25.25"/>
    <n v="-126.25"/>
    <x v="4"/>
  </r>
  <r>
    <m/>
    <x v="63"/>
    <s v="Credit Note"/>
    <s v="4401510924"/>
    <s v="BUILDERS WAREHOUSE:CARNIVAL MALL"/>
    <s v="G/MASTER HERB ROSEMARY 12CM  647264"/>
    <n v="-3"/>
    <n v="25.25"/>
    <n v="-75.75"/>
    <n v="-202"/>
    <x v="4"/>
  </r>
  <r>
    <m/>
    <x v="109"/>
    <s v="Credit Note"/>
    <s v="4401558911"/>
    <s v="BUILDERS WAREHOUSE:RUSTENBURG"/>
    <s v="G/MASTER HERB ROSEMARY 12CM  647264"/>
    <n v="-3"/>
    <n v="25.25"/>
    <n v="-75.75"/>
    <n v="-277.75"/>
    <x v="4"/>
  </r>
  <r>
    <m/>
    <x v="117"/>
    <s v="Credit Note"/>
    <s v="4401564035"/>
    <s v="BUILDERS WAREHOUSE:RUSTENBURG"/>
    <s v="G/MASTER HERB ROSEMARY 12CM  647264"/>
    <n v="-2"/>
    <n v="25.25"/>
    <n v="-50.5"/>
    <n v="-328.25"/>
    <x v="4"/>
  </r>
  <r>
    <m/>
    <x v="124"/>
    <s v="Credit Note"/>
    <s v="4401569671"/>
    <s v="BUILDERS WAREHOUSE:RUSTENBURG"/>
    <s v="G/MASTER HERB ROSEMARY 12CM  647264"/>
    <n v="-2"/>
    <n v="25.25"/>
    <n v="-50.5"/>
    <n v="-378.75"/>
    <x v="4"/>
  </r>
  <r>
    <m/>
    <x v="125"/>
    <s v="Credit Note"/>
    <s v="4401573408"/>
    <s v="BUILDERS WAREHOUSE:SUNWARD PARK"/>
    <s v="G/MASTER HERB ROSEMARY 12CM  647264"/>
    <n v="-4"/>
    <n v="25.25"/>
    <n v="-101"/>
    <n v="-479.75"/>
    <x v="4"/>
  </r>
  <r>
    <m/>
    <x v="197"/>
    <s v="Credit Note"/>
    <s v="89216A"/>
    <s v="BUILDERS WAREHOUSE:NEWMARKET"/>
    <s v="G/MASTER HERB ROSEMARY 12CM  647264"/>
    <n v="-10"/>
    <n v="25.25"/>
    <n v="-252.5"/>
    <n v="-732.25"/>
    <x v="4"/>
  </r>
  <r>
    <m/>
    <x v="201"/>
    <s v="Credit Note"/>
    <s v="4401586647"/>
    <s v="BUILDERS WAREHOUSE:LYNNWOOD"/>
    <s v="G/MASTER HERB ROSEMARY 12CM  647264"/>
    <n v="-1"/>
    <n v="25.25"/>
    <n v="-25.25"/>
    <n v="-757.5"/>
    <x v="4"/>
  </r>
  <r>
    <m/>
    <x v="34"/>
    <s v="Credit Note"/>
    <s v="4401590851"/>
    <s v="BUILDERS WAREHOUSE:SUNWARD PARK"/>
    <s v="G/MASTER HERB ROSEMARY 12CM  647264"/>
    <n v="-1"/>
    <n v="25.25"/>
    <n v="-25.25"/>
    <n v="-782.75"/>
    <x v="4"/>
  </r>
  <r>
    <m/>
    <x v="2"/>
    <s v="Credit Note"/>
    <s v="4401591684"/>
    <s v="BUILDERS WAREHOUSE:KLERKSDORP"/>
    <s v="G/MASTER HERB ROSEMARY 12CM  647264"/>
    <n v="-10"/>
    <n v="25.25"/>
    <n v="-252.5"/>
    <n v="-1035.25"/>
    <x v="4"/>
  </r>
  <r>
    <s v="Total for G/MASTER HERB ROSEMARY 12CM"/>
    <x v="0"/>
    <m/>
    <m/>
    <m/>
    <m/>
    <n v="-41"/>
    <m/>
    <n v="-1035.25"/>
    <m/>
    <x v="0"/>
  </r>
  <r>
    <s v="G/MASTER HERB SAGE 12CM"/>
    <x v="0"/>
    <m/>
    <m/>
    <m/>
    <m/>
    <m/>
    <m/>
    <m/>
    <m/>
    <x v="0"/>
  </r>
  <r>
    <m/>
    <x v="222"/>
    <s v="Credit Note"/>
    <s v="4401486996"/>
    <s v="BUILDERS WAREHOUSE:SILVERLAKES"/>
    <s v="G/MASTER HERB SAGE 12CM 647265"/>
    <n v="-7"/>
    <n v="25.25"/>
    <n v="-176.75"/>
    <n v="-176.75"/>
    <x v="4"/>
  </r>
  <r>
    <m/>
    <x v="152"/>
    <s v="Credit Note"/>
    <s v="4401489959"/>
    <s v="BUILDERS WAREHOUSE:KLERKSDORP"/>
    <s v="G/MASTER HERB SAGE 12CM  647265"/>
    <n v="-1"/>
    <n v="25.25"/>
    <n v="-25.25"/>
    <n v="-202"/>
    <x v="4"/>
  </r>
  <r>
    <m/>
    <x v="162"/>
    <s v="Credit Note"/>
    <s v="4401499897"/>
    <s v="BUILDERS WAREHOUSE:MIDRAND"/>
    <s v="G/MASTER HERB SAGE 12CM  647265"/>
    <n v="-2"/>
    <n v="25.25"/>
    <n v="-50.5"/>
    <n v="-252.5"/>
    <x v="4"/>
  </r>
  <r>
    <m/>
    <x v="172"/>
    <s v="Credit Note"/>
    <s v="4401506161"/>
    <s v="BUILDERS WAREHOUSE:BEDFORDVIEW"/>
    <s v="G/MASTER HERB SAGE 12CM  647265"/>
    <n v="-1"/>
    <n v="25.25"/>
    <n v="-25.25"/>
    <n v="-277.75"/>
    <x v="4"/>
  </r>
  <r>
    <m/>
    <x v="109"/>
    <s v="Credit Note"/>
    <s v="4401558913"/>
    <s v="BUILDERS WAREHOUSE:RASLOUW"/>
    <s v="G/MASTER HERB SAGE 12CM  647265"/>
    <n v="-1"/>
    <n v="25.25"/>
    <n v="-25.25"/>
    <n v="-303"/>
    <x v="4"/>
  </r>
  <r>
    <m/>
    <x v="43"/>
    <s v="Credit Note"/>
    <s v="4401601401"/>
    <s v="BUILDERS WAREHOUSE:KLERKSDORP"/>
    <s v="G/MASTER HERB SAGE 12CM  647265"/>
    <n v="-4"/>
    <n v="25.25"/>
    <n v="-101"/>
    <n v="-404"/>
    <x v="4"/>
  </r>
  <r>
    <m/>
    <x v="5"/>
    <s v="Credit Note"/>
    <s v="4401605541"/>
    <s v="BUILDERS WAREHOUSE:ROBINDALE"/>
    <s v="G/MASTER HERB SAGE 12CM  647265"/>
    <n v="-1"/>
    <n v="25.25"/>
    <n v="-25.25"/>
    <n v="-429.25"/>
    <x v="4"/>
  </r>
  <r>
    <m/>
    <x v="16"/>
    <s v="Credit Note"/>
    <s v="4401606695"/>
    <s v="BUILDERS WAREHOUSE:RUSTENBURG"/>
    <s v="G/MASTER HERB SAGE 12CM  647265"/>
    <n v="-8"/>
    <n v="25.25"/>
    <n v="-202"/>
    <n v="-631.25"/>
    <x v="4"/>
  </r>
  <r>
    <m/>
    <x v="18"/>
    <s v="Credit Note"/>
    <s v="4401611207"/>
    <s v="BUILDERS WAREHOUSE:CENTURION"/>
    <s v="G/MASTER HERB SAGE 12CM  647265"/>
    <n v="-9"/>
    <n v="25.25"/>
    <n v="-227.25"/>
    <n v="-858.5"/>
    <x v="4"/>
  </r>
  <r>
    <m/>
    <x v="56"/>
    <s v="Credit Note"/>
    <s v="4401614591"/>
    <s v="BUILDERS WAREHOUSE:BEDFORDVIEW"/>
    <s v="G/MASTER HERB SAGE 12CM 647265"/>
    <n v="-7"/>
    <n v="25.25"/>
    <n v="-176.75"/>
    <n v="-1035.25"/>
    <x v="4"/>
  </r>
  <r>
    <m/>
    <x v="56"/>
    <s v="Credit Note"/>
    <s v="4401614674"/>
    <s v="BUILDERS WAREHOUSE:ROBINDALE"/>
    <s v="G/MASTER HERB SAGE 12CM 647265"/>
    <n v="-2"/>
    <n v="25.25"/>
    <n v="-50.5"/>
    <n v="-1085.75"/>
    <x v="4"/>
  </r>
  <r>
    <m/>
    <x v="21"/>
    <s v="Credit Note"/>
    <s v="4401615886"/>
    <s v="BUILDERS WAREHOUSE:LYNNWOOD"/>
    <s v="G/MASTER HERB SAGE 12CM 647265"/>
    <n v="-6"/>
    <n v="25.25"/>
    <n v="-151.5"/>
    <n v="-1237.25"/>
    <x v="4"/>
  </r>
  <r>
    <s v="Total for G/MASTER HERB SAGE 12CM"/>
    <x v="0"/>
    <m/>
    <m/>
    <m/>
    <m/>
    <n v="-49"/>
    <m/>
    <n v="-1237.25"/>
    <m/>
    <x v="0"/>
  </r>
  <r>
    <s v="G/MASTER HERB STRAWBERRY 12CM"/>
    <x v="0"/>
    <m/>
    <m/>
    <m/>
    <m/>
    <m/>
    <m/>
    <m/>
    <m/>
    <x v="0"/>
  </r>
  <r>
    <m/>
    <x v="35"/>
    <s v="Credit Note"/>
    <s v="89805A"/>
    <s v="BUILDERS WAREHOUSE:GREENSTONE"/>
    <s v="G/MASTER HERB STRAWBERRY 12CM  666044"/>
    <n v="-1"/>
    <n v="25.25"/>
    <n v="-25.25"/>
    <n v="-25.25"/>
    <x v="4"/>
  </r>
  <r>
    <m/>
    <x v="35"/>
    <s v="Credit Note"/>
    <s v="89823A"/>
    <s v="BUILDERS WAREHOUSE:SUNWARD PARK"/>
    <s v="G/MASTER HERB STRAWBERRY 12CM  666044"/>
    <n v="-1"/>
    <n v="25.25"/>
    <n v="-25.25"/>
    <n v="-50.5"/>
    <x v="4"/>
  </r>
  <r>
    <m/>
    <x v="10"/>
    <s v="Credit Note"/>
    <s v="4401598113"/>
    <s v="BUILDERS WAREHOUSE:RUSTENBURG"/>
    <s v="G/MASTER HERB STRAWBERRY 12CM  666044"/>
    <n v="-2"/>
    <n v="25.25"/>
    <n v="-50.5"/>
    <n v="-101"/>
    <x v="4"/>
  </r>
  <r>
    <m/>
    <x v="45"/>
    <s v="Credit Note"/>
    <s v="4401604474"/>
    <s v="BUILDERS WAREHOUSE:WOODLANDS"/>
    <s v="G/MASTER HERB STRAWBERRY 12CM  666044"/>
    <n v="-2"/>
    <n v="25.25"/>
    <n v="-50.5"/>
    <n v="-151.5"/>
    <x v="4"/>
  </r>
  <r>
    <m/>
    <x v="5"/>
    <s v="Credit Note"/>
    <s v="4401605541"/>
    <s v="BUILDERS WAREHOUSE:ROBINDALE"/>
    <s v="G/MASTER HERB STRAWBERRY 12CM  666044"/>
    <n v="-1"/>
    <n v="25.25"/>
    <n v="-25.25"/>
    <n v="-176.75"/>
    <x v="4"/>
  </r>
  <r>
    <m/>
    <x v="16"/>
    <s v="Credit Note"/>
    <s v="4401606695"/>
    <s v="BUILDERS WAREHOUSE:RUSTENBURG"/>
    <s v="G/MASTER HERB STRAWBERRY 12CM  666044"/>
    <n v="-6"/>
    <n v="25.25"/>
    <n v="-151.5"/>
    <n v="-328.25"/>
    <x v="4"/>
  </r>
  <r>
    <m/>
    <x v="49"/>
    <s v="Credit Note"/>
    <s v="4401613390"/>
    <s v="BUILDERS WAREHOUSE:RUSTENBURG"/>
    <s v="G/MASTER HERB STRAWBERRY 12CM 666044"/>
    <n v="-3"/>
    <n v="25.25"/>
    <n v="-75.75"/>
    <n v="-404"/>
    <x v="4"/>
  </r>
  <r>
    <m/>
    <x v="49"/>
    <s v="Credit Note"/>
    <s v="4401613329"/>
    <s v="BUILDERS WAREHOUSE:NORWOOD"/>
    <s v="G/MASTER HERB STRAWBERRY 12CM 666044"/>
    <n v="-15"/>
    <n v="25.25"/>
    <n v="-378.75"/>
    <n v="-782.75"/>
    <x v="4"/>
  </r>
  <r>
    <m/>
    <x v="21"/>
    <s v="Credit Note"/>
    <s v="4401615886"/>
    <s v="BUILDERS WAREHOUSE:LYNNWOOD"/>
    <s v="G/MASTER HERB STRAWBERRY 12CM 666044"/>
    <n v="-1"/>
    <n v="25.25"/>
    <n v="-25.25"/>
    <n v="-808"/>
    <x v="4"/>
  </r>
  <r>
    <s v="Total for G/MASTER HERB STRAWBERRY 12CM"/>
    <x v="0"/>
    <m/>
    <m/>
    <m/>
    <m/>
    <n v="-32"/>
    <m/>
    <n v="-808"/>
    <m/>
    <x v="0"/>
  </r>
  <r>
    <s v="G/MASTER HERB THYME 12CM"/>
    <x v="0"/>
    <m/>
    <m/>
    <m/>
    <m/>
    <m/>
    <m/>
    <m/>
    <m/>
    <x v="0"/>
  </r>
  <r>
    <m/>
    <x v="146"/>
    <s v="Credit Note"/>
    <s v="4401480991"/>
    <s v="BUILDERS WAREHOUSE:MIDDELBURG"/>
    <s v="G/MASTER HERB THYME 12CM  647266"/>
    <n v="-5"/>
    <n v="25.25"/>
    <n v="-126.25"/>
    <n v="-126.25"/>
    <x v="4"/>
  </r>
  <r>
    <m/>
    <x v="147"/>
    <s v="Credit Note"/>
    <s v="4401481550"/>
    <s v="BUILDERS WAREHOUSE:KLERKSDORP"/>
    <s v="G/MASTER HERB THYME 12CM 647266"/>
    <n v="-1"/>
    <n v="25.25"/>
    <n v="-25.25"/>
    <n v="-151.5"/>
    <x v="4"/>
  </r>
  <r>
    <m/>
    <x v="224"/>
    <s v="Credit Note"/>
    <s v="4401483095"/>
    <s v="BUILDERS WAREHOUSE:KLERKSDORP"/>
    <s v="G/MASTER HERB THYME 12CM  647266"/>
    <n v="-3"/>
    <n v="25.25"/>
    <n v="-75.75"/>
    <n v="-227.25"/>
    <x v="4"/>
  </r>
  <r>
    <m/>
    <x v="58"/>
    <s v="Credit Note"/>
    <s v="4401489384"/>
    <s v="BUILDERS WAREHOUSE:CENTURION"/>
    <s v="G/MASTER HERB THYME 12CM  647266"/>
    <n v="-6"/>
    <n v="25.25"/>
    <n v="-151.5"/>
    <n v="-378.75"/>
    <x v="4"/>
  </r>
  <r>
    <m/>
    <x v="226"/>
    <s v="Credit Note"/>
    <s v="4401494426"/>
    <s v="BUILDERS WAREHOUSE:WONDER PARK"/>
    <s v="G/MASTER HERB THYME 12CM  647266"/>
    <n v="-7"/>
    <n v="25.25"/>
    <n v="-176.75"/>
    <n v="-555.5"/>
    <x v="4"/>
  </r>
  <r>
    <m/>
    <x v="172"/>
    <s v="Credit Note"/>
    <s v="4401506161"/>
    <s v="BUILDERS WAREHOUSE:BEDFORDVIEW"/>
    <s v="G/MASTER HERB THYME 12CM  647266"/>
    <n v="-2"/>
    <n v="25.25"/>
    <n v="-50.5"/>
    <n v="-606"/>
    <x v="4"/>
  </r>
  <r>
    <m/>
    <x v="63"/>
    <s v="Credit Note"/>
    <s v="4401510924"/>
    <s v="BUILDERS WAREHOUSE:CARNIVAL MALL"/>
    <s v="G/MASTER HERB THYME 12CM  647266"/>
    <n v="-8"/>
    <n v="25.25"/>
    <n v="-202"/>
    <n v="-808"/>
    <x v="4"/>
  </r>
  <r>
    <m/>
    <x v="67"/>
    <s v="Credit Note"/>
    <s v="4401515588"/>
    <s v="BUILDERS WAREHOUSE:HARTEBEESPOORT"/>
    <s v="G/MASTER HERB THYME 12CM"/>
    <n v="-15"/>
    <n v="25.25"/>
    <n v="-378.75"/>
    <n v="-1186.75"/>
    <x v="4"/>
  </r>
  <r>
    <m/>
    <x v="67"/>
    <s v="Credit Note"/>
    <s v="4401516112"/>
    <s v="BUILDERS WAREHOUSE:NORWOOD"/>
    <s v="G/MASTER HERB THYME 12CM"/>
    <n v="-10"/>
    <n v="25.25"/>
    <n v="-252.5"/>
    <n v="-1439.25"/>
    <x v="4"/>
  </r>
  <r>
    <m/>
    <x v="1"/>
    <s v="Credit Note"/>
    <s v="4401516418"/>
    <s v="BUILDERS WAREHOUSE:EMALALHENI"/>
    <s v="G/MASTER HERB THYME 12CM  647266"/>
    <n v="-1"/>
    <n v="25.25"/>
    <n v="-25.25"/>
    <n v="-1464.5"/>
    <x v="4"/>
  </r>
  <r>
    <m/>
    <x v="72"/>
    <s v="Credit Note"/>
    <s v="4401522198"/>
    <s v="BUILDERS WAREHOUSE:SUNWARD PARK"/>
    <s v="G/MASTER HERB THYME 12CM  647266"/>
    <n v="-10"/>
    <n v="25.25"/>
    <n v="-252.5"/>
    <n v="-1717"/>
    <x v="4"/>
  </r>
  <r>
    <m/>
    <x v="73"/>
    <s v="Credit Note"/>
    <s v="4401523344"/>
    <s v="BUILDERS WAREHOUSE:RUSTENBURG"/>
    <s v="G/MASTER HERB THYME 12CM  647266"/>
    <n v="-1"/>
    <n v="25.25"/>
    <n v="-25.25"/>
    <n v="-1742.25"/>
    <x v="4"/>
  </r>
  <r>
    <m/>
    <x v="77"/>
    <s v="Credit Note"/>
    <s v="4401527504"/>
    <s v="BUILDERS WAREHOUSE:CHERRY LANE"/>
    <s v="G/MASTER HERB THYME 12CM  647266"/>
    <n v="-4"/>
    <n v="25.25"/>
    <n v="-101"/>
    <n v="-1843.25"/>
    <x v="4"/>
  </r>
  <r>
    <m/>
    <x v="79"/>
    <s v="Credit Note"/>
    <s v="4401530609"/>
    <s v="BUILDERS WAREHOUSE:WOODLANDS"/>
    <s v="G/MASTER HERB THYME 12CM  647266"/>
    <n v="-1"/>
    <n v="25.25"/>
    <n v="-25.25"/>
    <n v="-1868.5"/>
    <x v="4"/>
  </r>
  <r>
    <m/>
    <x v="79"/>
    <s v="Credit Note"/>
    <s v="4401530644"/>
    <s v="BUILDERS WAREHOUSE:LYNNWOOD"/>
    <s v="G/MASTER HERB THYME 12CM  647266"/>
    <n v="-1"/>
    <n v="25.25"/>
    <n v="-25.25"/>
    <n v="-1893.75"/>
    <x v="4"/>
  </r>
  <r>
    <m/>
    <x v="243"/>
    <s v="Credit Note"/>
    <s v="4401543408"/>
    <s v="BUILDERS WAREHOUSE:KEMPTON PARK"/>
    <s v="G/MASTER HERB THYME 12CM  647266"/>
    <n v="-12"/>
    <n v="25.25"/>
    <n v="-303"/>
    <n v="-2196.75"/>
    <x v="4"/>
  </r>
  <r>
    <m/>
    <x v="97"/>
    <s v="Credit Note"/>
    <s v="88004A"/>
    <s v="BUILDERS WAREHOUSE:CENTURION"/>
    <s v="G/MASTER HERB THYME 12CM  647266"/>
    <n v="-20"/>
    <n v="25.25"/>
    <n v="-505"/>
    <n v="-2701.75"/>
    <x v="4"/>
  </r>
  <r>
    <m/>
    <x v="100"/>
    <s v="Credit Note"/>
    <s v="4401553421"/>
    <s v="BUILDERS WAREHOUSE:CARNIVAL MALL"/>
    <s v="G/MASTER HERB THYME 12CM  647266"/>
    <n v="-4"/>
    <n v="25.25"/>
    <n v="-101"/>
    <n v="-2802.75"/>
    <x v="4"/>
  </r>
  <r>
    <m/>
    <x v="102"/>
    <s v="Credit Note"/>
    <s v="4401555456"/>
    <s v="BUILDERS WAREHOUSE:ROBINDALE"/>
    <s v="G/MASTER HERB THYME 12CM  647266"/>
    <n v="-1"/>
    <n v="25.25"/>
    <n v="-25.25"/>
    <n v="-2828"/>
    <x v="4"/>
  </r>
  <r>
    <m/>
    <x v="244"/>
    <s v="Credit Note"/>
    <s v="4401575278"/>
    <s v="BUILDERS WAREHOUSE:MIDRAND"/>
    <s v="G/MASTER HERB THYME 12CM  647266"/>
    <n v="-1"/>
    <n v="25.25"/>
    <n v="-25.25"/>
    <n v="-2853.25"/>
    <x v="4"/>
  </r>
  <r>
    <m/>
    <x v="245"/>
    <s v="Credit Note"/>
    <s v="4401581659"/>
    <s v="BUILDERS WAREHOUSE:KLERKSDORP"/>
    <s v="G/MASTER HERB THYME 12CM  647266"/>
    <n v="-1"/>
    <n v="25.25"/>
    <n v="-25.25"/>
    <n v="-2878.5"/>
    <x v="4"/>
  </r>
  <r>
    <m/>
    <x v="45"/>
    <s v="Credit Note"/>
    <s v="4401604474"/>
    <s v="BUILDERS WAREHOUSE:WOODLANDS"/>
    <s v="G/MASTER HERB THYME 12CM  647266"/>
    <n v="-2"/>
    <n v="25.25"/>
    <n v="-50.5"/>
    <n v="-2929"/>
    <x v="4"/>
  </r>
  <r>
    <m/>
    <x v="49"/>
    <s v="Credit Note"/>
    <s v="90518A"/>
    <s v="BUILDERS WAREHOUSE:KEMPTON PARK"/>
    <s v="G/MASTER HERB THYME 12CM 647266"/>
    <n v="-10"/>
    <n v="25.25"/>
    <n v="-252.5"/>
    <n v="-3181.5"/>
    <x v="4"/>
  </r>
  <r>
    <m/>
    <x v="19"/>
    <s v="Credit Note"/>
    <s v="4401613903"/>
    <s v="BUILDERS WAREHOUSE:ZAMBEZI"/>
    <s v="G/MASTER HERB THYME 12CM 647266"/>
    <n v="-1"/>
    <n v="25.25"/>
    <n v="-25.25"/>
    <n v="-3206.75"/>
    <x v="4"/>
  </r>
  <r>
    <m/>
    <x v="19"/>
    <s v="Credit Note"/>
    <s v="4401613843"/>
    <s v="BUILDERS WAREHOUSE:CHERRY LANE"/>
    <s v="G/MASTER HERB THYME 12CM 647266"/>
    <n v="-1"/>
    <n v="25.25"/>
    <n v="-25.25"/>
    <n v="-3232"/>
    <x v="4"/>
  </r>
  <r>
    <m/>
    <x v="56"/>
    <s v="Credit Note"/>
    <s v="4401614591"/>
    <s v="BUILDERS WAREHOUSE:BEDFORDVIEW"/>
    <s v="G/MASTER HERB THYME 12CM 647266"/>
    <n v="-7"/>
    <n v="25.25"/>
    <n v="-176.75"/>
    <n v="-3408.75"/>
    <x v="4"/>
  </r>
  <r>
    <m/>
    <x v="21"/>
    <s v="Credit Note"/>
    <s v="90589A"/>
    <s v="BUILDERS WAREHOUSE:RUSTENBURG"/>
    <s v="G/MASTER HERB THYME 12CM 647266"/>
    <n v="-1"/>
    <n v="25.25"/>
    <n v="-25.25"/>
    <n v="-3434"/>
    <x v="4"/>
  </r>
  <r>
    <s v="Total for G/MASTER HERB THYME 12CM"/>
    <x v="0"/>
    <m/>
    <m/>
    <m/>
    <m/>
    <n v="-136"/>
    <m/>
    <n v="-3434"/>
    <m/>
    <x v="0"/>
  </r>
  <r>
    <s v="GAURA ASS 26362038"/>
    <x v="0"/>
    <m/>
    <m/>
    <m/>
    <m/>
    <m/>
    <m/>
    <m/>
    <m/>
    <x v="0"/>
  </r>
  <r>
    <m/>
    <x v="246"/>
    <s v="Credit Note"/>
    <s v="120858"/>
    <s v="STODELS NURSERIES:FERNDALE"/>
    <s v="GAURA ASS 26362038"/>
    <n v="-120"/>
    <n v="25.23"/>
    <n v="-3027.6"/>
    <n v="-3027.6"/>
    <x v="7"/>
  </r>
  <r>
    <s v="Total for GAURA ASS 26362038"/>
    <x v="0"/>
    <m/>
    <m/>
    <m/>
    <m/>
    <n v="-120"/>
    <m/>
    <n v="-3027.6"/>
    <m/>
    <x v="0"/>
  </r>
  <r>
    <s v="AT COLOURGRASS 12CM"/>
    <x v="0"/>
    <m/>
    <m/>
    <m/>
    <m/>
    <m/>
    <m/>
    <m/>
    <m/>
    <x v="0"/>
  </r>
  <r>
    <m/>
    <x v="212"/>
    <s v="Credit Note"/>
    <s v="4401483531"/>
    <s v="BUILDERS WAREHOUSE:BEDFORDVIEW"/>
    <s v="AT COLOURGRASS 12CM POT  754871"/>
    <n v="-30"/>
    <n v="12.2"/>
    <n v="-366"/>
    <n v="-366"/>
    <x v="8"/>
  </r>
  <r>
    <m/>
    <x v="247"/>
    <s v="Credit Note"/>
    <s v="4401506488"/>
    <s v="BUILDERS WAREHOUSE:RIVONIA"/>
    <s v="AT COLOURGRASS 12CM POT  754871"/>
    <n v="-2"/>
    <n v="12.2"/>
    <n v="-24.4"/>
    <n v="-390.4"/>
    <x v="8"/>
  </r>
  <r>
    <m/>
    <x v="179"/>
    <s v="Credit Note"/>
    <s v="4401514305"/>
    <s v="BUILDERS WAREHOUSE:NORTHRIDING"/>
    <s v="AT COLOURGRASS 12CM POT  754871"/>
    <n v="-3"/>
    <n v="12.2"/>
    <n v="-36.6"/>
    <n v="-427"/>
    <x v="8"/>
  </r>
  <r>
    <m/>
    <x v="239"/>
    <s v="Credit Note"/>
    <s v="4401553085"/>
    <s v="BUILDERS WAREHOUSE:NOORDHEUWEL"/>
    <s v="AT COLOURGRASS 12CM POT  754871"/>
    <n v="-4"/>
    <n v="12.8"/>
    <n v="-51.2"/>
    <n v="-478.2"/>
    <x v="8"/>
  </r>
  <r>
    <m/>
    <x v="107"/>
    <s v="Credit Note"/>
    <s v="4401557602"/>
    <s v="BUILDERS WAREHOUSE:NOORDHEUWEL"/>
    <s v="AT COLOURGRASS 12CM POT  754871"/>
    <n v="-3"/>
    <n v="12.8"/>
    <n v="-38.4"/>
    <n v="-516.6"/>
    <x v="8"/>
  </r>
  <r>
    <m/>
    <x v="121"/>
    <s v="Credit Note"/>
    <s v="88757A"/>
    <s v="BUILDERS WAREHOUSE:RIVONIA"/>
    <s v="AT COLOURGRASS 12CM POT  754871"/>
    <n v="-30"/>
    <n v="12.8"/>
    <n v="-384"/>
    <n v="-900.6"/>
    <x v="8"/>
  </r>
  <r>
    <m/>
    <x v="237"/>
    <s v="Credit Note"/>
    <s v="4401575038"/>
    <s v="BUILDERS WAREHOUSE:NORTHRIDING"/>
    <s v="AT COLOURGRASS 12CM POT  754871"/>
    <n v="-3"/>
    <n v="12.8"/>
    <n v="-38.4"/>
    <n v="-939"/>
    <x v="8"/>
  </r>
  <r>
    <m/>
    <x v="22"/>
    <s v="Credit Note"/>
    <s v="4401582101"/>
    <s v="BUILDERS WAREHOUSE:EDENVALE"/>
    <s v="AT COLOURGRASS 12CM POT  754871"/>
    <n v="-3"/>
    <n v="12.8"/>
    <n v="-38.4"/>
    <n v="-977.4"/>
    <x v="8"/>
  </r>
  <r>
    <s v="Total for AT COLOURGRASS 12CM"/>
    <x v="0"/>
    <m/>
    <m/>
    <m/>
    <m/>
    <n v="-78"/>
    <m/>
    <n v="-977.4"/>
    <m/>
    <x v="0"/>
  </r>
  <r>
    <s v="CAREX 12CM"/>
    <x v="0"/>
    <m/>
    <m/>
    <m/>
    <m/>
    <m/>
    <m/>
    <m/>
    <m/>
    <x v="0"/>
  </r>
  <r>
    <m/>
    <x v="134"/>
    <s v="Credit Note"/>
    <s v="25491"/>
    <s v="LIFESTYLE HOME GARDEN"/>
    <s v="CAREX GRASS 12CM"/>
    <n v="-30"/>
    <n v="12.3"/>
    <n v="-369"/>
    <n v="-369"/>
    <x v="8"/>
  </r>
  <r>
    <m/>
    <x v="40"/>
    <s v="Credit Note"/>
    <s v="RTS1040036"/>
    <s v="RIVERSIDE MICA"/>
    <s v="CAREX ROOSTER 12CM"/>
    <n v="-1"/>
    <n v="0"/>
    <n v="0"/>
    <n v="-369"/>
    <x v="8"/>
  </r>
  <r>
    <m/>
    <x v="40"/>
    <s v="Credit Note"/>
    <s v="RTS1040038"/>
    <s v="RIVERSIDE MICA"/>
    <s v="CAREX ROOSTER 12CM"/>
    <n v="-1"/>
    <n v="9.6999999999999993"/>
    <n v="-9.6999999999999993"/>
    <n v="-378.7"/>
    <x v="8"/>
  </r>
  <r>
    <s v="Total for CAREX 12CM"/>
    <x v="0"/>
    <m/>
    <m/>
    <m/>
    <m/>
    <n v="-32"/>
    <m/>
    <n v="-378.7"/>
    <m/>
    <x v="0"/>
  </r>
  <r>
    <s v="PLANT COLOUR GRASS 12CM  ASSORTED ATN"/>
    <x v="0"/>
    <m/>
    <m/>
    <m/>
    <m/>
    <m/>
    <m/>
    <m/>
    <m/>
    <x v="0"/>
  </r>
  <r>
    <m/>
    <x v="159"/>
    <s v="Credit Note"/>
    <s v="10919"/>
    <s v="FH CHAMBERLAIN TRADING (PTY) LTD:KYALAMI"/>
    <s v="COLOUR GRASS 12CM ASSORTED ATN"/>
    <n v="-1"/>
    <n v="12.2"/>
    <n v="-12.2"/>
    <n v="-12.2"/>
    <x v="8"/>
  </r>
  <r>
    <m/>
    <x v="171"/>
    <s v="Credit Note"/>
    <s v="11042"/>
    <s v="FH CHAMBERLAIN TRADING (PTY) LTD:KYALAMI"/>
    <s v="COLOUR GRASS 12CM ASSORTED ATN"/>
    <n v="-8"/>
    <n v="12.2"/>
    <n v="-97.6"/>
    <n v="-109.8"/>
    <x v="8"/>
  </r>
  <r>
    <m/>
    <x v="69"/>
    <s v="Credit Note"/>
    <s v="11276"/>
    <s v="FH CHAMBERLAIN TRADING (PTY) LTD:KYALAMI"/>
    <s v="COLOUR GRASS 12CM ASSORTED ATN"/>
    <n v="-4"/>
    <n v="12.2"/>
    <n v="-48.8"/>
    <n v="-158.6"/>
    <x v="8"/>
  </r>
  <r>
    <s v="Total for PLANT COLOUR GRASS 12CM  ASSORTED ATN"/>
    <x v="0"/>
    <m/>
    <m/>
    <m/>
    <m/>
    <n v="-13"/>
    <m/>
    <n v="-158.6"/>
    <m/>
    <x v="0"/>
  </r>
  <r>
    <s v="HERB 12CM"/>
    <x v="0"/>
    <m/>
    <m/>
    <m/>
    <m/>
    <m/>
    <m/>
    <m/>
    <m/>
    <x v="0"/>
  </r>
  <r>
    <m/>
    <x v="236"/>
    <s v="Credit Note"/>
    <s v="4401478718"/>
    <s v="BUILDERS WAREHOUSE:SOUTHGATE"/>
    <s v="HERB 12CM  220184"/>
    <n v="-3"/>
    <n v="20.3"/>
    <n v="-60.9"/>
    <n v="-60.9"/>
    <x v="4"/>
  </r>
  <r>
    <m/>
    <x v="236"/>
    <s v="Credit Note"/>
    <s v="42198"/>
    <s v="FH CHAMBERLAIN TRADING (PTY) LTD:CENTURION"/>
    <s v="HERB 12CM"/>
    <n v="-10"/>
    <n v="18.850000000000001"/>
    <n v="-188.5"/>
    <n v="-249.4"/>
    <x v="4"/>
  </r>
  <r>
    <m/>
    <x v="57"/>
    <s v="Credit Note"/>
    <s v="4401478890"/>
    <s v="BUILDERS WAREHOUSE:FLORIDA GLEN"/>
    <s v="HERB 12CM  2201884"/>
    <n v="-2"/>
    <n v="20.3"/>
    <n v="-40.6"/>
    <n v="-290"/>
    <x v="4"/>
  </r>
  <r>
    <m/>
    <x v="57"/>
    <s v="Credit Note"/>
    <s v="4401478883"/>
    <s v="BUILDERS WAREHOUSE:SECUNDA"/>
    <s v="HERB 12CM 220184"/>
    <n v="-5"/>
    <n v="20.3"/>
    <n v="-101.5"/>
    <n v="-391.5"/>
    <x v="4"/>
  </r>
  <r>
    <m/>
    <x v="57"/>
    <s v="Credit Note"/>
    <s v="4401478884"/>
    <s v="BUILDERS WAREHOUSE:CRESTA"/>
    <s v="HERB 12CM"/>
    <n v="-2"/>
    <n v="20.3"/>
    <n v="-40.6"/>
    <n v="-432.1"/>
    <x v="4"/>
  </r>
  <r>
    <m/>
    <x v="220"/>
    <s v="Credit Note"/>
    <s v="4401479528"/>
    <s v="FH CHAMBERLAIN TRADING (PTY) LTD:KYALAMI"/>
    <s v="HERB 12CM"/>
    <n v="-2"/>
    <n v="18.850000000000001"/>
    <n v="-37.700000000000003"/>
    <n v="-469.8"/>
    <x v="4"/>
  </r>
  <r>
    <m/>
    <x v="220"/>
    <s v="Credit Note"/>
    <s v="4401479474"/>
    <s v="BUILDERS WAREHOUSE:CEDAR SQUARE"/>
    <s v="HERB 12CM  220184"/>
    <n v="-14"/>
    <n v="20.3"/>
    <n v="-284.2"/>
    <n v="-754"/>
    <x v="4"/>
  </r>
  <r>
    <m/>
    <x v="220"/>
    <s v="Credit Note"/>
    <s v="4401479508"/>
    <s v="BUILDERS WAREHOUSE:LYNNWOOD"/>
    <s v="HERB 12CM  220184"/>
    <n v="-9"/>
    <n v="20.3"/>
    <n v="-182.7"/>
    <n v="-936.7"/>
    <x v="4"/>
  </r>
  <r>
    <m/>
    <x v="220"/>
    <s v="Credit Note"/>
    <s v="4401479517"/>
    <s v="BUILDERS WAREHOUSE:GLEN EAGLES"/>
    <s v="HERB 12CM  220184"/>
    <n v="-25"/>
    <n v="20.3"/>
    <n v="-507.5"/>
    <n v="-1444.2"/>
    <x v="4"/>
  </r>
  <r>
    <m/>
    <x v="220"/>
    <s v="Credit Note"/>
    <s v="4401479521"/>
    <s v="BUILDERS WAREHOUSE:WOODLANDS"/>
    <s v="HERB 12CM  220184"/>
    <n v="-1"/>
    <n v="20.3"/>
    <n v="-20.3"/>
    <n v="-1464.5"/>
    <x v="4"/>
  </r>
  <r>
    <m/>
    <x v="248"/>
    <s v="Credit Note"/>
    <s v="4401479683"/>
    <s v="BUILDERS WAREHOUSE:LAMBTON"/>
    <s v="HERB 12CM  220184"/>
    <n v="-2"/>
    <n v="20.3"/>
    <n v="-40.6"/>
    <n v="-1505.1"/>
    <x v="4"/>
  </r>
  <r>
    <m/>
    <x v="211"/>
    <s v="Credit Note"/>
    <s v="4401479947"/>
    <s v="BUILDERS WAREHOUSE:KEMPTON PARK"/>
    <s v="HERB 12CM  220184"/>
    <n v="-24"/>
    <n v="20.3"/>
    <n v="-487.2"/>
    <n v="-1992.3"/>
    <x v="4"/>
  </r>
  <r>
    <m/>
    <x v="211"/>
    <s v="Credit Note"/>
    <s v="4401479933"/>
    <s v="BUILDERS WAREHOUSE:BEDFORDVIEW"/>
    <s v="HERB 12CM  220184"/>
    <n v="-4"/>
    <n v="20.3"/>
    <n v="-81.2"/>
    <n v="-2073.5"/>
    <x v="4"/>
  </r>
  <r>
    <m/>
    <x v="144"/>
    <s v="Credit Note"/>
    <s v="4401480197"/>
    <s v="BUILDERS WAREHOUSE:MAFIKENG"/>
    <s v="HERB 12CM  220184"/>
    <n v="-25"/>
    <n v="20.3"/>
    <n v="-507.5"/>
    <n v="-2581"/>
    <x v="4"/>
  </r>
  <r>
    <m/>
    <x v="144"/>
    <s v="Credit Note"/>
    <s v="25287"/>
    <s v="LIFESTYLE HOME GARDEN"/>
    <s v="HERB 12CM"/>
    <n v="-3"/>
    <n v="18.989999999999998"/>
    <n v="-56.97"/>
    <n v="-2637.97"/>
    <x v="4"/>
  </r>
  <r>
    <m/>
    <x v="144"/>
    <s v="Credit Note"/>
    <s v="1016"/>
    <s v="THYME SQUARE"/>
    <s v="HERB 12CM"/>
    <n v="-10"/>
    <n v="21.8"/>
    <n v="-218"/>
    <n v="-2855.97"/>
    <x v="4"/>
  </r>
  <r>
    <m/>
    <x v="144"/>
    <s v="Credit Note"/>
    <s v="4401480144"/>
    <s v="BUILDERS WAREHOUSE:NORTHMEAD"/>
    <s v="HERB 12CM  220184"/>
    <n v="-10"/>
    <n v="20.3"/>
    <n v="-203"/>
    <n v="-3058.97"/>
    <x v="4"/>
  </r>
  <r>
    <m/>
    <x v="145"/>
    <s v="Credit Note"/>
    <s v="4401480583"/>
    <s v="BUILDERS WAREHOUSE:STRUBENS VALLEY"/>
    <s v="HERB 12CM  220184"/>
    <n v="-10"/>
    <n v="20.3"/>
    <n v="-203"/>
    <n v="-3261.97"/>
    <x v="4"/>
  </r>
  <r>
    <m/>
    <x v="146"/>
    <s v="Credit Note"/>
    <s v="4401480956"/>
    <s v="BUILDERS WAREHOUSE:WONDER PARK"/>
    <s v="HERB 12CM  220184"/>
    <n v="-22"/>
    <n v="20.3"/>
    <n v="-446.6"/>
    <n v="-3708.5699999999997"/>
    <x v="4"/>
  </r>
  <r>
    <m/>
    <x v="146"/>
    <s v="Credit Note"/>
    <s v="4401480903"/>
    <s v="BUILDERS WAREHOUSE:FOURWAYS"/>
    <s v="HERB 12CM  220184"/>
    <n v="-12"/>
    <n v="20.3"/>
    <n v="-243.6"/>
    <n v="-3952.1699999999996"/>
    <x v="4"/>
  </r>
  <r>
    <m/>
    <x v="146"/>
    <s v="Credit Note"/>
    <s v="4401480969"/>
    <s v="BUILDERS WAREHOUSE:RIVONIA"/>
    <s v="HERB 12CM  220184"/>
    <n v="-5"/>
    <n v="20.3"/>
    <n v="-101.5"/>
    <n v="-4053.6699999999996"/>
    <x v="4"/>
  </r>
  <r>
    <m/>
    <x v="146"/>
    <s v="Credit Note"/>
    <s v="4401480901"/>
    <s v="BUILDERS WAREHOUSE:CEDAR SQUARE"/>
    <s v="HERB 12CM  220184"/>
    <n v="-25"/>
    <n v="20.3"/>
    <n v="-507.5"/>
    <n v="-4561.17"/>
    <x v="4"/>
  </r>
  <r>
    <m/>
    <x v="146"/>
    <s v="Credit Note"/>
    <s v="4401480872"/>
    <s v="BUILDERS WAREHOUSE:GLEN EAGLES"/>
    <s v="HERB 12CM  220184"/>
    <n v="-14"/>
    <n v="20.3"/>
    <n v="-284.2"/>
    <n v="-4845.37"/>
    <x v="4"/>
  </r>
  <r>
    <m/>
    <x v="146"/>
    <s v="Credit Note"/>
    <s v="4401480991"/>
    <s v="BUILDERS WAREHOUSE:MIDDELBURG"/>
    <s v="HERB 12CM  220184"/>
    <n v="-1"/>
    <n v="20.3"/>
    <n v="-20.3"/>
    <n v="-4865.67"/>
    <x v="4"/>
  </r>
  <r>
    <m/>
    <x v="146"/>
    <s v="Credit Note"/>
    <s v="1072"/>
    <s v="ECKARDS GARDEN PAVILION"/>
    <s v="HERB 12CM"/>
    <n v="-1"/>
    <n v="21.8"/>
    <n v="-21.8"/>
    <n v="-4887.47"/>
    <x v="4"/>
  </r>
  <r>
    <m/>
    <x v="249"/>
    <s v="Credit Note"/>
    <s v="132252"/>
    <s v="SPAR SOUTH RAND DC:SPAR WALKERVILLE"/>
    <s v="HERB 12CM"/>
    <n v="-15"/>
    <n v="21.8"/>
    <n v="-327"/>
    <n v="-5214.47"/>
    <x v="4"/>
  </r>
  <r>
    <m/>
    <x v="147"/>
    <s v="Credit Note"/>
    <s v="4401481580"/>
    <s v="BUILDERS WAREHOUSE:ROBINDALE"/>
    <s v="HERB 12CM  220184"/>
    <n v="-3"/>
    <n v="20.3"/>
    <n v="-60.9"/>
    <n v="-5275.37"/>
    <x v="4"/>
  </r>
  <r>
    <m/>
    <x v="147"/>
    <s v="Credit Note"/>
    <s v="4401481537"/>
    <s v="BUILDERS WAREHOUSE:KEMPTON PARK"/>
    <s v="HERB 12CM  220184"/>
    <n v="-12"/>
    <n v="20.3"/>
    <n v="-243.6"/>
    <n v="-5518.97"/>
    <x v="4"/>
  </r>
  <r>
    <m/>
    <x v="147"/>
    <s v="Credit Note"/>
    <s v="4401481550"/>
    <s v="BUILDERS WAREHOUSE:KLERKSDORP"/>
    <s v="HERB 12CM  220184"/>
    <n v="-6"/>
    <n v="20.3"/>
    <n v="-121.8"/>
    <n v="-5640.77"/>
    <x v="4"/>
  </r>
  <r>
    <m/>
    <x v="147"/>
    <s v="Credit Note"/>
    <s v="16069"/>
    <s v="FH CHAMBERLAIN TRADING (PTY) LTD:WATERKLOOF GLEN"/>
    <s v="HERB 12CM"/>
    <n v="-24"/>
    <n v="18.850000000000001"/>
    <n v="-452.4"/>
    <n v="-6093.17"/>
    <x v="4"/>
  </r>
  <r>
    <m/>
    <x v="148"/>
    <s v="Credit Note"/>
    <s v="4401481852"/>
    <s v="BUILDERS WAREHOUSE:BOKSBURG (NEW)"/>
    <s v="HERB 12CM  220184"/>
    <n v="-7"/>
    <n v="20.3"/>
    <n v="-142.1"/>
    <n v="-6235.27"/>
    <x v="4"/>
  </r>
  <r>
    <m/>
    <x v="148"/>
    <s v="Credit Note"/>
    <s v="1073"/>
    <s v="THYME SQUARE"/>
    <s v="HERB 12CM"/>
    <n v="-3"/>
    <n v="21.8"/>
    <n v="-65.400000000000006"/>
    <n v="-6300.67"/>
    <x v="4"/>
  </r>
  <r>
    <m/>
    <x v="250"/>
    <s v="Credit Note"/>
    <s v="4401482724"/>
    <s v="BUILDERS WAREHOUSE:GEZINA NEW"/>
    <s v="HERB 12CM  220184"/>
    <n v="-8"/>
    <n v="20.3"/>
    <n v="-162.4"/>
    <n v="-6463.07"/>
    <x v="4"/>
  </r>
  <r>
    <m/>
    <x v="250"/>
    <s v="Credit Note"/>
    <s v="4401482741"/>
    <s v="BUILDERS WAREHOUSE:WONDER PARK"/>
    <s v="HERB 12CM  220184"/>
    <n v="-10"/>
    <n v="20.3"/>
    <n v="-203"/>
    <n v="-6666.07"/>
    <x v="4"/>
  </r>
  <r>
    <m/>
    <x v="250"/>
    <s v="Credit Note"/>
    <s v="25349"/>
    <s v="LIFESTYLE HOME GARDEN"/>
    <s v="HERB 12CM"/>
    <n v="-23"/>
    <n v="18.989999999999998"/>
    <n v="-436.77"/>
    <n v="-7102.84"/>
    <x v="4"/>
  </r>
  <r>
    <m/>
    <x v="224"/>
    <s v="Credit Note"/>
    <s v="10545"/>
    <s v="FH CHAMBERLAIN TRADING (PTY) LTD:KYALAMI"/>
    <s v="HERB 12CM"/>
    <n v="-10"/>
    <n v="18.850000000000001"/>
    <n v="-188.5"/>
    <n v="-7291.34"/>
    <x v="4"/>
  </r>
  <r>
    <m/>
    <x v="224"/>
    <s v="Credit Note"/>
    <s v="0967"/>
    <s v="CENTRAL NURSERY DEPOT"/>
    <s v="HERB 12CM"/>
    <n v="-14"/>
    <n v="21.8"/>
    <n v="-305.2"/>
    <n v="-7596.54"/>
    <x v="4"/>
  </r>
  <r>
    <m/>
    <x v="224"/>
    <s v="Credit Note"/>
    <s v="4401483018"/>
    <s v="BUILDERS WAREHOUSE:SOUTHGATE"/>
    <s v="HERB 12CM  220184"/>
    <n v="-4"/>
    <n v="20.3"/>
    <n v="-81.2"/>
    <n v="-7677.74"/>
    <x v="4"/>
  </r>
  <r>
    <m/>
    <x v="224"/>
    <s v="Credit Note"/>
    <s v="4401483133"/>
    <s v="BUILDERS WAREHOUSE:ZAMBEZI"/>
    <s v="HERB 12CM  220184"/>
    <n v="-40"/>
    <n v="20.3"/>
    <n v="-812"/>
    <n v="-8489.74"/>
    <x v="4"/>
  </r>
  <r>
    <m/>
    <x v="224"/>
    <s v="Credit Note"/>
    <s v="16099"/>
    <s v="FH CHAMBERLAIN TRADING (PTY) LTD:WATERKLOOF GLEN"/>
    <s v="HERB 12CM"/>
    <n v="-3"/>
    <n v="18.850000000000001"/>
    <n v="-56.55"/>
    <n v="-8546.2899999999991"/>
    <x v="4"/>
  </r>
  <r>
    <m/>
    <x v="224"/>
    <s v="Credit Note"/>
    <s v="4401483095"/>
    <s v="BUILDERS WAREHOUSE:KLERKSDORP"/>
    <s v="HERB 12CM  220184"/>
    <n v="-6"/>
    <n v="20.3"/>
    <n v="-121.8"/>
    <n v="-8668.0899999999983"/>
    <x v="4"/>
  </r>
  <r>
    <m/>
    <x v="224"/>
    <s v="Credit Note"/>
    <s v="1074"/>
    <s v="MONTROSE NURSERY"/>
    <s v="HERB 12CM"/>
    <n v="-4"/>
    <n v="21.8"/>
    <n v="-87.2"/>
    <n v="-8755.2899999999991"/>
    <x v="4"/>
  </r>
  <r>
    <m/>
    <x v="133"/>
    <s v="Credit Note"/>
    <s v="86300A"/>
    <s v="THYME SQUARE"/>
    <s v="HERB 12CM"/>
    <n v="-3"/>
    <n v="21.8"/>
    <n v="-65.400000000000006"/>
    <n v="-8820.6899999999987"/>
    <x v="4"/>
  </r>
  <r>
    <m/>
    <x v="133"/>
    <s v="Credit Note"/>
    <s v="4401483859"/>
    <s v="BUILDERS WAREHOUSE:NEWMARKET"/>
    <s v="HERB 12CM  220184"/>
    <n v="-16"/>
    <n v="20.3"/>
    <n v="-324.8"/>
    <n v="-9145.489999999998"/>
    <x v="4"/>
  </r>
  <r>
    <m/>
    <x v="133"/>
    <s v="Credit Note"/>
    <s v="15622"/>
    <s v="GARDENSHOP PARKTOWN"/>
    <s v="HERB 12CM"/>
    <n v="-1"/>
    <n v="21.8"/>
    <n v="-21.8"/>
    <n v="-9167.2899999999972"/>
    <x v="4"/>
  </r>
  <r>
    <m/>
    <x v="133"/>
    <s v="Credit Note"/>
    <s v="4401483879"/>
    <s v="BUILDERS WAREHOUSE:NORTHMEAD"/>
    <s v="HERB 12CM  220184"/>
    <n v="-42"/>
    <n v="20.3"/>
    <n v="-852.6"/>
    <n v="-10019.889999999998"/>
    <x v="4"/>
  </r>
  <r>
    <m/>
    <x v="133"/>
    <s v="Credit Note"/>
    <s v="4401483810"/>
    <s v="BUILDERS WAREHOUSE:NEWCASTLE"/>
    <s v="HERB 12CM  220184"/>
    <n v="-20"/>
    <n v="20.14"/>
    <n v="-402.8"/>
    <n v="-10422.689999999997"/>
    <x v="4"/>
  </r>
  <r>
    <m/>
    <x v="251"/>
    <s v="Credit Note"/>
    <s v="4401484770"/>
    <s v="BUILDERS WAREHOUSE:FOURWAYS"/>
    <s v="HERB 12CM  2201884"/>
    <n v="-8"/>
    <n v="20.3"/>
    <n v="-162.4"/>
    <n v="-10585.089999999997"/>
    <x v="4"/>
  </r>
  <r>
    <m/>
    <x v="251"/>
    <s v="Credit Note"/>
    <s v="4401484731"/>
    <s v="BUILDERS WAREHOUSE:GLEN EAGLES"/>
    <s v="HERB 12CM"/>
    <n v="-8"/>
    <n v="20.3"/>
    <n v="-162.4"/>
    <n v="-10747.489999999996"/>
    <x v="4"/>
  </r>
  <r>
    <m/>
    <x v="252"/>
    <s v="Credit Note"/>
    <s v="15626"/>
    <s v="GARDENSHOP PARKTOWN"/>
    <s v="HERB 12CM"/>
    <n v="-32"/>
    <n v="21.8"/>
    <n v="-697.6"/>
    <n v="-11445.089999999997"/>
    <x v="4"/>
  </r>
  <r>
    <m/>
    <x v="225"/>
    <s v="Credit Note"/>
    <s v="4401485450"/>
    <s v="BUILDERS WAREHOUSE:GREENSTONE"/>
    <s v="HERB 12CM  220184"/>
    <n v="-10"/>
    <n v="20.3"/>
    <n v="-203"/>
    <n v="-11648.089999999997"/>
    <x v="4"/>
  </r>
  <r>
    <m/>
    <x v="149"/>
    <s v="Credit Note"/>
    <s v="4401485792"/>
    <s v="BUILDERS WAREHOUSE:NEWMARKET"/>
    <s v="HERB 12CM  220184"/>
    <n v="-7"/>
    <n v="20.3"/>
    <n v="-142.1"/>
    <n v="-11790.189999999997"/>
    <x v="4"/>
  </r>
  <r>
    <m/>
    <x v="149"/>
    <s v="Credit Note"/>
    <s v="4401485869"/>
    <s v="BUILDERS WAREHOUSE:RIVONIA"/>
    <s v="HERB 12CM  220184"/>
    <n v="-25"/>
    <n v="20.3"/>
    <n v="-507.5"/>
    <n v="-12297.689999999997"/>
    <x v="4"/>
  </r>
  <r>
    <m/>
    <x v="222"/>
    <s v="Credit Note"/>
    <s v="4401486855"/>
    <s v="BUILDERS WAREHOUSE:SECUNDA"/>
    <s v="HERB 12CM  220184"/>
    <n v="-1"/>
    <n v="20.3"/>
    <n v="-20.3"/>
    <n v="-12317.989999999996"/>
    <x v="4"/>
  </r>
  <r>
    <m/>
    <x v="222"/>
    <s v="Credit Note"/>
    <s v="4401486971"/>
    <s v="BUILDERS WAREHOUSE:RIVONIA"/>
    <s v="HERB 12CM  220184"/>
    <n v="-5"/>
    <n v="20.3"/>
    <n v="-101.5"/>
    <n v="-12419.489999999996"/>
    <x v="4"/>
  </r>
  <r>
    <m/>
    <x v="222"/>
    <s v="Credit Note"/>
    <s v="25398"/>
    <s v="LIFESTYLE HOME GARDEN"/>
    <s v="HERB 12CM"/>
    <n v="-4"/>
    <n v="18.989999999999998"/>
    <n v="-75.959999999999994"/>
    <n v="-12495.449999999995"/>
    <x v="4"/>
  </r>
  <r>
    <m/>
    <x v="222"/>
    <s v="Credit Note"/>
    <s v="25453"/>
    <s v="LIFESTYLE HOME GARDEN"/>
    <s v="HERB 12CM"/>
    <n v="-20"/>
    <n v="18.989999999999998"/>
    <n v="-379.8"/>
    <n v="-12875.249999999995"/>
    <x v="4"/>
  </r>
  <r>
    <m/>
    <x v="222"/>
    <s v="Credit Note"/>
    <s v="4401486967"/>
    <s v="BUILDERS WAREHOUSE:BRYANSTON"/>
    <s v="HERB 12CM  220184"/>
    <n v="-8"/>
    <n v="20.3"/>
    <n v="-162.4"/>
    <n v="-13037.649999999994"/>
    <x v="4"/>
  </r>
  <r>
    <m/>
    <x v="222"/>
    <s v="Credit Note"/>
    <s v="4401486942"/>
    <s v="BUILDERS WAREHOUSE:RASLOUW"/>
    <s v="HERB 12CM 220184"/>
    <n v="-9"/>
    <n v="20.3"/>
    <n v="-182.7"/>
    <n v="-13220.349999999995"/>
    <x v="4"/>
  </r>
  <r>
    <m/>
    <x v="253"/>
    <s v="Credit Note"/>
    <s v="4401487861"/>
    <s v="BUILDERS WAREHOUSE:NOORDHEUWEL"/>
    <s v="HERB 12CM  220184"/>
    <n v="-14"/>
    <n v="20.3"/>
    <n v="-284.2"/>
    <n v="-13504.549999999996"/>
    <x v="4"/>
  </r>
  <r>
    <m/>
    <x v="150"/>
    <s v="Credit Note"/>
    <s v="4401488185"/>
    <s v="BUILDERS WAREHOUSE:NEWMARKET"/>
    <s v="HERB 12CM  220184"/>
    <n v="-1"/>
    <n v="20.3"/>
    <n v="-20.3"/>
    <n v="-13524.849999999995"/>
    <x v="4"/>
  </r>
  <r>
    <m/>
    <x v="150"/>
    <s v="Credit Note"/>
    <s v="4401488259"/>
    <s v="BUILDERS WAREHOUSE:CEDAR SQUARE"/>
    <s v="HERB 12CM  220184"/>
    <n v="-15"/>
    <n v="20.3"/>
    <n v="-304.5"/>
    <n v="-13829.349999999995"/>
    <x v="4"/>
  </r>
  <r>
    <m/>
    <x v="150"/>
    <s v="Credit Note"/>
    <s v="4401488242"/>
    <s v="BUILDERS WAREHOUSE:BOKSBURG (NEW)"/>
    <s v="HERB 12CM  220184"/>
    <n v="-11"/>
    <n v="20.3"/>
    <n v="-223.3"/>
    <n v="-14052.649999999994"/>
    <x v="4"/>
  </r>
  <r>
    <m/>
    <x v="150"/>
    <s v="Credit Note"/>
    <s v="4401488176"/>
    <s v="BUILDERS WAREHOUSE:EDENVALE"/>
    <s v="HERB 12CM  220184"/>
    <n v="-3"/>
    <n v="20.3"/>
    <n v="-60.9"/>
    <n v="-14113.549999999994"/>
    <x v="4"/>
  </r>
  <r>
    <m/>
    <x v="150"/>
    <s v="Credit Note"/>
    <s v="1030"/>
    <s v="THYME SQUARE"/>
    <s v="HERB 12CM"/>
    <n v="-5"/>
    <n v="21.8"/>
    <n v="-109"/>
    <n v="-14222.549999999994"/>
    <x v="4"/>
  </r>
  <r>
    <m/>
    <x v="150"/>
    <s v="Credit Note"/>
    <s v="4401488279"/>
    <s v="BUILDERS WAREHOUSE:MIDDELBURG"/>
    <s v="HERB 12CM  220184"/>
    <n v="-3"/>
    <n v="20.3"/>
    <n v="-60.9"/>
    <n v="-14283.449999999993"/>
    <x v="4"/>
  </r>
  <r>
    <m/>
    <x v="151"/>
    <s v="Credit Note"/>
    <s v="4401488783"/>
    <s v="BUILDERS WAREHOUSE:STRUBENS VALLEY"/>
    <s v="HERB 12CM  220184"/>
    <n v="-10"/>
    <n v="20.3"/>
    <n v="-203"/>
    <n v="-14486.449999999993"/>
    <x v="4"/>
  </r>
  <r>
    <m/>
    <x v="151"/>
    <s v="Credit Note"/>
    <s v="4401488915"/>
    <s v="BUILDERS WAREHOUSE:NOORDHEUWEL"/>
    <s v="HERB 12CM  220184"/>
    <n v="-11"/>
    <n v="20.3"/>
    <n v="-223.3"/>
    <n v="-14709.749999999993"/>
    <x v="4"/>
  </r>
  <r>
    <m/>
    <x v="58"/>
    <s v="Credit Note"/>
    <s v="25475"/>
    <s v="LIFESTYLE HOME GARDEN"/>
    <s v="HERB 12CM"/>
    <n v="-1"/>
    <n v="18.989999999999998"/>
    <n v="-18.989999999999998"/>
    <n v="-14728.739999999993"/>
    <x v="4"/>
  </r>
  <r>
    <m/>
    <x v="58"/>
    <s v="Credit Note"/>
    <s v="25473"/>
    <s v="LIFESTYLE HOME GARDEN"/>
    <s v="HERB 12CM"/>
    <n v="-20"/>
    <n v="18.989999999999998"/>
    <n v="-379.8"/>
    <n v="-15108.539999999992"/>
    <x v="4"/>
  </r>
  <r>
    <m/>
    <x v="58"/>
    <s v="Credit Note"/>
    <s v="4401489397"/>
    <s v="BUILDERS WAREHOUSE:FOURWAYS"/>
    <s v="HERB 12CM"/>
    <n v="-8"/>
    <n v="20.3"/>
    <n v="-162.4"/>
    <n v="-15270.939999999991"/>
    <x v="4"/>
  </r>
  <r>
    <m/>
    <x v="58"/>
    <s v="Credit Note"/>
    <s v="4401489384"/>
    <s v="BUILDERS WAREHOUSE:CENTURION"/>
    <s v="HERB 12CM  220184"/>
    <n v="-36"/>
    <n v="20.3"/>
    <n v="-730.8"/>
    <n v="-16001.739999999991"/>
    <x v="4"/>
  </r>
  <r>
    <m/>
    <x v="58"/>
    <s v="Credit Note"/>
    <s v="4401489234"/>
    <s v="BUILDERS WAREHOUSE:WOODLANDS"/>
    <s v="HERB 12CM  220184"/>
    <n v="-4"/>
    <n v="20.3"/>
    <n v="-81.2"/>
    <n v="-16082.939999999991"/>
    <x v="4"/>
  </r>
  <r>
    <m/>
    <x v="58"/>
    <s v="Credit Note"/>
    <s v="4401489375"/>
    <s v="BUILDERS WAREHOUSE:CEDAR SQUARE"/>
    <s v="HERB 12CM  220184"/>
    <n v="-13"/>
    <n v="20.3"/>
    <n v="-263.89999999999998"/>
    <n v="-16346.839999999991"/>
    <x v="4"/>
  </r>
  <r>
    <m/>
    <x v="58"/>
    <s v="Credit Note"/>
    <s v="4401489253"/>
    <s v="BUILDERS WAREHOUSE:GEZINA NEW"/>
    <s v="HERB 12CM  220184"/>
    <n v="-9"/>
    <n v="20.3"/>
    <n v="-182.7"/>
    <n v="-16529.53999999999"/>
    <x v="4"/>
  </r>
  <r>
    <m/>
    <x v="58"/>
    <s v="Credit Note"/>
    <s v="4401489216"/>
    <s v="BUILDERS WAREHOUSE:GLEN EAGLES"/>
    <s v="HERB 12CM  220184"/>
    <n v="-8"/>
    <n v="20.3"/>
    <n v="-162.4"/>
    <n v="-16691.939999999991"/>
    <x v="4"/>
  </r>
  <r>
    <m/>
    <x v="58"/>
    <s v="Credit Note"/>
    <s v="0892"/>
    <s v="CENTRAL NURSERY DEPOT"/>
    <s v="HERB 12CM"/>
    <n v="-1"/>
    <n v="21.8"/>
    <n v="-21.8"/>
    <n v="-16713.739999999991"/>
    <x v="4"/>
  </r>
  <r>
    <m/>
    <x v="152"/>
    <s v="Credit Note"/>
    <s v="4401489772"/>
    <s v="BUILDERS WAREHOUSE:SOUTHGATE"/>
    <s v="HERB 12CM  220184"/>
    <n v="-2"/>
    <n v="20.3"/>
    <n v="-40.6"/>
    <n v="-16754.339999999989"/>
    <x v="4"/>
  </r>
  <r>
    <m/>
    <x v="152"/>
    <s v="Credit Note"/>
    <s v="15646"/>
    <s v="GARDENSHOP PARKTOWN"/>
    <s v="HERB 12CM"/>
    <n v="-2"/>
    <n v="21.8"/>
    <n v="-43.6"/>
    <n v="-16797.939999999988"/>
    <x v="4"/>
  </r>
  <r>
    <m/>
    <x v="152"/>
    <s v="Credit Note"/>
    <s v="4401479671"/>
    <s v="BUILDERS WAREHOUSE:CHERRY LANE"/>
    <s v="HERB 12CM"/>
    <n v="-10"/>
    <n v="20.3"/>
    <n v="-203"/>
    <n v="-17000.939999999988"/>
    <x v="4"/>
  </r>
  <r>
    <m/>
    <x v="152"/>
    <s v="Credit Note"/>
    <s v="4401483101"/>
    <s v="BUILDERS WAREHOUSE:CHERRY LANE"/>
    <s v="HERB 12CM"/>
    <n v="-10"/>
    <n v="20.3"/>
    <n v="-203"/>
    <n v="-17203.939999999988"/>
    <x v="4"/>
  </r>
  <r>
    <m/>
    <x v="153"/>
    <s v="Credit Note"/>
    <s v="4401490429"/>
    <s v="BUILDERS WAREHOUSE:MIDDELBURG"/>
    <s v="HERB 12CM  220184"/>
    <n v="-2"/>
    <n v="20.3"/>
    <n v="-40.6"/>
    <n v="-17244.539999999986"/>
    <x v="4"/>
  </r>
  <r>
    <m/>
    <x v="134"/>
    <s v="Credit Note"/>
    <s v="4401490903"/>
    <s v="BUILDERS WAREHOUSE:RIVONIA"/>
    <s v="HERB 12CM  220184"/>
    <n v="-18"/>
    <n v="20.3"/>
    <n v="-365.4"/>
    <n v="-17609.939999999988"/>
    <x v="4"/>
  </r>
  <r>
    <m/>
    <x v="134"/>
    <s v="Credit Note"/>
    <s v="4401490835"/>
    <s v="BUILDERS WAREHOUSE:FOURWAYS"/>
    <s v="HERB 12CM  220184"/>
    <n v="-8"/>
    <n v="20.3"/>
    <n v="-162.4"/>
    <n v="-17772.339999999989"/>
    <x v="4"/>
  </r>
  <r>
    <m/>
    <x v="134"/>
    <s v="Credit Note"/>
    <s v="86526A"/>
    <s v="THYME SQUARE"/>
    <s v="HERB 12CM"/>
    <n v="-10"/>
    <n v="21.8"/>
    <n v="-218"/>
    <n v="-17990.339999999989"/>
    <x v="4"/>
  </r>
  <r>
    <m/>
    <x v="134"/>
    <s v="Credit Note"/>
    <s v="25489"/>
    <s v="LIFESTYLE HOME GARDEN"/>
    <s v="HERB 12CM"/>
    <n v="-50"/>
    <n v="18.989999999999998"/>
    <n v="-949.5"/>
    <n v="-18939.839999999989"/>
    <x v="4"/>
  </r>
  <r>
    <m/>
    <x v="213"/>
    <s v="Credit Note"/>
    <s v="4401491338"/>
    <s v="BUILDERS WAREHOUSE:STRUBENS VALLEY"/>
    <s v="HERB 12CM  220184"/>
    <n v="-10"/>
    <n v="20.3"/>
    <n v="-203"/>
    <n v="-19142.839999999989"/>
    <x v="4"/>
  </r>
  <r>
    <m/>
    <x v="254"/>
    <s v="Credit Note"/>
    <s v="4401492090"/>
    <s v="BUILDERS WAREHOUSE:ZAMBEZI"/>
    <s v="HERB 12CM  220184"/>
    <n v="-25"/>
    <n v="20.3"/>
    <n v="-507.5"/>
    <n v="-19650.339999999989"/>
    <x v="4"/>
  </r>
  <r>
    <m/>
    <x v="254"/>
    <s v="Credit Note"/>
    <s v="10757"/>
    <s v="FH CHAMBERLAIN TRADING (PTY) LTD:KYALAMI"/>
    <s v="HERB 12CM"/>
    <n v="-26"/>
    <n v="18.850000000000001"/>
    <n v="-490.1"/>
    <n v="-20140.439999999988"/>
    <x v="4"/>
  </r>
  <r>
    <m/>
    <x v="242"/>
    <s v="Credit Note"/>
    <s v="4401493445"/>
    <s v="BUILDERS WAREHOUSE:BOKSBURG (NEW)"/>
    <s v="HERB 12CM  220184"/>
    <n v="-7"/>
    <n v="20.3"/>
    <n v="-142.1"/>
    <n v="-20282.539999999986"/>
    <x v="4"/>
  </r>
  <r>
    <m/>
    <x v="242"/>
    <s v="Credit Note"/>
    <s v="4401493445"/>
    <s v="BUILDERS WAREHOUSE:BOKSBURG (NEW)"/>
    <s v="HERB 12CM  220184"/>
    <n v="-5"/>
    <n v="20.3"/>
    <n v="-101.5"/>
    <n v="-20384.039999999986"/>
    <x v="4"/>
  </r>
  <r>
    <m/>
    <x v="242"/>
    <s v="Credit Note"/>
    <s v="4401493445"/>
    <s v="BUILDERS WAREHOUSE:BOKSBURG (NEW)"/>
    <s v="HERB 12CM  220184"/>
    <n v="-1"/>
    <n v="20.3"/>
    <n v="-20.3"/>
    <n v="-20404.339999999986"/>
    <x v="4"/>
  </r>
  <r>
    <m/>
    <x v="226"/>
    <s v="Credit Note"/>
    <s v="4401494284"/>
    <s v="BUILDERS WAREHOUSE:GLEN EAGLES"/>
    <s v="HERB 12CM  220184"/>
    <n v="-14"/>
    <n v="20.3"/>
    <n v="-284.2"/>
    <n v="-20688.539999999986"/>
    <x v="4"/>
  </r>
  <r>
    <m/>
    <x v="226"/>
    <s v="Credit Note"/>
    <s v="0894"/>
    <s v="MONTROSE NURSERY"/>
    <s v="HERB 12CM"/>
    <n v="-2"/>
    <n v="21.8"/>
    <n v="-43.6"/>
    <n v="-20732.139999999985"/>
    <x v="4"/>
  </r>
  <r>
    <m/>
    <x v="226"/>
    <s v="Credit Note"/>
    <s v="26111"/>
    <s v="LIFESTYLE HOME GARDEN"/>
    <s v="HERB 12CM"/>
    <n v="-2"/>
    <n v="18.989999999999998"/>
    <n v="-37.979999999999997"/>
    <n v="-20770.119999999984"/>
    <x v="4"/>
  </r>
  <r>
    <m/>
    <x v="228"/>
    <s v="Credit Note"/>
    <s v="4401495005"/>
    <s v="BUILDERS WAREHOUSE:FLORIDA GLEN"/>
    <s v="HERB 12CM  220184"/>
    <n v="-14"/>
    <n v="20.3"/>
    <n v="-284.2"/>
    <n v="-21054.319999999985"/>
    <x v="4"/>
  </r>
  <r>
    <m/>
    <x v="255"/>
    <s v="Credit Note"/>
    <s v="4401495453"/>
    <s v="BUILDERS WAREHOUSE:BLOEMFONTEIN"/>
    <s v="HERB 12CM  220184"/>
    <n v="-20"/>
    <n v="20.3"/>
    <n v="-406"/>
    <n v="-21460.319999999985"/>
    <x v="4"/>
  </r>
  <r>
    <m/>
    <x v="255"/>
    <s v="Credit Note"/>
    <s v="4401495408"/>
    <s v="BUILDERS WAREHOUSE:EDENVALE"/>
    <s v="HERB 12CM  220184"/>
    <n v="-2"/>
    <n v="20.3"/>
    <n v="-40.6"/>
    <n v="-21500.919999999984"/>
    <x v="4"/>
  </r>
  <r>
    <m/>
    <x v="59"/>
    <s v="Credit Note"/>
    <s v="0897"/>
    <s v="ECKARDS GARDEN PAVILION"/>
    <s v="HERB 12CM"/>
    <n v="-12"/>
    <n v="21.8"/>
    <n v="-261.60000000000002"/>
    <n v="-21762.519999999982"/>
    <x v="4"/>
  </r>
  <r>
    <m/>
    <x v="59"/>
    <s v="Credit Note"/>
    <s v="26140"/>
    <s v="LIFESTYLE HOME GARDEN"/>
    <s v="HERB 12CM"/>
    <n v="-10"/>
    <n v="18.989999999999998"/>
    <n v="-189.9"/>
    <n v="-21952.419999999984"/>
    <x v="4"/>
  </r>
  <r>
    <m/>
    <x v="59"/>
    <s v="Credit Note"/>
    <s v="26142"/>
    <s v="LIFESTYLE HOME GARDEN"/>
    <s v="HERB 12CM"/>
    <n v="-10"/>
    <n v="18.989999999999998"/>
    <n v="-189.9"/>
    <n v="-22142.319999999985"/>
    <x v="4"/>
  </r>
  <r>
    <m/>
    <x v="59"/>
    <s v="Credit Note"/>
    <s v="4401496124"/>
    <s v="BUILDERS WAREHOUSE:BRYANSTON"/>
    <s v="HERB 12CM  220184"/>
    <n v="-15"/>
    <n v="20.3"/>
    <n v="-304.5"/>
    <n v="-22446.819999999985"/>
    <x v="4"/>
  </r>
  <r>
    <m/>
    <x v="59"/>
    <s v="Credit Note"/>
    <s v="4401496160"/>
    <s v="BUILDERS WAREHOUSE:ZAMBEZI"/>
    <s v="HERB 12CM  220184"/>
    <n v="-7"/>
    <n v="20.3"/>
    <n v="-142.1"/>
    <n v="-22588.919999999984"/>
    <x v="4"/>
  </r>
  <r>
    <m/>
    <x v="156"/>
    <s v="Credit Note"/>
    <s v="4401497380"/>
    <s v="BUILDERS WAREHOUSE:EDENVALE"/>
    <s v="HERB 12CM  220184"/>
    <n v="-8"/>
    <n v="20.3"/>
    <n v="-162.4"/>
    <n v="-22751.319999999985"/>
    <x v="4"/>
  </r>
  <r>
    <m/>
    <x v="157"/>
    <s v="Credit Note"/>
    <s v="1129"/>
    <s v="THYME SQUARE"/>
    <s v="HERB 12CM"/>
    <n v="-16"/>
    <n v="21.8"/>
    <n v="-348.8"/>
    <n v="-23100.119999999984"/>
    <x v="4"/>
  </r>
  <r>
    <m/>
    <x v="158"/>
    <s v="Credit Note"/>
    <s v="4401497986"/>
    <s v="BUILDERS WAREHOUSE:SILVERLAKES"/>
    <s v="HERB 12CM  220184"/>
    <n v="-15"/>
    <n v="20.3"/>
    <n v="-304.5"/>
    <n v="-23404.619999999984"/>
    <x v="4"/>
  </r>
  <r>
    <m/>
    <x v="159"/>
    <s v="Credit Note"/>
    <s v="4401498506"/>
    <s v="BUILDERS WAREHOUSE:ZAMBEZI"/>
    <s v="HERB 12CM  220184"/>
    <n v="-6"/>
    <n v="20.3"/>
    <n v="-121.8"/>
    <n v="-23526.419999999984"/>
    <x v="4"/>
  </r>
  <r>
    <m/>
    <x v="159"/>
    <s v="Credit Note"/>
    <s v="86746A"/>
    <s v="BUILDERS WAREHOUSE:RIVONIA"/>
    <s v="HERB 12CM  220184"/>
    <n v="-14"/>
    <n v="20.3"/>
    <n v="-284.2"/>
    <n v="-23810.619999999984"/>
    <x v="4"/>
  </r>
  <r>
    <m/>
    <x v="159"/>
    <s v="Credit Note"/>
    <s v="4401498459"/>
    <s v="BUILDERS WAREHOUSE:FOURWAYS"/>
    <s v="HERB 12CM  220184"/>
    <n v="-8"/>
    <n v="20.3"/>
    <n v="-162.4"/>
    <n v="-23973.019999999986"/>
    <x v="4"/>
  </r>
  <r>
    <m/>
    <x v="159"/>
    <s v="Credit Note"/>
    <s v="15673"/>
    <s v="GARDENSHOP PARKTOWN"/>
    <s v="HERB 12CM"/>
    <n v="-2"/>
    <n v="21.8"/>
    <n v="-43.6"/>
    <n v="-24016.619999999984"/>
    <x v="4"/>
  </r>
  <r>
    <m/>
    <x v="160"/>
    <s v="Credit Note"/>
    <s v="4401498935"/>
    <s v="BUILDERS WAREHOUSE:CRAIGHALL PARK"/>
    <s v="HERB 12CM  220184"/>
    <n v="-3"/>
    <n v="20.3"/>
    <n v="-60.9"/>
    <n v="-24077.519999999986"/>
    <x v="4"/>
  </r>
  <r>
    <m/>
    <x v="160"/>
    <s v="Credit Note"/>
    <s v="4401498980"/>
    <s v="BUILDERS WAREHOUSE:BLOEMFONTEIN"/>
    <s v="HERB 12CM  220184"/>
    <n v="-3"/>
    <n v="20.3"/>
    <n v="-60.9"/>
    <n v="-24138.419999999987"/>
    <x v="4"/>
  </r>
  <r>
    <m/>
    <x v="162"/>
    <s v="Credit Note"/>
    <s v="4401499897"/>
    <s v="BUILDERS WAREHOUSE:MIDRAND"/>
    <s v="HERB 12CM  220184"/>
    <n v="-22"/>
    <n v="20.3"/>
    <n v="-446.6"/>
    <n v="-24585.019999999986"/>
    <x v="4"/>
  </r>
  <r>
    <m/>
    <x v="162"/>
    <s v="Credit Note"/>
    <s v="4401499917"/>
    <s v="BUILDERS WAREHOUSE:NORTHMEAD"/>
    <s v="HERB 12CM  220184"/>
    <n v="-15"/>
    <n v="20.3"/>
    <n v="-304.5"/>
    <n v="-24889.519999999986"/>
    <x v="4"/>
  </r>
  <r>
    <m/>
    <x v="162"/>
    <s v="Credit Note"/>
    <s v="4401499871"/>
    <s v="BUILDERS WAREHOUSE:FOURWAYS"/>
    <s v="HERB 12CM  220184"/>
    <n v="-7"/>
    <n v="20.3"/>
    <n v="-142.1"/>
    <n v="-25031.619999999984"/>
    <x v="4"/>
  </r>
  <r>
    <m/>
    <x v="162"/>
    <s v="Credit Note"/>
    <s v="4401499823"/>
    <s v="BUILDERS WAREHOUSE:MIDDELBURG"/>
    <s v="HERB 12CM  220184"/>
    <n v="-11"/>
    <n v="20.3"/>
    <n v="-223.3"/>
    <n v="-25254.919999999984"/>
    <x v="4"/>
  </r>
  <r>
    <m/>
    <x v="162"/>
    <s v="Credit Note"/>
    <s v="26188"/>
    <s v="LIFESTYLE HOME GARDEN"/>
    <s v="HERB 12CM"/>
    <n v="-5"/>
    <n v="18.989999999999998"/>
    <n v="-94.95"/>
    <n v="-25349.869999999984"/>
    <x v="4"/>
  </r>
  <r>
    <m/>
    <x v="135"/>
    <s v="Credit Note"/>
    <s v="86794A"/>
    <s v="THYME SQUARE"/>
    <s v="HERB 12CM"/>
    <n v="-17"/>
    <n v="21.8"/>
    <n v="-370.6"/>
    <n v="-25720.469999999983"/>
    <x v="4"/>
  </r>
  <r>
    <m/>
    <x v="163"/>
    <s v="Credit Note"/>
    <s v="4401500514"/>
    <s v="BUILDERS WAREHOUSE:HARTEBEESPOORT"/>
    <s v="HERB 12CM  220184"/>
    <n v="-2"/>
    <n v="20.3"/>
    <n v="-40.6"/>
    <n v="-25761.069999999982"/>
    <x v="4"/>
  </r>
  <r>
    <m/>
    <x v="163"/>
    <s v="Credit Note"/>
    <s v="4401497395"/>
    <s v="BUILDERS WAREHOUSE:NORTHMEAD"/>
    <s v="HERB 12CM"/>
    <n v="-4"/>
    <n v="20.3"/>
    <n v="-81.2"/>
    <n v="-25842.269999999982"/>
    <x v="4"/>
  </r>
  <r>
    <m/>
    <x v="164"/>
    <s v="Credit Note"/>
    <s v="4401500999"/>
    <s v="BUILDERS WAREHOUSE:WONDER PARK"/>
    <s v="HERB 12CM  220184"/>
    <n v="-2"/>
    <n v="20.3"/>
    <n v="-40.6"/>
    <n v="-25882.869999999981"/>
    <x v="4"/>
  </r>
  <r>
    <m/>
    <x v="164"/>
    <s v="Credit Note"/>
    <s v="4401500934"/>
    <s v="BUILDERS WAREHOUSE:BRYANSTON"/>
    <s v="HERB 12CM  220184"/>
    <n v="-8"/>
    <n v="20.3"/>
    <n v="-162.4"/>
    <n v="-26045.269999999982"/>
    <x v="4"/>
  </r>
  <r>
    <m/>
    <x v="164"/>
    <s v="Credit Note"/>
    <s v="86825A"/>
    <s v="CENTRAL NURSERY DEPOT"/>
    <s v="HERB 12CM"/>
    <n v="-10"/>
    <n v="21.8"/>
    <n v="-218"/>
    <n v="-26263.269999999982"/>
    <x v="4"/>
  </r>
  <r>
    <m/>
    <x v="164"/>
    <s v="Credit Note"/>
    <s v="1097"/>
    <s v="MONTROSE NURSERY"/>
    <s v="HERB 12CM"/>
    <n v="-5"/>
    <n v="21.8"/>
    <n v="-109"/>
    <n v="-26372.269999999982"/>
    <x v="4"/>
  </r>
  <r>
    <m/>
    <x v="165"/>
    <s v="Credit Note"/>
    <s v="4401501183"/>
    <s v="BUILDERS WAREHOUSE:MIDDELBURG"/>
    <s v="HERB 12CM  220184"/>
    <n v="-6"/>
    <n v="20.3"/>
    <n v="-121.8"/>
    <n v="-26494.069999999982"/>
    <x v="4"/>
  </r>
  <r>
    <m/>
    <x v="165"/>
    <s v="Credit Note"/>
    <s v="4401501382"/>
    <s v="BUILDERS WAREHOUSE:KLERKSDORP"/>
    <s v="HERB 12CM  220184"/>
    <n v="-1"/>
    <n v="20.3"/>
    <n v="-20.3"/>
    <n v="-26514.369999999981"/>
    <x v="4"/>
  </r>
  <r>
    <m/>
    <x v="165"/>
    <s v="Credit Note"/>
    <s v="4401501418"/>
    <s v="BUILDERS WAREHOUSE:GEZINA NEW"/>
    <s v="HERB 12CM  220184"/>
    <n v="-13"/>
    <n v="20.3"/>
    <n v="-263.89999999999998"/>
    <n v="-26778.269999999982"/>
    <x v="4"/>
  </r>
  <r>
    <m/>
    <x v="165"/>
    <s v="Credit Note"/>
    <s v="35826"/>
    <s v="FH CHAMBERLAIN TRADING (PTY) LTD:MONTANA"/>
    <s v="HERB 12CM"/>
    <n v="-29"/>
    <n v="20.3"/>
    <n v="-588.70000000000005"/>
    <n v="-27366.969999999983"/>
    <x v="4"/>
  </r>
  <r>
    <m/>
    <x v="256"/>
    <s v="Credit Note"/>
    <s v="4401501877"/>
    <s v="BUILDERS WAREHOUSE:NORTHRIDING"/>
    <s v="HERB 12CM  220184"/>
    <n v="-31"/>
    <n v="20.3"/>
    <n v="-629.29999999999995"/>
    <n v="-27996.269999999982"/>
    <x v="4"/>
  </r>
  <r>
    <m/>
    <x v="256"/>
    <s v="Credit Note"/>
    <s v="1035"/>
    <s v="THYME SQUARE"/>
    <s v="HERB 12CM"/>
    <n v="-9"/>
    <n v="21.8"/>
    <n v="-196.2"/>
    <n v="-28192.469999999983"/>
    <x v="4"/>
  </r>
  <r>
    <m/>
    <x v="167"/>
    <s v="Credit Note"/>
    <s v="1039"/>
    <s v="CENTRAL NURSERY DEPOT"/>
    <s v="HERB 12CM"/>
    <n v="-20"/>
    <n v="21.8"/>
    <n v="-436"/>
    <n v="-28628.469999999983"/>
    <x v="4"/>
  </r>
  <r>
    <m/>
    <x v="167"/>
    <s v="Credit Note"/>
    <s v="86872A"/>
    <s v="BUILDERS WAREHOUSE:RIVONIA"/>
    <s v="HERB 12CM 220184"/>
    <n v="-1"/>
    <n v="20.3"/>
    <n v="-20.3"/>
    <n v="-28648.769999999982"/>
    <x v="4"/>
  </r>
  <r>
    <m/>
    <x v="167"/>
    <s v="Credit Note"/>
    <s v="26325"/>
    <s v="LIFESTYLE HOME GARDEN"/>
    <s v="HERB 12CM"/>
    <n v="-4"/>
    <n v="21.9"/>
    <n v="-87.6"/>
    <n v="-28736.369999999981"/>
    <x v="4"/>
  </r>
  <r>
    <m/>
    <x v="168"/>
    <s v="Credit Note"/>
    <s v="16519"/>
    <s v="FH CHAMBERLAIN TRADING (PTY) LTD:WATERKLOOF GLEN"/>
    <s v="HERB 12CM"/>
    <n v="-13"/>
    <n v="20.3"/>
    <n v="-263.89999999999998"/>
    <n v="-29000.269999999982"/>
    <x v="4"/>
  </r>
  <r>
    <m/>
    <x v="60"/>
    <s v="Credit Note"/>
    <s v="0985"/>
    <s v="THYME SQUARE"/>
    <s v="HERB 12CM"/>
    <n v="-8"/>
    <n v="21.8"/>
    <n v="-174.4"/>
    <n v="-29174.669999999984"/>
    <x v="4"/>
  </r>
  <r>
    <m/>
    <x v="60"/>
    <s v="Credit Note"/>
    <s v="26335"/>
    <s v="LIFESTYLE HOME GARDEN"/>
    <s v="HERB 12CM"/>
    <n v="-9"/>
    <n v="18.989999999999998"/>
    <n v="-170.91"/>
    <n v="-29345.579999999984"/>
    <x v="4"/>
  </r>
  <r>
    <m/>
    <x v="170"/>
    <s v="Credit Note"/>
    <s v="4401505519"/>
    <s v="BUILDERS WAREHOUSE:FOURWAYS"/>
    <s v="HERB 12CM  220184"/>
    <n v="-12"/>
    <n v="20.3"/>
    <n v="-243.6"/>
    <n v="-29589.179999999982"/>
    <x v="4"/>
  </r>
  <r>
    <m/>
    <x v="171"/>
    <s v="Credit Note"/>
    <s v="26348"/>
    <s v="LIFESTYLE HOME GARDEN"/>
    <s v="HERB 12CM"/>
    <n v="-2"/>
    <n v="18.989999999999998"/>
    <n v="-37.979999999999997"/>
    <n v="-29627.159999999982"/>
    <x v="4"/>
  </r>
  <r>
    <m/>
    <x v="136"/>
    <s v="Credit Note"/>
    <s v="43678"/>
    <s v="FH CHAMBERLAIN TRADING (PTY) LTD:CENTURION"/>
    <s v="HERB 12CM"/>
    <n v="-2"/>
    <n v="18.05"/>
    <n v="-36.1"/>
    <n v="-29663.25999999998"/>
    <x v="4"/>
  </r>
  <r>
    <m/>
    <x v="136"/>
    <s v="Credit Note"/>
    <s v="16561"/>
    <s v="FH CHAMBERLAIN TRADING (PTY) LTD:WATERKLOOF GLEN"/>
    <s v="HERB 12CM"/>
    <n v="-20"/>
    <n v="20.3"/>
    <n v="-406"/>
    <n v="-30069.25999999998"/>
    <x v="4"/>
  </r>
  <r>
    <m/>
    <x v="136"/>
    <s v="Credit Note"/>
    <s v="4401505849"/>
    <s v="BUILDERS WAREHOUSE:BLOEMFONTEIN"/>
    <s v="HERB 12CM  220184"/>
    <n v="-6"/>
    <n v="20.3"/>
    <n v="-121.8"/>
    <n v="-30191.059999999979"/>
    <x v="4"/>
  </r>
  <r>
    <m/>
    <x v="172"/>
    <s v="Credit Note"/>
    <s v="4401506206"/>
    <s v="BUILDERS WAREHOUSE:GREENSTONE"/>
    <s v="HERB 12CM  220184"/>
    <n v="-8"/>
    <n v="20.3"/>
    <n v="-162.4"/>
    <n v="-30353.459999999981"/>
    <x v="4"/>
  </r>
  <r>
    <m/>
    <x v="172"/>
    <s v="Credit Note"/>
    <s v="4401506196"/>
    <s v="BUILDERS WAREHOUSE:NORTHRIDING"/>
    <s v="HERB 12CM  220184"/>
    <n v="-20"/>
    <n v="20.3"/>
    <n v="-406"/>
    <n v="-30759.459999999981"/>
    <x v="4"/>
  </r>
  <r>
    <m/>
    <x v="172"/>
    <s v="Credit Note"/>
    <s v="4401506159"/>
    <s v="BUILDERS WAREHOUSE:BEDFORDVIEW"/>
    <s v="HERB 12CM  220184"/>
    <n v="-4"/>
    <n v="20.3"/>
    <n v="-81.2"/>
    <n v="-30840.659999999982"/>
    <x v="4"/>
  </r>
  <r>
    <m/>
    <x v="247"/>
    <s v="Credit Note"/>
    <s v="4401506488"/>
    <s v="BUILDERS WAREHOUSE:RIVONIA"/>
    <s v="HERB 12CM  220184"/>
    <n v="-16"/>
    <n v="20.3"/>
    <n v="-324.8"/>
    <n v="-31165.459999999981"/>
    <x v="4"/>
  </r>
  <r>
    <m/>
    <x v="247"/>
    <s v="Credit Note"/>
    <s v="1137"/>
    <s v="THYME SQUARE"/>
    <s v="HERB 12CM"/>
    <n v="-6"/>
    <n v="21.8"/>
    <n v="-130.80000000000001"/>
    <n v="-31296.25999999998"/>
    <x v="4"/>
  </r>
  <r>
    <m/>
    <x v="173"/>
    <s v="Credit Note"/>
    <s v="26420"/>
    <s v="LIFESTYLE HOME GARDEN"/>
    <s v="HERB 12CM"/>
    <n v="-6"/>
    <n v="21.9"/>
    <n v="-131.4"/>
    <n v="-31427.659999999982"/>
    <x v="4"/>
  </r>
  <r>
    <m/>
    <x v="173"/>
    <s v="Credit Note"/>
    <s v="4401507371"/>
    <s v="BUILDERS WAREHOUSE:FOURWAYS"/>
    <s v="HERB 12CM  220184"/>
    <n v="-5"/>
    <n v="20.3"/>
    <n v="-101.5"/>
    <n v="-31529.159999999982"/>
    <x v="4"/>
  </r>
  <r>
    <m/>
    <x v="173"/>
    <s v="Credit Note"/>
    <s v="4401507306"/>
    <s v="BUILDERS WAREHOUSE:ZAMBEZI"/>
    <s v="HERB 12CM  220184"/>
    <n v="-15"/>
    <n v="20.3"/>
    <n v="-304.5"/>
    <n v="-31833.659999999982"/>
    <x v="4"/>
  </r>
  <r>
    <m/>
    <x v="174"/>
    <s v="Credit Note"/>
    <s v="15199"/>
    <s v="FH CHAMBERLAIN TRADING (PTY) LTD:RIVIERA"/>
    <s v="HERB 12CM"/>
    <n v="-1"/>
    <n v="20.3"/>
    <n v="-20.3"/>
    <n v="-31853.959999999981"/>
    <x v="4"/>
  </r>
  <r>
    <m/>
    <x v="174"/>
    <s v="Credit Note"/>
    <s v="4401507686"/>
    <s v="BUILDERS WAREHOUSE:CRAIGHALL PARK"/>
    <s v="HERB 12CM  220184"/>
    <n v="-15"/>
    <n v="20.3"/>
    <n v="-304.5"/>
    <n v="-32158.459999999981"/>
    <x v="4"/>
  </r>
  <r>
    <m/>
    <x v="175"/>
    <s v="Credit Note"/>
    <s v="4401508282"/>
    <s v="BUILDERS WAREHOUSE:KEMPTON PARK"/>
    <s v="HERB 12CM  220184"/>
    <n v="-27"/>
    <n v="20.3"/>
    <n v="-548.1"/>
    <n v="-32706.559999999979"/>
    <x v="4"/>
  </r>
  <r>
    <m/>
    <x v="176"/>
    <s v="Credit Note"/>
    <s v="87035A"/>
    <s v="THYME SQUARE"/>
    <s v="HERB 12CM"/>
    <n v="-2"/>
    <n v="21.8"/>
    <n v="-43.6"/>
    <n v="-32750.159999999978"/>
    <x v="4"/>
  </r>
  <r>
    <m/>
    <x v="176"/>
    <s v="Credit Note"/>
    <s v="4401508631"/>
    <s v="BUILDERS WAREHOUSE:EDENVALE"/>
    <s v="HERB 12CM  220184"/>
    <n v="-18"/>
    <n v="20.3"/>
    <n v="-365.4"/>
    <n v="-33115.559999999976"/>
    <x v="4"/>
  </r>
  <r>
    <m/>
    <x v="176"/>
    <s v="Credit Note"/>
    <s v="4401508554"/>
    <s v="BUILDERS WAREHOUSE:BRYANSTON"/>
    <s v="HERB 12CM  220184"/>
    <n v="-11"/>
    <n v="20.3"/>
    <n v="-223.3"/>
    <n v="-33338.859999999979"/>
    <x v="4"/>
  </r>
  <r>
    <m/>
    <x v="257"/>
    <s v="Credit Note"/>
    <s v="4401509275"/>
    <s v="BUILDERS WAREHOUSE:BLOEMFONTEIN"/>
    <s v="HERB 12CM  220184"/>
    <n v="-3"/>
    <n v="20.3"/>
    <n v="-60.9"/>
    <n v="-33399.75999999998"/>
    <x v="4"/>
  </r>
  <r>
    <m/>
    <x v="61"/>
    <s v="Credit Note"/>
    <s v="4401509833"/>
    <s v="BUILDERS WAREHOUSE:GEZINA NEW"/>
    <s v="HERB 12CM  220184"/>
    <n v="-10"/>
    <n v="20.3"/>
    <n v="-203"/>
    <n v="-33602.75999999998"/>
    <x v="4"/>
  </r>
  <r>
    <m/>
    <x v="61"/>
    <s v="Credit Note"/>
    <s v="0990"/>
    <s v="ECKARDS GARDEN PAVILION"/>
    <s v="HERB 12CM"/>
    <n v="-8"/>
    <n v="21.8"/>
    <n v="-174.4"/>
    <n v="-33777.159999999982"/>
    <x v="4"/>
  </r>
  <r>
    <m/>
    <x v="61"/>
    <s v="Credit Note"/>
    <s v="4401509757"/>
    <s v="BUILDERS WAREHOUSE:BRYANSTON"/>
    <s v="HERB 12CM  220184"/>
    <n v="-5"/>
    <n v="20.3"/>
    <n v="-101.5"/>
    <n v="-33878.659999999982"/>
    <x v="4"/>
  </r>
  <r>
    <m/>
    <x v="61"/>
    <s v="Credit Note"/>
    <s v="26444"/>
    <s v="LIFESTYLE HOME GARDEN"/>
    <s v="HERB 12CM"/>
    <n v="-20"/>
    <n v="18.989999999999998"/>
    <n v="-379.8"/>
    <n v="-34258.459999999985"/>
    <x v="4"/>
  </r>
  <r>
    <m/>
    <x v="61"/>
    <s v="Credit Note"/>
    <s v="26449"/>
    <s v="LIFESTYLE HOME GARDEN"/>
    <s v="HERB 12CM"/>
    <n v="-10"/>
    <n v="18.989999999999998"/>
    <n v="-189.9"/>
    <n v="-34448.359999999986"/>
    <x v="4"/>
  </r>
  <r>
    <m/>
    <x v="62"/>
    <s v="Credit Note"/>
    <s v="15722"/>
    <s v="GARDENSHOP PARKTOWN"/>
    <s v="HERB 12CM"/>
    <n v="-8"/>
    <n v="21.8"/>
    <n v="-174.4"/>
    <n v="-34622.759999999987"/>
    <x v="4"/>
  </r>
  <r>
    <m/>
    <x v="62"/>
    <s v="Credit Note"/>
    <s v="11135"/>
    <s v="FH CHAMBERLAIN TRADING (PTY) LTD:KYALAMI"/>
    <s v="HERB 12CM"/>
    <n v="-12"/>
    <n v="20.3"/>
    <n v="-243.6"/>
    <n v="-34866.359999999986"/>
    <x v="4"/>
  </r>
  <r>
    <m/>
    <x v="62"/>
    <s v="Credit Note"/>
    <s v="4401510440"/>
    <s v="BUILDERS WAREHOUSE:KLERKSDORP"/>
    <s v="HERB 12CM  220184"/>
    <n v="-6"/>
    <n v="20.3"/>
    <n v="-121.8"/>
    <n v="-34988.159999999989"/>
    <x v="4"/>
  </r>
  <r>
    <m/>
    <x v="62"/>
    <s v="Credit Note"/>
    <s v="4401510492"/>
    <s v="BUILDERS WAREHOUSE:ZAMBEZI"/>
    <s v="HERB 12CM"/>
    <n v="-11"/>
    <n v="20.3"/>
    <n v="-223.3"/>
    <n v="-35211.459999999992"/>
    <x v="4"/>
  </r>
  <r>
    <m/>
    <x v="63"/>
    <s v="Credit Note"/>
    <s v="4401510855"/>
    <s v="BUILDERS WAREHOUSE:NORTHRIDING"/>
    <s v="HERB 12CM  220184"/>
    <n v="-6"/>
    <n v="20.3"/>
    <n v="-121.8"/>
    <n v="-35333.259999999995"/>
    <x v="4"/>
  </r>
  <r>
    <m/>
    <x v="63"/>
    <s v="Credit Note"/>
    <s v="4401510924"/>
    <s v="BUILDERS WAREHOUSE:CARNIVAL MALL"/>
    <s v="HERB 12CM  220184"/>
    <n v="-6"/>
    <n v="20.3"/>
    <n v="-121.8"/>
    <n v="-35455.06"/>
    <x v="4"/>
  </r>
  <r>
    <m/>
    <x v="63"/>
    <s v="Credit Note"/>
    <s v="4401510885"/>
    <s v="BUILDERS WAREHOUSE:NORTHMEAD"/>
    <s v="HERB 12CM  220184"/>
    <n v="-4"/>
    <n v="20.3"/>
    <n v="-81.2"/>
    <n v="-35536.259999999995"/>
    <x v="4"/>
  </r>
  <r>
    <m/>
    <x v="64"/>
    <s v="Credit Note"/>
    <s v="4401511975"/>
    <s v="BUILDERS WAREHOUSE:RIVONIA"/>
    <s v="HERB 12CM  220184"/>
    <n v="-17"/>
    <n v="20.3"/>
    <n v="-345.1"/>
    <n v="-35881.359999999993"/>
    <x v="4"/>
  </r>
  <r>
    <m/>
    <x v="64"/>
    <s v="Credit Note"/>
    <s v="4401511915"/>
    <s v="BUILDERS WAREHOUSE:BRYANSTON"/>
    <s v="HERB 12CM  220184"/>
    <n v="-12"/>
    <n v="20.3"/>
    <n v="-243.6"/>
    <n v="-36124.959999999992"/>
    <x v="4"/>
  </r>
  <r>
    <m/>
    <x v="64"/>
    <s v="Credit Note"/>
    <s v="26368"/>
    <s v="LIFESTYLE HOME GARDEN"/>
    <s v="HERB 12CM"/>
    <n v="-21"/>
    <n v="18.989999999999998"/>
    <n v="-398.79"/>
    <n v="-36523.749999999993"/>
    <x v="4"/>
  </r>
  <r>
    <m/>
    <x v="64"/>
    <s v="Credit Note"/>
    <s v="26366"/>
    <s v="LIFESTYLE HOME GARDEN"/>
    <s v="HERB 12CM"/>
    <n v="-40"/>
    <n v="18.989999999999998"/>
    <n v="-759.6"/>
    <n v="-37283.349999999991"/>
    <x v="4"/>
  </r>
  <r>
    <m/>
    <x v="64"/>
    <s v="Credit Note"/>
    <s v="4401512119"/>
    <s v="BUILDERS WAREHOUSE:FOURWAYS"/>
    <s v="HERB 12CM  220184"/>
    <n v="-5"/>
    <n v="20.3"/>
    <n v="-101.5"/>
    <n v="-37384.849999999991"/>
    <x v="4"/>
  </r>
  <r>
    <m/>
    <x v="178"/>
    <s v="Credit Note"/>
    <s v="1851"/>
    <s v="IMPALA FLORA"/>
    <s v="HERB 12CM"/>
    <n v="-1"/>
    <n v="20.5"/>
    <n v="-20.5"/>
    <n v="-37405.349999999991"/>
    <x v="4"/>
  </r>
  <r>
    <m/>
    <x v="178"/>
    <s v="Credit Note"/>
    <s v="15267"/>
    <s v="FH CHAMBERLAIN TRADING (PTY) LTD:RIVIERA"/>
    <s v="HERB 12CM"/>
    <n v="-5"/>
    <n v="20.3"/>
    <n v="-101.5"/>
    <n v="-37506.849999999991"/>
    <x v="4"/>
  </r>
  <r>
    <m/>
    <x v="65"/>
    <s v="Credit Note"/>
    <s v="4401513900"/>
    <s v="BUILDERS WAREHOUSE:WOODLANDS"/>
    <s v="HERB 12CM  220184"/>
    <n v="-9"/>
    <n v="20.3"/>
    <n v="-182.7"/>
    <n v="-37689.549999999988"/>
    <x v="4"/>
  </r>
  <r>
    <m/>
    <x v="65"/>
    <s v="Credit Note"/>
    <s v="4401513899"/>
    <s v="BUILDERS WAREHOUSE:GLEN EAGLES"/>
    <s v="HERB 12CM 220184"/>
    <n v="-14"/>
    <n v="20.3"/>
    <n v="-284.2"/>
    <n v="-37973.749999999985"/>
    <x v="4"/>
  </r>
  <r>
    <m/>
    <x v="65"/>
    <s v="Credit Note"/>
    <s v="11199"/>
    <s v="FH CHAMBERLAIN TRADING (PTY) LTD:KYALAMI"/>
    <s v="HERB 12CM"/>
    <n v="-4"/>
    <n v="20.3"/>
    <n v="-81.2"/>
    <n v="-38054.949999999983"/>
    <x v="4"/>
  </r>
  <r>
    <m/>
    <x v="137"/>
    <s v="Credit Note"/>
    <s v="4401514805"/>
    <s v="BUILDERS WAREHOUSE:STRUBENS VALLEY"/>
    <s v="HERB 12CM  220184"/>
    <n v="-9"/>
    <n v="20.3"/>
    <n v="-182.7"/>
    <n v="-38237.64999999998"/>
    <x v="4"/>
  </r>
  <r>
    <m/>
    <x v="137"/>
    <s v="Credit Note"/>
    <s v="4401514812"/>
    <s v="BUILDERS WAREHOUSE:RUSTENBURG"/>
    <s v="HERB 12CM  220184"/>
    <n v="-23"/>
    <n v="20.3"/>
    <n v="-466.9"/>
    <n v="-38704.549999999981"/>
    <x v="4"/>
  </r>
  <r>
    <m/>
    <x v="66"/>
    <s v="Credit Note"/>
    <s v="4401515141"/>
    <s v="BUILDERS WAREHOUSE:WONDER PARK"/>
    <s v="HERB 12CM  220184"/>
    <n v="-1"/>
    <n v="20.3"/>
    <n v="-20.3"/>
    <n v="-38724.849999999984"/>
    <x v="4"/>
  </r>
  <r>
    <m/>
    <x v="66"/>
    <s v="Credit Note"/>
    <s v="4401515209"/>
    <s v="BUILDERS WAREHOUSE:CEDAR SQUARE"/>
    <s v="HERB 12CM  220184"/>
    <n v="-3"/>
    <n v="20.3"/>
    <n v="-60.9"/>
    <n v="-38785.749999999985"/>
    <x v="4"/>
  </r>
  <r>
    <m/>
    <x v="66"/>
    <s v="Credit Note"/>
    <s v="4401515124"/>
    <s v="BUILDERS WAREHOUSE:FOURWAYS"/>
    <s v="HERB 12CM  220184"/>
    <n v="-2"/>
    <n v="20.3"/>
    <n v="-40.6"/>
    <n v="-38826.349999999984"/>
    <x v="4"/>
  </r>
  <r>
    <m/>
    <x v="66"/>
    <s v="Credit Note"/>
    <s v="4401515200"/>
    <s v="BUILDERS WAREHOUSE:ZAMBEZI"/>
    <s v="HERB 12CM  220184"/>
    <n v="-23"/>
    <n v="20.3"/>
    <n v="-466.9"/>
    <n v="-39293.249999999985"/>
    <x v="4"/>
  </r>
  <r>
    <m/>
    <x v="66"/>
    <s v="Credit Note"/>
    <s v="87211A"/>
    <s v="ECKARDS GARDEN PAVILION"/>
    <s v="HERB 12CM"/>
    <n v="-18"/>
    <n v="21.8"/>
    <n v="-392.4"/>
    <n v="-39685.649999999987"/>
    <x v="4"/>
  </r>
  <r>
    <m/>
    <x v="180"/>
    <s v="Credit Note"/>
    <s v="15319"/>
    <s v="FH CHAMBERLAIN TRADING (PTY) LTD:RIVIERA"/>
    <s v="HERB 12CM"/>
    <n v="-2"/>
    <n v="20.3"/>
    <n v="-40.6"/>
    <n v="-39726.249999999985"/>
    <x v="4"/>
  </r>
  <r>
    <m/>
    <x v="180"/>
    <s v="Credit Note"/>
    <s v="15740"/>
    <s v="GARDENSHOP PARKTOWN"/>
    <s v="HERB 12CM"/>
    <n v="-10"/>
    <n v="21.8"/>
    <n v="-218"/>
    <n v="-39944.249999999985"/>
    <x v="4"/>
  </r>
  <r>
    <m/>
    <x v="67"/>
    <s v="Credit Note"/>
    <s v="4401516023"/>
    <s v="BUILDERS WAREHOUSE:ROBINDALE"/>
    <s v="HERB 12CM  220184"/>
    <n v="-13"/>
    <n v="20.3"/>
    <n v="-263.89999999999998"/>
    <n v="-40208.149999999987"/>
    <x v="4"/>
  </r>
  <r>
    <m/>
    <x v="67"/>
    <s v="Credit Note"/>
    <s v="4401515969"/>
    <s v="BUILDERS WAREHOUSE:FLORIDA GLEN"/>
    <s v="HERB 12CM  220184"/>
    <n v="-15"/>
    <n v="20.3"/>
    <n v="-304.5"/>
    <n v="-40512.649999999987"/>
    <x v="4"/>
  </r>
  <r>
    <m/>
    <x v="67"/>
    <s v="Credit Note"/>
    <s v="4401516067"/>
    <s v="BUILDERS WAREHOUSE:GREENSTONE"/>
    <s v="HERB 12CM 220184"/>
    <n v="-11"/>
    <n v="20.3"/>
    <n v="-223.3"/>
    <n v="-40735.94999999999"/>
    <x v="4"/>
  </r>
  <r>
    <m/>
    <x v="1"/>
    <s v="Credit Note"/>
    <s v="4401516418"/>
    <s v="BUILDERS WAREHOUSE:EMALALHENI"/>
    <s v="HERB 12CM  220184"/>
    <n v="-30"/>
    <n v="20.3"/>
    <n v="-609"/>
    <n v="-41344.94999999999"/>
    <x v="4"/>
  </r>
  <r>
    <m/>
    <x v="1"/>
    <s v="Credit Note"/>
    <s v="4401516466"/>
    <s v="BUILDERS WAREHOUSE:NORTHMEAD"/>
    <s v="HERB 12CM  220184"/>
    <n v="-10"/>
    <n v="20.3"/>
    <n v="-203"/>
    <n v="-41547.94999999999"/>
    <x v="4"/>
  </r>
  <r>
    <m/>
    <x v="1"/>
    <s v="Credit Note"/>
    <s v="4401516493"/>
    <s v="BUILDERS WAREHOUSE:SUNWARD PARK"/>
    <s v="HERB 12CM  220184"/>
    <n v="-8"/>
    <n v="20.3"/>
    <n v="-162.4"/>
    <n v="-41710.349999999991"/>
    <x v="4"/>
  </r>
  <r>
    <m/>
    <x v="1"/>
    <s v="Credit Note"/>
    <s v="1801"/>
    <s v="THYME SQUARE"/>
    <s v="HERB 12CM"/>
    <n v="-19"/>
    <n v="21.8"/>
    <n v="-414.2"/>
    <n v="-42124.549999999988"/>
    <x v="4"/>
  </r>
  <r>
    <m/>
    <x v="1"/>
    <s v="Credit Note"/>
    <s v="4401516452"/>
    <s v="BUILDERS WAREHOUSE:NEWMARKET"/>
    <s v="HERB 12CM  220184"/>
    <n v="-3"/>
    <n v="20.3"/>
    <n v="-60.9"/>
    <n v="-42185.44999999999"/>
    <x v="4"/>
  </r>
  <r>
    <m/>
    <x v="229"/>
    <s v="Credit Note"/>
    <s v="1146A"/>
    <s v="IMPALA FLORA"/>
    <s v="HERB 12CM"/>
    <n v="-8"/>
    <n v="20.5"/>
    <n v="-164"/>
    <n v="-42349.44999999999"/>
    <x v="4"/>
  </r>
  <r>
    <m/>
    <x v="229"/>
    <s v="Credit Note"/>
    <s v="4401517023"/>
    <s v="BUILDERS WAREHOUSE:STRUBENS VALLEY"/>
    <s v="HERB 12CM  220184"/>
    <n v="-39"/>
    <n v="20.3"/>
    <n v="-791.7"/>
    <n v="-43141.149999999987"/>
    <x v="4"/>
  </r>
  <r>
    <m/>
    <x v="68"/>
    <s v="Credit Note"/>
    <s v="4401517386"/>
    <s v="BUILDERS WAREHOUSE:RIVONIA"/>
    <s v="HERB 12CM  220184"/>
    <n v="-16"/>
    <n v="20.3"/>
    <n v="-324.8"/>
    <n v="-43465.94999999999"/>
    <x v="4"/>
  </r>
  <r>
    <m/>
    <x v="68"/>
    <s v="Credit Note"/>
    <s v="4401517363"/>
    <s v="BUILDERS WAREHOUSE:ZAMBEZI"/>
    <s v="HERB 12CM  220184"/>
    <n v="-13"/>
    <n v="20.3"/>
    <n v="-263.89999999999998"/>
    <n v="-43729.849999999991"/>
    <x v="4"/>
  </r>
  <r>
    <m/>
    <x v="68"/>
    <s v="Credit Note"/>
    <s v="4401517480"/>
    <s v="BUILDERS WAREHOUSE:CEDAR SQUARE"/>
    <s v="HERB 12CM  220184"/>
    <n v="-6"/>
    <n v="20.3"/>
    <n v="-121.8"/>
    <n v="-43851.649999999994"/>
    <x v="4"/>
  </r>
  <r>
    <m/>
    <x v="68"/>
    <s v="Credit Note"/>
    <s v="4401517481"/>
    <s v="BUILDERS WAREHOUSE:CEDAR SQUARE"/>
    <s v="HERB 12CM  220184"/>
    <n v="-6"/>
    <n v="20.3"/>
    <n v="-121.8"/>
    <n v="-43973.45"/>
    <x v="4"/>
  </r>
  <r>
    <m/>
    <x v="68"/>
    <s v="Credit Note"/>
    <s v="4401517466"/>
    <s v="BUILDERS WAREHOUSE:FOURWAYS"/>
    <s v="HERB 12CM  220184"/>
    <n v="-4"/>
    <n v="20.3"/>
    <n v="-81.2"/>
    <n v="-44054.649999999994"/>
    <x v="4"/>
  </r>
  <r>
    <m/>
    <x v="68"/>
    <s v="Credit Note"/>
    <s v="4401517477"/>
    <s v="BUILDERS WAREHOUSE:GEZINA NEW"/>
    <s v="HERB 12CM  220184"/>
    <n v="-12"/>
    <n v="20.3"/>
    <n v="-243.6"/>
    <n v="-44298.249999999993"/>
    <x v="4"/>
  </r>
  <r>
    <m/>
    <x v="68"/>
    <s v="Credit Note"/>
    <s v="4401517394"/>
    <s v="BUILDERS WAREHOUSE:GLEN EAGLES"/>
    <s v="HERB 12CM  220184"/>
    <n v="-20"/>
    <n v="20.3"/>
    <n v="-406"/>
    <n v="-44704.249999999993"/>
    <x v="4"/>
  </r>
  <r>
    <m/>
    <x v="68"/>
    <s v="Credit Note"/>
    <s v="1859"/>
    <s v="HILLCREST NURSERY"/>
    <s v="HERB 12CM"/>
    <n v="-27"/>
    <n v="21.8"/>
    <n v="-588.6"/>
    <n v="-45292.849999999991"/>
    <x v="4"/>
  </r>
  <r>
    <m/>
    <x v="69"/>
    <s v="Credit Note"/>
    <s v="16794"/>
    <s v="FH CHAMBERLAIN TRADING (PTY) LTD:WATERKLOOF GLEN"/>
    <s v="HERB 12CM"/>
    <n v="-22"/>
    <n v="20.3"/>
    <n v="-446.6"/>
    <n v="-45739.44999999999"/>
    <x v="4"/>
  </r>
  <r>
    <m/>
    <x v="69"/>
    <s v="Credit Note"/>
    <s v="1861"/>
    <s v="MONTROSE NURSERY"/>
    <s v="HERB 12CM"/>
    <n v="-12"/>
    <n v="21.8"/>
    <n v="-261.60000000000002"/>
    <n v="-46001.049999999988"/>
    <x v="4"/>
  </r>
  <r>
    <m/>
    <x v="69"/>
    <s v="Credit Note"/>
    <s v="15755"/>
    <s v="GARDENSHOP PARKTOWN"/>
    <s v="HERB 12CM"/>
    <n v="-6"/>
    <n v="21.8"/>
    <n v="-130.80000000000001"/>
    <n v="-46131.849999999991"/>
    <x v="4"/>
  </r>
  <r>
    <m/>
    <x v="230"/>
    <s v="Credit Note"/>
    <s v="4401518492"/>
    <s v="BUILDERS WAREHOUSE:GREENSTONE"/>
    <s v="HERB 12CM  220184"/>
    <n v="-10"/>
    <n v="20.3"/>
    <n v="-203"/>
    <n v="-46334.849999999991"/>
    <x v="4"/>
  </r>
  <r>
    <m/>
    <x v="70"/>
    <s v="Credit Note"/>
    <s v="4401518872"/>
    <s v="BUILDERS WAREHOUSE:GLEN EAGLES"/>
    <s v="HERB 12CM  220184"/>
    <n v="-30"/>
    <n v="20.3"/>
    <n v="-609"/>
    <n v="-46943.849999999991"/>
    <x v="4"/>
  </r>
  <r>
    <m/>
    <x v="70"/>
    <s v="Credit Note"/>
    <s v="4401518927"/>
    <s v="BUILDERS WAREHOUSE:NEWMARKET"/>
    <s v="HERB 12CM  220184"/>
    <n v="-12"/>
    <n v="20.3"/>
    <n v="-243.6"/>
    <n v="-47187.44999999999"/>
    <x v="4"/>
  </r>
  <r>
    <m/>
    <x v="70"/>
    <s v="Credit Note"/>
    <s v="4401518985"/>
    <s v="BUILDERS WAREHOUSE:RIVONIA"/>
    <s v="HERB 12CM  220184"/>
    <n v="-10"/>
    <n v="20.3"/>
    <n v="-203"/>
    <n v="-47390.44999999999"/>
    <x v="4"/>
  </r>
  <r>
    <m/>
    <x v="70"/>
    <s v="Credit Note"/>
    <s v="4401525904"/>
    <s v="BUILDERS WAREHOUSE:MIDRAND"/>
    <s v="HERB 12CM"/>
    <n v="-18"/>
    <n v="20.3"/>
    <n v="-365.4"/>
    <n v="-47755.849999999991"/>
    <x v="4"/>
  </r>
  <r>
    <m/>
    <x v="70"/>
    <s v="Credit Note"/>
    <s v="4401525904"/>
    <s v="BUILDERS WAREHOUSE:MIDRAND"/>
    <s v="HERB 12CM"/>
    <n v="-11"/>
    <n v="20.3"/>
    <n v="-223.3"/>
    <n v="-47979.149999999994"/>
    <x v="4"/>
  </r>
  <r>
    <m/>
    <x v="258"/>
    <s v="Credit Note"/>
    <s v="4401519837"/>
    <s v="BUILDERS WAREHOUSE:NOORDHEUWEL"/>
    <s v="HERB 12CM  220184"/>
    <n v="-10"/>
    <n v="20.3"/>
    <n v="-203"/>
    <n v="-48182.149999999994"/>
    <x v="4"/>
  </r>
  <r>
    <m/>
    <x v="71"/>
    <s v="Credit Note"/>
    <s v="4401520389"/>
    <s v="BUILDERS WAREHOUSE:WOODLANDS"/>
    <s v="HERB 12CM  220184"/>
    <n v="-25"/>
    <n v="20.3"/>
    <n v="-507.5"/>
    <n v="-48689.649999999994"/>
    <x v="4"/>
  </r>
  <r>
    <m/>
    <x v="71"/>
    <s v="Credit Note"/>
    <s v="4401520430"/>
    <s v="BUILDERS WAREHOUSE:ERASMUS PARK"/>
    <s v="HERB 12CM  220184"/>
    <n v="-10"/>
    <n v="20.3"/>
    <n v="-203"/>
    <n v="-48892.649999999994"/>
    <x v="4"/>
  </r>
  <r>
    <m/>
    <x v="71"/>
    <s v="Credit Note"/>
    <s v="4401520437"/>
    <s v="BUILDERS WAREHOUSE:ZAMBEZI"/>
    <s v="HERB 12CM  220184"/>
    <n v="-7"/>
    <n v="20.3"/>
    <n v="-142.1"/>
    <n v="-49034.749999999993"/>
    <x v="4"/>
  </r>
  <r>
    <m/>
    <x v="71"/>
    <s v="Credit Note"/>
    <s v="26655"/>
    <s v="LIFESTYLE HOME GARDEN"/>
    <s v="HERB 12CM"/>
    <n v="-25"/>
    <n v="18.989999999999998"/>
    <n v="-474.75"/>
    <n v="-49509.499999999993"/>
    <x v="4"/>
  </r>
  <r>
    <m/>
    <x v="181"/>
    <s v="Credit Note"/>
    <s v="4401520824"/>
    <s v="BUILDERS WAREHOUSE:CRAIGHALL PARK"/>
    <s v="HERB 12CM  220184"/>
    <n v="-10"/>
    <n v="20.3"/>
    <n v="-203"/>
    <n v="-49712.499999999993"/>
    <x v="4"/>
  </r>
  <r>
    <m/>
    <x v="259"/>
    <s v="Credit Note"/>
    <s v="4401521428"/>
    <s v="BUILDERS WAREHOUSE:MOKOPANE"/>
    <s v="HERB 12CM  220184"/>
    <n v="-6"/>
    <n v="20.3"/>
    <n v="-121.8"/>
    <n v="-49834.299999999996"/>
    <x v="4"/>
  </r>
  <r>
    <m/>
    <x v="259"/>
    <s v="Credit Note"/>
    <s v="4401521520"/>
    <s v="BUILDERS WAREHOUSE:FLORIDA GLEN"/>
    <s v="HERB 12CM  220184"/>
    <n v="-10"/>
    <n v="20.3"/>
    <n v="-203"/>
    <n v="-50037.299999999996"/>
    <x v="4"/>
  </r>
  <r>
    <m/>
    <x v="259"/>
    <s v="Credit Note"/>
    <s v="4401521699"/>
    <s v="BUILDERS WAREHOUSE:NEWCASTLE"/>
    <s v="HERB 12CM  220184"/>
    <n v="-17"/>
    <n v="20.29"/>
    <n v="-344.93"/>
    <n v="-50382.229999999996"/>
    <x v="4"/>
  </r>
  <r>
    <m/>
    <x v="72"/>
    <s v="Credit Note"/>
    <s v="26667"/>
    <s v="LIFESTYLE HOME GARDEN"/>
    <s v="HERB 12CM"/>
    <n v="-6"/>
    <n v="21.9"/>
    <n v="-131.4"/>
    <n v="-50513.63"/>
    <x v="4"/>
  </r>
  <r>
    <m/>
    <x v="72"/>
    <s v="Credit Note"/>
    <s v="1869"/>
    <s v="IMPALA FLORA"/>
    <s v="HERB 12CM"/>
    <n v="-5"/>
    <n v="20.5"/>
    <n v="-102.5"/>
    <n v="-50616.13"/>
    <x v="4"/>
  </r>
  <r>
    <m/>
    <x v="72"/>
    <s v="Credit Note"/>
    <s v="4401522253"/>
    <s v="BUILDERS WAREHOUSE:BLOEMFONTEIN"/>
    <s v="HERB 12CM  220184"/>
    <n v="-30"/>
    <n v="20.3"/>
    <n v="-609"/>
    <n v="-51225.13"/>
    <x v="4"/>
  </r>
  <r>
    <m/>
    <x v="72"/>
    <s v="Credit Note"/>
    <s v="1951"/>
    <s v="THYME SQUARE"/>
    <s v="HERB 12CM"/>
    <n v="-9"/>
    <n v="21.8"/>
    <n v="-196.2"/>
    <n v="-51421.329999999994"/>
    <x v="4"/>
  </r>
  <r>
    <m/>
    <x v="73"/>
    <s v="Credit Note"/>
    <s v="4401523404"/>
    <s v="BUILDERS WAREHOUSE:ZAMBEZI"/>
    <s v="HERB 12CM  220184"/>
    <n v="-1"/>
    <n v="20.3"/>
    <n v="-20.3"/>
    <n v="-51441.63"/>
    <x v="4"/>
  </r>
  <r>
    <m/>
    <x v="73"/>
    <s v="Credit Note"/>
    <s v="11353"/>
    <s v="FH CHAMBERLAIN TRADING (PTY) LTD:KYALAMI"/>
    <s v="HERB 12CM"/>
    <n v="-1"/>
    <n v="20.3"/>
    <n v="-20.3"/>
    <n v="-51461.93"/>
    <x v="4"/>
  </r>
  <r>
    <m/>
    <x v="260"/>
    <s v="Credit Note"/>
    <s v="4401523735"/>
    <s v="BUILDERS WAREHOUSE:LAMBTON"/>
    <s v="HERB 12CM"/>
    <n v="-4"/>
    <n v="20.3"/>
    <n v="-81.2"/>
    <n v="-51543.13"/>
    <x v="4"/>
  </r>
  <r>
    <m/>
    <x v="74"/>
    <s v="Credit Note"/>
    <s v="4401524337"/>
    <s v="BUILDERS WAREHOUSE:NORTHRIDING"/>
    <s v="HERB 12CM  220184"/>
    <n v="-8"/>
    <n v="20.3"/>
    <n v="-162.4"/>
    <n v="-51705.53"/>
    <x v="4"/>
  </r>
  <r>
    <m/>
    <x v="74"/>
    <s v="Credit Note"/>
    <s v="4401524298"/>
    <s v="BUILDERS WAREHOUSE:ROBINDALE"/>
    <s v="HERB 12CM  220184"/>
    <n v="-10"/>
    <n v="20.3"/>
    <n v="-203"/>
    <n v="-51908.53"/>
    <x v="4"/>
  </r>
  <r>
    <m/>
    <x v="74"/>
    <s v="Credit Note"/>
    <s v="1870"/>
    <s v="LITTLE AUSTRIA"/>
    <s v="HERB 12CM"/>
    <n v="-5"/>
    <n v="21.8"/>
    <n v="-109"/>
    <n v="-52017.53"/>
    <x v="4"/>
  </r>
  <r>
    <m/>
    <x v="183"/>
    <s v="Credit Note"/>
    <s v="4401524693"/>
    <s v="BUILDERS WAREHOUSE:RIVONIA"/>
    <s v="HERB 12CM  220184"/>
    <n v="-10"/>
    <n v="20.3"/>
    <n v="-203"/>
    <n v="-52220.53"/>
    <x v="4"/>
  </r>
  <r>
    <m/>
    <x v="261"/>
    <s v="Credit Note"/>
    <s v="4401525221"/>
    <s v="BUILDERS WAREHOUSE:STRUBENS VALLEY"/>
    <s v="HERB 12CM"/>
    <n v="-6"/>
    <n v="20.3"/>
    <n v="-121.8"/>
    <n v="-52342.33"/>
    <x v="4"/>
  </r>
  <r>
    <m/>
    <x v="75"/>
    <s v="Credit Note"/>
    <s v="4401525506"/>
    <s v="BUILDERS WAREHOUSE:GEZINA NEW"/>
    <s v="HERB 12CM  220184"/>
    <n v="-15"/>
    <n v="20.3"/>
    <n v="-304.5"/>
    <n v="-52646.83"/>
    <x v="4"/>
  </r>
  <r>
    <m/>
    <x v="75"/>
    <s v="Credit Note"/>
    <s v="87493A"/>
    <s v="BUILDERS WAREHOUSE:GEZINA NEW"/>
    <s v="HERB 12CM  220184"/>
    <n v="-2"/>
    <n v="20.3"/>
    <n v="-40.6"/>
    <n v="-52687.43"/>
    <x v="4"/>
  </r>
  <r>
    <m/>
    <x v="75"/>
    <s v="Credit Note"/>
    <s v="26693"/>
    <s v="LIFESTYLE HOME GARDEN"/>
    <s v="HERB 12CM"/>
    <n v="-1"/>
    <n v="21.9"/>
    <n v="-21.9"/>
    <n v="-52709.33"/>
    <x v="4"/>
  </r>
  <r>
    <m/>
    <x v="231"/>
    <s v="Credit Note"/>
    <s v="4401525903"/>
    <s v="BUILDERS WAREHOUSE:KLERKSDORP"/>
    <s v="HERB 12CM  220184"/>
    <n v="-4"/>
    <n v="20.3"/>
    <n v="-81.2"/>
    <n v="-52790.53"/>
    <x v="4"/>
  </r>
  <r>
    <m/>
    <x v="76"/>
    <s v="Credit Note"/>
    <s v="4401526642"/>
    <s v="BUILDERS WAREHOUSE:THOHOYANDOU"/>
    <s v="HERB 12CM  220184"/>
    <n v="-25"/>
    <n v="20.3"/>
    <n v="-507.5"/>
    <n v="-53298.03"/>
    <x v="4"/>
  </r>
  <r>
    <m/>
    <x v="76"/>
    <s v="Credit Note"/>
    <s v="4401526560"/>
    <s v="BUILDERS WAREHOUSE:EDENVALE"/>
    <s v="HERB 12CM  220184"/>
    <n v="-15"/>
    <n v="20.3"/>
    <n v="-304.5"/>
    <n v="-53602.53"/>
    <x v="4"/>
  </r>
  <r>
    <m/>
    <x v="76"/>
    <s v="Credit Note"/>
    <s v="1908"/>
    <s v="THYME SQUARE"/>
    <s v="HERB 12CM"/>
    <n v="-12"/>
    <n v="21.8"/>
    <n v="-261.60000000000002"/>
    <n v="-53864.13"/>
    <x v="4"/>
  </r>
  <r>
    <m/>
    <x v="77"/>
    <s v="Credit Note"/>
    <s v="4401527413"/>
    <s v="BUILDERS WAREHOUSE:ERASMUS PARK"/>
    <s v="HERB 12CM  220184"/>
    <n v="-10"/>
    <n v="20.3"/>
    <n v="-203"/>
    <n v="-54067.13"/>
    <x v="4"/>
  </r>
  <r>
    <m/>
    <x v="77"/>
    <s v="Credit Note"/>
    <s v="4401527504"/>
    <s v="BUILDERS WAREHOUSE:CHERRY LANE"/>
    <s v="HERB 12CM  220184"/>
    <n v="-8"/>
    <n v="20.3"/>
    <n v="-162.4"/>
    <n v="-54229.53"/>
    <x v="4"/>
  </r>
  <r>
    <m/>
    <x v="77"/>
    <s v="Credit Note"/>
    <s v="4401527457"/>
    <s v="BUILDERS WAREHOUSE:GLEN EAGLES"/>
    <s v="HERB 12CM  220184"/>
    <n v="-14"/>
    <n v="20.3"/>
    <n v="-284.2"/>
    <n v="-54513.729999999996"/>
    <x v="4"/>
  </r>
  <r>
    <m/>
    <x v="77"/>
    <s v="Credit Note"/>
    <s v="4401527541"/>
    <s v="BUILDERS WAREHOUSE:ZAMBEZI"/>
    <s v="HERB 12CM  220184"/>
    <n v="-4"/>
    <n v="20.3"/>
    <n v="-81.2"/>
    <n v="-54594.929999999993"/>
    <x v="4"/>
  </r>
  <r>
    <m/>
    <x v="77"/>
    <s v="Credit Note"/>
    <s v="1910"/>
    <s v="ECKARDS GARDEN PAVILION"/>
    <s v="HERB 12CM"/>
    <n v="-3"/>
    <n v="21.8"/>
    <n v="-65.400000000000006"/>
    <n v="-54660.329999999994"/>
    <x v="4"/>
  </r>
  <r>
    <m/>
    <x v="262"/>
    <s v="Credit Note"/>
    <s v="4401528463"/>
    <s v="BUILDERS WAREHOUSE:NORTHRIDING"/>
    <s v="HERB 12CM  220184"/>
    <n v="-4"/>
    <n v="20.3"/>
    <n v="-81.2"/>
    <n v="-54741.529999999992"/>
    <x v="4"/>
  </r>
  <r>
    <m/>
    <x v="78"/>
    <s v="Credit Note"/>
    <s v="4401529060"/>
    <s v="BUILDERS WAREHOUSE:FOURWAYS"/>
    <s v="HERB 12CM  220184"/>
    <n v="-12"/>
    <n v="20.3"/>
    <n v="-243.6"/>
    <n v="-54985.12999999999"/>
    <x v="4"/>
  </r>
  <r>
    <m/>
    <x v="78"/>
    <s v="Credit Note"/>
    <s v="01167"/>
    <s v="THYME SQUARE"/>
    <s v="HERB 12CM"/>
    <n v="-5"/>
    <n v="21.8"/>
    <n v="-109"/>
    <n v="-55094.12999999999"/>
    <x v="4"/>
  </r>
  <r>
    <m/>
    <x v="79"/>
    <s v="Credit Note"/>
    <s v="4401530533"/>
    <s v="BUILDERS WAREHOUSE:GEZINA NEW"/>
    <s v="HERB 12CM  220184"/>
    <n v="-12"/>
    <n v="20.3"/>
    <n v="-243.6"/>
    <n v="-55337.729999999989"/>
    <x v="4"/>
  </r>
  <r>
    <m/>
    <x v="79"/>
    <s v="Credit Note"/>
    <s v="4401530609"/>
    <s v="BUILDERS WAREHOUSE:WOODLANDS"/>
    <s v="HERB 12CM  220184"/>
    <n v="-13"/>
    <n v="20.3"/>
    <n v="-263.89999999999998"/>
    <n v="-55601.62999999999"/>
    <x v="4"/>
  </r>
  <r>
    <m/>
    <x v="79"/>
    <s v="Credit Note"/>
    <s v="4401530644"/>
    <s v="BUILDERS WAREHOUSE:LYNNWOOD"/>
    <s v="HERB 12CM  220184"/>
    <n v="-18"/>
    <n v="20.3"/>
    <n v="-365.4"/>
    <n v="-55967.029999999992"/>
    <x v="4"/>
  </r>
  <r>
    <m/>
    <x v="79"/>
    <s v="Credit Note"/>
    <s v="4401530503"/>
    <s v="BUILDERS WAREHOUSE:NEWMARKET"/>
    <s v="HERB 12CM  220184"/>
    <n v="-1"/>
    <n v="20.3"/>
    <n v="-20.3"/>
    <n v="-55987.329999999994"/>
    <x v="4"/>
  </r>
  <r>
    <m/>
    <x v="79"/>
    <s v="Credit Note"/>
    <s v="19095"/>
    <s v="FH CHAMBERLAIN TRADING (PTY) LTD:STRUBENSVALLEY"/>
    <s v="HERB 12CM"/>
    <n v="-25"/>
    <n v="20.3"/>
    <n v="-507.5"/>
    <n v="-56494.829999999994"/>
    <x v="4"/>
  </r>
  <r>
    <m/>
    <x v="263"/>
    <s v="Credit Note"/>
    <s v="17029"/>
    <s v="FH CHAMBERLAIN TRADING (PTY) LTD:WATERKLOOF GLEN"/>
    <s v="HERB 12CM"/>
    <n v="-3"/>
    <n v="20.3"/>
    <n v="-60.9"/>
    <n v="-56555.729999999996"/>
    <x v="4"/>
  </r>
  <r>
    <m/>
    <x v="80"/>
    <s v="Credit Note"/>
    <s v="1914"/>
    <s v="THYME SQUARE"/>
    <s v="HERB 12CM"/>
    <n v="-3"/>
    <n v="21.8"/>
    <n v="-65.400000000000006"/>
    <n v="-56621.13"/>
    <x v="4"/>
  </r>
  <r>
    <m/>
    <x v="232"/>
    <s v="Credit Note"/>
    <s v="4401532442"/>
    <s v="BUILDERS WAREHOUSE:NOORDHEUWEL"/>
    <s v="HERB 12CM  220184"/>
    <n v="-6"/>
    <n v="20.3"/>
    <n v="-121.8"/>
    <n v="-56742.93"/>
    <x v="4"/>
  </r>
  <r>
    <m/>
    <x v="81"/>
    <s v="Credit Note"/>
    <s v="4401532803"/>
    <s v="BUILDERS WAREHOUSE:RUSTENBURG"/>
    <s v="HERB 12CM  220184"/>
    <n v="-5"/>
    <n v="20.3"/>
    <n v="-101.5"/>
    <n v="-56844.43"/>
    <x v="4"/>
  </r>
  <r>
    <m/>
    <x v="81"/>
    <s v="Credit Note"/>
    <s v="4401532955"/>
    <s v="BUILDERS WAREHOUSE:GLEN EAGLES"/>
    <s v="HERB 12CM  220184"/>
    <n v="-14"/>
    <n v="20.3"/>
    <n v="-284.2"/>
    <n v="-57128.63"/>
    <x v="4"/>
  </r>
  <r>
    <m/>
    <x v="264"/>
    <s v="Credit Note"/>
    <s v="4401533484"/>
    <s v="BUILDERS WAREHOUSE:SOUTHGATE"/>
    <s v="HERB 12CM  220184"/>
    <n v="-20"/>
    <n v="20.3"/>
    <n v="-406"/>
    <n v="-57534.63"/>
    <x v="4"/>
  </r>
  <r>
    <m/>
    <x v="265"/>
    <s v="Credit Note"/>
    <s v="4401533914"/>
    <s v="BUILDERS WAREHOUSE:KEMPTON PARK"/>
    <s v="HERB 12CM  220184"/>
    <n v="-18"/>
    <n v="20.3"/>
    <n v="-365.4"/>
    <n v="-57900.03"/>
    <x v="4"/>
  </r>
  <r>
    <m/>
    <x v="265"/>
    <s v="Credit Note"/>
    <s v="4401533905"/>
    <s v="BUILDERS WAREHOUSE:STRUBENS VALLEY"/>
    <s v="HERB 12CM  220184"/>
    <n v="-5"/>
    <n v="20.3"/>
    <n v="-101.5"/>
    <n v="-58001.53"/>
    <x v="4"/>
  </r>
  <r>
    <m/>
    <x v="233"/>
    <s v="Credit Note"/>
    <s v="1814"/>
    <s v="THYME SQUARE"/>
    <s v="HERB 12CM"/>
    <n v="-6"/>
    <n v="21.8"/>
    <n v="-130.80000000000001"/>
    <n v="-58132.33"/>
    <x v="4"/>
  </r>
  <r>
    <m/>
    <x v="233"/>
    <s v="Credit Note"/>
    <s v="4401534230"/>
    <s v="BUILDERS WAREHOUSE:EDENVALE"/>
    <s v="220184  HERB 12CM"/>
    <n v="-15"/>
    <n v="20.3"/>
    <n v="-304.5"/>
    <n v="-58436.83"/>
    <x v="4"/>
  </r>
  <r>
    <m/>
    <x v="83"/>
    <s v="Credit Note"/>
    <s v="4401535103"/>
    <s v="BUILDERS WAREHOUSE:RASLOUW"/>
    <s v="220184  HERB 12CM"/>
    <n v="-5"/>
    <n v="20.3"/>
    <n v="-101.5"/>
    <n v="-58538.33"/>
    <x v="4"/>
  </r>
  <r>
    <m/>
    <x v="83"/>
    <s v="Credit Note"/>
    <s v="4401535042"/>
    <s v="BUILDERS WAREHOUSE:ZAMBEZI"/>
    <s v="220184  HERB 12CM"/>
    <n v="-5"/>
    <n v="20.3"/>
    <n v="-101.5"/>
    <n v="-58639.83"/>
    <x v="4"/>
  </r>
  <r>
    <m/>
    <x v="83"/>
    <s v="Credit Note"/>
    <s v="4401535104"/>
    <s v="BUILDERS WAREHOUSE:CHERRY LANE"/>
    <s v="220184  HERB 12CM"/>
    <n v="-1"/>
    <n v="20.3"/>
    <n v="-20.3"/>
    <n v="-58660.130000000005"/>
    <x v="4"/>
  </r>
  <r>
    <m/>
    <x v="83"/>
    <s v="Credit Note"/>
    <s v="4401535115"/>
    <s v="BUILDERS WAREHOUSE:LYNNWOOD"/>
    <s v="220184  HERB 12CM"/>
    <n v="-18"/>
    <n v="20.3"/>
    <n v="-365.4"/>
    <n v="-59025.530000000006"/>
    <x v="4"/>
  </r>
  <r>
    <m/>
    <x v="184"/>
    <s v="Credit Note"/>
    <s v="4401535439"/>
    <s v="BUILDERS WAREHOUSE:CRAIGHALL PARK"/>
    <s v="220184  HERB 12CM"/>
    <n v="-11"/>
    <n v="20.3"/>
    <n v="-223.3"/>
    <n v="-59248.830000000009"/>
    <x v="4"/>
  </r>
  <r>
    <m/>
    <x v="266"/>
    <s v="Credit Note"/>
    <s v="4401536787"/>
    <s v="BUILDERS WAREHOUSE:NOORDHEUWEL"/>
    <s v="HERB 12CM  220184"/>
    <n v="-10"/>
    <n v="20.3"/>
    <n v="-203"/>
    <n v="-59451.830000000009"/>
    <x v="4"/>
  </r>
  <r>
    <m/>
    <x v="85"/>
    <s v="Credit Note"/>
    <s v="4401537207"/>
    <s v="BUILDERS WAREHOUSE:GEZINA NEW"/>
    <s v="HERB 12CM  220184"/>
    <n v="-20"/>
    <n v="20.3"/>
    <n v="-406"/>
    <n v="-59857.830000000009"/>
    <x v="4"/>
  </r>
  <r>
    <m/>
    <x v="85"/>
    <s v="Credit Note"/>
    <s v="4401537189"/>
    <s v="BUILDERS WAREHOUSE:WONDER PARK"/>
    <s v="HERB 12CM  220184"/>
    <n v="-15"/>
    <n v="20.3"/>
    <n v="-304.5"/>
    <n v="-60162.330000000009"/>
    <x v="4"/>
  </r>
  <r>
    <m/>
    <x v="267"/>
    <s v="Credit Note"/>
    <s v="11601"/>
    <s v="FH CHAMBERLAIN TRADING (PTY) LTD:KYALAMI"/>
    <s v="HERB 12CM"/>
    <n v="-8"/>
    <n v="20.3"/>
    <n v="-162.4"/>
    <n v="-60324.73000000001"/>
    <x v="4"/>
  </r>
  <r>
    <m/>
    <x v="267"/>
    <s v="Credit Note"/>
    <s v="1880"/>
    <s v="ECKARDS GARDEN PAVILION"/>
    <s v="HERB 12CM"/>
    <n v="-9"/>
    <n v="21.8"/>
    <n v="-196.2"/>
    <n v="-60520.930000000008"/>
    <x v="4"/>
  </r>
  <r>
    <m/>
    <x v="87"/>
    <s v="Credit Note"/>
    <s v="4401538706"/>
    <s v="BUILDERS WAREHOUSE:EDENVALE"/>
    <s v="HERB 12CM  220184"/>
    <n v="-2"/>
    <n v="20.3"/>
    <n v="-40.6"/>
    <n v="-60561.530000000006"/>
    <x v="4"/>
  </r>
  <r>
    <m/>
    <x v="88"/>
    <s v="Credit Note"/>
    <s v="4401540001"/>
    <s v="BUILDERS WAREHOUSE:SECUNDA"/>
    <s v="HERB 12CM  220184"/>
    <n v="-6"/>
    <n v="20.3"/>
    <n v="-121.8"/>
    <n v="-60683.330000000009"/>
    <x v="4"/>
  </r>
  <r>
    <m/>
    <x v="88"/>
    <s v="Credit Note"/>
    <s v="1921"/>
    <s v="CENTRAL NURSERY DEPOT"/>
    <s v="HERB 12CM"/>
    <n v="-14"/>
    <n v="21.8"/>
    <n v="-305.2"/>
    <n v="-60988.530000000006"/>
    <x v="4"/>
  </r>
  <r>
    <m/>
    <x v="185"/>
    <s v="Credit Note"/>
    <s v="4401540405"/>
    <s v="BUILDERS WAREHOUSE:SOUTHGATE"/>
    <s v="HERB 12CM  220184"/>
    <n v="-10"/>
    <n v="20.3"/>
    <n v="-203"/>
    <n v="-61191.530000000006"/>
    <x v="4"/>
  </r>
  <r>
    <m/>
    <x v="186"/>
    <s v="Credit Note"/>
    <s v="4401541004"/>
    <s v="BUILDERS WAREHOUSE:MIDDELBURG"/>
    <s v="HERB 12CM  220184"/>
    <n v="-1"/>
    <n v="20.3"/>
    <n v="-20.3"/>
    <n v="-61211.830000000009"/>
    <x v="4"/>
  </r>
  <r>
    <m/>
    <x v="186"/>
    <s v="Credit Note"/>
    <s v="RTS1036254"/>
    <s v="RIVERSIDE MICA"/>
    <s v="HERB 12CM"/>
    <n v="-1"/>
    <n v="22.06"/>
    <n v="-22.06"/>
    <n v="-61233.890000000007"/>
    <x v="4"/>
  </r>
  <r>
    <m/>
    <x v="89"/>
    <s v="Credit Note"/>
    <s v="4401541526"/>
    <s v="BUILDERS WAREHOUSE:CEDAR SQUARE"/>
    <s v="HERB 12CM  220184"/>
    <n v="-5"/>
    <n v="20.3"/>
    <n v="-101.5"/>
    <n v="-61335.390000000007"/>
    <x v="4"/>
  </r>
  <r>
    <m/>
    <x v="89"/>
    <s v="Credit Note"/>
    <s v="26788"/>
    <s v="LIFESTYLE HOME GARDEN"/>
    <s v="HERB 12CM"/>
    <n v="-20"/>
    <n v="15"/>
    <n v="-300"/>
    <n v="-61635.390000000007"/>
    <x v="4"/>
  </r>
  <r>
    <m/>
    <x v="89"/>
    <s v="Credit Note"/>
    <s v="26787"/>
    <s v="LIFESTYLE HOME GARDEN"/>
    <s v="HERB 12CM"/>
    <n v="-4"/>
    <n v="15"/>
    <n v="-60"/>
    <n v="-61695.390000000007"/>
    <x v="4"/>
  </r>
  <r>
    <m/>
    <x v="89"/>
    <s v="Credit Note"/>
    <s v="1923"/>
    <s v="THYME SQUARE"/>
    <s v="HERB 12CM"/>
    <n v="-2"/>
    <n v="21.8"/>
    <n v="-43.6"/>
    <n v="-61738.990000000005"/>
    <x v="4"/>
  </r>
  <r>
    <m/>
    <x v="91"/>
    <s v="Credit Note"/>
    <s v="4401542416"/>
    <s v="BUILDERS WAREHOUSE:FOURWAYS"/>
    <s v="HERB 12CM  220184"/>
    <n v="-25"/>
    <n v="20.3"/>
    <n v="-507.5"/>
    <n v="-62246.490000000005"/>
    <x v="4"/>
  </r>
  <r>
    <m/>
    <x v="91"/>
    <s v="Credit Note"/>
    <s v="11665"/>
    <s v="FH CHAMBERLAIN TRADING (PTY) LTD:KYALAMI"/>
    <s v="HERB 12CM"/>
    <n v="-5"/>
    <n v="20.3"/>
    <n v="-101.5"/>
    <n v="-62347.990000000005"/>
    <x v="4"/>
  </r>
  <r>
    <m/>
    <x v="91"/>
    <s v="Credit Note"/>
    <s v="1817"/>
    <s v="ECKARDS GARDEN PAVILION"/>
    <s v="HERB 12CM"/>
    <n v="-10"/>
    <n v="21.8"/>
    <n v="-218"/>
    <n v="-62565.990000000005"/>
    <x v="4"/>
  </r>
  <r>
    <m/>
    <x v="243"/>
    <s v="Credit Note"/>
    <s v="15825"/>
    <s v="GARDENSHOP PARKTOWN"/>
    <s v="HERB 12CM"/>
    <n v="-27"/>
    <n v="21.8"/>
    <n v="-588.6"/>
    <n v="-63154.590000000004"/>
    <x v="4"/>
  </r>
  <r>
    <m/>
    <x v="243"/>
    <s v="Credit Note"/>
    <s v="4401543340"/>
    <s v="BUILDERS WAREHOUSE:NOORDHEUWEL"/>
    <s v="HERB 12CM  220184"/>
    <n v="-6"/>
    <n v="20.3"/>
    <n v="-121.8"/>
    <n v="-63276.390000000007"/>
    <x v="4"/>
  </r>
  <r>
    <m/>
    <x v="92"/>
    <s v="Credit Note"/>
    <s v="4401543708"/>
    <s v="BUILDERS WAREHOUSE:CEDAR SQUARE"/>
    <s v="HERB 12CM  220184"/>
    <n v="-10"/>
    <n v="20.3"/>
    <n v="-203"/>
    <n v="-63479.390000000007"/>
    <x v="4"/>
  </r>
  <r>
    <m/>
    <x v="93"/>
    <s v="Credit Note"/>
    <s v="4401544542"/>
    <s v="BUILDERS WAREHOUSE:BRYANSTON"/>
    <s v="HERB 12CM  220184"/>
    <n v="-1"/>
    <n v="20.3"/>
    <n v="-20.3"/>
    <n v="-63499.69000000001"/>
    <x v="4"/>
  </r>
  <r>
    <m/>
    <x v="94"/>
    <s v="Credit Note"/>
    <s v="15835"/>
    <s v="FH CHAMBERLAIN TRADING (PTY) LTD:RIVIERA"/>
    <s v="HERB 12CM"/>
    <n v="-4"/>
    <n v="20.3"/>
    <n v="-81.2"/>
    <n v="-63580.890000000007"/>
    <x v="4"/>
  </r>
  <r>
    <m/>
    <x v="268"/>
    <s v="Credit Note"/>
    <s v="4401545629"/>
    <s v="BUILDERS WAREHOUSE:CEDAR SQUARE"/>
    <s v="HERB 12CM  220184"/>
    <n v="-7"/>
    <n v="21.3"/>
    <n v="-149.1"/>
    <n v="-63729.990000000005"/>
    <x v="4"/>
  </r>
  <r>
    <m/>
    <x v="268"/>
    <s v="Credit Note"/>
    <s v="4401545652"/>
    <s v="BUILDERS WAREHOUSE:EDENVALE"/>
    <s v="HERB 12CM  220184"/>
    <n v="-13"/>
    <n v="21.3"/>
    <n v="-276.89999999999998"/>
    <n v="-64006.890000000007"/>
    <x v="4"/>
  </r>
  <r>
    <m/>
    <x v="187"/>
    <s v="Credit Note"/>
    <s v="4401546440"/>
    <s v="BUILDERS WAREHOUSE:BRYANSTON"/>
    <s v="HERB 12CM  220184"/>
    <n v="-5"/>
    <n v="21.3"/>
    <n v="-106.5"/>
    <n v="-64113.390000000007"/>
    <x v="4"/>
  </r>
  <r>
    <m/>
    <x v="188"/>
    <s v="Credit Note"/>
    <s v="4401546920"/>
    <s v="BUILDERS WAREHOUSE:KLERKSDORP"/>
    <s v="HERB 12CM  220184"/>
    <n v="-7"/>
    <n v="21.3"/>
    <n v="-149.1"/>
    <n v="-64262.490000000005"/>
    <x v="4"/>
  </r>
  <r>
    <m/>
    <x v="189"/>
    <s v="Credit Note"/>
    <s v="4401547254"/>
    <s v="BUILDERS WAREHOUSE:FLORIDA GLEN"/>
    <s v="HERB 12CM  220184"/>
    <n v="-11"/>
    <n v="21.3"/>
    <n v="-234.3"/>
    <n v="-64496.790000000008"/>
    <x v="4"/>
  </r>
  <r>
    <m/>
    <x v="95"/>
    <s v="Credit Note"/>
    <s v="1655"/>
    <s v="IMPALA FLORA"/>
    <s v="HERB 12CM"/>
    <n v="-1"/>
    <n v="20.5"/>
    <n v="-20.5"/>
    <n v="-64517.290000000008"/>
    <x v="4"/>
  </r>
  <r>
    <m/>
    <x v="95"/>
    <s v="Credit Note"/>
    <s v="4401547789"/>
    <s v="BUILDERS WAREHOUSE:RIVONIA"/>
    <s v="HERB 12CM  220184"/>
    <n v="-15"/>
    <n v="21.3"/>
    <n v="-319.5"/>
    <n v="-64836.790000000008"/>
    <x v="4"/>
  </r>
  <r>
    <m/>
    <x v="95"/>
    <s v="Credit Note"/>
    <s v="4401547804"/>
    <s v="BUILDERS WAREHOUSE:EDENVALE"/>
    <s v="HERB 12CM  220184"/>
    <n v="-1"/>
    <n v="21.3"/>
    <n v="-21.3"/>
    <n v="-64858.090000000011"/>
    <x v="4"/>
  </r>
  <r>
    <m/>
    <x v="269"/>
    <s v="Credit Note"/>
    <s v="1656"/>
    <s v="SCHAFFLERS GARDEN NURSERY"/>
    <s v="HERB 12CM"/>
    <n v="-4"/>
    <n v="22.99"/>
    <n v="-91.96"/>
    <n v="-64950.05000000001"/>
    <x v="4"/>
  </r>
  <r>
    <m/>
    <x v="96"/>
    <s v="Credit Note"/>
    <s v="4401549067"/>
    <s v="BUILDERS WAREHOUSE:WONDER PARK"/>
    <s v="HERB 12CM  220184"/>
    <n v="-10"/>
    <n v="21.3"/>
    <n v="-213"/>
    <n v="-65163.05000000001"/>
    <x v="4"/>
  </r>
  <r>
    <m/>
    <x v="96"/>
    <s v="Credit Note"/>
    <s v="26955"/>
    <s v="LIFESTYLE HOME GARDEN"/>
    <s v="HERB 12CM"/>
    <n v="-1"/>
    <n v="15"/>
    <n v="-15"/>
    <n v="-65178.05000000001"/>
    <x v="4"/>
  </r>
  <r>
    <m/>
    <x v="96"/>
    <s v="Credit Note"/>
    <s v="1660"/>
    <s v="CENTRAL NURSERY DEPOT"/>
    <s v="HERB 12CM"/>
    <n v="-2"/>
    <n v="22.99"/>
    <n v="-45.98"/>
    <n v="-65224.030000000013"/>
    <x v="4"/>
  </r>
  <r>
    <m/>
    <x v="96"/>
    <s v="Credit Note"/>
    <s v="1658"/>
    <s v="HILLCREST NURSERY"/>
    <s v="HERB 12CM"/>
    <n v="-8"/>
    <n v="22.99"/>
    <n v="-183.92"/>
    <n v="-65407.950000000012"/>
    <x v="4"/>
  </r>
  <r>
    <m/>
    <x v="96"/>
    <s v="Credit Note"/>
    <s v="87990A"/>
    <s v="MONTROSE NURSERY"/>
    <s v="HERB 12CM"/>
    <n v="-6"/>
    <n v="21.8"/>
    <n v="-130.80000000000001"/>
    <n v="-65538.750000000015"/>
    <x v="4"/>
  </r>
  <r>
    <m/>
    <x v="97"/>
    <s v="Credit Note"/>
    <s v="4401549086"/>
    <s v="BUILDERS WAREHOUSE:RUSTENBURG"/>
    <s v="HERB 12CM  220184"/>
    <n v="-26"/>
    <n v="21.3"/>
    <n v="-553.79999999999995"/>
    <n v="-66092.550000000017"/>
    <x v="4"/>
  </r>
  <r>
    <m/>
    <x v="97"/>
    <s v="Credit Note"/>
    <s v="4401549678"/>
    <s v="BUILDERS WAREHOUSE:KLERKSDORP"/>
    <s v="HERB 12CM  220184"/>
    <n v="-6"/>
    <n v="21.3"/>
    <n v="-127.8"/>
    <n v="-66220.35000000002"/>
    <x v="4"/>
  </r>
  <r>
    <m/>
    <x v="97"/>
    <s v="Credit Note"/>
    <s v="4401549674"/>
    <s v="BUILDERS WAREHOUSE:LAMBTON"/>
    <s v="HERB 12CM  220184"/>
    <n v="-7"/>
    <n v="21.3"/>
    <n v="-149.1"/>
    <n v="-66369.450000000026"/>
    <x v="4"/>
  </r>
  <r>
    <m/>
    <x v="270"/>
    <s v="Credit Note"/>
    <s v="4401550366"/>
    <s v="BUILDERS WAREHOUSE:NORTHRIDING"/>
    <s v="HERB 12CM  220184"/>
    <n v="-11"/>
    <n v="21.3"/>
    <n v="-234.3"/>
    <n v="-66603.750000000029"/>
    <x v="4"/>
  </r>
  <r>
    <m/>
    <x v="98"/>
    <s v="Credit Note"/>
    <s v="4401550860"/>
    <s v="BUILDERS WAREHOUSE:BOKSBURG (NEW)"/>
    <s v="HERB 12CM  220184"/>
    <n v="-4"/>
    <n v="21.3"/>
    <n v="-85.2"/>
    <n v="-66688.950000000026"/>
    <x v="4"/>
  </r>
  <r>
    <m/>
    <x v="98"/>
    <s v="Credit Note"/>
    <s v="1890"/>
    <s v="THYME SQUARE"/>
    <s v="HERB 12CM"/>
    <n v="-5"/>
    <n v="22.9"/>
    <n v="-114.5"/>
    <n v="-66803.450000000026"/>
    <x v="4"/>
  </r>
  <r>
    <m/>
    <x v="98"/>
    <s v="Credit Note"/>
    <s v="11839"/>
    <s v="FH CHAMBERLAIN TRADING (PTY) LTD:KYALAMI"/>
    <s v="HERB 12CM"/>
    <n v="-2"/>
    <n v="20.3"/>
    <n v="-40.6"/>
    <n v="-66844.050000000032"/>
    <x v="4"/>
  </r>
  <r>
    <m/>
    <x v="99"/>
    <s v="Credit Note"/>
    <s v="4401552046"/>
    <s v="BUILDERS WAREHOUSE:RASLOUW"/>
    <s v="HERB 12CM  220184"/>
    <n v="-8"/>
    <n v="21.3"/>
    <n v="-170.4"/>
    <n v="-67014.450000000026"/>
    <x v="4"/>
  </r>
  <r>
    <m/>
    <x v="99"/>
    <s v="Credit Note"/>
    <s v="4401552006"/>
    <s v="BUILDERS WAREHOUSE:LYNNWOOD"/>
    <s v="HERB 12CM  220184"/>
    <n v="-5"/>
    <n v="21.3"/>
    <n v="-106.5"/>
    <n v="-67120.950000000026"/>
    <x v="4"/>
  </r>
  <r>
    <m/>
    <x v="99"/>
    <s v="Credit Note"/>
    <s v="88075A"/>
    <s v="ECKARDS GARDEN PAVILION"/>
    <s v="HERB 12CM"/>
    <n v="-4"/>
    <n v="22.99"/>
    <n v="-91.96"/>
    <n v="-67212.910000000033"/>
    <x v="4"/>
  </r>
  <r>
    <m/>
    <x v="99"/>
    <s v="Credit Note"/>
    <s v="26985"/>
    <s v="LIFESTYLE HOME GARDEN"/>
    <s v="HERB 12CM"/>
    <n v="-16"/>
    <n v="15"/>
    <n v="-240"/>
    <n v="-67452.910000000033"/>
    <x v="4"/>
  </r>
  <r>
    <m/>
    <x v="190"/>
    <s v="Credit Note"/>
    <s v="4401552485"/>
    <s v="BUILDERS WAREHOUSE:KLERKSDORP"/>
    <s v="HERB 12CM  220184"/>
    <n v="-2"/>
    <n v="21.3"/>
    <n v="-42.6"/>
    <n v="-67495.510000000038"/>
    <x v="4"/>
  </r>
  <r>
    <m/>
    <x v="239"/>
    <s v="Credit Note"/>
    <s v="4401552947"/>
    <s v="BUILDERS WAREHOUSE:FLORIDA GLEN"/>
    <s v="HERB 12CM  220184"/>
    <n v="-2"/>
    <n v="21.3"/>
    <n v="-42.6"/>
    <n v="-67538.110000000044"/>
    <x v="4"/>
  </r>
  <r>
    <m/>
    <x v="239"/>
    <s v="Credit Note"/>
    <s v="4401553103"/>
    <s v="BUILDERS WAREHOUSE:NORWOOD"/>
    <s v="HERB 12CM  220184"/>
    <n v="-7"/>
    <n v="21.3"/>
    <n v="-149.1"/>
    <n v="-67687.21000000005"/>
    <x v="4"/>
  </r>
  <r>
    <m/>
    <x v="100"/>
    <s v="Credit Note"/>
    <s v="4401553436"/>
    <s v="BUILDERS WAREHOUSE:NEWMARKET"/>
    <s v="HERB 12CM  220184"/>
    <n v="-8"/>
    <n v="21.3"/>
    <n v="-170.4"/>
    <n v="-67857.610000000044"/>
    <x v="4"/>
  </r>
  <r>
    <m/>
    <x v="101"/>
    <s v="Credit Note"/>
    <s v="4401554538"/>
    <s v="BUILDERS WAREHOUSE:GEZINA NEW"/>
    <s v="HERB 12CM  220184"/>
    <n v="-17"/>
    <n v="21.3"/>
    <n v="-362.1"/>
    <n v="-68219.71000000005"/>
    <x v="4"/>
  </r>
  <r>
    <m/>
    <x v="101"/>
    <s v="Credit Note"/>
    <s v="4401554544"/>
    <s v="BUILDERS WAREHOUSE:FOURWAYS"/>
    <s v="HERB 12CM  220184"/>
    <n v="-8"/>
    <n v="21.3"/>
    <n v="-170.4"/>
    <n v="-68390.110000000044"/>
    <x v="4"/>
  </r>
  <r>
    <m/>
    <x v="223"/>
    <s v="Credit Note"/>
    <s v="11914"/>
    <s v="FH CHAMBERLAIN TRADING (PTY) LTD:KYALAMI"/>
    <s v="HERB 12CM"/>
    <n v="-5"/>
    <n v="20.3"/>
    <n v="-101.5"/>
    <n v="-68491.610000000044"/>
    <x v="4"/>
  </r>
  <r>
    <m/>
    <x v="223"/>
    <s v="Credit Note"/>
    <s v="4401554892"/>
    <s v="BUILDERS WAREHOUSE:SOUTHGATE"/>
    <s v="HERB 12CM  220184"/>
    <n v="-5"/>
    <n v="21.3"/>
    <n v="-106.5"/>
    <n v="-68598.110000000044"/>
    <x v="4"/>
  </r>
  <r>
    <m/>
    <x v="102"/>
    <s v="Credit Note"/>
    <s v="15880"/>
    <s v="GARDENSHOP PARKTOWN"/>
    <s v="HERB 12CM"/>
    <n v="-3"/>
    <n v="22.99"/>
    <n v="-68.97"/>
    <n v="-68667.080000000045"/>
    <x v="4"/>
  </r>
  <r>
    <m/>
    <x v="103"/>
    <s v="Credit Note"/>
    <s v="4401555799"/>
    <s v="BUILDERS WAREHOUSE:BOKSBURG (NEW)"/>
    <s v="HERB 12CM  220184"/>
    <n v="-30"/>
    <n v="21.3"/>
    <n v="-639"/>
    <n v="-69306.080000000045"/>
    <x v="4"/>
  </r>
  <r>
    <m/>
    <x v="103"/>
    <s v="Credit Note"/>
    <s v="4401555826"/>
    <s v="BUILDERS WAREHOUSE:NORTHMEAD"/>
    <s v="HERB 12CM  220184"/>
    <n v="-3"/>
    <n v="21.3"/>
    <n v="-63.9"/>
    <n v="-69369.98000000004"/>
    <x v="4"/>
  </r>
  <r>
    <m/>
    <x v="105"/>
    <s v="Credit Note"/>
    <s v="4401556712"/>
    <s v="BUILDERS WAREHOUSE:CHERRY LANE"/>
    <s v="HERB 12CM  220184"/>
    <n v="-4"/>
    <n v="21.3"/>
    <n v="-85.2"/>
    <n v="-69455.180000000037"/>
    <x v="4"/>
  </r>
  <r>
    <m/>
    <x v="106"/>
    <s v="Credit Note"/>
    <s v="4401557244"/>
    <s v="BUILDERS WAREHOUSE:WONDER PARK"/>
    <s v="HERB 12CM  220184"/>
    <n v="-16"/>
    <n v="21.3"/>
    <n v="-340.8"/>
    <n v="-69795.98000000004"/>
    <x v="4"/>
  </r>
  <r>
    <m/>
    <x v="106"/>
    <s v="Credit Note"/>
    <s v="4401557204"/>
    <s v="BUILDERS WAREHOUSE:MAFIKENG"/>
    <s v="HERB 12CM  220184"/>
    <n v="-24"/>
    <n v="21.3"/>
    <n v="-511.2"/>
    <n v="-70307.180000000037"/>
    <x v="4"/>
  </r>
  <r>
    <m/>
    <x v="107"/>
    <s v="Credit Note"/>
    <s v="4401557617"/>
    <s v="BUILDERS WAREHOUSE:SUNWARD PARK"/>
    <s v="HERB 12CM  220184"/>
    <n v="-3"/>
    <n v="21.3"/>
    <n v="-63.9"/>
    <n v="-70371.080000000031"/>
    <x v="4"/>
  </r>
  <r>
    <m/>
    <x v="107"/>
    <s v="Credit Note"/>
    <s v="4401557582"/>
    <s v="BUILDERS WAREHOUSE:MIDDELBURG"/>
    <s v="HERB 12CM  220184"/>
    <n v="-5"/>
    <n v="21.3"/>
    <n v="-106.5"/>
    <n v="-70477.580000000031"/>
    <x v="4"/>
  </r>
  <r>
    <m/>
    <x v="107"/>
    <s v="Credit Note"/>
    <s v="4401557562"/>
    <s v="BUILDERS WAREHOUSE:NORTHRIDING"/>
    <s v="HERB 12CM  220184"/>
    <n v="-12"/>
    <n v="21.3"/>
    <n v="-255.6"/>
    <n v="-70733.180000000037"/>
    <x v="4"/>
  </r>
  <r>
    <m/>
    <x v="107"/>
    <s v="Credit Note"/>
    <s v="11946"/>
    <s v="FH CHAMBERLAIN TRADING (PTY) LTD:KYALAMI"/>
    <s v="HERB 12CM"/>
    <n v="-8"/>
    <n v="20.3"/>
    <n v="-162.4"/>
    <n v="-70895.580000000031"/>
    <x v="4"/>
  </r>
  <r>
    <m/>
    <x v="108"/>
    <s v="Credit Note"/>
    <s v="4401557944"/>
    <s v="BUILDERS WAREHOUSE:FOURWAYS"/>
    <s v="HERB 12CM"/>
    <n v="-2"/>
    <n v="21.3"/>
    <n v="-42.6"/>
    <n v="-70938.180000000037"/>
    <x v="4"/>
  </r>
  <r>
    <m/>
    <x v="108"/>
    <s v="Credit Note"/>
    <s v="4401557914"/>
    <s v="BUILDERS WAREHOUSE:EMALALHENI"/>
    <s v="HERB 12CM  220184"/>
    <n v="-9"/>
    <n v="21.3"/>
    <n v="-191.7"/>
    <n v="-71129.880000000034"/>
    <x v="4"/>
  </r>
  <r>
    <m/>
    <x v="271"/>
    <s v="Credit Note"/>
    <s v="4401558464"/>
    <s v="BUILDERS WAREHOUSE:RIVONIA"/>
    <s v="HERB 12CM  220184"/>
    <n v="-7"/>
    <n v="21.3"/>
    <n v="-149.1"/>
    <n v="-71278.98000000004"/>
    <x v="4"/>
  </r>
  <r>
    <m/>
    <x v="271"/>
    <s v="Credit Note"/>
    <s v="4401558497"/>
    <s v="BUILDERS WAREHOUSE:BOKSBURG (NEW)"/>
    <s v="HERB 12CM  220184"/>
    <n v="-28"/>
    <n v="21.3"/>
    <n v="-596.4"/>
    <n v="-71875.380000000034"/>
    <x v="4"/>
  </r>
  <r>
    <m/>
    <x v="109"/>
    <s v="Credit Note"/>
    <s v="4401558880"/>
    <s v="BUILDERS WAREHOUSE:GEZINA NEW"/>
    <s v="HERB 12CM  220184"/>
    <n v="-3"/>
    <n v="21.3"/>
    <n v="-63.9"/>
    <n v="-71939.280000000028"/>
    <x v="4"/>
  </r>
  <r>
    <m/>
    <x v="109"/>
    <s v="Credit Note"/>
    <s v="4401558839"/>
    <s v="BUILDERS WAREHOUSE:BRYANSTON"/>
    <s v="HERB 12CM  220184"/>
    <n v="-10"/>
    <n v="21.3"/>
    <n v="-213"/>
    <n v="-72152.280000000028"/>
    <x v="4"/>
  </r>
  <r>
    <m/>
    <x v="110"/>
    <s v="Credit Note"/>
    <s v="4401559113"/>
    <s v="BUILDERS WAREHOUSE:GLEN EAGLES"/>
    <s v="HERB 12CM  220184"/>
    <n v="-42"/>
    <n v="21.3"/>
    <n v="-894.6"/>
    <n v="-73046.880000000034"/>
    <x v="4"/>
  </r>
  <r>
    <m/>
    <x v="110"/>
    <s v="Credit Note"/>
    <s v="4401559326"/>
    <s v="BUILDERS WAREHOUSE:CRAIGHALL PARK"/>
    <s v="HERB 12CM  220184"/>
    <n v="-9"/>
    <n v="21.3"/>
    <n v="-191.7"/>
    <n v="-73238.580000000031"/>
    <x v="4"/>
  </r>
  <r>
    <m/>
    <x v="209"/>
    <s v="Credit Note"/>
    <s v="4401559719"/>
    <s v="BUILDERS WAREHOUSE:ROBINDALE"/>
    <s v="HERB 12CM"/>
    <n v="-9"/>
    <n v="21.3"/>
    <n v="-191.7"/>
    <n v="-73430.280000000028"/>
    <x v="4"/>
  </r>
  <r>
    <m/>
    <x v="209"/>
    <s v="Credit Note"/>
    <s v="4401559785"/>
    <s v="BUILDERS WAREHOUSE:NOORDHEUWEL"/>
    <s v="HERB 12CM  220184"/>
    <n v="-5"/>
    <n v="21.3"/>
    <n v="-106.5"/>
    <n v="-73536.780000000028"/>
    <x v="4"/>
  </r>
  <r>
    <m/>
    <x v="111"/>
    <s v="Credit Note"/>
    <s v="1826"/>
    <s v="IMPALA FLORA"/>
    <s v="HERB 12CM"/>
    <n v="-10"/>
    <n v="21.7"/>
    <n v="-217"/>
    <n v="-73753.780000000028"/>
    <x v="4"/>
  </r>
  <r>
    <m/>
    <x v="111"/>
    <s v="Credit Note"/>
    <s v="4401560129"/>
    <s v="BUILDERS WAREHOUSE:NORTHMEAD"/>
    <s v="HERB 12CM  220184"/>
    <n v="-1"/>
    <n v="21.3"/>
    <n v="-21.3"/>
    <n v="-73775.080000000031"/>
    <x v="4"/>
  </r>
  <r>
    <m/>
    <x v="111"/>
    <s v="Credit Note"/>
    <s v="4401560194"/>
    <s v="BUILDERS WAREHOUSE:GLEN EAGLES"/>
    <s v="HERB 12CM  220184"/>
    <n v="-26"/>
    <n v="21.3"/>
    <n v="-553.79999999999995"/>
    <n v="-74328.880000000034"/>
    <x v="4"/>
  </r>
  <r>
    <m/>
    <x v="111"/>
    <s v="Credit Note"/>
    <s v="88453A"/>
    <s v="THYME SQUARE"/>
    <s v="HERB 12CM"/>
    <n v="-11"/>
    <n v="22.9"/>
    <n v="-251.9"/>
    <n v="-74580.780000000028"/>
    <x v="4"/>
  </r>
  <r>
    <m/>
    <x v="112"/>
    <s v="Credit Note"/>
    <s v="4401560652"/>
    <s v="BUILDERS WAREHOUSE:GREENSTONE"/>
    <s v="HERB 12CM  220184"/>
    <n v="-4"/>
    <n v="21.3"/>
    <n v="-85.2"/>
    <n v="-74665.980000000025"/>
    <x v="4"/>
  </r>
  <r>
    <m/>
    <x v="113"/>
    <s v="Credit Note"/>
    <s v="1932"/>
    <s v="HILLCREST NURSERY"/>
    <s v="HERB 12CM  220184"/>
    <n v="-8"/>
    <n v="22.99"/>
    <n v="-183.92"/>
    <n v="-74849.900000000023"/>
    <x v="4"/>
  </r>
  <r>
    <m/>
    <x v="114"/>
    <s v="Credit Note"/>
    <s v="4401561983"/>
    <s v="BUILDERS WAREHOUSE:LAMBTON"/>
    <s v="HERB 12CM  220184"/>
    <n v="-1"/>
    <n v="21.3"/>
    <n v="-21.3"/>
    <n v="-74871.200000000026"/>
    <x v="4"/>
  </r>
  <r>
    <m/>
    <x v="114"/>
    <s v="Credit Note"/>
    <s v="4401561905"/>
    <s v="BUILDERS WAREHOUSE:MIDDELBURG"/>
    <s v="HERB 12CM  220184"/>
    <n v="-3"/>
    <n v="21.3"/>
    <n v="-63.9"/>
    <n v="-74935.10000000002"/>
    <x v="4"/>
  </r>
  <r>
    <m/>
    <x v="114"/>
    <s v="Credit Note"/>
    <s v="4401561961"/>
    <s v="BUILDERS WAREHOUSE:ZAMBEZI"/>
    <s v="HERB 12CM  220184"/>
    <n v="-18"/>
    <n v="21.3"/>
    <n v="-383.4"/>
    <n v="-75318.500000000015"/>
    <x v="4"/>
  </r>
  <r>
    <m/>
    <x v="115"/>
    <s v="Credit Note"/>
    <s v="4401562431"/>
    <s v="BUILDERS WAREHOUSE:GREENSTONE"/>
    <s v="HERB 12CM 220184"/>
    <n v="-10"/>
    <n v="21.3"/>
    <n v="-213"/>
    <n v="-75531.500000000015"/>
    <x v="4"/>
  </r>
  <r>
    <m/>
    <x v="116"/>
    <s v="Credit Note"/>
    <s v="4401562885"/>
    <s v="BUILDERS WAREHOUSE:EDENVALE"/>
    <s v="HERB 12CM  220184"/>
    <n v="-1"/>
    <n v="21.3"/>
    <n v="-21.3"/>
    <n v="-75552.800000000017"/>
    <x v="4"/>
  </r>
  <r>
    <m/>
    <x v="116"/>
    <s v="Credit Note"/>
    <s v="4401562818"/>
    <s v="BUILDERS WAREHOUSE:FOURWAYS"/>
    <s v="HERB 12CM  220184"/>
    <n v="-14"/>
    <n v="21.3"/>
    <n v="-298.2"/>
    <n v="-75851.000000000015"/>
    <x v="4"/>
  </r>
  <r>
    <m/>
    <x v="116"/>
    <s v="Credit Note"/>
    <s v="12048"/>
    <s v="FH CHAMBERLAIN TRADING (PTY) LTD:KYALAMI"/>
    <s v="HERB 12CM"/>
    <n v="-15"/>
    <n v="20.3"/>
    <n v="-304.5"/>
    <n v="-76155.500000000015"/>
    <x v="4"/>
  </r>
  <r>
    <m/>
    <x v="117"/>
    <s v="Credit Note"/>
    <s v="88596A"/>
    <s v="CENTRAL NURSERY DEPOT"/>
    <s v="HERB 12CM"/>
    <n v="-21"/>
    <n v="22.99"/>
    <n v="-482.79"/>
    <n v="-76638.290000000008"/>
    <x v="4"/>
  </r>
  <r>
    <m/>
    <x v="117"/>
    <s v="Credit Note"/>
    <s v="4401564043"/>
    <s v="BUILDERS WAREHOUSE:BRYANSTON"/>
    <s v="HERB 12CM  220184"/>
    <n v="-5"/>
    <n v="21.3"/>
    <n v="-106.5"/>
    <n v="-76744.790000000008"/>
    <x v="4"/>
  </r>
  <r>
    <m/>
    <x v="117"/>
    <s v="Credit Note"/>
    <s v="4401564059"/>
    <s v="BUILDERS WAREHOUSE:FOURWAYS"/>
    <s v="HERB 12CM  220184"/>
    <n v="-5"/>
    <n v="21.3"/>
    <n v="-106.5"/>
    <n v="-76851.290000000008"/>
    <x v="4"/>
  </r>
  <r>
    <m/>
    <x v="117"/>
    <s v="Credit Note"/>
    <s v="4401564061"/>
    <s v="BUILDERS WAREHOUSE:GEZINA NEW"/>
    <s v="HERB 12CM  220184"/>
    <n v="-19"/>
    <n v="21.3"/>
    <n v="-404.7"/>
    <n v="-77255.990000000005"/>
    <x v="4"/>
  </r>
  <r>
    <m/>
    <x v="117"/>
    <s v="Credit Note"/>
    <s v="4401563999"/>
    <s v="BUILDERS WAREHOUSE:CHERRY LANE"/>
    <s v="HERB 12CM  220184"/>
    <n v="-3"/>
    <n v="21.3"/>
    <n v="-63.9"/>
    <n v="-77319.89"/>
    <x v="4"/>
  </r>
  <r>
    <m/>
    <x v="118"/>
    <s v="Credit Note"/>
    <s v="4401564564"/>
    <s v="BUILDERS WAREHOUSE:GREENSTONE"/>
    <s v="HERB 12CM  220184"/>
    <n v="-1"/>
    <n v="21.3"/>
    <n v="-21.3"/>
    <n v="-77341.19"/>
    <x v="4"/>
  </r>
  <r>
    <m/>
    <x v="118"/>
    <s v="Credit Note"/>
    <s v="4401564516"/>
    <s v="BUILDERS WAREHOUSE:MIDDELBURG"/>
    <s v="HERB 12CM  220184"/>
    <n v="-1"/>
    <n v="21.3"/>
    <n v="-21.3"/>
    <n v="-77362.490000000005"/>
    <x v="4"/>
  </r>
  <r>
    <m/>
    <x v="139"/>
    <s v="Credit Note"/>
    <s v="1681"/>
    <s v="IMPALA FLORA"/>
    <s v="HERB 12CM  220184"/>
    <n v="-3"/>
    <n v="22.99"/>
    <n v="-68.97"/>
    <n v="-77431.460000000006"/>
    <x v="4"/>
  </r>
  <r>
    <m/>
    <x v="139"/>
    <s v="Credit Note"/>
    <s v="4401564991"/>
    <s v="BUILDERS WAREHOUSE:NOORDHEUWEL"/>
    <s v="HERB 12CM  220184"/>
    <n v="-6"/>
    <n v="21.3"/>
    <n v="-127.8"/>
    <n v="-77559.260000000009"/>
    <x v="4"/>
  </r>
  <r>
    <m/>
    <x v="139"/>
    <s v="Credit Note"/>
    <s v="4401564981"/>
    <s v="BUILDERS WAREHOUSE:NORTHMEAD"/>
    <s v="HERB 12CM  220184"/>
    <n v="-3"/>
    <n v="21.3"/>
    <n v="-63.9"/>
    <n v="-77623.16"/>
    <x v="4"/>
  </r>
  <r>
    <m/>
    <x v="139"/>
    <s v="Credit Note"/>
    <s v="4401565012"/>
    <s v="BUILDERS WAREHOUSE:BOKSBURG (NEW)"/>
    <s v="HERB 12CM  220184"/>
    <n v="-20"/>
    <n v="21.3"/>
    <n v="-426"/>
    <n v="-78049.16"/>
    <x v="4"/>
  </r>
  <r>
    <m/>
    <x v="139"/>
    <s v="Credit Note"/>
    <s v="88650a"/>
    <s v="THYME SQUARE"/>
    <s v="HERB 12CM  220184"/>
    <n v="-8"/>
    <n v="22.9"/>
    <n v="-183.2"/>
    <n v="-78232.36"/>
    <x v="4"/>
  </r>
  <r>
    <m/>
    <x v="119"/>
    <s v="Credit Note"/>
    <s v="4401565750"/>
    <s v="BUILDERS WAREHOUSE:MAFIKENG"/>
    <s v="HERB 12CM  220184"/>
    <n v="-10"/>
    <n v="21.3"/>
    <n v="-213"/>
    <n v="-78445.36"/>
    <x v="4"/>
  </r>
  <r>
    <m/>
    <x v="119"/>
    <s v="Credit Note"/>
    <s v="4401565755"/>
    <s v="BUILDERS WAREHOUSE:BRYANSTON"/>
    <s v="HERB 12CM  220184"/>
    <n v="-5"/>
    <n v="21.3"/>
    <n v="-106.5"/>
    <n v="-78551.86"/>
    <x v="4"/>
  </r>
  <r>
    <m/>
    <x v="119"/>
    <s v="Credit Note"/>
    <s v="4401565867"/>
    <s v="BUILDERS WAREHOUSE:ZAMBEZI"/>
    <s v="HERB 12CM  220184"/>
    <n v="-6"/>
    <n v="21.3"/>
    <n v="-127.8"/>
    <n v="-78679.66"/>
    <x v="4"/>
  </r>
  <r>
    <m/>
    <x v="119"/>
    <s v="Credit Note"/>
    <s v="4401565763"/>
    <s v="BUILDERS WAREHOUSE:EDENVALE"/>
    <s v="HERB 12CM  220184"/>
    <n v="-14"/>
    <n v="21.3"/>
    <n v="-298.2"/>
    <n v="-78977.86"/>
    <x v="4"/>
  </r>
  <r>
    <m/>
    <x v="192"/>
    <s v="Credit Note"/>
    <s v="4401566451"/>
    <s v="BUILDERS WAREHOUSE:NORTHRIDING"/>
    <s v="HERB 12CM  220184"/>
    <n v="-9"/>
    <n v="21.3"/>
    <n v="-191.7"/>
    <n v="-79169.56"/>
    <x v="4"/>
  </r>
  <r>
    <m/>
    <x v="192"/>
    <s v="Credit Note"/>
    <s v="4401566487"/>
    <s v="BUILDERS WAREHOUSE:GREENSTONE"/>
    <s v="HERB 12CM  220184"/>
    <n v="-1"/>
    <n v="21.3"/>
    <n v="-21.3"/>
    <n v="-79190.86"/>
    <x v="4"/>
  </r>
  <r>
    <m/>
    <x v="120"/>
    <s v="Credit Note"/>
    <s v="1934"/>
    <s v="THYME SQUARE"/>
    <s v="HERB 12CM"/>
    <n v="-2"/>
    <n v="22.9"/>
    <n v="-45.8"/>
    <n v="-79236.66"/>
    <x v="4"/>
  </r>
  <r>
    <m/>
    <x v="120"/>
    <s v="Credit Note"/>
    <s v="4401566721"/>
    <s v="BUILDERS WAREHOUSE:CARNIVAL MALL"/>
    <s v="HERB 12CM  220184"/>
    <n v="-3"/>
    <n v="21.3"/>
    <n v="-63.9"/>
    <n v="-79300.56"/>
    <x v="4"/>
  </r>
  <r>
    <m/>
    <x v="120"/>
    <s v="Credit Note"/>
    <s v="4401566723"/>
    <s v="BUILDERS WAREHOUSE:SUNWARD PARK"/>
    <s v="HERB 12CM  220184"/>
    <n v="-2"/>
    <n v="21.3"/>
    <n v="-42.6"/>
    <n v="-79343.16"/>
    <x v="4"/>
  </r>
  <r>
    <m/>
    <x v="120"/>
    <s v="Credit Note"/>
    <s v="4401566722"/>
    <s v="BUILDERS WAREHOUSE:CEDAR SQUARE"/>
    <s v="HERB 12CM  220184"/>
    <n v="-2"/>
    <n v="21.3"/>
    <n v="-42.6"/>
    <n v="-79385.760000000009"/>
    <x v="4"/>
  </r>
  <r>
    <m/>
    <x v="120"/>
    <s v="Credit Note"/>
    <s v="27177"/>
    <s v="LIFESTYLE HOME GARDEN"/>
    <s v="HERB 12CM"/>
    <n v="-12"/>
    <n v="20.25"/>
    <n v="-243"/>
    <n v="-79628.760000000009"/>
    <x v="4"/>
  </r>
  <r>
    <m/>
    <x v="272"/>
    <s v="Credit Note"/>
    <s v="4401567186"/>
    <s v="BUILDERS WAREHOUSE:STRUBENS VALLEY"/>
    <s v="HERB 12CM  220184"/>
    <n v="-4"/>
    <n v="21.3"/>
    <n v="-85.2"/>
    <n v="-79713.960000000006"/>
    <x v="4"/>
  </r>
  <r>
    <m/>
    <x v="121"/>
    <s v="Credit Note"/>
    <s v="4401567463"/>
    <s v="BUILDERS WAREHOUSE:GEZINA NEW"/>
    <s v="HERB 12CM  220184"/>
    <n v="-11"/>
    <n v="21.3"/>
    <n v="-234.3"/>
    <n v="-79948.260000000009"/>
    <x v="4"/>
  </r>
  <r>
    <m/>
    <x v="121"/>
    <s v="Credit Note"/>
    <s v="4401567449"/>
    <s v="BUILDERS WAREHOUSE:GLEN EAGLES"/>
    <s v="HERB 12CM  220184"/>
    <n v="-28"/>
    <n v="21.3"/>
    <n v="-596.4"/>
    <n v="-80544.66"/>
    <x v="4"/>
  </r>
  <r>
    <m/>
    <x v="121"/>
    <s v="Credit Note"/>
    <s v="4401567506"/>
    <s v="BUILDERS WAREHOUSE:FOURWAYS"/>
    <s v="HERB 12CM  220184"/>
    <n v="-22"/>
    <n v="21.3"/>
    <n v="-468.6"/>
    <n v="-81013.260000000009"/>
    <x v="4"/>
  </r>
  <r>
    <m/>
    <x v="121"/>
    <s v="Credit Note"/>
    <s v="4401567455"/>
    <s v="BUILDERS WAREHOUSE:RIVONIA"/>
    <s v="HERB 12CM  220184"/>
    <n v="-10"/>
    <n v="21.3"/>
    <n v="-213"/>
    <n v="-81226.260000000009"/>
    <x v="4"/>
  </r>
  <r>
    <m/>
    <x v="122"/>
    <s v="Credit Note"/>
    <s v="4401567516"/>
    <s v="BUILDERS WAREHOUSE:SECUNDA"/>
    <s v="HERB 12CM  220184"/>
    <n v="-7"/>
    <n v="21.3"/>
    <n v="-149.1"/>
    <n v="-81375.360000000015"/>
    <x v="4"/>
  </r>
  <r>
    <m/>
    <x v="122"/>
    <s v="Credit Note"/>
    <s v="12167"/>
    <s v="FH CHAMBERLAIN TRADING (PTY) LTD:KYALAMI"/>
    <s v="HERB 12CM  220184"/>
    <n v="-6"/>
    <n v="20.3"/>
    <n v="-121.8"/>
    <n v="-81497.160000000018"/>
    <x v="4"/>
  </r>
  <r>
    <m/>
    <x v="122"/>
    <s v="Credit Note"/>
    <s v="4401567863"/>
    <s v="BUILDERS WAREHOUSE:CRAIGHALL PARK"/>
    <s v="HERB 12CM  220184"/>
    <n v="-8"/>
    <n v="21.3"/>
    <n v="-170.4"/>
    <n v="-81667.560000000012"/>
    <x v="4"/>
  </r>
  <r>
    <m/>
    <x v="193"/>
    <s v="Credit Note"/>
    <s v="4401568284"/>
    <s v="BUILDERS WAREHOUSE:KEMPTON PARK"/>
    <s v="HERB 12CM  220184"/>
    <n v="-5"/>
    <n v="21.3"/>
    <n v="-106.5"/>
    <n v="-81774.060000000012"/>
    <x v="4"/>
  </r>
  <r>
    <m/>
    <x v="193"/>
    <s v="Credit Note"/>
    <s v="88801A"/>
    <s v="LITTLE AUSTRIA"/>
    <s v="HERB 12CM  220184"/>
    <n v="-2"/>
    <n v="22.99"/>
    <n v="-45.98"/>
    <n v="-81820.040000000008"/>
    <x v="4"/>
  </r>
  <r>
    <m/>
    <x v="140"/>
    <s v="Credit Note"/>
    <s v="88822A"/>
    <s v="THYME SQUARE"/>
    <s v="HERB 12CM"/>
    <n v="-11"/>
    <n v="22.9"/>
    <n v="-251.9"/>
    <n v="-82071.94"/>
    <x v="4"/>
  </r>
  <r>
    <m/>
    <x v="140"/>
    <s v="Credit Note"/>
    <s v="4401568661"/>
    <s v="BUILDERS WAREHOUSE:NELSPRUIT"/>
    <s v="HERB 12CM  220184"/>
    <n v="-5"/>
    <n v="21.3"/>
    <n v="-106.5"/>
    <n v="-82178.44"/>
    <x v="4"/>
  </r>
  <r>
    <m/>
    <x v="140"/>
    <s v="Credit Note"/>
    <s v="4401568638"/>
    <s v="BUILDERS WAREHOUSE:EDENVALE"/>
    <s v="HERB 12CM  220184"/>
    <n v="-1"/>
    <n v="21.3"/>
    <n v="-21.3"/>
    <n v="-82199.740000000005"/>
    <x v="4"/>
  </r>
  <r>
    <m/>
    <x v="124"/>
    <s v="Credit Note"/>
    <s v="4401569702"/>
    <s v="BUILDERS WAREHOUSE:WONDER PARK"/>
    <s v="HERB 12CM  220184"/>
    <n v="-16"/>
    <n v="21.3"/>
    <n v="-340.8"/>
    <n v="-82540.540000000008"/>
    <x v="4"/>
  </r>
  <r>
    <m/>
    <x v="194"/>
    <s v="Credit Note"/>
    <s v="4401570478"/>
    <s v="BUILDERS WAREHOUSE:FLORIDA GLEN"/>
    <s v="HERB 12CM  220184"/>
    <n v="-2"/>
    <n v="21.3"/>
    <n v="-42.6"/>
    <n v="-82583.140000000014"/>
    <x v="4"/>
  </r>
  <r>
    <m/>
    <x v="194"/>
    <s v="Credit Note"/>
    <s v="1684"/>
    <s v="SCHAFFLERS GARDEN NURSERY"/>
    <s v="HERB 12CM"/>
    <n v="-32"/>
    <n v="22.99"/>
    <n v="-735.68"/>
    <n v="-83318.820000000007"/>
    <x v="4"/>
  </r>
  <r>
    <m/>
    <x v="141"/>
    <s v="Credit Note"/>
    <s v="88903A"/>
    <s v="BUILDERS WAREHOUSE:NEWMARKET"/>
    <s v="HERB 12CM  220184"/>
    <n v="-15"/>
    <n v="21.3"/>
    <n v="-319.5"/>
    <n v="-83638.320000000007"/>
    <x v="4"/>
  </r>
  <r>
    <m/>
    <x v="141"/>
    <s v="Credit Note"/>
    <s v="4401570940"/>
    <s v="BUILDERS WAREHOUSE:NORTHMEAD"/>
    <s v="HERB 12CM  220184"/>
    <n v="-7"/>
    <n v="21"/>
    <n v="-147"/>
    <n v="-83785.320000000007"/>
    <x v="4"/>
  </r>
  <r>
    <m/>
    <x v="141"/>
    <s v="Credit Note"/>
    <s v="4401570886"/>
    <s v="BUILDERS WAREHOUSE:EDENVALE"/>
    <s v="HERB 12CM  220184"/>
    <n v="-12"/>
    <n v="21.3"/>
    <n v="-255.6"/>
    <n v="-84040.920000000013"/>
    <x v="4"/>
  </r>
  <r>
    <m/>
    <x v="141"/>
    <s v="Credit Note"/>
    <s v="4401570931"/>
    <s v="BUILDERS WAREHOUSE:MAFIKENG"/>
    <s v="HERB 12CM  220184"/>
    <n v="-13"/>
    <n v="21.3"/>
    <n v="-276.89999999999998"/>
    <n v="-84317.82"/>
    <x v="4"/>
  </r>
  <r>
    <m/>
    <x v="195"/>
    <s v="Credit Note"/>
    <s v="4401572038"/>
    <s v="BUILDERS WAREHOUSE:CEDAR SQUARE"/>
    <s v="HERB 12CM  220184"/>
    <n v="-2"/>
    <n v="21.3"/>
    <n v="-42.6"/>
    <n v="-84360.420000000013"/>
    <x v="4"/>
  </r>
  <r>
    <m/>
    <x v="195"/>
    <s v="Credit Note"/>
    <s v="4401572101"/>
    <s v="BUILDERS WAREHOUSE:RIVONIA"/>
    <s v="HERB 12CM  220184"/>
    <n v="-1"/>
    <n v="21.3"/>
    <n v="-21.3"/>
    <n v="-84381.720000000016"/>
    <x v="4"/>
  </r>
  <r>
    <m/>
    <x v="195"/>
    <s v="Credit Note"/>
    <s v="4401572096"/>
    <s v="BUILDERS WAREHOUSE:FOURWAYS"/>
    <s v="HERB 12CM  220184"/>
    <n v="-2"/>
    <n v="21.3"/>
    <n v="-42.6"/>
    <n v="-84424.320000000022"/>
    <x v="4"/>
  </r>
  <r>
    <m/>
    <x v="240"/>
    <s v="Credit Note"/>
    <s v="12289"/>
    <s v="FH CHAMBERLAIN TRADING (PTY) LTD:KYALAMI"/>
    <s v="HERB 12CM"/>
    <n v="-13"/>
    <n v="20.3"/>
    <n v="-263.89999999999998"/>
    <n v="-84688.220000000016"/>
    <x v="4"/>
  </r>
  <r>
    <m/>
    <x v="240"/>
    <s v="Credit Note"/>
    <s v="88940A"/>
    <s v="ECKARDS GARDEN PAVILION"/>
    <s v="HERB 12CM"/>
    <n v="-15"/>
    <n v="22.99"/>
    <n v="-344.85"/>
    <n v="-85033.070000000022"/>
    <x v="4"/>
  </r>
  <r>
    <m/>
    <x v="142"/>
    <s v="Credit Note"/>
    <s v="4401573049"/>
    <s v="BUILDERS WAREHOUSE:STRUBENS VALLEY"/>
    <s v="HERB 12CM  220184"/>
    <n v="-28"/>
    <n v="21.3"/>
    <n v="-596.4"/>
    <n v="-85629.470000000016"/>
    <x v="4"/>
  </r>
  <r>
    <m/>
    <x v="125"/>
    <s v="Credit Note"/>
    <s v="4401573326"/>
    <s v="BUILDERS WAREHOUSE:GLEN EAGLES"/>
    <s v="HERB 12CM  220184"/>
    <n v="-6"/>
    <n v="21.3"/>
    <n v="-127.8"/>
    <n v="-85757.270000000019"/>
    <x v="4"/>
  </r>
  <r>
    <m/>
    <x v="125"/>
    <s v="Credit Note"/>
    <s v="4401573444"/>
    <s v="BUILDERS WAREHOUSE:BLOEMFONTEIN"/>
    <s v="HERB 12CM  220184"/>
    <n v="-10"/>
    <n v="21.3"/>
    <n v="-213"/>
    <n v="-85970.270000000019"/>
    <x v="4"/>
  </r>
  <r>
    <m/>
    <x v="273"/>
    <s v="Credit Note"/>
    <s v="1945"/>
    <s v="IMPALA FLORA"/>
    <s v="HERB 12CM"/>
    <n v="-4"/>
    <n v="20.5"/>
    <n v="-82"/>
    <n v="-86052.270000000019"/>
    <x v="4"/>
  </r>
  <r>
    <m/>
    <x v="273"/>
    <s v="Credit Note"/>
    <s v="4401573865"/>
    <s v="BUILDERS WAREHOUSE:STRUBENS VALLEY"/>
    <s v="HERB 12CM  220184"/>
    <n v="-7"/>
    <n v="21.3"/>
    <n v="-149.1"/>
    <n v="-86201.370000000024"/>
    <x v="4"/>
  </r>
  <r>
    <m/>
    <x v="126"/>
    <s v="Credit Note"/>
    <s v="89019A"/>
    <s v="MONTROSE NURSERY"/>
    <s v="HERB 12CM"/>
    <n v="-1"/>
    <n v="22.99"/>
    <n v="-22.99"/>
    <n v="-86224.36000000003"/>
    <x v="4"/>
  </r>
  <r>
    <m/>
    <x v="126"/>
    <s v="Credit Note"/>
    <s v="4401574347"/>
    <s v="BUILDERS WAREHOUSE:FOURWAYS"/>
    <s v="HERB 12CM  220184"/>
    <n v="-4"/>
    <n v="21.3"/>
    <n v="-85.2"/>
    <n v="-86309.560000000027"/>
    <x v="4"/>
  </r>
  <r>
    <m/>
    <x v="126"/>
    <s v="Credit Note"/>
    <s v="4401574291"/>
    <s v="BUILDERS WAREHOUSE:BRYANSTON"/>
    <s v="HERB 12CM  220184"/>
    <n v="-20"/>
    <n v="21.3"/>
    <n v="-426"/>
    <n v="-86735.560000000027"/>
    <x v="4"/>
  </r>
  <r>
    <m/>
    <x v="126"/>
    <s v="Credit Note"/>
    <s v="4401574343"/>
    <s v="BUILDERS WAREHOUSE:RIVONIA"/>
    <s v="HERB 12CM  220184"/>
    <n v="-10"/>
    <n v="21.3"/>
    <n v="-213"/>
    <n v="-86948.560000000027"/>
    <x v="4"/>
  </r>
  <r>
    <m/>
    <x v="126"/>
    <s v="Credit Note"/>
    <s v="4401574323"/>
    <s v="BUILDERS WAREHOUSE:GEZINA NEW"/>
    <s v="HERB 12CM  220184"/>
    <n v="-13"/>
    <n v="21.3"/>
    <n v="-276.89999999999998"/>
    <n v="-87225.460000000021"/>
    <x v="4"/>
  </r>
  <r>
    <m/>
    <x v="237"/>
    <s v="Credit Note"/>
    <s v="4401574993"/>
    <s v="BUILDERS WAREHOUSE:EMALALHENI"/>
    <s v="HERB 12CM  220184"/>
    <n v="-2"/>
    <n v="21.3"/>
    <n v="-42.6"/>
    <n v="-87268.060000000027"/>
    <x v="4"/>
  </r>
  <r>
    <m/>
    <x v="237"/>
    <s v="Credit Note"/>
    <s v="4401575038"/>
    <s v="BUILDERS WAREHOUSE:NORTHRIDING"/>
    <s v="HERB 12CM  220184"/>
    <n v="-10"/>
    <n v="21.3"/>
    <n v="-213"/>
    <n v="-87481.060000000027"/>
    <x v="4"/>
  </r>
  <r>
    <m/>
    <x v="237"/>
    <s v="Credit Note"/>
    <s v="4401574995"/>
    <s v="BUILDERS WAREHOUSE:ROBINDALE"/>
    <s v="HERB 12CM  220184"/>
    <n v="-6"/>
    <n v="21.3"/>
    <n v="-127.8"/>
    <n v="-87608.86000000003"/>
    <x v="4"/>
  </r>
  <r>
    <m/>
    <x v="244"/>
    <s v="Credit Note"/>
    <s v="4401575294"/>
    <s v="BUILDERS WAREHOUSE:NORTHMEAD"/>
    <s v="HERB 12CM  220184"/>
    <n v="-3"/>
    <n v="21.3"/>
    <n v="-63.9"/>
    <n v="-87672.760000000024"/>
    <x v="4"/>
  </r>
  <r>
    <m/>
    <x v="244"/>
    <s v="Credit Note"/>
    <s v="4401575309"/>
    <s v="BUILDERS WAREHOUSE:BOKSBURG (NEW)"/>
    <s v="HERB 12CM  220184"/>
    <n v="-10"/>
    <n v="21.3"/>
    <n v="-213"/>
    <n v="-87885.760000000024"/>
    <x v="4"/>
  </r>
  <r>
    <m/>
    <x v="244"/>
    <s v="Credit Note"/>
    <s v="4401575277"/>
    <s v="BUILDERS WAREHOUSE:EDENVALE"/>
    <s v="HERB 12CM  220184"/>
    <n v="-10"/>
    <n v="21.3"/>
    <n v="-213"/>
    <n v="-88098.760000000024"/>
    <x v="4"/>
  </r>
  <r>
    <m/>
    <x v="244"/>
    <s v="Credit Note"/>
    <s v="4401575290"/>
    <s v="BUILDERS WAREHOUSE:FOURWAYS"/>
    <s v="HERB 12CM  220184"/>
    <n v="-1"/>
    <n v="21.3"/>
    <n v="-21.3"/>
    <n v="-88120.060000000027"/>
    <x v="4"/>
  </r>
  <r>
    <m/>
    <x v="244"/>
    <s v="Credit Note"/>
    <s v="1946"/>
    <s v="THYME SQUARE"/>
    <s v="HERB 12CM"/>
    <n v="-1"/>
    <n v="22.9"/>
    <n v="-22.9"/>
    <n v="-88142.960000000021"/>
    <x v="4"/>
  </r>
  <r>
    <m/>
    <x v="127"/>
    <s v="Credit Note"/>
    <s v="89104A"/>
    <s v="CENTRAL NURSERY DEPOT"/>
    <s v="HERB 12CM"/>
    <n v="-6"/>
    <n v="22.99"/>
    <n v="-137.94"/>
    <n v="-88280.900000000023"/>
    <x v="4"/>
  </r>
  <r>
    <m/>
    <x v="127"/>
    <s v="Credit Note"/>
    <s v="4401575993"/>
    <s v="BUILDERS WAREHOUSE:GLEN EAGLES"/>
    <s v="HERB 12CM"/>
    <n v="-35"/>
    <n v="21.3"/>
    <n v="-745.5"/>
    <n v="-89026.400000000023"/>
    <x v="4"/>
  </r>
  <r>
    <m/>
    <x v="127"/>
    <s v="Credit Note"/>
    <s v="4401576045"/>
    <s v="BUILDERS WAREHOUSE:CEDAR SQUARE"/>
    <s v="HERB 12CM  220184"/>
    <n v="-7"/>
    <n v="21.3"/>
    <n v="-149.1"/>
    <n v="-89175.500000000029"/>
    <x v="4"/>
  </r>
  <r>
    <m/>
    <x v="127"/>
    <s v="Credit Note"/>
    <s v="4401576081"/>
    <s v="BUILDERS WAREHOUSE:ZAMBEZI"/>
    <s v="HERB 12CM  220184"/>
    <n v="-13"/>
    <n v="21.3"/>
    <n v="-276.89999999999998"/>
    <n v="-89452.400000000023"/>
    <x v="4"/>
  </r>
  <r>
    <m/>
    <x v="274"/>
    <s v="Credit Note"/>
    <s v="4401576363"/>
    <s v="BUILDERS WAREHOUSE:SOUTHGATE"/>
    <s v="HERB 12CM  220184"/>
    <n v="-10"/>
    <n v="21.3"/>
    <n v="-213"/>
    <n v="-89665.400000000023"/>
    <x v="4"/>
  </r>
  <r>
    <m/>
    <x v="128"/>
    <s v="Credit Note"/>
    <s v="4401576763"/>
    <s v="BUILDERS WAREHOUSE:EMALALHENI"/>
    <s v="HERB 12CM  220184"/>
    <n v="-3"/>
    <n v="21.3"/>
    <n v="-63.9"/>
    <n v="-89729.300000000017"/>
    <x v="4"/>
  </r>
  <r>
    <m/>
    <x v="128"/>
    <s v="Credit Note"/>
    <s v="4401576767"/>
    <s v="BUILDERS WAREHOUSE:FLORIDA GLEN"/>
    <s v="HERB 12CM  220184"/>
    <n v="-2"/>
    <n v="21.3"/>
    <n v="-42.6"/>
    <n v="-89771.900000000023"/>
    <x v="4"/>
  </r>
  <r>
    <m/>
    <x v="128"/>
    <s v="Credit Note"/>
    <s v="4401576854"/>
    <s v="BUILDERS WAREHOUSE:HARTEBEESPOORT"/>
    <s v="HERB 12CM  220184"/>
    <n v="-22"/>
    <n v="21.3"/>
    <n v="-468.6"/>
    <n v="-90240.500000000029"/>
    <x v="4"/>
  </r>
  <r>
    <m/>
    <x v="215"/>
    <s v="Credit Note"/>
    <s v="4401577234"/>
    <s v="BUILDERS WAREHOUSE:CEDAR SQUARE"/>
    <s v="HERB 12CM  220184"/>
    <n v="-1"/>
    <n v="21.3"/>
    <n v="-21.3"/>
    <n v="-90261.800000000032"/>
    <x v="4"/>
  </r>
  <r>
    <m/>
    <x v="129"/>
    <s v="Credit Note"/>
    <s v="4401577990"/>
    <s v="BUILDERS WAREHOUSE:GLEN EAGLES"/>
    <s v="HERB 12CM  220184"/>
    <n v="-1"/>
    <n v="21.3"/>
    <n v="-21.3"/>
    <n v="-90283.100000000035"/>
    <x v="4"/>
  </r>
  <r>
    <m/>
    <x v="129"/>
    <s v="Credit Note"/>
    <s v="4401578141"/>
    <s v="BUILDERS WAREHOUSE:WONDER PARK"/>
    <s v="HERB 12CM  220184"/>
    <n v="-10"/>
    <n v="21.3"/>
    <n v="-213"/>
    <n v="-90496.100000000035"/>
    <x v="4"/>
  </r>
  <r>
    <m/>
    <x v="196"/>
    <s v="Credit Note"/>
    <s v="4401578579"/>
    <s v="BUILDERS WAREHOUSE:SOUTHGATE"/>
    <s v="HERB 12CM  220184"/>
    <n v="-3"/>
    <n v="21.3"/>
    <n v="-63.9"/>
    <n v="-90560.000000000029"/>
    <x v="4"/>
  </r>
  <r>
    <m/>
    <x v="197"/>
    <s v="Credit Note"/>
    <s v="1895"/>
    <s v="THYME SQUARE"/>
    <s v="HERB 12CM"/>
    <n v="-2"/>
    <n v="22.9"/>
    <n v="-45.8"/>
    <n v="-90605.800000000032"/>
    <x v="4"/>
  </r>
  <r>
    <m/>
    <x v="197"/>
    <s v="Credit Note"/>
    <s v="4401579451"/>
    <s v="BUILDERS WAREHOUSE:NORTHMEAD"/>
    <s v="HERB 12CM  220184"/>
    <n v="-1"/>
    <n v="21.3"/>
    <n v="-21.3"/>
    <n v="-90627.100000000035"/>
    <x v="4"/>
  </r>
  <r>
    <m/>
    <x v="197"/>
    <s v="Credit Note"/>
    <s v="4401579480"/>
    <s v="BUILDERS WAREHOUSE:RIVONIA"/>
    <s v="HERB 12CM  220184"/>
    <n v="-10"/>
    <n v="21.3"/>
    <n v="-213"/>
    <n v="-90840.100000000035"/>
    <x v="4"/>
  </r>
  <r>
    <m/>
    <x v="197"/>
    <s v="Credit Note"/>
    <s v="4401579567"/>
    <s v="BUILDERS WAREHOUSE:SUNWARD PARK"/>
    <s v="HERB 12CM  220184"/>
    <n v="-26"/>
    <n v="41.5"/>
    <n v="-1079"/>
    <n v="-91919.100000000035"/>
    <x v="4"/>
  </r>
  <r>
    <m/>
    <x v="197"/>
    <s v="Credit Note"/>
    <s v="4401579510"/>
    <s v="BUILDERS WAREHOUSE:CARNIVAL MALL"/>
    <s v="HERB 12CM  220184"/>
    <n v="-16"/>
    <n v="21.3"/>
    <n v="-340.8"/>
    <n v="-92259.900000000038"/>
    <x v="4"/>
  </r>
  <r>
    <m/>
    <x v="198"/>
    <s v="Credit Note"/>
    <s v="18089"/>
    <s v="FH CHAMBERLAIN TRADING (PTY) LTD:WATERKLOOF GLEN"/>
    <s v="HERB 12CM  220184"/>
    <n v="-6"/>
    <n v="20.3"/>
    <n v="-121.8"/>
    <n v="-92381.700000000041"/>
    <x v="4"/>
  </r>
  <r>
    <m/>
    <x v="245"/>
    <s v="Credit Note"/>
    <s v="4401581639"/>
    <s v="BUILDERS WAREHOUSE:SOUTHGATE"/>
    <s v="HERB 12CM  220184"/>
    <n v="-2"/>
    <n v="21.3"/>
    <n v="-42.6"/>
    <n v="-92424.300000000047"/>
    <x v="4"/>
  </r>
  <r>
    <m/>
    <x v="22"/>
    <s v="Credit Note"/>
    <s v="4401582107"/>
    <s v="BUILDERS WAREHOUSE:BOKSBURG (NEW)"/>
    <s v="HERB 12CM  220184"/>
    <n v="-14"/>
    <n v="21.3"/>
    <n v="-298.2"/>
    <n v="-92722.500000000044"/>
    <x v="4"/>
  </r>
  <r>
    <m/>
    <x v="22"/>
    <s v="Credit Note"/>
    <s v="4401582101"/>
    <s v="BUILDERS WAREHOUSE:EDENVALE"/>
    <s v="HERB 12CM  220184"/>
    <n v="-1"/>
    <n v="21.3"/>
    <n v="-21.3"/>
    <n v="-92743.800000000047"/>
    <x v="4"/>
  </r>
  <r>
    <m/>
    <x v="275"/>
    <s v="Credit Note"/>
    <s v="4401582633"/>
    <s v="BUILDERS WAREHOUSE:NOORDHEUWEL"/>
    <s v="HERB 12CM  220184"/>
    <n v="-4"/>
    <n v="21.3"/>
    <n v="-85.2"/>
    <n v="-92829.000000000044"/>
    <x v="4"/>
  </r>
  <r>
    <m/>
    <x v="130"/>
    <s v="Credit Note"/>
    <s v="4401583009"/>
    <s v="BUILDERS WAREHOUSE:RIVONIA"/>
    <s v="HERB 12CM  220184"/>
    <n v="-7"/>
    <n v="21.3"/>
    <n v="-149.1"/>
    <n v="-92978.100000000049"/>
    <x v="4"/>
  </r>
  <r>
    <m/>
    <x v="130"/>
    <s v="Credit Note"/>
    <s v="1836"/>
    <s v="ECKARDS GARDEN PAVILION"/>
    <s v="HERB 12CM"/>
    <n v="-12"/>
    <n v="22.99"/>
    <n v="-275.88"/>
    <n v="-93253.980000000054"/>
    <x v="4"/>
  </r>
  <r>
    <m/>
    <x v="199"/>
    <s v="Credit Note"/>
    <s v="4401583315"/>
    <s v="BUILDERS WAREHOUSE:WONDER PARK"/>
    <s v="HERB 12CM  220184"/>
    <n v="-5"/>
    <n v="21.3"/>
    <n v="-106.5"/>
    <n v="-93360.480000000054"/>
    <x v="4"/>
  </r>
  <r>
    <m/>
    <x v="199"/>
    <s v="Credit Note"/>
    <s v="4401583321"/>
    <s v="BUILDERS WAREHOUSE:ZAMBEZI"/>
    <s v="HERB 12CM  220184"/>
    <n v="-29"/>
    <n v="21.3"/>
    <n v="-617.70000000000005"/>
    <n v="-93978.180000000051"/>
    <x v="4"/>
  </r>
  <r>
    <m/>
    <x v="234"/>
    <s v="Credit Note"/>
    <s v="4401583580"/>
    <s v="BUILDERS WAREHOUSE:BEDFORDVIEW"/>
    <s v="HERB 12CM  220184"/>
    <n v="-14"/>
    <n v="21.3"/>
    <n v="-298.2"/>
    <n v="-94276.380000000048"/>
    <x v="4"/>
  </r>
  <r>
    <m/>
    <x v="23"/>
    <s v="Credit Note"/>
    <s v="4401583297"/>
    <s v="BUILDERS WAREHOUSE:EMALALHENI"/>
    <s v="HERB 12CM  220184"/>
    <n v="-2"/>
    <n v="21.3"/>
    <n v="-42.6"/>
    <n v="-94318.980000000054"/>
    <x v="4"/>
  </r>
  <r>
    <m/>
    <x v="23"/>
    <s v="Credit Note"/>
    <s v="89415A"/>
    <s v="BUILDERS WAREHOUSE:BOKSBURG (NEW)"/>
    <s v="HERB 12CM  220184"/>
    <n v="-10"/>
    <n v="21.3"/>
    <n v="-213"/>
    <n v="-94531.980000000054"/>
    <x v="4"/>
  </r>
  <r>
    <m/>
    <x v="23"/>
    <s v="Credit Note"/>
    <s v="89430A"/>
    <s v="THYME SQUARE"/>
    <s v="HERB 12CM"/>
    <n v="-3"/>
    <n v="22.9"/>
    <n v="-68.7"/>
    <n v="-94600.680000000051"/>
    <x v="4"/>
  </r>
  <r>
    <m/>
    <x v="23"/>
    <s v="Credit Note"/>
    <s v="4401583894"/>
    <s v="BUILDERS WAREHOUSE:RIVONIA"/>
    <s v="HERB 12CM  220184"/>
    <n v="-15"/>
    <n v="21.3"/>
    <n v="-319.5"/>
    <n v="-94920.180000000051"/>
    <x v="4"/>
  </r>
  <r>
    <m/>
    <x v="23"/>
    <s v="Credit Note"/>
    <s v="4401583887"/>
    <s v="BUILDERS WAREHOUSE:NORTHMEAD"/>
    <s v="HERB 12CM  220184"/>
    <n v="-3"/>
    <n v="21.3"/>
    <n v="-63.9"/>
    <n v="-94984.080000000045"/>
    <x v="4"/>
  </r>
  <r>
    <m/>
    <x v="276"/>
    <s v="Credit Note"/>
    <s v="4401579537"/>
    <s v="BUILDERS WAREHOUSE:FOURWAYS"/>
    <s v="HERB 12CM"/>
    <n v="-2"/>
    <n v="21.3"/>
    <n v="-42.6"/>
    <n v="-95026.680000000051"/>
    <x v="4"/>
  </r>
  <r>
    <m/>
    <x v="24"/>
    <s v="Credit Note"/>
    <s v="27061"/>
    <s v="LIFESTYLE HOME GARDEN"/>
    <s v="HERB 12CM"/>
    <n v="-6"/>
    <n v="20.25"/>
    <n v="-121.5"/>
    <n v="-95148.180000000051"/>
    <x v="4"/>
  </r>
  <r>
    <m/>
    <x v="24"/>
    <s v="Credit Note"/>
    <s v="27060"/>
    <s v="LIFESTYLE HOME GARDEN"/>
    <s v="HERB 12CM"/>
    <n v="-14"/>
    <n v="20.5"/>
    <n v="-287"/>
    <n v="-95435.180000000051"/>
    <x v="4"/>
  </r>
  <r>
    <m/>
    <x v="24"/>
    <s v="Credit Note"/>
    <s v="4401584725"/>
    <s v="BUILDERS WAREHOUSE:RUSTENBURG"/>
    <s v="HERB 12CM  220184"/>
    <n v="-7"/>
    <n v="21.3"/>
    <n v="-149.1"/>
    <n v="-95584.280000000057"/>
    <x v="4"/>
  </r>
  <r>
    <m/>
    <x v="24"/>
    <s v="Credit Note"/>
    <s v="4401584666"/>
    <s v="BUILDERS WAREHOUSE:GLEN EAGLES"/>
    <s v="HERB 12CM  220184"/>
    <n v="-20"/>
    <n v="21.3"/>
    <n v="-426"/>
    <n v="-96010.280000000057"/>
    <x v="4"/>
  </r>
  <r>
    <m/>
    <x v="24"/>
    <s v="Credit Note"/>
    <s v="4401584709"/>
    <s v="BUILDERS WAREHOUSE:CEDAR SQUARE"/>
    <s v="HERB 12CM  220184"/>
    <n v="-10"/>
    <n v="21.3"/>
    <n v="-213"/>
    <n v="-96223.280000000057"/>
    <x v="4"/>
  </r>
  <r>
    <m/>
    <x v="24"/>
    <s v="Credit Note"/>
    <s v="4401584712"/>
    <s v="BUILDERS WAREHOUSE:FOURWAYS"/>
    <s v="HERB 12CM  220184"/>
    <n v="-3"/>
    <n v="21.3"/>
    <n v="-63.9"/>
    <n v="-96287.180000000051"/>
    <x v="4"/>
  </r>
  <r>
    <m/>
    <x v="25"/>
    <s v="Credit Note"/>
    <s v="12567"/>
    <s v="FH CHAMBERLAIN TRADING (PTY) LTD:KYALAMI"/>
    <s v="HERB 12CM"/>
    <n v="-9"/>
    <n v="20.3"/>
    <n v="-182.7"/>
    <n v="-96469.880000000048"/>
    <x v="4"/>
  </r>
  <r>
    <m/>
    <x v="25"/>
    <s v="Credit Note"/>
    <s v="4401585022"/>
    <s v="BUILDERS WAREHOUSE:CRAIGHALL PARK"/>
    <s v="HERB 12CM  220184"/>
    <n v="-10"/>
    <n v="21.3"/>
    <n v="-213"/>
    <n v="-96682.880000000048"/>
    <x v="4"/>
  </r>
  <r>
    <m/>
    <x v="200"/>
    <s v="Credit Note"/>
    <s v="4401585382"/>
    <s v="BUILDERS WAREHOUSE:STRUBENS VALLEY"/>
    <s v="HERB 12CM  220184"/>
    <n v="-30"/>
    <n v="21.3"/>
    <n v="-639"/>
    <n v="-97321.880000000048"/>
    <x v="4"/>
  </r>
  <r>
    <m/>
    <x v="200"/>
    <s v="Credit Note"/>
    <s v="16036"/>
    <s v="GARDENSHOP PARKTOWN"/>
    <s v="HERB 12CM"/>
    <n v="-2"/>
    <n v="22.99"/>
    <n v="-45.98"/>
    <n v="-97367.860000000044"/>
    <x v="4"/>
  </r>
  <r>
    <m/>
    <x v="26"/>
    <s v="Credit Note"/>
    <s v="4401585665"/>
    <s v="BUILDERS WAREHOUSE:BLOEMFONTEIN"/>
    <s v="HERB 12CM  220184"/>
    <n v="-7"/>
    <n v="21.3"/>
    <n v="-149.1"/>
    <n v="-97516.96000000005"/>
    <x v="4"/>
  </r>
  <r>
    <m/>
    <x v="26"/>
    <s v="Credit Note"/>
    <s v="1996"/>
    <s v="THYME SQUARE"/>
    <s v="HERB 12CM"/>
    <n v="-5"/>
    <n v="22.9"/>
    <n v="-114.5"/>
    <n v="-97631.46000000005"/>
    <x v="4"/>
  </r>
  <r>
    <m/>
    <x v="26"/>
    <s v="Credit Note"/>
    <s v="4401585699"/>
    <s v="BUILDERS WAREHOUSE:BOKSBURG (NEW)"/>
    <s v="HERB 12CM  220184"/>
    <n v="-15"/>
    <n v="21.3"/>
    <n v="-319.5"/>
    <n v="-97950.96000000005"/>
    <x v="4"/>
  </r>
  <r>
    <m/>
    <x v="26"/>
    <s v="Credit Note"/>
    <s v="89499A"/>
    <s v="BUILDERS WAREHOUSE:HARTEBEESPOORT"/>
    <s v="HERB 12CM  220184"/>
    <n v="-30"/>
    <n v="21.3"/>
    <n v="-639"/>
    <n v="-98589.96000000005"/>
    <x v="4"/>
  </r>
  <r>
    <m/>
    <x v="201"/>
    <s v="Credit Note"/>
    <s v="27084"/>
    <s v="LIFESTYLE HOME GARDEN"/>
    <s v="HERB 12CM"/>
    <n v="-5"/>
    <n v="20.5"/>
    <n v="-102.5"/>
    <n v="-98692.46000000005"/>
    <x v="4"/>
  </r>
  <r>
    <m/>
    <x v="201"/>
    <s v="Credit Note"/>
    <s v="4401586669"/>
    <s v="BUILDERS WAREHOUSE:SILVERLAKES"/>
    <s v="HERB 12CM  220184"/>
    <n v="-6"/>
    <n v="21.3"/>
    <n v="-127.8"/>
    <n v="-98820.260000000053"/>
    <x v="4"/>
  </r>
  <r>
    <m/>
    <x v="201"/>
    <s v="Credit Note"/>
    <s v="4401586651"/>
    <s v="BUILDERS WAREHOUSE:WONDER PARK"/>
    <s v="HERB 12CM  220184"/>
    <n v="-8"/>
    <n v="21.3"/>
    <n v="-170.4"/>
    <n v="-98990.660000000047"/>
    <x v="4"/>
  </r>
  <r>
    <m/>
    <x v="201"/>
    <s v="Credit Note"/>
    <s v="4401586590"/>
    <s v="BUILDERS WAREHOUSE:GLEN EAGLES"/>
    <s v="HERB 12CM  220184"/>
    <n v="-6"/>
    <n v="21.3"/>
    <n v="-127.8"/>
    <n v="-99118.46000000005"/>
    <x v="4"/>
  </r>
  <r>
    <m/>
    <x v="27"/>
    <s v="Credit Note"/>
    <s v="4401586985"/>
    <s v="BUILDERS WAREHOUSE:GEZINA NEW"/>
    <s v="HERB 12CM  220184"/>
    <n v="-20"/>
    <n v="21.3"/>
    <n v="-426"/>
    <n v="-99544.46000000005"/>
    <x v="4"/>
  </r>
  <r>
    <m/>
    <x v="27"/>
    <s v="Credit Note"/>
    <s v="89549A"/>
    <s v="BUILDERS WAREHOUSE:GEZINA NEW"/>
    <s v="HERB 12CM  220184"/>
    <n v="-30"/>
    <n v="21.3"/>
    <n v="-639"/>
    <n v="-100183.46000000005"/>
    <x v="4"/>
  </r>
  <r>
    <m/>
    <x v="27"/>
    <s v="Credit Note"/>
    <s v="4401586946"/>
    <s v="BUILDERS WAREHOUSE:CHERRY LANE"/>
    <s v="HERB 12CM  220184"/>
    <n v="-5"/>
    <n v="21.3"/>
    <n v="-106.5"/>
    <n v="-100289.96000000005"/>
    <x v="4"/>
  </r>
  <r>
    <m/>
    <x v="27"/>
    <s v="Credit Note"/>
    <s v="4401586935"/>
    <s v="BUILDERS WAREHOUSE:EMALALHENI"/>
    <s v="HERB 12CM  220184"/>
    <n v="-2"/>
    <n v="21.3"/>
    <n v="-42.6"/>
    <n v="-100332.56000000006"/>
    <x v="4"/>
  </r>
  <r>
    <m/>
    <x v="203"/>
    <s v="Credit Note"/>
    <s v="20102"/>
    <s v="FH CHAMBERLAIN TRADING (PTY) LTD:STRUBENSVALLEY"/>
    <s v="HERB 12CM"/>
    <n v="-5"/>
    <n v="20.3"/>
    <n v="-101.5"/>
    <n v="-100434.06000000006"/>
    <x v="4"/>
  </r>
  <r>
    <m/>
    <x v="203"/>
    <s v="Credit Note"/>
    <s v="4401587565"/>
    <s v="BUILDERS WAREHOUSE:BOKSBURG (NEW)"/>
    <s v="HERB 12CM  220184"/>
    <n v="-15"/>
    <n v="21.3"/>
    <n v="-319.5"/>
    <n v="-100753.56000000006"/>
    <x v="4"/>
  </r>
  <r>
    <m/>
    <x v="203"/>
    <s v="Credit Note"/>
    <s v="4401587573"/>
    <s v="BUILDERS WAREHOUSE:EDENVALE"/>
    <s v="HERB 12CM  220184"/>
    <n v="-9"/>
    <n v="21.3"/>
    <n v="-191.7"/>
    <n v="-100945.26000000005"/>
    <x v="4"/>
  </r>
  <r>
    <m/>
    <x v="28"/>
    <s v="Credit Note"/>
    <s v="4401588376"/>
    <s v="BUILDERS WAREHOUSE:FOURWAYS"/>
    <s v="HERB 12CM  220184"/>
    <n v="-7"/>
    <n v="21.3"/>
    <n v="-149.1"/>
    <n v="-101094.36000000006"/>
    <x v="4"/>
  </r>
  <r>
    <m/>
    <x v="28"/>
    <s v="Credit Note"/>
    <s v="4401588365"/>
    <s v="BUILDERS WAREHOUSE:GLEN EAGLES"/>
    <s v="HERB 12CM   220184"/>
    <n v="-27"/>
    <n v="21.3"/>
    <n v="-575.1"/>
    <n v="-101669.46000000006"/>
    <x v="4"/>
  </r>
  <r>
    <m/>
    <x v="29"/>
    <s v="Credit Note"/>
    <s v="1898"/>
    <s v="ECKARDS GARDEN PAVILION"/>
    <s v="HERB 12CM"/>
    <n v="-13"/>
    <n v="22.99"/>
    <n v="-298.87"/>
    <n v="-101968.33000000006"/>
    <x v="4"/>
  </r>
  <r>
    <m/>
    <x v="29"/>
    <s v="Credit Note"/>
    <s v="4401588636"/>
    <s v="BUILDERS WAREHOUSE:KEMPTON PARK"/>
    <s v="HERB 12CM  220184"/>
    <n v="-5"/>
    <n v="21.3"/>
    <n v="-106.5"/>
    <n v="-102074.83000000006"/>
    <x v="4"/>
  </r>
  <r>
    <m/>
    <x v="30"/>
    <s v="Credit Note"/>
    <s v="29914"/>
    <s v="LIFESTYLE HOME GARDEN"/>
    <s v="HERB 12CM"/>
    <n v="-22"/>
    <n v="22.99"/>
    <n v="-505.78"/>
    <n v="-102580.61000000006"/>
    <x v="4"/>
  </r>
  <r>
    <m/>
    <x v="30"/>
    <s v="Credit Note"/>
    <s v="4401588902"/>
    <s v="BUILDERS WAREHOUSE:MIDDELBURG"/>
    <s v="HERB 12CM  220184"/>
    <n v="-4"/>
    <n v="21.3"/>
    <n v="-85.2"/>
    <n v="-102665.81000000006"/>
    <x v="4"/>
  </r>
  <r>
    <m/>
    <x v="32"/>
    <s v="Credit Note"/>
    <s v="16670"/>
    <s v="FH CHAMBERLAIN TRADING (PTY) LTD:RIVIERA"/>
    <s v="HERB 12CM"/>
    <n v="-9"/>
    <n v="20.3"/>
    <n v="-182.7"/>
    <n v="-102848.51000000005"/>
    <x v="4"/>
  </r>
  <r>
    <m/>
    <x v="32"/>
    <s v="Credit Note"/>
    <s v="4401589677"/>
    <s v="BUILDERS WAREHOUSE:GEZINA NEW"/>
    <s v="HERB 12CM  220184"/>
    <n v="-16"/>
    <n v="21.3"/>
    <n v="-340.8"/>
    <n v="-103189.31000000006"/>
    <x v="4"/>
  </r>
  <r>
    <m/>
    <x v="33"/>
    <s v="Credit Note"/>
    <s v="4401590518"/>
    <s v="BUILDERS WAREHOUSE:WONDER PARK"/>
    <s v="HERB 12CM  220184"/>
    <n v="-3"/>
    <n v="21.3"/>
    <n v="-63.9"/>
    <n v="-103253.21000000005"/>
    <x v="4"/>
  </r>
  <r>
    <m/>
    <x v="33"/>
    <s v="Credit Note"/>
    <s v="4401590506"/>
    <s v="BUILDERS WAREHOUSE:GLEN EAGLES"/>
    <s v="HERB 12CM  220184"/>
    <n v="-3"/>
    <n v="21.3"/>
    <n v="-63.9"/>
    <n v="-103317.11000000004"/>
    <x v="4"/>
  </r>
  <r>
    <m/>
    <x v="33"/>
    <s v="Credit Note"/>
    <s v="29940"/>
    <s v="LIFESTYLE HOME GARDEN"/>
    <s v="HERB 12CM"/>
    <n v="-1"/>
    <n v="22.99"/>
    <n v="-22.99"/>
    <n v="-103340.10000000005"/>
    <x v="4"/>
  </r>
  <r>
    <m/>
    <x v="34"/>
    <s v="Credit Note"/>
    <s v="16054"/>
    <s v="GARDENSHOP PARKTOWN"/>
    <s v="HERB 12CM"/>
    <n v="-9"/>
    <n v="22.99"/>
    <n v="-206.91"/>
    <n v="-103547.01000000005"/>
    <x v="4"/>
  </r>
  <r>
    <m/>
    <x v="34"/>
    <s v="Credit Note"/>
    <s v="4401590860"/>
    <s v="BUILDERS WAREHOUSE:NOORDHEUWEL"/>
    <s v="HERB 12CM  220184"/>
    <n v="-5"/>
    <n v="21.3"/>
    <n v="-106.5"/>
    <n v="-103653.51000000005"/>
    <x v="4"/>
  </r>
  <r>
    <m/>
    <x v="34"/>
    <s v="Credit Note"/>
    <s v="4401590859"/>
    <s v="BUILDERS WAREHOUSE:EDENVALE"/>
    <s v="HERB 12CM  220184"/>
    <n v="-20"/>
    <n v="21.3"/>
    <n v="-426"/>
    <n v="-104079.51000000005"/>
    <x v="4"/>
  </r>
  <r>
    <m/>
    <x v="7"/>
    <s v="Credit Note"/>
    <s v="1900"/>
    <s v="ECKARDS GARDEN PAVILION"/>
    <s v="HERB 12CM"/>
    <n v="-5"/>
    <n v="22.99"/>
    <n v="-114.95"/>
    <n v="-104194.46000000005"/>
    <x v="4"/>
  </r>
  <r>
    <m/>
    <x v="7"/>
    <s v="Credit Note"/>
    <s v="4401591466"/>
    <s v="BUILDERS WAREHOUSE:SILVERLAKES"/>
    <s v="HERB 12CM  220184"/>
    <n v="-15"/>
    <n v="21.3"/>
    <n v="-319.5"/>
    <n v="-104513.96000000005"/>
    <x v="4"/>
  </r>
  <r>
    <m/>
    <x v="7"/>
    <s v="Credit Note"/>
    <s v="28510"/>
    <s v="LIFESTYLE HOME GARDEN"/>
    <s v="HERB 12CM"/>
    <n v="-45"/>
    <n v="20.5"/>
    <n v="-922.5"/>
    <n v="-105436.46000000005"/>
    <x v="4"/>
  </r>
  <r>
    <m/>
    <x v="7"/>
    <s v="Credit Note"/>
    <s v="28513"/>
    <s v="LIFESTYLE HOME GARDEN"/>
    <s v="HERB 12CM"/>
    <n v="-13"/>
    <n v="20.25"/>
    <n v="-263.25"/>
    <n v="-105699.71000000005"/>
    <x v="4"/>
  </r>
  <r>
    <m/>
    <x v="2"/>
    <s v="Credit Note"/>
    <s v="16060"/>
    <s v="GARDENSHOP PARKTOWN"/>
    <s v="HERB 12CM"/>
    <n v="-1"/>
    <n v="22.99"/>
    <n v="-22.99"/>
    <n v="-105722.70000000006"/>
    <x v="4"/>
  </r>
  <r>
    <m/>
    <x v="205"/>
    <s v="Credit Note"/>
    <s v="4401591954"/>
    <s v="BUILDERS WAREHOUSE:NORTHRIDING"/>
    <s v="HERB 12CM  220184"/>
    <n v="-24"/>
    <n v="21.3"/>
    <n v="-511.2"/>
    <n v="-106233.90000000005"/>
    <x v="4"/>
  </r>
  <r>
    <m/>
    <x v="35"/>
    <s v="Credit Note"/>
    <s v="4401592148"/>
    <s v="BUILDERS WAREHOUSE:CEDAR SQUARE"/>
    <s v="HERB 12CM  220184"/>
    <n v="-19"/>
    <n v="21.3"/>
    <n v="-404.7"/>
    <n v="-106638.60000000005"/>
    <x v="4"/>
  </r>
  <r>
    <m/>
    <x v="36"/>
    <s v="Credit Note"/>
    <s v="4401592263"/>
    <s v="BUILDERS WAREHOUSE:NORTHMEAD"/>
    <s v="HERB 12CM  220184"/>
    <n v="-16"/>
    <n v="21.3"/>
    <n v="-340.8"/>
    <n v="-106979.40000000005"/>
    <x v="4"/>
  </r>
  <r>
    <m/>
    <x v="36"/>
    <s v="Credit Note"/>
    <s v="4401592264"/>
    <s v="BUILDERS WAREHOUSE:BOKSBURG (NEW)"/>
    <s v="HERB 12CM  220184"/>
    <n v="-36"/>
    <n v="21.3"/>
    <n v="-766.8"/>
    <n v="-107746.20000000006"/>
    <x v="4"/>
  </r>
  <r>
    <m/>
    <x v="36"/>
    <s v="Credit Note"/>
    <s v="89832A"/>
    <s v="THYME SQUARE"/>
    <s v="HERB 12CM"/>
    <n v="-17"/>
    <n v="22.9"/>
    <n v="-389.3"/>
    <n v="-108135.50000000006"/>
    <x v="4"/>
  </r>
  <r>
    <m/>
    <x v="36"/>
    <s v="Credit Note"/>
    <s v="4401592794"/>
    <s v="BUILDERS WAREHOUSE:HARTEBEESPOORT"/>
    <s v="HERB 12CM  220184"/>
    <n v="-14"/>
    <n v="21.3"/>
    <n v="-298.2"/>
    <n v="-108433.70000000006"/>
    <x v="4"/>
  </r>
  <r>
    <m/>
    <x v="8"/>
    <s v="Credit Note"/>
    <s v="89858A"/>
    <s v="BUILDERS WAREHOUSE:ZAMBEZI"/>
    <s v="HERB 12CM  220184"/>
    <n v="-2"/>
    <n v="21.3"/>
    <n v="-42.6"/>
    <n v="-108476.30000000006"/>
    <x v="4"/>
  </r>
  <r>
    <m/>
    <x v="8"/>
    <s v="Credit Note"/>
    <s v="4401592777"/>
    <s v="BUILDERS WAREHOUSE:GEZINA NEW"/>
    <s v="HERB 12CM  220184"/>
    <n v="-45"/>
    <n v="21.3"/>
    <n v="-958.5"/>
    <n v="-109434.80000000006"/>
    <x v="4"/>
  </r>
  <r>
    <m/>
    <x v="8"/>
    <s v="Credit Note"/>
    <s v="4401592778"/>
    <s v="BUILDERS WAREHOUSE:RIVONIA"/>
    <s v="HERB 12CM  220184"/>
    <n v="-6"/>
    <n v="21.3"/>
    <n v="-127.8"/>
    <n v="-109562.60000000006"/>
    <x v="4"/>
  </r>
  <r>
    <m/>
    <x v="38"/>
    <s v="Credit Note"/>
    <s v="12747"/>
    <s v="FH CHAMBERLAIN TRADING (PTY) LTD:KYALAMI"/>
    <s v="HERB 12CM"/>
    <n v="-8"/>
    <n v="20.3"/>
    <n v="-162.4"/>
    <n v="-109725.00000000006"/>
    <x v="4"/>
  </r>
  <r>
    <m/>
    <x v="277"/>
    <s v="Credit Note"/>
    <s v="4401593366"/>
    <s v="BUILDERS WAREHOUSE:GREENSTONE"/>
    <s v="HERB 12CM  220184"/>
    <n v="-4"/>
    <n v="21.3"/>
    <n v="-85.2"/>
    <n v="-109810.20000000006"/>
    <x v="4"/>
  </r>
  <r>
    <m/>
    <x v="39"/>
    <s v="Credit Note"/>
    <s v="1304"/>
    <s v="THYME SQUARE"/>
    <s v="HERB 12CM"/>
    <n v="-5"/>
    <n v="22.9"/>
    <n v="-114.5"/>
    <n v="-109924.70000000006"/>
    <x v="4"/>
  </r>
  <r>
    <m/>
    <x v="39"/>
    <s v="Credit Note"/>
    <s v="4401593620"/>
    <s v="BUILDERS WAREHOUSE:NEWMARKET"/>
    <s v="HERB 12CM  220184"/>
    <n v="-29"/>
    <n v="21.3"/>
    <n v="-617.70000000000005"/>
    <n v="-110542.40000000005"/>
    <x v="4"/>
  </r>
  <r>
    <m/>
    <x v="39"/>
    <s v="Credit Note"/>
    <s v="4401593646"/>
    <s v="BUILDERS WAREHOUSE:EDENVALE"/>
    <s v="HERB 12CM  220184"/>
    <n v="-20"/>
    <n v="21.3"/>
    <n v="-426"/>
    <n v="-110968.40000000005"/>
    <x v="4"/>
  </r>
  <r>
    <m/>
    <x v="235"/>
    <s v="Credit Note"/>
    <s v="88812A"/>
    <s v="BUILDERS WAREHOUSE:CEDAR SQUARE"/>
    <s v="HERB 12CM  220184"/>
    <n v="-10"/>
    <n v="21.3"/>
    <n v="-213"/>
    <n v="-111181.40000000005"/>
    <x v="4"/>
  </r>
  <r>
    <m/>
    <x v="217"/>
    <s v="Credit Note"/>
    <s v="28553"/>
    <s v="LIFESTYLE HOME GARDEN"/>
    <s v="HERB 12CM"/>
    <n v="-20"/>
    <n v="20.5"/>
    <n v="-410"/>
    <n v="-111591.40000000005"/>
    <x v="4"/>
  </r>
  <r>
    <m/>
    <x v="217"/>
    <s v="Credit Note"/>
    <s v="28554"/>
    <s v="LIFESTYLE HOME GARDEN"/>
    <s v="HERB 12CM"/>
    <n v="-8"/>
    <n v="20.25"/>
    <n v="-162"/>
    <n v="-111753.40000000005"/>
    <x v="4"/>
  </r>
  <r>
    <m/>
    <x v="217"/>
    <s v="Credit Note"/>
    <s v="4401594476"/>
    <s v="BUILDERS WAREHOUSE:SECUNDA"/>
    <s v="HERB 12CM  220184"/>
    <n v="-19"/>
    <n v="21.3"/>
    <n v="-404.7"/>
    <n v="-112158.10000000005"/>
    <x v="4"/>
  </r>
  <r>
    <m/>
    <x v="217"/>
    <s v="Credit Note"/>
    <s v="4401594425"/>
    <s v="BUILDERS WAREHOUSE:RIVONIA"/>
    <s v="HERB 12CM  220184"/>
    <n v="-25"/>
    <n v="21.3"/>
    <n v="-532.5"/>
    <n v="-112690.60000000005"/>
    <x v="4"/>
  </r>
  <r>
    <m/>
    <x v="217"/>
    <s v="Credit Note"/>
    <s v="4401594415"/>
    <s v="BUILDERS WAREHOUSE:BRYANSTON"/>
    <s v="HERB 12CM  220184"/>
    <n v="-18"/>
    <n v="21.3"/>
    <n v="-383.4"/>
    <n v="-113074.00000000004"/>
    <x v="4"/>
  </r>
  <r>
    <m/>
    <x v="217"/>
    <s v="Credit Note"/>
    <s v="4401594310"/>
    <s v="BUILDERS WAREHOUSE:GLEN EAGLES"/>
    <s v="HERB 12CM  220184"/>
    <n v="-20"/>
    <n v="21.3"/>
    <n v="-426"/>
    <n v="-113500.00000000004"/>
    <x v="4"/>
  </r>
  <r>
    <m/>
    <x v="217"/>
    <s v="Credit Note"/>
    <s v="4401594457"/>
    <s v="BUILDERS WAREHOUSE:ZAMBEZI"/>
    <s v="HERB 12CM  220184"/>
    <n v="-45"/>
    <n v="21.3"/>
    <n v="-958.5"/>
    <n v="-114458.50000000004"/>
    <x v="4"/>
  </r>
  <r>
    <m/>
    <x v="217"/>
    <s v="Credit Note"/>
    <s v="4401594454"/>
    <s v="BUILDERS WAREHOUSE:FOURWAYS"/>
    <s v="HERB 12CM  220184"/>
    <n v="-40"/>
    <n v="21.3"/>
    <n v="-852"/>
    <n v="-115310.50000000004"/>
    <x v="4"/>
  </r>
  <r>
    <m/>
    <x v="206"/>
    <s v="Credit Note"/>
    <s v="1258"/>
    <s v="ECKARDS GARDEN PAVILION"/>
    <s v="HERB 12CM"/>
    <n v="-3"/>
    <n v="22.99"/>
    <n v="-68.97"/>
    <n v="-115379.47000000004"/>
    <x v="4"/>
  </r>
  <r>
    <m/>
    <x v="206"/>
    <s v="Credit Note"/>
    <s v="12794"/>
    <s v="FH CHAMBERLAIN TRADING (PTY) LTD:KYALAMI"/>
    <s v="HERB 12CM"/>
    <n v="-29"/>
    <n v="20.3"/>
    <n v="-588.70000000000005"/>
    <n v="-115968.17000000004"/>
    <x v="4"/>
  </r>
  <r>
    <m/>
    <x v="207"/>
    <s v="Credit Note"/>
    <s v="16079"/>
    <s v="GARDENSHOP PARKTOWN"/>
    <s v="HERB 12CM"/>
    <n v="-11"/>
    <n v="22.99"/>
    <n v="-252.89"/>
    <n v="-116221.06000000004"/>
    <x v="4"/>
  </r>
  <r>
    <m/>
    <x v="207"/>
    <s v="Credit Note"/>
    <s v="4401595128"/>
    <s v="BUILDERS WAREHOUSE:STRUBENS VALLEY"/>
    <s v="HERB 12CM  220184"/>
    <n v="-35"/>
    <n v="21.3"/>
    <n v="-745.5"/>
    <n v="-116966.56000000004"/>
    <x v="4"/>
  </r>
  <r>
    <m/>
    <x v="207"/>
    <s v="Credit Note"/>
    <s v="4401595191"/>
    <s v="BUILDERS WAREHOUSE:NOORDHEUWEL"/>
    <s v="HERB 12CM  220184"/>
    <n v="-28"/>
    <n v="21.3"/>
    <n v="-596.4"/>
    <n v="-117562.96000000004"/>
    <x v="4"/>
  </r>
  <r>
    <m/>
    <x v="208"/>
    <s v="Credit Note"/>
    <s v="1306"/>
    <s v="MONTANA GARDEN PAVILION"/>
    <s v="HERB 12CM"/>
    <n v="-3"/>
    <n v="22.99"/>
    <n v="-68.97"/>
    <n v="-117631.93000000004"/>
    <x v="4"/>
  </r>
  <r>
    <m/>
    <x v="208"/>
    <s v="Credit Note"/>
    <s v="1259"/>
    <s v="THYME SQUARE"/>
    <s v="HERB 12CM"/>
    <n v="-4"/>
    <n v="22.29"/>
    <n v="-89.16"/>
    <n v="-117721.09000000004"/>
    <x v="4"/>
  </r>
  <r>
    <m/>
    <x v="208"/>
    <s v="Credit Note"/>
    <s v="4401595429"/>
    <s v="BUILDERS WAREHOUSE:EDENVALE"/>
    <s v="HERB 12CM  220184"/>
    <n v="-25"/>
    <n v="21.3"/>
    <n v="-532.5"/>
    <n v="-118253.59000000004"/>
    <x v="4"/>
  </r>
  <r>
    <m/>
    <x v="9"/>
    <s v="Credit Note"/>
    <s v="4401596212"/>
    <s v="BUILDERS WAREHOUSE:FOURWAYS"/>
    <s v="HERB 12CM  220184"/>
    <n v="-10"/>
    <n v="21.3"/>
    <n v="-213"/>
    <n v="-118466.59000000004"/>
    <x v="4"/>
  </r>
  <r>
    <m/>
    <x v="9"/>
    <s v="Credit Note"/>
    <s v="4401596185"/>
    <s v="BUILDERS WAREHOUSE:ERASMUS PARK"/>
    <s v="HERB 12CM  220184"/>
    <n v="-28"/>
    <n v="21.3"/>
    <n v="-596.4"/>
    <n v="-119062.99000000003"/>
    <x v="4"/>
  </r>
  <r>
    <m/>
    <x v="9"/>
    <s v="Credit Note"/>
    <s v="4401596263"/>
    <s v="BUILDERS WAREHOUSE:WONDER PARK"/>
    <s v="HERB 12CM  220184"/>
    <n v="-20"/>
    <n v="21.3"/>
    <n v="-426"/>
    <n v="-119488.99000000003"/>
    <x v="4"/>
  </r>
  <r>
    <m/>
    <x v="278"/>
    <s v="Credit Note"/>
    <s v="28587"/>
    <s v="LIFESTYLE HOME GARDEN"/>
    <s v="HERB 12CM"/>
    <n v="-100"/>
    <n v="20.5"/>
    <n v="-2050"/>
    <n v="-121538.99000000003"/>
    <x v="4"/>
  </r>
  <r>
    <m/>
    <x v="278"/>
    <s v="Credit Note"/>
    <s v="28588"/>
    <s v="LIFESTYLE HOME GARDEN"/>
    <s v="HERB 12CM"/>
    <n v="-10"/>
    <n v="20.25"/>
    <n v="-202.5"/>
    <n v="-121741.49000000003"/>
    <x v="4"/>
  </r>
  <r>
    <m/>
    <x v="278"/>
    <s v="Credit Note"/>
    <s v="90011A"/>
    <s v="MONTROSE NURSERY"/>
    <s v="HERB 12CM"/>
    <n v="-6"/>
    <n v="22.99"/>
    <n v="-137.94"/>
    <n v="-121879.43000000004"/>
    <x v="4"/>
  </r>
  <r>
    <m/>
    <x v="279"/>
    <s v="Credit Note"/>
    <s v="4401597671"/>
    <s v="BUILDERS WAREHOUSE:NORTHMEAD"/>
    <s v="HERB 12CM  220184"/>
    <n v="-10"/>
    <n v="21.3"/>
    <n v="-213"/>
    <n v="-122092.43000000004"/>
    <x v="4"/>
  </r>
  <r>
    <m/>
    <x v="10"/>
    <s v="Credit Note"/>
    <s v="4401598135"/>
    <s v="BUILDERS WAREHOUSE:FOURWAYS"/>
    <s v="HERB 12CM  220184"/>
    <n v="-4"/>
    <n v="21.3"/>
    <n v="-85.2"/>
    <n v="-122177.63000000003"/>
    <x v="4"/>
  </r>
  <r>
    <m/>
    <x v="10"/>
    <s v="Credit Note"/>
    <s v="4401598137"/>
    <s v="BUILDERS WAREHOUSE:SILVERLAKES"/>
    <s v="HERB 12CM  220184"/>
    <n v="-18"/>
    <n v="21.3"/>
    <n v="-383.4"/>
    <n v="-122561.03000000003"/>
    <x v="4"/>
  </r>
  <r>
    <m/>
    <x v="42"/>
    <s v="Credit Note"/>
    <s v="4401599091"/>
    <s v="BUILDERS WAREHOUSE:BLOEMFONTEIN"/>
    <s v="HERB 12CM  220184"/>
    <n v="-18"/>
    <n v="21.3"/>
    <n v="-383.4"/>
    <n v="-122944.43000000002"/>
    <x v="4"/>
  </r>
  <r>
    <m/>
    <x v="280"/>
    <s v="Credit Note"/>
    <s v="1376"/>
    <s v="THYME SQUARE"/>
    <s v="HERB 12CM"/>
    <n v="-5"/>
    <n v="22.9"/>
    <n v="-114.5"/>
    <n v="-123058.93000000002"/>
    <x v="4"/>
  </r>
  <r>
    <m/>
    <x v="280"/>
    <s v="Credit Note"/>
    <s v="4401599367"/>
    <s v="BUILDERS WAREHOUSE:RIVONIA"/>
    <s v="HERB 12CM  220184"/>
    <n v="-15"/>
    <n v="21.3"/>
    <n v="-319.5"/>
    <n v="-123378.43000000002"/>
    <x v="4"/>
  </r>
  <r>
    <m/>
    <x v="280"/>
    <s v="Credit Note"/>
    <s v="4401599339"/>
    <s v="BUILDERS WAREHOUSE:GLEN EAGLES"/>
    <s v="HERB 12CM  220184"/>
    <n v="-60"/>
    <n v="21.3"/>
    <n v="-1278"/>
    <n v="-124656.43000000002"/>
    <x v="4"/>
  </r>
  <r>
    <m/>
    <x v="4"/>
    <s v="Credit Note"/>
    <s v="28726"/>
    <s v="LIFESTYLE HOME GARDEN"/>
    <s v="HERB 12CM"/>
    <n v="-20"/>
    <n v="20.5"/>
    <n v="-410"/>
    <n v="-125066.43000000002"/>
    <x v="4"/>
  </r>
  <r>
    <m/>
    <x v="4"/>
    <s v="Credit Note"/>
    <s v="4401600493"/>
    <s v="BUILDERS WAREHOUSE:SECUNDA"/>
    <s v="HERB 12CM 220184"/>
    <n v="-36"/>
    <n v="21.3"/>
    <n v="-766.8"/>
    <n v="-125833.23000000003"/>
    <x v="4"/>
  </r>
  <r>
    <m/>
    <x v="4"/>
    <s v="Credit Note"/>
    <s v="4401600447"/>
    <s v="BUILDERS WAREHOUSE:ERASMUS PARK"/>
    <s v="HERB 12CM  220184"/>
    <n v="-1"/>
    <n v="21.3"/>
    <n v="-21.3"/>
    <n v="-125854.53000000003"/>
    <x v="4"/>
  </r>
  <r>
    <m/>
    <x v="131"/>
    <s v="Credit Note"/>
    <s v="18628"/>
    <s v="FH CHAMBERLAIN TRADING (PTY) LTD:WATERKLOOF GLEN"/>
    <s v="HERB 12CM"/>
    <n v="-3"/>
    <n v="20.3"/>
    <n v="-60.9"/>
    <n v="-125915.43000000002"/>
    <x v="4"/>
  </r>
  <r>
    <m/>
    <x v="43"/>
    <s v="Credit Note"/>
    <s v="16113"/>
    <s v="GARDENSHOP PARKTOWN"/>
    <s v="HERB 12CM"/>
    <n v="-4"/>
    <n v="22.99"/>
    <n v="-91.96"/>
    <n v="-126007.39000000003"/>
    <x v="4"/>
  </r>
  <r>
    <m/>
    <x v="11"/>
    <s v="Credit Note"/>
    <s v="90193A"/>
    <s v="THYME SQUARE"/>
    <s v="HERB 12CM"/>
    <n v="-6"/>
    <n v="22.9"/>
    <n v="-137.4"/>
    <n v="-126144.79000000002"/>
    <x v="4"/>
  </r>
  <r>
    <m/>
    <x v="11"/>
    <s v="Credit Note"/>
    <s v="4401601821"/>
    <s v="BUILDERS WAREHOUSE:FOURWAYS"/>
    <s v="HERB 12CM  220184"/>
    <n v="-6"/>
    <n v="21.3"/>
    <n v="-127.8"/>
    <n v="-126272.59000000003"/>
    <x v="4"/>
  </r>
  <r>
    <m/>
    <x v="11"/>
    <s v="Credit Note"/>
    <s v="4401601802"/>
    <s v="BUILDERS WAREHOUSE:NORTHMEAD"/>
    <s v="HERB 12CM  220184"/>
    <n v="-15"/>
    <n v="21.3"/>
    <n v="-319.5"/>
    <n v="-126592.09000000003"/>
    <x v="4"/>
  </r>
  <r>
    <m/>
    <x v="44"/>
    <s v="Credit Note"/>
    <s v="4401602284"/>
    <s v="BUILDERS WAREHOUSE:BOKSBURG (NEW)"/>
    <s v="HERB 12CM  220184"/>
    <n v="-23"/>
    <n v="21.3"/>
    <n v="-489.9"/>
    <n v="-127081.99000000002"/>
    <x v="4"/>
  </r>
  <r>
    <m/>
    <x v="3"/>
    <s v="Credit Note"/>
    <s v="28747"/>
    <s v="LIFESTYLE HOME GARDEN"/>
    <s v="HERB 12CM"/>
    <n v="-1"/>
    <n v="20.25"/>
    <n v="-20.25"/>
    <n v="-127102.24000000002"/>
    <x v="4"/>
  </r>
  <r>
    <m/>
    <x v="3"/>
    <s v="Credit Note"/>
    <s v="4401602757"/>
    <s v="BUILDERS WAREHOUSE:WONDER PARK"/>
    <s v="HERB 12CM  220184"/>
    <n v="-40"/>
    <n v="21.3"/>
    <n v="-852"/>
    <n v="-127954.24000000002"/>
    <x v="4"/>
  </r>
  <r>
    <m/>
    <x v="3"/>
    <s v="Credit Note"/>
    <s v="4401602778"/>
    <s v="BUILDERS WAREHOUSE:GEZINA NEW"/>
    <s v="HERB 12CM  220184"/>
    <n v="-10"/>
    <n v="21.3"/>
    <n v="-213"/>
    <n v="-128167.24000000002"/>
    <x v="4"/>
  </r>
  <r>
    <m/>
    <x v="13"/>
    <s v="Credit Note"/>
    <s v="4401603648"/>
    <s v="BUILDERS WAREHOUSE:STRUBENS VALLEY"/>
    <s v="HERB 12CM  220184"/>
    <n v="-18"/>
    <n v="21.3"/>
    <n v="-383.4"/>
    <n v="-128550.64000000001"/>
    <x v="4"/>
  </r>
  <r>
    <m/>
    <x v="13"/>
    <s v="Credit Note"/>
    <s v="4401603618"/>
    <s v="BUILDERS WAREHOUSE:NOORDHEUWEL"/>
    <s v="HERB 12CM  220184"/>
    <n v="-9"/>
    <n v="21.3"/>
    <n v="-191.7"/>
    <n v="-128742.34000000001"/>
    <x v="4"/>
  </r>
  <r>
    <m/>
    <x v="13"/>
    <s v="Credit Note"/>
    <s v="4401603644"/>
    <s v="BUILDERS WAREHOUSE:GREENSTONE"/>
    <s v="HERB 12CM  220184"/>
    <n v="-15"/>
    <n v="21.3"/>
    <n v="-319.5"/>
    <n v="-129061.84000000001"/>
    <x v="4"/>
  </r>
  <r>
    <m/>
    <x v="14"/>
    <s v="Credit Note"/>
    <s v="4401603957"/>
    <s v="BUILDERS WAREHOUSE:EDENVALE"/>
    <s v="HERB 12CM  220184"/>
    <n v="-13"/>
    <n v="21.3"/>
    <n v="-276.89999999999998"/>
    <n v="-129338.74"/>
    <x v="4"/>
  </r>
  <r>
    <m/>
    <x v="15"/>
    <s v="Credit Note"/>
    <s v="28763"/>
    <s v="LIFESTYLE HOME GARDEN"/>
    <s v="HERB 12CM"/>
    <n v="-2"/>
    <n v="20.5"/>
    <n v="-41"/>
    <n v="-129379.74"/>
    <x v="4"/>
  </r>
  <r>
    <m/>
    <x v="15"/>
    <s v="Credit Note"/>
    <s v="1322"/>
    <s v="ECKARDS GARDEN PAVILION"/>
    <s v="HERB 12CM"/>
    <n v="-14"/>
    <n v="22.99"/>
    <n v="-321.86"/>
    <n v="-129701.6"/>
    <x v="4"/>
  </r>
  <r>
    <m/>
    <x v="132"/>
    <s v="Credit Note"/>
    <s v="13020"/>
    <s v="FH CHAMBERLAIN TRADING (PTY) LTD:KYALAMI"/>
    <s v="HERB 12CM"/>
    <n v="-5"/>
    <n v="20.3"/>
    <n v="-101.5"/>
    <n v="-129803.1"/>
    <x v="4"/>
  </r>
  <r>
    <m/>
    <x v="132"/>
    <s v="Credit Note"/>
    <s v="4401605204"/>
    <s v="BUILDERS WAREHOUSE:CRAIGHALL PARK"/>
    <s v="HERB 12CM  220184"/>
    <n v="-32"/>
    <n v="21.3"/>
    <n v="-681.6"/>
    <n v="-130484.70000000001"/>
    <x v="4"/>
  </r>
  <r>
    <m/>
    <x v="218"/>
    <s v="Credit Note"/>
    <s v="4401605950"/>
    <s v="BUILDERS WAREHOUSE:NELSPRUIT"/>
    <s v="HERB 12CM  220184"/>
    <n v="-1"/>
    <n v="21.3"/>
    <n v="-21.3"/>
    <n v="-130506.00000000001"/>
    <x v="4"/>
  </r>
  <r>
    <m/>
    <x v="218"/>
    <s v="Credit Note"/>
    <s v="1265"/>
    <s v="THYME SQUARE"/>
    <s v="HERB 12CM"/>
    <n v="-10"/>
    <n v="22.9"/>
    <n v="-229"/>
    <n v="-130735.00000000001"/>
    <x v="4"/>
  </r>
  <r>
    <m/>
    <x v="218"/>
    <s v="Credit Note"/>
    <s v="4401605879"/>
    <s v="BUILDERS WAREHOUSE:FOURWAYS"/>
    <s v="HERB 12CM  220184"/>
    <n v="-12"/>
    <n v="21.3"/>
    <n v="-255.6"/>
    <n v="-130990.60000000002"/>
    <x v="4"/>
  </r>
  <r>
    <m/>
    <x v="218"/>
    <s v="Credit Note"/>
    <s v="4401605916"/>
    <s v="BUILDERS WAREHOUSE:RIVONIA"/>
    <s v="HERB 12CM  220184"/>
    <n v="-12"/>
    <n v="21.3"/>
    <n v="-255.6"/>
    <n v="-131246.20000000001"/>
    <x v="4"/>
  </r>
  <r>
    <m/>
    <x v="218"/>
    <s v="Credit Note"/>
    <s v="90304A"/>
    <s v="BUILDERS WAREHOUSE:RIVONIA"/>
    <s v="HERB 12CM  220184"/>
    <n v="-8"/>
    <n v="21.3"/>
    <n v="-170.4"/>
    <n v="-131416.6"/>
    <x v="4"/>
  </r>
  <r>
    <m/>
    <x v="16"/>
    <s v="Credit Note"/>
    <s v="28782"/>
    <s v="LIFESTYLE HOME GARDEN"/>
    <s v="HERB 12CM"/>
    <n v="-5"/>
    <n v="20.5"/>
    <n v="-102.5"/>
    <n v="-131519.1"/>
    <x v="4"/>
  </r>
  <r>
    <m/>
    <x v="16"/>
    <s v="Credit Note"/>
    <s v="4401606659"/>
    <s v="BUILDERS WAREHOUSE:GLEN EAGLES"/>
    <s v="HERB 12CM  220184"/>
    <n v="-20"/>
    <n v="21.3"/>
    <n v="-426"/>
    <n v="-131945.1"/>
    <x v="4"/>
  </r>
  <r>
    <m/>
    <x v="46"/>
    <s v="Credit Note"/>
    <s v="4401606948"/>
    <s v="BUILDERS WAREHOUSE:SOUTHGATE"/>
    <s v="HERB 12CM  220184"/>
    <n v="-10"/>
    <n v="21.3"/>
    <n v="-213"/>
    <n v="-132158.1"/>
    <x v="4"/>
  </r>
  <r>
    <m/>
    <x v="17"/>
    <s v="Credit Note"/>
    <s v="1387"/>
    <s v="THYME SQUARE"/>
    <s v="HERB 12CM"/>
    <n v="-2"/>
    <n v="22.9"/>
    <n v="-45.8"/>
    <n v="-132203.9"/>
    <x v="4"/>
  </r>
  <r>
    <m/>
    <x v="17"/>
    <s v="Credit Note"/>
    <s v="1387"/>
    <s v="THYME SQUARE"/>
    <s v="VEGGIE POT TOMATO 12CM"/>
    <n v="-3"/>
    <n v="22.9"/>
    <n v="-68.7"/>
    <n v="-132272.6"/>
    <x v="4"/>
  </r>
  <r>
    <m/>
    <x v="17"/>
    <s v="Credit Note"/>
    <s v="4401607624"/>
    <s v="BUILDERS WAREHOUSE:RIVONIA"/>
    <s v="HERB 12CM  220184"/>
    <n v="-3"/>
    <n v="21.3"/>
    <n v="-63.9"/>
    <n v="-132336.5"/>
    <x v="4"/>
  </r>
  <r>
    <m/>
    <x v="17"/>
    <s v="Credit Note"/>
    <s v="28799"/>
    <s v="LIFESTYLE HOME GARDEN"/>
    <s v="HERB 12CM"/>
    <n v="-6"/>
    <n v="20.25"/>
    <n v="-121.5"/>
    <n v="-132458"/>
    <x v="4"/>
  </r>
  <r>
    <m/>
    <x v="17"/>
    <s v="Credit Note"/>
    <s v="28798"/>
    <s v="LIFESTYLE HOME GARDEN"/>
    <s v="HERB 12CM"/>
    <n v="-4"/>
    <n v="20.5"/>
    <n v="-82"/>
    <n v="-132540"/>
    <x v="4"/>
  </r>
  <r>
    <m/>
    <x v="52"/>
    <s v="Credit Note"/>
    <s v="17074"/>
    <s v="FH CHAMBERLAIN TRADING (PTY) LTD:RIVIERA"/>
    <s v="HERB 12CM"/>
    <n v="-2"/>
    <n v="20.3"/>
    <n v="-40.6"/>
    <n v="-132580.6"/>
    <x v="4"/>
  </r>
  <r>
    <m/>
    <x v="52"/>
    <s v="Credit Note"/>
    <s v="13103"/>
    <s v="FH CHAMBERLAIN TRADING (PTY) LTD:KYALAMI"/>
    <s v="HERB 12CM"/>
    <n v="-10"/>
    <n v="21.4"/>
    <n v="-214"/>
    <n v="-132794.6"/>
    <x v="4"/>
  </r>
  <r>
    <m/>
    <x v="52"/>
    <s v="Credit Note"/>
    <s v="4401608645"/>
    <s v="BUILDERS WAREHOUSE:WONDER PARK"/>
    <s v="HERB 12CM  220184"/>
    <n v="-4"/>
    <n v="21.3"/>
    <n v="-85.2"/>
    <n v="-132879.80000000002"/>
    <x v="4"/>
  </r>
  <r>
    <m/>
    <x v="52"/>
    <s v="Credit Note"/>
    <s v="4401608671"/>
    <s v="BUILDERS WAREHOUSE:FOURWAYS"/>
    <s v="HERB 12CM  220184"/>
    <n v="-6"/>
    <n v="21.3"/>
    <n v="-127.8"/>
    <n v="-133007.6"/>
    <x v="4"/>
  </r>
  <r>
    <m/>
    <x v="281"/>
    <s v="Credit Note"/>
    <s v="4401609118"/>
    <s v="BUILDERS WAREHOUSE:NEWCASTLE"/>
    <s v="HERB 12CM  220184"/>
    <n v="-12"/>
    <n v="21.3"/>
    <n v="-255.6"/>
    <n v="-133263.20000000001"/>
    <x v="4"/>
  </r>
  <r>
    <m/>
    <x v="53"/>
    <s v="Credit Note"/>
    <s v="1332"/>
    <s v="ECKARDS GARDEN PAVILION"/>
    <s v="HERB 12CM"/>
    <n v="-4"/>
    <n v="22.99"/>
    <n v="-91.96"/>
    <n v="-133355.16"/>
    <x v="4"/>
  </r>
  <r>
    <m/>
    <x v="47"/>
    <s v="Credit Note"/>
    <s v="28869"/>
    <s v="LIFESTYLE HOME GARDEN"/>
    <s v="HERB 12CM"/>
    <n v="-35"/>
    <n v="20.25"/>
    <n v="-708.75"/>
    <n v="-134063.91"/>
    <x v="4"/>
  </r>
  <r>
    <m/>
    <x v="47"/>
    <s v="Credit Note"/>
    <s v="4401609880"/>
    <s v="BUILDERS WAREHOUSE:NELSPRUIT"/>
    <s v="HERB 12CM  220184"/>
    <n v="-20"/>
    <n v="21.3"/>
    <n v="-426"/>
    <n v="-134489.91"/>
    <x v="4"/>
  </r>
  <r>
    <m/>
    <x v="47"/>
    <s v="Credit Note"/>
    <s v="4401610189"/>
    <s v="BUILDERS WAREHOUSE:CEDAR SQUARE"/>
    <s v="HERB 12CM  220184"/>
    <n v="-10"/>
    <n v="21.3"/>
    <n v="-213"/>
    <n v="-134702.91"/>
    <x v="4"/>
  </r>
  <r>
    <m/>
    <x v="54"/>
    <s v="Credit Note"/>
    <s v="4401610724"/>
    <s v="BUILDERS WAREHOUSE:BOKSBURG (NEW)"/>
    <s v="HERB 12CM  220184"/>
    <n v="-78"/>
    <n v="21.3"/>
    <n v="-1661.4"/>
    <n v="-136364.31"/>
    <x v="4"/>
  </r>
  <r>
    <m/>
    <x v="54"/>
    <s v="Credit Note"/>
    <s v="4401610748"/>
    <s v="BUILDERS WAREHOUSE:NOORDHEUWEL"/>
    <s v="HERB 12CM  220184"/>
    <n v="-9"/>
    <n v="21.3"/>
    <n v="-191.7"/>
    <n v="-136556.01"/>
    <x v="4"/>
  </r>
  <r>
    <m/>
    <x v="54"/>
    <s v="Credit Note"/>
    <s v="4401610731"/>
    <s v="BUILDERS WAREHOUSE:KEMPTON PARK"/>
    <s v="HERB 12CM  220184"/>
    <n v="-2"/>
    <n v="21.3"/>
    <n v="-42.6"/>
    <n v="-136598.61000000002"/>
    <x v="4"/>
  </r>
  <r>
    <m/>
    <x v="18"/>
    <s v="Credit Note"/>
    <s v="28885"/>
    <s v="LIFESTYLE HOME GARDEN"/>
    <s v="HERB 12CM"/>
    <n v="-21"/>
    <n v="20.5"/>
    <n v="-430.5"/>
    <n v="-137029.11000000002"/>
    <x v="4"/>
  </r>
  <r>
    <m/>
    <x v="18"/>
    <s v="Credit Note"/>
    <s v="4401611234"/>
    <s v="BUILDERS WAREHOUSE:BRYANSTON"/>
    <s v="HERB 12CM  220184"/>
    <n v="-2"/>
    <n v="21.3"/>
    <n v="-42.6"/>
    <n v="-137071.71000000002"/>
    <x v="4"/>
  </r>
  <r>
    <m/>
    <x v="18"/>
    <s v="Credit Note"/>
    <s v="4401611280"/>
    <s v="BUILDERS WAREHOUSE:FOURWAYS"/>
    <s v="HERB 12CM  220184"/>
    <n v="-10"/>
    <n v="21.3"/>
    <n v="-213"/>
    <n v="-137284.71000000002"/>
    <x v="4"/>
  </r>
  <r>
    <m/>
    <x v="282"/>
    <s v="Credit Note"/>
    <s v="16146"/>
    <s v="GARDENSHOP PARKTOWN"/>
    <s v="HERB 12CM"/>
    <n v="-1"/>
    <n v="22.99"/>
    <n v="-22.99"/>
    <n v="-137307.70000000001"/>
    <x v="4"/>
  </r>
  <r>
    <m/>
    <x v="55"/>
    <s v="Credit Note"/>
    <s v="4401612298"/>
    <s v="BUILDERS WAREHOUSE:MAFIKENG"/>
    <s v="HERB 12CM  220184"/>
    <n v="-35"/>
    <n v="21.3"/>
    <n v="-745.5"/>
    <n v="-138053.20000000001"/>
    <x v="4"/>
  </r>
  <r>
    <m/>
    <x v="48"/>
    <s v="Credit Note"/>
    <s v="4401612771"/>
    <s v="BUILDERS WAREHOUSE:RIVONIA"/>
    <s v="HERB 12CM 220184"/>
    <n v="-2"/>
    <n v="21.3"/>
    <n v="-42.6"/>
    <n v="-138095.80000000002"/>
    <x v="4"/>
  </r>
  <r>
    <m/>
    <x v="48"/>
    <s v="Credit Note"/>
    <s v="4401612785"/>
    <s v="BUILDERS WAREHOUSE:EDENVALE"/>
    <s v="HERB 12CM 220184"/>
    <n v="-47"/>
    <n v="21.3"/>
    <n v="-1001.1"/>
    <n v="-139096.90000000002"/>
    <x v="4"/>
  </r>
  <r>
    <m/>
    <x v="48"/>
    <s v="Credit Note"/>
    <s v="4401612627"/>
    <s v="BUILDERS WAREHOUSE:GLEN EAGLES"/>
    <s v="HERB 12CM 220184"/>
    <n v="-12"/>
    <n v="21.3"/>
    <n v="-255.6"/>
    <n v="-139352.50000000003"/>
    <x v="4"/>
  </r>
  <r>
    <m/>
    <x v="48"/>
    <s v="Credit Note"/>
    <s v="4401612753"/>
    <s v="BUILDERS WAREHOUSE:MIDDELBURG"/>
    <s v="HERB 12CM 220184"/>
    <n v="-7"/>
    <n v="21.3"/>
    <n v="-149.1"/>
    <n v="-139501.60000000003"/>
    <x v="4"/>
  </r>
  <r>
    <m/>
    <x v="48"/>
    <s v="Credit Note"/>
    <s v="1395"/>
    <s v="THYME SQUARE"/>
    <s v="HERB 12CM"/>
    <n v="-3"/>
    <n v="22.9"/>
    <n v="-68.7"/>
    <n v="-139570.30000000005"/>
    <x v="4"/>
  </r>
  <r>
    <m/>
    <x v="49"/>
    <s v="Credit Note"/>
    <s v="4401613312"/>
    <s v="BUILDERS WAREHOUSE:GREENSTONE"/>
    <s v="HERB 12CM 220184"/>
    <n v="-8"/>
    <n v="21.3"/>
    <n v="-170.4"/>
    <n v="-139740.70000000004"/>
    <x v="4"/>
  </r>
  <r>
    <m/>
    <x v="19"/>
    <s v="Credit Note"/>
    <s v="1396"/>
    <s v="ECKARDS GARDEN PAVILION"/>
    <s v="HERB 12CM"/>
    <n v="-15"/>
    <n v="22.99"/>
    <n v="-344.85"/>
    <n v="-140085.55000000005"/>
    <x v="4"/>
  </r>
  <r>
    <m/>
    <x v="19"/>
    <s v="Credit Note"/>
    <s v="4401613798"/>
    <s v="BUILDERS WAREHOUSE:HARTEBEESPOORT"/>
    <s v="HERB 12CM 220184"/>
    <n v="-8"/>
    <n v="21.3"/>
    <n v="-170.4"/>
    <n v="-140255.95000000004"/>
    <x v="4"/>
  </r>
  <r>
    <m/>
    <x v="50"/>
    <s v="Credit Note"/>
    <s v="4401614237"/>
    <s v="BUILDERS WAREHOUSE:SECUNDA"/>
    <s v="HERB 12CM 220184"/>
    <n v="-10"/>
    <n v="21.3"/>
    <n v="-213"/>
    <n v="-140468.95000000004"/>
    <x v="4"/>
  </r>
  <r>
    <m/>
    <x v="20"/>
    <s v="Credit Note"/>
    <s v="1335"/>
    <s v="THYME SQUARE"/>
    <s v="HERB 12CM"/>
    <n v="-4"/>
    <n v="22.9"/>
    <n v="-91.6"/>
    <n v="-140560.55000000005"/>
    <x v="4"/>
  </r>
  <r>
    <m/>
    <x v="20"/>
    <s v="Credit Note"/>
    <s v="27567"/>
    <s v="LIFESTYLE HOME GARDEN"/>
    <s v="HERB 12CM"/>
    <n v="-10"/>
    <n v="20.25"/>
    <n v="-202.5"/>
    <n v="-140763.05000000005"/>
    <x v="4"/>
  </r>
  <r>
    <s v="Total for HERB 12CM"/>
    <x v="0"/>
    <m/>
    <m/>
    <m/>
    <m/>
    <n v="-6726"/>
    <m/>
    <n v="-140763.05000000005"/>
    <m/>
    <x v="0"/>
  </r>
  <r>
    <s v="HERB L/STYLE 12CM"/>
    <x v="0"/>
    <m/>
    <m/>
    <m/>
    <m/>
    <m/>
    <m/>
    <m/>
    <m/>
    <x v="0"/>
  </r>
  <r>
    <m/>
    <x v="233"/>
    <s v="Credit Note"/>
    <s v="26743"/>
    <s v="LIFESTYLE HOME GARDEN"/>
    <s v="HERB L/STYLE 12CM"/>
    <n v="-5"/>
    <n v="21.9"/>
    <n v="-109.5"/>
    <n v="-109.5"/>
    <x v="4"/>
  </r>
  <r>
    <s v="Total for HERB L/STYLE 12CM"/>
    <x v="0"/>
    <m/>
    <m/>
    <m/>
    <m/>
    <n v="-5"/>
    <m/>
    <n v="-109.5"/>
    <m/>
    <x v="0"/>
  </r>
  <r>
    <s v="AT CHILLI ORNAMENTAL 12CM POT"/>
    <x v="0"/>
    <m/>
    <m/>
    <m/>
    <m/>
    <m/>
    <m/>
    <m/>
    <m/>
    <x v="0"/>
  </r>
  <r>
    <m/>
    <x v="212"/>
    <s v="Credit Note"/>
    <s v="4401484379"/>
    <s v="BUILDERS WAREHOUSE:BOKSBURG (NEW)"/>
    <s v="AT CHILLI ORNAMENTAL 12CM POT  754866"/>
    <n v="-6"/>
    <n v="23.99"/>
    <n v="-143.94"/>
    <n v="-143.94"/>
    <x v="9"/>
  </r>
  <r>
    <m/>
    <x v="253"/>
    <s v="Credit Note"/>
    <s v="1028"/>
    <s v="LITTLE AUSTRIA"/>
    <s v="AT CHILLI ORNAMENTAL 12CM POT"/>
    <n v="-3"/>
    <n v="12.99"/>
    <n v="-38.97"/>
    <n v="-182.91"/>
    <x v="9"/>
  </r>
  <r>
    <m/>
    <x v="152"/>
    <s v="Credit Note"/>
    <s v="4401489922"/>
    <s v="BUILDERS WAREHOUSE:CRAIGHALL PARK"/>
    <s v="AT CHILLI ORNAMENTAL 12CM POT  754866"/>
    <n v="-4"/>
    <n v="23.99"/>
    <n v="-95.96"/>
    <n v="-278.87"/>
    <x v="9"/>
  </r>
  <r>
    <m/>
    <x v="226"/>
    <s v="Credit Note"/>
    <s v="4401494426"/>
    <s v="BUILDERS WAREHOUSE:WONDER PARK"/>
    <s v="AT CHILLI ORNAMENTAL 12CM POT  754866"/>
    <n v="-12"/>
    <n v="23.99"/>
    <n v="-287.88"/>
    <n v="-566.75"/>
    <x v="9"/>
  </r>
  <r>
    <m/>
    <x v="59"/>
    <s v="Credit Note"/>
    <s v="4401496240"/>
    <s v="BUILDERS WAREHOUSE:WONDER PARK"/>
    <s v="AT CHILLI ORNAMENTAL 12CM POT  754866"/>
    <n v="-3"/>
    <n v="23.99"/>
    <n v="-71.97"/>
    <n v="-638.72"/>
    <x v="9"/>
  </r>
  <r>
    <m/>
    <x v="158"/>
    <s v="Credit Note"/>
    <s v="4401498021"/>
    <s v="BUILDERS WAREHOUSE:LYNNWOOD"/>
    <s v="AT CHILLI ORNAMENTAL 12CM POT  754866"/>
    <n v="-5"/>
    <n v="23.99"/>
    <n v="-119.95"/>
    <n v="-758.67000000000007"/>
    <x v="9"/>
  </r>
  <r>
    <m/>
    <x v="164"/>
    <s v="Credit Note"/>
    <s v="4401500999"/>
    <s v="BUILDERS WAREHOUSE:WONDER PARK"/>
    <s v="AT CHILLI ORNAMENTAL 12CM POT  754866"/>
    <n v="-1"/>
    <n v="23.99"/>
    <n v="-23.99"/>
    <n v="-782.66000000000008"/>
    <x v="9"/>
  </r>
  <r>
    <m/>
    <x v="176"/>
    <s v="Credit Note"/>
    <s v="4401508561"/>
    <s v="BUILDERS WAREHOUSE:NEWMARKET"/>
    <s v="AT CHILLI ORNAMENTAL 12CM POT  754866"/>
    <n v="-8"/>
    <n v="23.99"/>
    <n v="-191.92"/>
    <n v="-974.58"/>
    <x v="9"/>
  </r>
  <r>
    <m/>
    <x v="62"/>
    <s v="Credit Note"/>
    <s v="15722"/>
    <s v="GARDENSHOP PARKTOWN"/>
    <s v="AT CHILLI ORNAMENTAL 12CM POT"/>
    <n v="-1"/>
    <n v="12.99"/>
    <n v="-12.99"/>
    <n v="-987.57"/>
    <x v="9"/>
  </r>
  <r>
    <m/>
    <x v="62"/>
    <s v="Credit Note"/>
    <s v="4401510440"/>
    <s v="BUILDERS WAREHOUSE:KLERKSDORP"/>
    <s v="AT CHILLI ORNAMENTAL 12CM POT  754866"/>
    <n v="-15"/>
    <n v="23.99"/>
    <n v="-359.85"/>
    <n v="-1347.42"/>
    <x v="9"/>
  </r>
  <r>
    <m/>
    <x v="62"/>
    <s v="Credit Note"/>
    <s v="4401510492"/>
    <s v="BUILDERS WAREHOUSE:ZAMBEZI"/>
    <s v="AT CHILLI ORNAMENTAL 12CM POT"/>
    <n v="-2"/>
    <n v="23.99"/>
    <n v="-47.98"/>
    <n v="-1395.4"/>
    <x v="9"/>
  </r>
  <r>
    <m/>
    <x v="66"/>
    <s v="Credit Note"/>
    <s v="4401515141"/>
    <s v="BUILDERS WAREHOUSE:WONDER PARK"/>
    <s v="AT CHILLI ORNAMENTAL 12CM POT  754866"/>
    <n v="-5"/>
    <n v="23.99"/>
    <n v="-119.95"/>
    <n v="-1515.3500000000001"/>
    <x v="9"/>
  </r>
  <r>
    <m/>
    <x v="72"/>
    <s v="Credit Note"/>
    <s v="4401522238"/>
    <s v="BUILDERS WAREHOUSE:BOKSBURG (NEW)"/>
    <s v="AT CHILLI ORNAMENTAL 12CM POT  754866"/>
    <n v="-10"/>
    <n v="23.99"/>
    <n v="-239.9"/>
    <n v="-1755.2500000000002"/>
    <x v="9"/>
  </r>
  <r>
    <m/>
    <x v="183"/>
    <s v="Credit Note"/>
    <s v="4401524680"/>
    <s v="BUILDERS WAREHOUSE:BOKSBURG (NEW)"/>
    <s v="AT CHILLI ORNAMENTAL 12CM POT  754866"/>
    <n v="-1"/>
    <n v="23.99"/>
    <n v="-23.99"/>
    <n v="-1779.2400000000002"/>
    <x v="9"/>
  </r>
  <r>
    <m/>
    <x v="183"/>
    <s v="Credit Note"/>
    <s v="4401524607"/>
    <s v="BUILDERS WAREHOUSE:NEWMARKET"/>
    <s v="AT CHILLI ORNAMENTAL 12CM POT  754866"/>
    <n v="-18"/>
    <n v="23.99"/>
    <n v="-431.82"/>
    <n v="-2211.0600000000004"/>
    <x v="9"/>
  </r>
  <r>
    <m/>
    <x v="79"/>
    <s v="Credit Note"/>
    <s v="4401530503"/>
    <s v="BUILDERS WAREHOUSE:NEWMARKET"/>
    <s v="AT CHILLI ORNAMENTAL 12CM POT  754866"/>
    <n v="-3"/>
    <n v="23.99"/>
    <n v="-71.97"/>
    <n v="-2283.0300000000002"/>
    <x v="9"/>
  </r>
  <r>
    <m/>
    <x v="233"/>
    <s v="Credit Note"/>
    <s v="4401534230"/>
    <s v="BUILDERS WAREHOUSE:EDENVALE"/>
    <s v="754866  AT CHILLI ORNAMENTAL 12CM POT"/>
    <n v="-1"/>
    <n v="23.99"/>
    <n v="-23.99"/>
    <n v="-2307.02"/>
    <x v="9"/>
  </r>
  <r>
    <m/>
    <x v="119"/>
    <s v="Credit Note"/>
    <s v="4401565894"/>
    <s v="BUILDERS WAREHOUSE:GEZINA NEW"/>
    <s v="AT CHILLI ORNAMENTAL 12CM POT  754866"/>
    <n v="-1"/>
    <n v="25.2"/>
    <n v="-25.2"/>
    <n v="-2332.2199999999998"/>
    <x v="9"/>
  </r>
  <r>
    <m/>
    <x v="142"/>
    <s v="Credit Note"/>
    <s v="1687"/>
    <s v="LITTLE AUSTRIA"/>
    <s v="AT CHILLI ORNAMENTAL 12CM POT"/>
    <n v="-10"/>
    <n v="25.5"/>
    <n v="-255"/>
    <n v="-2587.2199999999998"/>
    <x v="9"/>
  </r>
  <r>
    <m/>
    <x v="14"/>
    <s v="Credit Note"/>
    <s v="1152"/>
    <s v="THYME SQUARE"/>
    <s v="AT CHILLI ORNAMENTAL 12CM POT"/>
    <n v="-5"/>
    <n v="22.9"/>
    <n v="-114.5"/>
    <n v="-2701.72"/>
    <x v="9"/>
  </r>
  <r>
    <m/>
    <x v="19"/>
    <s v="Credit Note"/>
    <s v="4401613843"/>
    <s v="BUILDERS WAREHOUSE:CHERRY LANE"/>
    <s v="AT CHILLI ORNAMENTAL 12CM POT 754866"/>
    <n v="-4"/>
    <n v="25.2"/>
    <n v="-100.8"/>
    <n v="-2802.52"/>
    <x v="9"/>
  </r>
  <r>
    <m/>
    <x v="21"/>
    <s v="Credit Note"/>
    <s v="4401615814"/>
    <s v="BUILDERS WAREHOUSE:GLEN EAGLES"/>
    <s v="AT CHILLI ORNAMENTAL 12CM POT 754866"/>
    <n v="-14"/>
    <n v="25.2"/>
    <n v="-352.8"/>
    <n v="-3155.32"/>
    <x v="9"/>
  </r>
  <r>
    <s v="Total for AT CHILLI ORNAMENTAL 12CM POT"/>
    <x v="0"/>
    <m/>
    <m/>
    <m/>
    <m/>
    <n v="-132"/>
    <m/>
    <n v="-3155.32"/>
    <m/>
    <x v="0"/>
  </r>
  <r>
    <s v="ORNAMENTAL CHILLI 12CM"/>
    <x v="0"/>
    <m/>
    <m/>
    <m/>
    <m/>
    <m/>
    <m/>
    <m/>
    <m/>
    <x v="0"/>
  </r>
  <r>
    <m/>
    <x v="137"/>
    <s v="Credit Note"/>
    <s v="1856"/>
    <s v="THYME SQUARE"/>
    <s v="ORNAMENTAL CHILLI 12CM"/>
    <n v="-27"/>
    <n v="12.99"/>
    <n v="-350.73"/>
    <n v="-350.73"/>
    <x v="9"/>
  </r>
  <r>
    <s v="Total for ORNAMENTAL CHILLI 12CM"/>
    <x v="0"/>
    <m/>
    <m/>
    <m/>
    <m/>
    <n v="-27"/>
    <m/>
    <n v="-350.73"/>
    <m/>
    <x v="0"/>
  </r>
  <r>
    <s v="AT CALCEOLARIA 12CM"/>
    <x v="0"/>
    <m/>
    <m/>
    <m/>
    <m/>
    <m/>
    <m/>
    <m/>
    <m/>
    <x v="0"/>
  </r>
  <r>
    <m/>
    <x v="146"/>
    <s v="Credit Note"/>
    <s v="4401480955"/>
    <s v="BUILDERS WAREHOUSE:BRYANSTON"/>
    <s v="AT CALCEOLARIA 12CM  754862"/>
    <n v="-7"/>
    <n v="21.3"/>
    <n v="-149.1"/>
    <n v="-149.1"/>
    <x v="10"/>
  </r>
  <r>
    <m/>
    <x v="252"/>
    <s v="Credit Note"/>
    <s v="4401485087"/>
    <s v="BUILDERS WAREHOUSE:KLERKSDORP"/>
    <s v="AT CALCEOLARIA 12CM  754862"/>
    <n v="-2"/>
    <n v="21.3"/>
    <n v="-42.6"/>
    <n v="-191.7"/>
    <x v="10"/>
  </r>
  <r>
    <m/>
    <x v="151"/>
    <s v="Credit Note"/>
    <s v="4401488909"/>
    <s v="BUILDERS WAREHOUSE:NORWOOD"/>
    <s v="AT CALCEOLARIA 12CM  754862"/>
    <n v="-4"/>
    <n v="21.3"/>
    <n v="-85.2"/>
    <n v="-276.89999999999998"/>
    <x v="10"/>
  </r>
  <r>
    <m/>
    <x v="152"/>
    <s v="Credit Note"/>
    <s v="4401489959"/>
    <s v="BUILDERS WAREHOUSE:KLERKSDORP"/>
    <s v="AT CALCEOLARIA 12CM  754862"/>
    <n v="-1"/>
    <n v="21.3"/>
    <n v="-21.3"/>
    <n v="-298.2"/>
    <x v="10"/>
  </r>
  <r>
    <m/>
    <x v="213"/>
    <s v="Credit Note"/>
    <s v="4401491489"/>
    <s v="BUILDERS WAREHOUSE:RUSTENBURG"/>
    <s v="AT CALCEOLARIA 12CM  754862"/>
    <n v="-22"/>
    <n v="21.3"/>
    <n v="-468.6"/>
    <n v="-766.8"/>
    <x v="10"/>
  </r>
  <r>
    <m/>
    <x v="157"/>
    <s v="Credit Note"/>
    <s v="4401497388"/>
    <s v="BUILDERS WAREHOUSE:NEWMARKET"/>
    <s v="AT CALCEOLARIA 12CM  754862"/>
    <n v="-3"/>
    <n v="21.3"/>
    <n v="-63.9"/>
    <n v="-830.69999999999993"/>
    <x v="10"/>
  </r>
  <r>
    <m/>
    <x v="157"/>
    <s v="Credit Note"/>
    <s v="1129"/>
    <s v="THYME SQUARE"/>
    <s v="AT CALCEOLARIA 12CM"/>
    <n v="-7"/>
    <n v="11.25"/>
    <n v="-78.75"/>
    <n v="-909.44999999999993"/>
    <x v="10"/>
  </r>
  <r>
    <m/>
    <x v="159"/>
    <s v="Credit Note"/>
    <s v="10919"/>
    <s v="FH CHAMBERLAIN TRADING (PTY) LTD:KYALAMI"/>
    <s v="AT CALCEOLARIA 12CM"/>
    <n v="-10"/>
    <n v="19.3"/>
    <n v="-193"/>
    <n v="-1102.4499999999998"/>
    <x v="10"/>
  </r>
  <r>
    <m/>
    <x v="170"/>
    <s v="Credit Note"/>
    <s v="4401505543"/>
    <s v="BUILDERS WAREHOUSE:ZAMBEZI"/>
    <s v="AT CALCEOLARIA 12CM  754862"/>
    <n v="-20"/>
    <n v="21.3"/>
    <n v="-426"/>
    <n v="-1528.4499999999998"/>
    <x v="10"/>
  </r>
  <r>
    <m/>
    <x v="172"/>
    <s v="Credit Note"/>
    <s v="4401506213"/>
    <s v="BUILDERS WAREHOUSE:NEWCASTLE"/>
    <s v="AT CALCEOLARIA 12CM  754862"/>
    <n v="-34"/>
    <n v="21.3"/>
    <n v="-724.2"/>
    <n v="-2252.6499999999996"/>
    <x v="10"/>
  </r>
  <r>
    <m/>
    <x v="173"/>
    <s v="Credit Note"/>
    <s v="4401507431"/>
    <s v="BUILDERS WAREHOUSE:LYNNWOOD"/>
    <s v="AT CALCEOLARIA 12CM  754862"/>
    <n v="-5"/>
    <n v="21.3"/>
    <n v="-106.5"/>
    <n v="-2359.1499999999996"/>
    <x v="10"/>
  </r>
  <r>
    <m/>
    <x v="175"/>
    <s v="Credit Note"/>
    <s v="4401508282"/>
    <s v="BUILDERS WAREHOUSE:KEMPTON PARK"/>
    <s v="AT CALCEOLARIA 12CM  754862"/>
    <n v="-8"/>
    <n v="21.3"/>
    <n v="-170.4"/>
    <n v="-2529.5499999999997"/>
    <x v="10"/>
  </r>
  <r>
    <m/>
    <x v="176"/>
    <s v="Credit Note"/>
    <s v="87035A"/>
    <s v="THYME SQUARE"/>
    <s v="AT CALCEOLARIA 12CM"/>
    <n v="-5"/>
    <n v="21.6"/>
    <n v="-108"/>
    <n v="-2637.5499999999997"/>
    <x v="10"/>
  </r>
  <r>
    <m/>
    <x v="66"/>
    <s v="Credit Note"/>
    <s v="4401515226"/>
    <s v="BUILDERS WAREHOUSE:ERASMUS PARK"/>
    <s v="AT CALCEOLARIA 12CM  754862"/>
    <n v="-6"/>
    <n v="21.3"/>
    <n v="-127.8"/>
    <n v="-2765.35"/>
    <x v="10"/>
  </r>
  <r>
    <m/>
    <x v="67"/>
    <s v="Credit Note"/>
    <s v="4401515857"/>
    <s v="BUILDERS WAREHOUSE:KEMPTON PARK"/>
    <s v="AT CALCEOLARIA 12CM  754862"/>
    <n v="-9"/>
    <n v="21.3"/>
    <n v="-191.7"/>
    <n v="-2957.0499999999997"/>
    <x v="10"/>
  </r>
  <r>
    <m/>
    <x v="1"/>
    <s v="Credit Note"/>
    <s v="4401516480"/>
    <s v="BUILDERS WAREHOUSE:CARNIVAL MALL"/>
    <s v="AT CALCEOLARIA 12CM  754862"/>
    <n v="-61"/>
    <n v="21.3"/>
    <n v="-1299.3"/>
    <n v="-4256.3499999999995"/>
    <x v="10"/>
  </r>
  <r>
    <m/>
    <x v="68"/>
    <s v="Credit Note"/>
    <s v="4401517472"/>
    <s v="BUILDERS WAREHOUSE:LYNNWOOD"/>
    <s v="AT CALCEOLARIA 12CM  754862"/>
    <n v="-4"/>
    <n v="21.3"/>
    <n v="-85.2"/>
    <n v="-4341.5499999999993"/>
    <x v="10"/>
  </r>
  <r>
    <m/>
    <x v="71"/>
    <s v="Credit Note"/>
    <s v="4401520437"/>
    <s v="BUILDERS WAREHOUSE:ZAMBEZI"/>
    <s v="AT CALCEOLARIA 12CM  754862"/>
    <n v="-6"/>
    <n v="21.3"/>
    <n v="-127.8"/>
    <n v="-4469.3499999999995"/>
    <x v="10"/>
  </r>
  <r>
    <m/>
    <x v="183"/>
    <s v="Credit Note"/>
    <s v="4401524680"/>
    <s v="BUILDERS WAREHOUSE:BOKSBURG (NEW)"/>
    <s v="AT CALCEOLARIA 12CM  754862"/>
    <n v="-24"/>
    <n v="21.3"/>
    <n v="-511.2"/>
    <n v="-4980.5499999999993"/>
    <x v="10"/>
  </r>
  <r>
    <m/>
    <x v="78"/>
    <s v="Credit Note"/>
    <s v="4401529084"/>
    <s v="BUILDERS WAREHOUSE:LAMBTON"/>
    <s v="AT CALCEOLARIA 12CM  754862"/>
    <n v="-5"/>
    <n v="21.3"/>
    <n v="-106.5"/>
    <n v="-5087.0499999999993"/>
    <x v="10"/>
  </r>
  <r>
    <m/>
    <x v="184"/>
    <s v="Credit Note"/>
    <s v="4401535396"/>
    <s v="BUILDERS WAREHOUSE:LAMBTON"/>
    <s v="754862  AT CALCEOLARIA 12CM"/>
    <n v="-1"/>
    <n v="21.3"/>
    <n v="-21.3"/>
    <n v="-5108.3499999999995"/>
    <x v="10"/>
  </r>
  <r>
    <m/>
    <x v="97"/>
    <s v="Credit Note"/>
    <s v="4401549651"/>
    <s v="BUILDERS WAREHOUSE:CENTURION"/>
    <s v="AT CALCEOLARIA 12CM  754762"/>
    <n v="-8"/>
    <n v="22.4"/>
    <n v="-179.2"/>
    <n v="-5287.5499999999993"/>
    <x v="10"/>
  </r>
  <r>
    <m/>
    <x v="270"/>
    <s v="Credit Note"/>
    <s v="4401550254"/>
    <s v="BUILDERS WAREHOUSE:KEMPTON PARK"/>
    <s v="AT CALCEOLARIA 12CM  754862"/>
    <n v="-3"/>
    <n v="22.4"/>
    <n v="-67.2"/>
    <n v="-5354.7499999999991"/>
    <x v="10"/>
  </r>
  <r>
    <m/>
    <x v="239"/>
    <s v="Credit Note"/>
    <s v="4401553063"/>
    <s v="BUILDERS WAREHOUSE:NEWCASTLE"/>
    <s v="AT CALCEOLARIA 12CM  754862"/>
    <n v="-8"/>
    <n v="21.3"/>
    <n v="-170.4"/>
    <n v="-5525.1499999999987"/>
    <x v="10"/>
  </r>
  <r>
    <m/>
    <x v="101"/>
    <s v="Credit Note"/>
    <s v="4401554510"/>
    <s v="BUILDERS WAREHOUSE:KEMPTON PARK"/>
    <s v="AT CALCEOLARIA 12CM  754862"/>
    <n v="-1"/>
    <n v="22.4"/>
    <n v="-22.4"/>
    <n v="-5547.5499999999984"/>
    <x v="10"/>
  </r>
  <r>
    <m/>
    <x v="117"/>
    <s v="Credit Note"/>
    <s v="4401564085"/>
    <s v="BUILDERS WAREHOUSE:SILVERLAKES"/>
    <s v="AT CALCEOLARIA 12CM  754862"/>
    <n v="-2"/>
    <n v="22.4"/>
    <n v="-44.8"/>
    <n v="-5592.3499999999985"/>
    <x v="10"/>
  </r>
  <r>
    <m/>
    <x v="124"/>
    <s v="Credit Note"/>
    <s v="88849A"/>
    <s v="BUILDERS WAREHOUSE:RUSTENBURG"/>
    <s v="AT CALCEOLARIA 12CM  754862"/>
    <n v="-45"/>
    <n v="22.4"/>
    <n v="-1008"/>
    <n v="-6600.3499999999985"/>
    <x v="10"/>
  </r>
  <r>
    <m/>
    <x v="194"/>
    <s v="Credit Note"/>
    <s v="4401570598"/>
    <s v="BUILDERS WAREHOUSE:KEMPTON PARK"/>
    <s v="AT CALCEOLARIA 12CM  754862"/>
    <n v="-2"/>
    <n v="22.4"/>
    <n v="-44.8"/>
    <n v="-6645.1499999999987"/>
    <x v="10"/>
  </r>
  <r>
    <m/>
    <x v="194"/>
    <s v="Credit Note"/>
    <s v="4401570548"/>
    <s v="BUILDERS WAREHOUSE:GREENSTONE"/>
    <s v="AT CALCEOLARIA 12CM  754862"/>
    <n v="-1"/>
    <n v="22.4"/>
    <n v="-22.4"/>
    <n v="-6667.5499999999984"/>
    <x v="10"/>
  </r>
  <r>
    <m/>
    <x v="141"/>
    <s v="Credit Note"/>
    <s v="4401570922"/>
    <s v="BUILDERS WAREHOUSE:NEWMARKET"/>
    <s v="AT CALCEOLARIA 12CM  754862"/>
    <n v="-1"/>
    <n v="22.4"/>
    <n v="-22.4"/>
    <n v="-6689.949999999998"/>
    <x v="10"/>
  </r>
  <r>
    <m/>
    <x v="240"/>
    <s v="Credit Note"/>
    <s v="4401572447"/>
    <s v="BUILDERS WAREHOUSE:KLERKSDORP"/>
    <s v="AT CALCEOLARIA 12CM  754862"/>
    <n v="-10"/>
    <n v="22.4"/>
    <n v="-224"/>
    <n v="-6913.949999999998"/>
    <x v="10"/>
  </r>
  <r>
    <m/>
    <x v="125"/>
    <s v="Credit Note"/>
    <s v="1831"/>
    <s v="ROSES FOR U t/a URTH"/>
    <s v="AT CALCEOLARIA 12CM"/>
    <n v="-2"/>
    <n v="20.3"/>
    <n v="-40.6"/>
    <n v="-6954.5499999999984"/>
    <x v="10"/>
  </r>
  <r>
    <m/>
    <x v="241"/>
    <s v="Credit Note"/>
    <s v="4401574624"/>
    <s v="BUILDERS WAREHOUSE:KLERKSDORP"/>
    <s v="AT CALCEOLARIA 12CM  754862"/>
    <n v="-5"/>
    <n v="22.4"/>
    <n v="-112"/>
    <n v="-7066.5499999999984"/>
    <x v="10"/>
  </r>
  <r>
    <m/>
    <x v="244"/>
    <s v="Credit Note"/>
    <s v="1946"/>
    <s v="THYME SQUARE"/>
    <s v="AT CALCEOLARIA 12CM"/>
    <n v="-5"/>
    <n v="22.9"/>
    <n v="-114.5"/>
    <n v="-7181.0499999999984"/>
    <x v="10"/>
  </r>
  <r>
    <m/>
    <x v="127"/>
    <s v="Credit Note"/>
    <s v="4401575985"/>
    <s v="BUILDERS WAREHOUSE:LYNNWOOD"/>
    <s v="AT CALCEOLARIA 12CM  754862"/>
    <n v="-37"/>
    <n v="22.4"/>
    <n v="-828.8"/>
    <n v="-8009.8499999999985"/>
    <x v="10"/>
  </r>
  <r>
    <m/>
    <x v="215"/>
    <s v="Credit Note"/>
    <s v="4401577210"/>
    <s v="BUILDERS WAREHOUSE:NEWMARKET"/>
    <s v="AT CALCEOLARIA 12CM  754862"/>
    <n v="-2"/>
    <n v="22.4"/>
    <n v="-44.8"/>
    <n v="-8054.6499999999987"/>
    <x v="10"/>
  </r>
  <r>
    <m/>
    <x v="197"/>
    <s v="Credit Note"/>
    <s v="1355"/>
    <s v="ROSES FOR U t/a URTH"/>
    <s v="AT CALCEOLARIA 12CM"/>
    <n v="-3"/>
    <n v="20.3"/>
    <n v="-60.9"/>
    <n v="-8115.5499999999984"/>
    <x v="10"/>
  </r>
  <r>
    <m/>
    <x v="197"/>
    <s v="Credit Note"/>
    <s v="4401579567"/>
    <s v="BUILDERS WAREHOUSE:SUNWARD PARK"/>
    <s v="AT CALCEOLARIA 12CM  754862"/>
    <n v="-4"/>
    <n v="22.4"/>
    <n v="-89.6"/>
    <n v="-8205.1499999999978"/>
    <x v="10"/>
  </r>
  <r>
    <m/>
    <x v="283"/>
    <s v="Credit Note"/>
    <s v="4401581094"/>
    <s v="BUILDERS WAREHOUSE:LAMBTON"/>
    <s v="AT CALCEOLARIA 12CM"/>
    <n v="-1"/>
    <n v="22.4"/>
    <n v="-22.4"/>
    <n v="-8227.5499999999975"/>
    <x v="10"/>
  </r>
  <r>
    <m/>
    <x v="245"/>
    <s v="Credit Note"/>
    <s v="4401581659"/>
    <s v="BUILDERS WAREHOUSE:KLERKSDORP"/>
    <s v="AT CALCEOLARIA 12CM  754862"/>
    <n v="-5"/>
    <n v="22.4"/>
    <n v="-112"/>
    <n v="-8339.5499999999975"/>
    <x v="10"/>
  </r>
  <r>
    <m/>
    <x v="245"/>
    <s v="Credit Note"/>
    <s v="4401581664"/>
    <s v="BUILDERS WAREHOUSE:KEMPTON PARK"/>
    <s v="AT CALCEOLARIA 12CM  754862"/>
    <n v="-7"/>
    <n v="22.4"/>
    <n v="-156.80000000000001"/>
    <n v="-8496.3499999999967"/>
    <x v="10"/>
  </r>
  <r>
    <m/>
    <x v="130"/>
    <s v="Credit Note"/>
    <s v="4401582987"/>
    <s v="BUILDERS WAREHOUSE:RASLOUW"/>
    <s v="AT CALCEOLARIA 12CM  754862"/>
    <n v="-28"/>
    <n v="22.4"/>
    <n v="-627.20000000000005"/>
    <n v="-9123.5499999999975"/>
    <x v="10"/>
  </r>
  <r>
    <m/>
    <x v="130"/>
    <s v="Credit Note"/>
    <s v="4401582999"/>
    <s v="BUILDERS WAREHOUSE:CENTURION"/>
    <s v="AT CALCEOLARIA 12CM  754862"/>
    <n v="-11"/>
    <n v="22.4"/>
    <n v="-246.4"/>
    <n v="-9369.9499999999971"/>
    <x v="10"/>
  </r>
  <r>
    <m/>
    <x v="130"/>
    <s v="Credit Note"/>
    <s v="4401583025"/>
    <s v="BUILDERS WAREHOUSE:WOODLANDS"/>
    <s v="AT CALCEOLARIA 12CM  754862"/>
    <n v="-15"/>
    <n v="22.4"/>
    <n v="-336"/>
    <n v="-9705.9499999999971"/>
    <x v="10"/>
  </r>
  <r>
    <m/>
    <x v="28"/>
    <s v="Credit Note"/>
    <s v="4401588337"/>
    <s v="BUILDERS WAREHOUSE:WOODLANDS"/>
    <s v="AT CALCEOLARIA 12CM  754862"/>
    <n v="-34"/>
    <n v="22.4"/>
    <n v="-761.6"/>
    <n v="-10467.549999999997"/>
    <x v="10"/>
  </r>
  <r>
    <m/>
    <x v="28"/>
    <s v="Credit Note"/>
    <s v="4401588380"/>
    <s v="BUILDERS WAREHOUSE:RASLOUW"/>
    <s v="AT CALCEOLARIA 12CM  754862"/>
    <n v="-1"/>
    <n v="22.4"/>
    <n v="-22.4"/>
    <n v="-10489.949999999997"/>
    <x v="10"/>
  </r>
  <r>
    <m/>
    <x v="204"/>
    <s v="Credit Note"/>
    <s v="4401589899"/>
    <s v="BUILDERS WAREHOUSE:LAMBTON"/>
    <s v="AT CALCEOLARIA 12CM  754862"/>
    <n v="-2"/>
    <n v="22.4"/>
    <n v="-44.8"/>
    <n v="-10534.749999999996"/>
    <x v="10"/>
  </r>
  <r>
    <m/>
    <x v="38"/>
    <s v="Credit Note"/>
    <s v="4401593071"/>
    <s v="BUILDERS WAREHOUSE:RASLOUW"/>
    <s v="AT CALCEOLARIA 12CM  754862"/>
    <n v="-10"/>
    <n v="22.4"/>
    <n v="-224"/>
    <n v="-10758.749999999996"/>
    <x v="10"/>
  </r>
  <r>
    <m/>
    <x v="38"/>
    <s v="Credit Note"/>
    <s v="4401593084"/>
    <s v="BUILDERS WAREHOUSE:CENTURION"/>
    <s v="AT CALCEOLARIA 12CM  754862"/>
    <n v="-18"/>
    <n v="22.4"/>
    <n v="-403.2"/>
    <n v="-11161.949999999997"/>
    <x v="10"/>
  </r>
  <r>
    <m/>
    <x v="52"/>
    <s v="Credit Note"/>
    <s v="13103"/>
    <s v="FH CHAMBERLAIN TRADING (PTY) LTD:KYALAMI"/>
    <s v="AT CALCEOLARIA 12CM"/>
    <n v="-1"/>
    <n v="19.3"/>
    <n v="-19.3"/>
    <n v="-11181.249999999996"/>
    <x v="10"/>
  </r>
  <r>
    <s v="Total for AT CALCEOLARIA 12CM"/>
    <x v="0"/>
    <m/>
    <m/>
    <m/>
    <m/>
    <n v="-516"/>
    <m/>
    <n v="-11181.249999999996"/>
    <m/>
    <x v="0"/>
  </r>
  <r>
    <s v="AT CINERARIA 12CM"/>
    <x v="0"/>
    <m/>
    <m/>
    <m/>
    <m/>
    <m/>
    <m/>
    <m/>
    <m/>
    <x v="0"/>
  </r>
  <r>
    <m/>
    <x v="82"/>
    <s v="Credit Note"/>
    <s v="87467A"/>
    <s v="BUILDERS WAREHOUSE:RIVONIA"/>
    <s v="AT CINERARIA 12CM  754867"/>
    <n v="-5"/>
    <n v="21.3"/>
    <n v="-106.5"/>
    <n v="-106.5"/>
    <x v="10"/>
  </r>
  <r>
    <m/>
    <x v="99"/>
    <s v="Credit Note"/>
    <s v="4401552049"/>
    <s v="BUILDERS WAREHOUSE:FOURWAYS"/>
    <s v="AT CINERARIA 12CM  754867"/>
    <n v="-1"/>
    <n v="22.4"/>
    <n v="-22.4"/>
    <n v="-128.9"/>
    <x v="10"/>
  </r>
  <r>
    <m/>
    <x v="107"/>
    <s v="Credit Note"/>
    <s v="4401557608"/>
    <s v="BUILDERS WAREHOUSE:KEMPTON PARK"/>
    <s v="AT CINERARIA 12CM  754867"/>
    <n v="-5"/>
    <n v="22.4"/>
    <n v="-112"/>
    <n v="-240.9"/>
    <x v="10"/>
  </r>
  <r>
    <m/>
    <x v="118"/>
    <s v="Credit Note"/>
    <s v="4401564478"/>
    <s v="BUILDERS WAREHOUSE:BEDFORDVIEW"/>
    <s v="AT CINERARIA 12CM  754867"/>
    <n v="-2"/>
    <n v="22.4"/>
    <n v="-44.8"/>
    <n v="-285.7"/>
    <x v="10"/>
  </r>
  <r>
    <m/>
    <x v="125"/>
    <s v="Credit Note"/>
    <s v="4401573335"/>
    <s v="BUILDERS WAREHOUSE:NEWMARKET"/>
    <s v="AT CINERARIA 12CM  754867"/>
    <n v="-1"/>
    <n v="22.4"/>
    <n v="-22.4"/>
    <n v="-308.09999999999997"/>
    <x v="10"/>
  </r>
  <r>
    <s v="Total for AT CINERARIA 12CM"/>
    <x v="0"/>
    <m/>
    <m/>
    <m/>
    <m/>
    <n v="-14"/>
    <m/>
    <n v="-308.09999999999997"/>
    <m/>
    <x v="0"/>
  </r>
  <r>
    <s v="CYCLAMEN 12CM"/>
    <x v="0"/>
    <m/>
    <m/>
    <m/>
    <m/>
    <m/>
    <m/>
    <m/>
    <m/>
    <x v="0"/>
  </r>
  <r>
    <m/>
    <x v="120"/>
    <s v="Credit Note"/>
    <s v="1934"/>
    <s v="THYME SQUARE"/>
    <s v="CYCLAMEN 12CM"/>
    <n v="-5"/>
    <n v="21.2"/>
    <n v="-106"/>
    <n v="-106"/>
    <x v="10"/>
  </r>
  <r>
    <s v="Total for CYCLAMEN 12CM"/>
    <x v="0"/>
    <m/>
    <m/>
    <m/>
    <m/>
    <n v="-5"/>
    <m/>
    <n v="-106"/>
    <m/>
    <x v="0"/>
  </r>
  <r>
    <s v="26883069 PETUNIA LIMBO GP"/>
    <x v="0"/>
    <m/>
    <m/>
    <m/>
    <m/>
    <m/>
    <m/>
    <m/>
    <m/>
    <x v="0"/>
  </r>
  <r>
    <m/>
    <x v="3"/>
    <s v="Credit Note"/>
    <s v="121143"/>
    <s v="STODELS NURSERIES:BRYANSTON"/>
    <s v="26883069 PETUNIA ANNUAL ASSORTED 15CM"/>
    <n v="-9"/>
    <n v="23.2"/>
    <n v="-208.8"/>
    <n v="-208.8"/>
    <x v="11"/>
  </r>
  <r>
    <s v="Total for 26883069 PETUNIA LIMBO GP"/>
    <x v="0"/>
    <m/>
    <m/>
    <m/>
    <m/>
    <n v="-9"/>
    <m/>
    <n v="-208.8"/>
    <m/>
    <x v="0"/>
  </r>
  <r>
    <s v="26919799 PELARGONIUM ASSORTED 15CM CL"/>
    <x v="0"/>
    <m/>
    <m/>
    <m/>
    <m/>
    <m/>
    <m/>
    <m/>
    <m/>
    <x v="0"/>
  </r>
  <r>
    <m/>
    <x v="101"/>
    <s v="Credit Note"/>
    <s v="67462A"/>
    <s v="STODELS NURSERIES:BRYANSTON"/>
    <s v="26919799_x000a_PELARGONIUM ASSORTED 15CM CL"/>
    <n v="-120"/>
    <n v="25.21"/>
    <n v="-3025.2"/>
    <n v="-3025.2"/>
    <x v="11"/>
  </r>
  <r>
    <m/>
    <x v="101"/>
    <s v="Credit Note"/>
    <s v="117754"/>
    <s v="STODELS NURSERIES:FERNDALE"/>
    <s v="26919799_x000a_PELARGONIUM ASSORTED 15CM CL"/>
    <n v="-90"/>
    <n v="25.21"/>
    <n v="-2268.9"/>
    <n v="-5294.1"/>
    <x v="11"/>
  </r>
  <r>
    <m/>
    <x v="246"/>
    <s v="Credit Note"/>
    <s v="120858"/>
    <s v="STODELS NURSERIES:FERNDALE"/>
    <s v="26919799_x000a_PELARGONIUM ASSORTED 15CM CL"/>
    <n v="-200"/>
    <n v="26.79"/>
    <n v="-5358"/>
    <n v="-10652.1"/>
    <x v="11"/>
  </r>
  <r>
    <s v="Total for 26919799 PELARGONIUM ASSORTED 15CM CL"/>
    <x v="0"/>
    <m/>
    <m/>
    <m/>
    <m/>
    <n v="-410"/>
    <m/>
    <n v="-10652.1"/>
    <m/>
    <x v="0"/>
  </r>
  <r>
    <s v="ALYSSUM CLEAR CRYSTAL WHITE 15CM"/>
    <x v="0"/>
    <m/>
    <m/>
    <m/>
    <m/>
    <m/>
    <m/>
    <m/>
    <m/>
    <x v="0"/>
  </r>
  <r>
    <m/>
    <x v="150"/>
    <s v="Credit Note"/>
    <s v="4401488273"/>
    <s v="BUILDERS WAREHOUSE:CARNIVAL MALL"/>
    <s v="ALYSSUM CLEAR CRYSTAL WHITE 15CM  43611"/>
    <n v="-5"/>
    <n v="21.3"/>
    <n v="-106.5"/>
    <n v="-106.5"/>
    <x v="11"/>
  </r>
  <r>
    <s v="Total for ALYSSUM CLEAR CRYSTAL WHITE 15CM"/>
    <x v="0"/>
    <m/>
    <m/>
    <m/>
    <m/>
    <n v="-5"/>
    <m/>
    <n v="-106.5"/>
    <m/>
    <x v="0"/>
  </r>
  <r>
    <s v="AT ANTIRRHINUM 15CM POT"/>
    <x v="0"/>
    <m/>
    <m/>
    <m/>
    <m/>
    <m/>
    <m/>
    <m/>
    <m/>
    <x v="0"/>
  </r>
  <r>
    <m/>
    <x v="141"/>
    <s v="Credit Note"/>
    <s v="1942"/>
    <s v="ROSES FOR U t/a URTH"/>
    <s v="AT ANTHIRRHINUM 15CM POT"/>
    <n v="-11"/>
    <n v="21.2"/>
    <n v="-233.2"/>
    <n v="-233.2"/>
    <x v="11"/>
  </r>
  <r>
    <m/>
    <x v="36"/>
    <s v="Credit Note"/>
    <s v="4401592262"/>
    <s v="BUILDERS WAREHOUSE:EDENVALE"/>
    <s v="AT ANTHIRRHINUM 15CM POT  754857"/>
    <n v="-16"/>
    <n v="22.4"/>
    <n v="-358.4"/>
    <n v="-591.59999999999991"/>
    <x v="11"/>
  </r>
  <r>
    <s v="Total for AT ANTIRRHINUM 15CM POT"/>
    <x v="0"/>
    <m/>
    <m/>
    <m/>
    <m/>
    <n v="-27"/>
    <m/>
    <n v="-591.59999999999991"/>
    <m/>
    <x v="0"/>
  </r>
  <r>
    <s v="AT DIANTHUS 15CM POT"/>
    <x v="0"/>
    <m/>
    <m/>
    <m/>
    <m/>
    <m/>
    <m/>
    <m/>
    <m/>
    <x v="0"/>
  </r>
  <r>
    <m/>
    <x v="151"/>
    <s v="Credit Note"/>
    <s v="0889"/>
    <s v="HABITITNAK/KEENGRO"/>
    <s v="AT DIANTHUS 15CM POT"/>
    <n v="-1"/>
    <n v="19.989999999999998"/>
    <n v="-19.989999999999998"/>
    <n v="-19.989999999999998"/>
    <x v="11"/>
  </r>
  <r>
    <m/>
    <x v="255"/>
    <s v="Credit Note"/>
    <s v="0895"/>
    <s v="ROSES FOR U t/a URTH"/>
    <s v="AT DIANTHUS 15CM POT"/>
    <n v="-3"/>
    <n v="19.989999999999998"/>
    <n v="-59.97"/>
    <n v="-79.959999999999994"/>
    <x v="11"/>
  </r>
  <r>
    <m/>
    <x v="87"/>
    <s v="Credit Note"/>
    <s v="1882"/>
    <s v="ROSES FOR U t/a URTH"/>
    <s v="AT DIANTHUS 15CM POT"/>
    <n v="-2"/>
    <n v="19.989999999999998"/>
    <n v="-39.979999999999997"/>
    <n v="-119.94"/>
    <x v="11"/>
  </r>
  <r>
    <m/>
    <x v="23"/>
    <s v="Credit Note"/>
    <s v="1988"/>
    <s v="ROSES FOR U t/a URTH"/>
    <s v="AT DIANTHUS 15CM POT"/>
    <n v="-10"/>
    <n v="21.2"/>
    <n v="-212"/>
    <n v="-331.94"/>
    <x v="11"/>
  </r>
  <r>
    <m/>
    <x v="20"/>
    <s v="Credit Note"/>
    <s v="1335"/>
    <s v="THYME SQUARE"/>
    <s v="AT DIANTHUS 15CM POT"/>
    <n v="-1"/>
    <n v="21.2"/>
    <n v="-21.2"/>
    <n v="-353.14"/>
    <x v="11"/>
  </r>
  <r>
    <s v="Total for AT DIANTHUS 15CM POT"/>
    <x v="0"/>
    <m/>
    <m/>
    <m/>
    <m/>
    <n v="-17"/>
    <m/>
    <n v="-353.14"/>
    <m/>
    <x v="0"/>
  </r>
  <r>
    <s v="CELOSIA DRACULA RED 15CM"/>
    <x v="0"/>
    <m/>
    <m/>
    <m/>
    <m/>
    <m/>
    <m/>
    <m/>
    <m/>
    <x v="0"/>
  </r>
  <r>
    <m/>
    <x v="284"/>
    <s v="Credit Note"/>
    <s v="118432"/>
    <s v="STODELS NURSERIES:FERNDALE"/>
    <s v="26467634 -  CELOSIA  15CM"/>
    <n v="-12"/>
    <n v="23.2"/>
    <n v="-278.39999999999998"/>
    <n v="-278.39999999999998"/>
    <x v="11"/>
  </r>
  <r>
    <s v="Total for CELOSIA DRACULA RED 15CM"/>
    <x v="0"/>
    <m/>
    <m/>
    <m/>
    <m/>
    <n v="-12"/>
    <m/>
    <n v="-278.39999999999998"/>
    <m/>
    <x v="0"/>
  </r>
  <r>
    <s v="COLOUR MAGIC 15CM"/>
    <x v="0"/>
    <m/>
    <m/>
    <m/>
    <m/>
    <m/>
    <m/>
    <m/>
    <m/>
    <x v="0"/>
  </r>
  <r>
    <m/>
    <x v="236"/>
    <s v="Credit Note"/>
    <s v="15599"/>
    <s v="GARDENSHOP PARKTOWN"/>
    <s v="COLOUR MAGIC 15CM  43611"/>
    <n v="-30"/>
    <n v="19.989999999999998"/>
    <n v="-599.70000000000005"/>
    <n v="-599.70000000000005"/>
    <x v="11"/>
  </r>
  <r>
    <m/>
    <x v="236"/>
    <s v="Credit Note"/>
    <s v="4401478718"/>
    <s v="BUILDERS WAREHOUSE:SOUTHGATE"/>
    <s v="COLOUR MAGIC 15CM  43611"/>
    <n v="-2"/>
    <n v="21.3"/>
    <n v="-42.6"/>
    <n v="-642.30000000000007"/>
    <x v="11"/>
  </r>
  <r>
    <m/>
    <x v="236"/>
    <s v="Credit Note"/>
    <s v="4401478722"/>
    <s v="BUILDERS WAREHOUSE:KLERKSDORP"/>
    <s v="COLOUR MAGIC 15CM  43611"/>
    <n v="-2"/>
    <n v="21.3"/>
    <n v="-42.6"/>
    <n v="-684.90000000000009"/>
    <x v="11"/>
  </r>
  <r>
    <m/>
    <x v="236"/>
    <s v="Credit Note"/>
    <s v="4401478717"/>
    <s v="BUILDERS WAREHOUSE:POLOKWANE"/>
    <s v="COLOUR MAGIC 15CM  43611"/>
    <n v="-2"/>
    <n v="21.3"/>
    <n v="-42.6"/>
    <n v="-727.50000000000011"/>
    <x v="11"/>
  </r>
  <r>
    <m/>
    <x v="57"/>
    <s v="Credit Note"/>
    <s v="4401478889"/>
    <s v="BUILDERS WAREHOUSE:SUNWARD PARK"/>
    <s v="COLOUR MAGIC 15CM  43611"/>
    <n v="-12"/>
    <n v="21.3"/>
    <n v="-255.6"/>
    <n v="-983.10000000000014"/>
    <x v="11"/>
  </r>
  <r>
    <m/>
    <x v="57"/>
    <s v="Credit Note"/>
    <s v="4401478885"/>
    <s v="BUILDERS WAREHOUSE:KEMPTON PARK"/>
    <s v="COLOUR MAGIC 15CM  43611"/>
    <n v="-3"/>
    <n v="21.3"/>
    <n v="-63.9"/>
    <n v="-1047.0000000000002"/>
    <x v="11"/>
  </r>
  <r>
    <m/>
    <x v="57"/>
    <s v="Credit Note"/>
    <s v="4401478891"/>
    <s v="BUILDERS WAREHOUSE:STRUBENS VALLEY"/>
    <s v="COLOUR MAGIC 15CM  43611"/>
    <n v="-16"/>
    <n v="21.3"/>
    <n v="-340.8"/>
    <n v="-1387.8000000000002"/>
    <x v="11"/>
  </r>
  <r>
    <m/>
    <x v="57"/>
    <s v="Credit Note"/>
    <s v="4401478892"/>
    <s v="BUILDERS WAREHOUSE:BOKSBURG (NEW)"/>
    <s v="COLOUR MAGIC 15CM  43611"/>
    <n v="-13"/>
    <n v="21.3"/>
    <n v="-276.89999999999998"/>
    <n v="-1664.7000000000003"/>
    <x v="11"/>
  </r>
  <r>
    <m/>
    <x v="57"/>
    <s v="Credit Note"/>
    <s v="86066A"/>
    <s v="BUILDERS WAREHOUSE:BOKSBURG (NEW)"/>
    <s v="COLOUR MAGIC 15CM  43611"/>
    <n v="-20"/>
    <n v="21.3"/>
    <n v="-426"/>
    <n v="-2090.7000000000003"/>
    <x v="11"/>
  </r>
  <r>
    <m/>
    <x v="57"/>
    <s v="Credit Note"/>
    <s v="86069A"/>
    <s v="CRISANRA KWEKERY"/>
    <s v="COLOUR MAGIC 15CM"/>
    <n v="-1"/>
    <n v="99.95"/>
    <n v="-99.95"/>
    <n v="-2190.65"/>
    <x v="11"/>
  </r>
  <r>
    <m/>
    <x v="57"/>
    <s v="Credit Note"/>
    <s v="4401478901"/>
    <s v="BUILDERS WAREHOUSE:THOHOYANDOU"/>
    <s v="COLOUR MAGIC 15CM  43611"/>
    <n v="-96"/>
    <n v="21.3"/>
    <n v="-2044.8"/>
    <n v="-4235.45"/>
    <x v="11"/>
  </r>
  <r>
    <m/>
    <x v="57"/>
    <s v="Credit Note"/>
    <s v="4401485896"/>
    <s v="BUILDERS WAREHOUSE:HARTEBEESPOORT"/>
    <s v="COLOUR MAGIC 15CM  43611"/>
    <n v="-11"/>
    <n v="21.3"/>
    <n v="-234.3"/>
    <n v="-4469.75"/>
    <x v="11"/>
  </r>
  <r>
    <m/>
    <x v="285"/>
    <s v="Credit Note"/>
    <s v="1071"/>
    <s v="IMPALA FLORA"/>
    <s v="COLOUR MAGIC 15CM"/>
    <n v="-9"/>
    <n v="18.989999999999998"/>
    <n v="-170.91"/>
    <n v="-4640.66"/>
    <x v="11"/>
  </r>
  <r>
    <m/>
    <x v="285"/>
    <s v="Credit Note"/>
    <s v="4401479270"/>
    <s v="BUILDERS WAREHOUSE:NOORDHEUWEL"/>
    <s v="COLOUR MAGIC 15CM  43611"/>
    <n v="-4"/>
    <n v="21.3"/>
    <n v="-85.2"/>
    <n v="-4725.8599999999997"/>
    <x v="11"/>
  </r>
  <r>
    <m/>
    <x v="285"/>
    <s v="Credit Note"/>
    <s v="4401479293"/>
    <s v="BUILDERS WAREHOUSE:ROBINDALE"/>
    <s v="COLOUR MAGIC 15CM  43611"/>
    <n v="-10"/>
    <n v="21.3"/>
    <n v="-213"/>
    <n v="-4938.8599999999997"/>
    <x v="11"/>
  </r>
  <r>
    <m/>
    <x v="285"/>
    <s v="Credit Note"/>
    <s v="4401479290"/>
    <s v="BUILDERS WAREHOUSE:STRUBENS VALLEY"/>
    <s v="COLOUR MAGIC 15CM  43611"/>
    <n v="-4"/>
    <n v="21.3"/>
    <n v="-85.2"/>
    <n v="-5024.0599999999995"/>
    <x v="11"/>
  </r>
  <r>
    <m/>
    <x v="220"/>
    <s v="Credit Note"/>
    <s v="4401479491"/>
    <s v="BUILDERS WAREHOUSE:ERASMUS PARK"/>
    <s v="COLOUR MAGIC 15CM  43611"/>
    <n v="-25"/>
    <n v="21.3"/>
    <n v="-532.5"/>
    <n v="-5556.5599999999995"/>
    <x v="11"/>
  </r>
  <r>
    <m/>
    <x v="220"/>
    <s v="Credit Note"/>
    <s v="4401479527"/>
    <s v="BUILDERS WAREHOUSE:FOURWAYS"/>
    <s v="COLOUR MAGIC 15CM  43611"/>
    <n v="-1"/>
    <n v="21.3"/>
    <n v="-21.3"/>
    <n v="-5577.86"/>
    <x v="11"/>
  </r>
  <r>
    <m/>
    <x v="220"/>
    <s v="Credit Note"/>
    <s v="4401479528"/>
    <s v="FH CHAMBERLAIN TRADING (PTY) LTD:KYALAMI"/>
    <s v="COLOUR MAGIC 15CM"/>
    <n v="-13"/>
    <n v="19.75"/>
    <n v="-256.75"/>
    <n v="-5834.61"/>
    <x v="11"/>
  </r>
  <r>
    <m/>
    <x v="220"/>
    <s v="Credit Note"/>
    <s v="4401479513"/>
    <s v="BUILDERS WAREHOUSE:MIDRAND"/>
    <s v="COLOUR MAGIC 15CM  43611"/>
    <n v="-3"/>
    <n v="21.3"/>
    <n v="-63.9"/>
    <n v="-5898.5099999999993"/>
    <x v="11"/>
  </r>
  <r>
    <m/>
    <x v="220"/>
    <s v="Credit Note"/>
    <s v="4401479474"/>
    <s v="BUILDERS WAREHOUSE:CEDAR SQUARE"/>
    <s v="COLOUR MAGIC 15CM  43611"/>
    <n v="-10"/>
    <n v="21.3"/>
    <n v="-213"/>
    <n v="-6111.5099999999993"/>
    <x v="11"/>
  </r>
  <r>
    <m/>
    <x v="220"/>
    <s v="Credit Note"/>
    <s v="4401479508"/>
    <s v="BUILDERS WAREHOUSE:LYNNWOOD"/>
    <s v="COLOUR MAGIC 15CM  43611"/>
    <n v="-35"/>
    <n v="21.3"/>
    <n v="-745.5"/>
    <n v="-6857.0099999999993"/>
    <x v="11"/>
  </r>
  <r>
    <m/>
    <x v="220"/>
    <s v="Credit Note"/>
    <s v="4401479522"/>
    <s v="BUILDERS WAREHOUSE:LYNNWOOD"/>
    <s v="COLOUR MAGIC 15CM  43611"/>
    <n v="-17"/>
    <n v="21.3"/>
    <n v="-362.1"/>
    <n v="-7219.11"/>
    <x v="11"/>
  </r>
  <r>
    <m/>
    <x v="220"/>
    <s v="Credit Note"/>
    <s v="4401479517"/>
    <s v="BUILDERS WAREHOUSE:GLEN EAGLES"/>
    <s v="COLOUR MAGIC 15CM  43611"/>
    <n v="-5"/>
    <n v="21.3"/>
    <n v="-106.5"/>
    <n v="-7325.61"/>
    <x v="11"/>
  </r>
  <r>
    <m/>
    <x v="220"/>
    <s v="Credit Note"/>
    <s v="4401479504"/>
    <s v="BUILDERS WAREHOUSE:NELSPRUIT"/>
    <s v="COLOUR MAGIC 15CM  43611"/>
    <n v="-42"/>
    <n v="21.3"/>
    <n v="-894.6"/>
    <n v="-8220.2099999999991"/>
    <x v="11"/>
  </r>
  <r>
    <m/>
    <x v="220"/>
    <s v="Credit Note"/>
    <s v="86122A"/>
    <s v="BUILDERS WAREHOUSE:NELSPRUIT"/>
    <s v="COLOUR MAGIC 15CM 43611"/>
    <n v="-16"/>
    <n v="21.3"/>
    <n v="-340.8"/>
    <n v="-8561.0099999999984"/>
    <x v="11"/>
  </r>
  <r>
    <m/>
    <x v="248"/>
    <s v="Credit Note"/>
    <s v="4401479659"/>
    <s v="BUILDERS WAREHOUSE:SOUTHGATE"/>
    <s v="COLOUR MAGIC 15CM  43611"/>
    <n v="-4"/>
    <n v="21.3"/>
    <n v="-85.2"/>
    <n v="-8646.2099999999991"/>
    <x v="11"/>
  </r>
  <r>
    <m/>
    <x v="248"/>
    <s v="Credit Note"/>
    <s v="4401479699"/>
    <s v="BUILDERS WAREHOUSE:WONDERBOOM"/>
    <s v="COLOUR MAGIC 15CM  43611"/>
    <n v="-25"/>
    <n v="21.3"/>
    <n v="-532.5"/>
    <n v="-9178.7099999999991"/>
    <x v="11"/>
  </r>
  <r>
    <m/>
    <x v="248"/>
    <s v="Credit Note"/>
    <s v="4401479683"/>
    <s v="BUILDERS WAREHOUSE:LAMBTON"/>
    <s v="COLOUR MAGIC 15CM  43611"/>
    <n v="-5"/>
    <n v="21.3"/>
    <n v="-106.5"/>
    <n v="-9285.2099999999991"/>
    <x v="11"/>
  </r>
  <r>
    <m/>
    <x v="248"/>
    <s v="Credit Note"/>
    <s v="35193"/>
    <s v="FH CHAMBERLAIN TRADING (PTY) LTD:MONTANA"/>
    <s v="COLOUR MAGIC 15CM"/>
    <n v="-9"/>
    <n v="19.75"/>
    <n v="-177.75"/>
    <n v="-9462.9599999999991"/>
    <x v="11"/>
  </r>
  <r>
    <m/>
    <x v="248"/>
    <s v="Credit Note"/>
    <s v="4401481899"/>
    <s v="BUILDERS WAREHOUSE:BLOEMFONTEIN"/>
    <s v="COLOUR MAGIC 15CM  43611"/>
    <n v="-16"/>
    <n v="21.3"/>
    <n v="-340.8"/>
    <n v="-9803.7599999999984"/>
    <x v="11"/>
  </r>
  <r>
    <m/>
    <x v="211"/>
    <s v="Credit Note"/>
    <s v="4401479939"/>
    <s v="BUILDERS WAREHOUSE:GREENSTONE"/>
    <s v="COLOUR MAGIC 15CM  43611"/>
    <n v="-2"/>
    <n v="21.3"/>
    <n v="-42.6"/>
    <n v="-9846.3599999999988"/>
    <x v="11"/>
  </r>
  <r>
    <m/>
    <x v="211"/>
    <s v="Credit Note"/>
    <s v="4401479946"/>
    <s v="BUILDERS WAREHOUSE:ROBINDALE"/>
    <s v="COLOUR MAGIC 15CM  43611"/>
    <n v="-42"/>
    <n v="21.3"/>
    <n v="-894.6"/>
    <n v="-10740.96"/>
    <x v="11"/>
  </r>
  <r>
    <m/>
    <x v="211"/>
    <s v="Credit Note"/>
    <s v="4401479947"/>
    <s v="BUILDERS WAREHOUSE:KEMPTON PARK"/>
    <s v="COLOUR MAGIC 15CM  43611"/>
    <n v="-8"/>
    <n v="21.3"/>
    <n v="-170.4"/>
    <n v="-10911.359999999999"/>
    <x v="11"/>
  </r>
  <r>
    <m/>
    <x v="211"/>
    <s v="Credit Note"/>
    <s v="4401479933"/>
    <s v="BUILDERS WAREHOUSE:BEDFORDVIEW"/>
    <s v="COLOUR MAGIC 15CM  43611"/>
    <n v="-16"/>
    <n v="21.3"/>
    <n v="-340.8"/>
    <n v="-11252.159999999998"/>
    <x v="11"/>
  </r>
  <r>
    <m/>
    <x v="211"/>
    <s v="Credit Note"/>
    <s v="RTS1032272"/>
    <s v="RIVERSIDE MICA"/>
    <s v="COLOUR MAGIC 15CM"/>
    <n v="-1"/>
    <n v="20.9"/>
    <n v="-20.9"/>
    <n v="-11273.059999999998"/>
    <x v="11"/>
  </r>
  <r>
    <m/>
    <x v="211"/>
    <s v="Credit Note"/>
    <s v="RTS1032278"/>
    <s v="RIVERSIDE MICA"/>
    <s v="COLOUR MAGIC 15CM"/>
    <n v="-4"/>
    <n v="20.9"/>
    <n v="-83.6"/>
    <n v="-11356.659999999998"/>
    <x v="11"/>
  </r>
  <r>
    <m/>
    <x v="211"/>
    <s v="Credit Note"/>
    <s v="0963"/>
    <s v="LITTLE AUSTRIA"/>
    <s v="COLOUR MAGIC 15CM"/>
    <n v="-20"/>
    <n v="19.989999999999998"/>
    <n v="-399.8"/>
    <n v="-11756.459999999997"/>
    <x v="11"/>
  </r>
  <r>
    <m/>
    <x v="144"/>
    <s v="Credit Note"/>
    <s v="0965"/>
    <s v="IMPALA FLORA"/>
    <s v="COLOUR MAGIC 15CM"/>
    <n v="-14"/>
    <n v="18.989999999999998"/>
    <n v="-265.86"/>
    <n v="-12022.319999999998"/>
    <x v="11"/>
  </r>
  <r>
    <m/>
    <x v="144"/>
    <s v="Credit Note"/>
    <s v="4401480171"/>
    <s v="BUILDERS WAREHOUSE:NEWCASTLE"/>
    <s v="COLOUR MAGIC 15CM  43611"/>
    <n v="-60"/>
    <n v="20.149999999999999"/>
    <n v="-1209"/>
    <n v="-13231.319999999998"/>
    <x v="11"/>
  </r>
  <r>
    <m/>
    <x v="144"/>
    <s v="Credit Note"/>
    <s v="4401480205"/>
    <s v="BUILDERS WAREHOUSE:CARNIVAL MALL"/>
    <s v="COLOUR MAGIC 15CM  43611"/>
    <n v="-13"/>
    <n v="21.3"/>
    <n v="-276.89999999999998"/>
    <n v="-13508.219999999998"/>
    <x v="11"/>
  </r>
  <r>
    <m/>
    <x v="144"/>
    <s v="Credit Note"/>
    <s v="4401480195"/>
    <s v="BUILDERS WAREHOUSE:SUNWARD PARK"/>
    <s v="COLOUR MAGIC 15CM  43611"/>
    <n v="-31"/>
    <n v="21.3"/>
    <n v="-660.3"/>
    <n v="-14168.519999999997"/>
    <x v="11"/>
  </r>
  <r>
    <m/>
    <x v="144"/>
    <s v="Credit Note"/>
    <s v="4401480170"/>
    <s v="BUILDERS WAREHOUSE:BOKSBURG (NEW)"/>
    <s v="COLOUR MAGIC 15CM  43611"/>
    <n v="-22"/>
    <n v="21.3"/>
    <n v="-468.6"/>
    <n v="-14637.119999999997"/>
    <x v="11"/>
  </r>
  <r>
    <m/>
    <x v="144"/>
    <s v="Credit Note"/>
    <s v="4401480197"/>
    <s v="BUILDERS WAREHOUSE:MAFIKENG"/>
    <s v="COLOUR MAGIC 15CM  43611"/>
    <n v="-80"/>
    <n v="21.3"/>
    <n v="-1704"/>
    <n v="-16341.119999999997"/>
    <x v="11"/>
  </r>
  <r>
    <m/>
    <x v="144"/>
    <s v="Credit Note"/>
    <s v="1016"/>
    <s v="THYME SQUARE"/>
    <s v="COLOUR MAGIC 15CM"/>
    <n v="-10"/>
    <n v="19.989999999999998"/>
    <n v="-199.9"/>
    <n v="-16541.019999999997"/>
    <x v="11"/>
  </r>
  <r>
    <m/>
    <x v="144"/>
    <s v="Credit Note"/>
    <s v="4401480187"/>
    <s v="BUILDERS WAREHOUSE:EDENVALE"/>
    <s v="COLOUR MAGIC 15CM  43611"/>
    <n v="-10"/>
    <n v="21.3"/>
    <n v="-213"/>
    <n v="-16754.019999999997"/>
    <x v="11"/>
  </r>
  <r>
    <m/>
    <x v="145"/>
    <s v="Credit Note"/>
    <s v="4401480632"/>
    <s v="BUILDERS WAREHOUSE:RUSTENBURG"/>
    <s v="COLOUR MAGIC 15CM  43611"/>
    <n v="-41"/>
    <n v="21.3"/>
    <n v="-873.3"/>
    <n v="-17627.319999999996"/>
    <x v="11"/>
  </r>
  <r>
    <m/>
    <x v="145"/>
    <s v="Credit Note"/>
    <s v="4401480599"/>
    <s v="BUILDERS WAREHOUSE:NOORDHEUWEL"/>
    <s v="COLOUR MAGIC 15CM  43611"/>
    <n v="-7"/>
    <n v="21.3"/>
    <n v="-149.1"/>
    <n v="-17776.419999999995"/>
    <x v="11"/>
  </r>
  <r>
    <m/>
    <x v="145"/>
    <s v="Credit Note"/>
    <s v="4401480583"/>
    <s v="BUILDERS WAREHOUSE:STRUBENS VALLEY"/>
    <s v="COLOUR MAGIC 15CM  43611"/>
    <n v="-11"/>
    <n v="21.3"/>
    <n v="-234.3"/>
    <n v="-18010.719999999994"/>
    <x v="11"/>
  </r>
  <r>
    <m/>
    <x v="145"/>
    <s v="Credit Note"/>
    <s v="4401480587"/>
    <s v="BUILDERS WAREHOUSE:STRUBENS VALLEY"/>
    <s v="COLOUR MAGIC 15CM  43611"/>
    <n v="-5"/>
    <n v="21.3"/>
    <n v="-106.5"/>
    <n v="-18117.219999999994"/>
    <x v="11"/>
  </r>
  <r>
    <m/>
    <x v="145"/>
    <s v="Credit Note"/>
    <s v="4401480605"/>
    <s v="BUILDERS WAREHOUSE:GREENSTONE"/>
    <s v="COLOUR MAGIC 15CM  43611"/>
    <n v="-2"/>
    <n v="21.3"/>
    <n v="-42.6"/>
    <n v="-18159.819999999992"/>
    <x v="11"/>
  </r>
  <r>
    <m/>
    <x v="146"/>
    <s v="Credit Note"/>
    <s v="4401480903"/>
    <s v="BUILDERS WAREHOUSE:FOURWAYS"/>
    <s v="COLOUR MAGIC 15CM  43611"/>
    <n v="-2"/>
    <n v="21.3"/>
    <n v="-42.6"/>
    <n v="-18202.419999999991"/>
    <x v="11"/>
  </r>
  <r>
    <m/>
    <x v="146"/>
    <s v="Credit Note"/>
    <s v="4401480971"/>
    <s v="BUILDERS WAREHOUSE:ZAMBEZI"/>
    <s v="COLOUR MAGIC 15CM  43611"/>
    <n v="-32"/>
    <n v="21.3"/>
    <n v="-681.6"/>
    <n v="-18884.01999999999"/>
    <x v="11"/>
  </r>
  <r>
    <m/>
    <x v="146"/>
    <s v="Credit Note"/>
    <s v="10496"/>
    <s v="FH CHAMBERLAIN TRADING (PTY) LTD:KYALAMI"/>
    <s v="COLOUR MAGIC 15CM"/>
    <n v="-18"/>
    <n v="19.75"/>
    <n v="-355.5"/>
    <n v="-19239.51999999999"/>
    <x v="11"/>
  </r>
  <r>
    <m/>
    <x v="146"/>
    <s v="Credit Note"/>
    <s v="4401480993"/>
    <s v="BUILDERS WAREHOUSE:GEZINA NEW"/>
    <s v="COLOUR MAGIC 15CM  43611"/>
    <n v="-12"/>
    <n v="21.3"/>
    <n v="-255.6"/>
    <n v="-19495.119999999988"/>
    <x v="11"/>
  </r>
  <r>
    <m/>
    <x v="146"/>
    <s v="Credit Note"/>
    <s v="4401480969"/>
    <s v="BUILDERS WAREHOUSE:RIVONIA"/>
    <s v="COLOUR MAGIC 15CM 43611"/>
    <n v="-28"/>
    <n v="21.3"/>
    <n v="-596.4"/>
    <n v="-20091.51999999999"/>
    <x v="11"/>
  </r>
  <r>
    <m/>
    <x v="146"/>
    <s v="Credit Note"/>
    <s v="4401480955"/>
    <s v="BUILDERS WAREHOUSE:BRYANSTON"/>
    <s v="COLOUR MAGIC 15CM  43611"/>
    <n v="-1"/>
    <n v="21.3"/>
    <n v="-21.3"/>
    <n v="-20112.819999999989"/>
    <x v="11"/>
  </r>
  <r>
    <m/>
    <x v="146"/>
    <s v="Credit Note"/>
    <s v="4401480901"/>
    <s v="BUILDERS WAREHOUSE:CEDAR SQUARE"/>
    <s v="COLOUR MAGIC 15CM  43611"/>
    <n v="-8"/>
    <n v="21.3"/>
    <n v="-170.4"/>
    <n v="-20283.21999999999"/>
    <x v="11"/>
  </r>
  <r>
    <m/>
    <x v="146"/>
    <s v="Credit Note"/>
    <s v="25297"/>
    <s v="LIFESTYLE HOME GARDEN"/>
    <s v="COLOUR MAGIC 15CM"/>
    <n v="-10"/>
    <n v="19.989999999999998"/>
    <n v="-199.9"/>
    <n v="-20483.119999999992"/>
    <x v="11"/>
  </r>
  <r>
    <m/>
    <x v="146"/>
    <s v="Credit Note"/>
    <s v="4401480975"/>
    <s v="BUILDERS WAREHOUSE:RASLOUW"/>
    <s v="COLOUR MAGIC 15CM  43611"/>
    <n v="-7"/>
    <n v="21.3"/>
    <n v="-149.1"/>
    <n v="-20632.21999999999"/>
    <x v="11"/>
  </r>
  <r>
    <m/>
    <x v="146"/>
    <s v="Credit Note"/>
    <s v="4401480991"/>
    <s v="BUILDERS WAREHOUSE:MIDDELBURG"/>
    <s v="COLOUR MAGIC 15CM  43611"/>
    <n v="-29"/>
    <n v="21.3"/>
    <n v="-617.70000000000005"/>
    <n v="-21249.919999999991"/>
    <x v="11"/>
  </r>
  <r>
    <m/>
    <x v="146"/>
    <s v="Credit Note"/>
    <s v="4401480964"/>
    <s v="BUILDERS WAREHOUSE:CENTURION"/>
    <s v="COLOUR MAGIC 15CM  43611"/>
    <n v="-149"/>
    <n v="21.3"/>
    <n v="-3173.7"/>
    <n v="-24423.619999999992"/>
    <x v="11"/>
  </r>
  <r>
    <m/>
    <x v="249"/>
    <s v="Credit Note"/>
    <s v="4401481273"/>
    <s v="BUILDERS WAREHOUSE:ERASMUS PARK"/>
    <s v="COLOUR MAGIC 15CM  43611"/>
    <n v="-70"/>
    <n v="21.3"/>
    <n v="-1491"/>
    <n v="-25914.619999999992"/>
    <x v="11"/>
  </r>
  <r>
    <m/>
    <x v="249"/>
    <s v="Credit Note"/>
    <s v="4401480898"/>
    <s v="BUILDERS WAREHOUSE:HARTEBEESPOORT"/>
    <s v="COLOUR MAGIC 15CM  43611"/>
    <n v="-9"/>
    <n v="21.3"/>
    <n v="-191.7"/>
    <n v="-26106.319999999992"/>
    <x v="11"/>
  </r>
  <r>
    <m/>
    <x v="249"/>
    <s v="Credit Note"/>
    <s v="42332"/>
    <s v="FH CHAMBERLAIN TRADING (PTY) LTD:CENTURION"/>
    <s v="COLOUR MAGIC 15CM"/>
    <n v="-4"/>
    <n v="19.75"/>
    <n v="-79"/>
    <n v="-26185.319999999992"/>
    <x v="11"/>
  </r>
  <r>
    <m/>
    <x v="147"/>
    <s v="Credit Note"/>
    <s v="4401481581"/>
    <s v="BUILDERS WAREHOUSE:NORTHRIDING"/>
    <s v="COLOUR MAGIC 15CM"/>
    <n v="-32"/>
    <n v="21.3"/>
    <n v="-681.6"/>
    <n v="-26866.919999999991"/>
    <x v="11"/>
  </r>
  <r>
    <m/>
    <x v="147"/>
    <s v="Credit Note"/>
    <s v="4401481531"/>
    <s v="BUILDERS WAREHOUSE:STRUBENS VALLEY"/>
    <s v="COLOUR MAGIC 15CM  43611"/>
    <n v="-10"/>
    <n v="21.3"/>
    <n v="-213"/>
    <n v="-27079.919999999991"/>
    <x v="11"/>
  </r>
  <r>
    <m/>
    <x v="147"/>
    <s v="Credit Note"/>
    <s v="4401481538"/>
    <s v="BUILDERS WAREHOUSE:STRUBENS VALLEY"/>
    <s v="COLOUR MAGIC 15CM  43611"/>
    <n v="-25"/>
    <n v="21.3"/>
    <n v="-532.5"/>
    <n v="-27612.419999999991"/>
    <x v="11"/>
  </r>
  <r>
    <m/>
    <x v="147"/>
    <s v="Credit Note"/>
    <s v="4401481580"/>
    <s v="BUILDERS WAREHOUSE:ROBINDALE"/>
    <s v="COLOUR MAGIC 15CM  43611"/>
    <n v="-26"/>
    <n v="21.3"/>
    <n v="-553.79999999999995"/>
    <n v="-28166.21999999999"/>
    <x v="11"/>
  </r>
  <r>
    <m/>
    <x v="147"/>
    <s v="Credit Note"/>
    <s v="4401481537"/>
    <s v="BUILDERS WAREHOUSE:KEMPTON PARK"/>
    <s v="COLOUR MAGIC 15CM  43611"/>
    <n v="-7"/>
    <n v="21.3"/>
    <n v="-149.1"/>
    <n v="-28315.319999999989"/>
    <x v="11"/>
  </r>
  <r>
    <m/>
    <x v="147"/>
    <s v="Credit Note"/>
    <s v="4401481550"/>
    <s v="BUILDERS WAREHOUSE:KLERKSDORP"/>
    <s v="COLOUR MAGIC 15CM  43611"/>
    <n v="-5"/>
    <n v="21.3"/>
    <n v="-106.5"/>
    <n v="-28421.819999999989"/>
    <x v="11"/>
  </r>
  <r>
    <m/>
    <x v="147"/>
    <s v="Credit Note"/>
    <s v="16069"/>
    <s v="FH CHAMBERLAIN TRADING (PTY) LTD:WATERKLOOF GLEN"/>
    <s v="COLOUR MAGIC 15CM"/>
    <n v="-10"/>
    <n v="19.75"/>
    <n v="-197.5"/>
    <n v="-28619.319999999989"/>
    <x v="11"/>
  </r>
  <r>
    <m/>
    <x v="147"/>
    <s v="Credit Note"/>
    <s v="86210A"/>
    <s v="LITTLE AUSTRIA"/>
    <s v="COLOUR MAGIC 15CM"/>
    <n v="-16"/>
    <n v="19.989999999999998"/>
    <n v="-319.83999999999997"/>
    <n v="-28939.159999999989"/>
    <x v="11"/>
  </r>
  <r>
    <m/>
    <x v="148"/>
    <s v="Credit Note"/>
    <s v="4401481897"/>
    <s v="BUILDERS WAREHOUSE:NELSPRUIT"/>
    <s v="COLOUR MAGIC 15CM  43611"/>
    <n v="-32"/>
    <n v="21.3"/>
    <n v="-681.6"/>
    <n v="-29620.759999999987"/>
    <x v="11"/>
  </r>
  <r>
    <m/>
    <x v="148"/>
    <s v="Credit Note"/>
    <s v="4401481898"/>
    <s v="BUILDERS WAREHOUSE:BLOEMFONTEIN"/>
    <s v="COLOUR MAGIC 15CM  43611"/>
    <n v="-16"/>
    <n v="21.3"/>
    <n v="-340.8"/>
    <n v="-29961.559999999987"/>
    <x v="11"/>
  </r>
  <r>
    <m/>
    <x v="148"/>
    <s v="Credit Note"/>
    <s v="4401481852"/>
    <s v="BUILDERS WAREHOUSE:BOKSBURG (NEW)"/>
    <s v="COLOUR MAGIC 15CM  43611"/>
    <n v="-26"/>
    <n v="21.3"/>
    <n v="-553.79999999999995"/>
    <n v="-30515.359999999986"/>
    <x v="11"/>
  </r>
  <r>
    <m/>
    <x v="148"/>
    <s v="Credit Note"/>
    <s v="4401481827"/>
    <s v="BUILDERS WAREHOUSE:NEWMARKET"/>
    <s v="COLOUR MAGIC 15CM  43611"/>
    <n v="-20"/>
    <n v="21.3"/>
    <n v="-426"/>
    <n v="-30941.359999999986"/>
    <x v="11"/>
  </r>
  <r>
    <m/>
    <x v="148"/>
    <s v="Credit Note"/>
    <s v="4401481832"/>
    <s v="BUILDERS WAREHOUSE:EDENVALE"/>
    <s v="COLOUR MAGIC 15CM  43611"/>
    <n v="-17"/>
    <n v="21.3"/>
    <n v="-362.1"/>
    <n v="-31303.459999999985"/>
    <x v="11"/>
  </r>
  <r>
    <m/>
    <x v="148"/>
    <s v="Credit Note"/>
    <s v="4401481807"/>
    <s v="BUILDERS WAREHOUSE:SUNWARD PARK"/>
    <s v="COLOUR MAGIC 15CM  43611"/>
    <n v="-10"/>
    <n v="21.3"/>
    <n v="-213"/>
    <n v="-31516.459999999985"/>
    <x v="11"/>
  </r>
  <r>
    <m/>
    <x v="148"/>
    <s v="Credit Note"/>
    <s v="1073"/>
    <s v="THYME SQUARE"/>
    <s v="COLOUR MAGIC 15CM"/>
    <n v="-6"/>
    <n v="19.989999999999998"/>
    <n v="-119.94"/>
    <n v="-31636.399999999983"/>
    <x v="11"/>
  </r>
  <r>
    <m/>
    <x v="148"/>
    <s v="Credit Note"/>
    <s v="4401481826"/>
    <s v="BUILDERS WAREHOUSE:RIVONIA"/>
    <s v="COLOUR MAGIC 15CM  43611"/>
    <n v="-20"/>
    <n v="21.3"/>
    <n v="-426"/>
    <n v="-32062.399999999983"/>
    <x v="11"/>
  </r>
  <r>
    <m/>
    <x v="148"/>
    <s v="Credit Note"/>
    <s v="4401481842"/>
    <s v="BUILDERS WAREHOUSE:NORTHMEAD"/>
    <s v="COLOUR MAGIC 15CM  43611"/>
    <n v="-5"/>
    <n v="21.3"/>
    <n v="-106.5"/>
    <n v="-32168.899999999983"/>
    <x v="11"/>
  </r>
  <r>
    <m/>
    <x v="148"/>
    <s v="Credit Note"/>
    <s v="4401481850"/>
    <s v="BUILDERS WAREHOUSE:NORTHMEAD"/>
    <s v="COLOUR MAGIC 15CM  43611"/>
    <n v="-2"/>
    <n v="21.3"/>
    <n v="-42.6"/>
    <n v="-32211.499999999982"/>
    <x v="11"/>
  </r>
  <r>
    <m/>
    <x v="286"/>
    <s v="Credit Note"/>
    <s v="0966"/>
    <s v="IMPALA FLORA"/>
    <s v="COLOUR MAGIC 15CM"/>
    <n v="-6"/>
    <n v="18.989999999999998"/>
    <n v="-113.94"/>
    <n v="-32325.439999999981"/>
    <x v="11"/>
  </r>
  <r>
    <m/>
    <x v="286"/>
    <s v="Credit Note"/>
    <s v="4401482384"/>
    <s v="BUILDERS WAREHOUSE:NOORDHEUWEL"/>
    <s v="COLOUR MAGIC 15CM  43611"/>
    <n v="-16"/>
    <n v="21.3"/>
    <n v="-340.8"/>
    <n v="-32666.23999999998"/>
    <x v="11"/>
  </r>
  <r>
    <m/>
    <x v="286"/>
    <s v="Credit Note"/>
    <s v="4401482269"/>
    <s v="BUILDERS WAREHOUSE:GREENSTONE"/>
    <s v="COLOUR MAGIC 15CM  43611"/>
    <n v="-4"/>
    <n v="21.3"/>
    <n v="-85.2"/>
    <n v="-32751.439999999981"/>
    <x v="11"/>
  </r>
  <r>
    <m/>
    <x v="250"/>
    <s v="Credit Note"/>
    <s v="4401482731"/>
    <s v="BUILDERS WAREHOUSE:BETHLEHEM"/>
    <s v="COLOUR MAGIC 15CM  43611"/>
    <n v="-50"/>
    <n v="21.3"/>
    <n v="-1065"/>
    <n v="-33816.439999999981"/>
    <x v="11"/>
  </r>
  <r>
    <m/>
    <x v="250"/>
    <s v="Credit Note"/>
    <s v="4401482724"/>
    <s v="BUILDERS WAREHOUSE:GEZINA NEW"/>
    <s v="COLOUR MAGIC 15CM  43611"/>
    <n v="-6"/>
    <n v="21.3"/>
    <n v="-127.8"/>
    <n v="-33944.239999999983"/>
    <x v="11"/>
  </r>
  <r>
    <m/>
    <x v="250"/>
    <s v="Credit Note"/>
    <s v="4401482740"/>
    <s v="BUILDERS WAREHOUSE:CENTURION"/>
    <s v="COLOUR MAGIC 15CM  43611"/>
    <n v="-1"/>
    <n v="21.3"/>
    <n v="-21.3"/>
    <n v="-33965.539999999986"/>
    <x v="11"/>
  </r>
  <r>
    <m/>
    <x v="250"/>
    <s v="Credit Note"/>
    <s v="4401482690"/>
    <s v="BUILDERS WAREHOUSE:LYNNWOOD"/>
    <s v="COLOUR MAGIC 15CM  43611"/>
    <n v="-2"/>
    <n v="21.3"/>
    <n v="-42.6"/>
    <n v="-34008.139999999985"/>
    <x v="11"/>
  </r>
  <r>
    <m/>
    <x v="250"/>
    <s v="Credit Note"/>
    <s v="4401482767"/>
    <s v="BUILDERS WAREHOUSE:CRESTA"/>
    <s v="COLOUR MAGIC 15CM  43611"/>
    <n v="-10"/>
    <n v="21.3"/>
    <n v="-213"/>
    <n v="-34221.139999999985"/>
    <x v="11"/>
  </r>
  <r>
    <m/>
    <x v="250"/>
    <s v="Credit Note"/>
    <s v="25355"/>
    <s v="LIFESTYLE HOME GARDEN"/>
    <s v="COLOUR MAGIC 15CM"/>
    <n v="-40"/>
    <n v="18.989999999999998"/>
    <n v="-759.6"/>
    <n v="-34980.739999999983"/>
    <x v="11"/>
  </r>
  <r>
    <m/>
    <x v="224"/>
    <s v="Credit Note"/>
    <s v="15617"/>
    <s v="GARDENSHOP PARKTOWN"/>
    <s v="COLOUR MAGIC 15CM"/>
    <n v="-50"/>
    <n v="19.989999999999998"/>
    <n v="-999.5"/>
    <n v="-35980.239999999983"/>
    <x v="11"/>
  </r>
  <r>
    <m/>
    <x v="224"/>
    <s v="Credit Note"/>
    <s v="15617"/>
    <s v="GARDENSHOP PARKTOWN"/>
    <s v="COLOUR MAGIC 15CM"/>
    <n v="-47"/>
    <n v="19.989999999999998"/>
    <n v="-939.53"/>
    <n v="-36919.769999999982"/>
    <x v="11"/>
  </r>
  <r>
    <m/>
    <x v="224"/>
    <s v="Credit Note"/>
    <s v="10545"/>
    <s v="FH CHAMBERLAIN TRADING (PTY) LTD:KYALAMI"/>
    <s v="COLOUR MAGIC 15CM"/>
    <n v="-13"/>
    <n v="19.75"/>
    <n v="-256.75"/>
    <n v="-37176.519999999982"/>
    <x v="11"/>
  </r>
  <r>
    <m/>
    <x v="224"/>
    <s v="Credit Note"/>
    <s v="0967"/>
    <s v="CENTRAL NURSERY DEPOT"/>
    <s v="COLOUR MAGIC 15CM"/>
    <n v="-11"/>
    <n v="19.989999999999998"/>
    <n v="-219.89"/>
    <n v="-37396.409999999982"/>
    <x v="11"/>
  </r>
  <r>
    <m/>
    <x v="224"/>
    <s v="Credit Note"/>
    <s v="86249A"/>
    <s v="CENTRAL NURSERY DEPOT"/>
    <s v="COLOUR MAGIC 15CM"/>
    <n v="-2"/>
    <n v="19.989999999999998"/>
    <n v="-39.979999999999997"/>
    <n v="-37436.389999999985"/>
    <x v="11"/>
  </r>
  <r>
    <m/>
    <x v="224"/>
    <s v="Credit Note"/>
    <s v="4401483018"/>
    <s v="BUILDERS WAREHOUSE:SOUTHGATE"/>
    <s v="COLOUR MAGIC 15CM  43611"/>
    <n v="-10"/>
    <n v="21.3"/>
    <n v="-213"/>
    <n v="-37649.389999999985"/>
    <x v="11"/>
  </r>
  <r>
    <m/>
    <x v="224"/>
    <s v="Credit Note"/>
    <s v="4401483133"/>
    <s v="BUILDERS WAREHOUSE:ZAMBEZI"/>
    <s v="COLOUR MAGIC 15CM  43611"/>
    <n v="-40"/>
    <n v="21.3"/>
    <n v="-852"/>
    <n v="-38501.389999999985"/>
    <x v="11"/>
  </r>
  <r>
    <m/>
    <x v="224"/>
    <s v="Credit Note"/>
    <s v="4401483123"/>
    <s v="BUILDERS WAREHOUSE:WONDERBOOM"/>
    <s v="COLOUR MAGIC 15CM  43611"/>
    <n v="-13"/>
    <n v="21.3"/>
    <n v="-276.89999999999998"/>
    <n v="-38778.289999999986"/>
    <x v="11"/>
  </r>
  <r>
    <m/>
    <x v="224"/>
    <s v="Credit Note"/>
    <s v="14745A"/>
    <s v="FH CHAMBERLAIN TRADING (PTY) LTD:RIVIERA"/>
    <s v="COLOUR MAGIC 15CM"/>
    <n v="-8"/>
    <n v="19.75"/>
    <n v="-158"/>
    <n v="-38936.289999999986"/>
    <x v="11"/>
  </r>
  <r>
    <m/>
    <x v="224"/>
    <s v="Credit Note"/>
    <s v="4401483095"/>
    <s v="BUILDERS WAREHOUSE:KLERKSDORP"/>
    <s v="COLOUR MAGIC 15CM  43611"/>
    <n v="-9"/>
    <n v="21.3"/>
    <n v="-191.7"/>
    <n v="-39127.989999999983"/>
    <x v="11"/>
  </r>
  <r>
    <m/>
    <x v="224"/>
    <s v="Credit Note"/>
    <s v="4401483099"/>
    <s v="BUILDERS WAREHOUSE:LAMBTON"/>
    <s v="COLOUR MAGIC 15CM  43611"/>
    <n v="-2"/>
    <n v="21.3"/>
    <n v="-42.6"/>
    <n v="-39170.589999999982"/>
    <x v="11"/>
  </r>
  <r>
    <m/>
    <x v="224"/>
    <s v="Credit Note"/>
    <s v="4401483135"/>
    <s v="BUILDERS WAREHOUSE:MIDRAND"/>
    <s v="COLOUR MAGIC 15CM  43611"/>
    <n v="-10"/>
    <n v="21.3"/>
    <n v="-213"/>
    <n v="-39383.589999999982"/>
    <x v="11"/>
  </r>
  <r>
    <m/>
    <x v="224"/>
    <s v="Credit Note"/>
    <s v="4401483056"/>
    <s v="BUILDERS WAREHOUSE:SECUNDA"/>
    <s v="COLOUR MAGIC 15CM  43611"/>
    <n v="-36"/>
    <n v="21.3"/>
    <n v="-766.8"/>
    <n v="-40150.389999999985"/>
    <x v="11"/>
  </r>
  <r>
    <m/>
    <x v="212"/>
    <s v="Credit Note"/>
    <s v="4401483430"/>
    <s v="BUILDERS WAREHOUSE:GREENSTONE"/>
    <s v="COLOUR MAGIC 15CM 43611"/>
    <n v="-12"/>
    <n v="21.3"/>
    <n v="-255.6"/>
    <n v="-40405.989999999983"/>
    <x v="11"/>
  </r>
  <r>
    <m/>
    <x v="212"/>
    <s v="Credit Note"/>
    <s v="86280A"/>
    <s v="BUILDERS WAREHOUSE:GREENSTONE"/>
    <s v="COLOUR MAGIC 15CM  43611"/>
    <n v="-2"/>
    <n v="21.3"/>
    <n v="-42.6"/>
    <n v="-40448.589999999982"/>
    <x v="11"/>
  </r>
  <r>
    <m/>
    <x v="212"/>
    <s v="Credit Note"/>
    <s v="4401483497"/>
    <s v="BUILDERS WAREHOUSE:VEREENIGING"/>
    <s v="COLOUR MAGIC 15CM  43611"/>
    <n v="-10"/>
    <n v="21.3"/>
    <n v="-213"/>
    <n v="-40661.589999999982"/>
    <x v="11"/>
  </r>
  <r>
    <m/>
    <x v="212"/>
    <s v="Credit Note"/>
    <s v="4401483531"/>
    <s v="BUILDERS WAREHOUSE:BEDFORDVIEW"/>
    <s v="COLOUR MAGIC 15CM  43611"/>
    <n v="-28"/>
    <n v="21.3"/>
    <n v="-596.4"/>
    <n v="-41257.989999999983"/>
    <x v="11"/>
  </r>
  <r>
    <m/>
    <x v="212"/>
    <s v="Credit Note"/>
    <s v="4401483501"/>
    <s v="BUILDERS WAREHOUSE:KEMPTON PARK"/>
    <s v="COLOUR MAGIC 15CM  43611"/>
    <n v="-17"/>
    <n v="21.3"/>
    <n v="-362.1"/>
    <n v="-41620.089999999982"/>
    <x v="11"/>
  </r>
  <r>
    <m/>
    <x v="212"/>
    <s v="Credit Note"/>
    <s v="RTS1032633"/>
    <s v="RIVERSIDE MICA"/>
    <s v="COLOUR MAGIC 15CM"/>
    <n v="-4"/>
    <n v="20.9"/>
    <n v="-83.6"/>
    <n v="-41703.689999999981"/>
    <x v="11"/>
  </r>
  <r>
    <m/>
    <x v="212"/>
    <s v="Credit Note"/>
    <s v="4401483418"/>
    <s v="BUILDERS WAREHOUSE:NORWOOD"/>
    <s v="COLOUR MAGIC 15CM  43611"/>
    <n v="-7"/>
    <n v="21.3"/>
    <n v="-149.1"/>
    <n v="-41852.789999999979"/>
    <x v="11"/>
  </r>
  <r>
    <m/>
    <x v="212"/>
    <s v="Credit Note"/>
    <s v="4401484379"/>
    <s v="BUILDERS WAREHOUSE:BOKSBURG (NEW)"/>
    <s v="COLOUR MAGIC 15CM  43611"/>
    <n v="-40"/>
    <n v="21.3"/>
    <n v="-852"/>
    <n v="-42704.789999999979"/>
    <x v="11"/>
  </r>
  <r>
    <m/>
    <x v="212"/>
    <s v="Credit Note"/>
    <s v="4401483538"/>
    <s v="BUILDERS WAREHOUSE:POLOKWANE"/>
    <s v="COLOUR MAGIC 15CM  43611"/>
    <n v="-43"/>
    <n v="21.3"/>
    <n v="-915.9"/>
    <n v="-43620.689999999981"/>
    <x v="11"/>
  </r>
  <r>
    <m/>
    <x v="133"/>
    <s v="Credit Note"/>
    <s v="86292A"/>
    <s v="BUILDERS WAREHOUSE:BOKSBURG (NEW)"/>
    <s v="COLOUR MAGIC 15CM  43611"/>
    <n v="-27"/>
    <n v="21.3"/>
    <n v="-575.1"/>
    <n v="-44195.789999999979"/>
    <x v="11"/>
  </r>
  <r>
    <m/>
    <x v="133"/>
    <s v="Credit Note"/>
    <s v="4401483878"/>
    <s v="BUILDERS WAREHOUSE:EDENVALE"/>
    <s v="COLOUR MAGIC 15CM  43611"/>
    <n v="-21"/>
    <n v="21.3"/>
    <n v="-447.3"/>
    <n v="-44643.089999999982"/>
    <x v="11"/>
  </r>
  <r>
    <m/>
    <x v="133"/>
    <s v="Credit Note"/>
    <s v="86300A"/>
    <s v="THYME SQUARE"/>
    <s v="JUNCAS  15CM"/>
    <n v="-30"/>
    <n v="19.989999999999998"/>
    <n v="-599.70000000000005"/>
    <n v="-45242.789999999979"/>
    <x v="11"/>
  </r>
  <r>
    <m/>
    <x v="133"/>
    <s v="Credit Note"/>
    <s v="86300A"/>
    <s v="THYME SQUARE"/>
    <s v="COLOUR MAGIC 15CM"/>
    <n v="-11"/>
    <n v="19.989999999999998"/>
    <n v="-219.89"/>
    <n v="-45462.679999999978"/>
    <x v="11"/>
  </r>
  <r>
    <m/>
    <x v="133"/>
    <s v="Credit Note"/>
    <s v="4401483859"/>
    <s v="BUILDERS WAREHOUSE:NEWMARKET"/>
    <s v="COLOUR MAGIC 15CM  43611"/>
    <n v="-38"/>
    <n v="21.3"/>
    <n v="-809.4"/>
    <n v="-46272.07999999998"/>
    <x v="11"/>
  </r>
  <r>
    <m/>
    <x v="133"/>
    <s v="Credit Note"/>
    <s v="15622"/>
    <s v="GARDENSHOP PARKTOWN"/>
    <s v="COLOUR MAGIC 15CM"/>
    <n v="-58"/>
    <n v="19.989999999999998"/>
    <n v="-1159.42"/>
    <n v="-47431.499999999978"/>
    <x v="11"/>
  </r>
  <r>
    <m/>
    <x v="133"/>
    <s v="Credit Note"/>
    <s v="86306A"/>
    <s v="ECKARDS GARDEN PAVILION"/>
    <s v="COLOUR MAGIC 15CM"/>
    <n v="-33"/>
    <n v="19.989999999999998"/>
    <n v="-659.67"/>
    <n v="-48091.169999999976"/>
    <x v="11"/>
  </r>
  <r>
    <m/>
    <x v="133"/>
    <s v="Credit Note"/>
    <s v="1026"/>
    <s v="LITTLE AUSTRIA"/>
    <s v="COLOUR MAGIC 15CM"/>
    <n v="-3"/>
    <n v="19.989999999999998"/>
    <n v="-59.97"/>
    <n v="-48151.139999999978"/>
    <x v="11"/>
  </r>
  <r>
    <m/>
    <x v="133"/>
    <s v="Credit Note"/>
    <s v="1024"/>
    <s v="PRETTY GARDENS"/>
    <s v="COLOUR MAGIC 15CM"/>
    <n v="-24"/>
    <n v="19.989999999999998"/>
    <n v="-479.76"/>
    <n v="-48630.89999999998"/>
    <x v="11"/>
  </r>
  <r>
    <m/>
    <x v="133"/>
    <s v="Credit Note"/>
    <s v="4401483887"/>
    <s v="BUILDERS WAREHOUSE:THOHOYANDOU"/>
    <s v="COLOUR MAGIC 15CM  43611"/>
    <n v="-81"/>
    <n v="21.3"/>
    <n v="-1725.3"/>
    <n v="-50356.199999999983"/>
    <x v="11"/>
  </r>
  <r>
    <m/>
    <x v="133"/>
    <s v="Credit Note"/>
    <s v="4401483777"/>
    <s v="BUILDERS WAREHOUSE:GLEN EAGLES"/>
    <s v="COLOUR MAGIC 15CM"/>
    <n v="-21"/>
    <n v="21.3"/>
    <n v="-447.3"/>
    <n v="-50803.499999999985"/>
    <x v="11"/>
  </r>
  <r>
    <m/>
    <x v="287"/>
    <s v="Credit Note"/>
    <s v="4401484424"/>
    <s v="BUILDERS WAREHOUSE:RUSTENBURG"/>
    <s v="COLOUR MAGIC 15CM  43611"/>
    <n v="-26"/>
    <n v="21.3"/>
    <n v="-553.79999999999995"/>
    <n v="-51357.299999999988"/>
    <x v="11"/>
  </r>
  <r>
    <m/>
    <x v="287"/>
    <s v="Credit Note"/>
    <s v="86308A"/>
    <s v="BUILDERS WAREHOUSE:RUSTENBURG"/>
    <s v="COLOUR MAGIC 15CM  43611"/>
    <n v="-16"/>
    <n v="21.3"/>
    <n v="-340.8"/>
    <n v="-51698.099999999991"/>
    <x v="11"/>
  </r>
  <r>
    <m/>
    <x v="287"/>
    <s v="Credit Note"/>
    <s v="1112"/>
    <s v="IMPALA FLORA"/>
    <s v="COLOUR MAGIC 15CM"/>
    <n v="-5"/>
    <n v="18.989999999999998"/>
    <n v="-94.95"/>
    <n v="-51793.049999999988"/>
    <x v="11"/>
  </r>
  <r>
    <m/>
    <x v="287"/>
    <s v="Credit Note"/>
    <s v="4401484354"/>
    <s v="BUILDERS WAREHOUSE:NOORDHEUWEL"/>
    <s v="COLOUR MAGIC 15CM  43611"/>
    <n v="-10"/>
    <n v="21.3"/>
    <n v="-213"/>
    <n v="-52006.049999999988"/>
    <x v="11"/>
  </r>
  <r>
    <m/>
    <x v="287"/>
    <s v="Credit Note"/>
    <s v="4401484233"/>
    <s v="BUILDERS WAREHOUSE:CRAIGHALL PARK"/>
    <s v="COLOUR MAGIC 15CM  43611"/>
    <n v="-5"/>
    <n v="21.3"/>
    <n v="-106.5"/>
    <n v="-52112.549999999988"/>
    <x v="11"/>
  </r>
  <r>
    <m/>
    <x v="251"/>
    <s v="Credit Note"/>
    <s v="4401484785"/>
    <s v="BUILDERS WAREHOUSE:CEDAR SQUARE"/>
    <s v="COLOUR MAGIC 15CM  43611"/>
    <n v="-5"/>
    <n v="21.3"/>
    <n v="-106.5"/>
    <n v="-52219.049999999988"/>
    <x v="11"/>
  </r>
  <r>
    <m/>
    <x v="251"/>
    <s v="Credit Note"/>
    <s v="4401484771"/>
    <s v="BUILDERS WAREHOUSE:RIVONIA"/>
    <s v="COLOUR MAGIC 15CM  43611"/>
    <n v="-8"/>
    <n v="21.3"/>
    <n v="-170.4"/>
    <n v="-52389.44999999999"/>
    <x v="11"/>
  </r>
  <r>
    <m/>
    <x v="251"/>
    <s v="Credit Note"/>
    <s v="25380A"/>
    <s v="LIFESTYLE HOME GARDEN"/>
    <s v="COLOUR MAGIC 15CM"/>
    <n v="-21"/>
    <n v="18.989999999999998"/>
    <n v="-398.79"/>
    <n v="-52788.239999999991"/>
    <x v="11"/>
  </r>
  <r>
    <m/>
    <x v="251"/>
    <s v="Credit Note"/>
    <s v="4401484777"/>
    <s v="BUILDERS WAREHOUSE:ZAMBEZI"/>
    <s v="COLOUR MAGIC 15CM  43611"/>
    <n v="-24"/>
    <n v="21.3"/>
    <n v="-511.2"/>
    <n v="-53299.439999999988"/>
    <x v="11"/>
  </r>
  <r>
    <m/>
    <x v="251"/>
    <s v="Credit Note"/>
    <s v="4401484234"/>
    <s v="CENTRAL NURSERY DEPOT"/>
    <s v="COLOUR MAGIC 15CM"/>
    <n v="-8"/>
    <n v="19.989999999999998"/>
    <n v="-159.91999999999999"/>
    <n v="-53459.359999999986"/>
    <x v="11"/>
  </r>
  <r>
    <m/>
    <x v="251"/>
    <s v="Credit Note"/>
    <s v="4401484731"/>
    <s v="BUILDERS WAREHOUSE:GLEN EAGLES"/>
    <s v="COLOUR MAGIC 15CM"/>
    <n v="-10"/>
    <n v="21.3"/>
    <n v="-213"/>
    <n v="-53672.359999999986"/>
    <x v="11"/>
  </r>
  <r>
    <m/>
    <x v="252"/>
    <s v="Credit Note"/>
    <s v="4401485067"/>
    <s v="BUILDERS WAREHOUSE:RASLOUW"/>
    <s v="COLOUR MAGIC 15CM  43611"/>
    <n v="-10"/>
    <n v="21.3"/>
    <n v="-213"/>
    <n v="-53885.359999999986"/>
    <x v="11"/>
  </r>
  <r>
    <m/>
    <x v="252"/>
    <s v="Credit Note"/>
    <s v="4401485087"/>
    <s v="BUILDERS WAREHOUSE:KLERKSDORP"/>
    <s v="COLOUR MAGIC 15CM  43611"/>
    <n v="-1"/>
    <n v="21.3"/>
    <n v="-21.3"/>
    <n v="-53906.659999999989"/>
    <x v="11"/>
  </r>
  <r>
    <m/>
    <x v="252"/>
    <s v="Credit Note"/>
    <s v="15626"/>
    <s v="GARDENSHOP PARKTOWN"/>
    <s v="COLOUR MAGIC 15CM"/>
    <n v="-10"/>
    <n v="19.989999999999998"/>
    <n v="-199.9"/>
    <n v="-54106.55999999999"/>
    <x v="11"/>
  </r>
  <r>
    <m/>
    <x v="225"/>
    <s v="Credit Note"/>
    <s v="0885"/>
    <s v="LITTLE AUSTRIA"/>
    <s v="COLOUR MAGIC 15CM"/>
    <n v="-3"/>
    <n v="19.989999999999998"/>
    <n v="-59.97"/>
    <n v="-54166.529999999992"/>
    <x v="11"/>
  </r>
  <r>
    <m/>
    <x v="225"/>
    <s v="Credit Note"/>
    <s v="4401485450"/>
    <s v="BUILDERS WAREHOUSE:GREENSTONE"/>
    <s v="COLOUR MAGIC 15CM  43611"/>
    <n v="-30"/>
    <n v="21.3"/>
    <n v="-639"/>
    <n v="-54805.529999999992"/>
    <x v="11"/>
  </r>
  <r>
    <m/>
    <x v="225"/>
    <s v="Credit Note"/>
    <s v="4401485539"/>
    <s v="BUILDERS WAREHOUSE:NORTHRIDING"/>
    <s v="COLOUR MAGIC 15CM  43611"/>
    <n v="-2"/>
    <n v="21.3"/>
    <n v="-42.6"/>
    <n v="-54848.12999999999"/>
    <x v="11"/>
  </r>
  <r>
    <m/>
    <x v="225"/>
    <s v="Credit Note"/>
    <s v="4401485471"/>
    <s v="BUILDERS WAREHOUSE:NOORDHEUWEL"/>
    <s v="COLOUR MAGIC 15CM  43611"/>
    <n v="-18"/>
    <n v="21.3"/>
    <n v="-383.4"/>
    <n v="-55231.529999999992"/>
    <x v="11"/>
  </r>
  <r>
    <m/>
    <x v="225"/>
    <s v="Credit Note"/>
    <s v="86361A"/>
    <s v="BUILDERS WAREHOUSE:NOORDHEUWEL"/>
    <s v="COLOUR MAGIC 15CM  43611"/>
    <n v="-4"/>
    <n v="21.3"/>
    <n v="-85.2"/>
    <n v="-55316.729999999989"/>
    <x v="11"/>
  </r>
  <r>
    <m/>
    <x v="225"/>
    <s v="Credit Note"/>
    <s v="4401485465"/>
    <s v="BUILDERS WAREHOUSE:ROBINDALE"/>
    <s v="COLOUR MAGIC 15CM  43611"/>
    <n v="-16"/>
    <n v="21.3"/>
    <n v="-340.8"/>
    <n v="-55657.529999999992"/>
    <x v="11"/>
  </r>
  <r>
    <m/>
    <x v="225"/>
    <s v="Credit Note"/>
    <s v="4401485511"/>
    <s v="BUILDERS WAREHOUSE:KEMPTON PARK"/>
    <s v="COLOUR MAGIC 15CM  43611"/>
    <n v="-20"/>
    <n v="21.3"/>
    <n v="-426"/>
    <n v="-56083.529999999992"/>
    <x v="11"/>
  </r>
  <r>
    <m/>
    <x v="225"/>
    <s v="Credit Note"/>
    <s v="4401485540"/>
    <s v="BUILDERS WAREHOUSE:STRUBENS VALLEY"/>
    <s v="COLOUR MAGIC 15CM  43611"/>
    <n v="-16"/>
    <n v="21.3"/>
    <n v="-340.8"/>
    <n v="-56424.329999999994"/>
    <x v="11"/>
  </r>
  <r>
    <m/>
    <x v="225"/>
    <s v="Credit Note"/>
    <s v="4401485535"/>
    <s v="BUILDERS WAREHOUSE:MAFIKENG"/>
    <s v="COLOUR MAGIC 15CM  43611"/>
    <n v="-42"/>
    <n v="21.3"/>
    <n v="-894.6"/>
    <n v="-57318.929999999993"/>
    <x v="11"/>
  </r>
  <r>
    <m/>
    <x v="149"/>
    <s v="Credit Note"/>
    <s v="4401485792"/>
    <s v="BUILDERS WAREHOUSE:NEWMARKET"/>
    <s v="COLOUR MAGIC 15CM  43611"/>
    <n v="-11"/>
    <n v="21.3"/>
    <n v="-234.3"/>
    <n v="-57553.229999999996"/>
    <x v="11"/>
  </r>
  <r>
    <m/>
    <x v="149"/>
    <s v="Credit Note"/>
    <s v="4401485897"/>
    <s v="BUILDERS WAREHOUSE:GLEN EAGLES"/>
    <s v="COLOUR MAGIC 15CM  43611"/>
    <n v="-10"/>
    <n v="21.3"/>
    <n v="-213"/>
    <n v="-57766.229999999996"/>
    <x v="11"/>
  </r>
  <r>
    <m/>
    <x v="149"/>
    <s v="Credit Note"/>
    <s v="4401485865"/>
    <s v="BUILDERS WAREHOUSE:SUNWARD PARK"/>
    <s v="COLOUR MAGIC 15CM  43611"/>
    <n v="-67"/>
    <n v="21.3"/>
    <n v="-1427.1"/>
    <n v="-59193.329999999994"/>
    <x v="11"/>
  </r>
  <r>
    <m/>
    <x v="149"/>
    <s v="Credit Note"/>
    <s v="4401485891"/>
    <s v="BUILDERS WAREHOUSE:BOKSBURG (NEW)"/>
    <s v="COLOUR MAGIC 15CM  43611"/>
    <n v="-29"/>
    <n v="21.3"/>
    <n v="-617.70000000000005"/>
    <n v="-59811.029999999992"/>
    <x v="11"/>
  </r>
  <r>
    <m/>
    <x v="149"/>
    <s v="Credit Note"/>
    <s v="0887"/>
    <s v="FLORICULTURE WHOLESALE GROWERS"/>
    <s v="COLOUR MAGIC 15CM"/>
    <n v="-20"/>
    <n v="19.989999999999998"/>
    <n v="-399.8"/>
    <n v="-60210.829999999994"/>
    <x v="11"/>
  </r>
  <r>
    <m/>
    <x v="288"/>
    <s v="Credit Note"/>
    <s v="1027"/>
    <s v="THYME SQUARE"/>
    <s v="COLOUR MAGIC 15CM"/>
    <n v="-36"/>
    <n v="19.989999999999998"/>
    <n v="-719.64"/>
    <n v="-60930.469999999994"/>
    <x v="11"/>
  </r>
  <r>
    <m/>
    <x v="288"/>
    <s v="Credit Note"/>
    <s v="15657"/>
    <s v="GARDENSHOP PARKTOWN"/>
    <s v="COLOUR MAGIC 15CM"/>
    <n v="-19"/>
    <n v="19.989999999999998"/>
    <n v="-379.81"/>
    <n v="-61310.279999999992"/>
    <x v="11"/>
  </r>
  <r>
    <m/>
    <x v="222"/>
    <s v="Credit Note"/>
    <s v="4401486855"/>
    <s v="BUILDERS WAREHOUSE:SECUNDA"/>
    <s v="COLOUR MAGIC 15CM  43611"/>
    <n v="-17"/>
    <n v="21.3"/>
    <n v="-362.1"/>
    <n v="-61672.37999999999"/>
    <x v="11"/>
  </r>
  <r>
    <m/>
    <x v="222"/>
    <s v="Credit Note"/>
    <s v="4401486871"/>
    <s v="BUILDERS WAREHOUSE:LYNNWOOD"/>
    <s v="COLOUR MAGIC 15CM"/>
    <n v="-25"/>
    <n v="21.3"/>
    <n v="-532.5"/>
    <n v="-62204.87999999999"/>
    <x v="11"/>
  </r>
  <r>
    <m/>
    <x v="222"/>
    <s v="Credit Note"/>
    <s v="4401486961"/>
    <s v="BUILDERS WAREHOUSE:WONDER PARK"/>
    <s v="COLOUR MAGIC 15CM  43611"/>
    <n v="-1"/>
    <n v="21.3"/>
    <n v="-21.3"/>
    <n v="-62226.179999999993"/>
    <x v="11"/>
  </r>
  <r>
    <m/>
    <x v="222"/>
    <s v="Credit Note"/>
    <s v="4401486959"/>
    <s v="BUILDERS WAREHOUSE:WONDERBOOM"/>
    <s v="COLOUR MAGIC 15CM  43611"/>
    <n v="-20"/>
    <n v="21.3"/>
    <n v="-426"/>
    <n v="-62652.179999999993"/>
    <x v="11"/>
  </r>
  <r>
    <m/>
    <x v="222"/>
    <s v="Credit Note"/>
    <s v="4401486991"/>
    <s v="BUILDERS WAREHOUSE:MIDRAND"/>
    <s v="COLOUR MAGIC 15CM 43611"/>
    <n v="-33"/>
    <n v="21.3"/>
    <n v="-702.9"/>
    <n v="-63355.079999999994"/>
    <x v="11"/>
  </r>
  <r>
    <m/>
    <x v="222"/>
    <s v="Credit Note"/>
    <s v="4401486942"/>
    <s v="BUILDERS WAREHOUSE:RASLOUW"/>
    <s v="COLOUR MAGIC 15CM 43611"/>
    <n v="-1"/>
    <n v="21.3"/>
    <n v="-21.3"/>
    <n v="-63376.38"/>
    <x v="11"/>
  </r>
  <r>
    <m/>
    <x v="222"/>
    <s v="Credit Note"/>
    <s v="15636"/>
    <s v="GARDENSHOP PARKTOWN"/>
    <s v="COLOUR MAGIC 15CM"/>
    <n v="-5"/>
    <n v="19.989999999999998"/>
    <n v="-99.95"/>
    <n v="-63476.329999999994"/>
    <x v="11"/>
  </r>
  <r>
    <m/>
    <x v="222"/>
    <s v="Credit Note"/>
    <s v="4401486873"/>
    <s v="BUILDERS WAREHOUSE:ZAMBEZI"/>
    <s v="COLOUR MAGIC 15CM  43611"/>
    <n v="-30"/>
    <n v="21.3"/>
    <n v="-639"/>
    <n v="-64115.329999999994"/>
    <x v="11"/>
  </r>
  <r>
    <m/>
    <x v="289"/>
    <s v="Credit Note"/>
    <s v="4401487332"/>
    <s v="BUILDERS WAREHOUSE:CRAIGHALL PARK"/>
    <s v="COLOUR MAGIC 15CM  43611"/>
    <n v="-4"/>
    <n v="21.3"/>
    <n v="-85.2"/>
    <n v="-64200.529999999992"/>
    <x v="11"/>
  </r>
  <r>
    <m/>
    <x v="289"/>
    <s v="Credit Note"/>
    <s v="4401487243"/>
    <s v="BUILDERS WAREHOUSE:LAMBTON"/>
    <s v="COLOUR MAGIC 15CM  43611"/>
    <n v="-25"/>
    <n v="21.3"/>
    <n v="-532.5"/>
    <n v="-64733.029999999992"/>
    <x v="11"/>
  </r>
  <r>
    <m/>
    <x v="289"/>
    <s v="Credit Note"/>
    <s v="4401487252"/>
    <s v="BUILDERS WAREHOUSE:SOUTHGATE"/>
    <s v="COLOUR MAGIC 15CM  43611"/>
    <n v="-14"/>
    <n v="21.3"/>
    <n v="-298.2"/>
    <n v="-65031.229999999989"/>
    <x v="11"/>
  </r>
  <r>
    <m/>
    <x v="289"/>
    <s v="Credit Note"/>
    <s v="35475"/>
    <s v="FH CHAMBERLAIN TRADING (PTY) LTD:MONTANA"/>
    <s v="COLOUR MAGIC 15CM"/>
    <n v="-56"/>
    <n v="19.75"/>
    <n v="-1106"/>
    <n v="-66137.229999999981"/>
    <x v="11"/>
  </r>
  <r>
    <m/>
    <x v="253"/>
    <s v="Credit Note"/>
    <s v="4401487775"/>
    <s v="BUILDERS WAREHOUSE:NEWCASTLE"/>
    <s v="COLOUR MAGIC 15CM  43611"/>
    <n v="-50"/>
    <n v="20.83"/>
    <n v="-1041.5"/>
    <n v="-67178.729999999981"/>
    <x v="11"/>
  </r>
  <r>
    <m/>
    <x v="253"/>
    <s v="Credit Note"/>
    <s v="10682"/>
    <s v="FH CHAMBERLAIN TRADING (PTY) LTD:KYALAMI"/>
    <s v="COLOUR MAGIC 15CM"/>
    <n v="-4"/>
    <n v="19.75"/>
    <n v="-79"/>
    <n v="-67257.729999999981"/>
    <x v="11"/>
  </r>
  <r>
    <m/>
    <x v="253"/>
    <s v="Credit Note"/>
    <s v="4401487861"/>
    <s v="BUILDERS WAREHOUSE:NOORDHEUWEL"/>
    <s v="COLOUR MAGIC 15CM  43611"/>
    <n v="-10"/>
    <n v="21.3"/>
    <n v="-213"/>
    <n v="-67470.729999999981"/>
    <x v="11"/>
  </r>
  <r>
    <m/>
    <x v="253"/>
    <s v="Credit Note"/>
    <s v="4401487817"/>
    <s v="BUILDERS WAREHOUSE:VEREENIGING"/>
    <s v="COLOUR MAGIC 15CM  43611"/>
    <n v="-34"/>
    <n v="21.3"/>
    <n v="-724.2"/>
    <n v="-68194.929999999978"/>
    <x v="11"/>
  </r>
  <r>
    <m/>
    <x v="150"/>
    <s v="Credit Note"/>
    <s v="0972"/>
    <s v="PLANT FACTORY"/>
    <s v="COLOUR MAGIC 15CM"/>
    <n v="-7"/>
    <n v="19.989999999999998"/>
    <n v="-139.93"/>
    <n v="-68334.859999999971"/>
    <x v="11"/>
  </r>
  <r>
    <m/>
    <x v="150"/>
    <s v="Credit Note"/>
    <s v="4401488268"/>
    <s v="BUILDERS WAREHOUSE:NELSPRUIT"/>
    <s v="COLOUR MAGIC 15CM  43611"/>
    <n v="-32"/>
    <n v="21.3"/>
    <n v="-681.6"/>
    <n v="-69016.459999999977"/>
    <x v="11"/>
  </r>
  <r>
    <m/>
    <x v="150"/>
    <s v="Credit Note"/>
    <s v="4401488299"/>
    <s v="BUILDERS WAREHOUSE:BLOEMFONTEIN"/>
    <s v="COLOUR MAGIC 15CM  43611"/>
    <n v="-30"/>
    <n v="21.3"/>
    <n v="-639"/>
    <n v="-69655.459999999977"/>
    <x v="11"/>
  </r>
  <r>
    <m/>
    <x v="150"/>
    <s v="Credit Note"/>
    <s v="4401488185"/>
    <s v="BUILDERS WAREHOUSE:NEWMARKET"/>
    <s v="COLOUR MAGIC 15CM  43611"/>
    <n v="-3"/>
    <n v="21.3"/>
    <n v="-63.9"/>
    <n v="-69719.359999999971"/>
    <x v="11"/>
  </r>
  <r>
    <m/>
    <x v="150"/>
    <s v="Credit Note"/>
    <s v="4401488209"/>
    <s v="BUILDERS WAREHOUSE:FOURWAYS"/>
    <s v="COLOUR MAGIC 15CM  43611"/>
    <n v="-1"/>
    <n v="21.3"/>
    <n v="-21.3"/>
    <n v="-69740.659999999974"/>
    <x v="11"/>
  </r>
  <r>
    <m/>
    <x v="150"/>
    <s v="Credit Note"/>
    <s v="4401488259"/>
    <s v="BUILDERS WAREHOUSE:CEDAR SQUARE"/>
    <s v="COLOUR MAGIC 15CM  43611"/>
    <n v="-15"/>
    <n v="21.3"/>
    <n v="-319.5"/>
    <n v="-70060.159999999974"/>
    <x v="11"/>
  </r>
  <r>
    <m/>
    <x v="150"/>
    <s v="Credit Note"/>
    <s v="4401488242"/>
    <s v="BUILDERS WAREHOUSE:BOKSBURG (NEW)"/>
    <s v="COLOUR MAGIC 15CM  43611"/>
    <n v="-5"/>
    <n v="21.3"/>
    <n v="-106.5"/>
    <n v="-70166.659999999974"/>
    <x v="11"/>
  </r>
  <r>
    <m/>
    <x v="150"/>
    <s v="Credit Note"/>
    <s v="4401488285"/>
    <s v="BUILDERS WAREHOUSE:RIVONIA"/>
    <s v="COLOUR MAGIC 15CM  43611"/>
    <n v="-10"/>
    <n v="21.3"/>
    <n v="-213"/>
    <n v="-70379.659999999974"/>
    <x v="11"/>
  </r>
  <r>
    <m/>
    <x v="150"/>
    <s v="Credit Note"/>
    <s v="1030"/>
    <s v="THYME SQUARE"/>
    <s v="COLOUR MAGIC 15CM"/>
    <n v="-7"/>
    <n v="19.989999999999998"/>
    <n v="-139.93"/>
    <n v="-70519.589999999967"/>
    <x v="11"/>
  </r>
  <r>
    <m/>
    <x v="150"/>
    <s v="Credit Note"/>
    <s v="4401488296"/>
    <s v="BUILDERS WAREHOUSE:NORTHMEAD"/>
    <s v="COLOUR MAGIC 15CM  43611"/>
    <n v="-2"/>
    <n v="21.3"/>
    <n v="-42.6"/>
    <n v="-70562.189999999973"/>
    <x v="11"/>
  </r>
  <r>
    <m/>
    <x v="150"/>
    <s v="Credit Note"/>
    <s v="4401488238"/>
    <s v="BUILDERS WAREHOUSE:SUNWARD PARK"/>
    <s v="COLOUR MAGIC 15CM  43611"/>
    <n v="-1"/>
    <n v="21.3"/>
    <n v="-21.3"/>
    <n v="-70583.489999999976"/>
    <x v="11"/>
  </r>
  <r>
    <m/>
    <x v="150"/>
    <s v="Credit Note"/>
    <s v="4401488133"/>
    <s v="BUILDERS WAREHOUSE:GLEN EAGLES"/>
    <s v="COLOUR MAGIC 15CM  43611"/>
    <n v="-10"/>
    <n v="21.3"/>
    <n v="-213"/>
    <n v="-70796.489999999976"/>
    <x v="11"/>
  </r>
  <r>
    <m/>
    <x v="151"/>
    <s v="Credit Note"/>
    <s v="4401488840"/>
    <s v="BUILDERS WAREHOUSE:RUSTENBURG"/>
    <s v="COLOUR MAGIC 15CM  43611"/>
    <n v="-16"/>
    <n v="21.3"/>
    <n v="-340.8"/>
    <n v="-71137.289999999979"/>
    <x v="11"/>
  </r>
  <r>
    <m/>
    <x v="151"/>
    <s v="Credit Note"/>
    <s v="0889"/>
    <s v="HABITITNAK/KEENGRO"/>
    <s v="COLOUR MAGIC BEGONIA 15CM"/>
    <n v="-2"/>
    <n v="19.989999999999998"/>
    <n v="-39.979999999999997"/>
    <n v="-71177.269999999975"/>
    <x v="11"/>
  </r>
  <r>
    <m/>
    <x v="151"/>
    <s v="Credit Note"/>
    <s v="4401488870"/>
    <s v="BUILDERS WAREHOUSE:ROBINDALE"/>
    <s v="COLOUR MAGIC 15CM  43611"/>
    <n v="-30"/>
    <n v="21.3"/>
    <n v="-639"/>
    <n v="-71816.269999999975"/>
    <x v="11"/>
  </r>
  <r>
    <m/>
    <x v="151"/>
    <s v="Credit Note"/>
    <s v="4401488909"/>
    <s v="BUILDERS WAREHOUSE:NORWOOD"/>
    <s v="COLOUR MAGIC 15CM  43611"/>
    <n v="-9"/>
    <n v="21.3"/>
    <n v="-191.7"/>
    <n v="-72007.969999999972"/>
    <x v="11"/>
  </r>
  <r>
    <m/>
    <x v="58"/>
    <s v="Credit Note"/>
    <s v="4401489313"/>
    <s v="BUILDERS WAREHOUSE:ZAMBEZI"/>
    <s v="COLOUR MAGIC 15CM  43611"/>
    <n v="-20"/>
    <n v="21.3"/>
    <n v="-426"/>
    <n v="-72433.969999999972"/>
    <x v="11"/>
  </r>
  <r>
    <m/>
    <x v="58"/>
    <s v="Credit Note"/>
    <s v="4401489343"/>
    <s v="BUILDERS WAREHOUSE:RIVONIA"/>
    <s v="COLOUR MAGIC 15CM  43611"/>
    <n v="-1"/>
    <n v="21.3"/>
    <n v="-21.3"/>
    <n v="-72455.269999999975"/>
    <x v="11"/>
  </r>
  <r>
    <m/>
    <x v="58"/>
    <s v="Credit Note"/>
    <s v="4401489312"/>
    <s v="BUILDERS WAREHOUSE:LYNNWOOD"/>
    <s v="COLOUR MAGIC 15CM  43611"/>
    <n v="-14"/>
    <n v="21.3"/>
    <n v="-298.2"/>
    <n v="-72753.469999999972"/>
    <x v="11"/>
  </r>
  <r>
    <m/>
    <x v="58"/>
    <s v="Credit Note"/>
    <s v="4401489253"/>
    <s v="BUILDERS WAREHOUSE:GEZINA NEW"/>
    <s v="COLOUR MAGIC 15CM  43611"/>
    <n v="-6"/>
    <n v="21.3"/>
    <n v="-127.8"/>
    <n v="-72881.269999999975"/>
    <x v="11"/>
  </r>
  <r>
    <m/>
    <x v="58"/>
    <s v="Credit Note"/>
    <s v="0892"/>
    <s v="CENTRAL NURSERY DEPOT"/>
    <s v="COLOUR MAGIC 15CM"/>
    <n v="-13"/>
    <n v="19.989999999999998"/>
    <n v="-259.87"/>
    <n v="-73141.13999999997"/>
    <x v="11"/>
  </r>
  <r>
    <m/>
    <x v="152"/>
    <s v="Credit Note"/>
    <s v="4401489922"/>
    <s v="BUILDERS WAREHOUSE:CRAIGHALL PARK"/>
    <s v="COLOUR MAGIC 15CM  43611"/>
    <n v="-5"/>
    <n v="21.3"/>
    <n v="-106.5"/>
    <n v="-73247.63999999997"/>
    <x v="11"/>
  </r>
  <r>
    <m/>
    <x v="152"/>
    <s v="Credit Note"/>
    <s v="4401489772"/>
    <s v="BUILDERS WAREHOUSE:SOUTHGATE"/>
    <s v="COLOUR MAGIC 15CM  43611"/>
    <n v="-3"/>
    <n v="21.3"/>
    <n v="-63.9"/>
    <n v="-73311.539999999964"/>
    <x v="11"/>
  </r>
  <r>
    <m/>
    <x v="152"/>
    <s v="Credit Note"/>
    <s v="1077"/>
    <s v="RAINBOW GARDEN AND HOME CENTRE"/>
    <s v="COLOUR MAGIC 15CM"/>
    <n v="-36"/>
    <n v="19.989999999999998"/>
    <n v="-719.64"/>
    <n v="-74031.179999999964"/>
    <x v="11"/>
  </r>
  <r>
    <m/>
    <x v="152"/>
    <s v="Credit Note"/>
    <s v="4401489959"/>
    <s v="BUILDERS WAREHOUSE:KLERKSDORP"/>
    <s v="COLOUR MAGIC 15CM  43611"/>
    <n v="-13"/>
    <n v="21.3"/>
    <n v="-276.89999999999998"/>
    <n v="-74308.079999999958"/>
    <x v="11"/>
  </r>
  <r>
    <m/>
    <x v="152"/>
    <s v="Credit Note"/>
    <s v="4401489934"/>
    <s v="BUILDERS WAREHOUSE:LAMBTON"/>
    <s v="COLOUR MAGIC 15CM  43611"/>
    <n v="-4"/>
    <n v="21.3"/>
    <n v="-85.2"/>
    <n v="-74393.279999999955"/>
    <x v="11"/>
  </r>
  <r>
    <m/>
    <x v="152"/>
    <s v="Credit Note"/>
    <s v="86491A"/>
    <s v="BUILDERS WAREHOUSE:LAMBTON"/>
    <s v="COLOUR MAGIC 15CM  43611"/>
    <n v="-10"/>
    <n v="21.3"/>
    <n v="-213"/>
    <n v="-74606.279999999955"/>
    <x v="11"/>
  </r>
  <r>
    <m/>
    <x v="152"/>
    <s v="Credit Note"/>
    <s v="16259"/>
    <s v="FH CHAMBERLAIN TRADING (PTY) LTD:WATERKLOOF GLEN"/>
    <s v="COLOUR MAGIC 15CM"/>
    <n v="-13"/>
    <n v="19.75"/>
    <n v="-256.75"/>
    <n v="-74863.029999999955"/>
    <x v="11"/>
  </r>
  <r>
    <m/>
    <x v="152"/>
    <s v="Credit Note"/>
    <s v="15646"/>
    <s v="GARDENSHOP PARKTOWN"/>
    <s v="COLOUR MAGIC 15CM"/>
    <n v="-34"/>
    <n v="19.989999999999998"/>
    <n v="-679.66"/>
    <n v="-75542.689999999959"/>
    <x v="11"/>
  </r>
  <r>
    <m/>
    <x v="152"/>
    <s v="Credit Note"/>
    <s v="4401478074"/>
    <s v="BUILDERS WAREHOUSE:CHERRY LANE"/>
    <s v="COLOUR MAGIC 15CM"/>
    <n v="-12"/>
    <n v="21.3"/>
    <n v="-255.6"/>
    <n v="-75798.289999999964"/>
    <x v="11"/>
  </r>
  <r>
    <m/>
    <x v="152"/>
    <s v="Credit Note"/>
    <s v="4401479671"/>
    <s v="BUILDERS WAREHOUSE:CHERRY LANE"/>
    <s v="COLOUR MAGIC 15CM"/>
    <n v="-10"/>
    <n v="17.309999999999999"/>
    <n v="-173.1"/>
    <n v="-75971.38999999997"/>
    <x v="11"/>
  </r>
  <r>
    <m/>
    <x v="152"/>
    <s v="Credit Note"/>
    <s v="4401483101"/>
    <s v="BUILDERS WAREHOUSE:CHERRY LANE"/>
    <s v="COLOUR MAGIC 15CM"/>
    <n v="-8"/>
    <n v="17.309999999999999"/>
    <n v="-138.47999999999999"/>
    <n v="-76109.869999999966"/>
    <x v="11"/>
  </r>
  <r>
    <m/>
    <x v="153"/>
    <s v="Credit Note"/>
    <s v="4401490411"/>
    <s v="BUILDERS WAREHOUSE:GREENSTONE"/>
    <s v="COLOUR MAGIC 15CM  43611"/>
    <n v="-2"/>
    <n v="21.3"/>
    <n v="-42.6"/>
    <n v="-76152.469999999972"/>
    <x v="11"/>
  </r>
  <r>
    <m/>
    <x v="153"/>
    <s v="Credit Note"/>
    <s v="4401490461"/>
    <s v="BUILDERS WAREHOUSE:KEMPTON PARK"/>
    <s v="COLOUR MAGIC 15CM  43611"/>
    <n v="-3"/>
    <n v="21.3"/>
    <n v="-63.9"/>
    <n v="-76216.369999999966"/>
    <x v="11"/>
  </r>
  <r>
    <m/>
    <x v="153"/>
    <s v="Credit Note"/>
    <s v="4401490536"/>
    <s v="BUILDERS WAREHOUSE:NORTHRIDING"/>
    <s v="COLOUR MAGIC 15CM  43611"/>
    <n v="-25"/>
    <n v="21.3"/>
    <n v="-532.5"/>
    <n v="-76748.869999999966"/>
    <x v="11"/>
  </r>
  <r>
    <m/>
    <x v="153"/>
    <s v="Credit Note"/>
    <s v="RTS1033098"/>
    <s v="RIVERSIDE MICA"/>
    <s v="PETUNIA 15CM"/>
    <n v="-8"/>
    <n v="20.9"/>
    <n v="-167.2"/>
    <n v="-76916.069999999963"/>
    <x v="11"/>
  </r>
  <r>
    <m/>
    <x v="153"/>
    <s v="Credit Note"/>
    <s v="RTS1033098"/>
    <s v="RIVERSIDE MICA"/>
    <s v="DIGITALIS DALMATIAN 15CM"/>
    <n v="-1"/>
    <n v="20.9"/>
    <n v="-20.9"/>
    <n v="-76936.969999999958"/>
    <x v="11"/>
  </r>
  <r>
    <m/>
    <x v="134"/>
    <s v="Credit Note"/>
    <s v="1122"/>
    <s v="IMPALA FLORA"/>
    <s v="COLOUR MAGIC 15CM"/>
    <n v="-10"/>
    <n v="28.65"/>
    <n v="-286.5"/>
    <n v="-77223.469999999958"/>
    <x v="11"/>
  </r>
  <r>
    <m/>
    <x v="134"/>
    <s v="Credit Note"/>
    <s v="4401490914"/>
    <s v="BUILDERS WAREHOUSE:BETHLEHEM"/>
    <s v="COLOUR MAGIC 15CM  43611"/>
    <n v="-8"/>
    <n v="21.3"/>
    <n v="-170.4"/>
    <n v="-77393.869999999952"/>
    <x v="11"/>
  </r>
  <r>
    <m/>
    <x v="134"/>
    <s v="Credit Note"/>
    <s v="4401490954"/>
    <s v="BUILDERS WAREHOUSE:BLOEMFONTEIN"/>
    <s v="COLOUR MAGIC 15CM  43611"/>
    <n v="-34"/>
    <n v="21.3"/>
    <n v="-724.2"/>
    <n v="-78118.069999999949"/>
    <x v="11"/>
  </r>
  <r>
    <m/>
    <x v="134"/>
    <s v="Credit Note"/>
    <s v="4401490903"/>
    <s v="BUILDERS WAREHOUSE:RIVONIA"/>
    <s v="COLOUR MAGIC 15CM  43611"/>
    <n v="-10"/>
    <n v="21.3"/>
    <n v="-213"/>
    <n v="-78331.069999999949"/>
    <x v="11"/>
  </r>
  <r>
    <m/>
    <x v="134"/>
    <s v="Credit Note"/>
    <s v="4401490898"/>
    <s v="BUILDERS WAREHOUSE:SUNWARD PARK"/>
    <s v="COLOUR MAGIC 15CM  43611"/>
    <n v="-40"/>
    <n v="21.3"/>
    <n v="-852"/>
    <n v="-79183.069999999949"/>
    <x v="11"/>
  </r>
  <r>
    <m/>
    <x v="134"/>
    <s v="Credit Note"/>
    <s v="4401490924"/>
    <s v="BUILDERS WAREHOUSE:NEWMARKET"/>
    <s v="COLOUR MAGIC 15CM  43611"/>
    <n v="-10"/>
    <n v="21.3"/>
    <n v="-213"/>
    <n v="-79396.069999999949"/>
    <x v="11"/>
  </r>
  <r>
    <m/>
    <x v="134"/>
    <s v="Credit Note"/>
    <s v="4401490822"/>
    <s v="BUILDERS WAREHOUSE:GLEN EAGLES"/>
    <s v="COLOUR MAGIC 15CM  43611"/>
    <n v="-2"/>
    <n v="21.3"/>
    <n v="-42.6"/>
    <n v="-79438.669999999955"/>
    <x v="11"/>
  </r>
  <r>
    <m/>
    <x v="134"/>
    <s v="Credit Note"/>
    <s v="25491"/>
    <s v="LIFESTYLE HOME GARDEN"/>
    <s v="COLOUR MAGIC 15CM"/>
    <n v="-8"/>
    <n v="18.989999999999998"/>
    <n v="-151.91999999999999"/>
    <n v="-79590.589999999953"/>
    <x v="11"/>
  </r>
  <r>
    <m/>
    <x v="134"/>
    <s v="Credit Note"/>
    <s v="4401490930"/>
    <s v="BUILDERS WAREHOUSE:EDENVALE"/>
    <s v="COLOUR MAGIC 15CM  43611"/>
    <n v="-28"/>
    <n v="21.3"/>
    <n v="-596.4"/>
    <n v="-80186.989999999947"/>
    <x v="11"/>
  </r>
  <r>
    <m/>
    <x v="134"/>
    <s v="Credit Note"/>
    <s v="86525A"/>
    <s v="BUILDERS WAREHOUSE:EDENVALE"/>
    <s v="COLOUR MAGIC 15CM  43611"/>
    <n v="-5"/>
    <n v="21.3"/>
    <n v="-106.5"/>
    <n v="-80293.489999999947"/>
    <x v="11"/>
  </r>
  <r>
    <m/>
    <x v="213"/>
    <s v="Credit Note"/>
    <s v="4401491489"/>
    <s v="BUILDERS WAREHOUSE:RUSTENBURG"/>
    <s v="COLOUR MAGIC 15CM  43611"/>
    <n v="-5"/>
    <n v="21.3"/>
    <n v="-106.5"/>
    <n v="-80399.989999999947"/>
    <x v="11"/>
  </r>
  <r>
    <m/>
    <x v="213"/>
    <s v="Credit Note"/>
    <s v="4401491450"/>
    <s v="BUILDERS WAREHOUSE:NOORDHEUWEL"/>
    <s v="COLOUR MAGIC 15CM  43611"/>
    <n v="-1"/>
    <n v="21.3"/>
    <n v="-21.3"/>
    <n v="-80421.28999999995"/>
    <x v="11"/>
  </r>
  <r>
    <m/>
    <x v="254"/>
    <s v="Credit Note"/>
    <s v="4401492090"/>
    <s v="BUILDERS WAREHOUSE:ZAMBEZI"/>
    <s v="COLOUR MAGIC 15CM  43611"/>
    <n v="-14"/>
    <n v="21.3"/>
    <n v="-298.2"/>
    <n v="-80719.489999999947"/>
    <x v="11"/>
  </r>
  <r>
    <m/>
    <x v="254"/>
    <s v="Credit Note"/>
    <s v="4401492011"/>
    <s v="BUILDERS WAREHOUSE:FOURWAYS"/>
    <s v="COLOUR MAGIC 15CM  43611"/>
    <n v="-3"/>
    <n v="21.3"/>
    <n v="-63.9"/>
    <n v="-80783.389999999941"/>
    <x v="11"/>
  </r>
  <r>
    <m/>
    <x v="254"/>
    <s v="Credit Note"/>
    <s v="10757"/>
    <s v="FH CHAMBERLAIN TRADING (PTY) LTD:KYALAMI"/>
    <s v="COLOUR MAGIC 15CM"/>
    <n v="-20"/>
    <n v="19.75"/>
    <n v="-395"/>
    <n v="-81178.389999999941"/>
    <x v="11"/>
  </r>
  <r>
    <m/>
    <x v="290"/>
    <s v="Credit Note"/>
    <s v="4401492562"/>
    <s v="BUILDERS WAREHOUSE:NEWCASTLE"/>
    <s v="COLOUR MAGIC 15CM  43611"/>
    <n v="-25"/>
    <n v="20.83"/>
    <n v="-520.75"/>
    <n v="-81699.139999999941"/>
    <x v="11"/>
  </r>
  <r>
    <m/>
    <x v="290"/>
    <s v="Credit Note"/>
    <s v="4401492324"/>
    <s v="BUILDERS WAREHOUSE:LAMBTON"/>
    <s v="COLOUR MAGIC 15CM  43611"/>
    <n v="-6"/>
    <n v="21.3"/>
    <n v="-127.8"/>
    <n v="-81826.939999999944"/>
    <x v="11"/>
  </r>
  <r>
    <m/>
    <x v="221"/>
    <s v="Credit Note"/>
    <s v="4401493037"/>
    <s v="BUILDERS WAREHOUSE:KEMPTON PARK"/>
    <s v="COLOUR MAGIC 15CM  43611"/>
    <n v="-21"/>
    <n v="21.3"/>
    <n v="-447.3"/>
    <n v="-82274.239999999947"/>
    <x v="11"/>
  </r>
  <r>
    <m/>
    <x v="221"/>
    <s v="Credit Note"/>
    <s v="4401493056"/>
    <s v="BUILDERS WAREHOUSE:ERASMUS PARK"/>
    <s v="COLOUR MAGIC 15CM  43611"/>
    <n v="-29"/>
    <n v="21.3"/>
    <n v="-617.70000000000005"/>
    <n v="-82891.939999999944"/>
    <x v="11"/>
  </r>
  <r>
    <m/>
    <x v="221"/>
    <s v="Credit Note"/>
    <s v="35600"/>
    <s v="FH CHAMBERLAIN TRADING (PTY) LTD:MONTANA"/>
    <s v="COLOUR MAGIC 15CM"/>
    <n v="-8"/>
    <n v="19.75"/>
    <n v="-158"/>
    <n v="-83049.939999999944"/>
    <x v="11"/>
  </r>
  <r>
    <m/>
    <x v="221"/>
    <s v="Credit Note"/>
    <s v="1083"/>
    <s v="SYLVIA PASS GARDEN CENTRE"/>
    <s v="COLOUR MAGIC 15CM"/>
    <n v="-38"/>
    <n v="19.989999999999998"/>
    <n v="-759.62"/>
    <n v="-83809.559999999939"/>
    <x v="11"/>
  </r>
  <r>
    <m/>
    <x v="221"/>
    <s v="Credit Note"/>
    <s v="4401493112"/>
    <s v="BUILDERS WAREHOUSE:POLOKWANE"/>
    <s v="COLOUR MAGIC 15CM  43611"/>
    <n v="-16"/>
    <n v="21.3"/>
    <n v="-340.8"/>
    <n v="-84150.359999999942"/>
    <x v="11"/>
  </r>
  <r>
    <m/>
    <x v="242"/>
    <s v="Credit Note"/>
    <s v="4401493509"/>
    <s v="BUILDERS WAREHOUSE:NELSPRUIT"/>
    <s v="COLOUR MAGIC 15CM  43611"/>
    <n v="-64"/>
    <n v="21.3"/>
    <n v="-1363.2"/>
    <n v="-85513.559999999939"/>
    <x v="11"/>
  </r>
  <r>
    <m/>
    <x v="242"/>
    <s v="Credit Note"/>
    <s v="4401493529"/>
    <s v="BUILDERS WAREHOUSE:THOHOYANDOU"/>
    <s v="COLOUR MAGIC 15CM  43611"/>
    <n v="-50"/>
    <n v="21.3"/>
    <n v="-1065"/>
    <n v="-86578.559999999939"/>
    <x v="11"/>
  </r>
  <r>
    <m/>
    <x v="154"/>
    <s v="Credit Note"/>
    <s v="1032"/>
    <s v="LITTLE AUSTRIA"/>
    <s v="COLOUR MAGIC 15CM"/>
    <n v="-20"/>
    <n v="19.989999999999998"/>
    <n v="-399.8"/>
    <n v="-86978.359999999942"/>
    <x v="11"/>
  </r>
  <r>
    <m/>
    <x v="154"/>
    <s v="Credit Note"/>
    <s v="0975"/>
    <s v="IMPALA FLORA"/>
    <s v="COLOUR MAGIC 15CM"/>
    <n v="-6"/>
    <n v="18.989999999999998"/>
    <n v="-113.94"/>
    <n v="-87092.299999999945"/>
    <x v="11"/>
  </r>
  <r>
    <m/>
    <x v="226"/>
    <s v="Credit Note"/>
    <s v="4401494273"/>
    <s v="BUILDERS WAREHOUSE:SECUNDA"/>
    <s v="COLOUR MAGIC 15CM  43611"/>
    <n v="-35"/>
    <n v="21.3"/>
    <n v="-745.5"/>
    <n v="-87837.799999999945"/>
    <x v="11"/>
  </r>
  <r>
    <m/>
    <x v="226"/>
    <s v="Credit Note"/>
    <s v="4401494420"/>
    <s v="BUILDERS WAREHOUSE:MIDRAND"/>
    <s v="COLOUR MAGIC 15CM  43611"/>
    <n v="-35"/>
    <n v="21.3"/>
    <n v="-745.5"/>
    <n v="-88583.299999999945"/>
    <x v="11"/>
  </r>
  <r>
    <m/>
    <x v="226"/>
    <s v="Credit Note"/>
    <s v="4401494430"/>
    <s v="BUILDERS WAREHOUSE:CEDAR SQUARE"/>
    <s v="COLOUR MAGIC 15CM  43611"/>
    <n v="-14"/>
    <n v="21.3"/>
    <n v="-298.2"/>
    <n v="-88881.499999999942"/>
    <x v="11"/>
  </r>
  <r>
    <m/>
    <x v="226"/>
    <s v="Credit Note"/>
    <s v="4401494329"/>
    <s v="BUILDERS WAREHOUSE:ZAMBEZI"/>
    <s v="COLOUR MAGIC 15CM  43611"/>
    <n v="-6"/>
    <n v="21.3"/>
    <n v="-127.8"/>
    <n v="-89009.299999999945"/>
    <x v="11"/>
  </r>
  <r>
    <m/>
    <x v="226"/>
    <s v="Credit Note"/>
    <s v="4401494386"/>
    <s v="BUILDERS WAREHOUSE:WONDERBOOM"/>
    <s v="COLOUR MAGIC 15CM  43611"/>
    <n v="-16"/>
    <n v="21.3"/>
    <n v="-340.8"/>
    <n v="-89350.099999999948"/>
    <x v="11"/>
  </r>
  <r>
    <m/>
    <x v="226"/>
    <s v="Credit Note"/>
    <s v="26111"/>
    <s v="LIFESTYLE HOME GARDEN"/>
    <s v="COLOUR MAGIC 15CM"/>
    <n v="-55"/>
    <n v="18.989999999999998"/>
    <n v="-1044.45"/>
    <n v="-90394.549999999945"/>
    <x v="11"/>
  </r>
  <r>
    <m/>
    <x v="227"/>
    <s v="Credit Note"/>
    <s v="4401494656"/>
    <s v="BUILDERS WAREHOUSE:CRAIGHALL PARK"/>
    <s v="COLOUR MAGIC 15CM  43611"/>
    <n v="-2"/>
    <n v="21.3"/>
    <n v="-42.6"/>
    <n v="-90437.149999999951"/>
    <x v="11"/>
  </r>
  <r>
    <m/>
    <x v="227"/>
    <s v="Credit Note"/>
    <s v="4401494716"/>
    <s v="BUILDERS WAREHOUSE:KLERKSDORP"/>
    <s v="COLOUR MAGIC 15CM  43611"/>
    <n v="-32"/>
    <n v="21.3"/>
    <n v="-681.6"/>
    <n v="-91118.749999999956"/>
    <x v="11"/>
  </r>
  <r>
    <m/>
    <x v="227"/>
    <s v="Credit Note"/>
    <s v="4401494710"/>
    <s v="BUILDERS WAREHOUSE:SOUTHGATE"/>
    <s v="COLOUR MAGIC 15CM  43611"/>
    <n v="-1"/>
    <n v="21.3"/>
    <n v="-21.3"/>
    <n v="-91140.049999999959"/>
    <x v="11"/>
  </r>
  <r>
    <m/>
    <x v="228"/>
    <s v="Credit Note"/>
    <s v="4401495132"/>
    <s v="BUILDERS WAREHOUSE:NOORDHEUWEL"/>
    <s v="COLOUR MAGIC 15CM  43611"/>
    <n v="-4"/>
    <n v="21.3"/>
    <n v="-85.2"/>
    <n v="-91225.249999999956"/>
    <x v="11"/>
  </r>
  <r>
    <m/>
    <x v="228"/>
    <s v="Credit Note"/>
    <s v="4401495069"/>
    <s v="BUILDERS WAREHOUSE:GREENSTONE"/>
    <s v="COLOUR MAGIC 15CM  43611"/>
    <n v="-43"/>
    <n v="21.3"/>
    <n v="-915.9"/>
    <n v="-92141.149999999951"/>
    <x v="11"/>
  </r>
  <r>
    <m/>
    <x v="228"/>
    <s v="Credit Note"/>
    <s v="RTS1033455"/>
    <s v="RIVERSIDE MICA"/>
    <s v="COLOUR MAGIC 15CM"/>
    <n v="-2"/>
    <n v="20.9"/>
    <n v="-41.8"/>
    <n v="-92182.949999999953"/>
    <x v="11"/>
  </r>
  <r>
    <m/>
    <x v="228"/>
    <s v="Credit Note"/>
    <s v="RTS1033455"/>
    <s v="RIVERSIDE MICA"/>
    <s v="COLOUR MAGIC 15CM"/>
    <n v="-1"/>
    <n v="20.9"/>
    <n v="-20.9"/>
    <n v="-92203.849999999948"/>
    <x v="11"/>
  </r>
  <r>
    <m/>
    <x v="255"/>
    <s v="Credit Note"/>
    <s v="86667A"/>
    <s v="IMPALA FLORA"/>
    <s v="COLOUR MAGIC 15CM"/>
    <n v="-4"/>
    <n v="16.75"/>
    <n v="-67"/>
    <n v="-92270.849999999948"/>
    <x v="11"/>
  </r>
  <r>
    <m/>
    <x v="255"/>
    <s v="Credit Note"/>
    <s v="4401495453"/>
    <s v="BUILDERS WAREHOUSE:BLOEMFONTEIN"/>
    <s v="COLOUR MAGIC 15CM  43611"/>
    <n v="-20"/>
    <n v="21.3"/>
    <n v="-426"/>
    <n v="-92696.849999999948"/>
    <x v="11"/>
  </r>
  <r>
    <m/>
    <x v="255"/>
    <s v="Credit Note"/>
    <s v="4401495433"/>
    <s v="BUILDERS WAREHOUSE:FOURWAYS"/>
    <s v="COLOUR MAGIC 15CM  43611"/>
    <n v="-1"/>
    <n v="21.3"/>
    <n v="-21.3"/>
    <n v="-92718.149999999951"/>
    <x v="11"/>
  </r>
  <r>
    <m/>
    <x v="255"/>
    <s v="Credit Note"/>
    <s v="4401495408"/>
    <s v="BUILDERS WAREHOUSE:EDENVALE"/>
    <s v="COLOUR MAGIC 15CM  43611"/>
    <n v="-5"/>
    <n v="21.3"/>
    <n v="-106.5"/>
    <n v="-92824.649999999951"/>
    <x v="11"/>
  </r>
  <r>
    <m/>
    <x v="255"/>
    <s v="Credit Note"/>
    <s v="4401495413"/>
    <s v="BUILDERS WAREHOUSE:NEWMARKET"/>
    <s v="COLOUR MAGIC 15CM  43611"/>
    <n v="-11"/>
    <n v="21.3"/>
    <n v="-234.3"/>
    <n v="-93058.949999999953"/>
    <x v="11"/>
  </r>
  <r>
    <m/>
    <x v="255"/>
    <s v="Credit Note"/>
    <s v="4401495431"/>
    <s v="BUILDERS WAREHOUSE:BOKSBURG (NEW)"/>
    <s v="COLOUR MAGIC 15CM  43611"/>
    <n v="-10"/>
    <n v="21.3"/>
    <n v="-213"/>
    <n v="-93271.949999999953"/>
    <x v="11"/>
  </r>
  <r>
    <m/>
    <x v="255"/>
    <s v="Credit Note"/>
    <s v="4401495448"/>
    <s v="BUILDERS WAREHOUSE:RIVONIA"/>
    <s v="COLOUR MAGIC 15CM  43611"/>
    <n v="-10"/>
    <n v="21.3"/>
    <n v="-213"/>
    <n v="-93484.949999999953"/>
    <x v="11"/>
  </r>
  <r>
    <m/>
    <x v="255"/>
    <s v="Credit Note"/>
    <s v="4401495449"/>
    <s v="BUILDERS WAREHOUSE:MAFIKENG"/>
    <s v="COLOUR MAGIC 15CM  43611"/>
    <n v="-30"/>
    <n v="21.3"/>
    <n v="-639"/>
    <n v="-94123.949999999953"/>
    <x v="11"/>
  </r>
  <r>
    <m/>
    <x v="291"/>
    <s v="Credit Note"/>
    <s v="4401495896"/>
    <s v="BUILDERS WAREHOUSE:BOKSBURG (NEW)"/>
    <s v="COLOUR MAGIC 15CM  43611"/>
    <n v="-7"/>
    <n v="21.3"/>
    <n v="-149.1"/>
    <n v="-94273.049999999959"/>
    <x v="11"/>
  </r>
  <r>
    <m/>
    <x v="59"/>
    <s v="Credit Note"/>
    <s v="4401496255"/>
    <s v="BUILDERS WAREHOUSE:RUSTENBURG"/>
    <s v="COLOUR MAGIC 15CM  43611"/>
    <n v="-100"/>
    <n v="21.3"/>
    <n v="-2130"/>
    <n v="-96403.049999999959"/>
    <x v="11"/>
  </r>
  <r>
    <m/>
    <x v="59"/>
    <s v="Credit Note"/>
    <s v="26142"/>
    <s v="LIFESTYLE HOME GARDEN"/>
    <s v="COLOUR MAGIC 15CM"/>
    <n v="-65"/>
    <n v="19.989999999999998"/>
    <n v="-1299.3499999999999"/>
    <n v="-97702.399999999965"/>
    <x v="11"/>
  </r>
  <r>
    <m/>
    <x v="59"/>
    <s v="Credit Note"/>
    <s v="4401496137"/>
    <s v="BUILDERS WAREHOUSE:CENTURION"/>
    <s v="COLOUR MAGIC 15CM  43611"/>
    <n v="-10"/>
    <n v="21.3"/>
    <n v="-213"/>
    <n v="-97915.399999999965"/>
    <x v="11"/>
  </r>
  <r>
    <m/>
    <x v="59"/>
    <s v="Credit Note"/>
    <s v="4401496124"/>
    <s v="BUILDERS WAREHOUSE:BRYANSTON"/>
    <s v="COLOUR MAGIC 15CM  43611"/>
    <n v="-5"/>
    <n v="21.3"/>
    <n v="-106.5"/>
    <n v="-98021.899999999965"/>
    <x v="11"/>
  </r>
  <r>
    <m/>
    <x v="59"/>
    <s v="Credit Note"/>
    <s v="4401496160"/>
    <s v="BUILDERS WAREHOUSE:ZAMBEZI"/>
    <s v="COLOUR MAGIC 15CM  43611"/>
    <n v="-10"/>
    <n v="21.3"/>
    <n v="-213"/>
    <n v="-98234.899999999965"/>
    <x v="11"/>
  </r>
  <r>
    <m/>
    <x v="155"/>
    <s v="Credit Note"/>
    <s v="4401496486"/>
    <s v="BUILDERS WAREHOUSE:KLERKSDORP"/>
    <s v="COLOUR MAGIC 15CM  43611"/>
    <n v="-13"/>
    <n v="21.3"/>
    <n v="-276.89999999999998"/>
    <n v="-98511.799999999959"/>
    <x v="11"/>
  </r>
  <r>
    <m/>
    <x v="155"/>
    <s v="Credit Note"/>
    <s v="15663"/>
    <s v="GARDENSHOP PARKTOWN"/>
    <s v="COLOUR MAGIC 15CM"/>
    <n v="-16"/>
    <n v="19.989999999999998"/>
    <n v="-319.83999999999997"/>
    <n v="-98831.639999999956"/>
    <x v="11"/>
  </r>
  <r>
    <m/>
    <x v="155"/>
    <s v="Credit Note"/>
    <s v="35692"/>
    <s v="FH CHAMBERLAIN TRADING (PTY) LTD:MONTANA"/>
    <s v="COLOUR MAGIC 15CM"/>
    <n v="-3"/>
    <n v="21.3"/>
    <n v="-63.9"/>
    <n v="-98895.53999999995"/>
    <x v="11"/>
  </r>
  <r>
    <m/>
    <x v="156"/>
    <s v="Credit Note"/>
    <s v="4401496934"/>
    <s v="BUILDERS WAREHOUSE:NOORDHEUWEL"/>
    <s v="COLOUR MAGIC 15CM  43611"/>
    <n v="-3"/>
    <n v="21.3"/>
    <n v="-63.9"/>
    <n v="-98959.439999999944"/>
    <x v="11"/>
  </r>
  <r>
    <m/>
    <x v="156"/>
    <s v="Credit Note"/>
    <s v="4401497038"/>
    <s v="BUILDERS WAREHOUSE:NORTHRIDING"/>
    <s v="COLOUR MAGIC 15CM  43611"/>
    <n v="-9"/>
    <n v="21.3"/>
    <n v="-191.7"/>
    <n v="-99151.139999999941"/>
    <x v="11"/>
  </r>
  <r>
    <m/>
    <x v="156"/>
    <s v="Credit Note"/>
    <s v="4401496918"/>
    <s v="BUILDERS WAREHOUSE:KEMPTON PARK"/>
    <s v="COLOUR MAGIC 15CM  43611"/>
    <n v="-13"/>
    <n v="21.3"/>
    <n v="-276.89999999999998"/>
    <n v="-99428.039999999935"/>
    <x v="11"/>
  </r>
  <r>
    <m/>
    <x v="156"/>
    <s v="Credit Note"/>
    <s v="4401497025"/>
    <s v="BUILDERS WAREHOUSE:GREENSTONE"/>
    <s v="COLOUR MAGIC 15CM  43611"/>
    <n v="-51"/>
    <n v="21.3"/>
    <n v="-1086.3"/>
    <n v="-100514.33999999994"/>
    <x v="11"/>
  </r>
  <r>
    <m/>
    <x v="156"/>
    <s v="Credit Note"/>
    <s v="4401496995"/>
    <s v="BUILDERS WAREHOUSE:STRUBENS VALLEY"/>
    <s v="COLOUR MAGIC 15CM  43611"/>
    <n v="-10"/>
    <n v="21.3"/>
    <n v="-213"/>
    <n v="-100727.33999999994"/>
    <x v="11"/>
  </r>
  <r>
    <m/>
    <x v="156"/>
    <s v="Credit Note"/>
    <s v="4401497023"/>
    <s v="BUILDERS WAREHOUSE:NORWOOD"/>
    <s v="COLOUR MAGIC 15CM  43611"/>
    <n v="-10"/>
    <n v="21.3"/>
    <n v="-213"/>
    <n v="-100940.33999999994"/>
    <x v="11"/>
  </r>
  <r>
    <m/>
    <x v="156"/>
    <s v="Credit Note"/>
    <s v="4401496939"/>
    <s v="BUILDERS WAREHOUSE:VEREENIGING"/>
    <s v="COLOUR MAGIC 15CM  43611"/>
    <n v="-40"/>
    <n v="21.3"/>
    <n v="-852"/>
    <n v="-101792.33999999994"/>
    <x v="11"/>
  </r>
  <r>
    <m/>
    <x v="156"/>
    <s v="Credit Note"/>
    <s v="1127"/>
    <s v="LITTLE AUSTRIA"/>
    <s v="COLOUR MAGIC PETUNIA 15CM"/>
    <n v="-5"/>
    <n v="19.989999999999998"/>
    <n v="-99.95"/>
    <n v="-101892.28999999994"/>
    <x v="11"/>
  </r>
  <r>
    <m/>
    <x v="156"/>
    <s v="Credit Note"/>
    <s v="4401497380"/>
    <s v="BUILDERS WAREHOUSE:EDENVALE"/>
    <s v="COLOUR MAGIC 15CM  43611"/>
    <n v="-20"/>
    <n v="21.3"/>
    <n v="-426"/>
    <n v="-102318.28999999994"/>
    <x v="11"/>
  </r>
  <r>
    <m/>
    <x v="156"/>
    <s v="Credit Note"/>
    <s v="4401497322"/>
    <s v="BUILDERS WAREHOUSE:RIVONIA"/>
    <s v="COLOUR MAGIC 15CM  43611"/>
    <n v="-20"/>
    <n v="21.3"/>
    <n v="-426"/>
    <n v="-102744.28999999994"/>
    <x v="11"/>
  </r>
  <r>
    <m/>
    <x v="157"/>
    <s v="Credit Note"/>
    <s v="4401497388"/>
    <s v="BUILDERS WAREHOUSE:NEWMARKET"/>
    <s v="COLOUR MAGIC 15CM  43611"/>
    <n v="-62"/>
    <n v="21.3"/>
    <n v="-1320.6"/>
    <n v="-104064.88999999994"/>
    <x v="11"/>
  </r>
  <r>
    <m/>
    <x v="157"/>
    <s v="Credit Note"/>
    <s v="4401497344"/>
    <s v="BUILDERS WAREHOUSE:SUNWARD PARK"/>
    <s v="COLOUR MAGIC 15CM  43611"/>
    <n v="-38"/>
    <n v="21.3"/>
    <n v="-809.4"/>
    <n v="-104874.28999999994"/>
    <x v="11"/>
  </r>
  <r>
    <m/>
    <x v="157"/>
    <s v="Credit Note"/>
    <s v="4401497401"/>
    <s v="BUILDERS WAREHOUSE:BOKSBURG (NEW)"/>
    <s v="COLOUR MAGIC 15CM  43611"/>
    <n v="-5"/>
    <n v="21.3"/>
    <n v="-106.5"/>
    <n v="-104980.78999999994"/>
    <x v="11"/>
  </r>
  <r>
    <m/>
    <x v="157"/>
    <s v="Credit Note"/>
    <s v="1129"/>
    <s v="THYME SQUARE"/>
    <s v="COLOUR MAGIC 15CM"/>
    <n v="-75"/>
    <n v="19.989999999999998"/>
    <n v="-1499.25"/>
    <n v="-106480.03999999994"/>
    <x v="11"/>
  </r>
  <r>
    <m/>
    <x v="157"/>
    <s v="Credit Note"/>
    <s v="4401497308"/>
    <s v="BUILDERS WAREHOUSE:GLEN EAGLES"/>
    <s v="COLOUR MAGIC 15CM  43611"/>
    <n v="-40"/>
    <n v="21.3"/>
    <n v="-852"/>
    <n v="-107332.03999999994"/>
    <x v="11"/>
  </r>
  <r>
    <m/>
    <x v="157"/>
    <s v="Credit Note"/>
    <s v="26159"/>
    <s v="LIFESTYLE HOME GARDEN"/>
    <s v="COLOUR MAGIC 15CM"/>
    <n v="-25"/>
    <n v="19.989999999999998"/>
    <n v="-499.75"/>
    <n v="-107831.78999999994"/>
    <x v="11"/>
  </r>
  <r>
    <m/>
    <x v="158"/>
    <s v="Credit Note"/>
    <s v="0977"/>
    <s v="LITTLE AUSTRIA"/>
    <s v="COLOUR MAGIC 15CM"/>
    <n v="-4"/>
    <n v="19.989999999999998"/>
    <n v="-79.959999999999994"/>
    <n v="-107911.74999999994"/>
    <x v="11"/>
  </r>
  <r>
    <m/>
    <x v="158"/>
    <s v="Credit Note"/>
    <s v="4401497956"/>
    <s v="BUILDERS WAREHOUSE:NOORDHEUWEL"/>
    <s v="COLOUR MAGIC 15CM  43611"/>
    <n v="-7"/>
    <n v="21.3"/>
    <n v="-149.1"/>
    <n v="-108060.84999999995"/>
    <x v="11"/>
  </r>
  <r>
    <m/>
    <x v="158"/>
    <s v="Credit Note"/>
    <s v="4401498021"/>
    <s v="BUILDERS WAREHOUSE:LYNNWOOD"/>
    <s v="COLOUR MAGIC 15CM  43611"/>
    <n v="-18"/>
    <n v="21.3"/>
    <n v="-383.4"/>
    <n v="-108444.24999999994"/>
    <x v="11"/>
  </r>
  <r>
    <m/>
    <x v="158"/>
    <s v="Credit Note"/>
    <s v="4401497986"/>
    <s v="BUILDERS WAREHOUSE:SILVERLAKES"/>
    <s v="COLOUR MAGIC 15CM  43611"/>
    <n v="-26"/>
    <n v="21.3"/>
    <n v="-553.79999999999995"/>
    <n v="-108998.04999999994"/>
    <x v="11"/>
  </r>
  <r>
    <m/>
    <x v="158"/>
    <s v="Credit Note"/>
    <s v="86738A"/>
    <s v="BUILDERS WAREHOUSE:SILVERLAKES"/>
    <s v="COLOUR MAGIC 15CM  43611"/>
    <n v="-2"/>
    <n v="21.3"/>
    <n v="-42.6"/>
    <n v="-109040.64999999995"/>
    <x v="11"/>
  </r>
  <r>
    <m/>
    <x v="159"/>
    <s v="Credit Note"/>
    <s v="4401498397"/>
    <s v="BUILDERS WAREHOUSE:SECUNDA"/>
    <s v="COLOUR MAGIC 15CM  43611"/>
    <n v="-22"/>
    <n v="21.3"/>
    <n v="-468.6"/>
    <n v="-109509.24999999996"/>
    <x v="11"/>
  </r>
  <r>
    <m/>
    <x v="159"/>
    <s v="Credit Note"/>
    <s v="4401498506"/>
    <s v="BUILDERS WAREHOUSE:ZAMBEZI"/>
    <s v="COLOUR MAGIC 15CM  43611"/>
    <n v="-10"/>
    <n v="21.3"/>
    <n v="-213"/>
    <n v="-109722.24999999996"/>
    <x v="11"/>
  </r>
  <r>
    <m/>
    <x v="159"/>
    <s v="Credit Note"/>
    <s v="4401498446"/>
    <s v="BUILDERS WAREHOUSE:CENTURION"/>
    <s v="COLOUR MAGIC 15CM  43611"/>
    <n v="-20"/>
    <n v="21.3"/>
    <n v="-426"/>
    <n v="-110148.24999999996"/>
    <x v="11"/>
  </r>
  <r>
    <m/>
    <x v="159"/>
    <s v="Credit Note"/>
    <s v="4401498350"/>
    <s v="BUILDERS WAREHOUSE:GLEN EAGLES"/>
    <s v="COLOUR MAGIC 15CM  43611"/>
    <n v="-50"/>
    <n v="21.3"/>
    <n v="-1065"/>
    <n v="-111213.24999999996"/>
    <x v="11"/>
  </r>
  <r>
    <m/>
    <x v="159"/>
    <s v="Credit Note"/>
    <s v="15673"/>
    <s v="GARDENSHOP PARKTOWN"/>
    <s v="COLOUR MAGIC 15CM"/>
    <n v="-4"/>
    <n v="19.989999999999998"/>
    <n v="-79.959999999999994"/>
    <n v="-111293.20999999996"/>
    <x v="11"/>
  </r>
  <r>
    <m/>
    <x v="160"/>
    <s v="Credit Note"/>
    <s v="4401498935"/>
    <s v="BUILDERS WAREHOUSE:CRAIGHALL PARK"/>
    <s v="COLOUR MAGIC 15CM  43611"/>
    <n v="-12"/>
    <n v="21.3"/>
    <n v="-255.6"/>
    <n v="-111548.80999999997"/>
    <x v="11"/>
  </r>
  <r>
    <m/>
    <x v="160"/>
    <s v="Credit Note"/>
    <s v="4401499027"/>
    <s v="BUILDERS WAREHOUSE:LAMBTON"/>
    <s v="COLOUR MAGIC 15CM  43611"/>
    <n v="-7"/>
    <n v="21.3"/>
    <n v="-149.1"/>
    <n v="-111697.90999999997"/>
    <x v="11"/>
  </r>
  <r>
    <m/>
    <x v="160"/>
    <s v="Credit Note"/>
    <s v="4401498980"/>
    <s v="BUILDERS WAREHOUSE:BLOEMFONTEIN"/>
    <s v="COLOUR MAGIC 15CM  43611"/>
    <n v="-35"/>
    <n v="21.3"/>
    <n v="-745.5"/>
    <n v="-112443.40999999997"/>
    <x v="11"/>
  </r>
  <r>
    <m/>
    <x v="161"/>
    <s v="Credit Note"/>
    <s v="4401499390"/>
    <s v="BUILDERS WAREHOUSE:KEMPTON PARK"/>
    <s v="COLOUR MAGIC 15CM  43611"/>
    <n v="-40"/>
    <n v="21.3"/>
    <n v="-852"/>
    <n v="-113295.40999999997"/>
    <x v="11"/>
  </r>
  <r>
    <m/>
    <x v="161"/>
    <s v="Credit Note"/>
    <s v="4401499414"/>
    <s v="BUILDERS WAREHOUSE:GREENSTONE"/>
    <s v="COLOUR MAGIC 15CM  43611"/>
    <n v="-16"/>
    <n v="21.3"/>
    <n v="-340.8"/>
    <n v="-113636.20999999998"/>
    <x v="11"/>
  </r>
  <r>
    <m/>
    <x v="161"/>
    <s v="Credit Note"/>
    <s v="RTS1033744"/>
    <s v="RIVERSIDE MICA"/>
    <s v="PETUNIA 15CM"/>
    <n v="-4"/>
    <n v="20.9"/>
    <n v="-83.6"/>
    <n v="-113719.80999999998"/>
    <x v="11"/>
  </r>
  <r>
    <m/>
    <x v="161"/>
    <s v="Credit Note"/>
    <s v="RTS1033744"/>
    <s v="RIVERSIDE MICA"/>
    <s v="IMPATIENS SPECIAL 15CM"/>
    <n v="-1"/>
    <n v="15.99"/>
    <n v="-15.99"/>
    <n v="-113735.79999999999"/>
    <x v="11"/>
  </r>
  <r>
    <m/>
    <x v="161"/>
    <s v="Credit Note"/>
    <s v="RTS1033744"/>
    <s v="RIVERSIDE MICA"/>
    <s v="CELOSIA 15CM"/>
    <n v="-2"/>
    <n v="20.9"/>
    <n v="-41.8"/>
    <n v="-113777.59999999999"/>
    <x v="11"/>
  </r>
  <r>
    <m/>
    <x v="162"/>
    <s v="Credit Note"/>
    <s v="4401499874"/>
    <s v="BUILDERS WAREHOUSE:BETHLEHEM"/>
    <s v="COLOUR MAGIC 15CM  43611"/>
    <n v="-80"/>
    <n v="21.3"/>
    <n v="-1704"/>
    <n v="-115481.59999999999"/>
    <x v="11"/>
  </r>
  <r>
    <m/>
    <x v="162"/>
    <s v="Credit Note"/>
    <s v="4401499865"/>
    <s v="BUILDERS WAREHOUSE:NEWMARKET"/>
    <s v="COLOUR MAGIC 15CM  43611"/>
    <n v="-7"/>
    <n v="21.3"/>
    <n v="-149.1"/>
    <n v="-115630.7"/>
    <x v="11"/>
  </r>
  <r>
    <m/>
    <x v="162"/>
    <s v="Credit Note"/>
    <s v="4401499815"/>
    <s v="BUILDERS WAREHOUSE:EDENVALE"/>
    <s v="COLOUR MAGIC 15CM  43611"/>
    <n v="-10"/>
    <n v="21.3"/>
    <n v="-213"/>
    <n v="-115843.7"/>
    <x v="11"/>
  </r>
  <r>
    <m/>
    <x v="162"/>
    <s v="Credit Note"/>
    <s v="4401499897"/>
    <s v="BUILDERS WAREHOUSE:MIDRAND"/>
    <s v="COLOUR MAGIC 15CM  43611"/>
    <n v="-97"/>
    <n v="21.3"/>
    <n v="-2066.1"/>
    <n v="-117909.8"/>
    <x v="11"/>
  </r>
  <r>
    <m/>
    <x v="162"/>
    <s v="Credit Note"/>
    <s v="4401499900"/>
    <s v="BUILDERS WAREHOUSE:BOKSBURG (NEW)"/>
    <s v="COLOUR MAGIC 15CM  43611"/>
    <n v="-10"/>
    <n v="21.3"/>
    <n v="-213"/>
    <n v="-118122.8"/>
    <x v="11"/>
  </r>
  <r>
    <m/>
    <x v="162"/>
    <s v="Credit Note"/>
    <s v="4401499923"/>
    <s v="BUILDERS WAREHOUSE:ROBINDALE"/>
    <s v="COLOUR MAGIC 15CM  43611"/>
    <n v="-110"/>
    <n v="21.3"/>
    <n v="-2343"/>
    <n v="-120465.8"/>
    <x v="11"/>
  </r>
  <r>
    <m/>
    <x v="162"/>
    <s v="Credit Note"/>
    <s v="4401499823"/>
    <s v="BUILDERS WAREHOUSE:MIDDELBURG"/>
    <s v="COLOUR MAGIC 15CM  43611"/>
    <n v="-2"/>
    <n v="21.3"/>
    <n v="-42.6"/>
    <n v="-120508.40000000001"/>
    <x v="11"/>
  </r>
  <r>
    <m/>
    <x v="162"/>
    <s v="Credit Note"/>
    <s v="35793"/>
    <s v="FH CHAMBERLAIN TRADING (PTY) LTD:MONTANA"/>
    <s v="COLOUR MAGIC 15CM"/>
    <n v="-20"/>
    <n v="21.3"/>
    <n v="-426"/>
    <n v="-120934.40000000001"/>
    <x v="11"/>
  </r>
  <r>
    <m/>
    <x v="162"/>
    <s v="Credit Note"/>
    <s v="26188"/>
    <s v="LIFESTYLE HOME GARDEN"/>
    <s v="COLOUR MAGIC 15CM"/>
    <n v="-3"/>
    <n v="18.989999999999998"/>
    <n v="-56.97"/>
    <n v="-120991.37000000001"/>
    <x v="11"/>
  </r>
  <r>
    <m/>
    <x v="162"/>
    <s v="Credit Note"/>
    <s v="1130"/>
    <s v="IMPALA FLORA"/>
    <s v="COLOUR MAGIC 15CM"/>
    <n v="-19"/>
    <n v="18.989999999999998"/>
    <n v="-360.81"/>
    <n v="-121352.18000000001"/>
    <x v="11"/>
  </r>
  <r>
    <m/>
    <x v="135"/>
    <s v="Credit Note"/>
    <s v="86794A"/>
    <s v="THYME SQUARE"/>
    <s v="COLOUR MAGIC 15CM"/>
    <n v="-11"/>
    <n v="19.989999999999998"/>
    <n v="-219.89"/>
    <n v="-121572.07"/>
    <x v="11"/>
  </r>
  <r>
    <m/>
    <x v="163"/>
    <s v="Credit Note"/>
    <s v="4401500364"/>
    <s v="BUILDERS WAREHOUSE:STRUBENS VALLEY"/>
    <s v="COLOUR MAGIC 15CM  43611"/>
    <n v="-10"/>
    <n v="21.3"/>
    <n v="-213"/>
    <n v="-121785.07"/>
    <x v="11"/>
  </r>
  <r>
    <m/>
    <x v="163"/>
    <s v="Credit Note"/>
    <s v="4401500520"/>
    <s v="BUILDERS WAREHOUSE:RUSTENBURG"/>
    <s v="COLOUR MAGIC 15CM  43611"/>
    <n v="-16"/>
    <n v="21.3"/>
    <n v="-340.8"/>
    <n v="-122125.87000000001"/>
    <x v="11"/>
  </r>
  <r>
    <m/>
    <x v="163"/>
    <s v="Credit Note"/>
    <s v="4401500514"/>
    <s v="BUILDERS WAREHOUSE:HARTEBEESPOORT"/>
    <s v="COLOUR MAGIC 15CM  43611"/>
    <n v="-10"/>
    <n v="21.3"/>
    <n v="-213"/>
    <n v="-122338.87000000001"/>
    <x v="11"/>
  </r>
  <r>
    <m/>
    <x v="164"/>
    <s v="Credit Note"/>
    <s v="4401501026"/>
    <s v="BUILDERS WAREHOUSE:ERASMUS PARK"/>
    <s v="COLOUR MAGIC 15CM  43611"/>
    <n v="-38"/>
    <n v="21.3"/>
    <n v="-809.4"/>
    <n v="-123148.27"/>
    <x v="11"/>
  </r>
  <r>
    <m/>
    <x v="164"/>
    <s v="Credit Note"/>
    <s v="4401500999"/>
    <s v="BUILDERS WAREHOUSE:WONDER PARK"/>
    <s v="COLOUR MAGIC 15CM  43611"/>
    <n v="-2"/>
    <n v="21.3"/>
    <n v="-42.6"/>
    <n v="-123190.87000000001"/>
    <x v="11"/>
  </r>
  <r>
    <m/>
    <x v="164"/>
    <s v="Credit Note"/>
    <s v="4401500886"/>
    <s v="BUILDERS WAREHOUSE:RIVONIA"/>
    <s v="COLOUR MAGIC 15CM  43611"/>
    <n v="-40"/>
    <n v="21.3"/>
    <n v="-852"/>
    <n v="-124042.87000000001"/>
    <x v="11"/>
  </r>
  <r>
    <m/>
    <x v="164"/>
    <s v="Credit Note"/>
    <s v="4401500981"/>
    <s v="BUILDERS WAREHOUSE:ZAMBEZI"/>
    <s v="COLOUR MAGIC 15CM  43611"/>
    <n v="-37"/>
    <n v="21.3"/>
    <n v="-788.1"/>
    <n v="-124830.97000000002"/>
    <x v="11"/>
  </r>
  <r>
    <m/>
    <x v="164"/>
    <s v="Credit Note"/>
    <s v="4401500934"/>
    <s v="BUILDERS WAREHOUSE:BRYANSTON"/>
    <s v="COLOUR MAGIC 15CM  43611"/>
    <n v="-5"/>
    <n v="21.3"/>
    <n v="-106.5"/>
    <n v="-124937.47000000002"/>
    <x v="11"/>
  </r>
  <r>
    <m/>
    <x v="164"/>
    <s v="Credit Note"/>
    <s v="4401500899"/>
    <s v="BUILDERS WAREHOUSE:WONDERBOOM"/>
    <s v="COLOUR MAGIC 15CM  43611"/>
    <n v="-10"/>
    <n v="21.3"/>
    <n v="-213"/>
    <n v="-125150.47000000002"/>
    <x v="11"/>
  </r>
  <r>
    <m/>
    <x v="164"/>
    <s v="Credit Note"/>
    <s v="4401501036"/>
    <s v="BUILDERS WAREHOUSE:CHERRY LANE"/>
    <s v="COLOUR MAGIC 15CM  43611"/>
    <n v="-15"/>
    <n v="21.3"/>
    <n v="-319.5"/>
    <n v="-125469.97000000002"/>
    <x v="11"/>
  </r>
  <r>
    <m/>
    <x v="164"/>
    <s v="Credit Note"/>
    <s v="86822A"/>
    <s v="ECKARDS GARDEN PAVILION"/>
    <s v="PETUNIA 15CM"/>
    <n v="-1"/>
    <n v="19.989999999999998"/>
    <n v="-19.989999999999998"/>
    <n v="-125489.96000000002"/>
    <x v="11"/>
  </r>
  <r>
    <m/>
    <x v="165"/>
    <s v="Credit Note"/>
    <s v="4401501531"/>
    <s v="BUILDERS WAREHOUSE:NELSPRUIT"/>
    <s v="COLOUR MAGIC 15CM  43611"/>
    <n v="-5"/>
    <n v="21.3"/>
    <n v="-106.5"/>
    <n v="-125596.46000000002"/>
    <x v="11"/>
  </r>
  <r>
    <m/>
    <x v="165"/>
    <s v="Credit Note"/>
    <s v="4401501513"/>
    <s v="BUILDERS WAREHOUSE:NEWCASTLE"/>
    <s v="COLOUR MAGIC 15CM  43611"/>
    <n v="-32"/>
    <n v="21.22"/>
    <n v="-679.04"/>
    <n v="-126275.50000000001"/>
    <x v="11"/>
  </r>
  <r>
    <m/>
    <x v="165"/>
    <s v="Credit Note"/>
    <s v="4401501471"/>
    <s v="BUILDERS WAREHOUSE:NEWCASTLE"/>
    <s v="COLOUR MAGIC 15CM  43611"/>
    <n v="-64"/>
    <n v="21.22"/>
    <n v="-1358.08"/>
    <n v="-127633.58000000002"/>
    <x v="11"/>
  </r>
  <r>
    <m/>
    <x v="165"/>
    <s v="Credit Note"/>
    <s v="4401501183"/>
    <s v="BUILDERS WAREHOUSE:MIDDELBURG"/>
    <s v="COLOUR MAGIC 15CM  43611"/>
    <n v="-2"/>
    <n v="21.3"/>
    <n v="-42.6"/>
    <n v="-127676.18000000002"/>
    <x v="11"/>
  </r>
  <r>
    <m/>
    <x v="165"/>
    <s v="Credit Note"/>
    <s v="4401501272"/>
    <s v="BUILDERS WAREHOUSE:SOUTHGATE"/>
    <s v="COLOUR MAGIC 15CM  43611"/>
    <n v="-3"/>
    <n v="21.3"/>
    <n v="-63.9"/>
    <n v="-127740.08000000002"/>
    <x v="11"/>
  </r>
  <r>
    <m/>
    <x v="165"/>
    <s v="Credit Note"/>
    <s v="4401501382"/>
    <s v="BUILDERS WAREHOUSE:KLERKSDORP"/>
    <s v="COLOUR MAGIC 15CM  43611"/>
    <n v="-20"/>
    <n v="21.3"/>
    <n v="-426"/>
    <n v="-128166.08000000002"/>
    <x v="11"/>
  </r>
  <r>
    <m/>
    <x v="165"/>
    <s v="Credit Note"/>
    <s v="1131"/>
    <s v="LOTS OF POTS CENTURION"/>
    <s v="COLOUR MAGIC 15CM  43611"/>
    <n v="-4"/>
    <n v="19.989999999999998"/>
    <n v="-79.959999999999994"/>
    <n v="-128246.04000000002"/>
    <x v="11"/>
  </r>
  <r>
    <m/>
    <x v="165"/>
    <s v="Credit Note"/>
    <s v="4401501418"/>
    <s v="BUILDERS WAREHOUSE:GEZINA NEW"/>
    <s v="COLOUR MAGIC 15CM  43611"/>
    <n v="-12"/>
    <n v="21.3"/>
    <n v="-255.6"/>
    <n v="-128501.64000000003"/>
    <x v="11"/>
  </r>
  <r>
    <m/>
    <x v="256"/>
    <s v="Credit Note"/>
    <s v="0898"/>
    <s v="PLANT FACTORY"/>
    <s v="COLOUR MAGIC 15CM"/>
    <n v="-15"/>
    <n v="19.989999999999998"/>
    <n v="-299.85000000000002"/>
    <n v="-128801.49000000003"/>
    <x v="11"/>
  </r>
  <r>
    <m/>
    <x v="256"/>
    <s v="Credit Note"/>
    <s v="4401501499"/>
    <s v="BUILDERS WAREHOUSE:POLOKWANE"/>
    <s v="COLOUR MAGIC 15CM  43611"/>
    <n v="-15"/>
    <n v="21.3"/>
    <n v="-319.5"/>
    <n v="-129120.99000000003"/>
    <x v="11"/>
  </r>
  <r>
    <m/>
    <x v="256"/>
    <s v="Credit Note"/>
    <s v="4401501979"/>
    <s v="BUILDERS WAREHOUSE:BLOEMFONTEIN"/>
    <s v="COLOUR MAGIC 15CM  43611"/>
    <n v="-20"/>
    <n v="21.3"/>
    <n v="-426"/>
    <n v="-129546.99000000003"/>
    <x v="11"/>
  </r>
  <r>
    <m/>
    <x v="256"/>
    <s v="Credit Note"/>
    <s v="1037"/>
    <s v="LITTLE AUSTRIA"/>
    <s v="COLOUR MAGIC 15CM"/>
    <n v="-1"/>
    <n v="19.989999999999998"/>
    <n v="-19.989999999999998"/>
    <n v="-129566.98000000004"/>
    <x v="11"/>
  </r>
  <r>
    <m/>
    <x v="256"/>
    <s v="Credit Note"/>
    <s v="4401501860"/>
    <s v="BUILDERS WAREHOUSE:SUNWARD PARK"/>
    <s v="COLOUR MAGIC 15CM  43611"/>
    <n v="-16"/>
    <n v="21.3"/>
    <n v="-340.8"/>
    <n v="-129907.78000000004"/>
    <x v="11"/>
  </r>
  <r>
    <m/>
    <x v="166"/>
    <s v="Credit Note"/>
    <s v="4401502884"/>
    <s v="BUILDERS WAREHOUSE:BOKSBURG (NEW)"/>
    <s v="COLOUR MAGIC 15CM  43611"/>
    <n v="-2"/>
    <n v="21.3"/>
    <n v="-42.6"/>
    <n v="-129950.38000000005"/>
    <x v="11"/>
  </r>
  <r>
    <m/>
    <x v="167"/>
    <s v="Credit Note"/>
    <s v="4401503447"/>
    <s v="BUILDERS WAREHOUSE:SOUTHGATE"/>
    <s v="COLOUR MAGIC 15CM  43611"/>
    <n v="-4"/>
    <n v="21.3"/>
    <n v="-85.2"/>
    <n v="-130035.58000000005"/>
    <x v="11"/>
  </r>
  <r>
    <m/>
    <x v="168"/>
    <s v="Credit Note"/>
    <s v="16519"/>
    <s v="FH CHAMBERLAIN TRADING (PTY) LTD:WATERKLOOF GLEN"/>
    <s v="COLOUR MAGIC 15CM"/>
    <n v="-10"/>
    <n v="21.3"/>
    <n v="-213"/>
    <n v="-130248.58000000005"/>
    <x v="11"/>
  </r>
  <r>
    <m/>
    <x v="168"/>
    <s v="Credit Note"/>
    <s v="4401503858"/>
    <s v="BUILDERS WAREHOUSE:KLERKSDORP"/>
    <s v="COLOUR MAGIC 15CM  43611"/>
    <n v="-10"/>
    <n v="21.3"/>
    <n v="-213"/>
    <n v="-130461.58000000005"/>
    <x v="11"/>
  </r>
  <r>
    <m/>
    <x v="168"/>
    <s v="Credit Note"/>
    <s v="29779"/>
    <s v="FH CHAMBERLAIN TRADING (PTY) LTD:SILVER LAKES"/>
    <s v="COLOUR MAGIC 15CM"/>
    <n v="-8"/>
    <n v="19.75"/>
    <n v="-158"/>
    <n v="-130619.58000000005"/>
    <x v="11"/>
  </r>
  <r>
    <m/>
    <x v="168"/>
    <s v="Credit Note"/>
    <s v="4401503702"/>
    <s v="BUILDERS WAREHOUSE:LAMBTON"/>
    <s v="COLOUR MAGIC 15CM  43611"/>
    <n v="-1"/>
    <n v="21.3"/>
    <n v="-21.3"/>
    <n v="-130640.88000000005"/>
    <x v="11"/>
  </r>
  <r>
    <m/>
    <x v="168"/>
    <s v="Credit Note"/>
    <s v="15693"/>
    <s v="GARDENSHOP PARKTOWN"/>
    <s v="COLOUR MAGIC 15CM"/>
    <n v="-47"/>
    <n v="19.989999999999998"/>
    <n v="-939.53"/>
    <n v="-131580.41000000006"/>
    <x v="11"/>
  </r>
  <r>
    <m/>
    <x v="168"/>
    <s v="Credit Note"/>
    <s v="4401503880"/>
    <s v="BUILDERS WAREHOUSE:ROBINDALE"/>
    <s v="COLOUR MAGIC 15CM  43611"/>
    <n v="-12"/>
    <n v="16.95"/>
    <n v="-203.4"/>
    <n v="-131783.81000000006"/>
    <x v="11"/>
  </r>
  <r>
    <m/>
    <x v="169"/>
    <s v="Credit Note"/>
    <s v="4401504371"/>
    <s v="BUILDERS WAREHOUSE:VEREENIGING"/>
    <s v="COLOUR MAGIC 15CM  43611"/>
    <n v="-15"/>
    <n v="21.3"/>
    <n v="-319.5"/>
    <n v="-132103.31000000006"/>
    <x v="11"/>
  </r>
  <r>
    <m/>
    <x v="169"/>
    <s v="Credit Note"/>
    <s v="RTS1033994"/>
    <s v="RIVERSIDE MICA"/>
    <s v="PETUNIA ASS 15CM"/>
    <n v="-7"/>
    <n v="20.9"/>
    <n v="-146.30000000000001"/>
    <n v="-132249.61000000004"/>
    <x v="11"/>
  </r>
  <r>
    <m/>
    <x v="169"/>
    <s v="Credit Note"/>
    <s v="RTS1033994"/>
    <s v="RIVERSIDE MICA"/>
    <s v="ALYSSUM 15CM"/>
    <n v="-2"/>
    <n v="20.9"/>
    <n v="-41.8"/>
    <n v="-132291.41000000003"/>
    <x v="11"/>
  </r>
  <r>
    <m/>
    <x v="169"/>
    <s v="Credit Note"/>
    <s v="4401504345"/>
    <s v="BUILDERS WAREHOUSE:GREENSTONE"/>
    <s v="COLOUR MAGIC 15CM  43611"/>
    <n v="-10"/>
    <n v="21.3"/>
    <n v="-213"/>
    <n v="-132504.41000000003"/>
    <x v="11"/>
  </r>
  <r>
    <m/>
    <x v="169"/>
    <s v="Credit Note"/>
    <s v="4401504265"/>
    <s v="BUILDERS WAREHOUSE:KEMPTON PARK"/>
    <s v="COLOUR MAGIC 15CM  43611"/>
    <n v="-29"/>
    <n v="21.3"/>
    <n v="-617.70000000000005"/>
    <n v="-133122.11000000004"/>
    <x v="11"/>
  </r>
  <r>
    <m/>
    <x v="60"/>
    <s v="Credit Note"/>
    <s v="0986"/>
    <s v="IMPALA FLORA"/>
    <s v="COLOUR MAGIC 15CM"/>
    <n v="-36"/>
    <n v="19.989999999999998"/>
    <n v="-719.64"/>
    <n v="-133841.75000000006"/>
    <x v="11"/>
  </r>
  <r>
    <m/>
    <x v="60"/>
    <s v="Credit Note"/>
    <s v="4401504697"/>
    <s v="BUILDERS WAREHOUSE:NORTHMEAD"/>
    <s v="COLOUR MAGIC 15CM  43611"/>
    <n v="-5"/>
    <n v="21.3"/>
    <n v="-106.5"/>
    <n v="-133948.25000000006"/>
    <x v="11"/>
  </r>
  <r>
    <m/>
    <x v="60"/>
    <s v="Credit Note"/>
    <s v="4401504672"/>
    <s v="BUILDERS WAREHOUSE:MAFIKENG"/>
    <s v="COLOUR MAGIC 15CM  43611"/>
    <n v="-50"/>
    <n v="21.3"/>
    <n v="-1065"/>
    <n v="-135013.25000000006"/>
    <x v="11"/>
  </r>
  <r>
    <m/>
    <x v="60"/>
    <s v="Credit Note"/>
    <s v="4401504626"/>
    <s v="BUILDERS WAREHOUSE:FOURWAYS"/>
    <s v="COLOUR MAGIC 15CM  43611"/>
    <n v="-3"/>
    <n v="21.3"/>
    <n v="-63.9"/>
    <n v="-135077.15000000005"/>
    <x v="11"/>
  </r>
  <r>
    <m/>
    <x v="60"/>
    <s v="Credit Note"/>
    <s v="4401504685"/>
    <s v="BUILDERS WAREHOUSE:EDENVALE"/>
    <s v="COLOUR MAGIC 15CM  43611"/>
    <n v="-16"/>
    <n v="21.3"/>
    <n v="-340.8"/>
    <n v="-135417.95000000004"/>
    <x v="11"/>
  </r>
  <r>
    <m/>
    <x v="60"/>
    <s v="Credit Note"/>
    <s v="4401504638"/>
    <s v="BUILDERS WAREHOUSE:SUNWARD PARK"/>
    <s v="COLOUR MAGIC 15CM  43611"/>
    <n v="-57"/>
    <n v="21.3"/>
    <n v="-1214.0999999999999"/>
    <n v="-136632.05000000005"/>
    <x v="11"/>
  </r>
  <r>
    <m/>
    <x v="60"/>
    <s v="Credit Note"/>
    <s v="4401504633"/>
    <s v="BUILDERS WAREHOUSE:NEWMARKET"/>
    <s v="COLOUR MAGIC 15CM  43611"/>
    <n v="-6"/>
    <n v="21.3"/>
    <n v="-127.8"/>
    <n v="-136759.85000000003"/>
    <x v="11"/>
  </r>
  <r>
    <m/>
    <x v="60"/>
    <s v="Credit Note"/>
    <s v="0985"/>
    <s v="THYME SQUARE"/>
    <s v="COLOUR MAGIC 15CM"/>
    <n v="-20"/>
    <n v="19.989999999999998"/>
    <n v="-399.8"/>
    <n v="-137159.65000000002"/>
    <x v="11"/>
  </r>
  <r>
    <m/>
    <x v="60"/>
    <s v="Credit Note"/>
    <s v="26335"/>
    <s v="LIFESTYLE HOME GARDEN"/>
    <s v="COLOUR MAGIC 15CM"/>
    <n v="-5"/>
    <n v="19.989999999999998"/>
    <n v="-99.95"/>
    <n v="-137259.60000000003"/>
    <x v="11"/>
  </r>
  <r>
    <m/>
    <x v="170"/>
    <s v="Credit Note"/>
    <s v="4401505040"/>
    <s v="BUILDERS WAREHOUSE:STRUBENS VALLEY"/>
    <s v="COLOUR MAGIC 15CM  43611"/>
    <n v="-15"/>
    <n v="21.3"/>
    <n v="-319.5"/>
    <n v="-137579.10000000003"/>
    <x v="11"/>
  </r>
  <r>
    <m/>
    <x v="170"/>
    <s v="Credit Note"/>
    <s v="4401505143"/>
    <s v="BUILDERS WAREHOUSE:RUSTENBURG"/>
    <s v="COLOUR MAGIC 15CM  43611"/>
    <n v="-15"/>
    <n v="21.3"/>
    <n v="-319.5"/>
    <n v="-137898.60000000003"/>
    <x v="11"/>
  </r>
  <r>
    <m/>
    <x v="170"/>
    <s v="Credit Note"/>
    <s v="4401497405"/>
    <s v="BUILDERS WAREHOUSE:BOKSBURG (NEW)"/>
    <s v="COLOUR MAGIC 15CM"/>
    <n v="-45"/>
    <n v="21.3"/>
    <n v="-958.5"/>
    <n v="-138857.10000000003"/>
    <x v="11"/>
  </r>
  <r>
    <m/>
    <x v="170"/>
    <s v="Credit Note"/>
    <s v="4401505543"/>
    <s v="BUILDERS WAREHOUSE:ZAMBEZI"/>
    <s v="COLOUR MAGIC 15CM  43611"/>
    <n v="-20"/>
    <n v="21.3"/>
    <n v="-426"/>
    <n v="-139283.10000000003"/>
    <x v="11"/>
  </r>
  <r>
    <m/>
    <x v="171"/>
    <s v="Credit Note"/>
    <s v="11042"/>
    <s v="FH CHAMBERLAIN TRADING (PTY) LTD:KYALAMI"/>
    <s v="COLOUR MAGIC 15CM"/>
    <n v="-12"/>
    <n v="21.3"/>
    <n v="-255.6"/>
    <n v="-139538.70000000004"/>
    <x v="11"/>
  </r>
  <r>
    <m/>
    <x v="171"/>
    <s v="Credit Note"/>
    <s v="4401505555"/>
    <s v="BUILDERS WAREHOUSE:CENTURION"/>
    <s v="COLOUR MAGIC 15CM  43611"/>
    <n v="-50"/>
    <n v="21.3"/>
    <n v="-1065"/>
    <n v="-140603.70000000004"/>
    <x v="11"/>
  </r>
  <r>
    <m/>
    <x v="171"/>
    <s v="Credit Note"/>
    <s v="4401505549"/>
    <s v="BUILDERS WAREHOUSE:LYNNWOOD"/>
    <s v="COLOUR MAGIC 15CM  43611"/>
    <n v="-3"/>
    <n v="21.3"/>
    <n v="-63.9"/>
    <n v="-140667.60000000003"/>
    <x v="11"/>
  </r>
  <r>
    <m/>
    <x v="171"/>
    <s v="Credit Note"/>
    <s v="4401505540"/>
    <s v="BUILDERS WAREHOUSE:WOODLANDS"/>
    <s v="COLOUR MAGIC 15CM  43611"/>
    <n v="-26"/>
    <n v="21.3"/>
    <n v="-553.79999999999995"/>
    <n v="-141221.40000000002"/>
    <x v="11"/>
  </r>
  <r>
    <m/>
    <x v="171"/>
    <s v="Credit Note"/>
    <s v="4401505536"/>
    <s v="BUILDERS WAREHOUSE:BRYANSTON"/>
    <s v="COLOUR MAGIC 15CM  43611"/>
    <n v="-5"/>
    <n v="21.3"/>
    <n v="-106.5"/>
    <n v="-141327.90000000002"/>
    <x v="11"/>
  </r>
  <r>
    <m/>
    <x v="136"/>
    <s v="Credit Note"/>
    <s v="0850"/>
    <s v="LOTS OF POTS CENTURION"/>
    <s v="COLOUR MAGIC 15CM"/>
    <n v="-4"/>
    <n v="21.55"/>
    <n v="-86.2"/>
    <n v="-141414.10000000003"/>
    <x v="11"/>
  </r>
  <r>
    <m/>
    <x v="136"/>
    <s v="Credit Note"/>
    <s v="43679"/>
    <s v="FH CHAMBERLAIN TRADING (PTY) LTD:CENTURION"/>
    <s v="COLOUR MAGIC 15CM"/>
    <n v="-10"/>
    <n v="21.3"/>
    <n v="-213"/>
    <n v="-141627.10000000003"/>
    <x v="11"/>
  </r>
  <r>
    <m/>
    <x v="136"/>
    <s v="Credit Note"/>
    <s v="15706"/>
    <s v="GARDENSHOP PARKTOWN"/>
    <s v="COLOUR MAGIC 15CM"/>
    <n v="-14"/>
    <n v="19.989999999999998"/>
    <n v="-279.86"/>
    <n v="-141906.96000000002"/>
    <x v="11"/>
  </r>
  <r>
    <m/>
    <x v="136"/>
    <s v="Credit Note"/>
    <s v="1132"/>
    <s v="PRETTY GARDENS"/>
    <s v="COLOUR MAGIC 15CM"/>
    <n v="-20"/>
    <n v="19.989999999999998"/>
    <n v="-399.8"/>
    <n v="-142306.76"/>
    <x v="11"/>
  </r>
  <r>
    <m/>
    <x v="136"/>
    <s v="Credit Note"/>
    <s v="4401505849"/>
    <s v="BUILDERS WAREHOUSE:BLOEMFONTEIN"/>
    <s v="COLOUR MAGIC 15CM  43611"/>
    <n v="-15"/>
    <n v="21.3"/>
    <n v="-319.5"/>
    <n v="-142626.26"/>
    <x v="11"/>
  </r>
  <r>
    <m/>
    <x v="172"/>
    <s v="Credit Note"/>
    <s v="4401506206"/>
    <s v="BUILDERS WAREHOUSE:GREENSTONE"/>
    <s v="COLOUR MAGIC 15CM  43611"/>
    <n v="-3"/>
    <n v="21.3"/>
    <n v="-63.9"/>
    <n v="-142690.16"/>
    <x v="11"/>
  </r>
  <r>
    <m/>
    <x v="172"/>
    <s v="Credit Note"/>
    <s v="4401506196"/>
    <s v="BUILDERS WAREHOUSE:NORTHRIDING"/>
    <s v="COLOUR MAGIC 15CM  43611"/>
    <n v="-10"/>
    <n v="21.3"/>
    <n v="-213"/>
    <n v="-142903.16"/>
    <x v="11"/>
  </r>
  <r>
    <m/>
    <x v="172"/>
    <s v="Credit Note"/>
    <s v="1134"/>
    <s v="LITTLE AUSTRIA"/>
    <s v="COLOUR MAGIC 15CM"/>
    <n v="-12"/>
    <n v="19.989999999999998"/>
    <n v="-239.88"/>
    <n v="-143143.04000000001"/>
    <x v="11"/>
  </r>
  <r>
    <m/>
    <x v="172"/>
    <s v="Credit Note"/>
    <s v="4401506159"/>
    <s v="BUILDERS WAREHOUSE:BEDFORDVIEW"/>
    <s v="COLOUR MAGIC 15CM  43611"/>
    <n v="-22"/>
    <n v="21.3"/>
    <n v="-468.6"/>
    <n v="-143611.64000000001"/>
    <x v="11"/>
  </r>
  <r>
    <m/>
    <x v="172"/>
    <s v="Credit Note"/>
    <s v="4401506144"/>
    <s v="BUILDERS WAREHOUSE:NORWOOD"/>
    <s v="COLOUR MAGIC 15CM  43611"/>
    <n v="-14"/>
    <n v="21.3"/>
    <n v="-298.2"/>
    <n v="-143909.84000000003"/>
    <x v="11"/>
  </r>
  <r>
    <m/>
    <x v="172"/>
    <s v="Credit Note"/>
    <s v="4401506135"/>
    <s v="BUILDERS WAREHOUSE:FLORIDA GLEN"/>
    <s v="COLOUR MAGIC 15CM  43611"/>
    <n v="-5"/>
    <n v="21.3"/>
    <n v="-106.5"/>
    <n v="-144016.34000000003"/>
    <x v="11"/>
  </r>
  <r>
    <m/>
    <x v="172"/>
    <s v="Credit Note"/>
    <s v="4401506213"/>
    <s v="BUILDERS WAREHOUSE:NEWCASTLE"/>
    <s v="COLOUR MAGIC 15CM  43611"/>
    <n v="-8"/>
    <n v="21.22"/>
    <n v="-169.76"/>
    <n v="-144186.10000000003"/>
    <x v="11"/>
  </r>
  <r>
    <m/>
    <x v="247"/>
    <s v="Credit Note"/>
    <s v="4401506527"/>
    <s v="BUILDERS WAREHOUSE:CEDAR SQUARE"/>
    <s v="COLOUR MAGIC 15CM  43611"/>
    <n v="-11"/>
    <n v="21.3"/>
    <n v="-234.3"/>
    <n v="-144420.40000000002"/>
    <x v="11"/>
  </r>
  <r>
    <m/>
    <x v="247"/>
    <s v="Credit Note"/>
    <s v="1137"/>
    <s v="THYME SQUARE"/>
    <s v="COLOUR MAGIC 15CM"/>
    <n v="-8"/>
    <n v="19.989999999999998"/>
    <n v="-159.91999999999999"/>
    <n v="-144580.32000000004"/>
    <x v="11"/>
  </r>
  <r>
    <m/>
    <x v="247"/>
    <s v="Credit Note"/>
    <s v="0948"/>
    <s v="RAINBOW GARDEN AND HOME CENTRE"/>
    <s v="COLOUR MAGIC 15CM"/>
    <n v="-90"/>
    <n v="19.989999999999998"/>
    <n v="-1799.1"/>
    <n v="-146379.42000000004"/>
    <x v="11"/>
  </r>
  <r>
    <m/>
    <x v="247"/>
    <s v="Credit Note"/>
    <s v="35972"/>
    <s v="FH CHAMBERLAIN TRADING (PTY) LTD:MONTANA"/>
    <s v="COLOUR MAGIC 15CM"/>
    <n v="-12"/>
    <n v="21.3"/>
    <n v="-255.6"/>
    <n v="-146635.02000000005"/>
    <x v="11"/>
  </r>
  <r>
    <m/>
    <x v="292"/>
    <s v="Credit Note"/>
    <s v="1045"/>
    <s v="SHARONDALE GARDEN CENTRE"/>
    <s v="COLOUR MAGIC 15CM"/>
    <n v="-11"/>
    <n v="19.989999999999998"/>
    <n v="-219.89"/>
    <n v="-146854.91000000006"/>
    <x v="11"/>
  </r>
  <r>
    <m/>
    <x v="173"/>
    <s v="Credit Note"/>
    <s v="4401507285"/>
    <s v="BUILDERS WAREHOUSE:GLEN EAGLES"/>
    <s v="COLOUR MAGIC 15CM  43611"/>
    <n v="-43"/>
    <n v="21.3"/>
    <n v="-915.9"/>
    <n v="-147770.81000000006"/>
    <x v="11"/>
  </r>
  <r>
    <m/>
    <x v="173"/>
    <s v="Credit Note"/>
    <s v="4401507311"/>
    <s v="BUILDERS WAREHOUSE:ERASMUS PARK"/>
    <s v="COLOUR MAGIC 15CM  43611"/>
    <n v="-40"/>
    <n v="21.3"/>
    <n v="-852"/>
    <n v="-148622.81000000006"/>
    <x v="11"/>
  </r>
  <r>
    <m/>
    <x v="173"/>
    <s v="Credit Note"/>
    <s v="4401507306"/>
    <s v="BUILDERS WAREHOUSE:ZAMBEZI"/>
    <s v="COLOUR MAGIC 15CM  43611"/>
    <n v="-50"/>
    <n v="21.3"/>
    <n v="-1065"/>
    <n v="-149687.81000000006"/>
    <x v="11"/>
  </r>
  <r>
    <m/>
    <x v="174"/>
    <s v="Credit Note"/>
    <s v="4401507785"/>
    <s v="BUILDERS WAREHOUSE:LAMBTON"/>
    <s v="COLOUR MAGIC 15CM  43611"/>
    <n v="-20"/>
    <n v="21.3"/>
    <n v="-426"/>
    <n v="-150113.81000000006"/>
    <x v="11"/>
  </r>
  <r>
    <m/>
    <x v="174"/>
    <s v="Credit Note"/>
    <s v="15199"/>
    <s v="FH CHAMBERLAIN TRADING (PTY) LTD:RIVIERA"/>
    <s v="COLOUR MAGIC 15CM"/>
    <n v="-5"/>
    <n v="21.3"/>
    <n v="-106.5"/>
    <n v="-150220.31000000006"/>
    <x v="11"/>
  </r>
  <r>
    <m/>
    <x v="174"/>
    <s v="Credit Note"/>
    <s v="43781"/>
    <s v="FH CHAMBERLAIN TRADING (PTY) LTD:CENTURION"/>
    <s v="COLOUR MAGIC 15CM"/>
    <n v="-8"/>
    <n v="21.3"/>
    <n v="-170.4"/>
    <n v="-150390.71000000005"/>
    <x v="11"/>
  </r>
  <r>
    <m/>
    <x v="174"/>
    <s v="Credit Note"/>
    <s v="4401507686"/>
    <s v="BUILDERS WAREHOUSE:CRAIGHALL PARK"/>
    <s v="COLOUR MAGIC 15CM  43611"/>
    <n v="-4"/>
    <n v="21.3"/>
    <n v="-85.2"/>
    <n v="-150475.91000000006"/>
    <x v="11"/>
  </r>
  <r>
    <m/>
    <x v="174"/>
    <s v="Credit Note"/>
    <s v="29899"/>
    <s v="FH CHAMBERLAIN TRADING (PTY) LTD:SILVER LAKES"/>
    <s v="COLOUR MAGIC 15CM"/>
    <n v="-12"/>
    <n v="21.3"/>
    <n v="-255.6"/>
    <n v="-150731.51000000007"/>
    <x v="11"/>
  </r>
  <r>
    <m/>
    <x v="175"/>
    <s v="Credit Note"/>
    <s v="36033"/>
    <s v="FH CHAMBERLAIN TRADING (PTY) LTD:MONTANA"/>
    <s v="COLOUR MAGIC 15CM"/>
    <n v="-59"/>
    <n v="21.3"/>
    <n v="-1256.7"/>
    <n v="-151988.21000000008"/>
    <x v="11"/>
  </r>
  <r>
    <m/>
    <x v="175"/>
    <s v="Credit Note"/>
    <s v="4401508282"/>
    <s v="BUILDERS WAREHOUSE:KEMPTON PARK"/>
    <s v="COLOUR MAGIC 15CM  43611"/>
    <n v="-21"/>
    <n v="21.3"/>
    <n v="-447.3"/>
    <n v="-152435.51000000007"/>
    <x v="11"/>
  </r>
  <r>
    <m/>
    <x v="175"/>
    <s v="Credit Note"/>
    <s v="4401508214"/>
    <s v="BUILDERS WAREHOUSE:GREENSTONE"/>
    <s v="COLOUR MAGIC 15CM  43611"/>
    <n v="-23"/>
    <n v="21.3"/>
    <n v="-489.9"/>
    <n v="-152925.41000000006"/>
    <x v="11"/>
  </r>
  <r>
    <m/>
    <x v="175"/>
    <s v="Credit Note"/>
    <s v="4401508167"/>
    <s v="BUILDERS WAREHOUSE:VEREENIGING"/>
    <s v="COLOUR MAGIC 15CM  43611"/>
    <n v="-10"/>
    <n v="21.3"/>
    <n v="-213"/>
    <n v="-153138.41000000006"/>
    <x v="11"/>
  </r>
  <r>
    <m/>
    <x v="175"/>
    <s v="Credit Note"/>
    <s v="1049"/>
    <s v="LITTLE AUSTRIA"/>
    <s v="COLOUR MAGIC 15CM"/>
    <n v="-1"/>
    <n v="19.989999999999998"/>
    <n v="-19.989999999999998"/>
    <n v="-153158.40000000005"/>
    <x v="11"/>
  </r>
  <r>
    <m/>
    <x v="175"/>
    <s v="Credit Note"/>
    <s v="4401508148"/>
    <s v="BUILDERS WAREHOUSE:ROBINDALE"/>
    <s v="COLOUR MAGIC 15CM  43611"/>
    <n v="-8"/>
    <n v="21.3"/>
    <n v="-170.4"/>
    <n v="-153328.80000000005"/>
    <x v="11"/>
  </r>
  <r>
    <m/>
    <x v="176"/>
    <s v="Credit Note"/>
    <s v="4401508561"/>
    <s v="BUILDERS WAREHOUSE:NEWMARKET"/>
    <s v="COLOUR MAGIC 15CM  43611"/>
    <n v="-45"/>
    <n v="21.3"/>
    <n v="-958.5"/>
    <n v="-154287.30000000005"/>
    <x v="11"/>
  </r>
  <r>
    <m/>
    <x v="176"/>
    <s v="Credit Note"/>
    <s v="4401508510"/>
    <s v="BUILDERS WAREHOUSE:CEDAR SQUARE"/>
    <s v="COLOUR MAGIC 15CM  43611"/>
    <n v="-6"/>
    <n v="21.3"/>
    <n v="-127.8"/>
    <n v="-154415.10000000003"/>
    <x v="11"/>
  </r>
  <r>
    <m/>
    <x v="176"/>
    <s v="Credit Note"/>
    <s v="4401508619"/>
    <s v="BUILDERS WAREHOUSE:RIVONIA"/>
    <s v="COLOUR MAGIC 15CM  43611"/>
    <n v="-30"/>
    <n v="21.3"/>
    <n v="-639"/>
    <n v="-155054.10000000003"/>
    <x v="11"/>
  </r>
  <r>
    <m/>
    <x v="176"/>
    <s v="Credit Note"/>
    <s v="87035A"/>
    <s v="THYME SQUARE"/>
    <s v="COLOUR MAGIC 15CM"/>
    <n v="-23"/>
    <n v="19.989999999999998"/>
    <n v="-459.77"/>
    <n v="-155513.87000000002"/>
    <x v="11"/>
  </r>
  <r>
    <m/>
    <x v="176"/>
    <s v="Credit Note"/>
    <s v="RTS1034313"/>
    <s v="RIVERSIDE MICA"/>
    <s v="COLOUR MAGIC 15CM"/>
    <n v="-2"/>
    <n v="20.9"/>
    <n v="-41.8"/>
    <n v="-155555.67000000001"/>
    <x v="11"/>
  </r>
  <r>
    <m/>
    <x v="176"/>
    <s v="Credit Note"/>
    <s v="4401508631"/>
    <s v="BUILDERS WAREHOUSE:EDENVALE"/>
    <s v="COLOUR MAGIC 15CM  43611"/>
    <n v="-49"/>
    <n v="21.3"/>
    <n v="-1043.7"/>
    <n v="-156599.37000000002"/>
    <x v="11"/>
  </r>
  <r>
    <m/>
    <x v="176"/>
    <s v="Credit Note"/>
    <s v="4401508554"/>
    <s v="BUILDERS WAREHOUSE:BRYANSTON"/>
    <s v="COLOUR MAGIC 15CM  43611"/>
    <n v="-7"/>
    <n v="21.3"/>
    <n v="-149.1"/>
    <n v="-156748.47000000003"/>
    <x v="11"/>
  </r>
  <r>
    <m/>
    <x v="176"/>
    <s v="Credit Note"/>
    <s v="4401508652"/>
    <s v="BUILDERS WAREHOUSE:BOKSBURG (NEW)"/>
    <s v="COLOUR MAGIC 15CM  43611"/>
    <n v="-40"/>
    <n v="21.3"/>
    <n v="-852"/>
    <n v="-157600.47000000003"/>
    <x v="11"/>
  </r>
  <r>
    <m/>
    <x v="176"/>
    <s v="Credit Note"/>
    <s v="4401508662"/>
    <s v="BUILDERS WAREHOUSE:THOHOYANDOU"/>
    <s v="COLOUR MAGIC 15CM  43611"/>
    <n v="-40"/>
    <n v="21.3"/>
    <n v="-852"/>
    <n v="-158452.47000000003"/>
    <x v="11"/>
  </r>
  <r>
    <m/>
    <x v="257"/>
    <s v="Credit Note"/>
    <s v="1140"/>
    <s v="ROSES FOR U t/a URTH"/>
    <s v="COLOUR MAGIC 15CM"/>
    <n v="-10"/>
    <n v="19.989999999999998"/>
    <n v="-199.9"/>
    <n v="-158652.37000000002"/>
    <x v="11"/>
  </r>
  <r>
    <m/>
    <x v="257"/>
    <s v="Credit Note"/>
    <s v="1139"/>
    <s v="PLANT FACTORY"/>
    <s v="COLOUR MAGIC 15CM"/>
    <n v="-14"/>
    <n v="19.989999999999998"/>
    <n v="-279.86"/>
    <n v="-158932.23000000001"/>
    <x v="11"/>
  </r>
  <r>
    <m/>
    <x v="257"/>
    <s v="Credit Note"/>
    <s v="4401509287"/>
    <s v="BUILDERS WAREHOUSE:KEMPTON PARK"/>
    <s v="COLOUR MAGIC 15CM  43611"/>
    <n v="-5"/>
    <n v="21.3"/>
    <n v="-106.5"/>
    <n v="-159038.73000000001"/>
    <x v="11"/>
  </r>
  <r>
    <m/>
    <x v="257"/>
    <s v="Credit Note"/>
    <s v="4401509300"/>
    <s v="BUILDERS WAREHOUSE:NOORDHEUWEL"/>
    <s v="COLOUR MAGIC 15CM  43611"/>
    <n v="-16"/>
    <n v="21.3"/>
    <n v="-340.8"/>
    <n v="-159379.53"/>
    <x v="11"/>
  </r>
  <r>
    <m/>
    <x v="257"/>
    <s v="Credit Note"/>
    <s v="4401509275"/>
    <s v="BUILDERS WAREHOUSE:BLOEMFONTEIN"/>
    <s v="COLOUR MAGIC 15CM  43611"/>
    <n v="-43"/>
    <n v="21.3"/>
    <n v="-915.9"/>
    <n v="-160295.43"/>
    <x v="11"/>
  </r>
  <r>
    <m/>
    <x v="61"/>
    <s v="Credit Note"/>
    <s v="4401509863"/>
    <s v="BUILDERS WAREHOUSE:FOURWAYS"/>
    <s v="COLOUR MAGIC 15CM  43611"/>
    <n v="-1"/>
    <n v="21.3"/>
    <n v="-21.3"/>
    <n v="-160316.72999999998"/>
    <x v="11"/>
  </r>
  <r>
    <m/>
    <x v="61"/>
    <s v="Credit Note"/>
    <s v="4401509842"/>
    <s v="BUILDERS WAREHOUSE:CEDAR SQUARE"/>
    <s v="COLOUR MAGIC 15CM  43611"/>
    <n v="-20"/>
    <n v="21.3"/>
    <n v="-426"/>
    <n v="-160742.72999999998"/>
    <x v="11"/>
  </r>
  <r>
    <m/>
    <x v="61"/>
    <s v="Credit Note"/>
    <s v="4401509835"/>
    <s v="BUILDERS WAREHOUSE:RUSTENBURG"/>
    <s v="COLOUR MAGIC 15CM  43611"/>
    <n v="-27"/>
    <n v="21.3"/>
    <n v="-575.1"/>
    <n v="-161317.82999999999"/>
    <x v="11"/>
  </r>
  <r>
    <m/>
    <x v="61"/>
    <s v="Credit Note"/>
    <s v="4401509809"/>
    <s v="BUILDERS WAREHOUSE:GLEN EAGLES"/>
    <s v="COLOUR MAGIC 15CM  43611"/>
    <n v="-20"/>
    <n v="21.3"/>
    <n v="-426"/>
    <n v="-161743.82999999999"/>
    <x v="11"/>
  </r>
  <r>
    <m/>
    <x v="61"/>
    <s v="Credit Note"/>
    <s v="0992"/>
    <s v="CENTRAL NURSERY DEPOT"/>
    <s v="COLOUR MAGIC 15CM"/>
    <n v="-1"/>
    <n v="19.989999999999998"/>
    <n v="-19.989999999999998"/>
    <n v="-161763.81999999998"/>
    <x v="11"/>
  </r>
  <r>
    <m/>
    <x v="61"/>
    <s v="Credit Note"/>
    <s v="26449"/>
    <s v="LIFESTYLE HOME GARDEN"/>
    <s v="COLOUR MAGIC 15CM"/>
    <n v="-21"/>
    <n v="18.989999999999998"/>
    <n v="-398.79"/>
    <n v="-162162.60999999999"/>
    <x v="11"/>
  </r>
  <r>
    <m/>
    <x v="62"/>
    <s v="Credit Note"/>
    <s v="0993"/>
    <s v="LITTLE AUSTRIA"/>
    <s v="COLOUR MAGIC 15CM"/>
    <n v="-9"/>
    <n v="19.989999999999998"/>
    <n v="-179.91"/>
    <n v="-162342.51999999999"/>
    <x v="11"/>
  </r>
  <r>
    <m/>
    <x v="62"/>
    <s v="Credit Note"/>
    <s v="4401510479"/>
    <s v="BUILDERS WAREHOUSE:NELSPRUIT"/>
    <s v="COLOUR MAGIC 15CM  43611"/>
    <n v="-18"/>
    <n v="21.3"/>
    <n v="-383.4"/>
    <n v="-162725.91999999998"/>
    <x v="11"/>
  </r>
  <r>
    <m/>
    <x v="62"/>
    <s v="Credit Note"/>
    <s v="15722"/>
    <s v="GARDENSHOP PARKTOWN"/>
    <s v="COLOUR MAGIC 15CM"/>
    <n v="-4"/>
    <n v="19.989999999999998"/>
    <n v="-79.959999999999994"/>
    <n v="-162805.87999999998"/>
    <x v="11"/>
  </r>
  <r>
    <m/>
    <x v="62"/>
    <s v="Credit Note"/>
    <s v="4401510440"/>
    <s v="BUILDERS WAREHOUSE:KLERKSDORP"/>
    <s v="COLOUR MAGIC 15CM  43611"/>
    <n v="-16"/>
    <n v="21.3"/>
    <n v="-340.8"/>
    <n v="-163146.67999999996"/>
    <x v="11"/>
  </r>
  <r>
    <m/>
    <x v="62"/>
    <s v="Credit Note"/>
    <s v="RTS1034393"/>
    <s v="RIVERSIDE MICA"/>
    <s v="COLOUR MAGIC 15CM"/>
    <n v="-3"/>
    <n v="20.9"/>
    <n v="-62.7"/>
    <n v="-163209.37999999998"/>
    <x v="11"/>
  </r>
  <r>
    <m/>
    <x v="62"/>
    <s v="Credit Note"/>
    <s v="4401510492"/>
    <s v="BUILDERS WAREHOUSE:ZAMBEZI"/>
    <s v="COLOUR MAGIC 15CM"/>
    <n v="-20"/>
    <n v="21.3"/>
    <n v="-426"/>
    <n v="-163635.37999999998"/>
    <x v="11"/>
  </r>
  <r>
    <m/>
    <x v="63"/>
    <s v="Credit Note"/>
    <s v="4401510864"/>
    <s v="BUILDERS WAREHOUSE:SUNWARD PARK"/>
    <s v="COLOUR MAGIC 15CM  43611"/>
    <n v="-1"/>
    <n v="21.3"/>
    <n v="-21.3"/>
    <n v="-163656.67999999996"/>
    <x v="11"/>
  </r>
  <r>
    <m/>
    <x v="63"/>
    <s v="Credit Note"/>
    <s v="4401510866"/>
    <s v="BUILDERS WAREHOUSE:BOKSBURG (NEW)"/>
    <s v="COLOUR MAGIC 15CM  43611"/>
    <n v="-16"/>
    <n v="21.3"/>
    <n v="-340.8"/>
    <n v="-163997.47999999995"/>
    <x v="11"/>
  </r>
  <r>
    <m/>
    <x v="63"/>
    <s v="Credit Note"/>
    <s v="4401510855"/>
    <s v="BUILDERS WAREHOUSE:NORTHRIDING"/>
    <s v="COLOUR MAGIC 15CM  43611"/>
    <n v="-15"/>
    <n v="21.3"/>
    <n v="-319.5"/>
    <n v="-164316.97999999995"/>
    <x v="11"/>
  </r>
  <r>
    <m/>
    <x v="63"/>
    <s v="Credit Note"/>
    <s v="4401510924"/>
    <s v="BUILDERS WAREHOUSE:CARNIVAL MALL"/>
    <s v="COLOUR MAGIC 15CM  43611"/>
    <n v="-27"/>
    <n v="21.3"/>
    <n v="-575.1"/>
    <n v="-164892.07999999996"/>
    <x v="11"/>
  </r>
  <r>
    <m/>
    <x v="63"/>
    <s v="Credit Note"/>
    <s v="4401510885"/>
    <s v="BUILDERS WAREHOUSE:NORTHMEAD"/>
    <s v="COLOUR MAGIC 15CM  43611"/>
    <n v="-7"/>
    <n v="21.3"/>
    <n v="-149.1"/>
    <n v="-165041.17999999996"/>
    <x v="11"/>
  </r>
  <r>
    <m/>
    <x v="63"/>
    <s v="Credit Note"/>
    <s v="87095A"/>
    <s v="THYME SQUARE"/>
    <s v="COLOUR MAGIC 15CM"/>
    <n v="-13"/>
    <n v="19.989999999999998"/>
    <n v="-259.87"/>
    <n v="-165301.04999999996"/>
    <x v="11"/>
  </r>
  <r>
    <m/>
    <x v="63"/>
    <s v="Credit Note"/>
    <s v="4401510901"/>
    <s v="BUILDERS WAREHOUSE:EDENVALE"/>
    <s v="COLOUR MAGIC 15CM  43611"/>
    <n v="-5"/>
    <n v="21.3"/>
    <n v="-106.5"/>
    <n v="-165407.54999999996"/>
    <x v="11"/>
  </r>
  <r>
    <m/>
    <x v="293"/>
    <s v="Credit Note"/>
    <s v="4401511553"/>
    <s v="BUILDERS WAREHOUSE:STRUBENS VALLEY"/>
    <s v="COLOUR MAGIC 15CM  43611"/>
    <n v="-5"/>
    <n v="21.3"/>
    <n v="-106.5"/>
    <n v="-165514.04999999996"/>
    <x v="11"/>
  </r>
  <r>
    <m/>
    <x v="64"/>
    <s v="Credit Note"/>
    <s v="4401511975"/>
    <s v="BUILDERS WAREHOUSE:RIVONIA"/>
    <s v="COLOUR MAGIC 15CM  43611"/>
    <n v="-30"/>
    <n v="21.3"/>
    <n v="-639"/>
    <n v="-166153.04999999996"/>
    <x v="11"/>
  </r>
  <r>
    <m/>
    <x v="64"/>
    <s v="Credit Note"/>
    <s v="4401512027"/>
    <s v="BUILDERS WAREHOUSE:CHERRY LANE"/>
    <s v="COLOUR MAGIC 15CM  43611"/>
    <n v="-10"/>
    <n v="21.3"/>
    <n v="-213"/>
    <n v="-166366.04999999996"/>
    <x v="11"/>
  </r>
  <r>
    <m/>
    <x v="64"/>
    <s v="Credit Note"/>
    <s v="26368"/>
    <s v="LIFESTYLE HOME GARDEN"/>
    <s v="COLOUR MAGIC 15CM"/>
    <n v="-2"/>
    <n v="18.989999999999998"/>
    <n v="-37.979999999999997"/>
    <n v="-166404.02999999997"/>
    <x v="11"/>
  </r>
  <r>
    <m/>
    <x v="177"/>
    <s v="Credit Note"/>
    <s v="4401512654"/>
    <s v="BUILDERS WAREHOUSE:KLERKSDORP"/>
    <s v="COLOUR MAGIC 15CM  43611"/>
    <n v="-6"/>
    <n v="21.3"/>
    <n v="-127.8"/>
    <n v="-166531.82999999996"/>
    <x v="11"/>
  </r>
  <r>
    <m/>
    <x v="177"/>
    <s v="Credit Note"/>
    <s v="4401512559"/>
    <s v="BUILDERS WAREHOUSE:CRAIGHALL PARK"/>
    <s v="COLOUR MAGIC 15CM  43611"/>
    <n v="-10"/>
    <n v="21.3"/>
    <n v="-213"/>
    <n v="-166744.82999999996"/>
    <x v="11"/>
  </r>
  <r>
    <m/>
    <x v="178"/>
    <s v="Credit Note"/>
    <s v="1851"/>
    <s v="IMPALA FLORA"/>
    <s v="COLOUR MAGIC 15CM"/>
    <n v="-28"/>
    <n v="18.989999999999998"/>
    <n v="-531.72"/>
    <n v="-167276.54999999996"/>
    <x v="11"/>
  </r>
  <r>
    <m/>
    <x v="178"/>
    <s v="Credit Note"/>
    <s v="4401512872"/>
    <s v="BUILDERS WAREHOUSE:MIDRAND"/>
    <s v="COLOUR MAGIC 15CM  43611"/>
    <n v="-31"/>
    <n v="21.3"/>
    <n v="-660.3"/>
    <n v="-167936.84999999995"/>
    <x v="11"/>
  </r>
  <r>
    <m/>
    <x v="294"/>
    <s v="Credit Note"/>
    <s v="1853"/>
    <s v="CRISANRA KWEKERY"/>
    <s v="COLOUR MAGIC 15CM"/>
    <n v="-5"/>
    <n v="19.989999999999998"/>
    <n v="-99.95"/>
    <n v="-168036.79999999996"/>
    <x v="11"/>
  </r>
  <r>
    <m/>
    <x v="294"/>
    <s v="Credit Note"/>
    <s v="4401513531"/>
    <s v="BUILDERS WAREHOUSE:ROBINDALE"/>
    <s v="COLOUR MAGIC 15CM  43611"/>
    <n v="-30"/>
    <n v="21.3"/>
    <n v="-639"/>
    <n v="-168675.79999999996"/>
    <x v="11"/>
  </r>
  <r>
    <m/>
    <x v="65"/>
    <s v="Credit Note"/>
    <s v="4401513960"/>
    <s v="BUILDERS WAREHOUSE:BLOEMFONTEIN"/>
    <s v="COLOUR MAGIC 15CM  43611"/>
    <n v="-5"/>
    <n v="21.3"/>
    <n v="-106.5"/>
    <n v="-168782.29999999996"/>
    <x v="11"/>
  </r>
  <r>
    <m/>
    <x v="65"/>
    <s v="Credit Note"/>
    <s v="4401513900"/>
    <s v="BUILDERS WAREHOUSE:WOODLANDS"/>
    <s v="COLOUR MAGIC 15CM  43611"/>
    <n v="-49"/>
    <n v="21.3"/>
    <n v="-1043.7"/>
    <n v="-169825.99999999997"/>
    <x v="11"/>
  </r>
  <r>
    <m/>
    <x v="65"/>
    <s v="Credit Note"/>
    <s v="4401513953"/>
    <s v="BUILDERS WAREHOUSE:GEZINA NEW"/>
    <s v="COLOUR MAGIC 15CM  43611"/>
    <n v="-10"/>
    <n v="21.3"/>
    <n v="-213"/>
    <n v="-170038.99999999997"/>
    <x v="11"/>
  </r>
  <r>
    <m/>
    <x v="65"/>
    <s v="Credit Note"/>
    <s v="4401513908"/>
    <s v="BUILDERS WAREHOUSE:RIVONIA"/>
    <s v="COLOUR MAGIC 15CM  43611"/>
    <n v="-20"/>
    <n v="21.3"/>
    <n v="-426"/>
    <n v="-170464.99999999997"/>
    <x v="11"/>
  </r>
  <r>
    <m/>
    <x v="65"/>
    <s v="Credit Note"/>
    <s v="4401513955"/>
    <s v="BUILDERS WAREHOUSE:FOURWAYS"/>
    <s v="COLOUR MAGIC 15CM  43611"/>
    <n v="-1"/>
    <n v="21.3"/>
    <n v="-21.3"/>
    <n v="-170486.29999999996"/>
    <x v="11"/>
  </r>
  <r>
    <m/>
    <x v="65"/>
    <s v="Credit Note"/>
    <s v="4401513933"/>
    <s v="BUILDERS WAREHOUSE:ZAMBEZI"/>
    <s v="COLOUR MAGIC 15CM  43611"/>
    <n v="-10"/>
    <n v="21.3"/>
    <n v="-213"/>
    <n v="-170699.29999999996"/>
    <x v="11"/>
  </r>
  <r>
    <m/>
    <x v="65"/>
    <s v="Credit Note"/>
    <s v="11199"/>
    <s v="FH CHAMBERLAIN TRADING (PTY) LTD:KYALAMI"/>
    <s v="COLOUR MAGIC 15CM"/>
    <n v="-30"/>
    <n v="21.3"/>
    <n v="-639"/>
    <n v="-171338.29999999996"/>
    <x v="11"/>
  </r>
  <r>
    <m/>
    <x v="65"/>
    <s v="Credit Note"/>
    <s v="4401513981"/>
    <s v="BUILDERS WAREHOUSE:RASLOUW"/>
    <s v="COLOUR MAGIC 15CM  43611"/>
    <n v="-16"/>
    <n v="21.3"/>
    <n v="-340.8"/>
    <n v="-171679.09999999995"/>
    <x v="11"/>
  </r>
  <r>
    <m/>
    <x v="65"/>
    <s v="Credit Note"/>
    <s v="4401513934"/>
    <s v="BUILDERS WAREHOUSE:CENTURION"/>
    <s v="COLOUR MAGIC 15CM  43611"/>
    <n v="-12"/>
    <n v="21.3"/>
    <n v="-255.6"/>
    <n v="-171934.69999999995"/>
    <x v="11"/>
  </r>
  <r>
    <m/>
    <x v="65"/>
    <s v="Credit Note"/>
    <s v="26389"/>
    <s v="LIFESTYLE HOME GARDEN"/>
    <s v="COLOUR MAGIC 15CM"/>
    <n v="-1"/>
    <n v="18.989999999999998"/>
    <n v="-18.989999999999998"/>
    <n v="-171953.68999999994"/>
    <x v="11"/>
  </r>
  <r>
    <m/>
    <x v="179"/>
    <s v="Credit Note"/>
    <s v="0997"/>
    <s v="LITTLE AUSTRIA"/>
    <s v="HYPOSTES 15CM"/>
    <n v="-8"/>
    <n v="19.989999999999998"/>
    <n v="-159.91999999999999"/>
    <n v="-172113.60999999996"/>
    <x v="11"/>
  </r>
  <r>
    <m/>
    <x v="179"/>
    <s v="Credit Note"/>
    <s v="4401514297"/>
    <s v="BUILDERS WAREHOUSE:LAMBTON"/>
    <s v="COLOUR MAGIC 15CM  43611"/>
    <n v="-10"/>
    <n v="21.3"/>
    <n v="-213"/>
    <n v="-172326.60999999996"/>
    <x v="11"/>
  </r>
  <r>
    <m/>
    <x v="179"/>
    <s v="Credit Note"/>
    <s v="4401514305"/>
    <s v="BUILDERS WAREHOUSE:NORTHRIDING"/>
    <s v="COLOUR MAGIC 15CM  43611"/>
    <n v="-3"/>
    <n v="21.3"/>
    <n v="-63.9"/>
    <n v="-172390.50999999995"/>
    <x v="11"/>
  </r>
  <r>
    <m/>
    <x v="179"/>
    <s v="Credit Note"/>
    <s v="36194"/>
    <s v="FH CHAMBERLAIN TRADING (PTY) LTD:MONTANA"/>
    <s v="COLOUR MAGIC 15CM"/>
    <n v="-19"/>
    <n v="21.3"/>
    <n v="-404.7"/>
    <n v="-172795.20999999996"/>
    <x v="11"/>
  </r>
  <r>
    <m/>
    <x v="137"/>
    <s v="Credit Note"/>
    <s v="4401514813"/>
    <s v="BUILDERS WAREHOUSE:NOORDHEUWEL"/>
    <s v="COLOUR MAGIC 15CM  43611"/>
    <n v="-3"/>
    <n v="21.3"/>
    <n v="-63.9"/>
    <n v="-172859.10999999996"/>
    <x v="11"/>
  </r>
  <r>
    <m/>
    <x v="137"/>
    <s v="Credit Note"/>
    <s v="1856"/>
    <s v="THYME SQUARE"/>
    <s v="COLOUR MAGIC 15CM"/>
    <n v="-12"/>
    <n v="19.989999999999998"/>
    <n v="-239.88"/>
    <n v="-173098.98999999996"/>
    <x v="11"/>
  </r>
  <r>
    <m/>
    <x v="137"/>
    <s v="Credit Note"/>
    <s v="4401514812"/>
    <s v="BUILDERS WAREHOUSE:RUSTENBURG"/>
    <s v="COLOUR MAGIC 15CM  43611"/>
    <n v="-31"/>
    <n v="21.3"/>
    <n v="-660.3"/>
    <n v="-173759.28999999995"/>
    <x v="11"/>
  </r>
  <r>
    <m/>
    <x v="66"/>
    <s v="Credit Note"/>
    <s v="4401515211"/>
    <s v="BUILDERS WAREHOUSE:SECUNDA"/>
    <s v="COLOUR MAGIC 15CM  43611"/>
    <n v="-28"/>
    <n v="21.3"/>
    <n v="-596.4"/>
    <n v="-174355.68999999994"/>
    <x v="11"/>
  </r>
  <r>
    <m/>
    <x v="66"/>
    <s v="Credit Note"/>
    <s v="4401515226"/>
    <s v="BUILDERS WAREHOUSE:ERASMUS PARK"/>
    <s v="COLOUR MAGIC 15CM  43611"/>
    <n v="-26"/>
    <n v="21.3"/>
    <n v="-553.79999999999995"/>
    <n v="-174909.48999999993"/>
    <x v="11"/>
  </r>
  <r>
    <m/>
    <x v="66"/>
    <s v="Credit Note"/>
    <s v="4401515141"/>
    <s v="BUILDERS WAREHOUSE:WONDER PARK"/>
    <s v="COLOUR MAGIC 15CM  43611"/>
    <n v="-4"/>
    <n v="21.3"/>
    <n v="-85.2"/>
    <n v="-174994.68999999994"/>
    <x v="11"/>
  </r>
  <r>
    <m/>
    <x v="66"/>
    <s v="Credit Note"/>
    <s v="4401515122"/>
    <s v="BUILDERS WAREHOUSE:BRYANSTON"/>
    <s v="COLOUR MAGIC 15CM  43611"/>
    <n v="-10"/>
    <n v="21.3"/>
    <n v="-213"/>
    <n v="-175207.68999999994"/>
    <x v="11"/>
  </r>
  <r>
    <m/>
    <x v="66"/>
    <s v="Credit Note"/>
    <s v="4401515162"/>
    <s v="BUILDERS WAREHOUSE:RIVONIA"/>
    <s v="COLOUR MAGIC 15CM  43611"/>
    <n v="-4"/>
    <n v="21.3"/>
    <n v="-85.2"/>
    <n v="-175292.88999999996"/>
    <x v="11"/>
  </r>
  <r>
    <m/>
    <x v="66"/>
    <s v="Credit Note"/>
    <s v="4401515209"/>
    <s v="BUILDERS WAREHOUSE:CEDAR SQUARE"/>
    <s v="COLOUR MAGIC 15CM  43611"/>
    <n v="-3"/>
    <n v="21.3"/>
    <n v="-63.9"/>
    <n v="-175356.78999999995"/>
    <x v="11"/>
  </r>
  <r>
    <m/>
    <x v="66"/>
    <s v="Credit Note"/>
    <s v="4401515105"/>
    <s v="BUILDERS WAREHOUSE:CHERRY LANE"/>
    <s v="COLOUR MAGIC 15CM  43611"/>
    <n v="-5"/>
    <n v="21.3"/>
    <n v="-106.5"/>
    <n v="-175463.28999999995"/>
    <x v="11"/>
  </r>
  <r>
    <m/>
    <x v="180"/>
    <s v="Credit Note"/>
    <s v="87219A"/>
    <s v="LOTS OF POTS CENTURION"/>
    <s v="COLOUR MAGIC 15CM"/>
    <n v="-15"/>
    <n v="19.989999999999998"/>
    <n v="-299.85000000000002"/>
    <n v="-175763.13999999996"/>
    <x v="11"/>
  </r>
  <r>
    <m/>
    <x v="180"/>
    <s v="Credit Note"/>
    <s v="15740"/>
    <s v="GARDENSHOP PARKTOWN"/>
    <s v="COLOUR MAGIC 15CM"/>
    <n v="-3"/>
    <n v="19.989999999999998"/>
    <n v="-59.97"/>
    <n v="-175823.10999999996"/>
    <x v="11"/>
  </r>
  <r>
    <m/>
    <x v="180"/>
    <s v="Credit Note"/>
    <s v="4401515656"/>
    <s v="BUILDERS WAREHOUSE:SOUTHGATE"/>
    <s v="COLOUR MAGIC 15CM  43611"/>
    <n v="-60"/>
    <n v="21.3"/>
    <n v="-1278"/>
    <n v="-177101.10999999996"/>
    <x v="11"/>
  </r>
  <r>
    <m/>
    <x v="67"/>
    <s v="Credit Note"/>
    <s v="4401516101"/>
    <s v="BUILDERS WAREHOUSE:NEWCASTLE"/>
    <s v="COLOUR MAGIC 15CM  43611"/>
    <n v="-17"/>
    <n v="21.29"/>
    <n v="-361.93"/>
    <n v="-177463.03999999995"/>
    <x v="11"/>
  </r>
  <r>
    <m/>
    <x v="67"/>
    <s v="Credit Note"/>
    <s v="4401516042"/>
    <s v="BUILDERS WAREHOUSE:NOORDHEUWEL"/>
    <s v="COLOUR MAGIC 15CM  43611"/>
    <n v="-16"/>
    <n v="21.3"/>
    <n v="-340.8"/>
    <n v="-177803.83999999994"/>
    <x v="11"/>
  </r>
  <r>
    <m/>
    <x v="67"/>
    <s v="Credit Note"/>
    <s v="4401516111"/>
    <s v="BUILDERS WAREHOUSE:NORTHRIDING"/>
    <s v="COLOUR MAGIC 15CM  43611"/>
    <n v="-10"/>
    <n v="21.3"/>
    <n v="-213"/>
    <n v="-178016.83999999994"/>
    <x v="11"/>
  </r>
  <r>
    <m/>
    <x v="67"/>
    <s v="Credit Note"/>
    <s v="1144"/>
    <s v="LITTLE AUSTRIA"/>
    <s v="COLOUR MAGIC 15CM"/>
    <n v="-5"/>
    <n v="19.989999999999998"/>
    <n v="-99.95"/>
    <n v="-178116.78999999995"/>
    <x v="11"/>
  </r>
  <r>
    <m/>
    <x v="67"/>
    <s v="Credit Note"/>
    <s v="4401516055"/>
    <s v="BUILDERS WAREHOUSE:VEREENIGING"/>
    <s v="COLOUR MAGIC 15CM  43611"/>
    <n v="-4"/>
    <n v="21.3"/>
    <n v="-85.2"/>
    <n v="-178201.98999999996"/>
    <x v="11"/>
  </r>
  <r>
    <m/>
    <x v="67"/>
    <s v="Credit Note"/>
    <s v="4401515857"/>
    <s v="BUILDERS WAREHOUSE:KEMPTON PARK"/>
    <s v="COLOUR MAGIC 15CM  43611"/>
    <n v="-22"/>
    <n v="21.3"/>
    <n v="-468.6"/>
    <n v="-178670.58999999997"/>
    <x v="11"/>
  </r>
  <r>
    <m/>
    <x v="67"/>
    <s v="Credit Note"/>
    <s v="4401516067"/>
    <s v="BUILDERS WAREHOUSE:GREENSTONE"/>
    <s v="COLOUR MAGIC 15CM  43611"/>
    <n v="-5"/>
    <n v="21.3"/>
    <n v="-106.5"/>
    <n v="-178777.08999999997"/>
    <x v="11"/>
  </r>
  <r>
    <m/>
    <x v="67"/>
    <s v="Credit Note"/>
    <s v="87239A"/>
    <s v="BUILDERS WAREHOUSE:GREENSTONE"/>
    <s v="COLOUR MAGIC 15CM  43611"/>
    <n v="-10"/>
    <n v="21.3"/>
    <n v="-213"/>
    <n v="-178990.08999999997"/>
    <x v="11"/>
  </r>
  <r>
    <m/>
    <x v="1"/>
    <s v="Credit Note"/>
    <s v="4401516444"/>
    <s v="BUILDERS WAREHOUSE:BLOEMFONTEIN"/>
    <s v="COLOUR MAGIC 15CM  43611"/>
    <n v="-8"/>
    <n v="21.3"/>
    <n v="-170.4"/>
    <n v="-179160.48999999996"/>
    <x v="11"/>
  </r>
  <r>
    <m/>
    <x v="1"/>
    <s v="Credit Note"/>
    <s v="4401516466"/>
    <s v="BUILDERS WAREHOUSE:NORTHMEAD"/>
    <s v="COLOUR MAGIC 15CM  43611"/>
    <n v="-21"/>
    <n v="21.3"/>
    <n v="-447.3"/>
    <n v="-179607.78999999995"/>
    <x v="11"/>
  </r>
  <r>
    <m/>
    <x v="1"/>
    <s v="Credit Note"/>
    <s v="4401516468"/>
    <s v="BUILDERS WAREHOUSE:EDENVALE"/>
    <s v="COLOUR MAGIC 15CM  43611"/>
    <n v="-10"/>
    <n v="21.3"/>
    <n v="-213"/>
    <n v="-179820.78999999995"/>
    <x v="11"/>
  </r>
  <r>
    <m/>
    <x v="1"/>
    <s v="Credit Note"/>
    <s v="4401516469"/>
    <s v="BUILDERS WAREHOUSE:RIVONIA"/>
    <s v="COLOUR MAGIC 15CM  43611"/>
    <n v="-1"/>
    <n v="21.3"/>
    <n v="-21.3"/>
    <n v="-179842.08999999994"/>
    <x v="11"/>
  </r>
  <r>
    <m/>
    <x v="1"/>
    <s v="Credit Note"/>
    <s v="4401516452"/>
    <s v="BUILDERS WAREHOUSE:NEWMARKET"/>
    <s v="COLOUR MAGIC 15CM  43611"/>
    <n v="-10"/>
    <n v="21.3"/>
    <n v="-213"/>
    <n v="-180055.08999999994"/>
    <x v="11"/>
  </r>
  <r>
    <m/>
    <x v="1"/>
    <s v="Credit Note"/>
    <s v="4401516420"/>
    <s v="BUILDERS WAREHOUSE:NEWMARKET"/>
    <s v="COLOUR MAGIC 15CM  43611"/>
    <n v="-10"/>
    <n v="21.3"/>
    <n v="-213"/>
    <n v="-180268.08999999994"/>
    <x v="11"/>
  </r>
  <r>
    <m/>
    <x v="1"/>
    <s v="Credit Note"/>
    <s v="26572"/>
    <s v="LIFESTYLE HOME GARDEN"/>
    <s v="COLOUR MAGIC 15CM"/>
    <n v="-6"/>
    <n v="18.989999999999998"/>
    <n v="-113.94"/>
    <n v="-180382.02999999994"/>
    <x v="11"/>
  </r>
  <r>
    <m/>
    <x v="229"/>
    <s v="Credit Note"/>
    <s v="4401517023"/>
    <s v="BUILDERS WAREHOUSE:STRUBENS VALLEY"/>
    <s v="COLOUR MAGIC 15CM 43611"/>
    <n v="-8"/>
    <n v="21.3"/>
    <n v="-170.4"/>
    <n v="-180552.42999999993"/>
    <x v="11"/>
  </r>
  <r>
    <m/>
    <x v="229"/>
    <s v="Credit Note"/>
    <s v="4401516941"/>
    <s v="BUILDERS WAREHOUSE:BOKSBURG (NEW)"/>
    <s v="COLOUR MAGIC 15CM  43611"/>
    <n v="-20"/>
    <n v="21.3"/>
    <n v="-426"/>
    <n v="-180978.42999999993"/>
    <x v="11"/>
  </r>
  <r>
    <m/>
    <x v="68"/>
    <s v="Credit Note"/>
    <s v="4401517472"/>
    <s v="BUILDERS WAREHOUSE:LYNNWOOD"/>
    <s v="COLOUR MAGIC 15CM  43611"/>
    <n v="-36"/>
    <n v="21.3"/>
    <n v="-766.8"/>
    <n v="-181745.22999999992"/>
    <x v="11"/>
  </r>
  <r>
    <m/>
    <x v="68"/>
    <s v="Credit Note"/>
    <s v="26586"/>
    <s v="LIFESTYLE HOME GARDEN"/>
    <s v="COLOUR MAGIC 15CM"/>
    <n v="-1"/>
    <n v="18.989999999999998"/>
    <n v="-18.989999999999998"/>
    <n v="-181764.21999999991"/>
    <x v="11"/>
  </r>
  <r>
    <m/>
    <x v="68"/>
    <s v="Credit Note"/>
    <s v="4401517393"/>
    <s v="BUILDERS WAREHOUSE:RASLOUW"/>
    <s v="COLOUR MAGIC 15CM  43611"/>
    <n v="-2"/>
    <n v="21.3"/>
    <n v="-42.6"/>
    <n v="-181806.81999999992"/>
    <x v="11"/>
  </r>
  <r>
    <m/>
    <x v="69"/>
    <s v="Credit Note"/>
    <s v="4401517897"/>
    <s v="BUILDERS WAREHOUSE:KLERKSDORP"/>
    <s v="COLOUR MAGIC 15CM  43611"/>
    <n v="-26"/>
    <n v="21.3"/>
    <n v="-553.79999999999995"/>
    <n v="-182360.61999999991"/>
    <x v="11"/>
  </r>
  <r>
    <m/>
    <x v="69"/>
    <s v="Credit Note"/>
    <s v="4401517900"/>
    <s v="BUILDERS WAREHOUSE:SOUTHGATE"/>
    <s v="COLOUR MAGIC 15CM 43611"/>
    <n v="-15"/>
    <n v="21.3"/>
    <n v="-319.5"/>
    <n v="-182680.11999999991"/>
    <x v="11"/>
  </r>
  <r>
    <m/>
    <x v="69"/>
    <s v="Credit Note"/>
    <s v="44367"/>
    <s v="FH CHAMBERLAIN TRADING (PTY) LTD:CENTURION"/>
    <s v="COLOUR MAGIC 15CM"/>
    <n v="-4"/>
    <n v="21.3"/>
    <n v="-85.2"/>
    <n v="-182765.31999999992"/>
    <x v="11"/>
  </r>
  <r>
    <m/>
    <x v="69"/>
    <s v="Credit Note"/>
    <s v="44365"/>
    <s v="FH CHAMBERLAIN TRADING (PTY) LTD:CENTURION"/>
    <s v="COLOUR MAGIC 15CM"/>
    <n v="-1"/>
    <n v="21.3"/>
    <n v="-21.3"/>
    <n v="-182786.61999999991"/>
    <x v="11"/>
  </r>
  <r>
    <m/>
    <x v="69"/>
    <s v="Credit Note"/>
    <s v="4401517771"/>
    <s v="BUILDERS WAREHOUSE:LAMBTON"/>
    <s v="COLOUR MAGIC 15CM  43611"/>
    <n v="-5"/>
    <n v="21.3"/>
    <n v="-106.5"/>
    <n v="-182893.11999999991"/>
    <x v="11"/>
  </r>
  <r>
    <m/>
    <x v="69"/>
    <s v="Credit Note"/>
    <s v="11276"/>
    <s v="FH CHAMBERLAIN TRADING (PTY) LTD:KYALAMI"/>
    <s v="COLOUR MAGIC 15CM"/>
    <n v="-2"/>
    <n v="21.3"/>
    <n v="-42.6"/>
    <n v="-182935.71999999991"/>
    <x v="11"/>
  </r>
  <r>
    <m/>
    <x v="230"/>
    <s v="Credit Note"/>
    <s v="RTS1034921"/>
    <s v="RIVERSIDE MICA"/>
    <s v="PETUNIA 15CM"/>
    <n v="-1"/>
    <n v="20.9"/>
    <n v="-20.9"/>
    <n v="-182956.61999999991"/>
    <x v="11"/>
  </r>
  <r>
    <m/>
    <x v="230"/>
    <s v="Credit Note"/>
    <s v="87326A"/>
    <s v="LITTLE AUSTRIA"/>
    <s v="COLOUR MAGIC 15CM"/>
    <n v="-2"/>
    <n v="19.989999999999998"/>
    <n v="-39.979999999999997"/>
    <n v="-182996.59999999992"/>
    <x v="11"/>
  </r>
  <r>
    <m/>
    <x v="70"/>
    <s v="Credit Note"/>
    <s v="4401518946"/>
    <s v="BUILDERS WAREHOUSE:SUNWARD PARK"/>
    <s v="COLOUR MAGIC 15CM  43611"/>
    <n v="-11"/>
    <n v="21.3"/>
    <n v="-234.3"/>
    <n v="-183230.89999999991"/>
    <x v="11"/>
  </r>
  <r>
    <m/>
    <x v="70"/>
    <s v="Credit Note"/>
    <s v="4401518927"/>
    <s v="BUILDERS WAREHOUSE:NEWMARKET"/>
    <s v="COLOUR MAGIC 15CM  43611"/>
    <n v="-18"/>
    <n v="21.3"/>
    <n v="-383.4"/>
    <n v="-183614.2999999999"/>
    <x v="11"/>
  </r>
  <r>
    <m/>
    <x v="70"/>
    <s v="Credit Note"/>
    <s v="4401518989"/>
    <s v="BUILDERS WAREHOUSE:EDENVALE"/>
    <s v="COLOUR MAGIC 15CM  43611"/>
    <n v="-18"/>
    <n v="21.3"/>
    <n v="-383.4"/>
    <n v="-183997.6999999999"/>
    <x v="11"/>
  </r>
  <r>
    <m/>
    <x v="258"/>
    <s v="Credit Note"/>
    <s v="4401519587"/>
    <s v="BUILDERS WAREHOUSE:ROBINDALE"/>
    <s v="COLOUR MAGIC 15CM  43611"/>
    <n v="-3"/>
    <n v="21.3"/>
    <n v="-63.9"/>
    <n v="-184061.59999999989"/>
    <x v="11"/>
  </r>
  <r>
    <m/>
    <x v="71"/>
    <s v="Credit Note"/>
    <s v="4401520344"/>
    <s v="BUILDERS WAREHOUSE:CEDAR SQUARE"/>
    <s v="COLOUR MAGIC 15CM  43611"/>
    <n v="-17"/>
    <n v="21.3"/>
    <n v="-362.1"/>
    <n v="-184423.6999999999"/>
    <x v="11"/>
  </r>
  <r>
    <m/>
    <x v="71"/>
    <s v="Credit Note"/>
    <s v="4401520389"/>
    <s v="BUILDERS WAREHOUSE:WOODLANDS"/>
    <s v="COLOUR MAGIC 15CM  43611"/>
    <n v="-11"/>
    <n v="21.3"/>
    <n v="-234.3"/>
    <n v="-184657.99999999988"/>
    <x v="11"/>
  </r>
  <r>
    <m/>
    <x v="71"/>
    <s v="Credit Note"/>
    <s v="4401520430"/>
    <s v="BUILDERS WAREHOUSE:ERASMUS PARK"/>
    <s v="COLOUR MAGIC 15CM  43611"/>
    <n v="-12"/>
    <n v="21.3"/>
    <n v="-255.6"/>
    <n v="-184913.59999999989"/>
    <x v="11"/>
  </r>
  <r>
    <m/>
    <x v="71"/>
    <s v="Credit Note"/>
    <s v="4401520379"/>
    <s v="BUILDERS WAREHOUSE:RIVONIA"/>
    <s v="COLOUR MAGIC 15CM  43611"/>
    <n v="-5"/>
    <n v="21.3"/>
    <n v="-106.5"/>
    <n v="-185020.09999999989"/>
    <x v="11"/>
  </r>
  <r>
    <m/>
    <x v="71"/>
    <s v="Credit Note"/>
    <s v="4401520437"/>
    <s v="BUILDERS WAREHOUSE:ZAMBEZI"/>
    <s v="COLOUR MAGIC 15CM  43611"/>
    <n v="-12"/>
    <n v="21.3"/>
    <n v="-255.6"/>
    <n v="-185275.6999999999"/>
    <x v="11"/>
  </r>
  <r>
    <m/>
    <x v="71"/>
    <s v="Credit Note"/>
    <s v="4401520352"/>
    <s v="BUILDERS WAREHOUSE:CENTURION"/>
    <s v="COLOUR MAGIC 15CM  43611"/>
    <n v="-23"/>
    <n v="21.3"/>
    <n v="-489.9"/>
    <n v="-185765.59999999989"/>
    <x v="11"/>
  </r>
  <r>
    <m/>
    <x v="259"/>
    <s v="Credit Note"/>
    <s v="4401521699"/>
    <s v="BUILDERS WAREHOUSE:NEWCASTLE"/>
    <s v="COLOUR MAGIC 15CM  4311"/>
    <n v="-10"/>
    <n v="21.29"/>
    <n v="-212.9"/>
    <n v="-185978.49999999988"/>
    <x v="11"/>
  </r>
  <r>
    <m/>
    <x v="72"/>
    <s v="Credit Note"/>
    <s v="4401522198"/>
    <s v="BUILDERS WAREHOUSE:SUNWARD PARK"/>
    <s v="COLOUR MAGIC 15CM  43611"/>
    <n v="-1"/>
    <n v="21.3"/>
    <n v="-21.3"/>
    <n v="-185999.79999999987"/>
    <x v="11"/>
  </r>
  <r>
    <m/>
    <x v="72"/>
    <s v="Credit Note"/>
    <s v="26667"/>
    <s v="LIFESTYLE HOME GARDEN"/>
    <s v="COLOUR MAGIC 15CM"/>
    <n v="-1"/>
    <n v="18.989999999999998"/>
    <n v="-18.989999999999998"/>
    <n v="-186018.78999999986"/>
    <x v="11"/>
  </r>
  <r>
    <m/>
    <x v="72"/>
    <s v="Credit Note"/>
    <s v="15768"/>
    <s v="GARDENSHOP PARKTOWN"/>
    <s v="COLOUR MAGIC 15CM"/>
    <n v="-9"/>
    <n v="19.989999999999998"/>
    <n v="-179.91"/>
    <n v="-186198.69999999987"/>
    <x v="11"/>
  </r>
  <r>
    <m/>
    <x v="72"/>
    <s v="Credit Note"/>
    <s v="4401522253"/>
    <s v="BUILDERS WAREHOUSE:BLOEMFONTEIN"/>
    <s v="COLOUR MAGIC 15CM  43611"/>
    <n v="-32"/>
    <n v="21.3"/>
    <n v="-681.6"/>
    <n v="-186880.29999999987"/>
    <x v="11"/>
  </r>
  <r>
    <m/>
    <x v="72"/>
    <s v="Credit Note"/>
    <s v="4401522238"/>
    <s v="BUILDERS WAREHOUSE:BOKSBURG (NEW)"/>
    <s v="COLOUR MAGIC 15CM  43611"/>
    <n v="-58"/>
    <n v="21.3"/>
    <n v="-1235.4000000000001"/>
    <n v="-188115.69999999987"/>
    <x v="11"/>
  </r>
  <r>
    <m/>
    <x v="72"/>
    <s v="Credit Note"/>
    <s v="1951"/>
    <s v="THYME SQUARE"/>
    <s v="COLOUR MAGIC 15CM"/>
    <n v="-47"/>
    <n v="19.989999999999998"/>
    <n v="-939.53"/>
    <n v="-189055.22999999986"/>
    <x v="11"/>
  </r>
  <r>
    <m/>
    <x v="72"/>
    <s v="Credit Note"/>
    <s v="4401522223"/>
    <s v="BUILDERS WAREHOUSE:EDENVALE"/>
    <s v="COLOUR MAGIC 15CM  43611"/>
    <n v="-12"/>
    <n v="21.3"/>
    <n v="-255.6"/>
    <n v="-189310.82999999987"/>
    <x v="11"/>
  </r>
  <r>
    <m/>
    <x v="72"/>
    <s v="Credit Note"/>
    <s v="4401522260"/>
    <s v="BUILDERS WAREHOUSE:THOHOYANDOU"/>
    <s v="COLOUR MAGIC 15CM"/>
    <n v="-32"/>
    <n v="21.3"/>
    <n v="-681.6"/>
    <n v="-189992.42999999988"/>
    <x v="11"/>
  </r>
  <r>
    <m/>
    <x v="182"/>
    <s v="Credit Note"/>
    <s v="4401522876"/>
    <s v="BUILDERS WAREHOUSE:NOORDHEUWEL"/>
    <s v="COLOUR MAGIC 15CM  43611"/>
    <n v="-10"/>
    <n v="21.3"/>
    <n v="-213"/>
    <n v="-190205.42999999988"/>
    <x v="11"/>
  </r>
  <r>
    <m/>
    <x v="182"/>
    <s v="Credit Note"/>
    <s v="4401522877"/>
    <s v="BUILDERS WAREHOUSE:HARTEBEESPOORT"/>
    <s v="COLOUR MAGIC 15CM  43611"/>
    <n v="-5"/>
    <n v="21.3"/>
    <n v="-106.5"/>
    <n v="-190311.92999999988"/>
    <x v="11"/>
  </r>
  <r>
    <m/>
    <x v="73"/>
    <s v="Credit Note"/>
    <s v="4401523404"/>
    <s v="BUILDERS WAREHOUSE:ZAMBEZI"/>
    <s v="COLOUR MAGIC 15CM  43611"/>
    <n v="-20"/>
    <n v="21.3"/>
    <n v="-426"/>
    <n v="-190737.92999999988"/>
    <x v="11"/>
  </r>
  <r>
    <m/>
    <x v="73"/>
    <s v="Credit Note"/>
    <s v="4401523268"/>
    <s v="BUILDERS WAREHOUSE:RIVONIA"/>
    <s v="COLOUR MAGIC 15CM  43611"/>
    <n v="-9"/>
    <n v="21.3"/>
    <n v="-191.7"/>
    <n v="-190929.62999999989"/>
    <x v="11"/>
  </r>
  <r>
    <m/>
    <x v="73"/>
    <s v="Credit Note"/>
    <s v="15452"/>
    <s v="FH CHAMBERLAIN TRADING (PTY) LTD:RIVIERA"/>
    <s v="COLOUR MAGIC 15CM"/>
    <n v="-20"/>
    <n v="21.3"/>
    <n v="-426"/>
    <n v="-191355.62999999989"/>
    <x v="11"/>
  </r>
  <r>
    <m/>
    <x v="73"/>
    <s v="Credit Note"/>
    <s v="15452"/>
    <s v="FH CHAMBERLAIN TRADING (PTY) LTD:RIVIERA"/>
    <s v="COLOUR MAGIC 15CM"/>
    <n v="-6"/>
    <n v="21.3"/>
    <n v="-127.8"/>
    <n v="-191483.42999999988"/>
    <x v="11"/>
  </r>
  <r>
    <m/>
    <x v="73"/>
    <s v="Credit Note"/>
    <s v="4401523344"/>
    <s v="BUILDERS WAREHOUSE:RUSTENBURG"/>
    <s v="COLOUR MAGIC 15CM  43611"/>
    <n v="-16"/>
    <n v="21.3"/>
    <n v="-340.8"/>
    <n v="-191824.22999999986"/>
    <x v="11"/>
  </r>
  <r>
    <m/>
    <x v="73"/>
    <s v="Credit Note"/>
    <s v="11353"/>
    <s v="FH CHAMBERLAIN TRADING (PTY) LTD:KYALAMI"/>
    <s v="COLOUR MAGIC 15CM"/>
    <n v="-11"/>
    <n v="21.3"/>
    <n v="-234.3"/>
    <n v="-192058.52999999985"/>
    <x v="11"/>
  </r>
  <r>
    <m/>
    <x v="260"/>
    <s v="Credit Note"/>
    <s v="4401523818"/>
    <s v="BUILDERS WAREHOUSE:SECUNDA"/>
    <s v="COLOUR MAGIC 15CM  43611"/>
    <n v="-12"/>
    <n v="21.3"/>
    <n v="-255.6"/>
    <n v="-192314.12999999986"/>
    <x v="11"/>
  </r>
  <r>
    <m/>
    <x v="74"/>
    <s v="Credit Note"/>
    <s v="4401524336"/>
    <s v="BUILDERS WAREHOUSE:VEREENIGING"/>
    <s v="COLOUR MAGIC 15CM  43611"/>
    <n v="-6"/>
    <n v="21.3"/>
    <n v="-127.8"/>
    <n v="-192441.92999999985"/>
    <x v="11"/>
  </r>
  <r>
    <m/>
    <x v="74"/>
    <s v="Credit Note"/>
    <s v="4401524336"/>
    <s v="BUILDERS WAREHOUSE:VEREENIGING"/>
    <s v="COLOUR MAGIC 15CM  43611"/>
    <n v="-6"/>
    <n v="21.3"/>
    <n v="-127.8"/>
    <n v="-192569.72999999984"/>
    <x v="11"/>
  </r>
  <r>
    <m/>
    <x v="74"/>
    <s v="Credit Note"/>
    <s v="4401524371"/>
    <s v="BUILDERS WAREHOUSE:GREENSTONE"/>
    <s v="COLOUR MAGIC 15CM  43611"/>
    <n v="-1"/>
    <n v="21.3"/>
    <n v="-21.3"/>
    <n v="-192591.02999999982"/>
    <x v="11"/>
  </r>
  <r>
    <m/>
    <x v="74"/>
    <s v="Credit Note"/>
    <s v="15773"/>
    <s v="GARDENSHOP PARKTOWN"/>
    <s v="COLOUR MAGIC 15CM"/>
    <n v="-3"/>
    <n v="19.989999999999998"/>
    <n v="-59.97"/>
    <n v="-192650.99999999983"/>
    <x v="11"/>
  </r>
  <r>
    <m/>
    <x v="74"/>
    <s v="Credit Note"/>
    <s v="36440"/>
    <s v="FH CHAMBERLAIN TRADING (PTY) LTD:MONTANA"/>
    <s v="COLOUR MAGIC 15CM"/>
    <n v="-60"/>
    <n v="21.3"/>
    <n v="-1278"/>
    <n v="-193928.99999999983"/>
    <x v="11"/>
  </r>
  <r>
    <m/>
    <x v="74"/>
    <s v="Credit Note"/>
    <s v="1870"/>
    <s v="LITTLE AUSTRIA"/>
    <s v="COLOUR MAGIC 15CM"/>
    <n v="-5"/>
    <n v="19.989999999999998"/>
    <n v="-99.95"/>
    <n v="-194028.94999999984"/>
    <x v="11"/>
  </r>
  <r>
    <m/>
    <x v="183"/>
    <s v="Credit Note"/>
    <s v="4401524680"/>
    <s v="BUILDERS WAREHOUSE:BOKSBURG (NEW)"/>
    <s v="COLOUR MAGIC 15CM  43611"/>
    <n v="-2"/>
    <n v="21.3"/>
    <n v="-42.6"/>
    <n v="-194071.54999999984"/>
    <x v="11"/>
  </r>
  <r>
    <m/>
    <x v="183"/>
    <s v="Credit Note"/>
    <s v="4401524716"/>
    <s v="BUILDERS WAREHOUSE:SUNWARD PARK"/>
    <s v="COLOUR MAGIC 15CM  43611"/>
    <n v="-35"/>
    <n v="21.3"/>
    <n v="-745.5"/>
    <n v="-194817.04999999984"/>
    <x v="11"/>
  </r>
  <r>
    <m/>
    <x v="261"/>
    <s v="Credit Note"/>
    <s v="4401525221"/>
    <s v="BUILDERS WAREHOUSE:STRUBENS VALLEY"/>
    <s v="COLOUR MAGIC 15CM  43611"/>
    <n v="-4"/>
    <n v="21.3"/>
    <n v="-85.2"/>
    <n v="-194902.24999999985"/>
    <x v="11"/>
  </r>
  <r>
    <m/>
    <x v="75"/>
    <s v="Credit Note"/>
    <s v="87492A"/>
    <s v="BUILDERS WAREHOUSE:ERASMUS PARK"/>
    <s v="COLOUR MAGIC 15CM  43611"/>
    <n v="-25"/>
    <n v="21.3"/>
    <n v="-532.5"/>
    <n v="-195434.74999999985"/>
    <x v="11"/>
  </r>
  <r>
    <m/>
    <x v="75"/>
    <s v="Credit Note"/>
    <s v="26693"/>
    <s v="LIFESTYLE HOME GARDEN"/>
    <s v="COLOUR MAGIC 15CM"/>
    <n v="-3"/>
    <n v="18.989999999999998"/>
    <n v="-56.97"/>
    <n v="-195491.71999999986"/>
    <x v="11"/>
  </r>
  <r>
    <m/>
    <x v="75"/>
    <s v="Credit Note"/>
    <s v="4401525566"/>
    <s v="BUILDERS WAREHOUSE:CENTURION"/>
    <s v="COLOUR MAGIC 15CM  43611"/>
    <n v="-7"/>
    <n v="21.3"/>
    <n v="-149.1"/>
    <n v="-195640.81999999986"/>
    <x v="11"/>
  </r>
  <r>
    <m/>
    <x v="75"/>
    <s v="Credit Note"/>
    <s v="11397"/>
    <s v="FH CHAMBERLAIN TRADING (PTY) LTD:KYALAMI"/>
    <s v="COLOUR MAGIC 15CM"/>
    <n v="-3"/>
    <n v="21.3"/>
    <n v="-63.9"/>
    <n v="-195704.71999999986"/>
    <x v="11"/>
  </r>
  <r>
    <m/>
    <x v="231"/>
    <s v="Credit Note"/>
    <s v="4401525903"/>
    <s v="BUILDERS WAREHOUSE:KLERKSDORP"/>
    <s v="COLOUR MAGIC 15CM  43611"/>
    <n v="-7"/>
    <n v="21.3"/>
    <n v="-149.1"/>
    <n v="-195853.81999999986"/>
    <x v="11"/>
  </r>
  <r>
    <m/>
    <x v="238"/>
    <s v="Credit Note"/>
    <s v="4401526250"/>
    <s v="BUILDERS WAREHOUSE:KEMPTON PARK"/>
    <s v="COLOUR MAGIC 15CM  43611"/>
    <n v="-16"/>
    <n v="21.3"/>
    <n v="-340.8"/>
    <n v="-196194.61999999985"/>
    <x v="11"/>
  </r>
  <r>
    <m/>
    <x v="238"/>
    <s v="Credit Note"/>
    <s v="1906"/>
    <s v="LITTLE AUSTRIA"/>
    <s v="COLOUR MAGIC 15CM"/>
    <n v="-4"/>
    <n v="19.989999999999998"/>
    <n v="-79.959999999999994"/>
    <n v="-196274.57999999984"/>
    <x v="11"/>
  </r>
  <r>
    <m/>
    <x v="238"/>
    <s v="Credit Note"/>
    <s v="4401526293"/>
    <s v="BUILDERS WAREHOUSE:POLOKWANE"/>
    <s v="COLOUR MAGIC 15CM  43611"/>
    <n v="-5"/>
    <n v="21.3"/>
    <n v="-106.5"/>
    <n v="-196381.07999999984"/>
    <x v="11"/>
  </r>
  <r>
    <m/>
    <x v="76"/>
    <s v="Credit Note"/>
    <s v="1805"/>
    <s v="IMPALA FLORA"/>
    <s v="COLOUR MAGIC 15CM"/>
    <n v="-7"/>
    <n v="18.989999999999998"/>
    <n v="-132.93"/>
    <n v="-196514.00999999983"/>
    <x v="11"/>
  </r>
  <r>
    <m/>
    <x v="76"/>
    <s v="Credit Note"/>
    <s v="4401526642"/>
    <s v="BUILDERS WAREHOUSE:THOHOYANDOU"/>
    <s v="COLOUR MAGIC 15CM  43611"/>
    <n v="-21"/>
    <n v="21.3"/>
    <n v="-447.3"/>
    <n v="-196961.30999999982"/>
    <x v="11"/>
  </r>
  <r>
    <m/>
    <x v="76"/>
    <s v="Credit Note"/>
    <s v="4401526560"/>
    <s v="BUILDERS WAREHOUSE:EDENVALE"/>
    <s v="COLOUR MAGIC 15CM  43611"/>
    <n v="-20"/>
    <n v="21.3"/>
    <n v="-426"/>
    <n v="-197387.30999999982"/>
    <x v="11"/>
  </r>
  <r>
    <m/>
    <x v="76"/>
    <s v="Credit Note"/>
    <s v="4401526583"/>
    <s v="BUILDERS WAREHOUSE:CEDAR SQUARE"/>
    <s v="COLOUR MAGIC 15CM  43611"/>
    <n v="-10"/>
    <n v="21.3"/>
    <n v="-213"/>
    <n v="-197600.30999999982"/>
    <x v="11"/>
  </r>
  <r>
    <m/>
    <x v="76"/>
    <s v="Credit Note"/>
    <s v="4401526561"/>
    <s v="BUILDERS WAREHOUSE:MIDRAND"/>
    <s v="COLOUR MAGIC 15CM  43611"/>
    <n v="-10"/>
    <n v="21.3"/>
    <n v="-213"/>
    <n v="-197813.30999999982"/>
    <x v="11"/>
  </r>
  <r>
    <m/>
    <x v="76"/>
    <s v="Credit Note"/>
    <s v="4401526610"/>
    <s v="BUILDERS WAREHOUSE:RIVONIA"/>
    <s v="COLOUR MAGIC 15CM  43611"/>
    <n v="-10"/>
    <n v="21.3"/>
    <n v="-213"/>
    <n v="-198026.30999999982"/>
    <x v="11"/>
  </r>
  <r>
    <m/>
    <x v="76"/>
    <s v="Credit Note"/>
    <s v="4401526605"/>
    <s v="BUILDERS WAREHOUSE:BOKSBURG (NEW)"/>
    <s v="COLOUR MAGIC 15CM  43611"/>
    <n v="-33"/>
    <n v="21.3"/>
    <n v="-702.9"/>
    <n v="-198729.20999999982"/>
    <x v="11"/>
  </r>
  <r>
    <m/>
    <x v="76"/>
    <s v="Credit Note"/>
    <s v="4401526543"/>
    <s v="BUILDERS WAREHOUSE:BRYANSTON"/>
    <s v="COLOUR MAGIC 15CM  43611"/>
    <n v="-3"/>
    <n v="21.3"/>
    <n v="-63.9"/>
    <n v="-198793.10999999981"/>
    <x v="11"/>
  </r>
  <r>
    <m/>
    <x v="76"/>
    <s v="Credit Note"/>
    <s v="87536A"/>
    <s v="LOTS OF POTS CENTURION"/>
    <s v="COLOUR MAGIC 15CM"/>
    <n v="-2"/>
    <n v="19.989999999999998"/>
    <n v="-39.979999999999997"/>
    <n v="-198833.08999999982"/>
    <x v="11"/>
  </r>
  <r>
    <m/>
    <x v="76"/>
    <s v="Credit Note"/>
    <s v="1908"/>
    <s v="THYME SQUARE"/>
    <s v="COLOUR MAGIC 15CM"/>
    <n v="-16"/>
    <n v="19.989999999999998"/>
    <n v="-319.83999999999997"/>
    <n v="-199152.92999999982"/>
    <x v="11"/>
  </r>
  <r>
    <m/>
    <x v="295"/>
    <s v="Credit Note"/>
    <s v="4401527044"/>
    <s v="BUILDERS WAREHOUSE:ROBINDALE"/>
    <s v="COLOUR MAGIC 15CM  43611"/>
    <n v="-3"/>
    <n v="21.3"/>
    <n v="-63.9"/>
    <n v="-199216.82999999981"/>
    <x v="11"/>
  </r>
  <r>
    <m/>
    <x v="77"/>
    <s v="Credit Note"/>
    <s v="4401527490"/>
    <s v="BUILDERS WAREHOUSE:WOODLANDS"/>
    <s v="COLOUR MAGIC 15CM  43611"/>
    <n v="-23"/>
    <n v="21.3"/>
    <n v="-489.9"/>
    <n v="-199706.72999999981"/>
    <x v="11"/>
  </r>
  <r>
    <m/>
    <x v="77"/>
    <s v="Credit Note"/>
    <s v="4401527413"/>
    <s v="BUILDERS WAREHOUSE:ERASMUS PARK"/>
    <s v="COLOUR MAGIC 15CM  43611"/>
    <n v="-36"/>
    <n v="21.3"/>
    <n v="-766.8"/>
    <n v="-200473.5299999998"/>
    <x v="11"/>
  </r>
  <r>
    <m/>
    <x v="77"/>
    <s v="Credit Note"/>
    <s v="4401527504"/>
    <s v="BUILDERS WAREHOUSE:CHERRY LANE"/>
    <s v="COLOUR MAGIC 15CM  43611"/>
    <n v="-5"/>
    <n v="21.3"/>
    <n v="-106.5"/>
    <n v="-200580.0299999998"/>
    <x v="11"/>
  </r>
  <r>
    <m/>
    <x v="77"/>
    <s v="Credit Note"/>
    <s v="4401527541"/>
    <s v="BUILDERS WAREHOUSE:ZAMBEZI"/>
    <s v="COLOUR MAGIC 15CM  43611"/>
    <n v="-15"/>
    <n v="21.3"/>
    <n v="-319.5"/>
    <n v="-200899.5299999998"/>
    <x v="11"/>
  </r>
  <r>
    <m/>
    <x v="77"/>
    <s v="Credit Note"/>
    <s v="4401527513"/>
    <s v="BUILDERS WAREHOUSE:RUSTENBURG"/>
    <s v="COLOUR MAGIC 15CM  43611"/>
    <n v="-33"/>
    <n v="21.3"/>
    <n v="-702.9"/>
    <n v="-201602.42999999979"/>
    <x v="11"/>
  </r>
  <r>
    <m/>
    <x v="262"/>
    <s v="Credit Note"/>
    <s v="4401528463"/>
    <s v="BUILDERS WAREHOUSE:NORTHRIDING"/>
    <s v="COLOUR MAGIC 15CM  43611"/>
    <n v="-5"/>
    <n v="21.3"/>
    <n v="-106.5"/>
    <n v="-201708.92999999979"/>
    <x v="11"/>
  </r>
  <r>
    <m/>
    <x v="78"/>
    <s v="Credit Note"/>
    <s v="1875"/>
    <s v="IMPALA FLORA"/>
    <s v="COLOUR MAGIC 15CM"/>
    <n v="-3"/>
    <n v="18.989999999999998"/>
    <n v="-56.97"/>
    <n v="-201765.89999999979"/>
    <x v="11"/>
  </r>
  <r>
    <m/>
    <x v="78"/>
    <s v="Credit Note"/>
    <s v="4401529095"/>
    <s v="BUILDERS WAREHOUSE:EDENVALE"/>
    <s v="COLOUR MAGIC 15CM  43611"/>
    <n v="-11"/>
    <n v="21.3"/>
    <n v="-234.3"/>
    <n v="-202000.19999999978"/>
    <x v="11"/>
  </r>
  <r>
    <m/>
    <x v="78"/>
    <s v="Credit Note"/>
    <s v="4401529127"/>
    <s v="BUILDERS WAREHOUSE:RIVONIA"/>
    <s v="COLOUR MAGIC 15CM  43611"/>
    <n v="-1"/>
    <n v="21.3"/>
    <n v="-21.3"/>
    <n v="-202021.49999999977"/>
    <x v="11"/>
  </r>
  <r>
    <m/>
    <x v="78"/>
    <s v="Credit Note"/>
    <s v="4401529084"/>
    <s v="BUILDERS WAREHOUSE:LAMBTON"/>
    <s v="COLOUR MAGIC 15CM  43611"/>
    <n v="-5"/>
    <n v="21.3"/>
    <n v="-106.5"/>
    <n v="-202127.99999999977"/>
    <x v="11"/>
  </r>
  <r>
    <m/>
    <x v="78"/>
    <s v="Credit Note"/>
    <s v="01167"/>
    <s v="THYME SQUARE"/>
    <s v="COLOUR MAGIC 15CM"/>
    <n v="-2"/>
    <n v="19.989999999999998"/>
    <n v="-39.979999999999997"/>
    <n v="-202167.97999999978"/>
    <x v="11"/>
  </r>
  <r>
    <m/>
    <x v="296"/>
    <s v="Credit Note"/>
    <s v="4401530019"/>
    <s v="BUILDERS WAREHOUSE:SECUNDA"/>
    <s v="COLOUR MAGIC 15CM  43611"/>
    <n v="-5"/>
    <n v="21.3"/>
    <n v="-106.5"/>
    <n v="-202274.47999999978"/>
    <x v="11"/>
  </r>
  <r>
    <m/>
    <x v="296"/>
    <s v="Credit Note"/>
    <s v="4401529950"/>
    <s v="BUILDERS WAREHOUSE:STRUBENS VALLEY"/>
    <s v="COLOUR MAGIC 15CM  43611"/>
    <n v="-2"/>
    <n v="21.3"/>
    <n v="-42.6"/>
    <n v="-202317.07999999978"/>
    <x v="11"/>
  </r>
  <r>
    <m/>
    <x v="296"/>
    <s v="Credit Note"/>
    <s v="4401530015"/>
    <s v="BUILDERS WAREHOUSE:NOORDHEUWEL"/>
    <s v="COLOUR MAGIC 15CM  43611"/>
    <n v="-5"/>
    <n v="21.3"/>
    <n v="-106.5"/>
    <n v="-202423.57999999978"/>
    <x v="11"/>
  </r>
  <r>
    <m/>
    <x v="79"/>
    <s v="Credit Note"/>
    <s v="4401530621"/>
    <s v="BUILDERS WAREHOUSE:BLOEMFONTEIN"/>
    <s v="COLOUR MAGIC 15CM  43611"/>
    <n v="-16"/>
    <n v="21.3"/>
    <n v="-340.8"/>
    <n v="-202764.37999999977"/>
    <x v="11"/>
  </r>
  <r>
    <m/>
    <x v="79"/>
    <s v="Credit Note"/>
    <s v="4401530644"/>
    <s v="BUILDERS WAREHOUSE:LYNNWOOD"/>
    <s v="COLOUR MAGIC 15CM  43611"/>
    <n v="-20"/>
    <n v="21.3"/>
    <n v="-426"/>
    <n v="-203190.37999999977"/>
    <x v="11"/>
  </r>
  <r>
    <m/>
    <x v="79"/>
    <s v="Credit Note"/>
    <s v="4401530503"/>
    <s v="BUILDERS WAREHOUSE:NEWMARKET"/>
    <s v="COLOUR MAGIC 15CM  43611"/>
    <n v="-12"/>
    <n v="21.3"/>
    <n v="-255.6"/>
    <n v="-203445.97999999978"/>
    <x v="11"/>
  </r>
  <r>
    <m/>
    <x v="79"/>
    <s v="Credit Note"/>
    <s v="4401530643"/>
    <s v="BUILDERS WAREHOUSE:WONDER PARK"/>
    <s v="COLOUR MAGIC 15CM  43611"/>
    <n v="-1"/>
    <n v="21.3"/>
    <n v="-21.3"/>
    <n v="-203467.27999999977"/>
    <x v="11"/>
  </r>
  <r>
    <m/>
    <x v="79"/>
    <s v="Credit Note"/>
    <s v="26730"/>
    <s v="LIFESTYLE HOME GARDEN"/>
    <s v="COLOUR MAGIC 15CM"/>
    <n v="-2"/>
    <n v="19.989999999999998"/>
    <n v="-39.979999999999997"/>
    <n v="-203507.25999999978"/>
    <x v="11"/>
  </r>
  <r>
    <m/>
    <x v="79"/>
    <s v="Credit Note"/>
    <s v="11479"/>
    <s v="FH CHAMBERLAIN TRADING (PTY) LTD:KYALAMI"/>
    <s v="COLOUR MAGIC 15CM"/>
    <n v="-8"/>
    <n v="21.3"/>
    <n v="-170.4"/>
    <n v="-203677.65999999977"/>
    <x v="11"/>
  </r>
  <r>
    <m/>
    <x v="79"/>
    <s v="Credit Note"/>
    <s v="36616"/>
    <s v="FH CHAMBERLAIN TRADING (PTY) LTD:MONTANA"/>
    <s v="COLOUR MAGIC 15CM"/>
    <n v="-51"/>
    <n v="21.3"/>
    <n v="-1086.3"/>
    <n v="-204763.95999999976"/>
    <x v="11"/>
  </r>
  <r>
    <m/>
    <x v="263"/>
    <s v="Credit Note"/>
    <s v="17029"/>
    <s v="FH CHAMBERLAIN TRADING (PTY) LTD:WATERKLOOF GLEN"/>
    <s v="COLOUR MAGIC 15CM"/>
    <n v="-10"/>
    <n v="21.3"/>
    <n v="-213"/>
    <n v="-204976.95999999976"/>
    <x v="11"/>
  </r>
  <r>
    <m/>
    <x v="263"/>
    <s v="Credit Note"/>
    <s v="15789"/>
    <s v="GARDENSHOP PARKTOWN"/>
    <s v="COLOUR MAGIC 15CM"/>
    <n v="-1"/>
    <n v="40.99"/>
    <n v="-40.99"/>
    <n v="-205017.94999999975"/>
    <x v="11"/>
  </r>
  <r>
    <m/>
    <x v="263"/>
    <s v="Credit Note"/>
    <s v="RTS1035681"/>
    <s v="RIVERSIDE MICA"/>
    <s v="COLOUR MAGIC 15CM"/>
    <n v="-1"/>
    <n v="16.95"/>
    <n v="-16.95"/>
    <n v="-205034.89999999976"/>
    <x v="11"/>
  </r>
  <r>
    <m/>
    <x v="80"/>
    <s v="Credit Note"/>
    <s v="4401531698"/>
    <s v="BUILDERS WAREHOUSE:BOKSBURG (NEW)"/>
    <s v="COLOUR MAGIC 15CM  43611"/>
    <n v="-3"/>
    <n v="21.3"/>
    <n v="-63.9"/>
    <n v="-205098.79999999976"/>
    <x v="11"/>
  </r>
  <r>
    <m/>
    <x v="80"/>
    <s v="Credit Note"/>
    <s v="4401531613"/>
    <s v="BUILDERS WAREHOUSE:CARNIVAL MALL"/>
    <s v="COLOUR MAGIC 15CM  43611"/>
    <n v="-2"/>
    <n v="21.3"/>
    <n v="-42.6"/>
    <n v="-205141.39999999976"/>
    <x v="11"/>
  </r>
  <r>
    <m/>
    <x v="232"/>
    <s v="Credit Note"/>
    <s v="1916"/>
    <s v="RAINBOW GARDEN AND HOME CENTRE"/>
    <s v="COLOUR MAGIC 15CM"/>
    <n v="-16"/>
    <n v="19.989999999999998"/>
    <n v="-319.83999999999997"/>
    <n v="-205461.23999999976"/>
    <x v="11"/>
  </r>
  <r>
    <m/>
    <x v="232"/>
    <s v="Credit Note"/>
    <s v="4401532319"/>
    <s v="BUILDERS WAREHOUSE:ROBINDALE"/>
    <s v="COLOUR MAGIC 15CM  43611"/>
    <n v="-8"/>
    <n v="21.3"/>
    <n v="-170.4"/>
    <n v="-205631.63999999975"/>
    <x v="11"/>
  </r>
  <r>
    <m/>
    <x v="81"/>
    <s v="Credit Note"/>
    <s v="4401532955"/>
    <s v="BUILDERS WAREHOUSE:GLEN EAGLES"/>
    <s v="COLOUR MAGIC 15CM  43611"/>
    <n v="-6"/>
    <n v="21.3"/>
    <n v="-127.8"/>
    <n v="-205759.43999999974"/>
    <x v="11"/>
  </r>
  <r>
    <m/>
    <x v="81"/>
    <s v="Credit Note"/>
    <s v="4401532746"/>
    <s v="BUILDERS WAREHOUSE:HARTEBEESPOORT"/>
    <s v="COLOUR MAGIC 15CM  43611"/>
    <n v="-17"/>
    <n v="21.3"/>
    <n v="-362.1"/>
    <n v="-206121.53999999975"/>
    <x v="11"/>
  </r>
  <r>
    <m/>
    <x v="81"/>
    <s v="Credit Note"/>
    <s v="4401532790"/>
    <s v="BUILDERS WAREHOUSE:ZAMBEZI"/>
    <s v="COLOUR MAGIC 15CM  43611"/>
    <n v="-12"/>
    <n v="21.3"/>
    <n v="-255.6"/>
    <n v="-206377.13999999975"/>
    <x v="11"/>
  </r>
  <r>
    <m/>
    <x v="264"/>
    <s v="Credit Note"/>
    <s v="4401533529"/>
    <s v="BUILDERS WAREHOUSE:MAFIKENG"/>
    <s v="COLOUR MAGIC 15CM  43611"/>
    <n v="-103"/>
    <n v="21.3"/>
    <n v="-2193.9"/>
    <n v="-208571.03999999975"/>
    <x v="11"/>
  </r>
  <r>
    <m/>
    <x v="264"/>
    <s v="Credit Note"/>
    <s v="4401533432"/>
    <s v="BUILDERS WAREHOUSE:NEWCASTLE"/>
    <s v="COLOUR MAGIC 15CM"/>
    <n v="-36"/>
    <n v="21.3"/>
    <n v="-766.8"/>
    <n v="-209337.83999999973"/>
    <x v="11"/>
  </r>
  <r>
    <m/>
    <x v="265"/>
    <s v="Credit Note"/>
    <s v="4401533830"/>
    <s v="BUILDERS WAREHOUSE:GREENSTONE"/>
    <s v="COLOUR MAGIC 15CM  43611"/>
    <n v="-40"/>
    <n v="21.3"/>
    <n v="-852"/>
    <n v="-210189.83999999973"/>
    <x v="11"/>
  </r>
  <r>
    <m/>
    <x v="265"/>
    <s v="Credit Note"/>
    <s v="4401533905"/>
    <s v="BUILDERS WAREHOUSE:STRUBENS VALLEY"/>
    <s v="COLOUR MAGIC 15CM  43611"/>
    <n v="-10"/>
    <n v="21.3"/>
    <n v="-213"/>
    <n v="-210402.83999999973"/>
    <x v="11"/>
  </r>
  <r>
    <m/>
    <x v="233"/>
    <s v="Credit Note"/>
    <s v="4401534216"/>
    <s v="BUILDERS WAREHOUSE:SUNWARD PARK"/>
    <s v="43611 COLOUR MAGIC 15CM"/>
    <n v="-38"/>
    <n v="21.3"/>
    <n v="-809.4"/>
    <n v="-211212.23999999973"/>
    <x v="11"/>
  </r>
  <r>
    <m/>
    <x v="233"/>
    <s v="Credit Note"/>
    <s v="1814"/>
    <s v="THYME SQUARE"/>
    <s v="COLOUR MAGIC 15CM"/>
    <n v="-6"/>
    <n v="19.989999999999998"/>
    <n v="-119.94"/>
    <n v="-211332.17999999973"/>
    <x v="11"/>
  </r>
  <r>
    <m/>
    <x v="233"/>
    <s v="Credit Note"/>
    <s v="4401534230"/>
    <s v="BUILDERS WAREHOUSE:EDENVALE"/>
    <s v="43611  COLOUR MAGIC 15CM"/>
    <n v="-5"/>
    <n v="21.3"/>
    <n v="-106.5"/>
    <n v="-211438.67999999973"/>
    <x v="11"/>
  </r>
  <r>
    <m/>
    <x v="233"/>
    <s v="Credit Note"/>
    <s v="26743"/>
    <s v="LIFESTYLE HOME GARDEN"/>
    <s v="COLOUR MAGIC 15CM"/>
    <n v="-22"/>
    <n v="19.989999999999998"/>
    <n v="-439.78"/>
    <n v="-211878.45999999973"/>
    <x v="11"/>
  </r>
  <r>
    <m/>
    <x v="233"/>
    <s v="Credit Note"/>
    <s v="1876"/>
    <s v="IMPALA FLORA"/>
    <s v="COLOUR MAGIC 15CM"/>
    <n v="-15"/>
    <n v="18.989999999999998"/>
    <n v="-284.85000000000002"/>
    <n v="-212163.30999999974"/>
    <x v="11"/>
  </r>
  <r>
    <m/>
    <x v="83"/>
    <s v="Credit Note"/>
    <s v="1877"/>
    <s v="HABITITNAK/KEENGRO"/>
    <s v="43611  COLOUR MAGIC 15CM"/>
    <n v="-8"/>
    <n v="19.989999999999998"/>
    <n v="-159.91999999999999"/>
    <n v="-212323.22999999975"/>
    <x v="11"/>
  </r>
  <r>
    <m/>
    <x v="83"/>
    <s v="Credit Note"/>
    <s v="4401535075"/>
    <s v="BUILDERS WAREHOUSE:FOURWAYS"/>
    <s v="43611  COLOUR MAGIC 15CM"/>
    <n v="-1"/>
    <n v="21.3"/>
    <n v="-21.3"/>
    <n v="-212344.52999999974"/>
    <x v="11"/>
  </r>
  <r>
    <m/>
    <x v="83"/>
    <s v="Credit Note"/>
    <s v="4401535002"/>
    <s v="BUILDERS WAREHOUSE:CENTURION"/>
    <s v="43611  COLOUR MAGIC 15CM"/>
    <n v="-9"/>
    <n v="21.3"/>
    <n v="-191.7"/>
    <n v="-212536.22999999975"/>
    <x v="11"/>
  </r>
  <r>
    <m/>
    <x v="83"/>
    <s v="Credit Note"/>
    <s v="4401535103"/>
    <s v="BUILDERS WAREHOUSE:RASLOUW"/>
    <s v="43611  COLOUR MAGIC 15CM"/>
    <n v="-9"/>
    <n v="21.3"/>
    <n v="-191.7"/>
    <n v="-212727.92999999976"/>
    <x v="11"/>
  </r>
  <r>
    <m/>
    <x v="83"/>
    <s v="Credit Note"/>
    <s v="4401535042"/>
    <s v="BUILDERS WAREHOUSE:ZAMBEZI"/>
    <s v="43611  COLOUR MAGIC 15CM"/>
    <n v="-6"/>
    <n v="21.3"/>
    <n v="-127.8"/>
    <n v="-212855.72999999975"/>
    <x v="11"/>
  </r>
  <r>
    <m/>
    <x v="83"/>
    <s v="Credit Note"/>
    <s v="4401535115"/>
    <s v="BUILDERS WAREHOUSE:LYNNWOOD"/>
    <s v="43611  COLOUR MAGIC 15CM"/>
    <n v="-11"/>
    <n v="21.3"/>
    <n v="-234.3"/>
    <n v="-213090.02999999974"/>
    <x v="11"/>
  </r>
  <r>
    <m/>
    <x v="84"/>
    <s v="Credit Note"/>
    <s v="4401535739"/>
    <s v="BUILDERS WAREHOUSE:ROBINDALE"/>
    <s v="43611  COLOUR MAGIC 15CM"/>
    <n v="-31"/>
    <n v="21.3"/>
    <n v="-660.3"/>
    <n v="-213750.32999999973"/>
    <x v="11"/>
  </r>
  <r>
    <m/>
    <x v="84"/>
    <s v="Credit Note"/>
    <s v="4401535765"/>
    <s v="BUILDERS WAREHOUSE:KEMPTON PARK"/>
    <s v="43611  COLOUR MAGIC 15CM"/>
    <n v="-20"/>
    <n v="21.3"/>
    <n v="-426"/>
    <n v="-214176.32999999973"/>
    <x v="11"/>
  </r>
  <r>
    <m/>
    <x v="84"/>
    <s v="Credit Note"/>
    <s v="4401535821"/>
    <s v="BUILDERS WAREHOUSE:NORTHRIDING"/>
    <s v="43611  COLOUR MAGIC 15CM"/>
    <n v="-12"/>
    <n v="21.3"/>
    <n v="-255.6"/>
    <n v="-214431.92999999973"/>
    <x v="11"/>
  </r>
  <r>
    <m/>
    <x v="84"/>
    <s v="Credit Note"/>
    <s v="6/0000036760"/>
    <s v="FH CHAMBERLAIN TRADING (PTY) LTD:MONTANA"/>
    <s v="43611  COLOUR MAGIC 15CM"/>
    <n v="-33"/>
    <n v="21.3"/>
    <n v="-702.9"/>
    <n v="-215134.82999999973"/>
    <x v="11"/>
  </r>
  <r>
    <m/>
    <x v="84"/>
    <s v="Credit Note"/>
    <s v="4401536194"/>
    <s v="BUILDERS WAREHOUSE:NEWMARKET"/>
    <s v="43611  COLOUR MAGIC 15CM"/>
    <n v="-22"/>
    <n v="21.3"/>
    <n v="-468.6"/>
    <n v="-215603.42999999973"/>
    <x v="11"/>
  </r>
  <r>
    <m/>
    <x v="297"/>
    <s v="Credit Note"/>
    <s v="1878"/>
    <s v="IMPALA FLORA"/>
    <s v="COLOUR MAGIC 15CM"/>
    <n v="-21"/>
    <n v="18.989999999999998"/>
    <n v="-398.79"/>
    <n v="-216002.21999999974"/>
    <x v="11"/>
  </r>
  <r>
    <m/>
    <x v="297"/>
    <s v="Credit Note"/>
    <s v="4401536141"/>
    <s v="BUILDERS WAREHOUSE:BRYANSTON"/>
    <s v="COLOUR MAGIC 15CM  43611"/>
    <n v="-6"/>
    <n v="21.3"/>
    <n v="-127.8"/>
    <n v="-216130.01999999973"/>
    <x v="11"/>
  </r>
  <r>
    <m/>
    <x v="297"/>
    <s v="Credit Note"/>
    <s v="4401536198"/>
    <s v="BUILDERS WAREHOUSE:RIVONIA"/>
    <s v="COLOUR MAGIC 15CM  43611"/>
    <n v="-6"/>
    <n v="21.3"/>
    <n v="-127.8"/>
    <n v="-216257.81999999972"/>
    <x v="11"/>
  </r>
  <r>
    <m/>
    <x v="266"/>
    <s v="Credit Note"/>
    <s v="1879"/>
    <s v="LITTLE AUSTRIA"/>
    <s v="COLOUR MAGIC 15CM"/>
    <n v="-5"/>
    <n v="19.989999999999998"/>
    <n v="-99.95"/>
    <n v="-216357.76999999973"/>
    <x v="11"/>
  </r>
  <r>
    <m/>
    <x v="85"/>
    <s v="Credit Note"/>
    <s v="4401537207"/>
    <s v="BUILDERS WAREHOUSE:GEZINA NEW"/>
    <s v="COLOUR MAGIC 15CM  43611"/>
    <n v="-26"/>
    <n v="21.3"/>
    <n v="-553.79999999999995"/>
    <n v="-216911.56999999972"/>
    <x v="11"/>
  </r>
  <r>
    <m/>
    <x v="85"/>
    <s v="Credit Note"/>
    <s v="4401537254"/>
    <s v="BUILDERS WAREHOUSE:ERASMUS PARK"/>
    <s v="COLOUR MAGIC 15CM  43611"/>
    <n v="-10"/>
    <n v="21.3"/>
    <n v="-213"/>
    <n v="-217124.56999999972"/>
    <x v="11"/>
  </r>
  <r>
    <m/>
    <x v="267"/>
    <s v="Credit Note"/>
    <s v="11601"/>
    <s v="FH CHAMBERLAIN TRADING (PTY) LTD:KYALAMI"/>
    <s v="COLOUR MAGIC 15CM"/>
    <n v="-5"/>
    <n v="21.3"/>
    <n v="-106.5"/>
    <n v="-217231.06999999972"/>
    <x v="11"/>
  </r>
  <r>
    <m/>
    <x v="86"/>
    <s v="Credit Note"/>
    <s v="4401538318"/>
    <s v="BUILDERS WAREHOUSE:BEDFORDVIEW"/>
    <s v="COLOUR MAGIC 15CM  43611"/>
    <n v="-7"/>
    <n v="21.3"/>
    <n v="-149.1"/>
    <n v="-217380.16999999972"/>
    <x v="11"/>
  </r>
  <r>
    <m/>
    <x v="86"/>
    <s v="Credit Note"/>
    <s v="4401538203"/>
    <s v="BUILDERS WAREHOUSE:GREENSTONE"/>
    <s v="COLOUR MAGIC 15CM  43611"/>
    <n v="-1"/>
    <n v="21.3"/>
    <n v="-21.3"/>
    <n v="-217401.46999999971"/>
    <x v="11"/>
  </r>
  <r>
    <m/>
    <x v="86"/>
    <s v="Credit Note"/>
    <s v="1917"/>
    <s v="LITTLE AUSTRIA"/>
    <s v="COLOUR MAGIC 15CM"/>
    <n v="-13"/>
    <n v="19.989999999999998"/>
    <n v="-259.87"/>
    <n v="-217661.33999999971"/>
    <x v="11"/>
  </r>
  <r>
    <m/>
    <x v="87"/>
    <s v="Credit Note"/>
    <s v="1919"/>
    <s v="IMPALA FLORA"/>
    <s v="COLOUR MAGIC 15CM"/>
    <n v="-16"/>
    <n v="14.95"/>
    <n v="-239.2"/>
    <n v="-217900.53999999972"/>
    <x v="11"/>
  </r>
  <r>
    <m/>
    <x v="87"/>
    <s v="Credit Note"/>
    <s v="1883"/>
    <s v="PRETTY GARDENS"/>
    <s v="COLOUR MAGIC 15CM"/>
    <n v="-22"/>
    <n v="19.989999999999998"/>
    <n v="-439.78"/>
    <n v="-218340.31999999972"/>
    <x v="11"/>
  </r>
  <r>
    <m/>
    <x v="87"/>
    <s v="Credit Note"/>
    <s v="4401538829"/>
    <s v="BUILDERS WAREHOUSE:BLOEMFONTEIN"/>
    <s v="COLOUR MAGIC 15CM  43611"/>
    <n v="-16"/>
    <n v="21.3"/>
    <n v="-340.8"/>
    <n v="-218681.1199999997"/>
    <x v="11"/>
  </r>
  <r>
    <m/>
    <x v="87"/>
    <s v="Credit Note"/>
    <s v="4401538844"/>
    <s v="BUILDERS WAREHOUSE:THOHOYANDOU"/>
    <s v="COLOUR MAGIC 15CM  43611"/>
    <n v="-32"/>
    <n v="21.3"/>
    <n v="-681.6"/>
    <n v="-219362.71999999971"/>
    <x v="11"/>
  </r>
  <r>
    <m/>
    <x v="87"/>
    <s v="Credit Note"/>
    <s v="4401538777"/>
    <s v="BUILDERS WAREHOUSE:FOURWAYS"/>
    <s v="COLOUR MAGIC 15CM  43611"/>
    <n v="-1"/>
    <n v="21.3"/>
    <n v="-21.3"/>
    <n v="-219384.0199999997"/>
    <x v="11"/>
  </r>
  <r>
    <m/>
    <x v="87"/>
    <s v="Credit Note"/>
    <s v="4401538729"/>
    <s v="BUILDERS WAREHOUSE:MIDRAND"/>
    <s v="COLOUR MAGIC 15CM  43611"/>
    <n v="-16"/>
    <n v="21.3"/>
    <n v="-340.8"/>
    <n v="-219724.81999999969"/>
    <x v="11"/>
  </r>
  <r>
    <m/>
    <x v="87"/>
    <s v="Credit Note"/>
    <s v="4401538706"/>
    <s v="BUILDERS WAREHOUSE:EDENVALE"/>
    <s v="COLOUR MAGIC 15CM  43611"/>
    <n v="-4"/>
    <n v="21.3"/>
    <n v="-85.2"/>
    <n v="-219810.0199999997"/>
    <x v="11"/>
  </r>
  <r>
    <m/>
    <x v="298"/>
    <s v="Credit Note"/>
    <s v="4401539224"/>
    <s v="BUILDERS WAREHOUSE:STRUBENS VALLEY"/>
    <s v="COLOUR MAGIC 15CM  43611"/>
    <n v="-4"/>
    <n v="21.3"/>
    <n v="-85.2"/>
    <n v="-219895.21999999971"/>
    <x v="11"/>
  </r>
  <r>
    <m/>
    <x v="88"/>
    <s v="Credit Note"/>
    <s v="4401540000"/>
    <s v="BUILDERS WAREHOUSE:SECUNDA"/>
    <s v="COLOUR MAGIC 15CM  43611"/>
    <n v="-24"/>
    <n v="21.3"/>
    <n v="-511.2"/>
    <n v="-220406.41999999972"/>
    <x v="11"/>
  </r>
  <r>
    <m/>
    <x v="88"/>
    <s v="Credit Note"/>
    <s v="4401539886"/>
    <s v="BUILDERS WAREHOUSE:RASLOUW"/>
    <s v="COLOUR MAGIC 15CM 43611"/>
    <n v="-28"/>
    <n v="21.3"/>
    <n v="-596.4"/>
    <n v="-221002.81999999972"/>
    <x v="11"/>
  </r>
  <r>
    <m/>
    <x v="88"/>
    <s v="Credit Note"/>
    <s v="4401539878"/>
    <s v="BUILDERS WAREHOUSE:RUSTENBURG"/>
    <s v="COLOUR MAGIC 15CM  43611"/>
    <n v="-44"/>
    <n v="21.3"/>
    <n v="-937.2"/>
    <n v="-221940.01999999973"/>
    <x v="11"/>
  </r>
  <r>
    <m/>
    <x v="185"/>
    <s v="Credit Note"/>
    <s v="4401540455"/>
    <s v="BUILDERS WAREHOUSE:KLERKSDORP"/>
    <s v="COLOUR MAGIC 15CM  43611"/>
    <n v="-3"/>
    <n v="21.3"/>
    <n v="-63.9"/>
    <n v="-222003.91999999972"/>
    <x v="11"/>
  </r>
  <r>
    <m/>
    <x v="185"/>
    <s v="Credit Note"/>
    <s v="15815"/>
    <s v="GARDENSHOP PARKTOWN"/>
    <s v="COLOUR MAGIC 15CM"/>
    <n v="-12"/>
    <n v="19.989999999999998"/>
    <n v="-239.88"/>
    <n v="-222243.79999999973"/>
    <x v="11"/>
  </r>
  <r>
    <m/>
    <x v="186"/>
    <s v="Credit Note"/>
    <s v="4401541061"/>
    <s v="BUILDERS WAREHOUSE:NEWCASTLE"/>
    <s v="COLOUR MAGIC 15CM  43611"/>
    <n v="-35"/>
    <n v="21.3"/>
    <n v="-745.5"/>
    <n v="-222989.29999999973"/>
    <x v="11"/>
  </r>
  <r>
    <m/>
    <x v="186"/>
    <s v="Credit Note"/>
    <s v="4401541004"/>
    <s v="BUILDERS WAREHOUSE:MIDDELBURG"/>
    <s v="COLOUR MAGIC 15CM  43611"/>
    <n v="-1"/>
    <n v="21.3"/>
    <n v="-21.3"/>
    <n v="-223010.59999999971"/>
    <x v="11"/>
  </r>
  <r>
    <m/>
    <x v="89"/>
    <s v="Credit Note"/>
    <s v="26788"/>
    <s v="LIFESTYLE HOME GARDEN"/>
    <s v="COLOUR MAGIC 15CM"/>
    <n v="-53"/>
    <n v="19.989999999999998"/>
    <n v="-1059.47"/>
    <n v="-224070.06999999972"/>
    <x v="11"/>
  </r>
  <r>
    <m/>
    <x v="89"/>
    <s v="Credit Note"/>
    <s v="1923"/>
    <s v="THYME SQUARE"/>
    <s v="COLOUR MAGIC 15CM"/>
    <n v="-8"/>
    <n v="19.989999999999998"/>
    <n v="-159.91999999999999"/>
    <n v="-224229.98999999973"/>
    <x v="11"/>
  </r>
  <r>
    <m/>
    <x v="90"/>
    <s v="Credit Note"/>
    <s v="4401542076"/>
    <s v="BUILDERS WAREHOUSE:BOKSBURG (NEW)"/>
    <s v="COLOUR MAGIC 15CM  43611"/>
    <n v="-10"/>
    <n v="21.3"/>
    <n v="-213"/>
    <n v="-224442.98999999973"/>
    <x v="11"/>
  </r>
  <r>
    <m/>
    <x v="90"/>
    <s v="Credit Note"/>
    <s v="4401541968"/>
    <s v="BUILDERS WAREHOUSE:HARTEBEESPOORT"/>
    <s v="COLOUR MAGIC 15CM  43611"/>
    <n v="-1"/>
    <n v="21.3"/>
    <n v="-21.3"/>
    <n v="-224464.28999999972"/>
    <x v="11"/>
  </r>
  <r>
    <m/>
    <x v="91"/>
    <s v="Credit Note"/>
    <s v="4401542361"/>
    <s v="BUILDERS WAREHOUSE:WOODLANDS"/>
    <s v="COLOUR MAGIC 15CM  43611"/>
    <n v="-16"/>
    <n v="21.3"/>
    <n v="-340.8"/>
    <n v="-224805.08999999971"/>
    <x v="11"/>
  </r>
  <r>
    <m/>
    <x v="91"/>
    <s v="Credit Note"/>
    <s v="4401542402"/>
    <s v="BUILDERS WAREHOUSE:LYNNWOOD"/>
    <s v="COLOUR MAGIC 15CM  43611"/>
    <n v="-6"/>
    <n v="21.3"/>
    <n v="-127.8"/>
    <n v="-224932.88999999969"/>
    <x v="11"/>
  </r>
  <r>
    <m/>
    <x v="91"/>
    <s v="Credit Note"/>
    <s v="11665"/>
    <s v="FH CHAMBERLAIN TRADING (PTY) LTD:KYALAMI"/>
    <s v="COLOUR MAGIC 15CM"/>
    <n v="-6"/>
    <n v="21.3"/>
    <n v="-127.8"/>
    <n v="-225060.68999999968"/>
    <x v="11"/>
  </r>
  <r>
    <m/>
    <x v="91"/>
    <s v="Credit Note"/>
    <s v="4401542514"/>
    <s v="BUILDERS WAREHOUSE:ZAMBEZI"/>
    <s v="COLOUR MAGIC 15CM  43611"/>
    <n v="-16"/>
    <n v="21.3"/>
    <n v="-340.8"/>
    <n v="-225401.48999999967"/>
    <x v="11"/>
  </r>
  <r>
    <m/>
    <x v="91"/>
    <s v="Credit Note"/>
    <s v="4401542405"/>
    <s v="BUILDERS WAREHOUSE:GLEN EAGLES"/>
    <s v="COLOUR MAGIC 15CM  43611"/>
    <n v="-20"/>
    <n v="21.3"/>
    <n v="-426"/>
    <n v="-225827.48999999967"/>
    <x v="11"/>
  </r>
  <r>
    <m/>
    <x v="91"/>
    <s v="Credit Note"/>
    <s v="1959"/>
    <s v="LOTS OF POTS CENTURION"/>
    <s v="COLOUR MAGIC 15CM"/>
    <n v="-60"/>
    <n v="19.989999999999998"/>
    <n v="-1199.4000000000001"/>
    <n v="-227026.88999999966"/>
    <x v="11"/>
  </r>
  <r>
    <m/>
    <x v="299"/>
    <s v="Credit Note"/>
    <s v="17250"/>
    <s v="FH CHAMBERLAIN TRADING (PTY) LTD:WATERKLOOF GLEN"/>
    <s v="COLOUR MAGIC 15CM"/>
    <n v="-3"/>
    <n v="21.3"/>
    <n v="-63.9"/>
    <n v="-227090.78999999966"/>
    <x v="11"/>
  </r>
  <r>
    <m/>
    <x v="243"/>
    <s v="Credit Note"/>
    <s v="15825"/>
    <s v="GARDENSHOP PARKTOWN"/>
    <s v="COLOUR MAGIC 15CM"/>
    <n v="-5"/>
    <n v="19.989999999999998"/>
    <n v="-99.95"/>
    <n v="-227190.73999999967"/>
    <x v="11"/>
  </r>
  <r>
    <m/>
    <x v="243"/>
    <s v="Credit Note"/>
    <s v="4401543272"/>
    <s v="BUILDERS WAREHOUSE:STRUBENS VALLEY"/>
    <s v="COLOUR MAGIC 15CM  43611"/>
    <n v="-50"/>
    <n v="21.3"/>
    <n v="-1065"/>
    <n v="-228255.73999999967"/>
    <x v="11"/>
  </r>
  <r>
    <m/>
    <x v="243"/>
    <s v="Credit Note"/>
    <s v="4401543408"/>
    <s v="BUILDERS WAREHOUSE:KEMPTON PARK"/>
    <s v="COLOUR MAGIC 15CM  43611"/>
    <n v="-2"/>
    <n v="21.3"/>
    <n v="-42.6"/>
    <n v="-228298.33999999968"/>
    <x v="11"/>
  </r>
  <r>
    <m/>
    <x v="243"/>
    <s v="Credit Note"/>
    <s v="36964"/>
    <s v="FH CHAMBERLAIN TRADING (PTY) LTD:MONTANA"/>
    <s v="COLOUR MAGIC 15CM"/>
    <n v="-36"/>
    <n v="21.3"/>
    <n v="-766.8"/>
    <n v="-229065.13999999966"/>
    <x v="11"/>
  </r>
  <r>
    <m/>
    <x v="92"/>
    <s v="Credit Note"/>
    <s v="4401543676"/>
    <s v="BUILDERS WAREHOUSE:SUNWARD PARK"/>
    <s v="COLOUR MAGIC 15CM  43611"/>
    <n v="-69"/>
    <n v="21.3"/>
    <n v="-1469.7"/>
    <n v="-230534.83999999968"/>
    <x v="11"/>
  </r>
  <r>
    <m/>
    <x v="92"/>
    <s v="Credit Note"/>
    <s v="4401543629"/>
    <s v="BUILDERS WAREHOUSE:NEWMARKET"/>
    <s v="COLOUR MAGIC 15CM  43611"/>
    <n v="-4"/>
    <n v="21.3"/>
    <n v="-85.2"/>
    <n v="-230620.03999999969"/>
    <x v="11"/>
  </r>
  <r>
    <m/>
    <x v="92"/>
    <s v="Credit Note"/>
    <s v="4401543708"/>
    <s v="BUILDERS WAREHOUSE:CEDAR SQUARE"/>
    <s v="COLOUR MAGIC 15CM  43611"/>
    <n v="-1"/>
    <n v="21.3"/>
    <n v="-21.3"/>
    <n v="-230641.33999999968"/>
    <x v="11"/>
  </r>
  <r>
    <m/>
    <x v="92"/>
    <s v="Credit Note"/>
    <s v="4401543669"/>
    <s v="BUILDERS WAREHOUSE:RIVONIA"/>
    <s v="COLOUR MAGIC 15CM  43611"/>
    <n v="-10"/>
    <n v="21.3"/>
    <n v="-213"/>
    <n v="-230854.33999999968"/>
    <x v="11"/>
  </r>
  <r>
    <m/>
    <x v="92"/>
    <s v="Credit Note"/>
    <s v="4401543609"/>
    <s v="BUILDERS WAREHOUSE:EDENVALE"/>
    <s v="COLOUR MAGIC 15CM  43611"/>
    <n v="-2"/>
    <n v="21.3"/>
    <n v="-42.6"/>
    <n v="-230896.93999999968"/>
    <x v="11"/>
  </r>
  <r>
    <m/>
    <x v="214"/>
    <s v="Credit Note"/>
    <s v="1147"/>
    <s v="LITTLE AUSTRIA"/>
    <s v="COLOUR MAGIC 15CM"/>
    <n v="-11"/>
    <n v="19.989999999999998"/>
    <n v="-219.89"/>
    <n v="-231116.8299999997"/>
    <x v="11"/>
  </r>
  <r>
    <m/>
    <x v="214"/>
    <s v="Credit Note"/>
    <s v="1098"/>
    <s v="HABITITNAK/KEENGRO"/>
    <s v="COLOUR MAGIC 15CM"/>
    <n v="-24"/>
    <n v="19.989999999999998"/>
    <n v="-479.76"/>
    <n v="-231596.58999999971"/>
    <x v="11"/>
  </r>
  <r>
    <m/>
    <x v="93"/>
    <s v="Credit Note"/>
    <s v="4401544603"/>
    <s v="BUILDERS WAREHOUSE:CHERRY LANE"/>
    <s v="COLOUR MAGIC 15CM  43611"/>
    <n v="-4"/>
    <n v="21.3"/>
    <n v="-85.2"/>
    <n v="-231681.78999999972"/>
    <x v="11"/>
  </r>
  <r>
    <m/>
    <x v="93"/>
    <s v="Credit Note"/>
    <s v="4401544542"/>
    <s v="BUILDERS WAREHOUSE:BRYANSTON"/>
    <s v="COLOUR MAGIC 15CM  43611"/>
    <n v="-8"/>
    <n v="21.3"/>
    <n v="-170.4"/>
    <n v="-231852.18999999971"/>
    <x v="11"/>
  </r>
  <r>
    <m/>
    <x v="93"/>
    <s v="Credit Note"/>
    <s v="4401544587"/>
    <s v="BUILDERS WAREHOUSE:FOURWAYS"/>
    <s v="COLOUR MAGIC 15CM  43611"/>
    <n v="-1"/>
    <n v="21.3"/>
    <n v="-21.3"/>
    <n v="-231873.4899999997"/>
    <x v="11"/>
  </r>
  <r>
    <m/>
    <x v="93"/>
    <s v="Credit Note"/>
    <s v="4401544621"/>
    <s v="BUILDERS WAREHOUSE:ZAMBEZI"/>
    <s v="COLOUR MAGIC 15CM  43611"/>
    <n v="-20"/>
    <n v="21.3"/>
    <n v="-426"/>
    <n v="-232299.4899999997"/>
    <x v="11"/>
  </r>
  <r>
    <m/>
    <x v="300"/>
    <s v="Credit Note"/>
    <s v="1885"/>
    <s v="LITTLE AUSTRIA"/>
    <s v="COLOUR MAGIC 15CM"/>
    <n v="-4"/>
    <n v="19.989999999999998"/>
    <n v="-79.959999999999994"/>
    <n v="-232379.44999999969"/>
    <x v="11"/>
  </r>
  <r>
    <m/>
    <x v="300"/>
    <s v="Credit Note"/>
    <s v="4401545354"/>
    <s v="BUILDERS WAREHOUSE:THOHOYANDOU"/>
    <s v="COLOUR MAGIC 15CM  43611"/>
    <n v="-6"/>
    <n v="21.3"/>
    <n v="-127.8"/>
    <n v="-232507.24999999968"/>
    <x v="11"/>
  </r>
  <r>
    <m/>
    <x v="268"/>
    <s v="Credit Note"/>
    <s v="1651"/>
    <s v="IMPALA FLORA"/>
    <s v="COLOUR MAGIC 15CM"/>
    <n v="-10"/>
    <n v="18.989999999999998"/>
    <n v="-189.9"/>
    <n v="-232697.14999999967"/>
    <x v="11"/>
  </r>
  <r>
    <m/>
    <x v="268"/>
    <s v="Credit Note"/>
    <s v="4401545615"/>
    <s v="BUILDERS WAREHOUSE:NELSPRUIT"/>
    <s v="COLOUR MAGIC 15CM  43611"/>
    <n v="-2"/>
    <n v="22.4"/>
    <n v="-44.8"/>
    <n v="-232741.94999999966"/>
    <x v="11"/>
  </r>
  <r>
    <m/>
    <x v="268"/>
    <s v="Credit Note"/>
    <s v="4401545645"/>
    <s v="BUILDERS WAREHOUSE:RIVONIA"/>
    <s v="COLOUR MAGIC 15CM  43611"/>
    <n v="-20"/>
    <n v="22.4"/>
    <n v="-448"/>
    <n v="-233189.94999999966"/>
    <x v="11"/>
  </r>
  <r>
    <m/>
    <x v="268"/>
    <s v="Credit Note"/>
    <s v="26826"/>
    <s v="LIFESTYLE HOME GARDEN"/>
    <s v="COLOUR MAGIC 15CM"/>
    <n v="-12"/>
    <n v="18.989999999999998"/>
    <n v="-227.88"/>
    <n v="-233417.82999999967"/>
    <x v="11"/>
  </r>
  <r>
    <m/>
    <x v="268"/>
    <s v="Credit Note"/>
    <s v="1148"/>
    <s v="THYME SQUARE"/>
    <s v="COLOUR MAGIC 15CM"/>
    <n v="-3"/>
    <n v="19.989999999999998"/>
    <n v="-59.97"/>
    <n v="-233477.79999999967"/>
    <x v="11"/>
  </r>
  <r>
    <m/>
    <x v="268"/>
    <s v="Credit Note"/>
    <s v="4401545602"/>
    <s v="BUILDERS WAREHOUSE:GLEN EAGLES"/>
    <s v="COLOUR MAGIC 15CM  43611"/>
    <n v="-10"/>
    <n v="22.4"/>
    <n v="-224"/>
    <n v="-233701.79999999967"/>
    <x v="11"/>
  </r>
  <r>
    <m/>
    <x v="268"/>
    <s v="Credit Note"/>
    <s v="4401545593"/>
    <s v="BUILDERS WAREHOUSE:GLEN EAGLES"/>
    <s v="COLOUR MAGIC 15CM  43611"/>
    <n v="-30"/>
    <n v="22.4"/>
    <n v="-672"/>
    <n v="-234373.79999999967"/>
    <x v="11"/>
  </r>
  <r>
    <m/>
    <x v="301"/>
    <s v="Credit Note"/>
    <s v="4401546132"/>
    <s v="BUILDERS WAREHOUSE:BOKSBURG (NEW)"/>
    <s v="COLOUR MAGIC 15CM  43611"/>
    <n v="-4"/>
    <n v="22.4"/>
    <n v="-89.6"/>
    <n v="-234463.39999999967"/>
    <x v="11"/>
  </r>
  <r>
    <m/>
    <x v="187"/>
    <s v="Credit Note"/>
    <s v="4401546471"/>
    <s v="BUILDERS WAREHOUSE:ERASMUS PARK"/>
    <s v="COLOUR MAGIC 15CM  43611"/>
    <n v="-50"/>
    <n v="22.4"/>
    <n v="-1120"/>
    <n v="-235583.39999999967"/>
    <x v="11"/>
  </r>
  <r>
    <m/>
    <x v="187"/>
    <s v="Credit Note"/>
    <s v="4401546545"/>
    <s v="BUILDERS WAREHOUSE:WOODLANDS"/>
    <s v="COLOUR MAGIC 15CM  43611"/>
    <n v="-11"/>
    <n v="22.4"/>
    <n v="-246.4"/>
    <n v="-235829.79999999967"/>
    <x v="11"/>
  </r>
  <r>
    <m/>
    <x v="187"/>
    <s v="Credit Note"/>
    <s v="4401546530"/>
    <s v="BUILDERS WAREHOUSE:ZAMBEZI"/>
    <s v="COLOUR MAGIC 15CM  43611"/>
    <n v="-3"/>
    <n v="22.4"/>
    <n v="-67.2"/>
    <n v="-235896.99999999968"/>
    <x v="11"/>
  </r>
  <r>
    <m/>
    <x v="187"/>
    <s v="Credit Note"/>
    <s v="1887"/>
    <s v="LOTS OF POTS CENTURION"/>
    <s v="COLOUR MAGIC 15CM"/>
    <n v="-5"/>
    <n v="19.989999999999998"/>
    <n v="-99.95"/>
    <n v="-235996.94999999969"/>
    <x v="11"/>
  </r>
  <r>
    <m/>
    <x v="188"/>
    <s v="Credit Note"/>
    <s v="4401546864"/>
    <s v="BUILDERS WAREHOUSE:SECUNDA"/>
    <s v="COLOUR MAGIC 15CM  43611"/>
    <n v="-9"/>
    <n v="22.4"/>
    <n v="-201.6"/>
    <n v="-236198.5499999997"/>
    <x v="11"/>
  </r>
  <r>
    <m/>
    <x v="188"/>
    <s v="Credit Note"/>
    <s v="37099"/>
    <s v="FH CHAMBERLAIN TRADING (PTY) LTD:MONTANA"/>
    <s v="COLOUR MAGIC 15CM"/>
    <n v="-8"/>
    <n v="21.3"/>
    <n v="-170.4"/>
    <n v="-236368.94999999969"/>
    <x v="11"/>
  </r>
  <r>
    <m/>
    <x v="189"/>
    <s v="Credit Note"/>
    <s v="4401547286"/>
    <s v="BUILDERS WAREHOUSE:BEDFORDVIEW"/>
    <s v="COLOUR MAGIC 15CM  43611"/>
    <n v="-10"/>
    <n v="22.4"/>
    <n v="-224"/>
    <n v="-236592.94999999969"/>
    <x v="11"/>
  </r>
  <r>
    <m/>
    <x v="189"/>
    <s v="Credit Note"/>
    <s v="4401547386"/>
    <s v="BUILDERS WAREHOUSE:NORTHRIDING"/>
    <s v="COLOUR MAGIC 15CM  43611"/>
    <n v="-15"/>
    <n v="22.4"/>
    <n v="-336"/>
    <n v="-236928.94999999969"/>
    <x v="11"/>
  </r>
  <r>
    <m/>
    <x v="189"/>
    <s v="Credit Note"/>
    <s v="4401547381"/>
    <s v="BUILDERS WAREHOUSE:KEMPTON PARK"/>
    <s v="COLOUR MAGIC 15CM  43611"/>
    <n v="-24"/>
    <n v="22.4"/>
    <n v="-537.6"/>
    <n v="-237466.5499999997"/>
    <x v="11"/>
  </r>
  <r>
    <m/>
    <x v="189"/>
    <s v="Credit Note"/>
    <s v="4401547162"/>
    <s v="BUILDERS WAREHOUSE:GLEN EAGLES"/>
    <s v="COLOUR MAGIC 15CM"/>
    <n v="-4"/>
    <n v="22.4"/>
    <n v="-89.6"/>
    <n v="-237556.1499999997"/>
    <x v="11"/>
  </r>
  <r>
    <m/>
    <x v="95"/>
    <s v="Credit Note"/>
    <s v="4401547886"/>
    <s v="BUILDERS WAREHOUSE:MAFIKENG"/>
    <s v="COLOUR MAGIC 15CM  43611"/>
    <n v="-90"/>
    <n v="22.4"/>
    <n v="-2016"/>
    <n v="-239572.1499999997"/>
    <x v="11"/>
  </r>
  <r>
    <m/>
    <x v="95"/>
    <s v="Credit Note"/>
    <s v="4401547865"/>
    <s v="BUILDERS WAREHOUSE:SUNWARD PARK"/>
    <s v="COLOUR MAGIC 15CM  43611"/>
    <n v="-3"/>
    <n v="22.4"/>
    <n v="-67.2"/>
    <n v="-239639.34999999971"/>
    <x v="11"/>
  </r>
  <r>
    <m/>
    <x v="95"/>
    <s v="Credit Note"/>
    <s v="4401547882"/>
    <s v="BUILDERS WAREHOUSE:BOKSBURG (NEW)"/>
    <s v="COLOUR MAGIC 15CM  43611"/>
    <n v="-36"/>
    <n v="22.4"/>
    <n v="-806.4"/>
    <n v="-240445.74999999971"/>
    <x v="11"/>
  </r>
  <r>
    <m/>
    <x v="95"/>
    <s v="Credit Note"/>
    <s v="4401547910"/>
    <s v="BUILDERS WAREHOUSE:CARNIVAL MALL"/>
    <s v="COLOUR MAGIC 15CM  43611"/>
    <n v="-18"/>
    <n v="22.4"/>
    <n v="-403.2"/>
    <n v="-240848.94999999972"/>
    <x v="11"/>
  </r>
  <r>
    <m/>
    <x v="95"/>
    <s v="Credit Note"/>
    <s v="4401547804"/>
    <s v="BUILDERS WAREHOUSE:EDENVALE"/>
    <s v="COLOUR MAGIC 15CM  43611"/>
    <n v="-25"/>
    <n v="22.4"/>
    <n v="-560"/>
    <n v="-241408.94999999972"/>
    <x v="11"/>
  </r>
  <r>
    <m/>
    <x v="269"/>
    <s v="Credit Note"/>
    <s v="4401548429"/>
    <s v="BUILDERS WAREHOUSE:STRUBENS VALLEY"/>
    <s v="COLOUR MAGIC 15CM  43611"/>
    <n v="-20"/>
    <n v="22.4"/>
    <n v="-448"/>
    <n v="-241856.94999999972"/>
    <x v="11"/>
  </r>
  <r>
    <m/>
    <x v="269"/>
    <s v="Credit Note"/>
    <s v="4401548532"/>
    <s v="BUILDERS WAREHOUSE:NOORDHEUWEL"/>
    <s v="COLOUR MAGIC 15CM  43611"/>
    <n v="-2"/>
    <n v="22.4"/>
    <n v="-44.8"/>
    <n v="-241901.74999999971"/>
    <x v="11"/>
  </r>
  <r>
    <m/>
    <x v="96"/>
    <s v="Credit Note"/>
    <s v="87975A"/>
    <s v="BUILDERS WAREHOUSE:LYNNWOOD"/>
    <s v="COLOUR MAGIC 15CM  43611"/>
    <n v="-30"/>
    <n v="22.4"/>
    <n v="-672"/>
    <n v="-242573.74999999971"/>
    <x v="11"/>
  </r>
  <r>
    <m/>
    <x v="96"/>
    <s v="Credit Note"/>
    <s v="4401549060"/>
    <s v="BUILDERS WAREHOUSE:GEZINA NEW"/>
    <s v="COLOUR MAGIC 15CM  43611"/>
    <n v="-10"/>
    <n v="22.4"/>
    <n v="-224"/>
    <n v="-242797.74999999971"/>
    <x v="11"/>
  </r>
  <r>
    <m/>
    <x v="96"/>
    <s v="Credit Note"/>
    <s v="1660"/>
    <s v="CENTRAL NURSERY DEPOT"/>
    <s v="COLOUR MAGIC 15CM"/>
    <n v="-23"/>
    <n v="21.2"/>
    <n v="-487.6"/>
    <n v="-243285.34999999971"/>
    <x v="11"/>
  </r>
  <r>
    <m/>
    <x v="96"/>
    <s v="Credit Note"/>
    <s v="1659"/>
    <s v="CENTRAL NURSERY DEPOT"/>
    <s v="COLOUR MAGIC 15CM"/>
    <n v="-33"/>
    <n v="21.2"/>
    <n v="-699.6"/>
    <n v="-243984.94999999972"/>
    <x v="11"/>
  </r>
  <r>
    <m/>
    <x v="97"/>
    <s v="Credit Note"/>
    <s v="4401549651"/>
    <s v="BUILDERS WAREHOUSE:CENTURION"/>
    <s v="COLOUR MAGIC 15CM  43611"/>
    <n v="-40"/>
    <n v="22.4"/>
    <n v="-896"/>
    <n v="-244880.94999999972"/>
    <x v="11"/>
  </r>
  <r>
    <m/>
    <x v="97"/>
    <s v="Credit Note"/>
    <s v="4401549630"/>
    <s v="BUILDERS WAREHOUSE:SOUTHGATE"/>
    <s v="COLOUR MAGIC 15CM  43611"/>
    <n v="-2"/>
    <n v="22.4"/>
    <n v="-44.8"/>
    <n v="-244925.74999999971"/>
    <x v="11"/>
  </r>
  <r>
    <m/>
    <x v="97"/>
    <s v="Credit Note"/>
    <s v="4401548960"/>
    <s v="BUILDERS WAREHOUSE:CHERRY LANE"/>
    <s v="COLOUR MAGIC 15CM  43611"/>
    <n v="-5"/>
    <n v="22.4"/>
    <n v="-112"/>
    <n v="-245037.74999999971"/>
    <x v="11"/>
  </r>
  <r>
    <m/>
    <x v="270"/>
    <s v="Credit Note"/>
    <s v="1889"/>
    <s v="SYLVIA PASS GARDEN CENTRE"/>
    <s v="COLOUR MAGIC 15CM"/>
    <n v="-15"/>
    <n v="21.2"/>
    <n v="-318"/>
    <n v="-245355.74999999971"/>
    <x v="11"/>
  </r>
  <r>
    <m/>
    <x v="270"/>
    <s v="Credit Note"/>
    <s v="4401550302"/>
    <s v="BUILDERS WAREHOUSE:NELSPRUIT"/>
    <s v="COLOUR MAGIC 15CM  43611"/>
    <n v="-69"/>
    <n v="22.4"/>
    <n v="-1545.6"/>
    <n v="-246901.34999999971"/>
    <x v="11"/>
  </r>
  <r>
    <m/>
    <x v="270"/>
    <s v="Credit Note"/>
    <s v="4401550199"/>
    <s v="BUILDERS WAREHOUSE:EMALALHENI"/>
    <s v="COLOUR MAGIC 15CM  43611"/>
    <n v="-6"/>
    <n v="22.4"/>
    <n v="-134.4"/>
    <n v="-247035.74999999971"/>
    <x v="11"/>
  </r>
  <r>
    <m/>
    <x v="270"/>
    <s v="Credit Note"/>
    <s v="4401550388"/>
    <s v="BUILDERS WAREHOUSE:ROBINDALE"/>
    <s v="COLOUR MAGIC 15CM  43611"/>
    <n v="-27"/>
    <n v="22.4"/>
    <n v="-604.79999999999995"/>
    <n v="-247640.5499999997"/>
    <x v="11"/>
  </r>
  <r>
    <m/>
    <x v="270"/>
    <s v="Credit Note"/>
    <s v="4401550366"/>
    <s v="BUILDERS WAREHOUSE:NORTHRIDING"/>
    <s v="COLOUR MAGIC 15CM  43611"/>
    <n v="-5"/>
    <n v="22.4"/>
    <n v="-112"/>
    <n v="-247752.5499999997"/>
    <x v="11"/>
  </r>
  <r>
    <m/>
    <x v="98"/>
    <s v="Credit Note"/>
    <s v="4401550861"/>
    <s v="BUILDERS WAREHOUSE:HARTEBEESPOORT"/>
    <s v="COLOUR MAGIC 15CM  43611"/>
    <n v="-144"/>
    <n v="22.4"/>
    <n v="-3225.6"/>
    <n v="-250978.1499999997"/>
    <x v="11"/>
  </r>
  <r>
    <m/>
    <x v="98"/>
    <s v="Credit Note"/>
    <s v="4401550863"/>
    <s v="BUILDERS WAREHOUSE:EDENVALE"/>
    <s v="COLOUR MAGIC 15CM  43611"/>
    <n v="-20"/>
    <n v="22.4"/>
    <n v="-448"/>
    <n v="-251426.1499999997"/>
    <x v="11"/>
  </r>
  <r>
    <m/>
    <x v="98"/>
    <s v="Credit Note"/>
    <s v="4401550869"/>
    <s v="BUILDERS WAREHOUSE:CARNIVAL MALL"/>
    <s v="COLOUR MAGIC 15CM  43611"/>
    <n v="-16"/>
    <n v="22.4"/>
    <n v="-358.4"/>
    <n v="-251784.5499999997"/>
    <x v="11"/>
  </r>
  <r>
    <m/>
    <x v="98"/>
    <s v="Credit Note"/>
    <s v="4401550872"/>
    <s v="BUILDERS WAREHOUSE:RIVONIA"/>
    <s v="COLOUR MAGIC 15CM 43611"/>
    <n v="-32"/>
    <n v="22.4"/>
    <n v="-716.8"/>
    <n v="-252501.34999999969"/>
    <x v="11"/>
  </r>
  <r>
    <m/>
    <x v="98"/>
    <s v="Credit Note"/>
    <s v="4401550889"/>
    <s v="BUILDERS WAREHOUSE:SUNWARD PARK"/>
    <s v="COLOUR MAGIC 15CM  43611"/>
    <n v="-10"/>
    <n v="22.4"/>
    <n v="-224"/>
    <n v="-252725.34999999969"/>
    <x v="11"/>
  </r>
  <r>
    <m/>
    <x v="98"/>
    <s v="Credit Note"/>
    <s v="4401550744"/>
    <s v="BUILDERS WAREHOUSE:NEWMARKET"/>
    <s v="COLOUR MAGIC 15CM  43611"/>
    <n v="-10"/>
    <n v="22.4"/>
    <n v="-224"/>
    <n v="-252949.34999999969"/>
    <x v="11"/>
  </r>
  <r>
    <m/>
    <x v="98"/>
    <s v="Credit Note"/>
    <s v="4401550860"/>
    <s v="BUILDERS WAREHOUSE:BOKSBURG (NEW)"/>
    <s v="COLOUR MAGIC 15CM  43611"/>
    <n v="-30"/>
    <n v="22.4"/>
    <n v="-672"/>
    <n v="-253621.34999999969"/>
    <x v="11"/>
  </r>
  <r>
    <m/>
    <x v="98"/>
    <s v="Credit Note"/>
    <s v="1890"/>
    <s v="THYME SQUARE"/>
    <s v="COLOUR MAGIC 15CM"/>
    <n v="-13"/>
    <n v="21.2"/>
    <n v="-275.60000000000002"/>
    <n v="-253896.94999999969"/>
    <x v="11"/>
  </r>
  <r>
    <m/>
    <x v="302"/>
    <s v="Credit Note"/>
    <s v="1891"/>
    <s v="LITTLE AUSTRIA"/>
    <s v="COLOUR MAGIC 15CM"/>
    <n v="-1"/>
    <n v="21.2"/>
    <n v="-21.2"/>
    <n v="-253918.1499999997"/>
    <x v="11"/>
  </r>
  <r>
    <m/>
    <x v="302"/>
    <s v="Credit Note"/>
    <s v="1662"/>
    <s v="RAINBOW GARDEN AND HOME CENTRE"/>
    <s v="COLOUR MAGIC 15CM"/>
    <n v="-16"/>
    <n v="21.2"/>
    <n v="-339.2"/>
    <n v="-254257.34999999971"/>
    <x v="11"/>
  </r>
  <r>
    <m/>
    <x v="302"/>
    <s v="Credit Note"/>
    <s v="4401551473"/>
    <s v="BUILDERS WAREHOUSE:HARTEBEESPOORT"/>
    <s v="COLOUR MAGIC 15CM  43611"/>
    <n v="-16"/>
    <n v="22.4"/>
    <n v="-358.4"/>
    <n v="-254615.74999999971"/>
    <x v="11"/>
  </r>
  <r>
    <m/>
    <x v="99"/>
    <s v="Credit Note"/>
    <s v="4401551915"/>
    <s v="BUILDERS WAREHOUSE:GLEN EAGLES"/>
    <s v="COLOUR MAGIC 15CM  43611"/>
    <n v="-11"/>
    <n v="22.4"/>
    <n v="-246.4"/>
    <n v="-254862.1499999997"/>
    <x v="11"/>
  </r>
  <r>
    <m/>
    <x v="99"/>
    <s v="Credit Note"/>
    <s v="4401552046"/>
    <s v="BUILDERS WAREHOUSE:RASLOUW"/>
    <s v="COLOUR MAGIC 15CM  43611"/>
    <n v="-14"/>
    <n v="22.4"/>
    <n v="-313.60000000000002"/>
    <n v="-255175.74999999971"/>
    <x v="11"/>
  </r>
  <r>
    <m/>
    <x v="99"/>
    <s v="Credit Note"/>
    <s v="4401552006"/>
    <s v="BUILDERS WAREHOUSE:LYNNWOOD"/>
    <s v="COLOUR MAGIC 15CM  43611"/>
    <n v="-3"/>
    <n v="22.4"/>
    <n v="-67.2"/>
    <n v="-255242.94999999972"/>
    <x v="11"/>
  </r>
  <r>
    <m/>
    <x v="99"/>
    <s v="Credit Note"/>
    <s v="4401552054"/>
    <s v="BUILDERS WAREHOUSE:ERASMUS PARK"/>
    <s v="COLOUR MAGIC 15CM  43611"/>
    <n v="-20"/>
    <n v="22.4"/>
    <n v="-448"/>
    <n v="-255690.94999999972"/>
    <x v="11"/>
  </r>
  <r>
    <m/>
    <x v="99"/>
    <s v="Credit Note"/>
    <s v="4401552036"/>
    <s v="BUILDERS WAREHOUSE:ZAMBEZI"/>
    <s v="COLOUR MAGIC 15CM  43611"/>
    <n v="-12"/>
    <n v="22.4"/>
    <n v="-268.8"/>
    <n v="-255959.74999999971"/>
    <x v="11"/>
  </r>
  <r>
    <m/>
    <x v="99"/>
    <s v="Credit Note"/>
    <s v="4401551914"/>
    <s v="BUILDERS WAREHOUSE:CHERRY LANE"/>
    <s v="COLOUR MAGIC 15CM  43611"/>
    <n v="-5"/>
    <n v="22.4"/>
    <n v="-112"/>
    <n v="-256071.74999999971"/>
    <x v="11"/>
  </r>
  <r>
    <m/>
    <x v="99"/>
    <s v="Credit Note"/>
    <s v="4401551999"/>
    <s v="BUILDERS WAREHOUSE:CEDAR SQUARE"/>
    <s v="COLOUR MAGIC 15CM  43611"/>
    <n v="-2"/>
    <n v="22.4"/>
    <n v="-44.8"/>
    <n v="-256116.5499999997"/>
    <x v="11"/>
  </r>
  <r>
    <m/>
    <x v="190"/>
    <s v="Credit Note"/>
    <s v="4401552485"/>
    <s v="BUILDERS WAREHOUSE:KLERKSDORP"/>
    <s v="COLOUR MAGIC 15CM  43611"/>
    <n v="-9"/>
    <n v="22.4"/>
    <n v="-201.6"/>
    <n v="-256318.1499999997"/>
    <x v="11"/>
  </r>
  <r>
    <m/>
    <x v="190"/>
    <s v="Credit Note"/>
    <s v="4401552441"/>
    <s v="BUILDERS WAREHOUSE:SOUTHGATE"/>
    <s v="COLOUR MAGIC 15CM  43611"/>
    <n v="-3"/>
    <n v="22.4"/>
    <n v="-67.2"/>
    <n v="-256385.34999999971"/>
    <x v="11"/>
  </r>
  <r>
    <m/>
    <x v="239"/>
    <s v="Credit Note"/>
    <s v="4401553063"/>
    <s v="BUILDERS WAREHOUSE:NEWCASTLE"/>
    <s v="COLOUR MAGIC 15CM  43611"/>
    <n v="-44"/>
    <n v="22.26"/>
    <n v="-979.44"/>
    <n v="-257364.78999999972"/>
    <x v="11"/>
  </r>
  <r>
    <m/>
    <x v="239"/>
    <s v="Credit Note"/>
    <s v="4401553061"/>
    <s v="BUILDERS WAREHOUSE:GREENSTONE"/>
    <s v="COLOUR MAGIC 15CM  43611"/>
    <n v="-45"/>
    <n v="22.4"/>
    <n v="-1008"/>
    <n v="-258372.78999999972"/>
    <x v="11"/>
  </r>
  <r>
    <m/>
    <x v="239"/>
    <s v="Credit Note"/>
    <s v="4401553050"/>
    <s v="BUILDERS WAREHOUSE:POLOKWANE"/>
    <s v="COLOUR MAGIC 15CM  43611"/>
    <n v="-17"/>
    <n v="22.4"/>
    <n v="-380.8"/>
    <n v="-258753.58999999971"/>
    <x v="11"/>
  </r>
  <r>
    <m/>
    <x v="239"/>
    <s v="Credit Note"/>
    <s v="4401552995"/>
    <s v="BUILDERS WAREHOUSE:KEMPTON PARK"/>
    <s v="COLOUR MAGIC 15CM  43611"/>
    <n v="-30"/>
    <n v="22.4"/>
    <n v="-672"/>
    <n v="-259425.58999999971"/>
    <x v="11"/>
  </r>
  <r>
    <m/>
    <x v="100"/>
    <s v="Credit Note"/>
    <s v="4401553471"/>
    <s v="BUILDERS WAREHOUSE:BLOEMFONTEIN"/>
    <s v="COLOUR MAGIC 15CM  43611"/>
    <n v="-32"/>
    <n v="22.4"/>
    <n v="-716.8"/>
    <n v="-260142.38999999969"/>
    <x v="11"/>
  </r>
  <r>
    <m/>
    <x v="100"/>
    <s v="Credit Note"/>
    <s v="4401553506"/>
    <s v="BUILDERS WAREHOUSE:THOHOYANDOU"/>
    <s v="COLOUR MAGIC 15CM  43611"/>
    <n v="-36"/>
    <n v="22.4"/>
    <n v="-806.4"/>
    <n v="-260948.78999999969"/>
    <x v="11"/>
  </r>
  <r>
    <m/>
    <x v="100"/>
    <s v="Credit Note"/>
    <s v="4401553466"/>
    <s v="BUILDERS WAREHOUSE:RIVONIA"/>
    <s v="COLOUR MAGIC 15CM  43611"/>
    <n v="-3"/>
    <n v="22.4"/>
    <n v="-67.2"/>
    <n v="-261015.9899999997"/>
    <x v="11"/>
  </r>
  <r>
    <m/>
    <x v="100"/>
    <s v="Credit Note"/>
    <s v="4401553435"/>
    <s v="BUILDERS WAREHOUSE:EDENVALE"/>
    <s v="COLOUR MAGIC 15CM  43611"/>
    <n v="-1"/>
    <n v="22.4"/>
    <n v="-22.4"/>
    <n v="-261038.38999999969"/>
    <x v="11"/>
  </r>
  <r>
    <m/>
    <x v="100"/>
    <s v="Credit Note"/>
    <s v="4401553455"/>
    <s v="BUILDERS WAREHOUSE:BOKSBURG (NEW)"/>
    <s v="COLOUR MAGIC 15CM  43611"/>
    <n v="-2"/>
    <n v="22.4"/>
    <n v="-44.8"/>
    <n v="-261083.18999999968"/>
    <x v="11"/>
  </r>
  <r>
    <m/>
    <x v="100"/>
    <s v="Credit Note"/>
    <s v="4401553495"/>
    <s v="BUILDERS WAREHOUSE:BOKSBURG (NEW)"/>
    <s v="COLOUR MAGIC 15CM  43611"/>
    <n v="-20"/>
    <n v="22.4"/>
    <n v="-448"/>
    <n v="-261531.18999999968"/>
    <x v="11"/>
  </r>
  <r>
    <m/>
    <x v="100"/>
    <s v="Credit Note"/>
    <s v="4401553436"/>
    <s v="BUILDERS WAREHOUSE:NEWMARKET"/>
    <s v="COLOUR MAGIC 15CM  43611"/>
    <n v="-4"/>
    <n v="22.4"/>
    <n v="-89.6"/>
    <n v="-261620.78999999969"/>
    <x v="11"/>
  </r>
  <r>
    <m/>
    <x v="100"/>
    <s v="Credit Note"/>
    <s v="4401553475"/>
    <s v="BUILDERS WAREHOUSE:GLEN EAGLES"/>
    <s v="COLOUR MAGIC 15CM  43611"/>
    <n v="-25"/>
    <n v="22.4"/>
    <n v="-560"/>
    <n v="-262180.78999999969"/>
    <x v="11"/>
  </r>
  <r>
    <m/>
    <x v="100"/>
    <s v="Credit Note"/>
    <s v="88131A"/>
    <s v="BUILDERS WAREHOUSE:GLEN EAGLES"/>
    <s v="COLOUR MAGIC 15CM  43611"/>
    <n v="-16"/>
    <n v="22.4"/>
    <n v="-358.4"/>
    <n v="-262539.18999999971"/>
    <x v="11"/>
  </r>
  <r>
    <m/>
    <x v="100"/>
    <s v="Credit Note"/>
    <s v="4401553473"/>
    <s v="BUILDERS WAREHOUSE:SUNWARD PARK"/>
    <s v="COLOUR MAGIC 15CM  43611"/>
    <n v="-36"/>
    <n v="22.4"/>
    <n v="-806.4"/>
    <n v="-263345.58999999973"/>
    <x v="11"/>
  </r>
  <r>
    <m/>
    <x v="303"/>
    <s v="Credit Note"/>
    <s v="4401554024"/>
    <s v="BUILDERS WAREHOUSE:ROBINDALE"/>
    <s v="COLOUR MAGIC 15CM  43611"/>
    <n v="-12"/>
    <n v="22.4"/>
    <n v="-268.8"/>
    <n v="-263614.38999999972"/>
    <x v="11"/>
  </r>
  <r>
    <m/>
    <x v="303"/>
    <s v="Credit Note"/>
    <s v="4401553952"/>
    <s v="BUILDERS WAREHOUSE:STRUBENS VALLEY"/>
    <s v="COLOUR MAGIC 15CM  43611"/>
    <n v="-3"/>
    <n v="22.4"/>
    <n v="-67.2"/>
    <n v="-263681.58999999973"/>
    <x v="11"/>
  </r>
  <r>
    <m/>
    <x v="303"/>
    <s v="Credit Note"/>
    <s v="4401554147"/>
    <s v="BUILDERS WAREHOUSE:VEREENIGING"/>
    <s v="COLOUR MAGIC 15CM  43611"/>
    <n v="-5"/>
    <n v="22.4"/>
    <n v="-112"/>
    <n v="-263793.58999999973"/>
    <x v="11"/>
  </r>
  <r>
    <m/>
    <x v="101"/>
    <s v="Credit Note"/>
    <s v="4401554486"/>
    <s v="BUILDERS WAREHOUSE:SECUNDA"/>
    <s v="COLOUR MAGIC 15CM  43611"/>
    <n v="-11"/>
    <n v="22.4"/>
    <n v="-246.4"/>
    <n v="-264039.98999999976"/>
    <x v="11"/>
  </r>
  <r>
    <m/>
    <x v="101"/>
    <s v="Credit Note"/>
    <s v="4401554502"/>
    <s v="BUILDERS WAREHOUSE:NELSPRUIT"/>
    <s v="COLOUR MAGIC 15CM  43611"/>
    <n v="-6"/>
    <n v="22.4"/>
    <n v="-134.4"/>
    <n v="-264174.38999999978"/>
    <x v="11"/>
  </r>
  <r>
    <m/>
    <x v="101"/>
    <s v="Credit Note"/>
    <s v="4401554477"/>
    <s v="BUILDERS WAREHOUSE:ERASMUS PARK"/>
    <s v="COLOUR MAGIC 15CM  43611"/>
    <n v="-32"/>
    <n v="22.4"/>
    <n v="-716.8"/>
    <n v="-264891.18999999977"/>
    <x v="11"/>
  </r>
  <r>
    <m/>
    <x v="101"/>
    <s v="Credit Note"/>
    <s v="4401554538"/>
    <s v="BUILDERS WAREHOUSE:GEZINA NEW"/>
    <s v="COLOUR MAGIC 15CM  43611"/>
    <n v="-28"/>
    <n v="22.4"/>
    <n v="-627.20000000000005"/>
    <n v="-265518.38999999978"/>
    <x v="11"/>
  </r>
  <r>
    <m/>
    <x v="101"/>
    <s v="Credit Note"/>
    <s v="4401554455"/>
    <s v="BUILDERS WAREHOUSE:WOODLANDS"/>
    <s v="COLOUR MAGIC 15CM  43611"/>
    <n v="-11"/>
    <n v="22.4"/>
    <n v="-246.4"/>
    <n v="-265764.7899999998"/>
    <x v="11"/>
  </r>
  <r>
    <m/>
    <x v="101"/>
    <s v="Credit Note"/>
    <s v="4401554510"/>
    <s v="BUILDERS WAREHOUSE:KEMPTON PARK"/>
    <s v="COLOUR MAGIC 15CM  43611"/>
    <n v="-11"/>
    <n v="22.4"/>
    <n v="-246.4"/>
    <n v="-266011.18999999983"/>
    <x v="11"/>
  </r>
  <r>
    <m/>
    <x v="101"/>
    <s v="Credit Note"/>
    <s v="4401554569"/>
    <s v="BUILDERS WAREHOUSE:CHERRY LANE"/>
    <s v="COLOUR MAGIC 15CM  43611"/>
    <n v="-1"/>
    <n v="22.4"/>
    <n v="-22.4"/>
    <n v="-266033.58999999985"/>
    <x v="11"/>
  </r>
  <r>
    <m/>
    <x v="101"/>
    <s v="Credit Note"/>
    <s v="4401554480"/>
    <s v="BUILDERS WAREHOUSE:RUSTENBURG"/>
    <s v="COLOUR MAGIC 15CM  43611"/>
    <n v="-8"/>
    <n v="22.4"/>
    <n v="-179.2"/>
    <n v="-266212.78999999986"/>
    <x v="11"/>
  </r>
  <r>
    <m/>
    <x v="223"/>
    <s v="Credit Note"/>
    <s v="27013"/>
    <s v="LIFESTYLE HOME GARDEN"/>
    <s v="COLOUR MAGIC 15CM"/>
    <n v="-1"/>
    <n v="21"/>
    <n v="-21"/>
    <n v="-266233.78999999986"/>
    <x v="11"/>
  </r>
  <r>
    <m/>
    <x v="223"/>
    <s v="Credit Note"/>
    <s v="27010"/>
    <s v="LIFESTYLE HOME GARDEN"/>
    <s v="COLOUR MAGIC 15CM"/>
    <n v="-32"/>
    <n v="21"/>
    <n v="-672"/>
    <n v="-266905.78999999986"/>
    <x v="11"/>
  </r>
  <r>
    <m/>
    <x v="223"/>
    <s v="Credit Note"/>
    <s v="4401555000"/>
    <s v="BUILDERS WAREHOUSE:RASLOUW"/>
    <s v="COLOUR MAGIC 15CM  43611"/>
    <n v="-22"/>
    <n v="22.4"/>
    <n v="-492.8"/>
    <n v="-267398.58999999985"/>
    <x v="11"/>
  </r>
  <r>
    <m/>
    <x v="223"/>
    <s v="Credit Note"/>
    <s v="31098"/>
    <s v="FH CHAMBERLAIN TRADING (PTY) LTD:SILVER LAKES"/>
    <s v="COLOUR MAGIC 15CM"/>
    <n v="-10"/>
    <n v="21.3"/>
    <n v="-213"/>
    <n v="-267611.58999999985"/>
    <x v="11"/>
  </r>
  <r>
    <m/>
    <x v="223"/>
    <s v="Credit Note"/>
    <s v="17505"/>
    <s v="FH CHAMBERLAIN TRADING (PTY) LTD:WATERKLOOF GLEN"/>
    <s v="COLOUR MAGIC 15CM"/>
    <n v="-5"/>
    <n v="21.3"/>
    <n v="-106.5"/>
    <n v="-267718.08999999985"/>
    <x v="11"/>
  </r>
  <r>
    <m/>
    <x v="223"/>
    <s v="Credit Note"/>
    <s v="11914"/>
    <s v="FH CHAMBERLAIN TRADING (PTY) LTD:KYALAMI"/>
    <s v="COLOUR MAGIC 15CM"/>
    <n v="-1"/>
    <n v="21.3"/>
    <n v="-21.3"/>
    <n v="-267739.38999999984"/>
    <x v="11"/>
  </r>
  <r>
    <m/>
    <x v="223"/>
    <s v="Credit Note"/>
    <s v="4401554992"/>
    <s v="BUILDERS WAREHOUSE:KLERKSDORP"/>
    <s v="COLOUR MAGIC 15CM  43611"/>
    <n v="-7"/>
    <n v="22.4"/>
    <n v="-156.80000000000001"/>
    <n v="-267896.18999999983"/>
    <x v="11"/>
  </r>
  <r>
    <m/>
    <x v="223"/>
    <s v="Credit Note"/>
    <s v="88201A"/>
    <s v="RAINBOW GARDEN AND HOME CENTRE"/>
    <s v="COLOUR MAGIC 15CM"/>
    <n v="-35"/>
    <n v="21.2"/>
    <n v="-742"/>
    <n v="-268638.18999999983"/>
    <x v="11"/>
  </r>
  <r>
    <m/>
    <x v="223"/>
    <s v="Credit Note"/>
    <s v="4401555036"/>
    <s v="BUILDERS WAREHOUSE:LAMBTON"/>
    <s v="COLOUR MAGIC 15CM  43611"/>
    <n v="-5"/>
    <n v="22.4"/>
    <n v="-112"/>
    <n v="-268750.18999999983"/>
    <x v="11"/>
  </r>
  <r>
    <m/>
    <x v="223"/>
    <s v="Credit Note"/>
    <s v="4401555014"/>
    <s v="BUILDERS WAREHOUSE:CENTURION"/>
    <s v="COLOUR MAGIC 15CM  43611"/>
    <n v="-34"/>
    <n v="22.4"/>
    <n v="-761.6"/>
    <n v="-269511.7899999998"/>
    <x v="11"/>
  </r>
  <r>
    <m/>
    <x v="102"/>
    <s v="Credit Note"/>
    <s v="4401555501"/>
    <s v="BUILDERS WAREHOUSE:VEREENIGING"/>
    <s v="COLOUR MAGIC 15CM  43611"/>
    <n v="-10"/>
    <n v="22.4"/>
    <n v="-224"/>
    <n v="-269735.7899999998"/>
    <x v="11"/>
  </r>
  <r>
    <m/>
    <x v="102"/>
    <s v="Credit Note"/>
    <s v="4401555414"/>
    <s v="BUILDERS WAREHOUSE:GREENSTONE"/>
    <s v="COLOUR MAGIC 15CM  43611"/>
    <n v="-1"/>
    <n v="22.4"/>
    <n v="-22.4"/>
    <n v="-269758.18999999983"/>
    <x v="11"/>
  </r>
  <r>
    <m/>
    <x v="102"/>
    <s v="Credit Note"/>
    <s v="37305"/>
    <s v="FH CHAMBERLAIN TRADING (PTY) LTD:MONTANA"/>
    <s v="COLOUR MAGIC 15CM"/>
    <n v="-58"/>
    <n v="21.3"/>
    <n v="-1235.4000000000001"/>
    <n v="-270993.58999999985"/>
    <x v="11"/>
  </r>
  <r>
    <m/>
    <x v="102"/>
    <s v="Credit Note"/>
    <s v="15880"/>
    <s v="GARDENSHOP PARKTOWN"/>
    <s v="COLOUR MAGIC 15CM"/>
    <n v="-6"/>
    <n v="21.2"/>
    <n v="-127.2"/>
    <n v="-271120.78999999986"/>
    <x v="11"/>
  </r>
  <r>
    <m/>
    <x v="103"/>
    <s v="Credit Note"/>
    <s v="1823"/>
    <s v="PRETTY GARDENS"/>
    <s v="COLOUR MAGIC 15CM"/>
    <n v="-16"/>
    <n v="21.2"/>
    <n v="-339.2"/>
    <n v="-271459.98999999987"/>
    <x v="11"/>
  </r>
  <r>
    <m/>
    <x v="103"/>
    <s v="Credit Note"/>
    <s v="4401555827"/>
    <s v="BUILDERS WAREHOUSE:BLOEMFONTEIN"/>
    <s v="COLOUR MAGIC 15CM  43611"/>
    <n v="-16"/>
    <n v="22.4"/>
    <n v="-358.4"/>
    <n v="-271818.3899999999"/>
    <x v="11"/>
  </r>
  <r>
    <m/>
    <x v="103"/>
    <s v="Credit Note"/>
    <s v="4401555788"/>
    <s v="BUILDERS WAREHOUSE:BETHLEHEM"/>
    <s v="COLOUR MAGIC 15CM  43611"/>
    <n v="-3"/>
    <n v="22.4"/>
    <n v="-67.2"/>
    <n v="-271885.58999999991"/>
    <x v="11"/>
  </r>
  <r>
    <m/>
    <x v="103"/>
    <s v="Credit Note"/>
    <s v="4401555764"/>
    <s v="BUILDERS WAREHOUSE:SUNWARD PARK"/>
    <s v="COLOUR MAGIC 15CM  43611"/>
    <n v="-12"/>
    <n v="22.4"/>
    <n v="-268.8"/>
    <n v="-272154.3899999999"/>
    <x v="11"/>
  </r>
  <r>
    <m/>
    <x v="103"/>
    <s v="Credit Note"/>
    <s v="4401555799"/>
    <s v="BUILDERS WAREHOUSE:BOKSBURG (NEW)"/>
    <s v="COLOUR MAGIC 15CM  43611"/>
    <n v="-13"/>
    <n v="22.4"/>
    <n v="-291.2"/>
    <n v="-272445.58999999991"/>
    <x v="11"/>
  </r>
  <r>
    <m/>
    <x v="103"/>
    <s v="Credit Note"/>
    <s v="4401555785"/>
    <s v="BUILDERS WAREHOUSE:CEDAR SQUARE"/>
    <s v="COLOUR MAGIC 15CM  43611"/>
    <n v="-5"/>
    <n v="22.4"/>
    <n v="-112"/>
    <n v="-272557.58999999991"/>
    <x v="11"/>
  </r>
  <r>
    <m/>
    <x v="103"/>
    <s v="Credit Note"/>
    <s v="4401555826"/>
    <s v="BUILDERS WAREHOUSE:NORTHMEAD"/>
    <s v="COLOUR MAGIC 15CM  43611"/>
    <n v="-2"/>
    <n v="22.4"/>
    <n v="-44.8"/>
    <n v="-272602.3899999999"/>
    <x v="11"/>
  </r>
  <r>
    <m/>
    <x v="103"/>
    <s v="Credit Note"/>
    <s v="4401555762"/>
    <s v="BUILDERS WAREHOUSE:GLEN EAGLES"/>
    <s v="COLOUR MAGIC 15CM  43611"/>
    <n v="-30"/>
    <n v="22.4"/>
    <n v="-672"/>
    <n v="-273274.3899999999"/>
    <x v="11"/>
  </r>
  <r>
    <m/>
    <x v="103"/>
    <s v="Credit Note"/>
    <s v="4401555759"/>
    <s v="BUILDERS WAREHOUSE:NEWMARKET"/>
    <s v="COLOUR MAGIC 15CM  43611"/>
    <n v="-10"/>
    <n v="22.4"/>
    <n v="-224"/>
    <n v="-273498.3899999999"/>
    <x v="11"/>
  </r>
  <r>
    <m/>
    <x v="104"/>
    <s v="Credit Note"/>
    <s v="4401556285"/>
    <s v="BUILDERS WAREHOUSE:HARTEBEESPOORT"/>
    <s v="COLOUR MAGIC 15CM  43611"/>
    <n v="-4"/>
    <n v="22.4"/>
    <n v="-89.6"/>
    <n v="-273587.98999999987"/>
    <x v="11"/>
  </r>
  <r>
    <m/>
    <x v="105"/>
    <s v="Credit Note"/>
    <s v="4401556764"/>
    <s v="BUILDERS WAREHOUSE:SECUNDA"/>
    <s v="COLOUR MAGIC 15CM  43611"/>
    <n v="-16"/>
    <n v="22.4"/>
    <n v="-358.4"/>
    <n v="-273946.3899999999"/>
    <x v="11"/>
  </r>
  <r>
    <m/>
    <x v="105"/>
    <s v="Credit Note"/>
    <s v="4401556760"/>
    <s v="BUILDERS WAREHOUSE:RASLOUW"/>
    <s v="COLOUR MAGIC 15CM  43611"/>
    <n v="-20"/>
    <n v="22.4"/>
    <n v="-448"/>
    <n v="-274394.3899999999"/>
    <x v="11"/>
  </r>
  <r>
    <m/>
    <x v="105"/>
    <s v="Credit Note"/>
    <s v="4401556751"/>
    <s v="BUILDERS WAREHOUSE:RUSTENBURG"/>
    <s v="COLOUR MAGIC 15CM  43611"/>
    <n v="-7"/>
    <n v="22.4"/>
    <n v="-156.80000000000001"/>
    <n v="-274551.18999999989"/>
    <x v="11"/>
  </r>
  <r>
    <m/>
    <x v="105"/>
    <s v="Credit Note"/>
    <s v="4401556712"/>
    <s v="BUILDERS WAREHOUSE:CHERRY LANE"/>
    <s v="COLOUR MAGIC 15CM  43611"/>
    <n v="-5"/>
    <n v="22.4"/>
    <n v="-112"/>
    <n v="-274663.18999999989"/>
    <x v="11"/>
  </r>
  <r>
    <m/>
    <x v="105"/>
    <s v="Credit Note"/>
    <s v="4401556696"/>
    <s v="BUILDERS WAREHOUSE:CENTURION"/>
    <s v="COLOUR MAGIC 15CM  43611"/>
    <n v="-11"/>
    <n v="22.4"/>
    <n v="-246.4"/>
    <n v="-274909.58999999991"/>
    <x v="11"/>
  </r>
  <r>
    <m/>
    <x v="105"/>
    <s v="Credit Note"/>
    <s v="27032"/>
    <s v="LIFESTYLE HOME GARDEN"/>
    <s v="COLOUR MAGIC 15CM"/>
    <n v="-1"/>
    <n v="21.2"/>
    <n v="-21.2"/>
    <n v="-274930.78999999992"/>
    <x v="11"/>
  </r>
  <r>
    <m/>
    <x v="105"/>
    <s v="Credit Note"/>
    <s v="27031"/>
    <s v="LIFESTYLE HOME GARDEN"/>
    <s v="COLOUR MAGIC 15CM"/>
    <n v="-100"/>
    <n v="21.2"/>
    <n v="-2120"/>
    <n v="-277050.78999999992"/>
    <x v="11"/>
  </r>
  <r>
    <m/>
    <x v="106"/>
    <s v="Credit Note"/>
    <s v="4401557221"/>
    <s v="BUILDERS WAREHOUSE:NEWCASTLE"/>
    <s v="COLOUR MAGIC 15CM  43611"/>
    <n v="-16"/>
    <n v="22.38"/>
    <n v="-358.08"/>
    <n v="-277408.86999999994"/>
    <x v="11"/>
  </r>
  <r>
    <m/>
    <x v="106"/>
    <s v="Credit Note"/>
    <s v="4401556959"/>
    <s v="BUILDERS WAREHOUSE:GLEN EAGLES"/>
    <s v="COLOUR MAGIC 15CM  43611"/>
    <n v="-5"/>
    <n v="22.4"/>
    <n v="-112"/>
    <n v="-277520.86999999994"/>
    <x v="11"/>
  </r>
  <r>
    <m/>
    <x v="106"/>
    <s v="Credit Note"/>
    <s v="88265A"/>
    <s v="BUILDERS WAREHOUSE:GLEN EAGLES"/>
    <s v="COLOUR MAGIC 15CM  43611"/>
    <n v="-2"/>
    <n v="22.4"/>
    <n v="-44.8"/>
    <n v="-277565.66999999993"/>
    <x v="11"/>
  </r>
  <r>
    <m/>
    <x v="106"/>
    <s v="Credit Note"/>
    <s v="4401557204"/>
    <s v="BUILDERS WAREHOUSE:MAFIKENG"/>
    <s v="COLOUR MAGIC 15CM  43611"/>
    <n v="-13"/>
    <n v="22.4"/>
    <n v="-291.2"/>
    <n v="-277856.86999999994"/>
    <x v="11"/>
  </r>
  <r>
    <m/>
    <x v="106"/>
    <s v="Credit Note"/>
    <s v="4401557170"/>
    <s v="BUILDERS WAREHOUSE:SOUTHGATE"/>
    <s v="COLOUR MAGIC 15CM  43611"/>
    <n v="-30"/>
    <n v="22.4"/>
    <n v="-672"/>
    <n v="-278528.86999999994"/>
    <x v="11"/>
  </r>
  <r>
    <m/>
    <x v="106"/>
    <s v="Credit Note"/>
    <s v="4401557092"/>
    <s v="BUILDERS WAREHOUSE:LAMBTON"/>
    <s v="COLOUR MAGIC 15CM  43611"/>
    <n v="-22"/>
    <n v="22.4"/>
    <n v="-492.8"/>
    <n v="-279021.66999999993"/>
    <x v="11"/>
  </r>
  <r>
    <m/>
    <x v="107"/>
    <s v="Credit Note"/>
    <s v="1929"/>
    <s v="PLANT FACTORY"/>
    <s v="COLOUR MAGIC 15CM"/>
    <n v="-6"/>
    <n v="21.2"/>
    <n v="-127.2"/>
    <n v="-279148.86999999994"/>
    <x v="11"/>
  </r>
  <r>
    <m/>
    <x v="107"/>
    <s v="Credit Note"/>
    <s v="4401557567"/>
    <s v="BUILDERS WAREHOUSE:BLOEMFONTEIN"/>
    <s v="COLOUR MAGIC 15CM  43611"/>
    <n v="-46"/>
    <n v="22.4"/>
    <n v="-1030.4000000000001"/>
    <n v="-280179.26999999996"/>
    <x v="11"/>
  </r>
  <r>
    <m/>
    <x v="107"/>
    <s v="Credit Note"/>
    <s v="4401557596"/>
    <s v="BUILDERS WAREHOUSE:STRUBENS VALLEY"/>
    <s v="COLOUR MAGIC 15CM  43611"/>
    <n v="-5"/>
    <n v="22.4"/>
    <n v="-112"/>
    <n v="-280291.26999999996"/>
    <x v="11"/>
  </r>
  <r>
    <m/>
    <x v="107"/>
    <s v="Credit Note"/>
    <s v="4401557530"/>
    <s v="BUILDERS WAREHOUSE:ROBINDALE"/>
    <s v="COLOUR MAGIC 15CM  43611"/>
    <n v="-10"/>
    <n v="22.4"/>
    <n v="-224"/>
    <n v="-280515.26999999996"/>
    <x v="11"/>
  </r>
  <r>
    <m/>
    <x v="107"/>
    <s v="Credit Note"/>
    <s v="11946"/>
    <s v="FH CHAMBERLAIN TRADING (PTY) LTD:KYALAMI"/>
    <s v="COLOUR MAGIC 15CM"/>
    <n v="-19"/>
    <n v="21.3"/>
    <n v="-404.7"/>
    <n v="-280919.96999999997"/>
    <x v="11"/>
  </r>
  <r>
    <m/>
    <x v="108"/>
    <s v="Credit Note"/>
    <s v="4401557890"/>
    <s v="BUILDERS WAREHOUSE:BETHLEHEM"/>
    <s v="COLOUR MAGIC 15CM  43611"/>
    <n v="-12"/>
    <n v="22.4"/>
    <n v="-268.8"/>
    <n v="-281188.76999999996"/>
    <x v="11"/>
  </r>
  <r>
    <m/>
    <x v="108"/>
    <s v="Credit Note"/>
    <s v="4401557946"/>
    <s v="BUILDERS WAREHOUSE:BEDFORDVIEW"/>
    <s v="COLOUR MAGIC 15CM  43611"/>
    <n v="-10"/>
    <n v="22.4"/>
    <n v="-224"/>
    <n v="-281412.76999999996"/>
    <x v="11"/>
  </r>
  <r>
    <m/>
    <x v="108"/>
    <s v="Credit Note"/>
    <s v="4401557937"/>
    <s v="BUILDERS WAREHOUSE:NEWMARKET"/>
    <s v="COLOUR MAGIC 15CM  43611"/>
    <n v="-36"/>
    <n v="22.4"/>
    <n v="-806.4"/>
    <n v="-282219.17"/>
    <x v="11"/>
  </r>
  <r>
    <m/>
    <x v="108"/>
    <s v="Credit Note"/>
    <s v="27153"/>
    <s v="LIFESTYLE HOME GARDEN"/>
    <s v="COLOUR MAGIC 15CM"/>
    <n v="-4"/>
    <n v="21.2"/>
    <n v="-84.8"/>
    <n v="-282303.96999999997"/>
    <x v="11"/>
  </r>
  <r>
    <m/>
    <x v="108"/>
    <s v="Credit Note"/>
    <s v="27152"/>
    <s v="LIFESTYLE HOME GARDEN"/>
    <s v="COLOUR MAGIC 15CM"/>
    <n v="-100"/>
    <n v="21.2"/>
    <n v="-2120"/>
    <n v="-284423.96999999997"/>
    <x v="11"/>
  </r>
  <r>
    <m/>
    <x v="108"/>
    <s v="Credit Note"/>
    <s v="37369"/>
    <s v="FH CHAMBERLAIN TRADING (PTY) LTD:MONTANA"/>
    <s v="COLOUR MAGIC 15CM"/>
    <n v="-15"/>
    <n v="21.3"/>
    <n v="-319.5"/>
    <n v="-284743.46999999997"/>
    <x v="11"/>
  </r>
  <r>
    <m/>
    <x v="108"/>
    <s v="Credit Note"/>
    <s v="4401557935"/>
    <s v="BUILDERS WAREHOUSE:BOKSBURG (NEW)"/>
    <s v="COLOUR MAGIC 15CM  43611"/>
    <n v="-14"/>
    <n v="22.4"/>
    <n v="-313.60000000000002"/>
    <n v="-285057.06999999995"/>
    <x v="11"/>
  </r>
  <r>
    <m/>
    <x v="138"/>
    <s v="Credit Note"/>
    <s v="1824"/>
    <s v="THYME SQUARE"/>
    <s v="COLOUR MAGIC 15CM"/>
    <n v="-17"/>
    <n v="21.2"/>
    <n v="-360.4"/>
    <n v="-285417.46999999997"/>
    <x v="11"/>
  </r>
  <r>
    <m/>
    <x v="271"/>
    <s v="Credit Note"/>
    <s v="1894"/>
    <s v="IMPALA FLORA"/>
    <s v="COLOUR MAGIC 15CM"/>
    <n v="-32"/>
    <n v="21.2"/>
    <n v="-678.4"/>
    <n v="-286095.87"/>
    <x v="11"/>
  </r>
  <r>
    <m/>
    <x v="271"/>
    <s v="Credit Note"/>
    <s v="4401558500"/>
    <s v="BUILDERS WAREHOUSE:NORWOOD"/>
    <s v="COLOUR MAGIC 15CM  43611"/>
    <n v="-3"/>
    <n v="22.4"/>
    <n v="-67.2"/>
    <n v="-286163.07"/>
    <x v="11"/>
  </r>
  <r>
    <m/>
    <x v="271"/>
    <s v="Credit Note"/>
    <s v="4401558480"/>
    <s v="BUILDERS WAREHOUSE:STRUBENS VALLEY"/>
    <s v="COLOUR MAGIC 15CM  43611"/>
    <n v="-4"/>
    <n v="22.4"/>
    <n v="-89.6"/>
    <n v="-286252.67"/>
    <x v="11"/>
  </r>
  <r>
    <m/>
    <x v="271"/>
    <s v="Credit Note"/>
    <s v="4401558424"/>
    <s v="BUILDERS WAREHOUSE:NOORDHEUWEL"/>
    <s v="COLOUR MAGIC 15CM  43611"/>
    <n v="-2"/>
    <n v="22.4"/>
    <n v="-44.8"/>
    <n v="-286297.46999999997"/>
    <x v="11"/>
  </r>
  <r>
    <m/>
    <x v="271"/>
    <s v="Credit Note"/>
    <s v="4401558464"/>
    <s v="BUILDERS WAREHOUSE:RIVONIA"/>
    <s v="COLOUR MAGIC 15CM  43611"/>
    <n v="-27"/>
    <n v="22.4"/>
    <n v="-604.79999999999995"/>
    <n v="-286902.26999999996"/>
    <x v="11"/>
  </r>
  <r>
    <m/>
    <x v="271"/>
    <s v="Credit Note"/>
    <s v="4401558497"/>
    <s v="BUILDERS WAREHOUSE:BOKSBURG (NEW)"/>
    <s v="COLOUR MAGIC 15CM  43611"/>
    <n v="-3"/>
    <n v="22.4"/>
    <n v="-67.2"/>
    <n v="-286969.46999999997"/>
    <x v="11"/>
  </r>
  <r>
    <m/>
    <x v="109"/>
    <s v="Credit Note"/>
    <s v="4401558913"/>
    <s v="BUILDERS WAREHOUSE:RASLOUW"/>
    <s v="COLOUR MAGIC 15CM  43611"/>
    <n v="-16"/>
    <n v="22.4"/>
    <n v="-358.4"/>
    <n v="-287327.87"/>
    <x v="11"/>
  </r>
  <r>
    <m/>
    <x v="109"/>
    <s v="Credit Note"/>
    <s v="4401558880"/>
    <s v="BUILDERS WAREHOUSE:GEZINA NEW"/>
    <s v="COLOUR MAGIC 15CM  43611"/>
    <n v="-12"/>
    <n v="22.4"/>
    <n v="-268.8"/>
    <n v="-287596.67"/>
    <x v="11"/>
  </r>
  <r>
    <m/>
    <x v="109"/>
    <s v="Credit Note"/>
    <s v="4401558898"/>
    <s v="BUILDERS WAREHOUSE:WOODLANDS"/>
    <s v="COLOUR MAGIC 15CM  43611"/>
    <n v="-22"/>
    <n v="22.4"/>
    <n v="-492.8"/>
    <n v="-288089.46999999997"/>
    <x v="11"/>
  </r>
  <r>
    <m/>
    <x v="109"/>
    <s v="Credit Note"/>
    <s v="4401558916"/>
    <s v="BUILDERS WAREHOUSE:LYNNWOOD"/>
    <s v="COLOUR MAGIC 15CM  43611"/>
    <n v="-16"/>
    <n v="22.4"/>
    <n v="-358.4"/>
    <n v="-288447.87"/>
    <x v="11"/>
  </r>
  <r>
    <m/>
    <x v="109"/>
    <s v="Credit Note"/>
    <s v="4401558909"/>
    <s v="BUILDERS WAREHOUSE:ZAMBEZI"/>
    <s v="COLOUR MAGIC 15CM  43611"/>
    <n v="-14"/>
    <n v="22.4"/>
    <n v="-313.60000000000002"/>
    <n v="-288761.46999999997"/>
    <x v="11"/>
  </r>
  <r>
    <m/>
    <x v="109"/>
    <s v="Credit Note"/>
    <s v="88386A"/>
    <s v="BUILDERS WAREHOUSE:ZAMBEZI"/>
    <s v="COLOUR MAGIC 15CM  43611"/>
    <n v="-12"/>
    <n v="22.4"/>
    <n v="-268.8"/>
    <n v="-289030.26999999996"/>
    <x v="11"/>
  </r>
  <r>
    <m/>
    <x v="109"/>
    <s v="Credit Note"/>
    <s v="4401558854"/>
    <s v="BUILDERS WAREHOUSE:CENTURION"/>
    <s v="COLOUR MAGIC 15CM  43611"/>
    <n v="-16"/>
    <n v="22.4"/>
    <n v="-358.4"/>
    <n v="-289388.67"/>
    <x v="11"/>
  </r>
  <r>
    <m/>
    <x v="109"/>
    <s v="Credit Note"/>
    <s v="27303"/>
    <s v="LIFESTYLE HOME GARDEN"/>
    <s v="COLOUR MAGIC 15CM"/>
    <n v="-50"/>
    <n v="20"/>
    <n v="-1000"/>
    <n v="-290388.67"/>
    <x v="11"/>
  </r>
  <r>
    <m/>
    <x v="109"/>
    <s v="Credit Note"/>
    <s v="1671"/>
    <s v="LOTS OF POTS CENTURION"/>
    <s v="COLOUR MAGIC 15CM"/>
    <n v="-27"/>
    <n v="14.95"/>
    <n v="-403.65"/>
    <n v="-290792.32000000001"/>
    <x v="11"/>
  </r>
  <r>
    <m/>
    <x v="109"/>
    <s v="Credit Note"/>
    <s v="4401558886"/>
    <s v="BUILDERS WAREHOUSE:NELSPRUIT"/>
    <s v="COLOUR MAGIC 15CM  43611"/>
    <n v="-6"/>
    <n v="22.4"/>
    <n v="-134.4"/>
    <n v="-290926.72000000003"/>
    <x v="11"/>
  </r>
  <r>
    <m/>
    <x v="110"/>
    <s v="Credit Note"/>
    <s v="4401559113"/>
    <s v="BUILDERS WAREHOUSE:GLEN EAGLES"/>
    <s v="COLOUR MAGIC 15CM 43611"/>
    <n v="-13"/>
    <n v="22.4"/>
    <n v="-291.2"/>
    <n v="-291217.92000000004"/>
    <x v="11"/>
  </r>
  <r>
    <m/>
    <x v="110"/>
    <s v="Credit Note"/>
    <s v="4401559337"/>
    <s v="BUILDERS WAREHOUSE:KLERKSDORP"/>
    <s v="COLOUR MAGIC 15CM  43611"/>
    <n v="-1"/>
    <n v="22.4"/>
    <n v="-22.4"/>
    <n v="-291240.32000000007"/>
    <x v="11"/>
  </r>
  <r>
    <m/>
    <x v="110"/>
    <s v="Credit Note"/>
    <s v="11985"/>
    <s v="FH CHAMBERLAIN TRADING (PTY) LTD:KYALAMI"/>
    <s v="COLOUR MAGIC 15CM"/>
    <n v="-17"/>
    <n v="21.3"/>
    <n v="-362.1"/>
    <n v="-291602.42000000004"/>
    <x v="11"/>
  </r>
  <r>
    <m/>
    <x v="209"/>
    <s v="Credit Note"/>
    <s v="4401559710"/>
    <s v="BUILDERS WAREHOUSE:NEWCASTLE"/>
    <s v="COLOUR MAGIC 15CM"/>
    <n v="-46"/>
    <n v="22.39"/>
    <n v="-1029.94"/>
    <n v="-292632.36000000004"/>
    <x v="11"/>
  </r>
  <r>
    <m/>
    <x v="209"/>
    <s v="Credit Note"/>
    <s v="4401559786"/>
    <s v="BUILDERS WAREHOUSE:STRUBENS VALLEY"/>
    <s v="COLOUR MAGIC 15CM"/>
    <n v="-4"/>
    <n v="22.4"/>
    <n v="-89.6"/>
    <n v="-292721.96000000002"/>
    <x v="11"/>
  </r>
  <r>
    <m/>
    <x v="209"/>
    <s v="Credit Note"/>
    <s v="4401559719"/>
    <s v="BUILDERS WAREHOUSE:ROBINDALE"/>
    <s v="COLOUR MAGIC 15CM  43611"/>
    <n v="-9"/>
    <n v="22.4"/>
    <n v="-201.6"/>
    <n v="-292923.56"/>
    <x v="11"/>
  </r>
  <r>
    <m/>
    <x v="209"/>
    <s v="Credit Note"/>
    <s v="4401559773"/>
    <s v="BUILDERS WAREHOUSE:NORTHRIDING"/>
    <s v="COLOUR MAGIC 15CM  43611"/>
    <n v="-16"/>
    <n v="22.4"/>
    <n v="-358.4"/>
    <n v="-293281.96000000002"/>
    <x v="11"/>
  </r>
  <r>
    <m/>
    <x v="209"/>
    <s v="Credit Note"/>
    <s v="88430A"/>
    <s v="LITTLE AUSTRIA"/>
    <s v="COLOUR MAGIC 15CM"/>
    <n v="-22"/>
    <n v="21.2"/>
    <n v="-466.4"/>
    <n v="-293748.36000000004"/>
    <x v="11"/>
  </r>
  <r>
    <m/>
    <x v="111"/>
    <s v="Credit Note"/>
    <s v="1826"/>
    <s v="IMPALA FLORA"/>
    <s v="COLOUR MAGIC 15CM"/>
    <n v="-32"/>
    <n v="19.989999999999998"/>
    <n v="-639.67999999999995"/>
    <n v="-294388.04000000004"/>
    <x v="11"/>
  </r>
  <r>
    <m/>
    <x v="111"/>
    <s v="Credit Note"/>
    <s v="4401560202"/>
    <s v="BUILDERS WAREHOUSE:BLOEMFONTEIN"/>
    <s v="COLOUR MAGIC 15CM"/>
    <n v="-6"/>
    <n v="22.4"/>
    <n v="-134.4"/>
    <n v="-294522.44000000006"/>
    <x v="11"/>
  </r>
  <r>
    <m/>
    <x v="111"/>
    <s v="Credit Note"/>
    <s v="4401560212"/>
    <s v="BUILDERS WAREHOUSE:THOHOYANDOU"/>
    <s v="COLOUR MAGIC 15CM  43611"/>
    <n v="-10"/>
    <n v="22.4"/>
    <n v="-224"/>
    <n v="-294746.44000000006"/>
    <x v="11"/>
  </r>
  <r>
    <m/>
    <x v="111"/>
    <s v="Credit Note"/>
    <s v="4401560155"/>
    <s v="BUILDERS WAREHOUSE:RIVONIA"/>
    <s v="COLOUR MAGIC 15CM  43611"/>
    <n v="-9"/>
    <n v="22.4"/>
    <n v="-201.6"/>
    <n v="-294948.04000000004"/>
    <x v="11"/>
  </r>
  <r>
    <m/>
    <x v="111"/>
    <s v="Credit Note"/>
    <s v="4401560217"/>
    <s v="BUILDERS WAREHOUSE:SUNWARD PARK"/>
    <s v="COLOUR MAGIC 15CM  43611"/>
    <n v="-18"/>
    <n v="22.4"/>
    <n v="-403.2"/>
    <n v="-295351.24000000005"/>
    <x v="11"/>
  </r>
  <r>
    <m/>
    <x v="111"/>
    <s v="Credit Note"/>
    <s v="4401560120"/>
    <s v="BUILDERS WAREHOUSE:FOURWAYS"/>
    <s v="COLOUR MAGIC 15CM  43611"/>
    <n v="-2"/>
    <n v="22.4"/>
    <n v="-44.8"/>
    <n v="-295396.04000000004"/>
    <x v="11"/>
  </r>
  <r>
    <m/>
    <x v="111"/>
    <s v="Credit Note"/>
    <s v="4401560129"/>
    <s v="BUILDERS WAREHOUSE:NORTHMEAD"/>
    <s v="COLOUR MAGIC 15CM  43611"/>
    <n v="-5"/>
    <n v="22.4"/>
    <n v="-112"/>
    <n v="-295508.04000000004"/>
    <x v="11"/>
  </r>
  <r>
    <m/>
    <x v="111"/>
    <s v="Credit Note"/>
    <s v="4401560056"/>
    <s v="BUILDERS WAREHOUSE:CEDAR SQUARE"/>
    <s v="COLOUR MAGIC 15CM  43611"/>
    <n v="-10"/>
    <n v="22.4"/>
    <n v="-224"/>
    <n v="-295732.04000000004"/>
    <x v="11"/>
  </r>
  <r>
    <m/>
    <x v="111"/>
    <s v="Credit Note"/>
    <s v="4401560113"/>
    <s v="BUILDERS WAREHOUSE:BRYANSTON"/>
    <s v="COLOUR MAGIC 15CM  43611"/>
    <n v="-7"/>
    <n v="22.4"/>
    <n v="-156.80000000000001"/>
    <n v="-295888.84000000003"/>
    <x v="11"/>
  </r>
  <r>
    <m/>
    <x v="111"/>
    <s v="Credit Note"/>
    <s v="4401560117"/>
    <s v="BUILDERS WAREHOUSE:NEWMARKET"/>
    <s v="COLOUR MAGIC 15CM  43611"/>
    <n v="-29"/>
    <n v="22.4"/>
    <n v="-649.6"/>
    <n v="-296538.44"/>
    <x v="11"/>
  </r>
  <r>
    <m/>
    <x v="113"/>
    <s v="Credit Note"/>
    <s v="4401561239"/>
    <s v="BUILDERS WAREHOUSE:GLEN EAGLES"/>
    <s v="COLOUR MAGIC 15CM  43611"/>
    <n v="-5"/>
    <n v="22.4"/>
    <n v="-112"/>
    <n v="-296650.44"/>
    <x v="11"/>
  </r>
  <r>
    <m/>
    <x v="113"/>
    <s v="Credit Note"/>
    <s v="4401561257"/>
    <s v="BUILDERS WAREHOUSE:ERASMUS PARK"/>
    <s v="COLOUR MAGIC 15CM  43611"/>
    <n v="-64"/>
    <n v="22.4"/>
    <n v="-1433.6"/>
    <n v="-298084.03999999998"/>
    <x v="11"/>
  </r>
  <r>
    <m/>
    <x v="113"/>
    <s v="Credit Note"/>
    <s v="4401561359"/>
    <s v="BUILDERS WAREHOUSE:LYNNWOOD"/>
    <s v="COLOUR MAGIC 15CM  43611"/>
    <n v="-25"/>
    <n v="22.4"/>
    <n v="-560"/>
    <n v="-298644.03999999998"/>
    <x v="11"/>
  </r>
  <r>
    <m/>
    <x v="113"/>
    <s v="Credit Note"/>
    <s v="27323"/>
    <s v="LIFESTYLE HOME GARDEN"/>
    <s v="COLOUR MAGIC 15CM  43611"/>
    <n v="-5"/>
    <n v="30"/>
    <n v="-150"/>
    <n v="-298794.03999999998"/>
    <x v="11"/>
  </r>
  <r>
    <m/>
    <x v="113"/>
    <s v="Credit Note"/>
    <s v="4401561398"/>
    <s v="BUILDERS WAREHOUSE:SILVERLAKES"/>
    <s v="COLOUR MAGIC 15CM  43611"/>
    <n v="-1"/>
    <n v="22.4"/>
    <n v="-22.4"/>
    <n v="-298816.44"/>
    <x v="11"/>
  </r>
  <r>
    <m/>
    <x v="113"/>
    <s v="Credit Note"/>
    <s v="4401561265"/>
    <s v="BUILDERS WAREHOUSE:BETHLEHEM"/>
    <s v="COLOUR MAGIC 15CM  43611"/>
    <n v="-27"/>
    <n v="22.4"/>
    <n v="-604.79999999999995"/>
    <n v="-299421.24"/>
    <x v="11"/>
  </r>
  <r>
    <m/>
    <x v="113"/>
    <s v="Credit Note"/>
    <s v="1677"/>
    <s v="IMPALA FLORA"/>
    <s v="COLOUR MAGIC 15CM  43611"/>
    <n v="-1"/>
    <n v="19.989999999999998"/>
    <n v="-19.989999999999998"/>
    <n v="-299441.23"/>
    <x v="11"/>
  </r>
  <r>
    <m/>
    <x v="113"/>
    <s v="Credit Note"/>
    <s v="4401561287"/>
    <s v="BUILDERS WAREHOUSE:CHERRY LANE"/>
    <s v="COLOUR MAGIC 15CM  43611"/>
    <n v="-12"/>
    <n v="22.4"/>
    <n v="-268.8"/>
    <n v="-299710.02999999997"/>
    <x v="11"/>
  </r>
  <r>
    <m/>
    <x v="114"/>
    <s v="Credit Note"/>
    <s v="4401561938"/>
    <s v="BUILDERS WAREHOUSE:RASLOUW"/>
    <s v="COLOUR MAGIC 15CM  43611"/>
    <n v="-5"/>
    <n v="22.4"/>
    <n v="-112"/>
    <n v="-299822.02999999997"/>
    <x v="11"/>
  </r>
  <r>
    <m/>
    <x v="114"/>
    <s v="Credit Note"/>
    <s v="4401561843"/>
    <s v="BUILDERS WAREHOUSE:CENTURION"/>
    <s v="COLOUR MAGIC 15CM  43611"/>
    <n v="-24"/>
    <n v="22.4"/>
    <n v="-537.6"/>
    <n v="-300359.62999999995"/>
    <x v="11"/>
  </r>
  <r>
    <m/>
    <x v="114"/>
    <s v="Credit Note"/>
    <s v="4401561983"/>
    <s v="BUILDERS WAREHOUSE:LAMBTON"/>
    <s v="COLOUR MAGIC 15CM  43611"/>
    <n v="-2"/>
    <n v="22.4"/>
    <n v="-44.8"/>
    <n v="-300404.42999999993"/>
    <x v="11"/>
  </r>
  <r>
    <m/>
    <x v="114"/>
    <s v="Credit Note"/>
    <s v="4401561798"/>
    <s v="BUILDERS WAREHOUSE:SOUTHGATE"/>
    <s v="COLOUR MAGIC 15CM  43611"/>
    <n v="-3"/>
    <n v="22.4"/>
    <n v="-67.2"/>
    <n v="-300471.62999999995"/>
    <x v="11"/>
  </r>
  <r>
    <m/>
    <x v="114"/>
    <s v="Credit Note"/>
    <s v="4401561791"/>
    <s v="BUILDERS WAREHOUSE:WOODLANDS"/>
    <s v="COLOUR MAGIC 15CM  43611"/>
    <n v="-9"/>
    <n v="22.4"/>
    <n v="-201.6"/>
    <n v="-300673.22999999992"/>
    <x v="11"/>
  </r>
  <r>
    <m/>
    <x v="114"/>
    <s v="Credit Note"/>
    <s v="4401561882"/>
    <s v="BUILDERS WAREHOUSE:CRAIGHALL PARK"/>
    <s v="COLOUR MAGIC 15CM  43611"/>
    <n v="-1"/>
    <n v="22.4"/>
    <n v="-22.4"/>
    <n v="-300695.62999999995"/>
    <x v="11"/>
  </r>
  <r>
    <m/>
    <x v="114"/>
    <s v="Credit Note"/>
    <s v="4401561961"/>
    <s v="BUILDERS WAREHOUSE:ZAMBEZI"/>
    <s v="COLOUR MAGIC 15CM  43611"/>
    <n v="-51"/>
    <n v="22.4"/>
    <n v="-1142.4000000000001"/>
    <n v="-301838.02999999997"/>
    <x v="11"/>
  </r>
  <r>
    <m/>
    <x v="115"/>
    <s v="Credit Note"/>
    <s v="4401562369"/>
    <s v="BUILDERS WAREHOUSE:MIDRAND"/>
    <s v="COLOUR MAGIC 15CM  43611"/>
    <n v="-60"/>
    <n v="22.4"/>
    <n v="-1344"/>
    <n v="-303182.02999999997"/>
    <x v="11"/>
  </r>
  <r>
    <m/>
    <x v="115"/>
    <s v="Credit Note"/>
    <s v="15910A"/>
    <s v="GARDENSHOP PARKTOWN"/>
    <s v="COLOUR MAGIC 15CM  43611"/>
    <n v="-34"/>
    <n v="21.2"/>
    <n v="-720.8"/>
    <n v="-303902.82999999996"/>
    <x v="11"/>
  </r>
  <r>
    <m/>
    <x v="115"/>
    <s v="Credit Note"/>
    <s v="4401562384"/>
    <s v="BUILDERS WAREHOUSE:KEMPTON PARK"/>
    <s v="COLOUR MAGIC 15CM  43611"/>
    <n v="-4"/>
    <n v="22.4"/>
    <n v="-89.6"/>
    <n v="-303992.42999999993"/>
    <x v="11"/>
  </r>
  <r>
    <m/>
    <x v="115"/>
    <s v="Credit Note"/>
    <s v="4401562307"/>
    <s v="BUILDERS WAREHOUSE:BEDFORDVIEW"/>
    <s v="COLOUR MAGIC 15CM  43611"/>
    <n v="-4"/>
    <n v="22.4"/>
    <n v="-89.6"/>
    <n v="-304082.02999999991"/>
    <x v="11"/>
  </r>
  <r>
    <m/>
    <x v="115"/>
    <s v="Credit Note"/>
    <s v="4401562382"/>
    <s v="BUILDERS WAREHOUSE:ROBINDALE"/>
    <s v="COLOUR MAGIC 15CM  43611"/>
    <n v="-19"/>
    <n v="22.4"/>
    <n v="-425.6"/>
    <n v="-304507.62999999989"/>
    <x v="11"/>
  </r>
  <r>
    <m/>
    <x v="115"/>
    <s v="Credit Note"/>
    <s v="4401562448"/>
    <s v="BUILDERS WAREHOUSE:NORTHRIDING"/>
    <s v="COLOUR MAGIC 15CM   43611"/>
    <n v="-16"/>
    <n v="22.4"/>
    <n v="-358.4"/>
    <n v="-304866.02999999991"/>
    <x v="11"/>
  </r>
  <r>
    <m/>
    <x v="115"/>
    <s v="Credit Note"/>
    <s v="4401562431"/>
    <s v="BUILDERS WAREHOUSE:GREENSTONE"/>
    <s v="COLOUR MAGIC 15CM  43611"/>
    <n v="-6"/>
    <n v="22.4"/>
    <n v="-134.4"/>
    <n v="-305000.42999999993"/>
    <x v="11"/>
  </r>
  <r>
    <m/>
    <x v="116"/>
    <s v="Credit Note"/>
    <s v="4401562910"/>
    <s v="BUILDERS WAREHOUSE:BLOEMFONTEIN"/>
    <s v="COLOUR MAGIC 15CM  43611"/>
    <n v="-4"/>
    <n v="22.4"/>
    <n v="-89.6"/>
    <n v="-305090.02999999991"/>
    <x v="11"/>
  </r>
  <r>
    <m/>
    <x v="116"/>
    <s v="Credit Note"/>
    <s v="88568A"/>
    <s v="THYME SQUARE"/>
    <s v="COLOUR MAGIC 15CM"/>
    <n v="-30"/>
    <n v="21.2"/>
    <n v="-636"/>
    <n v="-305726.02999999991"/>
    <x v="11"/>
  </r>
  <r>
    <m/>
    <x v="116"/>
    <s v="Credit Note"/>
    <s v="4401562885"/>
    <s v="BUILDERS WAREHOUSE:EDENVALE"/>
    <s v="COLOUR MAGIC 15CM  43611"/>
    <n v="-6"/>
    <n v="22.4"/>
    <n v="-134.4"/>
    <n v="-305860.42999999993"/>
    <x v="11"/>
  </r>
  <r>
    <m/>
    <x v="116"/>
    <s v="Credit Note"/>
    <s v="4401562903"/>
    <s v="BUILDERS WAREHOUSE:SUNWARD PARK"/>
    <s v="COLOUR MAGIC 15CM  43611"/>
    <n v="-61"/>
    <n v="22.4"/>
    <n v="-1366.4"/>
    <n v="-307226.82999999996"/>
    <x v="11"/>
  </r>
  <r>
    <m/>
    <x v="116"/>
    <s v="Credit Note"/>
    <s v="4401562807"/>
    <s v="BUILDERS WAREHOUSE:CARNIVAL MALL"/>
    <s v="COLOUR MAGIC 15CM  43611"/>
    <n v="-4"/>
    <n v="22.4"/>
    <n v="-89.6"/>
    <n v="-307316.42999999993"/>
    <x v="11"/>
  </r>
  <r>
    <m/>
    <x v="116"/>
    <s v="Credit Note"/>
    <s v="4401562880"/>
    <s v="BUILDERS WAREHOUSE:NEWMARKET"/>
    <s v="COLOUR MAGIC 15CM  43611"/>
    <n v="-12"/>
    <n v="22.4"/>
    <n v="-268.8"/>
    <n v="-307585.22999999992"/>
    <x v="11"/>
  </r>
  <r>
    <m/>
    <x v="116"/>
    <s v="Credit Note"/>
    <s v="12048"/>
    <s v="FH CHAMBERLAIN TRADING (PTY) LTD:KYALAMI"/>
    <s v="COLOUR MAGIC 15CM"/>
    <n v="-12"/>
    <n v="21.3"/>
    <n v="-255.6"/>
    <n v="-307840.8299999999"/>
    <x v="11"/>
  </r>
  <r>
    <m/>
    <x v="116"/>
    <s v="Credit Note"/>
    <s v="4401562774"/>
    <s v="BUILDERS WAREHOUSE:GLEN EAGLES"/>
    <s v="COLOUR MAGIC 15CM  43611"/>
    <n v="-16"/>
    <n v="22.4"/>
    <n v="-358.4"/>
    <n v="-308199.22999999992"/>
    <x v="11"/>
  </r>
  <r>
    <m/>
    <x v="116"/>
    <s v="Credit Note"/>
    <s v="4401562835"/>
    <s v="BUILDERS WAREHOUSE:NEWCASTLE"/>
    <s v="COLOUR MAGIC 15CM  43611"/>
    <n v="-26"/>
    <n v="22.39"/>
    <n v="-582.14"/>
    <n v="-308781.36999999994"/>
    <x v="11"/>
  </r>
  <r>
    <m/>
    <x v="116"/>
    <s v="Credit Note"/>
    <s v="4401562878"/>
    <s v="BUILDERS WAREHOUSE:BOKSBURG (NEW)"/>
    <s v="COLOUR MAGIC 15CM  43611"/>
    <n v="-30"/>
    <n v="22.4"/>
    <n v="-672"/>
    <n v="-309453.36999999994"/>
    <x v="11"/>
  </r>
  <r>
    <m/>
    <x v="284"/>
    <s v="Credit Note"/>
    <s v="4401563534"/>
    <s v="BUILDERS WAREHOUSE:NOORDHEUWEL"/>
    <s v="COLOUR MAGIC 15CM  43611"/>
    <n v="-2"/>
    <n v="22.4"/>
    <n v="-44.8"/>
    <n v="-309498.16999999993"/>
    <x v="11"/>
  </r>
  <r>
    <m/>
    <x v="117"/>
    <s v="Credit Note"/>
    <s v="4401563967"/>
    <s v="BUILDERS WAREHOUSE:SECUNDA"/>
    <s v="COLOUR MAGIC 15CM"/>
    <n v="-6"/>
    <n v="22.4"/>
    <n v="-134.4"/>
    <n v="-309632.56999999995"/>
    <x v="11"/>
  </r>
  <r>
    <m/>
    <x v="117"/>
    <s v="Credit Note"/>
    <s v="4401564035"/>
    <s v="BUILDERS WAREHOUSE:RUSTENBURG"/>
    <s v="COLOUR MAGIC 15CM  43611"/>
    <n v="-20"/>
    <n v="22.4"/>
    <n v="-448"/>
    <n v="-310080.56999999995"/>
    <x v="11"/>
  </r>
  <r>
    <m/>
    <x v="117"/>
    <s v="Credit Note"/>
    <s v="4401564043"/>
    <s v="BUILDERS WAREHOUSE:BRYANSTON"/>
    <s v="COLOUR MAGIC 15CM  43611"/>
    <n v="-6"/>
    <n v="22.4"/>
    <n v="-134.4"/>
    <n v="-310214.96999999997"/>
    <x v="11"/>
  </r>
  <r>
    <m/>
    <x v="117"/>
    <s v="Credit Note"/>
    <s v="27343"/>
    <s v="LIFESTYLE HOME GARDEN"/>
    <s v="COLOUR MAGIC 15CM"/>
    <n v="-5"/>
    <n v="20"/>
    <n v="-100"/>
    <n v="-310314.96999999997"/>
    <x v="11"/>
  </r>
  <r>
    <m/>
    <x v="117"/>
    <s v="Credit Note"/>
    <s v="4401564061"/>
    <s v="BUILDERS WAREHOUSE:GEZINA NEW"/>
    <s v="COLOUR MAGIC 15CM  43611"/>
    <n v="-22"/>
    <n v="22.4"/>
    <n v="-492.8"/>
    <n v="-310807.76999999996"/>
    <x v="11"/>
  </r>
  <r>
    <m/>
    <x v="117"/>
    <s v="Credit Note"/>
    <s v="4401563975"/>
    <s v="BUILDERS WAREHOUSE:GLEN EAGLES"/>
    <s v="COLOUR MAGIC 15CM  43611"/>
    <n v="-15"/>
    <n v="22.4"/>
    <n v="-336"/>
    <n v="-311143.76999999996"/>
    <x v="11"/>
  </r>
  <r>
    <m/>
    <x v="117"/>
    <s v="Credit Note"/>
    <s v="4401563999"/>
    <s v="BUILDERS WAREHOUSE:CHERRY LANE"/>
    <s v="COLOUR MAGIC 15CM  43611"/>
    <n v="-11"/>
    <n v="22.4"/>
    <n v="-246.4"/>
    <n v="-311390.17"/>
    <x v="11"/>
  </r>
  <r>
    <m/>
    <x v="191"/>
    <s v="Credit Note"/>
    <s v="4401564257"/>
    <s v="BUILDERS WAREHOUSE:CRAIGHALL PARK"/>
    <s v="COLOUR MAGIC 15CM  43611"/>
    <n v="-1"/>
    <n v="22.4"/>
    <n v="-22.4"/>
    <n v="-311412.57"/>
    <x v="11"/>
  </r>
  <r>
    <m/>
    <x v="118"/>
    <s v="Credit Note"/>
    <s v="4401564478"/>
    <s v="BUILDERS WAREHOUSE:BEDFORDVIEW"/>
    <s v="COLOUR MAGIC 15CM  43611"/>
    <n v="-22"/>
    <n v="22.4"/>
    <n v="-492.8"/>
    <n v="-311905.37"/>
    <x v="11"/>
  </r>
  <r>
    <m/>
    <x v="118"/>
    <s v="Credit Note"/>
    <s v="4401564591"/>
    <s v="BUILDERS WAREHOUSE:ZAMBEZI"/>
    <s v="COLOUR MAGIC 15CM  43611"/>
    <n v="-17"/>
    <n v="22.4"/>
    <n v="-380.8"/>
    <n v="-312286.17"/>
    <x v="11"/>
  </r>
  <r>
    <m/>
    <x v="118"/>
    <s v="Credit Note"/>
    <s v="37522"/>
    <s v="FH CHAMBERLAIN TRADING (PTY) LTD:MONTANA"/>
    <s v="COLOUR MAGIC 15CM"/>
    <n v="-17"/>
    <n v="21.3"/>
    <n v="-362.1"/>
    <n v="-312648.26999999996"/>
    <x v="11"/>
  </r>
  <r>
    <m/>
    <x v="118"/>
    <s v="Credit Note"/>
    <s v="4401564388"/>
    <s v="BUILDERS WAREHOUSE:MOKOPANE"/>
    <s v="COLOUR MAGIC 15CM  43611"/>
    <n v="-2"/>
    <n v="22.4"/>
    <n v="-44.8"/>
    <n v="-312693.06999999995"/>
    <x v="11"/>
  </r>
  <r>
    <m/>
    <x v="139"/>
    <s v="Credit Note"/>
    <s v="1681"/>
    <s v="IMPALA FLORA"/>
    <s v="COLOUR MAGIC 15CM  43611"/>
    <n v="-16"/>
    <n v="21.2"/>
    <n v="-339.2"/>
    <n v="-313032.26999999996"/>
    <x v="11"/>
  </r>
  <r>
    <m/>
    <x v="139"/>
    <s v="Credit Note"/>
    <s v="4401564993"/>
    <s v="BUILDERS WAREHOUSE:NELSPRUIT"/>
    <s v="COLOUR MAGIC 15CM  43611"/>
    <n v="-22"/>
    <n v="22.4"/>
    <n v="-492.8"/>
    <n v="-313525.06999999995"/>
    <x v="11"/>
  </r>
  <r>
    <m/>
    <x v="139"/>
    <s v="Credit Note"/>
    <s v="4401564587"/>
    <s v="BUILDERS WAREHOUSE:POLOKWANE"/>
    <s v="COLOUR MAGIC 15CM  43611"/>
    <n v="-6"/>
    <n v="22.4"/>
    <n v="-134.4"/>
    <n v="-313659.46999999997"/>
    <x v="11"/>
  </r>
  <r>
    <m/>
    <x v="139"/>
    <s v="Credit Note"/>
    <s v="4401565020"/>
    <s v="BUILDERS WAREHOUSE:THOHOYANDOU"/>
    <s v="COLOUR MAGIC 15CM  43611"/>
    <n v="-45"/>
    <n v="22.4"/>
    <n v="-1008"/>
    <n v="-314667.46999999997"/>
    <x v="11"/>
  </r>
  <r>
    <m/>
    <x v="139"/>
    <s v="Credit Note"/>
    <s v="4401564991"/>
    <s v="BUILDERS WAREHOUSE:NOORDHEUWEL"/>
    <s v="COLOUR MAGIC 15CM  43611"/>
    <n v="-3"/>
    <n v="22.4"/>
    <n v="-67.2"/>
    <n v="-314734.67"/>
    <x v="11"/>
  </r>
  <r>
    <m/>
    <x v="139"/>
    <s v="Credit Note"/>
    <s v="4401564989"/>
    <s v="BUILDERS WAREHOUSE:MIDRAND"/>
    <s v="COLOUR MAGIC 15CM  43611"/>
    <n v="-10"/>
    <n v="22.4"/>
    <n v="-224"/>
    <n v="-314958.67"/>
    <x v="11"/>
  </r>
  <r>
    <m/>
    <x v="139"/>
    <s v="Credit Note"/>
    <s v="4401565007"/>
    <s v="BUILDERS WAREHOUSE:MIDRAND"/>
    <s v="COLOUR MAGIC 15CM  43611"/>
    <n v="-1"/>
    <n v="22.4"/>
    <n v="-22.4"/>
    <n v="-314981.07"/>
    <x v="11"/>
  </r>
  <r>
    <m/>
    <x v="139"/>
    <s v="Credit Note"/>
    <s v="4401565005"/>
    <s v="BUILDERS WAREHOUSE:NEWMARKET"/>
    <s v="COLOUR MAGIC 15CM  43611"/>
    <n v="-4"/>
    <n v="22.4"/>
    <n v="-89.6"/>
    <n v="-315070.67"/>
    <x v="11"/>
  </r>
  <r>
    <m/>
    <x v="139"/>
    <s v="Credit Note"/>
    <s v="4401564949"/>
    <s v="BUILDERS WAREHOUSE:SUNWARD PARK"/>
    <s v="COLOUR MAGIC 15CM  46311"/>
    <n v="-3"/>
    <n v="22.4"/>
    <n v="-67.2"/>
    <n v="-315137.87"/>
    <x v="11"/>
  </r>
  <r>
    <m/>
    <x v="139"/>
    <s v="Credit Note"/>
    <s v="4401564981"/>
    <s v="BUILDERS WAREHOUSE:NORTHMEAD"/>
    <s v="COLOUR MAGIC 15CM  43611"/>
    <n v="-1"/>
    <n v="22.4"/>
    <n v="-22.4"/>
    <n v="-315160.27"/>
    <x v="11"/>
  </r>
  <r>
    <m/>
    <x v="139"/>
    <s v="Credit Note"/>
    <s v="4401565012"/>
    <s v="BUILDERS WAREHOUSE:BOKSBURG (NEW)"/>
    <s v="COLOUR MAGIC 15CM  43611"/>
    <n v="-8"/>
    <n v="22.4"/>
    <n v="-179.2"/>
    <n v="-315339.47000000003"/>
    <x v="11"/>
  </r>
  <r>
    <m/>
    <x v="139"/>
    <s v="Credit Note"/>
    <s v="4401564930"/>
    <s v="BUILDERS WAREHOUSE:CARNIVAL MALL"/>
    <s v="COLOUR MAGIC 15CM  43611"/>
    <n v="-4"/>
    <n v="22.4"/>
    <n v="-89.6"/>
    <n v="-315429.07"/>
    <x v="11"/>
  </r>
  <r>
    <m/>
    <x v="139"/>
    <s v="Credit Note"/>
    <s v="12092"/>
    <s v="FH CHAMBERLAIN TRADING (PTY) LTD:KYALAMI"/>
    <s v="COLOUR MAGIC 15CM  43611"/>
    <n v="-20"/>
    <n v="21.3"/>
    <n v="-426"/>
    <n v="-315855.07"/>
    <x v="11"/>
  </r>
  <r>
    <m/>
    <x v="139"/>
    <s v="Credit Note"/>
    <s v="4401564987"/>
    <s v="BUILDERS WAREHOUSE:NORTHRIDING"/>
    <s v="COLOUR MAGIC 15CM  43611"/>
    <n v="-20"/>
    <n v="22.4"/>
    <n v="-448"/>
    <n v="-316303.07"/>
    <x v="11"/>
  </r>
  <r>
    <m/>
    <x v="139"/>
    <s v="Credit Note"/>
    <s v="88649a"/>
    <s v="SYLVIA PASS GARDEN CENTRE"/>
    <s v="COLOUR MAGIC 15CM  43611"/>
    <n v="-19"/>
    <n v="21.2"/>
    <n v="-402.8"/>
    <n v="-316705.87"/>
    <x v="11"/>
  </r>
  <r>
    <m/>
    <x v="139"/>
    <s v="Credit Note"/>
    <s v="88650a"/>
    <s v="THYME SQUARE"/>
    <s v="COLOUR MAGIC 15CM  43611"/>
    <n v="-5"/>
    <n v="21.2"/>
    <n v="-106"/>
    <n v="-316811.87"/>
    <x v="11"/>
  </r>
  <r>
    <m/>
    <x v="304"/>
    <s v="Credit Note"/>
    <s v="1682"/>
    <s v="LITTLE AUSTRIA"/>
    <s v="MIMULUS POTS 15CM"/>
    <n v="-4"/>
    <n v="21.2"/>
    <n v="-84.8"/>
    <n v="-316896.67"/>
    <x v="11"/>
  </r>
  <r>
    <m/>
    <x v="304"/>
    <s v="Credit Note"/>
    <s v="4401565424"/>
    <s v="BUILDERS WAREHOUSE:ROBINDALE"/>
    <s v="COLOUR MAGIC 15CM  43611"/>
    <n v="-1"/>
    <n v="22.4"/>
    <n v="-22.4"/>
    <n v="-316919.07"/>
    <x v="11"/>
  </r>
  <r>
    <m/>
    <x v="119"/>
    <s v="Credit Note"/>
    <s v="4401565750"/>
    <s v="BUILDERS WAREHOUSE:MAFIKENG"/>
    <s v="COLOUR MAGIC 15CM  43611"/>
    <n v="-74"/>
    <n v="22.4"/>
    <n v="-1657.6"/>
    <n v="-318576.67"/>
    <x v="11"/>
  </r>
  <r>
    <m/>
    <x v="119"/>
    <s v="Credit Note"/>
    <s v="4401565844"/>
    <s v="BUILDERS WAREHOUSE:RUSTENBURG"/>
    <s v="COLOUR MAGIC 15CM  43611"/>
    <n v="-17"/>
    <n v="22.4"/>
    <n v="-380.8"/>
    <n v="-318957.46999999997"/>
    <x v="11"/>
  </r>
  <r>
    <m/>
    <x v="119"/>
    <s v="Credit Note"/>
    <s v="4401565823"/>
    <s v="BUILDERS WAREHOUSE:RIVONIA"/>
    <s v="COLOUR MAGIC 15CM  43611"/>
    <n v="-6"/>
    <n v="22.4"/>
    <n v="-134.4"/>
    <n v="-319091.87"/>
    <x v="11"/>
  </r>
  <r>
    <m/>
    <x v="119"/>
    <s v="Credit Note"/>
    <s v="4401565875"/>
    <s v="BUILDERS WAREHOUSE:FOURWAYS"/>
    <s v="COLOUR MAGIC 15CM  43611"/>
    <n v="-1"/>
    <n v="22.4"/>
    <n v="-22.4"/>
    <n v="-319114.27"/>
    <x v="11"/>
  </r>
  <r>
    <m/>
    <x v="119"/>
    <s v="Credit Note"/>
    <s v="4401565891"/>
    <s v="BUILDERS WAREHOUSE:CEDAR SQUARE"/>
    <s v="COLOUR MAGIC 15CM  43611"/>
    <n v="-3"/>
    <n v="22.4"/>
    <n v="-67.2"/>
    <n v="-319181.47000000003"/>
    <x v="11"/>
  </r>
  <r>
    <m/>
    <x v="119"/>
    <s v="Credit Note"/>
    <s v="4401565774"/>
    <s v="BUILDERS WAREHOUSE:GLEN EAGLES"/>
    <s v="COLOUR MAGIC 15CM  43611"/>
    <n v="-32"/>
    <n v="22.4"/>
    <n v="-716.8"/>
    <n v="-319898.27"/>
    <x v="11"/>
  </r>
  <r>
    <m/>
    <x v="119"/>
    <s v="Credit Note"/>
    <s v="4401565867"/>
    <s v="BUILDERS WAREHOUSE:ZAMBEZI"/>
    <s v="COLOUR MAGIC 15CM  43611"/>
    <n v="-52"/>
    <n v="22.4"/>
    <n v="-1164.8"/>
    <n v="-321063.07"/>
    <x v="11"/>
  </r>
  <r>
    <m/>
    <x v="119"/>
    <s v="Credit Note"/>
    <s v="4401565801"/>
    <s v="BUILDERS WAREHOUSE:ERASMUS PARK"/>
    <s v="COLOUR MAGIC 15CM  43611"/>
    <n v="-23"/>
    <n v="22.4"/>
    <n v="-515.20000000000005"/>
    <n v="-321578.27"/>
    <x v="11"/>
  </r>
  <r>
    <m/>
    <x v="119"/>
    <s v="Credit Note"/>
    <s v="4401565847"/>
    <s v="BUILDERS WAREHOUSE:WOODLANDS"/>
    <s v="COLOUR MAGIC 15CM  43611"/>
    <n v="-1"/>
    <n v="22.4"/>
    <n v="-22.4"/>
    <n v="-321600.67000000004"/>
    <x v="11"/>
  </r>
  <r>
    <m/>
    <x v="119"/>
    <s v="Credit Note"/>
    <s v="4401565876"/>
    <s v="BUILDERS WAREHOUSE:LYNNWOOD"/>
    <s v="COLOUR MAGIC 15CM  43611"/>
    <n v="-11"/>
    <n v="22.4"/>
    <n v="-246.4"/>
    <n v="-321847.07000000007"/>
    <x v="11"/>
  </r>
  <r>
    <m/>
    <x v="119"/>
    <s v="Credit Note"/>
    <s v="4401565894"/>
    <s v="BUILDERS WAREHOUSE:GEZINA NEW"/>
    <s v="COLOUR MAGIC 15CM  43611"/>
    <n v="-1"/>
    <n v="22.4"/>
    <n v="-22.4"/>
    <n v="-321869.47000000009"/>
    <x v="11"/>
  </r>
  <r>
    <m/>
    <x v="119"/>
    <s v="Credit Note"/>
    <s v="4401565888"/>
    <s v="BUILDERS WAREHOUSE:GEZINA NEW"/>
    <s v="COLOUR MAGIC 15CM  43611"/>
    <n v="-25"/>
    <n v="22.4"/>
    <n v="-560"/>
    <n v="-322429.47000000009"/>
    <x v="11"/>
  </r>
  <r>
    <m/>
    <x v="119"/>
    <s v="Credit Note"/>
    <s v="1967"/>
    <s v="ROSES FOR U t/a URTH"/>
    <s v="COLOUR MAGIC 15CM  43611"/>
    <n v="-9"/>
    <n v="21.2"/>
    <n v="-190.8"/>
    <n v="-322620.27000000008"/>
    <x v="11"/>
  </r>
  <r>
    <m/>
    <x v="119"/>
    <s v="Credit Note"/>
    <s v="4401565763"/>
    <s v="BUILDERS WAREHOUSE:EDENVALE"/>
    <s v="COLOUR MAGIC 15CM  43611"/>
    <n v="-13"/>
    <n v="22.4"/>
    <n v="-291.2"/>
    <n v="-322911.47000000009"/>
    <x v="11"/>
  </r>
  <r>
    <m/>
    <x v="192"/>
    <s v="Credit Note"/>
    <s v="15937"/>
    <s v="GARDENSHOP PARKTOWN"/>
    <s v="COLOUR MAGIC 15CM"/>
    <n v="-40"/>
    <n v="21.2"/>
    <n v="-848"/>
    <n v="-323759.47000000009"/>
    <x v="11"/>
  </r>
  <r>
    <m/>
    <x v="192"/>
    <s v="Credit Note"/>
    <s v="4401566459"/>
    <s v="BUILDERS WAREHOUSE:HARTEBEESPOORT"/>
    <s v="COLOUR MAGIC 15CM  43611"/>
    <n v="-5"/>
    <n v="22.4"/>
    <n v="-112"/>
    <n v="-323871.47000000009"/>
    <x v="11"/>
  </r>
  <r>
    <m/>
    <x v="192"/>
    <s v="Credit Note"/>
    <s v="4401566476"/>
    <s v="BUILDERS WAREHOUSE:KEMPTON PARK"/>
    <s v="COLOUR MAGIC 15CM  43611"/>
    <n v="-7"/>
    <n v="22.4"/>
    <n v="-156.80000000000001"/>
    <n v="-324028.27000000008"/>
    <x v="11"/>
  </r>
  <r>
    <m/>
    <x v="120"/>
    <s v="Credit Note"/>
    <s v="1934"/>
    <s v="THYME SQUARE"/>
    <s v="COLOUR MAGIC 15CM"/>
    <n v="-10"/>
    <n v="21.2"/>
    <n v="-212"/>
    <n v="-324240.27000000008"/>
    <x v="11"/>
  </r>
  <r>
    <m/>
    <x v="120"/>
    <s v="Credit Note"/>
    <s v="4401566725"/>
    <s v="BUILDERS WAREHOUSE:EDENVALE"/>
    <s v="COLOUR MAGIC 15CM  43611"/>
    <n v="-37"/>
    <n v="22.4"/>
    <n v="-828.8"/>
    <n v="-325069.07000000007"/>
    <x v="11"/>
  </r>
  <r>
    <m/>
    <x v="120"/>
    <s v="Credit Note"/>
    <s v="4401566704"/>
    <s v="BUILDERS WAREHOUSE:NEWMARKET"/>
    <s v="COLOUR MAGIC 15CM  43611"/>
    <n v="-7"/>
    <n v="22.4"/>
    <n v="-156.80000000000001"/>
    <n v="-325225.87000000005"/>
    <x v="11"/>
  </r>
  <r>
    <m/>
    <x v="120"/>
    <s v="Credit Note"/>
    <s v="4401566722"/>
    <s v="BUILDERS WAREHOUSE:CEDAR SQUARE"/>
    <s v="COLOUR MAGIC 15CM  43611"/>
    <n v="-6"/>
    <n v="22.4"/>
    <n v="-134.4"/>
    <n v="-325360.27000000008"/>
    <x v="11"/>
  </r>
  <r>
    <m/>
    <x v="120"/>
    <s v="Credit Note"/>
    <s v="4401566695"/>
    <s v="BUILDERS WAREHOUSE:EMALALHENI"/>
    <s v="COLOUR MAGIC 15CM  43611"/>
    <n v="-4"/>
    <n v="22.4"/>
    <n v="-89.6"/>
    <n v="-325449.87000000005"/>
    <x v="11"/>
  </r>
  <r>
    <m/>
    <x v="120"/>
    <s v="Credit Note"/>
    <s v="4401566662"/>
    <s v="BUILDERS WAREHOUSE:GLEN EAGLES"/>
    <s v="COLOUR MAGIC 15CM  43611"/>
    <n v="-1"/>
    <n v="22.4"/>
    <n v="-22.4"/>
    <n v="-325472.27000000008"/>
    <x v="11"/>
  </r>
  <r>
    <m/>
    <x v="120"/>
    <s v="Credit Note"/>
    <s v="1683"/>
    <s v="IMPALA FLORA"/>
    <s v="COLOUR MAGIC 15CM  43611"/>
    <n v="-7"/>
    <n v="21.2"/>
    <n v="-148.4"/>
    <n v="-325620.6700000001"/>
    <x v="11"/>
  </r>
  <r>
    <m/>
    <x v="120"/>
    <s v="Credit Note"/>
    <s v="12134"/>
    <s v="FH CHAMBERLAIN TRADING (PTY) LTD:KYALAMI"/>
    <s v="COLOUR MAGIC 15CM"/>
    <n v="-6"/>
    <n v="21.3"/>
    <n v="-127.8"/>
    <n v="-325748.47000000009"/>
    <x v="11"/>
  </r>
  <r>
    <m/>
    <x v="120"/>
    <s v="Credit Note"/>
    <s v="27177"/>
    <s v="LIFESTYLE HOME GARDEN"/>
    <s v="COLOUR MAGIC 15CM"/>
    <n v="-4"/>
    <n v="21.2"/>
    <n v="-84.8"/>
    <n v="-325833.27000000008"/>
    <x v="11"/>
  </r>
  <r>
    <m/>
    <x v="120"/>
    <s v="Credit Note"/>
    <s v="4401566708"/>
    <s v="BUILDERS WAREHOUSE:RIVONIA"/>
    <s v="COLOUR MAGIC 15CM  43611"/>
    <n v="-3"/>
    <n v="22.4"/>
    <n v="-67.2"/>
    <n v="-325900.47000000009"/>
    <x v="11"/>
  </r>
  <r>
    <m/>
    <x v="272"/>
    <s v="Credit Note"/>
    <s v="4401567186"/>
    <s v="BUILDERS WAREHOUSE:STRUBENS VALLEY"/>
    <s v="COLOUR MAGIC 15CM  43611"/>
    <n v="-5"/>
    <n v="22.4"/>
    <n v="-112"/>
    <n v="-326012.47000000009"/>
    <x v="11"/>
  </r>
  <r>
    <m/>
    <x v="121"/>
    <s v="Credit Note"/>
    <s v="88760A"/>
    <s v="LOTS OF POTS CENTURION"/>
    <s v="COLOUR MAGIC 15CM"/>
    <n v="-29"/>
    <n v="21.2"/>
    <n v="-614.79999999999995"/>
    <n v="-326627.27000000008"/>
    <x v="11"/>
  </r>
  <r>
    <m/>
    <x v="121"/>
    <s v="Credit Note"/>
    <s v="4401567472"/>
    <s v="BUILDERS WAREHOUSE:CENTURION"/>
    <s v="COLOUR MAGIC 15CM  43611"/>
    <n v="-7"/>
    <n v="22.4"/>
    <n v="-156.80000000000001"/>
    <n v="-326784.07000000007"/>
    <x v="11"/>
  </r>
  <r>
    <m/>
    <x v="121"/>
    <s v="Credit Note"/>
    <s v="4401567499"/>
    <s v="BUILDERS WAREHOUSE:ZAMBEZI"/>
    <s v="COLOUR MAGIC 15CM  43611"/>
    <n v="-9"/>
    <n v="22.4"/>
    <n v="-201.6"/>
    <n v="-326985.67000000004"/>
    <x v="11"/>
  </r>
  <r>
    <m/>
    <x v="121"/>
    <s v="Credit Note"/>
    <s v="4401567497"/>
    <s v="BUILDERS WAREHOUSE:SILVERLAKES"/>
    <s v="COLOUR MAGIC 15CM  43611"/>
    <n v="-5"/>
    <n v="22.4"/>
    <n v="-112"/>
    <n v="-327097.67000000004"/>
    <x v="11"/>
  </r>
  <r>
    <m/>
    <x v="121"/>
    <s v="Credit Note"/>
    <s v="4401567449"/>
    <s v="BUILDERS WAREHOUSE:GLEN EAGLES"/>
    <s v="COLOUR MAGIC 15CM  43611"/>
    <n v="-4"/>
    <n v="22.4"/>
    <n v="-89.6"/>
    <n v="-327187.27"/>
    <x v="11"/>
  </r>
  <r>
    <m/>
    <x v="121"/>
    <s v="Credit Note"/>
    <s v="4401567455"/>
    <s v="BUILDERS WAREHOUSE:RIVONIA"/>
    <s v="COLOUR MAGIC 15CM  43611"/>
    <n v="-8"/>
    <n v="22.4"/>
    <n v="-179.2"/>
    <n v="-327366.47000000003"/>
    <x v="11"/>
  </r>
  <r>
    <m/>
    <x v="122"/>
    <s v="Credit Note"/>
    <s v="4401567516"/>
    <s v="BUILDERS WAREHOUSE:SECUNDA"/>
    <s v="COLOUR MAGIC 15CM  43611"/>
    <n v="-7"/>
    <n v="22.4"/>
    <n v="-156.80000000000001"/>
    <n v="-327523.27"/>
    <x v="11"/>
  </r>
  <r>
    <m/>
    <x v="122"/>
    <s v="Credit Note"/>
    <s v="4401567920"/>
    <s v="BUILDERS WAREHOUSE:CHERRY LANE"/>
    <s v="COLOUR MAGIC 15CM  43611"/>
    <n v="-15"/>
    <n v="22.4"/>
    <n v="-336"/>
    <n v="-327859.27"/>
    <x v="11"/>
  </r>
  <r>
    <m/>
    <x v="122"/>
    <s v="Credit Note"/>
    <s v="12167"/>
    <s v="FH CHAMBERLAIN TRADING (PTY) LTD:KYALAMI"/>
    <s v="COLOUR MAGIC 15CM  43611"/>
    <n v="-2"/>
    <n v="21.3"/>
    <n v="-42.6"/>
    <n v="-327901.87"/>
    <x v="11"/>
  </r>
  <r>
    <m/>
    <x v="122"/>
    <s v="Credit Note"/>
    <s v="4401567847"/>
    <s v="BUILDERS WAREHOUSE:BETHLEHEM"/>
    <s v="COLOUR MAGIC 15CM  43611"/>
    <n v="-6"/>
    <n v="22.4"/>
    <n v="-134.4"/>
    <n v="-328036.27"/>
    <x v="11"/>
  </r>
  <r>
    <m/>
    <x v="193"/>
    <s v="Credit Note"/>
    <s v="4401568290"/>
    <s v="BUILDERS WAREHOUSE:GREENSTONE"/>
    <s v="COLOUR MAGIC 15CM"/>
    <n v="-4"/>
    <n v="22.4"/>
    <n v="-89.6"/>
    <n v="-328125.87"/>
    <x v="11"/>
  </r>
  <r>
    <m/>
    <x v="193"/>
    <s v="Credit Note"/>
    <s v="4401568291"/>
    <s v="BUILDERS WAREHOUSE:NEWCASTLE"/>
    <s v="COLOUR MAGIC 15CM  43611"/>
    <n v="-17"/>
    <n v="22.4"/>
    <n v="-380.8"/>
    <n v="-328506.67"/>
    <x v="11"/>
  </r>
  <r>
    <m/>
    <x v="193"/>
    <s v="Credit Note"/>
    <s v="4401568258"/>
    <s v="BUILDERS WAREHOUSE:NOORDHEUWEL"/>
    <s v="COLOUR MAGIC 15CM  43611"/>
    <n v="-3"/>
    <n v="22.4"/>
    <n v="-67.2"/>
    <n v="-328573.87"/>
    <x v="11"/>
  </r>
  <r>
    <m/>
    <x v="193"/>
    <s v="Credit Note"/>
    <s v="88801A"/>
    <s v="LITTLE AUSTRIA"/>
    <s v="COLOUR MAGIC 15CM  43611"/>
    <n v="-39"/>
    <n v="21.2"/>
    <n v="-826.8"/>
    <n v="-329400.67"/>
    <x v="11"/>
  </r>
  <r>
    <m/>
    <x v="140"/>
    <s v="Credit Note"/>
    <s v="4401568600"/>
    <s v="BUILDERS WAREHOUSE:NEWMARKET"/>
    <s v="COLOUR MAGIC 15CM  43611"/>
    <n v="-7"/>
    <n v="22.4"/>
    <n v="-156.80000000000001"/>
    <n v="-329557.46999999997"/>
    <x v="11"/>
  </r>
  <r>
    <m/>
    <x v="140"/>
    <s v="Credit Note"/>
    <s v="88822A"/>
    <s v="THYME SQUARE"/>
    <s v="COLOUR MAGIC 15CM"/>
    <n v="-5"/>
    <n v="21.2"/>
    <n v="-106"/>
    <n v="-329663.46999999997"/>
    <x v="11"/>
  </r>
  <r>
    <m/>
    <x v="140"/>
    <s v="Credit Note"/>
    <s v="4401568583"/>
    <s v="BUILDERS WAREHOUSE:RIVONIA"/>
    <s v="COLOUR MAGIC 15CM  43611"/>
    <n v="-22"/>
    <n v="22.4"/>
    <n v="-492.8"/>
    <n v="-330156.26999999996"/>
    <x v="11"/>
  </r>
  <r>
    <m/>
    <x v="140"/>
    <s v="Credit Note"/>
    <s v="4401568694"/>
    <s v="BUILDERS WAREHOUSE:SUNWARD PARK"/>
    <s v="COLOUR MAGIC 15CM  43611"/>
    <n v="-8"/>
    <n v="22.4"/>
    <n v="-179.2"/>
    <n v="-330335.46999999997"/>
    <x v="11"/>
  </r>
  <r>
    <m/>
    <x v="140"/>
    <s v="Credit Note"/>
    <s v="4401568654"/>
    <s v="BUILDERS WAREHOUSE:BLOEMFONTEIN"/>
    <s v="COLOUR MAGIC 15CM  43611"/>
    <n v="-12"/>
    <n v="22.4"/>
    <n v="-268.8"/>
    <n v="-330604.26999999996"/>
    <x v="11"/>
  </r>
  <r>
    <m/>
    <x v="140"/>
    <s v="Credit Note"/>
    <s v="1936"/>
    <s v="PLANT FACTORY"/>
    <s v="COLOUR MAGIC 15CM"/>
    <n v="-1"/>
    <n v="21.2"/>
    <n v="-21.2"/>
    <n v="-330625.46999999997"/>
    <x v="11"/>
  </r>
  <r>
    <m/>
    <x v="140"/>
    <s v="Credit Note"/>
    <s v="27196"/>
    <s v="LIFESTYLE HOME GARDEN"/>
    <s v="COLOUR MAGIC 15CM"/>
    <n v="-3"/>
    <n v="21.2"/>
    <n v="-63.6"/>
    <n v="-330689.06999999995"/>
    <x v="11"/>
  </r>
  <r>
    <m/>
    <x v="140"/>
    <s v="Credit Note"/>
    <s v="4401568661"/>
    <s v="BUILDERS WAREHOUSE:NELSPRUIT"/>
    <s v="COLOUR MAGIC 15CM  43611"/>
    <n v="-30"/>
    <n v="22.4"/>
    <n v="-672"/>
    <n v="-331361.06999999995"/>
    <x v="11"/>
  </r>
  <r>
    <m/>
    <x v="123"/>
    <s v="Credit Note"/>
    <s v="4401569178"/>
    <s v="BUILDERS WAREHOUSE:ROBINDALE"/>
    <s v="COLOUR MAGIC 15CM  43611"/>
    <n v="-4"/>
    <n v="22.4"/>
    <n v="-89.6"/>
    <n v="-331450.66999999993"/>
    <x v="11"/>
  </r>
  <r>
    <m/>
    <x v="123"/>
    <s v="Credit Note"/>
    <s v="4401569179"/>
    <s v="BUILDERS WAREHOUSE:STRUBENS VALLEY"/>
    <s v="COLOUR MAGIC 15CM  43611"/>
    <n v="-7"/>
    <n v="22.4"/>
    <n v="-156.80000000000001"/>
    <n v="-331607.46999999991"/>
    <x v="11"/>
  </r>
  <r>
    <m/>
    <x v="124"/>
    <s v="Credit Note"/>
    <s v="4401569661"/>
    <s v="BUILDERS WAREHOUSE:SECUNDA"/>
    <s v="COLOUR MAGIC 15CM  43611"/>
    <n v="-2"/>
    <n v="22.4"/>
    <n v="-44.8"/>
    <n v="-331652.2699999999"/>
    <x v="11"/>
  </r>
  <r>
    <m/>
    <x v="124"/>
    <s v="Credit Note"/>
    <s v="1940"/>
    <s v="LOTS OF POTS CENTURION"/>
    <s v="PETUNIA COLOUR 15CM"/>
    <n v="-1"/>
    <n v="21.2"/>
    <n v="-21.2"/>
    <n v="-331673.46999999991"/>
    <x v="11"/>
  </r>
  <r>
    <m/>
    <x v="124"/>
    <s v="Credit Note"/>
    <s v="4401569713"/>
    <s v="BUILDERS WAREHOUSE:WOODLANDS"/>
    <s v="COLOUR MAGIC 15CM  43611"/>
    <n v="-3"/>
    <n v="22.4"/>
    <n v="-67.2"/>
    <n v="-331740.66999999993"/>
    <x v="11"/>
  </r>
  <r>
    <m/>
    <x v="124"/>
    <s v="Credit Note"/>
    <s v="4401569724"/>
    <s v="BUILDERS WAREHOUSE:LYNNWOOD"/>
    <s v="COLOUR MAGIC 15CM  43611"/>
    <n v="-2"/>
    <n v="22.4"/>
    <n v="-44.8"/>
    <n v="-331785.46999999991"/>
    <x v="11"/>
  </r>
  <r>
    <m/>
    <x v="124"/>
    <s v="Credit Note"/>
    <s v="4401569671"/>
    <s v="BUILDERS WAREHOUSE:RUSTENBURG"/>
    <s v="COLOUR MAGIC 15CM  43611"/>
    <n v="-14"/>
    <n v="22.4"/>
    <n v="-313.60000000000002"/>
    <n v="-332099.06999999989"/>
    <x v="11"/>
  </r>
  <r>
    <m/>
    <x v="124"/>
    <s v="Credit Note"/>
    <s v="4401569541"/>
    <s v="BUILDERS WAREHOUSE:RIVONIA"/>
    <s v="COLOUR MAGIC 15CM  43611"/>
    <n v="-36"/>
    <n v="22.4"/>
    <n v="-806.4"/>
    <n v="-332905.46999999991"/>
    <x v="11"/>
  </r>
  <r>
    <m/>
    <x v="124"/>
    <s v="Credit Note"/>
    <s v="4401569616"/>
    <s v="BUILDERS WAREHOUSE:CENTURION"/>
    <s v="COLOUR MAGIC 15CM  43611"/>
    <n v="-1"/>
    <n v="22.4"/>
    <n v="-22.4"/>
    <n v="-332927.86999999994"/>
    <x v="11"/>
  </r>
  <r>
    <m/>
    <x v="124"/>
    <s v="Credit Note"/>
    <s v="4401569734"/>
    <s v="BUILDERS WAREHOUSE:ZAMBEZI"/>
    <s v="COLOUR MAGIC 15CM  43611"/>
    <n v="-20"/>
    <n v="22.4"/>
    <n v="-448"/>
    <n v="-333375.86999999994"/>
    <x v="11"/>
  </r>
  <r>
    <m/>
    <x v="124"/>
    <s v="Credit Note"/>
    <s v="4401569702"/>
    <s v="BUILDERS WAREHOUSE:WONDER PARK"/>
    <s v="COLOUR MAGIC 15CM  43611"/>
    <n v="-1"/>
    <n v="22.4"/>
    <n v="-22.4"/>
    <n v="-333398.26999999996"/>
    <x v="11"/>
  </r>
  <r>
    <m/>
    <x v="210"/>
    <s v="Credit Note"/>
    <s v="37721"/>
    <s v="FH CHAMBERLAIN TRADING (PTY) LTD:MONTANA"/>
    <s v="COLOUR MAGIC 15CM"/>
    <n v="-9"/>
    <n v="21.3"/>
    <n v="-191.7"/>
    <n v="-333589.96999999997"/>
    <x v="11"/>
  </r>
  <r>
    <m/>
    <x v="210"/>
    <s v="Credit Note"/>
    <s v="4401570160"/>
    <s v="BUILDERS WAREHOUSE:CRAIGHALL PARK"/>
    <s v="COLOUR MAGIC 15CM  43611"/>
    <n v="-2"/>
    <n v="22.4"/>
    <n v="-44.8"/>
    <n v="-333634.76999999996"/>
    <x v="11"/>
  </r>
  <r>
    <m/>
    <x v="194"/>
    <s v="Credit Note"/>
    <s v="4401570574"/>
    <s v="BUILDERS WAREHOUSE:VEREENIGING"/>
    <s v="COLOUR MAGIC 15CM  43611"/>
    <n v="-9"/>
    <n v="22.4"/>
    <n v="-201.6"/>
    <n v="-333836.36999999994"/>
    <x v="11"/>
  </r>
  <r>
    <m/>
    <x v="194"/>
    <s v="Credit Note"/>
    <s v="RTS1038019"/>
    <s v="RIVERSIDE MICA"/>
    <s v="COLOUR MAGIC 15CM"/>
    <n v="-2"/>
    <n v="21.99"/>
    <n v="-43.98"/>
    <n v="-333880.34999999992"/>
    <x v="11"/>
  </r>
  <r>
    <m/>
    <x v="194"/>
    <s v="Credit Note"/>
    <s v="1972"/>
    <s v="LITTLE AUSTRIA"/>
    <s v="COLOUR MAGIC 15CM"/>
    <n v="-11"/>
    <n v="21.2"/>
    <n v="-233.2"/>
    <n v="-334113.54999999993"/>
    <x v="11"/>
  </r>
  <r>
    <m/>
    <x v="194"/>
    <s v="Credit Note"/>
    <s v="4401570472"/>
    <s v="BUILDERS WAREHOUSE:NORTHRIDING"/>
    <s v="COLOUR MAGIC 15CM  43611"/>
    <n v="-6"/>
    <n v="22.4"/>
    <n v="-134.4"/>
    <n v="-334247.94999999995"/>
    <x v="11"/>
  </r>
  <r>
    <m/>
    <x v="194"/>
    <s v="Credit Note"/>
    <s v="RST1038054"/>
    <s v="RIVERSIDE MICA"/>
    <s v="COLOUR MAGIC 15CM"/>
    <n v="-4"/>
    <n v="21.99"/>
    <n v="-87.96"/>
    <n v="-334335.90999999997"/>
    <x v="11"/>
  </r>
  <r>
    <m/>
    <x v="141"/>
    <s v="Credit Note"/>
    <s v="15958"/>
    <s v="GARDENSHOP PARKTOWN"/>
    <s v="COLOUR MAGIC 15CM"/>
    <n v="-19"/>
    <n v="21.2"/>
    <n v="-402.8"/>
    <n v="-334738.70999999996"/>
    <x v="11"/>
  </r>
  <r>
    <m/>
    <x v="141"/>
    <s v="Credit Note"/>
    <s v="4401570890"/>
    <s v="BUILDERS WAREHOUSE:FOURWAYS"/>
    <s v="COLOUR MAGIC 15CM"/>
    <n v="-1"/>
    <n v="22.4"/>
    <n v="-22.4"/>
    <n v="-334761.11"/>
    <x v="11"/>
  </r>
  <r>
    <m/>
    <x v="141"/>
    <s v="Credit Note"/>
    <s v="1685"/>
    <s v="THYME SQUARE"/>
    <s v="COLOUR MAGIC 15CM"/>
    <n v="-1"/>
    <n v="21.2"/>
    <n v="-21.2"/>
    <n v="-334782.31"/>
    <x v="11"/>
  </r>
  <r>
    <m/>
    <x v="141"/>
    <s v="Credit Note"/>
    <s v="4401570911"/>
    <s v="BUILDERS WAREHOUSE:GLEN EAGLES"/>
    <s v="COLOUR MAGIC 15CM  43611"/>
    <n v="-8"/>
    <n v="22.4"/>
    <n v="-179.2"/>
    <n v="-334961.51"/>
    <x v="11"/>
  </r>
  <r>
    <m/>
    <x v="141"/>
    <s v="Credit Note"/>
    <s v="4401570922"/>
    <s v="BUILDERS WAREHOUSE:NEWMARKET"/>
    <s v="COLOUR MAGIC 15CM  43611"/>
    <n v="-3"/>
    <n v="22.4"/>
    <n v="-67.2"/>
    <n v="-335028.71000000002"/>
    <x v="11"/>
  </r>
  <r>
    <m/>
    <x v="141"/>
    <s v="Credit Note"/>
    <s v="4401570886"/>
    <s v="BUILDERS WAREHOUSE:EDENVALE"/>
    <s v="COLOUR MAGIC 15CM  43611"/>
    <n v="-5"/>
    <n v="22.4"/>
    <n v="-112"/>
    <n v="-335140.71000000002"/>
    <x v="11"/>
  </r>
  <r>
    <m/>
    <x v="141"/>
    <s v="Credit Note"/>
    <s v="4401570578"/>
    <s v="BUILDERS WAREHOUSE:POLOKWANE"/>
    <s v="COLOUR MAGIC 15CM"/>
    <n v="-24"/>
    <n v="22.4"/>
    <n v="-537.6"/>
    <n v="-335678.31"/>
    <x v="11"/>
  </r>
  <r>
    <m/>
    <x v="141"/>
    <s v="Credit Note"/>
    <s v="4401570951"/>
    <s v="BUILDERS WAREHOUSE:THOHOYANDOU"/>
    <s v="COLOUR MAGIC 15CM  43611"/>
    <n v="-50"/>
    <n v="22.4"/>
    <n v="-1120"/>
    <n v="-336798.31"/>
    <x v="11"/>
  </r>
  <r>
    <m/>
    <x v="141"/>
    <s v="Credit Note"/>
    <s v="4401570931"/>
    <s v="BUILDERS WAREHOUSE:MAFIKENG"/>
    <s v="COLOUR MAGIC 15CM  43611"/>
    <n v="-23"/>
    <n v="22.4"/>
    <n v="-515.20000000000005"/>
    <n v="-337313.51"/>
    <x v="11"/>
  </r>
  <r>
    <m/>
    <x v="141"/>
    <s v="Credit Note"/>
    <s v="1943"/>
    <s v="PRETTY GARDENS"/>
    <s v="COLOUR MAGIC 15CM  43611"/>
    <n v="-44"/>
    <n v="21.2"/>
    <n v="-932.8"/>
    <n v="-338246.31"/>
    <x v="11"/>
  </r>
  <r>
    <m/>
    <x v="305"/>
    <s v="Credit Note"/>
    <s v="1686"/>
    <s v="HABITITNAK/KEENGRO"/>
    <s v="COLOUR MAGIC 15CM"/>
    <n v="-3"/>
    <n v="17"/>
    <n v="-51"/>
    <n v="-338297.31"/>
    <x v="11"/>
  </r>
  <r>
    <m/>
    <x v="195"/>
    <s v="Credit Note"/>
    <s v="4401571963"/>
    <s v="BUILDERS WAREHOUSE:ERASMUS PARK"/>
    <s v="COLOUR MAGIC 15CM"/>
    <n v="-7"/>
    <n v="22.4"/>
    <n v="-156.80000000000001"/>
    <n v="-338454.11"/>
    <x v="11"/>
  </r>
  <r>
    <m/>
    <x v="195"/>
    <s v="Credit Note"/>
    <s v="4401572081"/>
    <s v="BUILDERS WAREHOUSE:ZAMBEZI"/>
    <s v="COLOUR MAGIC 15CM"/>
    <n v="-15"/>
    <n v="22.4"/>
    <n v="-336"/>
    <n v="-338790.11"/>
    <x v="11"/>
  </r>
  <r>
    <m/>
    <x v="195"/>
    <s v="Credit Note"/>
    <s v="4401572060"/>
    <s v="BUILDERS WAREHOUSE:GLEN EAGLES"/>
    <s v="COLOUR MAGIC 15CM  43611"/>
    <n v="-11"/>
    <n v="22.4"/>
    <n v="-246.4"/>
    <n v="-339036.51"/>
    <x v="11"/>
  </r>
  <r>
    <m/>
    <x v="195"/>
    <s v="Credit Note"/>
    <s v="27473"/>
    <s v="LIFESTYLE HOME GARDEN"/>
    <s v="COLOUR MAGIC 15CM"/>
    <n v="-16"/>
    <n v="21.2"/>
    <n v="-339.2"/>
    <n v="-339375.71"/>
    <x v="11"/>
  </r>
  <r>
    <m/>
    <x v="195"/>
    <s v="Credit Note"/>
    <s v="4401572013"/>
    <s v="BUILDERS WAREHOUSE:RUSTENBURG"/>
    <s v="COLOUR MAGIC 15CM  43611"/>
    <n v="-13"/>
    <n v="22.4"/>
    <n v="-291.2"/>
    <n v="-339666.91000000003"/>
    <x v="11"/>
  </r>
  <r>
    <m/>
    <x v="142"/>
    <s v="Credit Note"/>
    <s v="4401572915"/>
    <s v="BUILDERS WAREHOUSE:NORTHRIDING"/>
    <s v="COLOUR MAGIC 15CM"/>
    <n v="-7"/>
    <n v="22.4"/>
    <n v="-156.80000000000001"/>
    <n v="-339823.71"/>
    <x v="11"/>
  </r>
  <r>
    <m/>
    <x v="142"/>
    <s v="Credit Note"/>
    <s v="4401573058"/>
    <s v="BUILDERS WAREHOUSE:NEWCASTLE"/>
    <s v="COLOUR MAGIC 15CM  43611"/>
    <n v="-6"/>
    <n v="22.4"/>
    <n v="-134.4"/>
    <n v="-339958.11000000004"/>
    <x v="11"/>
  </r>
  <r>
    <m/>
    <x v="125"/>
    <s v="Credit Note"/>
    <s v="4401573449"/>
    <s v="BUILDERS WAREHOUSE:BETHLEHEM"/>
    <s v="COLOUR MAGIC 15CM  43611"/>
    <n v="-30"/>
    <n v="22.4"/>
    <n v="-672"/>
    <n v="-340630.11000000004"/>
    <x v="11"/>
  </r>
  <r>
    <m/>
    <x v="125"/>
    <s v="Credit Note"/>
    <s v="4401573416"/>
    <s v="BUILDERS WAREHOUSE:HARTEBEESPOORT"/>
    <s v="COLOUR MAGIC 15CM  43611"/>
    <n v="-30"/>
    <n v="22.4"/>
    <n v="-672"/>
    <n v="-341302.11000000004"/>
    <x v="11"/>
  </r>
  <r>
    <m/>
    <x v="125"/>
    <s v="Credit Note"/>
    <s v="4401573447"/>
    <s v="BUILDERS WAREHOUSE:FOURWAYS"/>
    <s v="COLOUR MAGIC 15CM  43611"/>
    <n v="-4"/>
    <n v="22.4"/>
    <n v="-89.6"/>
    <n v="-341391.71"/>
    <x v="11"/>
  </r>
  <r>
    <m/>
    <x v="125"/>
    <s v="Credit Note"/>
    <s v="4401573335"/>
    <s v="BUILDERS WAREHOUSE:NEWMARKET"/>
    <s v="COLOUR MAGIC 15CM  43611"/>
    <n v="-1"/>
    <n v="22.4"/>
    <n v="-22.4"/>
    <n v="-341414.11000000004"/>
    <x v="11"/>
  </r>
  <r>
    <m/>
    <x v="125"/>
    <s v="Credit Note"/>
    <s v="4401573408"/>
    <s v="BUILDERS WAREHOUSE:SUNWARD PARK"/>
    <s v="COLOUR MAGIC 15CM  43611"/>
    <n v="-2"/>
    <n v="22.4"/>
    <n v="-44.8"/>
    <n v="-341458.91000000003"/>
    <x v="11"/>
  </r>
  <r>
    <m/>
    <x v="125"/>
    <s v="Credit Note"/>
    <s v="4401573380"/>
    <s v="BUILDERS WAREHOUSE:EDENVALE"/>
    <s v="COLOUR MAGIC 15CM  43611"/>
    <n v="-3"/>
    <n v="22.4"/>
    <n v="-67.2"/>
    <n v="-341526.11000000004"/>
    <x v="11"/>
  </r>
  <r>
    <m/>
    <x v="125"/>
    <s v="Credit Note"/>
    <s v="4401573439"/>
    <s v="BUILDERS WAREHOUSE:NORTHMEAD"/>
    <s v="COLOUR MAGIC 15CM  43611"/>
    <n v="-11"/>
    <n v="22.4"/>
    <n v="-246.4"/>
    <n v="-341772.51000000007"/>
    <x v="11"/>
  </r>
  <r>
    <m/>
    <x v="125"/>
    <s v="Credit Note"/>
    <s v="4401573326"/>
    <s v="BUILDERS WAREHOUSE:GLEN EAGLES"/>
    <s v="COLOUR MAGIC 15CM  43611"/>
    <n v="-2"/>
    <n v="22.4"/>
    <n v="-44.8"/>
    <n v="-341817.31000000006"/>
    <x v="11"/>
  </r>
  <r>
    <m/>
    <x v="125"/>
    <s v="Credit Note"/>
    <s v="4401573444"/>
    <s v="BUILDERS WAREHOUSE:BLOEMFONTEIN"/>
    <s v="COLOUR MAGIC 15CM  43611"/>
    <n v="-17"/>
    <n v="22.4"/>
    <n v="-380.8"/>
    <n v="-342198.11000000004"/>
    <x v="11"/>
  </r>
  <r>
    <m/>
    <x v="273"/>
    <s v="Credit Note"/>
    <s v="1691"/>
    <s v="RAINBOW GARDEN AND HOME CENTRE"/>
    <s v="COLOUR MAGIC 15CM"/>
    <n v="-2"/>
    <n v="21.2"/>
    <n v="-42.4"/>
    <n v="-342240.51000000007"/>
    <x v="11"/>
  </r>
  <r>
    <m/>
    <x v="273"/>
    <s v="Credit Note"/>
    <s v="1690"/>
    <s v="HABITITNAK/KEENGRO"/>
    <s v="COLOUR MAGIC 15CM"/>
    <n v="-5"/>
    <n v="17"/>
    <n v="-85"/>
    <n v="-342325.51000000007"/>
    <x v="11"/>
  </r>
  <r>
    <m/>
    <x v="273"/>
    <s v="Credit Note"/>
    <s v="1945"/>
    <s v="IMPALA FLORA"/>
    <s v="COLOUR MAGIC 15CM"/>
    <n v="-2"/>
    <n v="21.2"/>
    <n v="-42.4"/>
    <n v="-342367.91000000009"/>
    <x v="11"/>
  </r>
  <r>
    <m/>
    <x v="273"/>
    <s v="Credit Note"/>
    <s v="4401573932"/>
    <s v="BUILDERS WAREHOUSE:NOORDHEUWEL"/>
    <s v="COLOUR MAGIC 15CM  43611"/>
    <n v="-2"/>
    <n v="22.4"/>
    <n v="-44.8"/>
    <n v="-342412.71000000008"/>
    <x v="11"/>
  </r>
  <r>
    <m/>
    <x v="273"/>
    <s v="Credit Note"/>
    <s v="4401573865"/>
    <s v="BUILDERS WAREHOUSE:STRUBENS VALLEY"/>
    <s v="COLOUR MAGIC 15CM  43611"/>
    <n v="-10"/>
    <n v="22.4"/>
    <n v="-224"/>
    <n v="-342636.71000000008"/>
    <x v="11"/>
  </r>
  <r>
    <m/>
    <x v="126"/>
    <s v="Credit Note"/>
    <s v="89020A"/>
    <s v="CENTRAL NURSERY DEPOT"/>
    <s v="COLOUR MAGIC 15CM"/>
    <n v="-11"/>
    <n v="21.2"/>
    <n v="-233.2"/>
    <n v="-342869.91000000009"/>
    <x v="11"/>
  </r>
  <r>
    <m/>
    <x v="126"/>
    <s v="Credit Note"/>
    <s v="4401574357"/>
    <s v="BUILDERS WAREHOUSE:CHERRY LANE"/>
    <s v="COLOUR MAGIC 15CM  43611"/>
    <n v="-12"/>
    <n v="22.4"/>
    <n v="-268.8"/>
    <n v="-343138.71000000008"/>
    <x v="11"/>
  </r>
  <r>
    <m/>
    <x v="126"/>
    <s v="Credit Note"/>
    <s v="4401574346"/>
    <s v="BUILDERS WAREHOUSE:ZAMBEZI"/>
    <s v="COLOUR MAGIC 15CM  43611"/>
    <n v="-10"/>
    <n v="22.4"/>
    <n v="-224"/>
    <n v="-343362.71000000008"/>
    <x v="11"/>
  </r>
  <r>
    <m/>
    <x v="126"/>
    <s v="Credit Note"/>
    <s v="27493"/>
    <s v="LIFESTYLE HOME GARDEN"/>
    <s v="COLOUR MAGIC 15CM"/>
    <n v="-5"/>
    <n v="20"/>
    <n v="-100"/>
    <n v="-343462.71000000008"/>
    <x v="11"/>
  </r>
  <r>
    <m/>
    <x v="126"/>
    <s v="Credit Note"/>
    <s v="27492"/>
    <s v="LIFESTYLE HOME GARDEN"/>
    <s v="COLOUR MAGIC 15CM"/>
    <n v="-8"/>
    <n v="20"/>
    <n v="-160"/>
    <n v="-343622.71000000008"/>
    <x v="11"/>
  </r>
  <r>
    <m/>
    <x v="126"/>
    <s v="Credit Note"/>
    <s v="4401574309"/>
    <s v="BUILDERS WAREHOUSE:RASLOUW"/>
    <s v="COLOUR MAGIC 15CM  43611"/>
    <n v="-8"/>
    <n v="22.4"/>
    <n v="-179.2"/>
    <n v="-343801.91000000009"/>
    <x v="11"/>
  </r>
  <r>
    <m/>
    <x v="126"/>
    <s v="Credit Note"/>
    <s v="4401574344"/>
    <s v="BUILDERS WAREHOUSE:SECUNDA"/>
    <s v="COLOUR MAGIC 15CM  43611"/>
    <n v="-10"/>
    <n v="22.4"/>
    <n v="-224"/>
    <n v="-344025.91000000009"/>
    <x v="11"/>
  </r>
  <r>
    <m/>
    <x v="126"/>
    <s v="Credit Note"/>
    <s v="4401574353"/>
    <s v="BUILDERS WAREHOUSE:ERASMUS PARK"/>
    <s v="COLOUR MAGIC 15CM  43611"/>
    <n v="-31"/>
    <n v="22.4"/>
    <n v="-694.4"/>
    <n v="-344720.31000000011"/>
    <x v="11"/>
  </r>
  <r>
    <m/>
    <x v="241"/>
    <s v="Credit Note"/>
    <s v="4401574721"/>
    <s v="BUILDERS WAREHOUSE:LAMBTON"/>
    <s v="COLOUR MAGIC 15CM  43611"/>
    <n v="-11"/>
    <n v="22.4"/>
    <n v="-246.4"/>
    <n v="-344966.71000000014"/>
    <x v="11"/>
  </r>
  <r>
    <m/>
    <x v="241"/>
    <s v="Credit Note"/>
    <s v="4401574624"/>
    <s v="BUILDERS WAREHOUSE:KLERKSDORP"/>
    <s v="COLOUR MAGIC 15CM  43611"/>
    <n v="-6"/>
    <n v="22.4"/>
    <n v="-134.4"/>
    <n v="-345101.11000000016"/>
    <x v="11"/>
  </r>
  <r>
    <m/>
    <x v="241"/>
    <s v="Credit Note"/>
    <s v="4401574613"/>
    <s v="BUILDERS WAREHOUSE:CRAIGHALL PARK"/>
    <s v="COLOUR MAGIC 15CM  43611"/>
    <n v="-2"/>
    <n v="22.4"/>
    <n v="-44.8"/>
    <n v="-345145.91000000015"/>
    <x v="11"/>
  </r>
  <r>
    <m/>
    <x v="237"/>
    <s v="Credit Note"/>
    <s v="4401575038"/>
    <s v="BUILDERS WAREHOUSE:NORTHRIDING"/>
    <s v="COLOUR MAGIC 15CM  43611"/>
    <n v="-7"/>
    <n v="22.4"/>
    <n v="-156.80000000000001"/>
    <n v="-345302.71000000014"/>
    <x v="11"/>
  </r>
  <r>
    <m/>
    <x v="237"/>
    <s v="Credit Note"/>
    <s v="4401575071"/>
    <s v="BUILDERS WAREHOUSE:MIDDELBURG"/>
    <s v="COLOUR MAGIC 15CM  43611"/>
    <n v="-1"/>
    <n v="22.4"/>
    <n v="-22.4"/>
    <n v="-345325.11000000016"/>
    <x v="11"/>
  </r>
  <r>
    <m/>
    <x v="237"/>
    <s v="Credit Note"/>
    <s v="4401574992"/>
    <s v="BUILDERS WAREHOUSE:GREENSTONE"/>
    <s v="COLOUR MAGIC 15CM  43611"/>
    <n v="-17"/>
    <n v="22.4"/>
    <n v="-380.8"/>
    <n v="-345705.91000000015"/>
    <x v="11"/>
  </r>
  <r>
    <m/>
    <x v="237"/>
    <s v="Credit Note"/>
    <s v="4401575043"/>
    <s v="BUILDERS WAREHOUSE:NORWOOD"/>
    <s v="COLOUR MAGIC 15CM  43611"/>
    <n v="-1"/>
    <n v="22.4"/>
    <n v="-22.4"/>
    <n v="-345728.31000000017"/>
    <x v="11"/>
  </r>
  <r>
    <m/>
    <x v="237"/>
    <s v="Credit Note"/>
    <s v="4401574995"/>
    <s v="BUILDERS WAREHOUSE:ROBINDALE"/>
    <s v="COLOUR MAGIC 15CM  43611"/>
    <n v="-42"/>
    <n v="22.4"/>
    <n v="-940.8"/>
    <n v="-346669.11000000016"/>
    <x v="11"/>
  </r>
  <r>
    <m/>
    <x v="244"/>
    <s v="Credit Note"/>
    <s v="4401575281"/>
    <s v="BUILDERS WAREHOUSE:NEWMARKET"/>
    <s v="COLOUR MAGIC 15CM  43611"/>
    <n v="-1"/>
    <n v="22.4"/>
    <n v="-22.4"/>
    <n v="-346691.51000000018"/>
    <x v="11"/>
  </r>
  <r>
    <m/>
    <x v="244"/>
    <s v="Credit Note"/>
    <s v="4401575277"/>
    <s v="BUILDERS WAREHOUSE:EDENVALE"/>
    <s v="COLOUR MAGIC 15CM  43611"/>
    <n v="-3"/>
    <n v="22.4"/>
    <n v="-67.2"/>
    <n v="-346758.7100000002"/>
    <x v="11"/>
  </r>
  <r>
    <m/>
    <x v="244"/>
    <s v="Credit Note"/>
    <s v="4401575314"/>
    <s v="BUILDERS WAREHOUSE:NEWCASTLE"/>
    <s v="COLOUR MAGIC 15CM 43611"/>
    <n v="-16"/>
    <n v="22.4"/>
    <n v="-358.4"/>
    <n v="-347117.11000000022"/>
    <x v="11"/>
  </r>
  <r>
    <m/>
    <x v="244"/>
    <s v="Credit Note"/>
    <s v="4401575319"/>
    <s v="BUILDERS WAREHOUSE:BLOEMFONTEIN"/>
    <s v="COLOUR MAGIC 15CM  43611"/>
    <n v="-22"/>
    <n v="22.4"/>
    <n v="-492.8"/>
    <n v="-347609.91000000021"/>
    <x v="11"/>
  </r>
  <r>
    <m/>
    <x v="244"/>
    <s v="Credit Note"/>
    <s v="4401575290"/>
    <s v="BUILDERS WAREHOUSE:FOURWAYS"/>
    <s v="COLOUR MAGIC 15CM  43611"/>
    <n v="-9"/>
    <n v="22.4"/>
    <n v="-201.6"/>
    <n v="-347811.51000000018"/>
    <x v="11"/>
  </r>
  <r>
    <m/>
    <x v="244"/>
    <s v="Credit Note"/>
    <s v="4401575278"/>
    <s v="BUILDERS WAREHOUSE:MIDRAND"/>
    <s v="COLOUR MAGIC 15CM  43611"/>
    <n v="-10"/>
    <n v="22.4"/>
    <n v="-224"/>
    <n v="-348035.51000000018"/>
    <x v="11"/>
  </r>
  <r>
    <m/>
    <x v="244"/>
    <s v="Credit Note"/>
    <s v="4401575266"/>
    <s v="BUILDERS WAREHOUSE:RIVONIA"/>
    <s v="COLOUR MAGIC 15CM  43611"/>
    <n v="-6"/>
    <n v="22.4"/>
    <n v="-134.4"/>
    <n v="-348169.91000000021"/>
    <x v="11"/>
  </r>
  <r>
    <m/>
    <x v="306"/>
    <s v="Credit Note"/>
    <s v="4401575741"/>
    <s v="BUILDERS WAREHOUSE:NOORDHEUWEL"/>
    <s v="COLOUR MAGIC 15CM  43611"/>
    <n v="-2"/>
    <n v="22.4"/>
    <n v="-44.8"/>
    <n v="-348214.7100000002"/>
    <x v="11"/>
  </r>
  <r>
    <m/>
    <x v="306"/>
    <s v="Credit Note"/>
    <s v="4401575658"/>
    <s v="BUILDERS WAREHOUSE:STRUBENS VALLEY"/>
    <s v="COLOUR MAGIC 15CM  43611"/>
    <n v="-20"/>
    <n v="22.4"/>
    <n v="-448"/>
    <n v="-348662.7100000002"/>
    <x v="11"/>
  </r>
  <r>
    <m/>
    <x v="306"/>
    <s v="Credit Note"/>
    <s v="4401575677"/>
    <s v="BUILDERS WAREHOUSE:BOKSBURG (NEW)"/>
    <s v="COLOUR MAGIC 15CM  43611"/>
    <n v="-14"/>
    <n v="22.4"/>
    <n v="-313.60000000000002"/>
    <n v="-348976.31000000017"/>
    <x v="11"/>
  </r>
  <r>
    <m/>
    <x v="127"/>
    <s v="Credit Note"/>
    <s v="22082"/>
    <s v="LIFESTYLE HOME GARDEN"/>
    <s v="COLOUR MAGIC 15CM"/>
    <n v="-1"/>
    <n v="21.2"/>
    <n v="-21.2"/>
    <n v="-348997.51000000018"/>
    <x v="11"/>
  </r>
  <r>
    <m/>
    <x v="127"/>
    <s v="Credit Note"/>
    <s v="89095A"/>
    <s v="BUILDERS WAREHOUSE:GLEN EAGLES"/>
    <s v="COLOUR MAGIC 15CM  43611"/>
    <n v="-7"/>
    <n v="22.4"/>
    <n v="-156.80000000000001"/>
    <n v="-349154.31000000017"/>
    <x v="11"/>
  </r>
  <r>
    <m/>
    <x v="127"/>
    <s v="Credit Note"/>
    <s v="4401576045"/>
    <s v="BUILDERS WAREHOUSE:CEDAR SQUARE"/>
    <s v="COLOUR MAGIC 15CM  43611"/>
    <n v="-2"/>
    <n v="22.4"/>
    <n v="-44.8"/>
    <n v="-349199.11000000016"/>
    <x v="11"/>
  </r>
  <r>
    <m/>
    <x v="127"/>
    <s v="Credit Note"/>
    <s v="4401576061"/>
    <s v="BUILDERS WAREHOUSE:RIVONIA"/>
    <s v="COLOUR MAGIC 15CM  43611"/>
    <n v="-4"/>
    <n v="22.4"/>
    <n v="-89.6"/>
    <n v="-349288.71000000014"/>
    <x v="11"/>
  </r>
  <r>
    <m/>
    <x v="127"/>
    <s v="Credit Note"/>
    <s v="4401576059"/>
    <s v="BUILDERS WAREHOUSE:GEZINA NEW"/>
    <s v="COLOUR MAGIC 15CM  43611"/>
    <n v="-4"/>
    <n v="22.4"/>
    <n v="-89.6"/>
    <n v="-349378.31000000011"/>
    <x v="11"/>
  </r>
  <r>
    <m/>
    <x v="127"/>
    <s v="Credit Note"/>
    <s v="4401576081"/>
    <s v="BUILDERS WAREHOUSE:ZAMBEZI"/>
    <s v="COLOUR MAGIC 15CM  43611"/>
    <n v="-40"/>
    <n v="22.4"/>
    <n v="-896"/>
    <n v="-350274.31000000011"/>
    <x v="11"/>
  </r>
  <r>
    <m/>
    <x v="127"/>
    <s v="Credit Note"/>
    <s v="4401575985"/>
    <s v="BUILDERS WAREHOUSE:LYNNWOOD"/>
    <s v="COLOUR MAGIC 15CM  43611"/>
    <n v="-9"/>
    <n v="22.4"/>
    <n v="-201.6"/>
    <n v="-350475.91000000009"/>
    <x v="11"/>
  </r>
  <r>
    <m/>
    <x v="274"/>
    <s v="Credit Note"/>
    <s v="16399"/>
    <s v="FH CHAMBERLAIN TRADING (PTY) LTD:RIVIERA"/>
    <s v="COLOUR MAGIC 15CM"/>
    <n v="-1"/>
    <n v="21.3"/>
    <n v="-21.3"/>
    <n v="-350497.21000000008"/>
    <x v="11"/>
  </r>
  <r>
    <m/>
    <x v="274"/>
    <s v="Credit Note"/>
    <s v="17999"/>
    <s v="FH CHAMBERLAIN TRADING (PTY) LTD:WATERKLOOF GLEN"/>
    <s v="COLOUR MAGIC 15CM"/>
    <n v="-8"/>
    <n v="21.3"/>
    <n v="-170.4"/>
    <n v="-350667.6100000001"/>
    <x v="11"/>
  </r>
  <r>
    <m/>
    <x v="274"/>
    <s v="Credit Note"/>
    <s v="15986"/>
    <s v="GARDENSHOP PARKTOWN"/>
    <s v="COLOUR MAGIC 15CM"/>
    <n v="-29"/>
    <n v="21.2"/>
    <n v="-614.79999999999995"/>
    <n v="-351282.41000000009"/>
    <x v="11"/>
  </r>
  <r>
    <m/>
    <x v="128"/>
    <s v="Credit Note"/>
    <s v="1693"/>
    <s v="LITTLE AUSTRIA"/>
    <s v="COLOUR MAGIC 15CM"/>
    <n v="-1"/>
    <n v="21.2"/>
    <n v="-21.2"/>
    <n v="-351303.6100000001"/>
    <x v="11"/>
  </r>
  <r>
    <m/>
    <x v="128"/>
    <s v="Credit Note"/>
    <s v="4401576893"/>
    <s v="BUILDERS WAREHOUSE:THOHOYANDOU"/>
    <s v="COLOUR MAGIC 15CM  43611"/>
    <n v="-43"/>
    <n v="22.4"/>
    <n v="-963.2"/>
    <n v="-352266.81000000011"/>
    <x v="11"/>
  </r>
  <r>
    <m/>
    <x v="128"/>
    <s v="Credit Note"/>
    <s v="4401576854"/>
    <s v="BUILDERS WAREHOUSE:HARTEBEESPOORT"/>
    <s v="COLOUR MAGIC 15CM  43611"/>
    <n v="-12"/>
    <n v="22.4"/>
    <n v="-268.8"/>
    <n v="-352535.6100000001"/>
    <x v="11"/>
  </r>
  <r>
    <m/>
    <x v="128"/>
    <s v="Credit Note"/>
    <s v="89125A"/>
    <s v="BUILDERS WAREHOUSE:GREENSTONE"/>
    <s v="COLOUR MAGIC 15CM  43611"/>
    <n v="-40"/>
    <n v="22.4"/>
    <n v="-896"/>
    <n v="-353431.6100000001"/>
    <x v="11"/>
  </r>
  <r>
    <m/>
    <x v="128"/>
    <s v="Credit Note"/>
    <s v="4401576877"/>
    <s v="BUILDERS WAREHOUSE:BEDFORDVIEW"/>
    <s v="COLOUR MAGIC 15CM  43611"/>
    <n v="-15"/>
    <n v="22.4"/>
    <n v="-336"/>
    <n v="-353767.6100000001"/>
    <x v="11"/>
  </r>
  <r>
    <m/>
    <x v="215"/>
    <s v="Credit Note"/>
    <s v="4401577160"/>
    <s v="BUILDERS WAREHOUSE:BETHLEHEM"/>
    <s v="COLOUR MAGIC 15CM  43611"/>
    <n v="-26"/>
    <n v="22.4"/>
    <n v="-582.4"/>
    <n v="-354350.01000000013"/>
    <x v="11"/>
  </r>
  <r>
    <m/>
    <x v="215"/>
    <s v="Credit Note"/>
    <s v="4401577241"/>
    <s v="BUILDERS WAREHOUSE:BLOEMFONTEIN"/>
    <s v="COLOUR MAGIC 15CM  43611"/>
    <n v="-20"/>
    <n v="22.4"/>
    <n v="-448"/>
    <n v="-354798.01000000013"/>
    <x v="11"/>
  </r>
  <r>
    <m/>
    <x v="215"/>
    <s v="Credit Note"/>
    <s v="4401577247"/>
    <s v="BUILDERS WAREHOUSE:NORTHMEAD"/>
    <s v="COLOUR MAGIC 15CM  43611"/>
    <n v="-6"/>
    <n v="22.4"/>
    <n v="-134.4"/>
    <n v="-354932.41000000015"/>
    <x v="11"/>
  </r>
  <r>
    <m/>
    <x v="215"/>
    <s v="Credit Note"/>
    <s v="4401577200"/>
    <s v="BUILDERS WAREHOUSE:BRYANSTON"/>
    <s v="COLOUR MAGIC 15CM  43611"/>
    <n v="-11"/>
    <n v="22.4"/>
    <n v="-246.4"/>
    <n v="-355178.81000000017"/>
    <x v="11"/>
  </r>
  <r>
    <m/>
    <x v="215"/>
    <s v="Credit Note"/>
    <s v="4401577210"/>
    <s v="BUILDERS WAREHOUSE:NEWMARKET"/>
    <s v="COLOUR MAGIC 15CM  43611"/>
    <n v="-1"/>
    <n v="22.4"/>
    <n v="-22.4"/>
    <n v="-355201.2100000002"/>
    <x v="11"/>
  </r>
  <r>
    <m/>
    <x v="215"/>
    <s v="Credit Note"/>
    <s v="4401577238"/>
    <s v="BUILDERS WAREHOUSE:EDENVALE"/>
    <s v="COLOUR MAGIC 15CM  43611"/>
    <n v="-25"/>
    <n v="22.4"/>
    <n v="-560"/>
    <n v="-355761.2100000002"/>
    <x v="11"/>
  </r>
  <r>
    <m/>
    <x v="307"/>
    <s v="Credit Note"/>
    <s v="4401577681"/>
    <s v="BUILDERS WAREHOUSE:BEDWORTH PARK"/>
    <s v="COLOUR MAGIC 15CM"/>
    <n v="-3"/>
    <n v="22.4"/>
    <n v="-67.2"/>
    <n v="-355828.41000000021"/>
    <x v="11"/>
  </r>
  <r>
    <m/>
    <x v="129"/>
    <s v="Credit Note"/>
    <s v="4401578157"/>
    <s v="BUILDERS WAREHOUSE:SECUNDA"/>
    <s v="COLOUR MAGIC 15CM  43611"/>
    <n v="-30"/>
    <n v="22.4"/>
    <n v="-672"/>
    <n v="-356500.41000000021"/>
    <x v="11"/>
  </r>
  <r>
    <m/>
    <x v="129"/>
    <s v="Credit Note"/>
    <s v="4401578043"/>
    <s v="BUILDERS WAREHOUSE:CENTURION"/>
    <s v="COLOUR MAGIC 15CM  43611"/>
    <n v="-13"/>
    <n v="22.4"/>
    <n v="-291.2"/>
    <n v="-356791.61000000022"/>
    <x v="11"/>
  </r>
  <r>
    <m/>
    <x v="196"/>
    <s v="Credit Note"/>
    <s v="37949"/>
    <s v="FH CHAMBERLAIN TRADING (PTY) LTD:MONTANA"/>
    <s v="COLOUR MAGIC 15CM"/>
    <n v="-75"/>
    <n v="21.3"/>
    <n v="-1597.5"/>
    <n v="-358389.11000000022"/>
    <x v="11"/>
  </r>
  <r>
    <m/>
    <x v="196"/>
    <s v="Credit Note"/>
    <s v="4401578559"/>
    <s v="BUILDERS WAREHOUSE:KLERKSDORP"/>
    <s v="COLOUR MAGIC 15CM  43611"/>
    <n v="-11"/>
    <n v="22.4"/>
    <n v="-246.4"/>
    <n v="-358635.51000000024"/>
    <x v="11"/>
  </r>
  <r>
    <m/>
    <x v="196"/>
    <s v="Credit Note"/>
    <s v="4401578524"/>
    <s v="BUILDERS WAREHOUSE:CRAIGHALL PARK"/>
    <s v="COLOUR MAGIC 15CM  43611"/>
    <n v="-5"/>
    <n v="22.4"/>
    <n v="-112"/>
    <n v="-358747.51000000024"/>
    <x v="11"/>
  </r>
  <r>
    <m/>
    <x v="216"/>
    <s v="Credit Note"/>
    <s v="4001579089"/>
    <s v="BUILDERS WAREHOUSE:NEWCASTLE"/>
    <s v="COLOUR MAGIC 15CM  43611"/>
    <n v="-28"/>
    <n v="22.4"/>
    <n v="-627.20000000000005"/>
    <n v="-359374.71000000025"/>
    <x v="11"/>
  </r>
  <r>
    <m/>
    <x v="216"/>
    <s v="Credit Note"/>
    <s v="4401579157"/>
    <s v="BUILDERS WAREHOUSE:EMALALHENI"/>
    <s v="COLOUR MAGIC 15CM  43611"/>
    <n v="-4"/>
    <n v="22.4"/>
    <n v="-89.6"/>
    <n v="-359464.31000000023"/>
    <x v="11"/>
  </r>
  <r>
    <m/>
    <x v="216"/>
    <s v="Credit Note"/>
    <s v="4401579040"/>
    <s v="BUILDERS WAREHOUSE:ROBINDALE"/>
    <s v="COLOUR MAGIC 15CM  43611"/>
    <n v="-5"/>
    <n v="22.4"/>
    <n v="-112"/>
    <n v="-359576.31000000023"/>
    <x v="11"/>
  </r>
  <r>
    <m/>
    <x v="216"/>
    <s v="Credit Note"/>
    <s v="4401579108"/>
    <s v="BUILDERS WAREHOUSE:NORTHRIDING"/>
    <s v="COLOUR MAGIC 15CM  43611"/>
    <n v="-10"/>
    <n v="22.4"/>
    <n v="-224"/>
    <n v="-359800.31000000023"/>
    <x v="11"/>
  </r>
  <r>
    <m/>
    <x v="216"/>
    <s v="Credit Note"/>
    <s v="4401578955"/>
    <s v="BUILDERS WAREHOUSE:GREENSTONE"/>
    <s v="COLOUR MAGIC 15CM  43611"/>
    <n v="-2"/>
    <n v="22.4"/>
    <n v="-44.8"/>
    <n v="-359845.11000000022"/>
    <x v="11"/>
  </r>
  <r>
    <m/>
    <x v="216"/>
    <s v="Credit Note"/>
    <s v="4401578990"/>
    <s v="BUILDERS WAREHOUSE:VEREENIGING"/>
    <s v="COLOUR MAGIC 15CM  43611"/>
    <n v="-40"/>
    <n v="22.4"/>
    <n v="-896"/>
    <n v="-360741.11000000022"/>
    <x v="11"/>
  </r>
  <r>
    <m/>
    <x v="197"/>
    <s v="Credit Note"/>
    <s v="1354"/>
    <s v="PLANT FACTORY"/>
    <s v="COLOUR MAGIC 15CM"/>
    <n v="-5"/>
    <n v="21.2"/>
    <n v="-106"/>
    <n v="-360847.11000000022"/>
    <x v="11"/>
  </r>
  <r>
    <m/>
    <x v="197"/>
    <s v="Credit Note"/>
    <s v="1895"/>
    <s v="THYME SQUARE"/>
    <s v="COLOUR MAGIC 15CM"/>
    <n v="-23"/>
    <n v="21.2"/>
    <n v="-487.6"/>
    <n v="-361334.7100000002"/>
    <x v="11"/>
  </r>
  <r>
    <m/>
    <x v="197"/>
    <s v="Credit Note"/>
    <s v="4401579588"/>
    <s v="BUILDERS WAREHOUSE:BLOEMFONTEIN"/>
    <s v="COLOUR MAGIC 15CM  43611"/>
    <n v="-10"/>
    <n v="22.4"/>
    <n v="-224"/>
    <n v="-361558.7100000002"/>
    <x v="11"/>
  </r>
  <r>
    <m/>
    <x v="197"/>
    <s v="Credit Note"/>
    <s v="4401579456"/>
    <s v="BUILDERS WAREHOUSE:EDENVALE"/>
    <s v="COLOUR MAGIC 15CM"/>
    <n v="-3"/>
    <n v="22.4"/>
    <n v="-67.2"/>
    <n v="-361625.91000000021"/>
    <x v="11"/>
  </r>
  <r>
    <m/>
    <x v="197"/>
    <s v="Credit Note"/>
    <s v="4401579567"/>
    <s v="BUILDERS WAREHOUSE:SUNWARD PARK"/>
    <s v="COLOUR MAGIC 15CM  43611"/>
    <n v="-10"/>
    <n v="22.4"/>
    <n v="-224"/>
    <n v="-361849.91000000021"/>
    <x v="11"/>
  </r>
  <r>
    <m/>
    <x v="197"/>
    <s v="Credit Note"/>
    <s v="4401579515"/>
    <s v="BUILDERS WAREHOUSE:MIDRAND"/>
    <s v="COLOUR MAGIC 15CM  43611"/>
    <n v="-21"/>
    <n v="22.4"/>
    <n v="-470.4"/>
    <n v="-362320.31000000023"/>
    <x v="11"/>
  </r>
  <r>
    <m/>
    <x v="197"/>
    <s v="Credit Note"/>
    <s v="4401579455"/>
    <s v="BUILDERS WAREHOUSE:GLEN EAGLES"/>
    <s v="COLOUR MAGIC 15CM  43611"/>
    <n v="-10"/>
    <n v="22.4"/>
    <n v="-224"/>
    <n v="-362544.31000000023"/>
    <x v="11"/>
  </r>
  <r>
    <m/>
    <x v="197"/>
    <s v="Credit Note"/>
    <s v="4401579533"/>
    <s v="BUILDERS WAREHOUSE:NEWMARKET"/>
    <s v="COLOUR MAGIC 15CM  43611"/>
    <n v="-19"/>
    <n v="22.4"/>
    <n v="-425.6"/>
    <n v="-362969.91000000021"/>
    <x v="11"/>
  </r>
  <r>
    <m/>
    <x v="198"/>
    <s v="Credit Note"/>
    <s v="89236A"/>
    <s v="RAINBOW GARDEN AND HOME CENTRE"/>
    <s v="COLOUR MAGIC 15CM"/>
    <n v="-3"/>
    <n v="21.2"/>
    <n v="-63.6"/>
    <n v="-363033.51000000018"/>
    <x v="11"/>
  </r>
  <r>
    <m/>
    <x v="198"/>
    <s v="Credit Note"/>
    <s v="4401580782"/>
    <s v="BUILDERS WAREHOUSE:MAFIKENG"/>
    <s v="COLOUR MAGIC 15CM  43611"/>
    <n v="-16"/>
    <n v="22.4"/>
    <n v="-358.4"/>
    <n v="-363391.91000000021"/>
    <x v="11"/>
  </r>
  <r>
    <m/>
    <x v="198"/>
    <s v="Credit Note"/>
    <s v="4401580777"/>
    <s v="BUILDERS WAREHOUSE:RUSTENBURG"/>
    <s v="COLOUR MAGIC 15CM  43611"/>
    <n v="-16"/>
    <n v="22.4"/>
    <n v="-358.4"/>
    <n v="-363750.31000000023"/>
    <x v="11"/>
  </r>
  <r>
    <m/>
    <x v="283"/>
    <s v="Credit Note"/>
    <s v="4401581230"/>
    <s v="BUILDERS WAREHOUSE:CRAIGHALL PARK"/>
    <s v="COLOUR MAGIC 15CM  43611"/>
    <n v="-2"/>
    <n v="22.4"/>
    <n v="-44.8"/>
    <n v="-363795.11000000022"/>
    <x v="11"/>
  </r>
  <r>
    <m/>
    <x v="245"/>
    <s v="Credit Note"/>
    <s v="4401581659"/>
    <s v="BUILDERS WAREHOUSE:KLERKSDORP"/>
    <s v="COLOUR MAGIC 15CM  43611"/>
    <n v="-5"/>
    <n v="22.4"/>
    <n v="-112"/>
    <n v="-363907.11000000022"/>
    <x v="11"/>
  </r>
  <r>
    <m/>
    <x v="245"/>
    <s v="Credit Note"/>
    <s v="29634"/>
    <s v="LIFESTYLE HOME GARDEN"/>
    <s v="COLOUR MAGIC 15CM"/>
    <n v="-5"/>
    <n v="21.2"/>
    <n v="-106"/>
    <n v="-364013.11000000022"/>
    <x v="11"/>
  </r>
  <r>
    <m/>
    <x v="22"/>
    <s v="Credit Note"/>
    <s v="4401582076"/>
    <s v="BUILDERS WAREHOUSE:POLOKWANE"/>
    <s v="COLOUR MAGIC 15CM  43611"/>
    <n v="-1"/>
    <n v="22.4"/>
    <n v="-22.4"/>
    <n v="-364035.51000000024"/>
    <x v="11"/>
  </r>
  <r>
    <m/>
    <x v="22"/>
    <s v="Credit Note"/>
    <s v="4401582119"/>
    <s v="BUILDERS WAREHOUSE:CARNIVAL MALL"/>
    <s v="COLOUR MAGIC 15CM  43611"/>
    <n v="-8"/>
    <n v="22.4"/>
    <n v="-179.2"/>
    <n v="-364214.71000000025"/>
    <x v="11"/>
  </r>
  <r>
    <m/>
    <x v="22"/>
    <s v="Credit Note"/>
    <s v="4401582107"/>
    <s v="BUILDERS WAREHOUSE:BOKSBURG (NEW)"/>
    <s v="COLOUR MAGIC 15CM  43611"/>
    <n v="-14"/>
    <n v="22.4"/>
    <n v="-313.60000000000002"/>
    <n v="-364528.31000000023"/>
    <x v="11"/>
  </r>
  <r>
    <m/>
    <x v="22"/>
    <s v="Credit Note"/>
    <s v="4401582064"/>
    <s v="BUILDERS WAREHOUSE:GLEN EAGLES"/>
    <s v="COLOUR MAGIC 15CM  43611"/>
    <n v="-70"/>
    <n v="22.4"/>
    <n v="-1568"/>
    <n v="-366096.31000000023"/>
    <x v="11"/>
  </r>
  <r>
    <m/>
    <x v="22"/>
    <s v="Credit Note"/>
    <s v="4401582101"/>
    <s v="BUILDERS WAREHOUSE:EDENVALE"/>
    <s v="COLOUR MAGIC 15CM  43611"/>
    <n v="-14"/>
    <n v="22.4"/>
    <n v="-313.60000000000002"/>
    <n v="-366409.91000000021"/>
    <x v="11"/>
  </r>
  <r>
    <m/>
    <x v="275"/>
    <s v="Credit Note"/>
    <s v="4401582633"/>
    <s v="BUILDERS WAREHOUSE:NOORDHEUWEL"/>
    <s v="COLOUR MAGIC 15CM  43611"/>
    <n v="-1"/>
    <n v="22.4"/>
    <n v="-22.4"/>
    <n v="-366432.31000000023"/>
    <x v="11"/>
  </r>
  <r>
    <m/>
    <x v="130"/>
    <s v="Credit Note"/>
    <s v="12518"/>
    <s v="FH CHAMBERLAIN TRADING (PTY) LTD:KYALAMI"/>
    <s v="COLOUR MAGIC 15CM"/>
    <n v="-8"/>
    <n v="21.3"/>
    <n v="-170.4"/>
    <n v="-366602.71000000025"/>
    <x v="11"/>
  </r>
  <r>
    <m/>
    <x v="130"/>
    <s v="Credit Note"/>
    <s v="12519"/>
    <s v="FH CHAMBERLAIN TRADING (PTY) LTD:KYALAMI"/>
    <s v="COLOUR MAGIC 15CM"/>
    <n v="-11"/>
    <n v="21.3"/>
    <n v="-234.3"/>
    <n v="-366837.01000000024"/>
    <x v="11"/>
  </r>
  <r>
    <m/>
    <x v="130"/>
    <s v="Credit Note"/>
    <s v="4401583035"/>
    <s v="BUILDERS WAREHOUSE:SECUNDA"/>
    <s v="COLOUR MAGIC 15CM  43611"/>
    <n v="-9"/>
    <n v="22.4"/>
    <n v="-201.6"/>
    <n v="-367038.61000000022"/>
    <x v="11"/>
  </r>
  <r>
    <m/>
    <x v="130"/>
    <s v="Credit Note"/>
    <s v="4401583041"/>
    <s v="BUILDERS WAREHOUSE:GEZINA NEW"/>
    <s v="COLOUR MAGIC 15CM  43611"/>
    <n v="-77"/>
    <n v="22.4"/>
    <n v="-1724.8"/>
    <n v="-368763.41000000021"/>
    <x v="11"/>
  </r>
  <r>
    <m/>
    <x v="130"/>
    <s v="Credit Note"/>
    <s v="89333A"/>
    <s v="BUILDERS WAREHOUSE:GEZINA NEW"/>
    <s v="COLOUR MAGIC 15CM  43611"/>
    <n v="-30"/>
    <n v="22.4"/>
    <n v="-672"/>
    <n v="-369435.41000000021"/>
    <x v="11"/>
  </r>
  <r>
    <m/>
    <x v="130"/>
    <s v="Credit Note"/>
    <s v="4401582993"/>
    <s v="BUILDERS WAREHOUSE:CHERRY LANE"/>
    <s v="COLOUR MAGIC 15CM  43611"/>
    <n v="-5"/>
    <n v="22.4"/>
    <n v="-112"/>
    <n v="-369547.41000000021"/>
    <x v="11"/>
  </r>
  <r>
    <m/>
    <x v="130"/>
    <s v="Credit Note"/>
    <s v="4401582999"/>
    <s v="BUILDERS WAREHOUSE:CENTURION"/>
    <s v="COLOUR MAGIC 15CM  43611"/>
    <n v="-20"/>
    <n v="22.4"/>
    <n v="-448"/>
    <n v="-369995.41000000021"/>
    <x v="11"/>
  </r>
  <r>
    <m/>
    <x v="130"/>
    <s v="Credit Note"/>
    <s v="4401583040"/>
    <s v="BUILDERS WAREHOUSE:MIDRAND"/>
    <s v="COLOUR MAGIC 15CM  43611"/>
    <n v="-20"/>
    <n v="22.4"/>
    <n v="-448"/>
    <n v="-370443.41000000021"/>
    <x v="11"/>
  </r>
  <r>
    <m/>
    <x v="130"/>
    <s v="Credit Note"/>
    <s v="4401582966"/>
    <s v="BUILDERS WAREHOUSE:ERASMUS PARK"/>
    <s v="COLOUR MAGIC 15CM  43611"/>
    <n v="-16"/>
    <n v="22.4"/>
    <n v="-358.4"/>
    <n v="-370801.81000000023"/>
    <x v="11"/>
  </r>
  <r>
    <m/>
    <x v="199"/>
    <s v="Credit Note"/>
    <s v="4401583321"/>
    <s v="BUILDERS WAREHOUSE:ZAMBEZI"/>
    <s v="COLOUR MAGIC 15CM  43611"/>
    <n v="-14"/>
    <n v="22.4"/>
    <n v="-313.60000000000002"/>
    <n v="-371115.41000000021"/>
    <x v="11"/>
  </r>
  <r>
    <m/>
    <x v="234"/>
    <s v="Credit Note"/>
    <s v="4401583583"/>
    <s v="BUILDERS WAREHOUSE:BETHLEHEM"/>
    <s v="COLOUR MAGIC 15CM  43611"/>
    <n v="-1"/>
    <n v="22.4"/>
    <n v="-22.4"/>
    <n v="-371137.81000000023"/>
    <x v="11"/>
  </r>
  <r>
    <m/>
    <x v="234"/>
    <s v="Credit Note"/>
    <s v="4401583604"/>
    <s v="BUILDERS WAREHOUSE:NEWCASTLE"/>
    <s v="COLOUR MAGIC 15CM  43611"/>
    <n v="-29"/>
    <n v="22.4"/>
    <n v="-649.6"/>
    <n v="-371787.41000000021"/>
    <x v="11"/>
  </r>
  <r>
    <m/>
    <x v="234"/>
    <s v="Credit Note"/>
    <s v="4401583599"/>
    <s v="BUILDERS WAREHOUSE:ROBINDALE"/>
    <s v="COLOUR MAGIC 15CM  43611"/>
    <n v="-25"/>
    <n v="22.4"/>
    <n v="-560"/>
    <n v="-372347.41000000021"/>
    <x v="11"/>
  </r>
  <r>
    <m/>
    <x v="234"/>
    <s v="Credit Note"/>
    <s v="1359"/>
    <s v="LITTLE AUSTRIA"/>
    <s v="COLOUR MAGIC 15CM"/>
    <n v="-18"/>
    <n v="21.2"/>
    <n v="-381.6"/>
    <n v="-372729.01000000018"/>
    <x v="11"/>
  </r>
  <r>
    <m/>
    <x v="23"/>
    <s v="Credit Note"/>
    <s v="1987"/>
    <s v="PLANT FACTORY"/>
    <s v="COLOUR MAGIC 15CM"/>
    <n v="-3"/>
    <n v="21.2"/>
    <n v="-63.6"/>
    <n v="-372792.61000000016"/>
    <x v="11"/>
  </r>
  <r>
    <m/>
    <x v="23"/>
    <s v="Credit Note"/>
    <s v="89430A"/>
    <s v="THYME SQUARE"/>
    <s v="COLOUR MAGIC 15CM"/>
    <n v="-9"/>
    <n v="21.2"/>
    <n v="-190.8"/>
    <n v="-372983.41000000015"/>
    <x v="11"/>
  </r>
  <r>
    <m/>
    <x v="23"/>
    <s v="Credit Note"/>
    <s v="4401583910"/>
    <s v="BUILDERS WAREHOUSE:BLOEMFONTEIN"/>
    <s v="COLOUR MAGIC 15CM  43611"/>
    <n v="-39"/>
    <n v="22.4"/>
    <n v="-873.6"/>
    <n v="-373857.01000000013"/>
    <x v="11"/>
  </r>
  <r>
    <m/>
    <x v="23"/>
    <s v="Credit Note"/>
    <s v="4401583913"/>
    <s v="BUILDERS WAREHOUSE:THOHOYANDOU"/>
    <s v="COLOUR MAGIC 15CM  43611"/>
    <n v="-12"/>
    <n v="22.4"/>
    <n v="-268.8"/>
    <n v="-374125.81000000011"/>
    <x v="11"/>
  </r>
  <r>
    <m/>
    <x v="23"/>
    <s v="Credit Note"/>
    <s v="4401583891"/>
    <s v="BUILDERS WAREHOUSE:EDENVALE"/>
    <s v="COLOUR MAGIC 15CM  43611"/>
    <n v="-25"/>
    <n v="22.4"/>
    <n v="-560"/>
    <n v="-374685.81000000011"/>
    <x v="11"/>
  </r>
  <r>
    <m/>
    <x v="23"/>
    <s v="Credit Note"/>
    <s v="4401583857"/>
    <s v="BUILDERS WAREHOUSE:NEWMARKET"/>
    <s v="COLOUR MAGIC 15CM  43611"/>
    <n v="-20"/>
    <n v="22.4"/>
    <n v="-448"/>
    <n v="-375133.81000000011"/>
    <x v="11"/>
  </r>
  <r>
    <m/>
    <x v="23"/>
    <s v="Credit Note"/>
    <s v="4401583901"/>
    <s v="BUILDERS WAREHOUSE:CARNIVAL MALL"/>
    <s v="COLOUR MAGIC 15CM  43611"/>
    <n v="-1"/>
    <n v="22.4"/>
    <n v="-22.4"/>
    <n v="-375156.21000000014"/>
    <x v="11"/>
  </r>
  <r>
    <m/>
    <x v="23"/>
    <s v="Credit Note"/>
    <s v="4401583850"/>
    <s v="BUILDERS WAREHOUSE:FOURWAYS"/>
    <s v="COLOUR MAGIC 15CM  43611"/>
    <n v="-2"/>
    <n v="22.4"/>
    <n v="-44.8"/>
    <n v="-375201.01000000013"/>
    <x v="11"/>
  </r>
  <r>
    <m/>
    <x v="24"/>
    <s v="Credit Note"/>
    <s v="27061"/>
    <s v="LIFESTYLE HOME GARDEN"/>
    <s v="COLOUR MAGIC 15CM"/>
    <n v="-3"/>
    <n v="21.2"/>
    <n v="-63.6"/>
    <n v="-375264.6100000001"/>
    <x v="11"/>
  </r>
  <r>
    <m/>
    <x v="24"/>
    <s v="Credit Note"/>
    <s v="4401584666"/>
    <s v="BUILDERS WAREHOUSE:GLEN EAGLES"/>
    <s v="COLOUR MAGIC 15CM  43611"/>
    <n v="-11"/>
    <n v="22.4"/>
    <n v="-246.4"/>
    <n v="-375511.01000000013"/>
    <x v="11"/>
  </r>
  <r>
    <m/>
    <x v="24"/>
    <s v="Credit Note"/>
    <s v="4401584710"/>
    <s v="BUILDERS WAREHOUSE:LYNNWOOD"/>
    <s v="COLOUR MAGIC 15CM  43611"/>
    <n v="-7"/>
    <n v="22.4"/>
    <n v="-156.80000000000001"/>
    <n v="-375667.81000000011"/>
    <x v="11"/>
  </r>
  <r>
    <m/>
    <x v="24"/>
    <s v="Credit Note"/>
    <s v="4401584708"/>
    <s v="BUILDERS WAREHOUSE:ZAMBEZI"/>
    <s v="COLOUR MAGIC 15CM  43611"/>
    <n v="-25"/>
    <n v="22.4"/>
    <n v="-560"/>
    <n v="-376227.81000000011"/>
    <x v="11"/>
  </r>
  <r>
    <m/>
    <x v="24"/>
    <s v="Credit Note"/>
    <s v="4401584712"/>
    <s v="BUILDERS WAREHOUSE:FOURWAYS"/>
    <s v="COLOUR MAGIC 15CM  43611"/>
    <n v="-1"/>
    <n v="22.4"/>
    <n v="-22.4"/>
    <n v="-376250.21000000014"/>
    <x v="11"/>
  </r>
  <r>
    <m/>
    <x v="24"/>
    <s v="Credit Note"/>
    <s v="4401584717"/>
    <s v="BUILDERS WAREHOUSE:ERASMUS PARK"/>
    <s v="COLOUR MAGIC 15CM  43611"/>
    <n v="-30"/>
    <n v="22.4"/>
    <n v="-672"/>
    <n v="-376922.21000000014"/>
    <x v="11"/>
  </r>
  <r>
    <m/>
    <x v="25"/>
    <s v="Credit Note"/>
    <s v="12567"/>
    <s v="FH CHAMBERLAIN TRADING (PTY) LTD:KYALAMI"/>
    <s v="COLOUR MAGIC 15CM"/>
    <n v="-2"/>
    <n v="21.3"/>
    <n v="-42.6"/>
    <n v="-376964.81000000011"/>
    <x v="11"/>
  </r>
  <r>
    <m/>
    <x v="25"/>
    <s v="Credit Note"/>
    <s v="4401582126"/>
    <s v="BUILDERS WAREHOUSE:SUNWARD PARK"/>
    <s v="COLOUR MAGIC 15CM  43611"/>
    <n v="-13"/>
    <n v="22.4"/>
    <n v="-291.2"/>
    <n v="-377256.01000000013"/>
    <x v="11"/>
  </r>
  <r>
    <m/>
    <x v="25"/>
    <s v="Credit Note"/>
    <s v="4401585022"/>
    <s v="BUILDERS WAREHOUSE:CRAIGHALL PARK"/>
    <s v="COLOUR MAGIC 15CM  43611"/>
    <n v="-19"/>
    <n v="22.4"/>
    <n v="-425.6"/>
    <n v="-377681.6100000001"/>
    <x v="11"/>
  </r>
  <r>
    <m/>
    <x v="25"/>
    <s v="Credit Note"/>
    <s v="4401585015"/>
    <s v="BUILDERS WAREHOUSE:KLERKSDORP"/>
    <s v="COLOUR MAGIC 15CM  43611"/>
    <n v="-2"/>
    <n v="22.4"/>
    <n v="-44.8"/>
    <n v="-377726.41000000009"/>
    <x v="11"/>
  </r>
  <r>
    <m/>
    <x v="200"/>
    <s v="Credit Note"/>
    <s v="4401585406"/>
    <s v="BUILDERS WAREHOUSE:KEMPTON PARK"/>
    <s v="COLOUR MAGIC 15CM  43611"/>
    <n v="-16"/>
    <n v="22.4"/>
    <n v="-358.4"/>
    <n v="-378084.81000000011"/>
    <x v="11"/>
  </r>
  <r>
    <m/>
    <x v="200"/>
    <s v="Credit Note"/>
    <s v="4401585367"/>
    <s v="BUILDERS WAREHOUSE:MIDRAND"/>
    <s v="COLOUR MAGIC 15CM  43611"/>
    <n v="-70"/>
    <n v="22.4"/>
    <n v="-1568"/>
    <n v="-379652.81000000011"/>
    <x v="11"/>
  </r>
  <r>
    <m/>
    <x v="200"/>
    <s v="Credit Note"/>
    <s v="4401585382"/>
    <s v="BUILDERS WAREHOUSE:STRUBENS VALLEY"/>
    <s v="COLOUR MAGIC 15CM  43611"/>
    <n v="-5"/>
    <n v="22.4"/>
    <n v="-112"/>
    <n v="-379764.81000000011"/>
    <x v="11"/>
  </r>
  <r>
    <m/>
    <x v="200"/>
    <s v="Credit Note"/>
    <s v="4401585379"/>
    <s v="BUILDERS WAREHOUSE:NOORDHEUWEL"/>
    <s v="COLOUR MAGIC 15CM  43611"/>
    <n v="-4"/>
    <n v="22.4"/>
    <n v="-89.6"/>
    <n v="-379854.41000000009"/>
    <x v="11"/>
  </r>
  <r>
    <m/>
    <x v="200"/>
    <s v="Credit Note"/>
    <s v="16036"/>
    <s v="GARDENSHOP PARKTOWN"/>
    <s v="COLOUR MAGIC 15CM"/>
    <n v="-118"/>
    <n v="21.2"/>
    <n v="-2501.6"/>
    <n v="-382356.01000000007"/>
    <x v="11"/>
  </r>
  <r>
    <m/>
    <x v="26"/>
    <s v="Credit Note"/>
    <s v="4401585665"/>
    <s v="BUILDERS WAREHOUSE:BLOEMFONTEIN"/>
    <s v="COLOUR MAGIC 15CM  43611"/>
    <n v="-1"/>
    <n v="22.4"/>
    <n v="-22.4"/>
    <n v="-382378.41000000009"/>
    <x v="11"/>
  </r>
  <r>
    <m/>
    <x v="26"/>
    <s v="Credit Note"/>
    <s v="1995"/>
    <s v="CENTRAL NURSERY DEPOT"/>
    <s v="COLOUR MAGIC 15CM"/>
    <n v="-30"/>
    <n v="21.2"/>
    <n v="-636"/>
    <n v="-383014.41000000009"/>
    <x v="11"/>
  </r>
  <r>
    <m/>
    <x v="26"/>
    <s v="Credit Note"/>
    <s v="4401585663"/>
    <s v="BUILDERS WAREHOUSE:NEWMARKET"/>
    <s v="COLOUR MAGIC 15CM  43611"/>
    <n v="-9"/>
    <n v="22.4"/>
    <n v="-201.6"/>
    <n v="-383216.01000000007"/>
    <x v="11"/>
  </r>
  <r>
    <m/>
    <x v="26"/>
    <s v="Credit Note"/>
    <s v="4401585703"/>
    <s v="BUILDERS WAREHOUSE:SUNWARD PARK"/>
    <s v="COLOUR MAGIC 15CM  43611"/>
    <n v="-3"/>
    <n v="22.4"/>
    <n v="-67.2"/>
    <n v="-383283.21000000008"/>
    <x v="11"/>
  </r>
  <r>
    <m/>
    <x v="26"/>
    <s v="Credit Note"/>
    <s v="4401585711"/>
    <s v="BUILDERS WAREHOUSE:RIVONIA"/>
    <s v="COLOUR MAGIC 15CM  43611"/>
    <n v="-18"/>
    <n v="22.4"/>
    <n v="-403.2"/>
    <n v="-383686.41000000009"/>
    <x v="11"/>
  </r>
  <r>
    <m/>
    <x v="26"/>
    <s v="Credit Note"/>
    <s v="4401585670"/>
    <s v="BUILDERS WAREHOUSE:GLEN EAGLES"/>
    <s v="COLOUR MAGIC 15CM  43611"/>
    <n v="-20"/>
    <n v="22.4"/>
    <n v="-448"/>
    <n v="-384134.41000000009"/>
    <x v="11"/>
  </r>
  <r>
    <m/>
    <x v="26"/>
    <s v="Credit Note"/>
    <s v="4401585699"/>
    <s v="BUILDERS WAREHOUSE:BOKSBURG (NEW)"/>
    <s v="COLOUR MAGIC 15CM  43611"/>
    <n v="-14"/>
    <n v="22.4"/>
    <n v="-313.60000000000002"/>
    <n v="-384448.01000000007"/>
    <x v="11"/>
  </r>
  <r>
    <m/>
    <x v="26"/>
    <s v="Credit Note"/>
    <s v="4401585707"/>
    <s v="BUILDERS WAREHOUSE:HARTEBEESPOORT"/>
    <s v="COLOUR MAGIC 15CM"/>
    <n v="-67"/>
    <n v="22.4"/>
    <n v="-1500.8"/>
    <n v="-385948.81000000006"/>
    <x v="11"/>
  </r>
  <r>
    <m/>
    <x v="308"/>
    <s v="Credit Note"/>
    <s v="1839"/>
    <s v="HABITITNAK/KEENGRO"/>
    <s v="COLOUR MAGIC 15CM"/>
    <n v="-1"/>
    <n v="17"/>
    <n v="-17"/>
    <n v="-385965.81000000006"/>
    <x v="11"/>
  </r>
  <r>
    <m/>
    <x v="308"/>
    <s v="Credit Note"/>
    <s v="1840"/>
    <s v="RAINBOW GARDEN AND HOME CENTRE"/>
    <s v="COLOUR MAGIC 15CM"/>
    <n v="-8"/>
    <n v="21.2"/>
    <n v="-169.6"/>
    <n v="-386135.41000000003"/>
    <x v="11"/>
  </r>
  <r>
    <m/>
    <x v="308"/>
    <s v="Credit Note"/>
    <s v="4401586233"/>
    <s v="BUILDERS WAREHOUSE:STRUBENS VALLEY"/>
    <s v="COLOUR MAGIC 15CM  43611"/>
    <n v="-20"/>
    <n v="22.4"/>
    <n v="-448"/>
    <n v="-386583.41000000003"/>
    <x v="11"/>
  </r>
  <r>
    <m/>
    <x v="201"/>
    <s v="Credit Note"/>
    <s v="27086"/>
    <s v="LIFESTYLE HOME GARDEN"/>
    <s v="COLOUR MAGIC 15CM"/>
    <n v="-7"/>
    <n v="21.2"/>
    <n v="-148.4"/>
    <n v="-386731.81000000006"/>
    <x v="11"/>
  </r>
  <r>
    <m/>
    <x v="201"/>
    <s v="Credit Note"/>
    <s v="1841"/>
    <s v="LOTS OF POTS CENTURION"/>
    <s v="COLOUR MAGIC 15CM"/>
    <n v="-2"/>
    <n v="21.2"/>
    <n v="-42.4"/>
    <n v="-386774.21000000008"/>
    <x v="11"/>
  </r>
  <r>
    <m/>
    <x v="201"/>
    <s v="Credit Note"/>
    <s v="4401586637"/>
    <s v="BUILDERS WAREHOUSE:ERASMUS PARK"/>
    <s v="COLOUR MAGIC 15CM  43611"/>
    <n v="-32"/>
    <n v="22.4"/>
    <n v="-716.8"/>
    <n v="-387491.01000000007"/>
    <x v="11"/>
  </r>
  <r>
    <m/>
    <x v="201"/>
    <s v="Credit Note"/>
    <s v="4401586648"/>
    <s v="BUILDERS WAREHOUSE:CENTURION"/>
    <s v="COLOUR MAGIC 15CM  43611"/>
    <n v="-32"/>
    <n v="22.4"/>
    <n v="-716.8"/>
    <n v="-388207.81000000006"/>
    <x v="11"/>
  </r>
  <r>
    <m/>
    <x v="201"/>
    <s v="Credit Note"/>
    <s v="4401586627"/>
    <s v="BUILDERS WAREHOUSE:RASLOUW"/>
    <s v="COLOUR MAGIC 15CM  43611"/>
    <n v="-11"/>
    <n v="22.4"/>
    <n v="-246.4"/>
    <n v="-388454.21000000008"/>
    <x v="11"/>
  </r>
  <r>
    <m/>
    <x v="201"/>
    <s v="Credit Note"/>
    <s v="4401586639"/>
    <s v="BUILDERS WAREHOUSE:WOODLANDS"/>
    <s v="COLOUR MAGIC 15CM  43611"/>
    <n v="-20"/>
    <n v="22.4"/>
    <n v="-448"/>
    <n v="-388902.21000000008"/>
    <x v="11"/>
  </r>
  <r>
    <m/>
    <x v="27"/>
    <s v="Credit Note"/>
    <s v="V0316353"/>
    <s v="FH CHAMBERLAIN TRADING (PTY) LTD:MONTANA"/>
    <s v="COLOUR MAGIC 15CM"/>
    <n v="-180"/>
    <n v="21.3"/>
    <n v="-3834"/>
    <n v="-392736.21000000008"/>
    <x v="11"/>
  </r>
  <r>
    <m/>
    <x v="27"/>
    <s v="Credit Note"/>
    <s v="4401586982"/>
    <s v="BUILDERS WAREHOUSE:MIDDELBURG"/>
    <s v="COLOUR MAGIC 15CM  43611"/>
    <n v="-2"/>
    <n v="22.4"/>
    <n v="-44.8"/>
    <n v="-392781.01000000007"/>
    <x v="11"/>
  </r>
  <r>
    <m/>
    <x v="27"/>
    <s v="Credit Note"/>
    <s v="4401586995"/>
    <s v="BUILDERS WAREHOUSE:ZAMBEZI"/>
    <s v="COLOUR MAGIC 15CM  43611"/>
    <n v="-20"/>
    <n v="22.4"/>
    <n v="-448"/>
    <n v="-393229.01000000007"/>
    <x v="11"/>
  </r>
  <r>
    <m/>
    <x v="27"/>
    <s v="Credit Note"/>
    <s v="4401586935"/>
    <s v="BUILDERS WAREHOUSE:EMALALHENI"/>
    <s v="COLOUR MAGIC 15CM  43611"/>
    <n v="-15"/>
    <n v="22.4"/>
    <n v="-336"/>
    <n v="-393565.01000000007"/>
    <x v="11"/>
  </r>
  <r>
    <m/>
    <x v="27"/>
    <s v="Credit Note"/>
    <s v="4401586978"/>
    <s v="BUILDERS WAREHOUSE:ZAMBEZI"/>
    <s v="COLOUR MAGIC 15CM  43611"/>
    <n v="-20"/>
    <n v="22.4"/>
    <n v="-448"/>
    <n v="-394013.01000000007"/>
    <x v="11"/>
  </r>
  <r>
    <m/>
    <x v="202"/>
    <s v="Credit Note"/>
    <s v="1949"/>
    <s v="PRETTY GARDENS"/>
    <s v="COLOUR MAGIC 15CM"/>
    <n v="-11"/>
    <n v="21.2"/>
    <n v="-233.2"/>
    <n v="-394246.21000000008"/>
    <x v="11"/>
  </r>
  <r>
    <m/>
    <x v="202"/>
    <s v="Credit Note"/>
    <s v="1699"/>
    <s v="LITTLE AUSTRIA"/>
    <s v="COLOUR MAGIC 15CM"/>
    <n v="-2"/>
    <n v="21.2"/>
    <n v="-42.4"/>
    <n v="-394288.6100000001"/>
    <x v="11"/>
  </r>
  <r>
    <m/>
    <x v="202"/>
    <s v="Credit Note"/>
    <s v="4401587315"/>
    <s v="BUILDERS WAREHOUSE:BLOEMFONTEIN"/>
    <s v="COLOUR MAGIC 15CM  43611"/>
    <n v="-12"/>
    <n v="22.4"/>
    <n v="-268.8"/>
    <n v="-394557.41000000009"/>
    <x v="11"/>
  </r>
  <r>
    <m/>
    <x v="202"/>
    <s v="Credit Note"/>
    <s v="4401587220"/>
    <s v="BUILDERS WAREHOUSE:NEWCASTLE"/>
    <s v="COLOUR MAGIC 15CM  43611"/>
    <n v="-34"/>
    <n v="22.4"/>
    <n v="-761.6"/>
    <n v="-395319.01000000007"/>
    <x v="11"/>
  </r>
  <r>
    <m/>
    <x v="202"/>
    <s v="Credit Note"/>
    <s v="4401587245"/>
    <s v="BUILDERS WAREHOUSE:ROBINDALE"/>
    <s v="COLOUR MAGIC 15CM  43611"/>
    <n v="-19"/>
    <n v="22.4"/>
    <n v="-425.6"/>
    <n v="-395744.61000000004"/>
    <x v="11"/>
  </r>
  <r>
    <m/>
    <x v="202"/>
    <s v="Credit Note"/>
    <s v="4401587301"/>
    <s v="BUILDERS WAREHOUSE:GREENSTONE"/>
    <s v="COLOUR MAGIC 15CM  43611"/>
    <n v="-3"/>
    <n v="22.4"/>
    <n v="-67.2"/>
    <n v="-395811.81000000006"/>
    <x v="11"/>
  </r>
  <r>
    <m/>
    <x v="203"/>
    <s v="Credit Note"/>
    <s v="4401587565"/>
    <s v="BUILDERS WAREHOUSE:BOKSBURG (NEW)"/>
    <s v="COLOUR MAGIC 15CM  43611"/>
    <n v="-27"/>
    <n v="22.4"/>
    <n v="-604.79999999999995"/>
    <n v="-396416.61000000004"/>
    <x v="11"/>
  </r>
  <r>
    <m/>
    <x v="203"/>
    <s v="Credit Note"/>
    <s v="4401587582"/>
    <s v="BUILDERS WAREHOUSE:BEDFORDVIEW"/>
    <s v="COLOUR MAGIC 15CM  43611"/>
    <n v="-4"/>
    <n v="22.4"/>
    <n v="-89.6"/>
    <n v="-396506.21"/>
    <x v="11"/>
  </r>
  <r>
    <m/>
    <x v="203"/>
    <s v="Credit Note"/>
    <s v="4401587554"/>
    <s v="BUILDERS WAREHOUSE:NORTHRIDING"/>
    <s v="COLOUR MAGIC 15CM  43611"/>
    <n v="-11"/>
    <n v="22.4"/>
    <n v="-246.4"/>
    <n v="-396752.61000000004"/>
    <x v="11"/>
  </r>
  <r>
    <m/>
    <x v="203"/>
    <s v="Credit Note"/>
    <s v="4401587578"/>
    <s v="BUILDERS WAREHOUSE:RIVONIA"/>
    <s v="COLOUR MAGIC 15CM  43611"/>
    <n v="-4"/>
    <n v="22.4"/>
    <n v="-89.6"/>
    <n v="-396842.21"/>
    <x v="11"/>
  </r>
  <r>
    <m/>
    <x v="203"/>
    <s v="Credit Note"/>
    <s v="4401587567"/>
    <s v="BUILDERS WAREHOUSE:NEWMARKET"/>
    <s v="COLOUR MAGIC 15CM  43611"/>
    <n v="-24"/>
    <n v="22.4"/>
    <n v="-537.6"/>
    <n v="-397379.81"/>
    <x v="11"/>
  </r>
  <r>
    <m/>
    <x v="203"/>
    <s v="Credit Note"/>
    <s v="4401587570"/>
    <s v="BUILDERS WAREHOUSE:SUNWARD PARK"/>
    <s v="COLOUR MAGIC 15CM  43611"/>
    <n v="-54"/>
    <n v="22.4"/>
    <n v="-1209.5999999999999"/>
    <n v="-398589.41"/>
    <x v="11"/>
  </r>
  <r>
    <m/>
    <x v="203"/>
    <s v="Credit Note"/>
    <s v="4401587573"/>
    <s v="BUILDERS WAREHOUSE:EDENVALE"/>
    <s v="COLOUR MAGIC 15CM  43611"/>
    <n v="-2"/>
    <n v="22.4"/>
    <n v="-44.8"/>
    <n v="-398634.20999999996"/>
    <x v="11"/>
  </r>
  <r>
    <m/>
    <x v="203"/>
    <s v="Credit Note"/>
    <s v="89621A"/>
    <s v="CENTRAL NURSERY DEPOT"/>
    <s v="COLOUR MAGIC 15CM"/>
    <n v="-50"/>
    <n v="21.2"/>
    <n v="-1060"/>
    <n v="-399694.20999999996"/>
    <x v="11"/>
  </r>
  <r>
    <m/>
    <x v="309"/>
    <s v="Credit Note"/>
    <s v="1950"/>
    <s v="HABITITNAK/KEENGRO"/>
    <s v="COLOUR MAGIC 15CM"/>
    <n v="-6"/>
    <n v="17"/>
    <n v="-102"/>
    <n v="-399796.20999999996"/>
    <x v="11"/>
  </r>
  <r>
    <m/>
    <x v="309"/>
    <s v="Credit Note"/>
    <s v="4401587995"/>
    <s v="BUILDERS WAREHOUSE:NOORDHEUWEL"/>
    <s v="COLOUR MAGIC 15CM  43611"/>
    <n v="-2"/>
    <n v="22.4"/>
    <n v="-44.8"/>
    <n v="-399841.00999999995"/>
    <x v="11"/>
  </r>
  <r>
    <m/>
    <x v="28"/>
    <s v="Credit Note"/>
    <s v="4401588372"/>
    <s v="BUILDERS WAREHOUSE:MAFIKENG"/>
    <s v="COLOUR MAGIC 15CM  43611"/>
    <n v="-15"/>
    <n v="22.4"/>
    <n v="-336"/>
    <n v="-400177.00999999995"/>
    <x v="11"/>
  </r>
  <r>
    <m/>
    <x v="28"/>
    <s v="Credit Note"/>
    <s v="4401588337"/>
    <s v="BUILDERS WAREHOUSE:WOODLANDS"/>
    <s v="COLOUR MAGIC 15CM  43611"/>
    <n v="-11"/>
    <n v="22.4"/>
    <n v="-246.4"/>
    <n v="-400423.41"/>
    <x v="11"/>
  </r>
  <r>
    <m/>
    <x v="28"/>
    <s v="Credit Note"/>
    <s v="4401588380"/>
    <s v="BUILDERS WAREHOUSE:RASLOUW"/>
    <s v="COLOUR MAGIC 15CM  43611"/>
    <n v="-16"/>
    <n v="22.4"/>
    <n v="-358.4"/>
    <n v="-400781.81"/>
    <x v="11"/>
  </r>
  <r>
    <m/>
    <x v="28"/>
    <s v="Credit Note"/>
    <s v="4401588383"/>
    <s v="BUILDERS WAREHOUSE:RUSTENBURG"/>
    <s v="COLOUR MAGIC 15CM  43611"/>
    <n v="-23"/>
    <n v="22.4"/>
    <n v="-515.20000000000005"/>
    <n v="-401297.01"/>
    <x v="11"/>
  </r>
  <r>
    <m/>
    <x v="29"/>
    <s v="Credit Note"/>
    <s v="RTS1039432"/>
    <s v="RIVERSIDE MICA"/>
    <s v="COLOUR MAGIC 15CM"/>
    <n v="-4"/>
    <n v="21.99"/>
    <n v="-87.96"/>
    <n v="-401384.97000000003"/>
    <x v="11"/>
  </r>
  <r>
    <m/>
    <x v="29"/>
    <s v="Credit Note"/>
    <s v="4401588664"/>
    <s v="BUILDERS WAREHOUSE:ROBINDALE"/>
    <s v="COLOUR MAGIC 15CM  43611"/>
    <n v="-10"/>
    <n v="22.4"/>
    <n v="-224"/>
    <n v="-401608.97000000003"/>
    <x v="11"/>
  </r>
  <r>
    <m/>
    <x v="29"/>
    <s v="Credit Note"/>
    <s v="4401588632"/>
    <s v="BUILDERS WAREHOUSE:GREENSTONE"/>
    <s v="COLOUR MAGIC 15CM  43611"/>
    <n v="-12"/>
    <n v="22.4"/>
    <n v="-268.8"/>
    <n v="-401877.77"/>
    <x v="11"/>
  </r>
  <r>
    <m/>
    <x v="30"/>
    <s v="Credit Note"/>
    <s v="29914"/>
    <s v="LIFESTYLE HOME GARDEN"/>
    <s v="COLOUR MAGIC 15CM"/>
    <n v="-3"/>
    <n v="21.2"/>
    <n v="-63.6"/>
    <n v="-401941.37"/>
    <x v="11"/>
  </r>
  <r>
    <m/>
    <x v="30"/>
    <s v="Credit Note"/>
    <s v="4401588872"/>
    <s v="BUILDERS WAREHOUSE:EDENVALE"/>
    <s v="COLOUR MAGIC 15CM  43611"/>
    <n v="-8"/>
    <n v="22.4"/>
    <n v="-179.2"/>
    <n v="-402120.57"/>
    <x v="11"/>
  </r>
  <r>
    <m/>
    <x v="30"/>
    <s v="Credit Note"/>
    <s v="4401588858"/>
    <s v="BUILDERS WAREHOUSE:BETHLEHEM"/>
    <s v="COLOUR MAGIC 15CM  43611"/>
    <n v="-2"/>
    <n v="22.4"/>
    <n v="-44.8"/>
    <n v="-402165.37"/>
    <x v="11"/>
  </r>
  <r>
    <m/>
    <x v="30"/>
    <s v="Credit Note"/>
    <s v="4401588885"/>
    <s v="BUILDERS WAREHOUSE:CEDAR SQUARE"/>
    <s v="COLOUR MAGIC 15CM  43611"/>
    <n v="-12"/>
    <n v="22.4"/>
    <n v="-268.8"/>
    <n v="-402434.17"/>
    <x v="11"/>
  </r>
  <r>
    <m/>
    <x v="30"/>
    <s v="Credit Note"/>
    <s v="4401588884"/>
    <s v="BUILDERS WAREHOUSE:NEWMARKET"/>
    <s v="COLOUR MAGIC 15CM  43611"/>
    <n v="-17"/>
    <n v="22.4"/>
    <n v="-380.8"/>
    <n v="-402814.97"/>
    <x v="11"/>
  </r>
  <r>
    <m/>
    <x v="30"/>
    <s v="Credit Note"/>
    <s v="4401588894"/>
    <s v="BUILDERS WAREHOUSE:NELSPRUIT"/>
    <s v="COLOUR MAGIC 15CM  43611"/>
    <n v="-5"/>
    <n v="22.4"/>
    <n v="-112"/>
    <n v="-402926.97"/>
    <x v="11"/>
  </r>
  <r>
    <m/>
    <x v="30"/>
    <s v="Credit Note"/>
    <s v="4401588902"/>
    <s v="BUILDERS WAREHOUSE:MIDDELBURG"/>
    <s v="COLOUR MAGIC 15CM  43611"/>
    <n v="-3"/>
    <n v="22.4"/>
    <n v="-67.2"/>
    <n v="-402994.17"/>
    <x v="11"/>
  </r>
  <r>
    <m/>
    <x v="143"/>
    <s v="Credit Note"/>
    <s v="1362"/>
    <s v="THYME SQUARE"/>
    <s v="COLOUR MAGIC 15CM"/>
    <n v="-20"/>
    <n v="21.2"/>
    <n v="-424"/>
    <n v="-403418.17"/>
    <x v="11"/>
  </r>
  <r>
    <m/>
    <x v="31"/>
    <s v="Credit Note"/>
    <s v="1843"/>
    <s v="RAINBOW GARDEN AND HOME CENTRE"/>
    <s v="COLOUR MAGIC 15CM"/>
    <n v="-19"/>
    <n v="21.2"/>
    <n v="-402.8"/>
    <n v="-403820.97"/>
    <x v="11"/>
  </r>
  <r>
    <m/>
    <x v="31"/>
    <s v="Credit Note"/>
    <s v="4401589393"/>
    <s v="BUILDERS WAREHOUSE:CARNIVAL MALL"/>
    <s v="COLOUR MAGIC 15CM  43611"/>
    <n v="-22"/>
    <n v="22.4"/>
    <n v="-492.8"/>
    <n v="-404313.76999999996"/>
    <x v="11"/>
  </r>
  <r>
    <m/>
    <x v="32"/>
    <s v="Credit Note"/>
    <s v="16670"/>
    <s v="FH CHAMBERLAIN TRADING (PTY) LTD:RIVIERA"/>
    <s v="COLOUR MAGIC 15CM"/>
    <n v="-6"/>
    <n v="21.3"/>
    <n v="-127.8"/>
    <n v="-404441.56999999995"/>
    <x v="11"/>
  </r>
  <r>
    <m/>
    <x v="32"/>
    <s v="Credit Note"/>
    <s v="32202"/>
    <s v="FH CHAMBERLAIN TRADING (PTY) LTD:SILVER LAKES"/>
    <s v="COLOUR MAGIC 15CM"/>
    <n v="-24"/>
    <n v="21.3"/>
    <n v="-511.2"/>
    <n v="-404952.76999999996"/>
    <x v="11"/>
  </r>
  <r>
    <m/>
    <x v="32"/>
    <s v="Credit Note"/>
    <s v="12659"/>
    <s v="FH CHAMBERLAIN TRADING (PTY) LTD:KYALAMI"/>
    <s v="COLOUR MAGIC 15CM"/>
    <n v="-23"/>
    <n v="21.3"/>
    <n v="-489.9"/>
    <n v="-405442.67"/>
    <x v="11"/>
  </r>
  <r>
    <m/>
    <x v="32"/>
    <s v="Credit Note"/>
    <s v="4401589687"/>
    <s v="BUILDERS WAREHOUSE:SECUNDA"/>
    <s v="COLOUR MAGIC 15CM  43611"/>
    <n v="-14"/>
    <n v="22.4"/>
    <n v="-313.60000000000002"/>
    <n v="-405756.26999999996"/>
    <x v="11"/>
  </r>
  <r>
    <m/>
    <x v="32"/>
    <s v="Credit Note"/>
    <s v="4401589658"/>
    <s v="BUILDERS WAREHOUSE:CHERRY LANE"/>
    <s v="COLOUR MAGIC 15CM  43611"/>
    <n v="-8"/>
    <n v="22.4"/>
    <n v="-179.2"/>
    <n v="-405935.47"/>
    <x v="11"/>
  </r>
  <r>
    <m/>
    <x v="32"/>
    <s v="Credit Note"/>
    <s v="4401589674"/>
    <s v="BUILDERS WAREHOUSE:LYNNWOOD"/>
    <s v="COLOUR MAGIC 15CM  43611"/>
    <n v="-13"/>
    <n v="22.4"/>
    <n v="-291.2"/>
    <n v="-406226.67"/>
    <x v="11"/>
  </r>
  <r>
    <m/>
    <x v="32"/>
    <s v="Credit Note"/>
    <s v="4401589668"/>
    <s v="BUILDERS WAREHOUSE:BLOEMFONTEIN"/>
    <s v="COLOUR MAGIC 15CM  43611"/>
    <n v="-1"/>
    <n v="22.4"/>
    <n v="-22.4"/>
    <n v="-406249.07"/>
    <x v="11"/>
  </r>
  <r>
    <m/>
    <x v="310"/>
    <s v="Credit Note"/>
    <s v="1252"/>
    <s v="PLANTYARD"/>
    <s v="COLOUR MAGIC 15CM"/>
    <n v="-4"/>
    <n v="21.2"/>
    <n v="-84.8"/>
    <n v="-406333.87"/>
    <x v="11"/>
  </r>
  <r>
    <m/>
    <x v="310"/>
    <s v="Credit Note"/>
    <s v="4401590342"/>
    <s v="BUILDERS WAREHOUSE:VEREENIGING"/>
    <s v="COLOUR MAGIC 15CM  43611"/>
    <n v="-21"/>
    <n v="22.4"/>
    <n v="-470.4"/>
    <n v="-406804.27"/>
    <x v="11"/>
  </r>
  <r>
    <m/>
    <x v="33"/>
    <s v="Credit Note"/>
    <s v="4401590514"/>
    <s v="BUILDERS WAREHOUSE:FOURWAYS"/>
    <s v="COLOUR MAGIC 15CM   43611"/>
    <n v="-1"/>
    <n v="22.4"/>
    <n v="-22.4"/>
    <n v="-406826.67000000004"/>
    <x v="11"/>
  </r>
  <r>
    <m/>
    <x v="33"/>
    <s v="Credit Note"/>
    <s v="4401590506"/>
    <s v="BUILDERS WAREHOUSE:GLEN EAGLES"/>
    <s v="COLOUR MAGIC 15CM  43611"/>
    <n v="-10"/>
    <n v="22.4"/>
    <n v="-224"/>
    <n v="-407050.67000000004"/>
    <x v="11"/>
  </r>
  <r>
    <m/>
    <x v="33"/>
    <s v="Credit Note"/>
    <s v="29940"/>
    <s v="LIFESTYLE HOME GARDEN"/>
    <s v="COLOUR MAGIC 15CM"/>
    <n v="-13"/>
    <n v="21.2"/>
    <n v="-275.60000000000002"/>
    <n v="-407326.27"/>
    <x v="11"/>
  </r>
  <r>
    <m/>
    <x v="33"/>
    <s v="Credit Note"/>
    <s v="4401590517"/>
    <s v="BUILDERS WAREHOUSE:ZAMBEZI"/>
    <s v="COLOUR MAGIC 15CM  43611"/>
    <n v="-15"/>
    <n v="22.4"/>
    <n v="-336"/>
    <n v="-407662.27"/>
    <x v="11"/>
  </r>
  <r>
    <m/>
    <x v="33"/>
    <s v="Credit Note"/>
    <s v="4401590515"/>
    <s v="BUILDERS WAREHOUSE:CEDAR SQUARE"/>
    <s v="COLOUR MAGIC 15CM  43611"/>
    <n v="-6"/>
    <n v="22.4"/>
    <n v="-134.4"/>
    <n v="-407796.67000000004"/>
    <x v="11"/>
  </r>
  <r>
    <m/>
    <x v="311"/>
    <s v="Credit Note"/>
    <s v="4401590710"/>
    <s v="BUILDERS WAREHOUSE:CRAIGHALL PARK"/>
    <s v="COLOUR MAGIC 15CM  43611"/>
    <n v="-5"/>
    <n v="22.4"/>
    <n v="-112"/>
    <n v="-407908.67000000004"/>
    <x v="11"/>
  </r>
  <r>
    <m/>
    <x v="34"/>
    <s v="Credit Note"/>
    <s v="16054"/>
    <s v="GARDENSHOP PARKTOWN"/>
    <s v="COLOUR MAGIC 15CM"/>
    <n v="-7"/>
    <n v="21.2"/>
    <n v="-148.4"/>
    <n v="-408057.07000000007"/>
    <x v="11"/>
  </r>
  <r>
    <m/>
    <x v="34"/>
    <s v="Credit Note"/>
    <s v="4401590861"/>
    <s v="BUILDERS WAREHOUSE:STRUBENS VALLEY"/>
    <s v="COLOUR MAGIC 15CM  43611"/>
    <n v="-47"/>
    <n v="22.4"/>
    <n v="-1052.8"/>
    <n v="-409109.87000000005"/>
    <x v="11"/>
  </r>
  <r>
    <m/>
    <x v="34"/>
    <s v="Credit Note"/>
    <s v="4401590859"/>
    <s v="BUILDERS WAREHOUSE:EDENVALE"/>
    <s v="COLOUR MAGIC 15CM  43611"/>
    <n v="-16"/>
    <n v="22.4"/>
    <n v="-358.4"/>
    <n v="-409468.27000000008"/>
    <x v="11"/>
  </r>
  <r>
    <m/>
    <x v="6"/>
    <s v="Credit Note"/>
    <s v="1997"/>
    <s v="HABITITNAK/KEENGRO"/>
    <s v="COLOUR MAGIC 15CM  43611"/>
    <n v="-32"/>
    <n v="17"/>
    <n v="-544"/>
    <n v="-410012.27000000008"/>
    <x v="11"/>
  </r>
  <r>
    <m/>
    <x v="6"/>
    <s v="Credit Note"/>
    <s v="1363"/>
    <s v="LITTLE AUSTRIA"/>
    <s v="COLOUR MAGIC 15CM"/>
    <n v="-18"/>
    <n v="21.2"/>
    <n v="-381.6"/>
    <n v="-410393.87000000005"/>
    <x v="11"/>
  </r>
  <r>
    <m/>
    <x v="6"/>
    <s v="Credit Note"/>
    <s v="4401591236"/>
    <s v="BUILDERS WAREHOUSE:NEWMARKET"/>
    <s v="COLOUR MAGIC 15CM  43611"/>
    <n v="-51"/>
    <n v="22.4"/>
    <n v="-1142.4000000000001"/>
    <n v="-411536.27000000008"/>
    <x v="11"/>
  </r>
  <r>
    <m/>
    <x v="7"/>
    <s v="Credit Note"/>
    <s v="1844"/>
    <s v="LOTS OF POTS CENTURION"/>
    <s v="COLOUR MAGIC 15CM"/>
    <n v="-3"/>
    <n v="21.2"/>
    <n v="-63.6"/>
    <n v="-411599.87000000005"/>
    <x v="11"/>
  </r>
  <r>
    <m/>
    <x v="7"/>
    <s v="Credit Note"/>
    <s v="4401591442"/>
    <s v="BUILDERS WAREHOUSE:CHERRY LANE"/>
    <s v="COLOUR MAGIC 15CM  43611"/>
    <n v="-8"/>
    <n v="22.4"/>
    <n v="-179.2"/>
    <n v="-411779.07000000007"/>
    <x v="11"/>
  </r>
  <r>
    <m/>
    <x v="7"/>
    <s v="Credit Note"/>
    <s v="4401591459"/>
    <s v="BUILDERS WAREHOUSE:LYNNWOOD"/>
    <s v="COLOUR MAGIC 15CM  43611"/>
    <n v="-18"/>
    <n v="22.4"/>
    <n v="-403.2"/>
    <n v="-412182.27000000008"/>
    <x v="11"/>
  </r>
  <r>
    <m/>
    <x v="7"/>
    <s v="Credit Note"/>
    <s v="89771A"/>
    <s v="BUILDERS WAREHOUSE:WOODLANDS"/>
    <s v="COLOUR MAGIC 15CM  43611"/>
    <n v="-32"/>
    <n v="22.4"/>
    <n v="-716.8"/>
    <n v="-412899.07000000007"/>
    <x v="11"/>
  </r>
  <r>
    <m/>
    <x v="7"/>
    <s v="Credit Note"/>
    <s v="4401591462"/>
    <s v="BUILDERS WAREHOUSE:GEZINA NEW"/>
    <s v="COLOUR MAGIC 15CM  43611"/>
    <n v="-12"/>
    <n v="22.4"/>
    <n v="-268.8"/>
    <n v="-413167.87000000005"/>
    <x v="11"/>
  </r>
  <r>
    <m/>
    <x v="7"/>
    <s v="Credit Note"/>
    <s v="28513"/>
    <s v="LIFESTYLE HOME GARDEN"/>
    <s v="COLOUR MAGIC 15CM"/>
    <n v="-19"/>
    <n v="21.2"/>
    <n v="-402.8"/>
    <n v="-413570.67000000004"/>
    <x v="11"/>
  </r>
  <r>
    <m/>
    <x v="7"/>
    <s v="Credit Note"/>
    <s v="1150"/>
    <s v="CENTRAL NURSERY DEPOT"/>
    <s v="COLOUR MAGIC 15CM"/>
    <n v="-149"/>
    <n v="21.2"/>
    <n v="-3158.8"/>
    <n v="-416729.47000000003"/>
    <x v="11"/>
  </r>
  <r>
    <m/>
    <x v="2"/>
    <s v="Credit Note"/>
    <s v="16060"/>
    <s v="GARDENSHOP PARKTOWN"/>
    <s v="COLOUR MAGIC 15CM"/>
    <n v="-24"/>
    <n v="21.2"/>
    <n v="-508.8"/>
    <n v="-417238.27"/>
    <x v="11"/>
  </r>
  <r>
    <m/>
    <x v="2"/>
    <s v="Credit Note"/>
    <s v="4401591694"/>
    <s v="BUILDERS WAREHOUSE:NEWCASTLE"/>
    <s v="COLOUR MAGIC 15CM  43611"/>
    <n v="-6"/>
    <n v="22.4"/>
    <n v="-134.4"/>
    <n v="-417372.67000000004"/>
    <x v="11"/>
  </r>
  <r>
    <m/>
    <x v="2"/>
    <s v="Credit Note"/>
    <s v="4401591684"/>
    <s v="BUILDERS WAREHOUSE:KLERKSDORP"/>
    <s v="COLOUR MAGIC 15CM  43611"/>
    <n v="-44"/>
    <n v="22.4"/>
    <n v="-985.6"/>
    <n v="-418358.27"/>
    <x v="11"/>
  </r>
  <r>
    <m/>
    <x v="2"/>
    <s v="Credit Note"/>
    <s v="4401591672"/>
    <s v="BUILDERS WAREHOUSE:LAMBTON"/>
    <s v="COLOUR MAGIC 15CM  43611"/>
    <n v="-2"/>
    <n v="22.4"/>
    <n v="-44.8"/>
    <n v="-418403.07"/>
    <x v="11"/>
  </r>
  <r>
    <m/>
    <x v="2"/>
    <s v="Credit Note"/>
    <s v="4401591714"/>
    <s v="BUILDERS WAREHOUSE:MAFIKENG"/>
    <s v="COLOUR MAGIC 15CM  43611"/>
    <n v="-10"/>
    <n v="22.4"/>
    <n v="-224"/>
    <n v="-418627.07"/>
    <x v="11"/>
  </r>
  <r>
    <m/>
    <x v="205"/>
    <s v="Credit Note"/>
    <s v="16710"/>
    <s v="FH CHAMBERLAIN TRADING (PTY) LTD:RIVIERA"/>
    <s v="COLOUR MAGIC 15CM"/>
    <n v="-7"/>
    <n v="21.3"/>
    <n v="-149.1"/>
    <n v="-418776.17"/>
    <x v="11"/>
  </r>
  <r>
    <m/>
    <x v="205"/>
    <s v="Credit Note"/>
    <s v="38324"/>
    <s v="FH CHAMBERLAIN TRADING (PTY) LTD:MONTANA"/>
    <s v="COLOUR MAGIC 15CM"/>
    <n v="-18"/>
    <n v="21.3"/>
    <n v="-383.4"/>
    <n v="-419159.57"/>
    <x v="11"/>
  </r>
  <r>
    <m/>
    <x v="205"/>
    <s v="Credit Note"/>
    <s v="4401591951"/>
    <s v="BUILDERS WAREHOUSE:BLOEMFONTEIN"/>
    <s v="COLOUR MAGIC 15CM  43611"/>
    <n v="-15"/>
    <n v="22.4"/>
    <n v="-336"/>
    <n v="-419495.57"/>
    <x v="11"/>
  </r>
  <r>
    <m/>
    <x v="205"/>
    <s v="Credit Note"/>
    <s v="4401591945"/>
    <s v="BUILDERS WAREHOUSE:ROBINDALE"/>
    <s v="COLOUR MAGIC 15CM  43611"/>
    <n v="-16"/>
    <n v="22.4"/>
    <n v="-358.4"/>
    <n v="-419853.97000000003"/>
    <x v="11"/>
  </r>
  <r>
    <m/>
    <x v="205"/>
    <s v="Credit Note"/>
    <s v="4401591929"/>
    <s v="BUILDERS WAREHOUSE:KEMPTON PARK"/>
    <s v="COLOUR MAGIC 15CM  43611"/>
    <n v="-32"/>
    <n v="22.4"/>
    <n v="-716.8"/>
    <n v="-420570.77"/>
    <x v="11"/>
  </r>
  <r>
    <m/>
    <x v="205"/>
    <s v="Credit Note"/>
    <s v="4401591943"/>
    <s v="BUILDERS WAREHOUSE:BEDFORDVIEW"/>
    <s v="COLOUR MAGIC 15CM  43611"/>
    <n v="-1"/>
    <n v="22.4"/>
    <n v="-22.4"/>
    <n v="-420593.17000000004"/>
    <x v="11"/>
  </r>
  <r>
    <m/>
    <x v="35"/>
    <s v="Credit Note"/>
    <s v="1845"/>
    <s v="LITTLE AUSTRIA"/>
    <s v="COLOUR MAGIC 15CM"/>
    <n v="-12"/>
    <n v="21.4"/>
    <n v="-256.8"/>
    <n v="-420849.97000000003"/>
    <x v="11"/>
  </r>
  <r>
    <m/>
    <x v="35"/>
    <s v="Credit Note"/>
    <s v="4401592159"/>
    <s v="BUILDERS WAREHOUSE:THOHOYANDOU"/>
    <s v="COLOUR MAGIC 15CM  43611"/>
    <n v="-32"/>
    <n v="22.4"/>
    <n v="-716.8"/>
    <n v="-421566.77"/>
    <x v="11"/>
  </r>
  <r>
    <m/>
    <x v="35"/>
    <s v="Credit Note"/>
    <s v="4401592151"/>
    <s v="BUILDERS WAREHOUSE:NELSPRUIT"/>
    <s v="COLOUR MAGIC 15CM  43611"/>
    <n v="-34"/>
    <n v="22.4"/>
    <n v="-761.6"/>
    <n v="-422328.37"/>
    <x v="11"/>
  </r>
  <r>
    <m/>
    <x v="35"/>
    <s v="Credit Note"/>
    <s v="4401592121"/>
    <s v="BUILDERS WAREHOUSE:GREENSTONE"/>
    <s v="COLOUR MAGIC 15CM  43611"/>
    <n v="-7"/>
    <n v="22.4"/>
    <n v="-156.80000000000001"/>
    <n v="-422485.17"/>
    <x v="11"/>
  </r>
  <r>
    <m/>
    <x v="35"/>
    <s v="Credit Note"/>
    <s v="4401592152"/>
    <s v="BUILDERS WAREHOUSE:CARNIVAL MALL"/>
    <s v="COLOUR MAGIC 15CM  43611"/>
    <n v="-11"/>
    <n v="22.4"/>
    <n v="-246.4"/>
    <n v="-422731.57"/>
    <x v="11"/>
  </r>
  <r>
    <m/>
    <x v="35"/>
    <s v="Credit Note"/>
    <s v="4401592157"/>
    <s v="BUILDERS WAREHOUSE:SUNWARD PARK"/>
    <s v="COLOUR MAGIC 15CM  43611"/>
    <n v="-49"/>
    <n v="22.4"/>
    <n v="-1097.5999999999999"/>
    <n v="-423829.17"/>
    <x v="11"/>
  </r>
  <r>
    <m/>
    <x v="36"/>
    <s v="Credit Note"/>
    <s v="4401592262"/>
    <s v="BUILDERS WAREHOUSE:EDENVALE"/>
    <s v="COLOUR MAGIC 15CM  43611"/>
    <n v="-18"/>
    <n v="22.4"/>
    <n v="-403.2"/>
    <n v="-424232.37"/>
    <x v="11"/>
  </r>
  <r>
    <m/>
    <x v="36"/>
    <s v="Credit Note"/>
    <s v="4401592264"/>
    <s v="BUILDERS WAREHOUSE:BOKSBURG (NEW)"/>
    <s v="COLOUR MAGIC 15CM  43611"/>
    <n v="-26"/>
    <n v="22.4"/>
    <n v="-582.4"/>
    <n v="-424814.77"/>
    <x v="11"/>
  </r>
  <r>
    <m/>
    <x v="36"/>
    <s v="Credit Note"/>
    <s v="89832A"/>
    <s v="THYME SQUARE"/>
    <s v="COLOUR MAGIC 15CM"/>
    <n v="-33"/>
    <n v="21.2"/>
    <n v="-699.6"/>
    <n v="-425514.37"/>
    <x v="11"/>
  </r>
  <r>
    <m/>
    <x v="36"/>
    <s v="Credit Note"/>
    <s v="4401592794"/>
    <s v="BUILDERS WAREHOUSE:HARTEBEESPOORT"/>
    <s v="COLOUR MAGIC 15CM  43611"/>
    <n v="-46"/>
    <n v="22.4"/>
    <n v="-1030.4000000000001"/>
    <n v="-426544.77"/>
    <x v="11"/>
  </r>
  <r>
    <m/>
    <x v="37"/>
    <s v="Credit Note"/>
    <s v="1998"/>
    <s v="HABITITNAK/KEENGRO"/>
    <s v="COLOUR MAGIC 15CM"/>
    <n v="-5"/>
    <n v="17"/>
    <n v="-85"/>
    <n v="-426629.77"/>
    <x v="11"/>
  </r>
  <r>
    <m/>
    <x v="37"/>
    <s v="Credit Note"/>
    <s v="4401592529"/>
    <s v="BUILDERS WAREHOUSE:MIDRAND"/>
    <s v="COLOUR MAGIC 15CM  43611"/>
    <n v="-20"/>
    <n v="22.4"/>
    <n v="-448"/>
    <n v="-427077.77"/>
    <x v="11"/>
  </r>
  <r>
    <m/>
    <x v="8"/>
    <s v="Credit Note"/>
    <s v="28530"/>
    <s v="LIFESTYLE HOME GARDEN"/>
    <s v="COLOUR MAGIC 15CM"/>
    <n v="-3"/>
    <n v="21.2"/>
    <n v="-63.6"/>
    <n v="-427141.37"/>
    <x v="11"/>
  </r>
  <r>
    <m/>
    <x v="8"/>
    <s v="Credit Note"/>
    <s v="4401592761"/>
    <s v="BUILDERS WAREHOUSE:ERASMUS PARK"/>
    <s v="COLOUR MAGIC 15CM  43611"/>
    <n v="-32"/>
    <n v="22.4"/>
    <n v="-716.8"/>
    <n v="-427858.17"/>
    <x v="11"/>
  </r>
  <r>
    <m/>
    <x v="8"/>
    <s v="Credit Note"/>
    <s v="4401592781"/>
    <s v="BUILDERS WAREHOUSE:WOODLANDS"/>
    <s v="COLOUR MAGIC 15CM  43611"/>
    <n v="-16"/>
    <n v="22.4"/>
    <n v="-358.4"/>
    <n v="-428216.57"/>
    <x v="11"/>
  </r>
  <r>
    <m/>
    <x v="8"/>
    <s v="Credit Note"/>
    <s v="4401592795"/>
    <s v="BUILDERS WAREHOUSE:ZAMBEZI"/>
    <s v="COLOUR MAGIC 15CM  43611"/>
    <n v="-40"/>
    <n v="22.4"/>
    <n v="-896"/>
    <n v="-429112.57"/>
    <x v="11"/>
  </r>
  <r>
    <m/>
    <x v="8"/>
    <s v="Credit Note"/>
    <s v="4401592774"/>
    <s v="BUILDERS WAREHOUSE:FOURWAYS"/>
    <s v="COLOUR MAGIC 15CM  43611"/>
    <n v="-1"/>
    <n v="22.4"/>
    <n v="-22.4"/>
    <n v="-429134.97000000003"/>
    <x v="11"/>
  </r>
  <r>
    <m/>
    <x v="8"/>
    <s v="Credit Note"/>
    <s v="4401592683"/>
    <s v="BUILDERS WAREHOUSE:GLEN EAGLES"/>
    <s v="COLOUR MAGIC 15CM  43611"/>
    <n v="-2"/>
    <n v="22.4"/>
    <n v="-44.8"/>
    <n v="-429179.77"/>
    <x v="11"/>
  </r>
  <r>
    <m/>
    <x v="8"/>
    <s v="Credit Note"/>
    <s v="4401592778"/>
    <s v="BUILDERS WAREHOUSE:RIVONIA"/>
    <s v="COLOUR MAGIC 15CM   43611"/>
    <n v="-15"/>
    <n v="22.4"/>
    <n v="-336"/>
    <n v="-429515.77"/>
    <x v="11"/>
  </r>
  <r>
    <m/>
    <x v="8"/>
    <s v="Credit Note"/>
    <s v="4401592788"/>
    <s v="BUILDERS WAREHOUSE:BRYANSTON"/>
    <s v="COLOUR MAGIC 15CM  43611"/>
    <n v="-5"/>
    <n v="22.4"/>
    <n v="-112"/>
    <n v="-429627.77"/>
    <x v="11"/>
  </r>
  <r>
    <m/>
    <x v="8"/>
    <s v="Credit Note"/>
    <s v="4401592757"/>
    <s v="BUILDERS WAREHOUSE:LYNNWOOD"/>
    <s v="COLOUR MAGIC 15CM  43611"/>
    <n v="-20"/>
    <n v="22.4"/>
    <n v="-448"/>
    <n v="-430075.77"/>
    <x v="11"/>
  </r>
  <r>
    <m/>
    <x v="8"/>
    <s v="Credit Note"/>
    <s v="4401592772"/>
    <s v="BUILDERS WAREHOUSE:SILVERLAKES"/>
    <s v="COLOUR MAGIC 15CM  43611"/>
    <n v="-7"/>
    <n v="22.4"/>
    <n v="-156.80000000000001"/>
    <n v="-430232.57"/>
    <x v="11"/>
  </r>
  <r>
    <m/>
    <x v="8"/>
    <s v="Credit Note"/>
    <s v="4401592796"/>
    <s v="BUILDERS WAREHOUSE:RUSTENBURG"/>
    <s v="COLOUR MAGIC 15CM  43611"/>
    <n v="-75"/>
    <n v="22.4"/>
    <n v="-1680"/>
    <n v="-431912.57"/>
    <x v="11"/>
  </r>
  <r>
    <m/>
    <x v="38"/>
    <s v="Credit Note"/>
    <s v="1849"/>
    <s v="LOTS OF POTS CENTURION"/>
    <s v="COLOUR MAGIC 15CM"/>
    <n v="-6"/>
    <n v="31.8"/>
    <n v="-190.8"/>
    <n v="-432103.37"/>
    <x v="11"/>
  </r>
  <r>
    <m/>
    <x v="38"/>
    <s v="Credit Note"/>
    <s v="12747"/>
    <s v="FH CHAMBERLAIN TRADING (PTY) LTD:KYALAMI"/>
    <s v="COLOUR MAGIC 15CM"/>
    <n v="-54"/>
    <n v="21.3"/>
    <n v="-1150.2"/>
    <n v="-433253.57"/>
    <x v="11"/>
  </r>
  <r>
    <m/>
    <x v="38"/>
    <s v="Credit Note"/>
    <s v="4401593071"/>
    <s v="BUILDERS WAREHOUSE:RASLOUW"/>
    <s v="COLOUR MAGIC 15CM  43611"/>
    <n v="-35"/>
    <n v="22.4"/>
    <n v="-784"/>
    <n v="-434037.57"/>
    <x v="11"/>
  </r>
  <r>
    <m/>
    <x v="38"/>
    <s v="Credit Note"/>
    <s v="4401593084"/>
    <s v="BUILDERS WAREHOUSE:CENTURION"/>
    <s v="COLOUR MAGIC 15CM  43611"/>
    <n v="-80"/>
    <n v="22.4"/>
    <n v="-1792"/>
    <n v="-435829.57"/>
    <x v="11"/>
  </r>
  <r>
    <m/>
    <x v="277"/>
    <s v="Credit Note"/>
    <s v="4401593375"/>
    <s v="BUILDERS WAREHOUSE:NORTHRIDING"/>
    <s v="COLOUR MAGIC 15CM  43611"/>
    <n v="-16"/>
    <n v="22.4"/>
    <n v="-358.4"/>
    <n v="-436187.97000000003"/>
    <x v="11"/>
  </r>
  <r>
    <m/>
    <x v="277"/>
    <s v="Credit Note"/>
    <s v="4401593312"/>
    <s v="BUILDERS WAREHOUSE:VEREENIGING"/>
    <s v="COLOUR MAGIC 15CM  43611"/>
    <n v="-1"/>
    <n v="22.4"/>
    <n v="-22.4"/>
    <n v="-436210.37000000005"/>
    <x v="11"/>
  </r>
  <r>
    <m/>
    <x v="39"/>
    <s v="Credit Note"/>
    <s v="1367"/>
    <s v="PRETTY GARDENS"/>
    <s v="COLOUR MAGIC 15CM"/>
    <n v="-13"/>
    <n v="21.2"/>
    <n v="-275.60000000000002"/>
    <n v="-436485.97000000003"/>
    <x v="11"/>
  </r>
  <r>
    <m/>
    <x v="39"/>
    <s v="Credit Note"/>
    <s v="1304"/>
    <s v="THYME SQUARE"/>
    <s v="COLOUR MAGIC 15CM"/>
    <n v="-2"/>
    <n v="109.95"/>
    <n v="-219.9"/>
    <n v="-436705.87000000005"/>
    <x v="11"/>
  </r>
  <r>
    <m/>
    <x v="39"/>
    <s v="Credit Note"/>
    <s v="4401593625"/>
    <s v="BUILDERS WAREHOUSE:BLOEMFONTEIN"/>
    <s v="COLOUR MAGIC 15CM  43611"/>
    <n v="-6"/>
    <n v="22.4"/>
    <n v="-134.4"/>
    <n v="-436840.27000000008"/>
    <x v="11"/>
  </r>
  <r>
    <m/>
    <x v="39"/>
    <s v="Credit Note"/>
    <s v="4401593620"/>
    <s v="BUILDERS WAREHOUSE:NEWMARKET"/>
    <s v="COLOUR MAGIC 15CM  43611"/>
    <n v="-11"/>
    <n v="22.4"/>
    <n v="-246.4"/>
    <n v="-437086.6700000001"/>
    <x v="11"/>
  </r>
  <r>
    <m/>
    <x v="235"/>
    <s v="Credit Note"/>
    <s v="89421A"/>
    <s v="BUILDERS WAREHOUSE:CEDAR SQUARE"/>
    <s v="COLOUR MAGIC 15CM  43611"/>
    <n v="-25"/>
    <n v="22.4"/>
    <n v="-560"/>
    <n v="-437646.6700000001"/>
    <x v="11"/>
  </r>
  <r>
    <m/>
    <x v="235"/>
    <s v="Credit Note"/>
    <s v="88812A"/>
    <s v="BUILDERS WAREHOUSE:CEDAR SQUARE"/>
    <s v="COLOUR MAGIC 15CM  43611"/>
    <n v="-40"/>
    <n v="22.4"/>
    <n v="-896"/>
    <n v="-438542.6700000001"/>
    <x v="11"/>
  </r>
  <r>
    <m/>
    <x v="235"/>
    <s v="Credit Note"/>
    <s v="1305"/>
    <s v="HABITITNAK/KEENGRO"/>
    <s v="COLOUR MAGIC 15CM"/>
    <n v="-15"/>
    <n v="17"/>
    <n v="-255"/>
    <n v="-438797.6700000001"/>
    <x v="11"/>
  </r>
  <r>
    <m/>
    <x v="217"/>
    <s v="Credit Note"/>
    <s v="4401594476"/>
    <s v="BUILDERS WAREHOUSE:SECUNDA"/>
    <s v="COLOUR MAGIC 15CM  43611"/>
    <n v="-40"/>
    <n v="22.4"/>
    <n v="-896"/>
    <n v="-439693.6700000001"/>
    <x v="11"/>
  </r>
  <r>
    <m/>
    <x v="217"/>
    <s v="Credit Note"/>
    <s v="4401594425"/>
    <s v="BUILDERS WAREHOUSE:RIVONIA"/>
    <s v="COLOUR MAGIC 15CM  43611"/>
    <n v="-20"/>
    <n v="22.4"/>
    <n v="-448"/>
    <n v="-440141.6700000001"/>
    <x v="11"/>
  </r>
  <r>
    <m/>
    <x v="217"/>
    <s v="Credit Note"/>
    <s v="4401594415"/>
    <s v="BUILDERS WAREHOUSE:BRYANSTON"/>
    <s v="COLOUR MAGIC 15CM  43611"/>
    <n v="-1"/>
    <n v="22.4"/>
    <n v="-22.4"/>
    <n v="-440164.07000000012"/>
    <x v="11"/>
  </r>
  <r>
    <m/>
    <x v="217"/>
    <s v="Credit Note"/>
    <s v="4401594310"/>
    <s v="BUILDERS WAREHOUSE:GLEN EAGLES"/>
    <s v="COLOUR MAGIC 15CM  43611"/>
    <n v="-1"/>
    <n v="22.4"/>
    <n v="-22.4"/>
    <n v="-440186.47000000015"/>
    <x v="11"/>
  </r>
  <r>
    <m/>
    <x v="217"/>
    <s v="Credit Note"/>
    <s v="4401594457"/>
    <s v="BUILDERS WAREHOUSE:ZAMBEZI"/>
    <s v="COLOUR MAGIC 15CM  43611"/>
    <n v="-10"/>
    <n v="22.4"/>
    <n v="-224"/>
    <n v="-440410.47000000015"/>
    <x v="11"/>
  </r>
  <r>
    <m/>
    <x v="206"/>
    <s v="Credit Note"/>
    <s v="12794"/>
    <s v="FH CHAMBERLAIN TRADING (PTY) LTD:KYALAMI"/>
    <s v="COLOUR MAGIC 15CM"/>
    <n v="-26"/>
    <n v="21.3"/>
    <n v="-553.79999999999995"/>
    <n v="-440964.27000000014"/>
    <x v="11"/>
  </r>
  <r>
    <m/>
    <x v="206"/>
    <s v="Credit Note"/>
    <s v="44015944657"/>
    <s v="BUILDERS WAREHOUSE:BETHLEHEM"/>
    <s v="COLOUR MAGIC 15CM  43611"/>
    <n v="-52"/>
    <n v="22.4"/>
    <n v="-1164.8"/>
    <n v="-442129.07000000012"/>
    <x v="11"/>
  </r>
  <r>
    <m/>
    <x v="206"/>
    <s v="Credit Note"/>
    <s v="4401594773"/>
    <s v="BUILDERS WAREHOUSE:KLERKSDORP"/>
    <s v="COLOUR MAGIC 15CM  43611"/>
    <n v="-8"/>
    <n v="22.4"/>
    <n v="-179.2"/>
    <n v="-442308.27000000014"/>
    <x v="11"/>
  </r>
  <r>
    <m/>
    <x v="207"/>
    <s v="Credit Note"/>
    <s v="16079"/>
    <s v="GARDENSHOP PARKTOWN"/>
    <s v="COLOUR MAGIC 15CM"/>
    <n v="-5"/>
    <n v="21.2"/>
    <n v="-106"/>
    <n v="-442414.27000000014"/>
    <x v="11"/>
  </r>
  <r>
    <m/>
    <x v="207"/>
    <s v="Credit Note"/>
    <s v="1370"/>
    <s v="LITTLE AUSTRIA"/>
    <s v="COLOUR MAGIC 15CM"/>
    <n v="-2"/>
    <n v="21.2"/>
    <n v="-42.4"/>
    <n v="-442456.67000000016"/>
    <x v="11"/>
  </r>
  <r>
    <m/>
    <x v="207"/>
    <s v="Credit Note"/>
    <s v="4401595157"/>
    <s v="BUILDERS WAREHOUSE:NEWCASTLE"/>
    <s v="COLOUR MAGIC 15CM  43611"/>
    <n v="-35"/>
    <n v="22.4"/>
    <n v="-784"/>
    <n v="-443240.67000000016"/>
    <x v="11"/>
  </r>
  <r>
    <m/>
    <x v="207"/>
    <s v="Credit Note"/>
    <s v="4401595121"/>
    <s v="BUILDERS WAREHOUSE:KEMPTON PARK"/>
    <s v="COLOUR MAGIC 15CM  43611"/>
    <n v="-23"/>
    <n v="22.4"/>
    <n v="-515.20000000000005"/>
    <n v="-443755.87000000017"/>
    <x v="11"/>
  </r>
  <r>
    <m/>
    <x v="207"/>
    <s v="Credit Note"/>
    <s v="4401595128"/>
    <s v="BUILDERS WAREHOUSE:STRUBENS VALLEY"/>
    <s v="COLOUR MAGIC 15CM  43611"/>
    <n v="-20"/>
    <n v="22.4"/>
    <n v="-448"/>
    <n v="-444203.87000000017"/>
    <x v="11"/>
  </r>
  <r>
    <m/>
    <x v="208"/>
    <s v="Credit Note"/>
    <s v="1259"/>
    <s v="THYME SQUARE"/>
    <s v="COLOUR MAGIC 15CM"/>
    <n v="-3"/>
    <n v="21.2"/>
    <n v="-63.6"/>
    <n v="-444267.47000000015"/>
    <x v="11"/>
  </r>
  <r>
    <m/>
    <x v="208"/>
    <s v="Credit Note"/>
    <s v="4401595484"/>
    <s v="BUILDERS WAREHOUSE:NELSPRUIT"/>
    <s v="COLOUR MAGIC 15CM  43611"/>
    <n v="-100"/>
    <n v="22.4"/>
    <n v="-2240"/>
    <n v="-446507.47000000015"/>
    <x v="11"/>
  </r>
  <r>
    <m/>
    <x v="208"/>
    <s v="Credit Note"/>
    <s v="4401595487"/>
    <s v="BUILDERS WAREHOUSE:SUNWARD PARK"/>
    <s v="COLOUR MAGIC 15CM  43611"/>
    <n v="-24"/>
    <n v="22.4"/>
    <n v="-537.6"/>
    <n v="-447045.07000000012"/>
    <x v="11"/>
  </r>
  <r>
    <m/>
    <x v="208"/>
    <s v="Credit Note"/>
    <s v="4401595429"/>
    <s v="BUILDERS WAREHOUSE:EDENVALE"/>
    <s v="COLOUR MAGIC 15CM  43611"/>
    <n v="-22"/>
    <n v="22.4"/>
    <n v="-492.8"/>
    <n v="-447537.87000000011"/>
    <x v="11"/>
  </r>
  <r>
    <m/>
    <x v="208"/>
    <s v="Credit Note"/>
    <s v="4401595441"/>
    <s v="BUILDERS WAREHOUSE:MIDRAND"/>
    <s v="COLOUR MAGIC 15CM  43611"/>
    <n v="-20"/>
    <n v="22.4"/>
    <n v="-448"/>
    <n v="-447985.87000000011"/>
    <x v="11"/>
  </r>
  <r>
    <m/>
    <x v="208"/>
    <s v="Credit Note"/>
    <s v="4401595457"/>
    <s v="BUILDERS WAREHOUSE:EMALALHENI"/>
    <s v="COLOUR MAGIC 15CM  43611"/>
    <n v="-22"/>
    <n v="22.4"/>
    <n v="-492.8"/>
    <n v="-448478.6700000001"/>
    <x v="11"/>
  </r>
  <r>
    <m/>
    <x v="208"/>
    <s v="Credit Note"/>
    <s v="4401595469"/>
    <s v="BUILDERS WAREHOUSE:CARNIVAL MALL"/>
    <s v="COLOUR MAGIC 15CM  43611"/>
    <n v="-9"/>
    <n v="22.4"/>
    <n v="-201.6"/>
    <n v="-448680.27000000008"/>
    <x v="11"/>
  </r>
  <r>
    <m/>
    <x v="312"/>
    <s v="Credit Note"/>
    <s v="1371"/>
    <s v="HABITITNAK/KEENGRO"/>
    <s v="COLOUR MAGIC 15CM"/>
    <n v="-26"/>
    <n v="17"/>
    <n v="-442"/>
    <n v="-449122.27000000008"/>
    <x v="11"/>
  </r>
  <r>
    <m/>
    <x v="312"/>
    <s v="Credit Note"/>
    <s v="4401595839"/>
    <s v="BUILDERS WAREHOUSE:STRUBENS VALLEY"/>
    <s v="COLOUR MAGIC 15CM  43611"/>
    <n v="-10"/>
    <n v="22.4"/>
    <n v="-224"/>
    <n v="-449346.27000000008"/>
    <x v="11"/>
  </r>
  <r>
    <m/>
    <x v="312"/>
    <s v="Credit Note"/>
    <s v="4401595908"/>
    <s v="BUILDERS WAREHOUSE:NOORDHEUWEL"/>
    <s v="COLOUR MAGIC 15CM  43611"/>
    <n v="-7"/>
    <n v="22.4"/>
    <n v="-156.80000000000001"/>
    <n v="-449503.07000000007"/>
    <x v="11"/>
  </r>
  <r>
    <m/>
    <x v="9"/>
    <s v="Credit Note"/>
    <s v="4401596212"/>
    <s v="BUILDERS WAREHOUSE:FOURWAYS"/>
    <s v="COLOUR MAGIC 15CM  43611"/>
    <n v="-14"/>
    <n v="22.4"/>
    <n v="-313.60000000000002"/>
    <n v="-449816.67000000004"/>
    <x v="11"/>
  </r>
  <r>
    <m/>
    <x v="9"/>
    <s v="Credit Note"/>
    <s v="4401596173"/>
    <s v="BUILDERS WAREHOUSE:RIVONIA"/>
    <s v="COLOUR MAGIC 15CM  43611"/>
    <n v="-13"/>
    <n v="22.4"/>
    <n v="-291.2"/>
    <n v="-450107.87000000005"/>
    <x v="11"/>
  </r>
  <r>
    <m/>
    <x v="9"/>
    <s v="Credit Note"/>
    <s v="4401596253"/>
    <s v="BUILDERS WAREHOUSE:WOODLANDS"/>
    <s v="COLOUR MAGIC 15CM  43611"/>
    <n v="-26"/>
    <n v="22.4"/>
    <n v="-582.4"/>
    <n v="-450690.27000000008"/>
    <x v="11"/>
  </r>
  <r>
    <m/>
    <x v="9"/>
    <s v="Credit Note"/>
    <s v="4401596185"/>
    <s v="BUILDERS WAREHOUSE:ERASMUS PARK"/>
    <s v="COLOUR MAGIC 15CM  43611"/>
    <n v="-24"/>
    <n v="22.4"/>
    <n v="-537.6"/>
    <n v="-451227.87000000005"/>
    <x v="11"/>
  </r>
  <r>
    <m/>
    <x v="9"/>
    <s v="Credit Note"/>
    <s v="4401596255"/>
    <s v="BUILDERS WAREHOUSE:CEDAR SQUARE"/>
    <s v="COLOUR MAGIC 15CM  43611"/>
    <n v="-2"/>
    <n v="22.4"/>
    <n v="-44.8"/>
    <n v="-451272.67000000004"/>
    <x v="11"/>
  </r>
  <r>
    <m/>
    <x v="9"/>
    <s v="Credit Note"/>
    <s v="4401596216"/>
    <s v="BUILDERS WAREHOUSE:CHERRY LANE"/>
    <s v="COLOUR MAGIC 15CM  43611"/>
    <n v="-40"/>
    <n v="22.4"/>
    <n v="-896"/>
    <n v="-452168.67000000004"/>
    <x v="11"/>
  </r>
  <r>
    <m/>
    <x v="278"/>
    <s v="Credit Note"/>
    <s v="16084"/>
    <s v="GARDENSHOP PARKTOWN"/>
    <s v="COLOUR MAGIC 15CM"/>
    <n v="-21"/>
    <n v="21.2"/>
    <n v="-445.2"/>
    <n v="-452613.87000000005"/>
    <x v="11"/>
  </r>
  <r>
    <m/>
    <x v="278"/>
    <s v="Credit Note"/>
    <s v="4401596639"/>
    <s v="BUILDERS WAREHOUSE:SOUTHGATE"/>
    <s v="COLOUR MAGIC 15CM  43611"/>
    <n v="-3"/>
    <n v="22.4"/>
    <n v="-67.2"/>
    <n v="-452681.07000000007"/>
    <x v="11"/>
  </r>
  <r>
    <m/>
    <x v="278"/>
    <s v="Credit Note"/>
    <s v="4401596652"/>
    <s v="BUILDERS WAREHOUSE:KLERKSDORP"/>
    <s v="COLOUR MAGIC 15CM  43611"/>
    <n v="-7"/>
    <n v="22.4"/>
    <n v="-156.80000000000001"/>
    <n v="-452837.87000000005"/>
    <x v="11"/>
  </r>
  <r>
    <m/>
    <x v="40"/>
    <s v="Credit Note"/>
    <s v="4401596986"/>
    <s v="BUILDERS WAREHOUSE:GREENSTONE"/>
    <s v="COLOUR MAGIC 15CM  43611"/>
    <n v="-6"/>
    <n v="22.4"/>
    <n v="-134.4"/>
    <n v="-452972.27000000008"/>
    <x v="11"/>
  </r>
  <r>
    <m/>
    <x v="40"/>
    <s v="Credit Note"/>
    <s v="4401597008"/>
    <s v="BUILDERS WAREHOUSE:NORTHRIDING"/>
    <s v="COLOUR MAGIC 15CM  43611"/>
    <n v="-9"/>
    <n v="22.4"/>
    <n v="-201.6"/>
    <n v="-453173.87000000005"/>
    <x v="11"/>
  </r>
  <r>
    <m/>
    <x v="40"/>
    <s v="Credit Note"/>
    <s v="4401597004"/>
    <s v="BUILDERS WAREHOUSE:KEMPTON PARK"/>
    <s v="COLOUR MAGIC 15CM  43611"/>
    <n v="-1"/>
    <n v="22.4"/>
    <n v="-22.4"/>
    <n v="-453196.27000000008"/>
    <x v="11"/>
  </r>
  <r>
    <m/>
    <x v="40"/>
    <s v="Credit Note"/>
    <s v="4401596956"/>
    <s v="BUILDERS WAREHOUSE:BEDFORDVIEW"/>
    <s v="COLOUR MAGIC 15CM  43611"/>
    <n v="-27"/>
    <n v="22.4"/>
    <n v="-604.79999999999995"/>
    <n v="-453801.07000000007"/>
    <x v="11"/>
  </r>
  <r>
    <m/>
    <x v="40"/>
    <s v="Credit Note"/>
    <s v="4401596975"/>
    <s v="BUILDERS WAREHOUSE:ROBINDALE"/>
    <s v="COLOUR MAGIC 15CM  43611"/>
    <n v="-24"/>
    <n v="22.4"/>
    <n v="-537.6"/>
    <n v="-454338.67000000004"/>
    <x v="11"/>
  </r>
  <r>
    <m/>
    <x v="40"/>
    <s v="Credit Note"/>
    <s v="4401596955"/>
    <s v="BUILDERS WAREHOUSE:STRUBENS VALLEY"/>
    <s v="COLOUR MAGIC 15CM  43611"/>
    <n v="-10"/>
    <n v="22.4"/>
    <n v="-224"/>
    <n v="-454562.67000000004"/>
    <x v="11"/>
  </r>
  <r>
    <m/>
    <x v="246"/>
    <s v="Credit Note"/>
    <s v="38624"/>
    <s v="FH CHAMBERLAIN TRADING (PTY) LTD:MONTANA"/>
    <s v="COLOUR MAGIC 15CM"/>
    <n v="-14"/>
    <n v="21.3"/>
    <n v="-298.2"/>
    <n v="-454860.87000000005"/>
    <x v="11"/>
  </r>
  <r>
    <m/>
    <x v="246"/>
    <s v="Credit Note"/>
    <s v="20382"/>
    <s v="FH CHAMBERLAIN TRADING (PTY) LTD:STRUBENSVALLEY"/>
    <s v="COLOUR MAGIC 15CM"/>
    <n v="-3"/>
    <n v="21.3"/>
    <n v="-63.9"/>
    <n v="-454924.77000000008"/>
    <x v="11"/>
  </r>
  <r>
    <m/>
    <x v="246"/>
    <s v="Credit Note"/>
    <s v="4401597273"/>
    <s v="BUILDERS WAREHOUSE:BLOEMFONTEIN"/>
    <s v="COLOUR MAGIC 15CM  43611"/>
    <n v="-6"/>
    <n v="22.4"/>
    <n v="-134.4"/>
    <n v="-455059.1700000001"/>
    <x v="11"/>
  </r>
  <r>
    <m/>
    <x v="313"/>
    <s v="Credit Note"/>
    <s v="90045A"/>
    <s v="THYME SQUARE"/>
    <s v="COLOUR MAGIC 15CM"/>
    <n v="-8"/>
    <n v="21.2"/>
    <n v="-169.6"/>
    <n v="-455228.77000000008"/>
    <x v="11"/>
  </r>
  <r>
    <m/>
    <x v="279"/>
    <s v="Credit Note"/>
    <s v="4401597722"/>
    <s v="BUILDERS WAREHOUSE:NORWOOD"/>
    <s v="COLOUR MAGIC 15CM  43611"/>
    <n v="-1"/>
    <n v="22.4"/>
    <n v="-22.4"/>
    <n v="-455251.1700000001"/>
    <x v="11"/>
  </r>
  <r>
    <m/>
    <x v="279"/>
    <s v="Credit Note"/>
    <s v="4401597671"/>
    <s v="BUILDERS WAREHOUSE:NORTHMEAD"/>
    <s v="COLOUR MAGIC 15CM  43611"/>
    <n v="-49"/>
    <n v="22.4"/>
    <n v="-1097.5999999999999"/>
    <n v="-456348.77000000008"/>
    <x v="11"/>
  </r>
  <r>
    <m/>
    <x v="10"/>
    <s v="Credit Note"/>
    <s v="12881"/>
    <s v="FH CHAMBERLAIN TRADING (PTY) LTD:KYALAMI"/>
    <s v="COLOUR MAGIC 15CM"/>
    <n v="-7"/>
    <n v="21.3"/>
    <n v="-149.1"/>
    <n v="-456497.87000000005"/>
    <x v="11"/>
  </r>
  <r>
    <m/>
    <x v="10"/>
    <s v="Credit Note"/>
    <s v="4401598131"/>
    <s v="BUILDERS WAREHOUSE:ZAMBEZI"/>
    <s v="COLOUR MAGIC 15CM 43611"/>
    <n v="-50"/>
    <n v="22.4"/>
    <n v="-1120"/>
    <n v="-457617.87000000005"/>
    <x v="11"/>
  </r>
  <r>
    <m/>
    <x v="41"/>
    <s v="Credit Note"/>
    <s v="4401598565"/>
    <s v="BUILDERS WAREHOUSE:MAFIKENG"/>
    <s v="COLOUR MAGIC 15CM  43611"/>
    <n v="-50"/>
    <n v="22.4"/>
    <n v="-1120"/>
    <n v="-458737.87000000005"/>
    <x v="11"/>
  </r>
  <r>
    <m/>
    <x v="41"/>
    <s v="Credit Note"/>
    <s v="4401598588"/>
    <s v="BUILDERS WAREHOUSE:HARTEBEESPOORT"/>
    <s v="COLOUR MAGIC 15CM  43611"/>
    <n v="-60"/>
    <n v="22.4"/>
    <n v="-1344"/>
    <n v="-460081.87000000005"/>
    <x v="11"/>
  </r>
  <r>
    <m/>
    <x v="42"/>
    <s v="Credit Note"/>
    <s v="1315"/>
    <s v="PRETTY GARDENS"/>
    <s v="COLOUR MAGIC 15CM"/>
    <n v="-4"/>
    <n v="109.95"/>
    <n v="-439.8"/>
    <n v="-460521.67000000004"/>
    <x v="11"/>
  </r>
  <r>
    <m/>
    <x v="42"/>
    <s v="Credit Note"/>
    <s v="1260"/>
    <s v="LITTLE AUSTRIA"/>
    <s v="COLOUR MAGIC 15CM"/>
    <n v="-2"/>
    <n v="21.2"/>
    <n v="-42.4"/>
    <n v="-460564.07000000007"/>
    <x v="11"/>
  </r>
  <r>
    <m/>
    <x v="42"/>
    <s v="Credit Note"/>
    <s v="4401599091"/>
    <s v="BUILDERS WAREHOUSE:BLOEMFONTEIN"/>
    <s v="COLOUR MAGIC 15CM  43611"/>
    <n v="-10"/>
    <n v="22.4"/>
    <n v="-224"/>
    <n v="-460788.07000000007"/>
    <x v="11"/>
  </r>
  <r>
    <m/>
    <x v="42"/>
    <s v="Credit Note"/>
    <s v="4401599038"/>
    <s v="BUILDERS WAREHOUSE:NEWCASTLE"/>
    <s v="COLOUR MAGIC 15CM  43611"/>
    <n v="-20"/>
    <n v="22.4"/>
    <n v="-448"/>
    <n v="-461236.07000000007"/>
    <x v="11"/>
  </r>
  <r>
    <m/>
    <x v="42"/>
    <s v="Credit Note"/>
    <s v="4401598981"/>
    <s v="BUILDERS WAREHOUSE:GREENSTONE"/>
    <s v="COLOUR MAGIC 15CM  43611"/>
    <n v="-8"/>
    <n v="22.4"/>
    <n v="-179.2"/>
    <n v="-461415.27000000008"/>
    <x v="11"/>
  </r>
  <r>
    <m/>
    <x v="42"/>
    <s v="Credit Note"/>
    <s v="4401598954"/>
    <s v="BUILDERS WAREHOUSE:NORWOOD"/>
    <s v="COLOUR MAGIC 15CM  43611"/>
    <n v="-3"/>
    <n v="22.4"/>
    <n v="-67.2"/>
    <n v="-461482.47000000009"/>
    <x v="11"/>
  </r>
  <r>
    <m/>
    <x v="42"/>
    <s v="Credit Note"/>
    <s v="4401599061"/>
    <s v="BUILDERS WAREHOUSE:KEMPTON PARK"/>
    <s v="COLOUR MAGIC 15CM  43611"/>
    <n v="-12"/>
    <n v="22.4"/>
    <n v="-268.8"/>
    <n v="-461751.27000000008"/>
    <x v="11"/>
  </r>
  <r>
    <m/>
    <x v="42"/>
    <s v="Credit Note"/>
    <s v="4401599027"/>
    <s v="BUILDERS WAREHOUSE:NOORDHEUWEL"/>
    <s v="COLOUR MAGIC 15CM  43611"/>
    <n v="-10"/>
    <n v="22.4"/>
    <n v="-224"/>
    <n v="-461975.27000000008"/>
    <x v="11"/>
  </r>
  <r>
    <m/>
    <x v="280"/>
    <s v="Credit Note"/>
    <s v="1376"/>
    <s v="THYME SQUARE"/>
    <s v="COLOUR MAGIC 15CM"/>
    <n v="-9"/>
    <n v="21.2"/>
    <n v="-190.8"/>
    <n v="-462166.07000000007"/>
    <x v="11"/>
  </r>
  <r>
    <m/>
    <x v="280"/>
    <s v="Credit Note"/>
    <s v="32544"/>
    <s v="FH CHAMBERLAIN TRADING (PTY) LTD:SILVER LAKES"/>
    <s v="COLOUR MAGIC 15CM"/>
    <n v="-3"/>
    <n v="21.3"/>
    <n v="-63.9"/>
    <n v="-462229.97000000009"/>
    <x v="11"/>
  </r>
  <r>
    <m/>
    <x v="280"/>
    <s v="Credit Note"/>
    <s v="16098"/>
    <s v="GARDENSHOP PARKTOWN"/>
    <s v="COLOUR MAGIC 15CM"/>
    <n v="-1"/>
    <n v="21.2"/>
    <n v="-21.2"/>
    <n v="-462251.1700000001"/>
    <x v="11"/>
  </r>
  <r>
    <m/>
    <x v="280"/>
    <s v="Credit Note"/>
    <s v="4401599380"/>
    <s v="BUILDERS WAREHOUSE:POLOKWANE"/>
    <s v="COLOUR MAGIC 15CM  43611"/>
    <n v="-6"/>
    <n v="22.4"/>
    <n v="-134.4"/>
    <n v="-462385.57000000012"/>
    <x v="11"/>
  </r>
  <r>
    <m/>
    <x v="280"/>
    <s v="Credit Note"/>
    <s v="4401599404"/>
    <s v="BUILDERS WAREHOUSE:FOURWAYS"/>
    <s v="COLOUR MAGIC 15CM  43611"/>
    <n v="-1"/>
    <n v="22.4"/>
    <n v="-22.4"/>
    <n v="-462407.97000000015"/>
    <x v="11"/>
  </r>
  <r>
    <m/>
    <x v="280"/>
    <s v="Credit Note"/>
    <s v="4401599339"/>
    <s v="BUILDERS WAREHOUSE:GLEN EAGLES"/>
    <s v="COLOUR MAGIC 15CM  43611"/>
    <n v="-40"/>
    <n v="22.4"/>
    <n v="-896"/>
    <n v="-463303.97000000015"/>
    <x v="11"/>
  </r>
  <r>
    <m/>
    <x v="314"/>
    <s v="Credit Note"/>
    <s v="1316"/>
    <s v="HABITITNAK/KEENGRO"/>
    <s v="COLOUR MAGIC 15CM"/>
    <n v="-7"/>
    <n v="17"/>
    <n v="-119"/>
    <n v="-463422.97000000015"/>
    <x v="11"/>
  </r>
  <r>
    <m/>
    <x v="314"/>
    <s v="Credit Note"/>
    <s v="4401599889"/>
    <s v="BUILDERS WAREHOUSE:VEREENIGING"/>
    <s v="COLOUR MAGIC 15CM  43611"/>
    <n v="-9"/>
    <n v="22.4"/>
    <n v="-201.6"/>
    <n v="-463624.57000000012"/>
    <x v="11"/>
  </r>
  <r>
    <m/>
    <x v="314"/>
    <s v="Credit Note"/>
    <s v="4401599943"/>
    <s v="BUILDERS WAREHOUSE:BOKSBURG (NEW)"/>
    <s v="COLOUR MAGIC 15CM  43611"/>
    <n v="-13"/>
    <n v="22.4"/>
    <n v="-291.2"/>
    <n v="-463915.77000000014"/>
    <x v="11"/>
  </r>
  <r>
    <m/>
    <x v="314"/>
    <s v="Credit Note"/>
    <s v="4401599926"/>
    <s v="BUILDERS WAREHOUSE:STRUBENS VALLEY"/>
    <s v="COLOUR MAGIC 15CM  43611"/>
    <n v="-16"/>
    <n v="22.4"/>
    <n v="-358.4"/>
    <n v="-464274.17000000016"/>
    <x v="11"/>
  </r>
  <r>
    <m/>
    <x v="314"/>
    <s v="Credit Note"/>
    <s v="1317"/>
    <s v="RAINBOW GARDEN AND HOME CENTRE"/>
    <s v="COLOUR MAGIC 15CM"/>
    <n v="-5"/>
    <n v="21.2"/>
    <n v="-106"/>
    <n v="-464380.17000000016"/>
    <x v="11"/>
  </r>
  <r>
    <m/>
    <x v="4"/>
    <s v="Credit Note"/>
    <s v="28727"/>
    <s v="LIFESTYLE HOME GARDEN"/>
    <s v="COLOUR MAGIC 15CM"/>
    <n v="-3"/>
    <n v="20"/>
    <n v="-60"/>
    <n v="-464440.17000000016"/>
    <x v="11"/>
  </r>
  <r>
    <m/>
    <x v="4"/>
    <s v="Credit Note"/>
    <s v="1379"/>
    <s v="ECKARDS GARDEN PAVILION"/>
    <s v="COLOUR MAGIC 15CM"/>
    <n v="-2"/>
    <n v="21.2"/>
    <n v="-42.4"/>
    <n v="-464482.57000000018"/>
    <x v="11"/>
  </r>
  <r>
    <m/>
    <x v="4"/>
    <s v="Credit Note"/>
    <s v="4401600493"/>
    <s v="BUILDERS WAREHOUSE:SECUNDA"/>
    <s v="COLOUR MAGIC 15CM  43611"/>
    <n v="-20"/>
    <n v="22.4"/>
    <n v="-448"/>
    <n v="-464930.57000000018"/>
    <x v="11"/>
  </r>
  <r>
    <m/>
    <x v="4"/>
    <s v="Credit Note"/>
    <s v="4401600447"/>
    <s v="BUILDERS WAREHOUSE:ERASMUS PARK"/>
    <s v="COLOUR MAGIC 15CM  43611"/>
    <n v="-60"/>
    <n v="22.4"/>
    <n v="-1344"/>
    <n v="-466274.57000000018"/>
    <x v="11"/>
  </r>
  <r>
    <m/>
    <x v="4"/>
    <s v="Credit Note"/>
    <s v="4401600460"/>
    <s v="BUILDERS WAREHOUSE:RIVONIA"/>
    <s v="COLOUR MAGIC 15CM  43611"/>
    <n v="-50"/>
    <n v="22.4"/>
    <n v="-1120"/>
    <n v="-467394.57000000018"/>
    <x v="11"/>
  </r>
  <r>
    <m/>
    <x v="4"/>
    <s v="Credit Note"/>
    <s v="4401600359"/>
    <s v="BUILDERS WAREHOUSE:BRYANSTON"/>
    <s v="COLOUR MAGIC 15CM  43611"/>
    <n v="-1"/>
    <n v="22.4"/>
    <n v="-22.4"/>
    <n v="-467416.9700000002"/>
    <x v="11"/>
  </r>
  <r>
    <m/>
    <x v="131"/>
    <s v="Credit Note"/>
    <s v="90157A"/>
    <s v="LOTS OF POTS CENTURION"/>
    <s v="COLOUR MAGIC 15CM"/>
    <n v="-33"/>
    <n v="21.2"/>
    <n v="-699.6"/>
    <n v="-468116.57000000018"/>
    <x v="11"/>
  </r>
  <r>
    <m/>
    <x v="131"/>
    <s v="Credit Note"/>
    <s v="16924"/>
    <s v="FH CHAMBERLAIN TRADING (PTY) LTD:RIVIERA"/>
    <s v="COLOUR MAGIC 15CM"/>
    <n v="-4"/>
    <n v="21.3"/>
    <n v="-85.2"/>
    <n v="-468201.77000000019"/>
    <x v="11"/>
  </r>
  <r>
    <m/>
    <x v="131"/>
    <s v="Credit Note"/>
    <s v="4401600953"/>
    <s v="BUILDERS WAREHOUSE:NELSPRUIT"/>
    <s v="COLOUR MAGIC 15CM  43611"/>
    <n v="-40"/>
    <n v="22.4"/>
    <n v="-896"/>
    <n v="-469097.77000000019"/>
    <x v="11"/>
  </r>
  <r>
    <m/>
    <x v="131"/>
    <s v="Credit Note"/>
    <s v="4401600876"/>
    <s v="BUILDERS WAREHOUSE:CRAIGHALL PARK"/>
    <s v="COLOUR MAGIC 15CM  43611"/>
    <n v="-5"/>
    <n v="22.4"/>
    <n v="-112"/>
    <n v="-469209.77000000019"/>
    <x v="11"/>
  </r>
  <r>
    <m/>
    <x v="43"/>
    <s v="Credit Note"/>
    <s v="12931"/>
    <s v="FH CHAMBERLAIN TRADING (PTY) LTD:KYALAMI"/>
    <s v="COLOUR MAGIC 15CM"/>
    <n v="-7"/>
    <n v="21.3"/>
    <n v="-149.1"/>
    <n v="-469358.87000000017"/>
    <x v="11"/>
  </r>
  <r>
    <m/>
    <x v="43"/>
    <s v="Credit Note"/>
    <s v="16113"/>
    <s v="GARDENSHOP PARKTOWN"/>
    <s v="COLOUR MAGIC 15CM"/>
    <n v="-2"/>
    <n v="21.2"/>
    <n v="-42.4"/>
    <n v="-469401.27000000019"/>
    <x v="11"/>
  </r>
  <r>
    <m/>
    <x v="43"/>
    <s v="Credit Note"/>
    <s v="4401601414"/>
    <s v="BUILDERS WAREHOUSE:NORTHRIDING"/>
    <s v="COLOUR MAGIC 15CM  43611"/>
    <n v="-2"/>
    <n v="22.4"/>
    <n v="-44.8"/>
    <n v="-469446.07000000018"/>
    <x v="11"/>
  </r>
  <r>
    <m/>
    <x v="43"/>
    <s v="Credit Note"/>
    <s v="4401601455"/>
    <s v="BUILDERS WAREHOUSE:KEMPTON PARK"/>
    <s v="COLOUR MAGIC 15CM  43611"/>
    <n v="-11"/>
    <n v="22.4"/>
    <n v="-246.4"/>
    <n v="-469692.4700000002"/>
    <x v="11"/>
  </r>
  <r>
    <m/>
    <x v="43"/>
    <s v="Credit Note"/>
    <s v="4401601335"/>
    <s v="BUILDERS WAREHOUSE:GREENSTONE"/>
    <s v="COLOUR MAGIC 15CM  43611"/>
    <n v="-13"/>
    <n v="22.4"/>
    <n v="-291.2"/>
    <n v="-469983.67000000022"/>
    <x v="11"/>
  </r>
  <r>
    <m/>
    <x v="43"/>
    <s v="Credit Note"/>
    <s v="4401601401"/>
    <s v="BUILDERS WAREHOUSE:KLERKSDORP"/>
    <s v="COLOUR MAGIC 15CM  43611"/>
    <n v="-11"/>
    <n v="22.4"/>
    <n v="-246.4"/>
    <n v="-470230.07000000024"/>
    <x v="11"/>
  </r>
  <r>
    <m/>
    <x v="11"/>
    <s v="Credit Note"/>
    <s v="90193A"/>
    <s v="THYME SQUARE"/>
    <s v="COLOUR MAGIC 15CM"/>
    <n v="-37"/>
    <n v="21.2"/>
    <n v="-784.4"/>
    <n v="-471014.47000000026"/>
    <x v="11"/>
  </r>
  <r>
    <m/>
    <x v="11"/>
    <s v="Credit Note"/>
    <s v="4401601679"/>
    <s v="BUILDERS WAREHOUSE:BETHLEHEM"/>
    <s v="COLOUR MAGIC 15CM  43611"/>
    <n v="-64"/>
    <n v="22.4"/>
    <n v="-1433.6"/>
    <n v="-472448.07000000024"/>
    <x v="11"/>
  </r>
  <r>
    <m/>
    <x v="11"/>
    <s v="Credit Note"/>
    <s v="4401601833"/>
    <s v="BUILDERS WAREHOUSE:SUNWARD PARK"/>
    <s v="COLOUR MAGIC 15CM  43611"/>
    <n v="-28"/>
    <n v="22.4"/>
    <n v="-627.20000000000005"/>
    <n v="-473075.27000000025"/>
    <x v="11"/>
  </r>
  <r>
    <m/>
    <x v="11"/>
    <s v="Credit Note"/>
    <s v="4401601731"/>
    <s v="BUILDERS WAREHOUSE:NEWMARKET"/>
    <s v="COLOUR MAGIC 15CM  43611"/>
    <n v="-22"/>
    <n v="22.4"/>
    <n v="-492.8"/>
    <n v="-473568.07000000024"/>
    <x v="11"/>
  </r>
  <r>
    <m/>
    <x v="11"/>
    <s v="Credit Note"/>
    <s v="4401601735"/>
    <s v="BUILDERS WAREHOUSE:MIDRAND"/>
    <s v="COLOUR MAGIC 15CM  43611"/>
    <n v="-7"/>
    <n v="22.4"/>
    <n v="-156.80000000000001"/>
    <n v="-473724.87000000023"/>
    <x v="11"/>
  </r>
  <r>
    <m/>
    <x v="11"/>
    <s v="Credit Note"/>
    <s v="4401601821"/>
    <s v="BUILDERS WAREHOUSE:FOURWAYS"/>
    <s v="COLOUR MAGIC 15CM  43611"/>
    <n v="-5"/>
    <n v="22.4"/>
    <n v="-112"/>
    <n v="-473836.87000000023"/>
    <x v="11"/>
  </r>
  <r>
    <m/>
    <x v="11"/>
    <s v="Credit Note"/>
    <s v="4401601751"/>
    <s v="BUILDERS WAREHOUSE:MIDDELBURG"/>
    <s v="COLOUR MAGIC 15CM  43611"/>
    <n v="-8"/>
    <n v="22.4"/>
    <n v="-179.2"/>
    <n v="-474016.07000000024"/>
    <x v="11"/>
  </r>
  <r>
    <m/>
    <x v="11"/>
    <s v="Credit Note"/>
    <s v="4401601743"/>
    <s v="BUILDERS WAREHOUSE:EDENVALE"/>
    <s v="COLOUR MAGIC 15CM  43611"/>
    <n v="-18"/>
    <n v="22.4"/>
    <n v="-403.2"/>
    <n v="-474419.27000000025"/>
    <x v="11"/>
  </r>
  <r>
    <m/>
    <x v="11"/>
    <s v="Credit Note"/>
    <s v="4401601708"/>
    <s v="BUILDERS WAREHOUSE:GLEN EAGLES"/>
    <s v="COLOUR MAGIC 15CM  43611"/>
    <n v="-40"/>
    <n v="22.4"/>
    <n v="-896"/>
    <n v="-475315.27000000025"/>
    <x v="11"/>
  </r>
  <r>
    <m/>
    <x v="315"/>
    <s v="Credit Note"/>
    <s v="90194A"/>
    <s v="AGRI 2 MARKET"/>
    <s v="COLOUR MAGIC 15CM  43611"/>
    <n v="-3"/>
    <n v="17.2"/>
    <n v="-51.6"/>
    <n v="-475366.87000000023"/>
    <x v="11"/>
  </r>
  <r>
    <m/>
    <x v="44"/>
    <s v="Credit Note"/>
    <s v="1381"/>
    <s v="HABITITNAK/KEENGRO"/>
    <s v="COLOUR MAGIC 15CM"/>
    <n v="-7"/>
    <n v="17"/>
    <n v="-119"/>
    <n v="-475485.87000000023"/>
    <x v="11"/>
  </r>
  <r>
    <m/>
    <x v="44"/>
    <s v="Credit Note"/>
    <s v="4401602284"/>
    <s v="BUILDERS WAREHOUSE:BOKSBURG (NEW)"/>
    <s v="COLOUR MAGIC 15CM  43611"/>
    <n v="-100"/>
    <n v="22.4"/>
    <n v="-2240"/>
    <n v="-477725.87000000023"/>
    <x v="11"/>
  </r>
  <r>
    <m/>
    <x v="44"/>
    <s v="Credit Note"/>
    <s v="4401602254"/>
    <s v="BUILDERS WAREHOUSE:STRUBENS VALLEY"/>
    <s v="COLOUR MAGIC 15CM  43611"/>
    <n v="-9"/>
    <n v="22.4"/>
    <n v="-201.6"/>
    <n v="-477927.4700000002"/>
    <x v="11"/>
  </r>
  <r>
    <m/>
    <x v="3"/>
    <s v="Credit Note"/>
    <s v="4401602737"/>
    <s v="BUILDERS WAREHOUSE:RUSTENBURG"/>
    <s v="COLOUR MAGIC 15CM  43611"/>
    <n v="-22"/>
    <n v="22.4"/>
    <n v="-492.8"/>
    <n v="-478420.27000000019"/>
    <x v="11"/>
  </r>
  <r>
    <m/>
    <x v="3"/>
    <s v="Credit Note"/>
    <s v="4401602785"/>
    <s v="BUILDERS WAREHOUSE:RIVONIA"/>
    <s v="COLOUR MAGIC 15CM  43611"/>
    <n v="-3"/>
    <n v="22.4"/>
    <n v="-67.2"/>
    <n v="-478487.4700000002"/>
    <x v="11"/>
  </r>
  <r>
    <m/>
    <x v="3"/>
    <s v="Credit Note"/>
    <s v="4401602759"/>
    <s v="BUILDERS WAREHOUSE:RASLOUW"/>
    <s v="COLOUR MAGIC 15CM  43611"/>
    <n v="-20"/>
    <n v="22.4"/>
    <n v="-448"/>
    <n v="-478935.4700000002"/>
    <x v="11"/>
  </r>
  <r>
    <m/>
    <x v="3"/>
    <s v="Credit Note"/>
    <s v="4401602766"/>
    <s v="BUILDERS WAREHOUSE:CENTURION"/>
    <s v="COLOUR MAGIC 15CM  43611"/>
    <n v="-15"/>
    <n v="22.4"/>
    <n v="-336"/>
    <n v="-479271.4700000002"/>
    <x v="11"/>
  </r>
  <r>
    <m/>
    <x v="3"/>
    <s v="Credit Note"/>
    <s v="4401602778"/>
    <s v="BUILDERS WAREHOUSE:GEZINA NEW"/>
    <s v="COLOUR MAGIC 15CM  43611"/>
    <n v="-35"/>
    <n v="22.4"/>
    <n v="-784"/>
    <n v="-480055.4700000002"/>
    <x v="11"/>
  </r>
  <r>
    <m/>
    <x v="12"/>
    <s v="Credit Note"/>
    <s v="71216734"/>
    <s v="FH CHAMBERLAIN TRADING (PTY) LTD:SILVER LAKES"/>
    <s v="COLOUR MAGIC 15CM"/>
    <n v="-8"/>
    <n v="21.3"/>
    <n v="-170.4"/>
    <n v="-480225.87000000023"/>
    <x v="11"/>
  </r>
  <r>
    <m/>
    <x v="12"/>
    <s v="Credit Note"/>
    <s v="4401603145"/>
    <s v="BUILDERS WAREHOUSE:SOUTHGATE"/>
    <s v="COLOUR MAGIC 15CM  43611"/>
    <n v="-6"/>
    <n v="22.4"/>
    <n v="-134.4"/>
    <n v="-480360.27000000025"/>
    <x v="11"/>
  </r>
  <r>
    <m/>
    <x v="12"/>
    <s v="Credit Note"/>
    <s v="1384"/>
    <s v="CENTRAL NURSERY DEPOT"/>
    <s v="COLOUR MAGIC 15CM"/>
    <n v="-35"/>
    <n v="33.99"/>
    <n v="-1189.6500000000001"/>
    <n v="-481549.92000000027"/>
    <x v="11"/>
  </r>
  <r>
    <m/>
    <x v="13"/>
    <s v="Credit Note"/>
    <s v="4401603648"/>
    <s v="BUILDERS WAREHOUSE:STRUBENS VALLEY"/>
    <s v="COLOUR MAGIC 15CM  43611"/>
    <n v="-10"/>
    <n v="22.4"/>
    <n v="-224"/>
    <n v="-481773.92000000027"/>
    <x v="11"/>
  </r>
  <r>
    <m/>
    <x v="13"/>
    <s v="Credit Note"/>
    <s v="4401603644"/>
    <s v="BUILDERS WAREHOUSE:GREENSTONE"/>
    <s v="COLOUR MAGIC 15CM  43611"/>
    <n v="-5"/>
    <n v="22.4"/>
    <n v="-112"/>
    <n v="-481885.92000000027"/>
    <x v="11"/>
  </r>
  <r>
    <m/>
    <x v="13"/>
    <s v="Credit Note"/>
    <s v="4401603614"/>
    <s v="BUILDERS WAREHOUSE:KEMPTON PARK"/>
    <s v="COLOUR MAGIC 15CM  43611"/>
    <n v="-4"/>
    <n v="22.4"/>
    <n v="-89.6"/>
    <n v="-481975.52000000025"/>
    <x v="11"/>
  </r>
  <r>
    <m/>
    <x v="13"/>
    <s v="Credit Note"/>
    <s v="4401603673"/>
    <s v="BUILDERS WAREHOUSE:NEWCASTLE"/>
    <s v="COLOUR MAGIC 15CM  43611"/>
    <n v="-8"/>
    <n v="22.4"/>
    <n v="-179.2"/>
    <n v="-482154.72000000026"/>
    <x v="11"/>
  </r>
  <r>
    <m/>
    <x v="13"/>
    <s v="Credit Note"/>
    <s v="90236A"/>
    <s v="LITTLE AUSTRIA"/>
    <s v="COLOUR MAGIC 15CM"/>
    <n v="-5"/>
    <n v="21.2"/>
    <n v="-106"/>
    <n v="-482260.72000000026"/>
    <x v="11"/>
  </r>
  <r>
    <m/>
    <x v="13"/>
    <s v="Credit Note"/>
    <s v="4401603665"/>
    <s v="BUILDERS WAREHOUSE:ROBINDALE"/>
    <s v="COLOUR MAGIC 15CM  43611"/>
    <n v="-42"/>
    <n v="22.4"/>
    <n v="-940.8"/>
    <n v="-483201.52000000025"/>
    <x v="11"/>
  </r>
  <r>
    <m/>
    <x v="14"/>
    <s v="Credit Note"/>
    <s v="1203"/>
    <s v="PRETTY GARDENS"/>
    <s v="COLOUR MAGIC 15CM"/>
    <n v="-14"/>
    <n v="21.2"/>
    <n v="-296.8"/>
    <n v="-483498.32000000024"/>
    <x v="11"/>
  </r>
  <r>
    <m/>
    <x v="14"/>
    <s v="Credit Note"/>
    <s v="4401603964"/>
    <s v="BUILDERS WAREHOUSE:BLOEMFONTEIN"/>
    <s v="COLOUR MAGIC 15CM  43611"/>
    <n v="-3"/>
    <n v="22.4"/>
    <n v="-67.2"/>
    <n v="-483565.52000000025"/>
    <x v="11"/>
  </r>
  <r>
    <m/>
    <x v="14"/>
    <s v="Credit Note"/>
    <s v="1152"/>
    <s v="THYME SQUARE"/>
    <s v="COLOUR MAGIC 15CM"/>
    <n v="-13"/>
    <n v="21.2"/>
    <n v="-275.60000000000002"/>
    <n v="-483841.12000000023"/>
    <x v="11"/>
  </r>
  <r>
    <m/>
    <x v="14"/>
    <s v="Credit Note"/>
    <s v="4401603879"/>
    <s v="BUILDERS WAREHOUSE:CEDAR SQUARE"/>
    <s v="COLOUR MAGIC 15CM  43611"/>
    <n v="-10"/>
    <n v="22.4"/>
    <n v="-224"/>
    <n v="-484065.12000000023"/>
    <x v="11"/>
  </r>
  <r>
    <m/>
    <x v="14"/>
    <s v="Credit Note"/>
    <s v="4401603920"/>
    <s v="BUILDERS WAREHOUSE:NEWMARKET"/>
    <s v="COLOUR MAGIC 15CM  43611"/>
    <n v="-10"/>
    <n v="22.4"/>
    <n v="-224"/>
    <n v="-484289.12000000023"/>
    <x v="11"/>
  </r>
  <r>
    <m/>
    <x v="14"/>
    <s v="Credit Note"/>
    <s v="4401603945"/>
    <s v="BUILDERS WAREHOUSE:RIVONIA"/>
    <s v="COLOUR MAGIC 15CM  43611"/>
    <n v="-7"/>
    <n v="22.4"/>
    <n v="-156.80000000000001"/>
    <n v="-484445.92000000022"/>
    <x v="11"/>
  </r>
  <r>
    <m/>
    <x v="14"/>
    <s v="Credit Note"/>
    <s v="90242A"/>
    <s v="BUILDERS WAREHOUSE:RIVONIA"/>
    <s v="COLOUR MAGIC 15CM  43611"/>
    <n v="-46"/>
    <n v="22.4"/>
    <n v="-1030.4000000000001"/>
    <n v="-485476.32000000024"/>
    <x v="11"/>
  </r>
  <r>
    <m/>
    <x v="14"/>
    <s v="Credit Note"/>
    <s v="4401603957"/>
    <s v="BUILDERS WAREHOUSE:EDENVALE"/>
    <s v="COLOUR MAGIC 15CM  43611"/>
    <n v="-7"/>
    <n v="22.4"/>
    <n v="-156.80000000000001"/>
    <n v="-485633.12000000023"/>
    <x v="11"/>
  </r>
  <r>
    <m/>
    <x v="14"/>
    <s v="Credit Note"/>
    <s v="4401604001"/>
    <s v="BUILDERS WAREHOUSE:LAMBTON"/>
    <s v="COLOUR MAGIC 15CM  43611"/>
    <n v="-1"/>
    <n v="22.4"/>
    <n v="-22.4"/>
    <n v="-485655.52000000025"/>
    <x v="11"/>
  </r>
  <r>
    <m/>
    <x v="45"/>
    <s v="Credit Note"/>
    <s v="1320"/>
    <s v="HABITITNAK/KEENGRO"/>
    <s v="COLOUR MAGIC 15CM"/>
    <n v="-7"/>
    <n v="17"/>
    <n v="-119"/>
    <n v="-485774.52000000025"/>
    <x v="11"/>
  </r>
  <r>
    <m/>
    <x v="45"/>
    <s v="Credit Note"/>
    <s v="4401604474"/>
    <s v="BUILDERS WAREHOUSE:WOODLANDS"/>
    <s v="COLOUR MAGIC 15CM  43611"/>
    <n v="-30"/>
    <n v="22.4"/>
    <n v="-672"/>
    <n v="-486446.52000000025"/>
    <x v="11"/>
  </r>
  <r>
    <m/>
    <x v="45"/>
    <s v="Credit Note"/>
    <s v="4401604445"/>
    <s v="BUILDERS WAREHOUSE:KEMPTON PARK"/>
    <s v="COLOUR MAGIC 15CM  43611"/>
    <n v="-17"/>
    <n v="22.4"/>
    <n v="-380.8"/>
    <n v="-486827.32000000024"/>
    <x v="11"/>
  </r>
  <r>
    <m/>
    <x v="45"/>
    <s v="Credit Note"/>
    <s v="4401604416"/>
    <s v="BUILDERS WAREHOUSE:STRUBENS VALLEY"/>
    <s v="COLOUR MAGIC 15CM  43611"/>
    <n v="-1"/>
    <n v="22.4"/>
    <n v="-22.4"/>
    <n v="-486849.72000000026"/>
    <x v="11"/>
  </r>
  <r>
    <m/>
    <x v="15"/>
    <s v="Credit Note"/>
    <s v="28764"/>
    <s v="LIFESTYLE HOME GARDEN"/>
    <s v="COLOUR MAGIC 15CM"/>
    <n v="-1"/>
    <n v="20"/>
    <n v="-20"/>
    <n v="-486869.72000000026"/>
    <x v="11"/>
  </r>
  <r>
    <m/>
    <x v="15"/>
    <s v="Credit Note"/>
    <s v="4401604899"/>
    <s v="BUILDERS WAREHOUSE:RIVONIA"/>
    <s v="COLOUR MAGIC 15CM  43611"/>
    <n v="-7"/>
    <n v="22.4"/>
    <n v="-156.80000000000001"/>
    <n v="-487026.52000000025"/>
    <x v="11"/>
  </r>
  <r>
    <m/>
    <x v="15"/>
    <s v="Credit Note"/>
    <s v="4401604844"/>
    <s v="BUILDERS WAREHOUSE:ERASMUS PARK"/>
    <s v="COLOUR MAGIC 15CM  43611"/>
    <n v="-10"/>
    <n v="22.4"/>
    <n v="-224"/>
    <n v="-487250.52000000025"/>
    <x v="11"/>
  </r>
  <r>
    <m/>
    <x v="15"/>
    <s v="Credit Note"/>
    <s v="4401604949"/>
    <s v="BUILDERS WAREHOUSE:SILVERLAKES"/>
    <s v="COLOUR MAGIC 15CM  43611"/>
    <n v="-10"/>
    <n v="22.4"/>
    <n v="-224"/>
    <n v="-487474.52000000025"/>
    <x v="11"/>
  </r>
  <r>
    <m/>
    <x v="15"/>
    <s v="Credit Note"/>
    <s v="4401604887"/>
    <s v="BUILDERS WAREHOUSE:CENTURION"/>
    <s v="COLOUR MAGIC 15CM  43611"/>
    <n v="-1"/>
    <n v="22.4"/>
    <n v="-22.4"/>
    <n v="-487496.92000000027"/>
    <x v="11"/>
  </r>
  <r>
    <m/>
    <x v="132"/>
    <s v="Credit Note"/>
    <s v="13020"/>
    <s v="FH CHAMBERLAIN TRADING (PTY) LTD:KYALAMI"/>
    <s v="COLOUR MAGIC 15CM"/>
    <n v="-3"/>
    <n v="21.3"/>
    <n v="-63.9"/>
    <n v="-487560.8200000003"/>
    <x v="11"/>
  </r>
  <r>
    <m/>
    <x v="132"/>
    <s v="Credit Note"/>
    <s v="17012"/>
    <s v="FH CHAMBERLAIN TRADING (PTY) LTD:RIVIERA"/>
    <s v="COLOUR MAGIC 15CM"/>
    <n v="-2"/>
    <n v="21.3"/>
    <n v="-42.6"/>
    <n v="-487603.42000000027"/>
    <x v="11"/>
  </r>
  <r>
    <m/>
    <x v="132"/>
    <s v="Credit Note"/>
    <s v="49024"/>
    <s v="FH CHAMBERLAIN TRADING (PTY) LTD:CENTURION"/>
    <s v="COLOUR MAGIC 15CM"/>
    <n v="-16"/>
    <n v="21.3"/>
    <n v="-340.8"/>
    <n v="-487944.22000000026"/>
    <x v="11"/>
  </r>
  <r>
    <m/>
    <x v="132"/>
    <s v="Credit Note"/>
    <s v="4401605204"/>
    <s v="BUILDERS WAREHOUSE:CRAIGHALL PARK"/>
    <s v="COLOUR MAGIC 15CM  43611"/>
    <n v="-6"/>
    <n v="22.4"/>
    <n v="-134.4"/>
    <n v="-488078.62000000029"/>
    <x v="11"/>
  </r>
  <r>
    <m/>
    <x v="5"/>
    <s v="Credit Note"/>
    <s v="4401605608"/>
    <s v="BUILDERS WAREHOUSE:NORTHRIDING"/>
    <s v="COLOUR MAGIC 15CM  43611"/>
    <n v="-40"/>
    <n v="22.4"/>
    <n v="-896"/>
    <n v="-488974.62000000029"/>
    <x v="11"/>
  </r>
  <r>
    <m/>
    <x v="5"/>
    <s v="Credit Note"/>
    <s v="88533A"/>
    <s v="BUILDERS WAREHOUSE:GREENSTONE"/>
    <s v="COLOUR MAGIC 15CM"/>
    <n v="-40"/>
    <n v="22.4"/>
    <n v="-896"/>
    <n v="-489870.62000000029"/>
    <x v="11"/>
  </r>
  <r>
    <m/>
    <x v="218"/>
    <s v="Credit Note"/>
    <s v="1204"/>
    <s v="ROSES FOR U t/a URTH"/>
    <s v="FUSCHIA 15CM"/>
    <n v="-4"/>
    <n v="21.2"/>
    <n v="-84.8"/>
    <n v="-489955.42000000027"/>
    <x v="12"/>
  </r>
  <r>
    <m/>
    <x v="218"/>
    <s v="Credit Note"/>
    <s v="1265"/>
    <s v="THYME SQUARE"/>
    <s v="COLOUR MAGIC 15CM"/>
    <n v="-11"/>
    <n v="21.2"/>
    <n v="-233.2"/>
    <n v="-490188.62000000029"/>
    <x v="11"/>
  </r>
  <r>
    <m/>
    <x v="218"/>
    <s v="Credit Note"/>
    <s v="4401605927"/>
    <s v="BUILDERS WAREHOUSE:MIDRAND"/>
    <s v="COLOUR MAGIC 15CM  43611"/>
    <n v="-42"/>
    <n v="22.4"/>
    <n v="-940.8"/>
    <n v="-491129.42000000027"/>
    <x v="11"/>
  </r>
  <r>
    <m/>
    <x v="218"/>
    <s v="Credit Note"/>
    <s v="4401605946"/>
    <s v="BUILDERS WAREHOUSE:BRYANSTON"/>
    <s v="COLOUR MAGIC 15CM  43611"/>
    <n v="-2"/>
    <n v="22.4"/>
    <n v="-44.8"/>
    <n v="-491174.22000000026"/>
    <x v="11"/>
  </r>
  <r>
    <m/>
    <x v="218"/>
    <s v="Credit Note"/>
    <s v="4401605879"/>
    <s v="BUILDERS WAREHOUSE:FOURWAYS"/>
    <s v="COLOUR MAGIC 15CM  43611"/>
    <n v="-1"/>
    <n v="22.4"/>
    <n v="-22.4"/>
    <n v="-491196.62000000029"/>
    <x v="11"/>
  </r>
  <r>
    <m/>
    <x v="218"/>
    <s v="Credit Note"/>
    <s v="4401605947"/>
    <s v="BUILDERS WAREHOUSE:SUNWARD PARK"/>
    <s v="COLOUR MAGIC 15CM  43611"/>
    <n v="-25"/>
    <n v="22.4"/>
    <n v="-560"/>
    <n v="-491756.62000000029"/>
    <x v="11"/>
  </r>
  <r>
    <m/>
    <x v="218"/>
    <s v="Credit Note"/>
    <s v="1324"/>
    <s v="WAY TO TRADE Pty Ltd"/>
    <s v="COLOUR MAGIC 15CM"/>
    <n v="-3"/>
    <n v="21.2"/>
    <n v="-63.6"/>
    <n v="-491820.22000000026"/>
    <x v="11"/>
  </r>
  <r>
    <m/>
    <x v="316"/>
    <s v="Credit Note"/>
    <s v="1327"/>
    <s v="LITTLE AUSTRIA"/>
    <s v="COLOUR MAGIC 15CM"/>
    <n v="-8"/>
    <n v="21.2"/>
    <n v="-169.6"/>
    <n v="-491989.82000000024"/>
    <x v="11"/>
  </r>
  <r>
    <m/>
    <x v="316"/>
    <s v="Credit Note"/>
    <s v="1266"/>
    <s v="HABITITNAK/KEENGRO"/>
    <s v="COLOUR MAGIC 15CM"/>
    <n v="-2"/>
    <n v="17"/>
    <n v="-34"/>
    <n v="-492023.82000000024"/>
    <x v="11"/>
  </r>
  <r>
    <m/>
    <x v="316"/>
    <s v="Credit Note"/>
    <s v="4401606346"/>
    <s v="BUILDERS WAREHOUSE:NOORDHEUWEL"/>
    <s v="COLOUR MAGIC 15CM  43611"/>
    <n v="-6"/>
    <n v="22.4"/>
    <n v="-134.4"/>
    <n v="-492158.22000000026"/>
    <x v="11"/>
  </r>
  <r>
    <m/>
    <x v="16"/>
    <s v="Credit Note"/>
    <s v="28783"/>
    <s v="LIFESTYLE HOME GARDEN"/>
    <s v="COLOUR MAGIC 15CM"/>
    <n v="-25"/>
    <n v="21.2"/>
    <n v="-530"/>
    <n v="-492688.22000000026"/>
    <x v="11"/>
  </r>
  <r>
    <m/>
    <x v="16"/>
    <s v="Credit Note"/>
    <s v="4401606575"/>
    <s v="BUILDERS WAREHOUSE:HARTEBEESPOORT"/>
    <s v="COLOUR MAGIC 15CM  43611"/>
    <n v="-52"/>
    <n v="22.4"/>
    <n v="-1164.8"/>
    <n v="-493853.02000000025"/>
    <x v="11"/>
  </r>
  <r>
    <m/>
    <x v="16"/>
    <s v="Credit Note"/>
    <s v="4401606695"/>
    <s v="BUILDERS WAREHOUSE:RUSTENBURG"/>
    <s v="COLOUR MAGIC 15CM  43611"/>
    <n v="-16"/>
    <n v="22.4"/>
    <n v="-358.4"/>
    <n v="-494211.42000000027"/>
    <x v="11"/>
  </r>
  <r>
    <m/>
    <x v="16"/>
    <s v="Credit Note"/>
    <s v="4401606629"/>
    <s v="BUILDERS WAREHOUSE:ZAMBEZI"/>
    <s v="COLOUR MAGIC 15CM  43611"/>
    <n v="-10"/>
    <n v="22.4"/>
    <n v="-224"/>
    <n v="-494435.42000000027"/>
    <x v="11"/>
  </r>
  <r>
    <m/>
    <x v="16"/>
    <s v="Credit Note"/>
    <s v="4401606631"/>
    <s v="BUILDERS WAREHOUSE:LYNNWOOD"/>
    <s v="COLOUR MAGIC 15CM  43611"/>
    <n v="-21"/>
    <n v="22.4"/>
    <n v="-470.4"/>
    <n v="-494905.8200000003"/>
    <x v="11"/>
  </r>
  <r>
    <m/>
    <x v="46"/>
    <s v="Credit Note"/>
    <s v="1205"/>
    <s v="LOTS OF POTS CENTURION"/>
    <s v="COLOUR MAGIC 15CM"/>
    <n v="-2"/>
    <n v="21.2"/>
    <n v="-42.4"/>
    <n v="-494948.22000000032"/>
    <x v="11"/>
  </r>
  <r>
    <m/>
    <x v="46"/>
    <s v="Credit Note"/>
    <s v="13069"/>
    <s v="FH CHAMBERLAIN TRADING (PTY) LTD:KYALAMI"/>
    <s v="COLOUR MAGIC 15CM"/>
    <n v="-7"/>
    <n v="21.3"/>
    <n v="-149.1"/>
    <n v="-495097.3200000003"/>
    <x v="11"/>
  </r>
  <r>
    <m/>
    <x v="46"/>
    <s v="Credit Note"/>
    <s v="4401606948"/>
    <s v="BUILDERS WAREHOUSE:SOUTHGATE"/>
    <s v="COLOUR MAGIC 15CM  43611"/>
    <n v="-5"/>
    <n v="22.4"/>
    <n v="-112"/>
    <n v="-495209.3200000003"/>
    <x v="11"/>
  </r>
  <r>
    <m/>
    <x v="219"/>
    <s v="Credit Note"/>
    <s v="16131"/>
    <s v="GARDENSHOP PARKTOWN"/>
    <s v="COLOUR MAGIC 15CM"/>
    <n v="-10"/>
    <n v="21.2"/>
    <n v="-212"/>
    <n v="-495421.3200000003"/>
    <x v="11"/>
  </r>
  <r>
    <m/>
    <x v="219"/>
    <s v="Credit Note"/>
    <s v="4401607296"/>
    <s v="BUILDERS WAREHOUSE:KLERKSDORP"/>
    <s v="COLOUR MAGIC 15CM  43611"/>
    <n v="-24"/>
    <n v="22.4"/>
    <n v="-537.6"/>
    <n v="-495958.92000000027"/>
    <x v="11"/>
  </r>
  <r>
    <m/>
    <x v="219"/>
    <s v="Credit Note"/>
    <s v="4401607315"/>
    <s v="BUILDERS WAREHOUSE:STRUBENS VALLEY"/>
    <s v="COLOUR MAGIC 15CM  43611"/>
    <n v="-16"/>
    <n v="22.4"/>
    <n v="-358.4"/>
    <n v="-496317.3200000003"/>
    <x v="11"/>
  </r>
  <r>
    <m/>
    <x v="219"/>
    <s v="Credit Note"/>
    <s v="4401607352"/>
    <s v="BUILDERS WAREHOUSE:ROBINDALE"/>
    <s v="COLOUR MAGIC 15CM  43611"/>
    <n v="-12"/>
    <n v="22.4"/>
    <n v="-268.8"/>
    <n v="-496586.12000000029"/>
    <x v="11"/>
  </r>
  <r>
    <m/>
    <x v="219"/>
    <s v="Credit Note"/>
    <s v="4401607310"/>
    <s v="BUILDERS WAREHOUSE:GREENSTONE"/>
    <s v="COLOUR MAGIC 15CM  43611"/>
    <n v="-11"/>
    <n v="22.4"/>
    <n v="-246.4"/>
    <n v="-496832.52000000031"/>
    <x v="11"/>
  </r>
  <r>
    <m/>
    <x v="219"/>
    <s v="Credit Note"/>
    <s v="4401607348"/>
    <s v="BUILDERS WAREHOUSE:NORWOOD"/>
    <s v="COLOUR MAGIC 15CM  43611"/>
    <n v="-1"/>
    <n v="22.4"/>
    <n v="-22.4"/>
    <n v="-496854.92000000033"/>
    <x v="11"/>
  </r>
  <r>
    <m/>
    <x v="17"/>
    <s v="Credit Note"/>
    <s v="38936"/>
    <s v="FH CHAMBERLAIN TRADING (PTY) LTD:MONTANA"/>
    <s v="COLOUR MAGIC 15CM"/>
    <n v="-5"/>
    <n v="22.5"/>
    <n v="-112.5"/>
    <n v="-496967.42000000033"/>
    <x v="11"/>
  </r>
  <r>
    <m/>
    <x v="17"/>
    <s v="Credit Note"/>
    <s v="1387"/>
    <s v="THYME SQUARE"/>
    <s v="COLOUR MAGIC 15CM"/>
    <n v="-16"/>
    <n v="21.2"/>
    <n v="-339.2"/>
    <n v="-497306.62000000034"/>
    <x v="11"/>
  </r>
  <r>
    <m/>
    <x v="17"/>
    <s v="Credit Note"/>
    <s v="4401607712"/>
    <s v="BUILDERS WAREHOUSE:BETHLEHEM"/>
    <s v="COLOUR MAGIC 15CM  43611"/>
    <n v="-4"/>
    <n v="22.4"/>
    <n v="-89.6"/>
    <n v="-497396.22000000032"/>
    <x v="11"/>
  </r>
  <r>
    <m/>
    <x v="17"/>
    <s v="Credit Note"/>
    <s v="4401607702"/>
    <s v="BUILDERS WAREHOUSE:SUNWARD PARK"/>
    <s v="COLOUR MAGIC 15CM  43611"/>
    <n v="-20"/>
    <n v="22.4"/>
    <n v="-448"/>
    <n v="-497844.22000000032"/>
    <x v="11"/>
  </r>
  <r>
    <m/>
    <x v="17"/>
    <s v="Credit Note"/>
    <s v="4401607612"/>
    <s v="BUILDERS WAREHOUSE:NEWMARKET"/>
    <s v="COLOUR MAGIC 15CM  43611"/>
    <n v="-12"/>
    <n v="22.4"/>
    <n v="-268.8"/>
    <n v="-498113.02000000031"/>
    <x v="11"/>
  </r>
  <r>
    <m/>
    <x v="17"/>
    <s v="Credit Note"/>
    <s v="4401607736"/>
    <s v="BUILDERS WAREHOUSE:EDENVALE"/>
    <s v="COLOUR MAGIC 15CM  43611"/>
    <n v="-37"/>
    <n v="22.4"/>
    <n v="-828.8"/>
    <n v="-498941.8200000003"/>
    <x v="11"/>
  </r>
  <r>
    <m/>
    <x v="17"/>
    <s v="Credit Note"/>
    <s v="4401607739"/>
    <s v="BUILDERS WAREHOUSE:CARNIVAL MALL"/>
    <s v="COLOUR MAGIC 15CM  43611"/>
    <n v="-8"/>
    <n v="22.4"/>
    <n v="-179.2"/>
    <n v="-499121.02000000031"/>
    <x v="11"/>
  </r>
  <r>
    <m/>
    <x v="17"/>
    <s v="Credit Note"/>
    <s v="28799"/>
    <s v="LIFESTYLE HOME GARDEN"/>
    <s v="COLOUR MAGIC 15CM"/>
    <n v="-12"/>
    <n v="21.2"/>
    <n v="-254.4"/>
    <n v="-499375.42000000033"/>
    <x v="11"/>
  </r>
  <r>
    <m/>
    <x v="317"/>
    <s v="Credit Note"/>
    <s v="1330"/>
    <s v="LITTLE AUSTRIA"/>
    <s v="COLOUR MAGIC 15CM"/>
    <n v="-5"/>
    <n v="21.2"/>
    <n v="-106"/>
    <n v="-499481.42000000033"/>
    <x v="11"/>
  </r>
  <r>
    <m/>
    <x v="317"/>
    <s v="Credit Note"/>
    <s v="1389"/>
    <s v="RAINBOW GARDEN AND HOME CENTRE"/>
    <s v="COLOUR MAGIC 15CM"/>
    <n v="-55"/>
    <n v="21.2"/>
    <n v="-1166"/>
    <n v="-500647.42000000033"/>
    <x v="11"/>
  </r>
  <r>
    <m/>
    <x v="52"/>
    <s v="Credit Note"/>
    <s v="17074"/>
    <s v="FH CHAMBERLAIN TRADING (PTY) LTD:RIVIERA"/>
    <s v="COLOUR MAGIC 15CM"/>
    <n v="-9"/>
    <n v="21.3"/>
    <n v="-191.7"/>
    <n v="-500839.12000000034"/>
    <x v="11"/>
  </r>
  <r>
    <m/>
    <x v="52"/>
    <s v="Credit Note"/>
    <s v="13103"/>
    <s v="FH CHAMBERLAIN TRADING (PTY) LTD:KYALAMI"/>
    <s v="COLOUR MAGIC 15CM"/>
    <n v="-38"/>
    <n v="21.3"/>
    <n v="-809.4"/>
    <n v="-501648.52000000037"/>
    <x v="11"/>
  </r>
  <r>
    <m/>
    <x v="52"/>
    <s v="Credit Note"/>
    <s v="4401608665"/>
    <s v="BUILDERS WAREHOUSE:RUSTENBURG"/>
    <s v="COLOUR MAGIC 15CM  43611"/>
    <n v="-9"/>
    <n v="22.4"/>
    <n v="-201.6"/>
    <n v="-501850.12000000034"/>
    <x v="11"/>
  </r>
  <r>
    <m/>
    <x v="52"/>
    <s v="Credit Note"/>
    <s v="4401608645"/>
    <s v="BUILDERS WAREHOUSE:WONDER PARK"/>
    <s v="COLOUR MAGIC 15CM  43611"/>
    <n v="-2"/>
    <n v="22.4"/>
    <n v="-44.8"/>
    <n v="-501894.92000000033"/>
    <x v="11"/>
  </r>
  <r>
    <m/>
    <x v="52"/>
    <s v="Credit Note"/>
    <s v="4401608669"/>
    <s v="BUILDERS WAREHOUSE:ZAMBEZI"/>
    <s v="COLOUR MAGIC 15CM  43611"/>
    <n v="-7"/>
    <n v="22.4"/>
    <n v="-156.80000000000001"/>
    <n v="-502051.72000000032"/>
    <x v="11"/>
  </r>
  <r>
    <m/>
    <x v="52"/>
    <s v="Credit Note"/>
    <s v="4401608660"/>
    <s v="BUILDERS WAREHOUSE:GEZINA NEW"/>
    <s v="COLOUR MAGIC 15CM  43611"/>
    <n v="-50"/>
    <n v="22.4"/>
    <n v="-1120"/>
    <n v="-503171.72000000032"/>
    <x v="11"/>
  </r>
  <r>
    <m/>
    <x v="52"/>
    <s v="Credit Note"/>
    <s v="4401608653"/>
    <s v="BUILDERS WAREHOUSE:SILVERLAKES"/>
    <s v="COLOUR MAGIC 15CM  43611"/>
    <n v="-10"/>
    <n v="22.4"/>
    <n v="-224"/>
    <n v="-503395.72000000032"/>
    <x v="11"/>
  </r>
  <r>
    <m/>
    <x v="52"/>
    <s v="Credit Note"/>
    <s v="4401608663"/>
    <s v="BUILDERS WAREHOUSE:CEDAR SQUARE"/>
    <s v="COLOUR MAGIC 15CM  43611"/>
    <n v="-10"/>
    <n v="22.4"/>
    <n v="-224"/>
    <n v="-503619.72000000032"/>
    <x v="11"/>
  </r>
  <r>
    <m/>
    <x v="52"/>
    <s v="Credit Note"/>
    <s v="4401608510"/>
    <s v="BUILDERS WAREHOUSE:RASLOUW"/>
    <s v="COLOUR MAGIC 15CM  43611"/>
    <n v="-8"/>
    <n v="22.4"/>
    <n v="-179.2"/>
    <n v="-503798.92000000033"/>
    <x v="11"/>
  </r>
  <r>
    <m/>
    <x v="52"/>
    <s v="Credit Note"/>
    <s v="4401608648"/>
    <s v="BUILDERS WAREHOUSE:LYNNWOOD"/>
    <s v="COLOUR MAGIC 15CM  43611"/>
    <n v="-32"/>
    <n v="22.4"/>
    <n v="-716.8"/>
    <n v="-504515.72000000032"/>
    <x v="11"/>
  </r>
  <r>
    <m/>
    <x v="281"/>
    <s v="Credit Note"/>
    <s v="4401609094"/>
    <s v="BUILDERS WAREHOUSE:CRAIGHALL PARK"/>
    <s v="COLOUR MAGIC 15CM  43611"/>
    <n v="-2"/>
    <n v="22.4"/>
    <n v="-44.8"/>
    <n v="-504560.52000000031"/>
    <x v="11"/>
  </r>
  <r>
    <m/>
    <x v="281"/>
    <s v="Credit Note"/>
    <s v="4401609118"/>
    <s v="BUILDERS WAREHOUSE:NEWCASTLE"/>
    <s v="COLOUR MAGIC 15CM  43611"/>
    <n v="-29"/>
    <n v="22.4"/>
    <n v="-649.6"/>
    <n v="-505210.12000000029"/>
    <x v="11"/>
  </r>
  <r>
    <m/>
    <x v="53"/>
    <s v="Credit Note"/>
    <s v="4401609554"/>
    <s v="BUILDERS WAREHOUSE:KLERKSDORP"/>
    <s v="COLOUR MAGIC 15CM  43611"/>
    <n v="-3"/>
    <n v="22.4"/>
    <n v="-67.2"/>
    <n v="-505277.3200000003"/>
    <x v="11"/>
  </r>
  <r>
    <m/>
    <x v="53"/>
    <s v="Credit Note"/>
    <s v="4401609520"/>
    <s v="BUILDERS WAREHOUSE:GREENSTONE"/>
    <s v="COLOUR MAGIC 15CM  43611"/>
    <n v="-12"/>
    <n v="22.4"/>
    <n v="-268.8"/>
    <n v="-505546.12000000029"/>
    <x v="11"/>
  </r>
  <r>
    <m/>
    <x v="53"/>
    <s v="Credit Note"/>
    <s v="4401609509"/>
    <s v="BUILDERS WAREHOUSE:ROBINDALE"/>
    <s v="COLOUR MAGIC 15CM  43611"/>
    <n v="-3"/>
    <n v="22.4"/>
    <n v="-67.2"/>
    <n v="-505613.3200000003"/>
    <x v="11"/>
  </r>
  <r>
    <m/>
    <x v="53"/>
    <s v="Credit Note"/>
    <s v="4401609639"/>
    <s v="BUILDERS WAREHOUSE:KEMPTON PARK"/>
    <s v="COLOUR MAGIC 15CM  43611"/>
    <n v="-54"/>
    <n v="22.4"/>
    <n v="-1209.5999999999999"/>
    <n v="-506822.92000000027"/>
    <x v="11"/>
  </r>
  <r>
    <m/>
    <x v="47"/>
    <s v="Credit Note"/>
    <s v="28868"/>
    <s v="LIFESTYLE HOME GARDEN"/>
    <s v="COLOUR MAGIC 15CM"/>
    <n v="-20"/>
    <n v="20"/>
    <n v="-400"/>
    <n v="-507222.92000000027"/>
    <x v="11"/>
  </r>
  <r>
    <m/>
    <x v="47"/>
    <s v="Credit Note"/>
    <s v="28869"/>
    <s v="LIFESTYLE HOME GARDEN"/>
    <s v="COLOUR MAGIC 15CM"/>
    <n v="-11"/>
    <n v="20"/>
    <n v="-220"/>
    <n v="-507442.92000000027"/>
    <x v="11"/>
  </r>
  <r>
    <m/>
    <x v="47"/>
    <s v="Credit Note"/>
    <s v="1269"/>
    <s v="PRETTY GARDENS"/>
    <s v="COLOUR MAGIC 15CM"/>
    <n v="-15"/>
    <n v="21.2"/>
    <n v="-318"/>
    <n v="-507760.92000000027"/>
    <x v="11"/>
  </r>
  <r>
    <m/>
    <x v="47"/>
    <s v="Credit Note"/>
    <s v="1267"/>
    <s v="PLANT FACTORY"/>
    <s v="ZINNIA POTS 15CM"/>
    <n v="-16"/>
    <n v="21.2"/>
    <n v="-339.2"/>
    <n v="-508100.12000000029"/>
    <x v="11"/>
  </r>
  <r>
    <m/>
    <x v="47"/>
    <s v="Credit Note"/>
    <s v="4401610150"/>
    <s v="BUILDERS WAREHOUSE:BLOEMFONTEIN"/>
    <s v="COLOUR MAGIC 15CM  43611"/>
    <n v="-68"/>
    <n v="22.4"/>
    <n v="-1523.2"/>
    <n v="-509623.3200000003"/>
    <x v="11"/>
  </r>
  <r>
    <m/>
    <x v="47"/>
    <s v="Credit Note"/>
    <s v="4401609880"/>
    <s v="BUILDERS WAREHOUSE:NELSPRUIT"/>
    <s v="COLOUR MAGIC 15CM  43611"/>
    <n v="-13"/>
    <n v="22.4"/>
    <n v="-291.2"/>
    <n v="-509914.52000000031"/>
    <x v="11"/>
  </r>
  <r>
    <m/>
    <x v="47"/>
    <s v="Credit Note"/>
    <s v="4401610159"/>
    <s v="BUILDERS WAREHOUSE:BOKSBURG (NEW)"/>
    <s v="COLOUR MAGIC 15CM  43611"/>
    <n v="-36"/>
    <n v="22.4"/>
    <n v="-806.4"/>
    <n v="-510720.92000000033"/>
    <x v="11"/>
  </r>
  <r>
    <m/>
    <x v="47"/>
    <s v="Credit Note"/>
    <s v="4401610107"/>
    <s v="BUILDERS WAREHOUSE:EDENVALE"/>
    <s v="COLOUR MAGIC 15CM 43611"/>
    <n v="-29"/>
    <n v="22.4"/>
    <n v="-649.6"/>
    <n v="-511370.52000000031"/>
    <x v="11"/>
  </r>
  <r>
    <m/>
    <x v="54"/>
    <s v="Credit Note"/>
    <s v="1391"/>
    <s v="HABITITNAK/KEENGRO"/>
    <s v="COLOUR MAGIC 15CM"/>
    <n v="-4"/>
    <n v="17"/>
    <n v="-68"/>
    <n v="-511438.52000000031"/>
    <x v="11"/>
  </r>
  <r>
    <m/>
    <x v="54"/>
    <s v="Credit Note"/>
    <s v="4401610731"/>
    <s v="BUILDERS WAREHOUSE:KEMPTON PARK"/>
    <s v="COLOUR MAGIC 15CM  43611"/>
    <n v="-4"/>
    <n v="22.4"/>
    <n v="-89.6"/>
    <n v="-511528.12000000029"/>
    <x v="11"/>
  </r>
  <r>
    <m/>
    <x v="18"/>
    <s v="Credit Note"/>
    <s v="28886"/>
    <s v="LIFESTYLE HOME GARDEN"/>
    <s v="COLOUR MAGIC 15CM"/>
    <n v="-11"/>
    <n v="20"/>
    <n v="-220"/>
    <n v="-511748.12000000029"/>
    <x v="11"/>
  </r>
  <r>
    <m/>
    <x v="18"/>
    <s v="Credit Note"/>
    <s v="28885"/>
    <s v="LIFESTYLE HOME GARDEN"/>
    <s v="COLOUR MAGIC 15CM"/>
    <n v="-10"/>
    <n v="20"/>
    <n v="-200"/>
    <n v="-511948.12000000029"/>
    <x v="11"/>
  </r>
  <r>
    <m/>
    <x v="18"/>
    <s v="Credit Note"/>
    <s v="1392"/>
    <s v="CENTRAL NURSERY DEPOT"/>
    <s v="COLOUR MAGIC 15CM"/>
    <n v="-1"/>
    <n v="21.2"/>
    <n v="-21.2"/>
    <n v="-511969.3200000003"/>
    <x v="11"/>
  </r>
  <r>
    <m/>
    <x v="18"/>
    <s v="Credit Note"/>
    <s v="13144"/>
    <s v="FH CHAMBERLAIN TRADING (PTY) LTD:KYALAMI"/>
    <s v="COLOUR MAGIC 15CM"/>
    <n v="-4"/>
    <n v="21.3"/>
    <n v="-85.2"/>
    <n v="-512054.52000000031"/>
    <x v="11"/>
  </r>
  <r>
    <m/>
    <x v="18"/>
    <s v="Credit Note"/>
    <s v="4401611256"/>
    <s v="BUILDERS WAREHOUSE:SILVERLAKES"/>
    <s v="COLOUR MAGIC 15CM  43611"/>
    <n v="-6"/>
    <n v="22.4"/>
    <n v="-134.4"/>
    <n v="-512188.92000000033"/>
    <x v="11"/>
  </r>
  <r>
    <m/>
    <x v="18"/>
    <s v="Credit Note"/>
    <s v="4401611185"/>
    <s v="BUILDERS WAREHOUSE:LYNNWOOD"/>
    <s v="COLOUR MAGIC 15CM  43611"/>
    <n v="-22"/>
    <n v="22.4"/>
    <n v="-492.8"/>
    <n v="-512681.72000000032"/>
    <x v="11"/>
  </r>
  <r>
    <m/>
    <x v="18"/>
    <s v="Credit Note"/>
    <s v="4401611207"/>
    <s v="BUILDERS WAREHOUSE:CENTURION"/>
    <s v="COLOUR MAGIC 15CM  43611"/>
    <n v="-38"/>
    <n v="22.4"/>
    <n v="-851.2"/>
    <n v="-513532.92000000033"/>
    <x v="11"/>
  </r>
  <r>
    <m/>
    <x v="18"/>
    <s v="Credit Note"/>
    <s v="4401611232"/>
    <s v="BUILDERS WAREHOUSE:RASLOUW"/>
    <s v="COLOUR MAGIC 15CM  43611"/>
    <n v="-28"/>
    <n v="22.4"/>
    <n v="-627.20000000000005"/>
    <n v="-514160.12000000034"/>
    <x v="11"/>
  </r>
  <r>
    <m/>
    <x v="18"/>
    <s v="Credit Note"/>
    <s v="4401611265"/>
    <s v="BUILDERS WAREHOUSE:CHERRY LANE"/>
    <s v="COLOUR MAGIC 15CM  43611"/>
    <n v="-33"/>
    <n v="22.4"/>
    <n v="-739.2"/>
    <n v="-514899.32000000036"/>
    <x v="11"/>
  </r>
  <r>
    <m/>
    <x v="282"/>
    <s v="Credit Note"/>
    <s v="16146"/>
    <s v="GARDENSHOP PARKTOWN"/>
    <s v="COLOUR MAGIC 15CM"/>
    <n v="-96"/>
    <n v="21.2"/>
    <n v="-2035.2"/>
    <n v="-516934.52000000037"/>
    <x v="11"/>
  </r>
  <r>
    <m/>
    <x v="282"/>
    <s v="Credit Note"/>
    <s v="RTS1041049"/>
    <s v="RIVERSIDE MICA"/>
    <s v="COLP MARIGOLD ASSORTED 15CM SEAS"/>
    <n v="-2"/>
    <n v="21.99"/>
    <n v="-43.98"/>
    <n v="-516978.50000000035"/>
    <x v="11"/>
  </r>
  <r>
    <m/>
    <x v="282"/>
    <s v="Credit Note"/>
    <s v="RTS1041049"/>
    <s v="RIVERSIDE MICA"/>
    <s v="COLP PETUNIA ASSORTED 15CM SEAS"/>
    <n v="-6"/>
    <n v="21.99"/>
    <n v="-131.94"/>
    <n v="-517110.44000000035"/>
    <x v="11"/>
  </r>
  <r>
    <m/>
    <x v="282"/>
    <s v="Credit Note"/>
    <s v="32871"/>
    <s v="FH CHAMBERLAIN TRADING (PTY) LTD:SILVER LAKES"/>
    <s v="COLOUR MAGIC 15CM"/>
    <n v="-5"/>
    <n v="21.3"/>
    <n v="-106.5"/>
    <n v="-517216.94000000035"/>
    <x v="11"/>
  </r>
  <r>
    <m/>
    <x v="282"/>
    <s v="Credit Note"/>
    <s v="39035"/>
    <s v="FH CHAMBERLAIN TRADING (PTY) LTD:MONTANA"/>
    <s v="COLOUR MAGIC 15CM"/>
    <n v="-33"/>
    <n v="22.5"/>
    <n v="-742.5"/>
    <n v="-517959.44000000035"/>
    <x v="11"/>
  </r>
  <r>
    <m/>
    <x v="282"/>
    <s v="Credit Note"/>
    <s v="4401611740"/>
    <s v="BUILDERS WAREHOUSE:SOUTHGATE"/>
    <s v="COLOUR MAGIC 15CM  43611"/>
    <n v="-2"/>
    <n v="22.4"/>
    <n v="-44.8"/>
    <n v="-518004.24000000034"/>
    <x v="11"/>
  </r>
  <r>
    <m/>
    <x v="55"/>
    <s v="Credit Note"/>
    <s v="1393"/>
    <s v="LITTLE AUSTRIA"/>
    <s v="COLOUR MAGIC 15CM (SPECIAL)"/>
    <n v="-1"/>
    <n v="18"/>
    <n v="-18"/>
    <n v="-518022.24000000034"/>
    <x v="11"/>
  </r>
  <r>
    <m/>
    <x v="55"/>
    <s v="Credit Note"/>
    <s v="4401612298"/>
    <s v="BUILDERS WAREHOUSE:MAFIKENG"/>
    <s v="COLOUR MAGIC 15CM  43611"/>
    <n v="-80"/>
    <n v="22.4"/>
    <n v="-1792"/>
    <n v="-519814.24000000034"/>
    <x v="11"/>
  </r>
  <r>
    <m/>
    <x v="55"/>
    <s v="Credit Note"/>
    <s v="4401612303"/>
    <s v="BUILDERS WAREHOUSE:POLOKWANE"/>
    <s v="COLOUR MAGIC 15CM 43611"/>
    <n v="-16"/>
    <n v="22.4"/>
    <n v="-358.4"/>
    <n v="-520172.64000000036"/>
    <x v="11"/>
  </r>
  <r>
    <m/>
    <x v="48"/>
    <s v="Credit Note"/>
    <s v="1272"/>
    <s v="YEBO YES PLANTS"/>
    <s v="COLOUR MAGIC 15CM"/>
    <n v="-4"/>
    <n v="21.2"/>
    <n v="-84.8"/>
    <n v="-520257.44000000035"/>
    <x v="11"/>
  </r>
  <r>
    <m/>
    <x v="48"/>
    <s v="Credit Note"/>
    <s v="90508A"/>
    <s v="LOTS OF POTS CENTURION"/>
    <s v="COLOUR MAGIC 15CM"/>
    <n v="-13"/>
    <n v="21.2"/>
    <n v="-275.60000000000002"/>
    <n v="-520533.04000000033"/>
    <x v="11"/>
  </r>
  <r>
    <m/>
    <x v="48"/>
    <s v="Credit Note"/>
    <s v="4401612788"/>
    <s v="BUILDERS WAREHOUSE:THOHOYANDOU"/>
    <s v="COLOUR MAGIC 15CM 43611"/>
    <n v="-67"/>
    <n v="22.4"/>
    <n v="-1500.8"/>
    <n v="-522033.84000000032"/>
    <x v="11"/>
  </r>
  <r>
    <m/>
    <x v="48"/>
    <s v="Credit Note"/>
    <s v="4401612785"/>
    <s v="BUILDERS WAREHOUSE:EDENVALE"/>
    <s v="COLOUR MAGIC 15CM 43611"/>
    <n v="-1"/>
    <n v="22.4"/>
    <n v="-22.4"/>
    <n v="-522056.24000000034"/>
    <x v="11"/>
  </r>
  <r>
    <m/>
    <x v="48"/>
    <s v="Credit Note"/>
    <s v="4401612705"/>
    <s v="BUILDERS WAREHOUSE:NEWMARKET"/>
    <s v="COLOUR MAGIC 15CM 43611"/>
    <n v="-19"/>
    <n v="22.4"/>
    <n v="-425.6"/>
    <n v="-522481.84000000032"/>
    <x v="11"/>
  </r>
  <r>
    <m/>
    <x v="48"/>
    <s v="Credit Note"/>
    <s v="4401612627"/>
    <s v="BUILDERS WAREHOUSE:GLEN EAGLES"/>
    <s v="COLOUR MAGIC 15CM 43611"/>
    <n v="-15"/>
    <n v="22.4"/>
    <n v="-336"/>
    <n v="-522817.84000000032"/>
    <x v="11"/>
  </r>
  <r>
    <m/>
    <x v="48"/>
    <s v="Credit Note"/>
    <s v="4401612753"/>
    <s v="BUILDERS WAREHOUSE:MIDDELBURG"/>
    <s v="COLOUR MAGIC 15CM 43611"/>
    <n v="-20"/>
    <n v="22.4"/>
    <n v="-448"/>
    <n v="-523265.84000000032"/>
    <x v="11"/>
  </r>
  <r>
    <m/>
    <x v="48"/>
    <s v="Credit Note"/>
    <s v="1395"/>
    <s v="THYME SQUARE"/>
    <s v="CROSSANDRA 15CM"/>
    <n v="-1"/>
    <n v="21.2"/>
    <n v="-21.2"/>
    <n v="-523287.04000000033"/>
    <x v="10"/>
  </r>
  <r>
    <m/>
    <x v="48"/>
    <s v="Credit Note"/>
    <s v="1395"/>
    <s v="THYME SQUARE"/>
    <s v="COLOUR MAGIC 15CM"/>
    <n v="-11"/>
    <n v="21.2"/>
    <n v="-233.2"/>
    <n v="-523520.24000000034"/>
    <x v="11"/>
  </r>
  <r>
    <m/>
    <x v="49"/>
    <s v="Credit Note"/>
    <s v="4401613331"/>
    <s v="BUILDERS WAREHOUSE:ROBINDALE"/>
    <s v="COLOUR MAGIC 15CM 43611"/>
    <n v="-6"/>
    <n v="22.4"/>
    <n v="-134.4"/>
    <n v="-523654.64000000036"/>
    <x v="11"/>
  </r>
  <r>
    <m/>
    <x v="49"/>
    <s v="Credit Note"/>
    <s v="4401613390"/>
    <s v="BUILDERS WAREHOUSE:RUSTENBURG"/>
    <s v="COLOUR MAGIC 15CM 43611"/>
    <n v="-58"/>
    <n v="22.4"/>
    <n v="-1299.2"/>
    <n v="-524953.84000000032"/>
    <x v="11"/>
  </r>
  <r>
    <m/>
    <x v="49"/>
    <s v="Credit Note"/>
    <s v="4401613395"/>
    <s v="BUILDERS WAREHOUSE:KEMPTON PARK"/>
    <s v="COLOUR MAGIC 15CM 43611"/>
    <n v="-50"/>
    <n v="22.4"/>
    <n v="-1120"/>
    <n v="-526073.84000000032"/>
    <x v="11"/>
  </r>
  <r>
    <m/>
    <x v="49"/>
    <s v="Credit Note"/>
    <s v="4401613329"/>
    <s v="BUILDERS WAREHOUSE:NORWOOD"/>
    <s v="COLOUR MAGIC 15CM 43611"/>
    <n v="-9"/>
    <n v="22.4"/>
    <n v="-201.6"/>
    <n v="-526275.44000000029"/>
    <x v="11"/>
  </r>
  <r>
    <m/>
    <x v="49"/>
    <s v="Credit Note"/>
    <s v="4401613312"/>
    <s v="BUILDERS WAREHOUSE:GREENSTONE"/>
    <s v="COLOUR MAGIC 15CM 43611"/>
    <n v="-28"/>
    <n v="22.4"/>
    <n v="-627.20000000000005"/>
    <n v="-526902.64000000025"/>
    <x v="11"/>
  </r>
  <r>
    <m/>
    <x v="49"/>
    <s v="Credit Note"/>
    <s v="4401613317"/>
    <s v="BUILDERS WAREHOUSE:GREENSTONE"/>
    <s v="COLOUR MAGIC 15CM 43611"/>
    <n v="-10"/>
    <n v="22.4"/>
    <n v="-224"/>
    <n v="-527126.64000000025"/>
    <x v="11"/>
  </r>
  <r>
    <m/>
    <x v="49"/>
    <s v="Credit Note"/>
    <s v="4401613413"/>
    <s v="BUILDERS WAREHOUSE:NOORDHEUWEL"/>
    <s v="COLOUR MAGIC 15CM 43611"/>
    <n v="-5"/>
    <n v="22.4"/>
    <n v="-112"/>
    <n v="-527238.64000000025"/>
    <x v="11"/>
  </r>
  <r>
    <m/>
    <x v="19"/>
    <s v="Credit Note"/>
    <s v="4401613798"/>
    <s v="BUILDERS WAREHOUSE:HARTEBEESPOORT"/>
    <s v="COLOUR MAGIC 15CM 43611"/>
    <n v="-33"/>
    <n v="22.4"/>
    <n v="-739.2"/>
    <n v="-527977.8400000002"/>
    <x v="11"/>
  </r>
  <r>
    <m/>
    <x v="19"/>
    <s v="Credit Note"/>
    <s v="4401613884"/>
    <s v="BUILDERS WAREHOUSE:NORTHRIDING"/>
    <s v="COLOUR MAGIC 15CM 43611"/>
    <n v="-5"/>
    <n v="22.4"/>
    <n v="-112"/>
    <n v="-528089.8400000002"/>
    <x v="11"/>
  </r>
  <r>
    <m/>
    <x v="19"/>
    <s v="Credit Note"/>
    <s v="4401613815"/>
    <s v="BUILDERS WAREHOUSE:ERASMUS PARK"/>
    <s v="COLOUR MAGIC 15CM 43611"/>
    <n v="-31"/>
    <n v="22.4"/>
    <n v="-694.4"/>
    <n v="-528784.24000000022"/>
    <x v="11"/>
  </r>
  <r>
    <m/>
    <x v="19"/>
    <s v="Credit Note"/>
    <s v="4401613803"/>
    <s v="BUILDERS WAREHOUSE:CEDAR SQUARE"/>
    <s v="COLOUR MAGIC 15CM 43611"/>
    <n v="-2"/>
    <n v="22.4"/>
    <n v="-44.8"/>
    <n v="-528829.04000000027"/>
    <x v="11"/>
  </r>
  <r>
    <m/>
    <x v="19"/>
    <s v="Credit Note"/>
    <s v="4401613903"/>
    <s v="BUILDERS WAREHOUSE:ZAMBEZI"/>
    <s v="COLOUR MAGIC 15CM 43611"/>
    <n v="-60"/>
    <n v="22.4"/>
    <n v="-1344"/>
    <n v="-530173.04000000027"/>
    <x v="11"/>
  </r>
  <r>
    <m/>
    <x v="19"/>
    <s v="Credit Note"/>
    <s v="4401613736"/>
    <s v="BUILDERS WAREHOUSE:GLEN EAGLES"/>
    <s v="COLOUR MAGIC 15CM 43611"/>
    <n v="-26"/>
    <n v="22.4"/>
    <n v="-582.4"/>
    <n v="-530755.44000000029"/>
    <x v="11"/>
  </r>
  <r>
    <m/>
    <x v="19"/>
    <s v="Credit Note"/>
    <s v="4401613843"/>
    <s v="BUILDERS WAREHOUSE:CHERRY LANE"/>
    <s v="COLOUR MAGIC 15CM 43611"/>
    <n v="-54"/>
    <n v="22.4"/>
    <n v="-1209.5999999999999"/>
    <n v="-531965.04000000027"/>
    <x v="11"/>
  </r>
  <r>
    <m/>
    <x v="19"/>
    <s v="Credit Note"/>
    <s v="4401613900"/>
    <s v="BUILDERS WAREHOUSE:GEZINA NEW"/>
    <s v="COLOUR MAGIC 15CM 43611"/>
    <n v="-30"/>
    <n v="22.4"/>
    <n v="-672"/>
    <n v="-532637.04000000027"/>
    <x v="11"/>
  </r>
  <r>
    <m/>
    <x v="50"/>
    <s v="Credit Note"/>
    <s v="4401614237"/>
    <s v="BUILDERS WAREHOUSE:SECUNDA"/>
    <s v="COLOUR MAGIC 15CM 43611"/>
    <n v="-10"/>
    <n v="22.4"/>
    <n v="-224"/>
    <n v="-532861.04000000027"/>
    <x v="11"/>
  </r>
  <r>
    <m/>
    <x v="50"/>
    <s v="Credit Note"/>
    <s v="4401614269"/>
    <s v="BUILDERS WAREHOUSE:NEWCASTLE"/>
    <s v="COLOUR MAGIC 15CM 43611"/>
    <n v="-16"/>
    <n v="22.4"/>
    <n v="-358.4"/>
    <n v="-533219.44000000029"/>
    <x v="11"/>
  </r>
  <r>
    <m/>
    <x v="50"/>
    <s v="Credit Note"/>
    <s v="4401613643"/>
    <s v="BUILDERS WAREHOUSE:MIDRAND"/>
    <s v="COLOUR MAGIC 15CM 43611"/>
    <n v="-81"/>
    <n v="22.4"/>
    <n v="-1814.4"/>
    <n v="-535033.84000000032"/>
    <x v="11"/>
  </r>
  <r>
    <m/>
    <x v="50"/>
    <s v="Credit Note"/>
    <s v="4401614118"/>
    <s v="BUILDERS WAREHOUSE:LAMBTON"/>
    <s v="COLOUR MAGIC 15CM 43611"/>
    <n v="-8"/>
    <n v="22.4"/>
    <n v="-179.2"/>
    <n v="-535213.04000000027"/>
    <x v="11"/>
  </r>
  <r>
    <m/>
    <x v="56"/>
    <s v="Credit Note"/>
    <s v="1397"/>
    <s v="LITTLE AUSTRIA"/>
    <s v="PETUNIA 15CM"/>
    <n v="-1"/>
    <n v="21.2"/>
    <n v="-21.2"/>
    <n v="-535234.24000000022"/>
    <x v="11"/>
  </r>
  <r>
    <m/>
    <x v="56"/>
    <s v="Credit Note"/>
    <s v="1397"/>
    <s v="LITTLE AUSTRIA"/>
    <s v="VINCA 15CM"/>
    <n v="-1"/>
    <n v="21.2"/>
    <n v="-21.2"/>
    <n v="-535255.44000000018"/>
    <x v="11"/>
  </r>
  <r>
    <m/>
    <x v="56"/>
    <s v="Credit Note"/>
    <s v="RTS1041166"/>
    <s v="RIVERSIDE MICA"/>
    <s v="COLP PETUNIA ASSORTED 15CM SEAS"/>
    <n v="-6"/>
    <n v="21.99"/>
    <n v="-131.94"/>
    <n v="-535387.38000000012"/>
    <x v="11"/>
  </r>
  <r>
    <m/>
    <x v="56"/>
    <s v="Credit Note"/>
    <s v="RTS1041166"/>
    <s v="RIVERSIDE MICA"/>
    <s v="COLP DIANTHUS ASSORTED 15CM SEAS"/>
    <n v="-2"/>
    <n v="21.99"/>
    <n v="-43.98"/>
    <n v="-535431.3600000001"/>
    <x v="11"/>
  </r>
  <r>
    <m/>
    <x v="56"/>
    <s v="Credit Note"/>
    <s v="4401614585"/>
    <s v="BUILDERS WAREHOUSE:NELSPRUIT"/>
    <s v="COLOUR MAGIC 15CM 43611"/>
    <n v="-17"/>
    <n v="22.4"/>
    <n v="-380.8"/>
    <n v="-535812.16000000015"/>
    <x v="11"/>
  </r>
  <r>
    <m/>
    <x v="56"/>
    <s v="Credit Note"/>
    <s v="4401614591"/>
    <s v="BUILDERS WAREHOUSE:BEDFORDVIEW"/>
    <s v="COLOUR MAGIC 15CM 43611"/>
    <n v="-35"/>
    <n v="22.4"/>
    <n v="-784"/>
    <n v="-536596.16000000015"/>
    <x v="11"/>
  </r>
  <r>
    <m/>
    <x v="20"/>
    <s v="Credit Note"/>
    <s v="1273"/>
    <s v="PLANT FACTORY"/>
    <s v="COLOUR MAGIC 15CM"/>
    <n v="-16"/>
    <n v="21.2"/>
    <n v="-339.2"/>
    <n v="-536935.3600000001"/>
    <x v="11"/>
  </r>
  <r>
    <m/>
    <x v="20"/>
    <s v="Credit Note"/>
    <s v="1276"/>
    <s v="PRETTY GARDENS"/>
    <s v="COLOUR MAGIC 15CM"/>
    <n v="-16"/>
    <n v="21.2"/>
    <n v="-339.2"/>
    <n v="-537274.56000000006"/>
    <x v="11"/>
  </r>
  <r>
    <m/>
    <x v="20"/>
    <s v="Credit Note"/>
    <s v="1335"/>
    <s v="THYME SQUARE"/>
    <s v="COLOUR MAGIC 15CM"/>
    <n v="-19"/>
    <n v="21.2"/>
    <n v="-402.8"/>
    <n v="-537677.3600000001"/>
    <x v="11"/>
  </r>
  <r>
    <m/>
    <x v="20"/>
    <s v="Credit Note"/>
    <s v="27568"/>
    <s v="LIFESTYLE HOME GARDEN"/>
    <s v="COLOUR MAGIC 15CM"/>
    <n v="-14"/>
    <n v="21.2"/>
    <n v="-296.8"/>
    <n v="-537974.16000000015"/>
    <x v="11"/>
  </r>
  <r>
    <m/>
    <x v="20"/>
    <s v="Credit Note"/>
    <s v="27567"/>
    <s v="LIFESTYLE HOME GARDEN"/>
    <s v="COLOUR MAGIC 15CM"/>
    <n v="-18"/>
    <n v="21.2"/>
    <n v="-381.6"/>
    <n v="-538355.76000000013"/>
    <x v="11"/>
  </r>
  <r>
    <m/>
    <x v="20"/>
    <s v="Credit Note"/>
    <s v="17167"/>
    <s v="FH CHAMBERLAIN TRADING (PTY) LTD:RIVIERA"/>
    <s v="COLOUR MAGIC 15CM 43611"/>
    <n v="-19"/>
    <n v="22.5"/>
    <n v="-427.5"/>
    <n v="-538783.26000000013"/>
    <x v="11"/>
  </r>
  <r>
    <m/>
    <x v="20"/>
    <s v="Credit Note"/>
    <s v="4401615076"/>
    <s v="BUILDERS WAREHOUSE:BETHLEHEM"/>
    <s v="COLOUR MAGIC 15CM 43611"/>
    <n v="-14"/>
    <n v="22.4"/>
    <n v="-313.60000000000002"/>
    <n v="-539096.8600000001"/>
    <x v="11"/>
  </r>
  <r>
    <m/>
    <x v="20"/>
    <s v="Credit Note"/>
    <s v="4401615039"/>
    <s v="BUILDERS WAREHOUSE:BLOEMFONTEIN"/>
    <s v="COLOUR MAGIC 15CM 43611"/>
    <n v="-32"/>
    <n v="22.4"/>
    <n v="-716.8"/>
    <n v="-539813.66000000015"/>
    <x v="11"/>
  </r>
  <r>
    <m/>
    <x v="20"/>
    <s v="Credit Note"/>
    <s v="4401614978"/>
    <s v="BUILDERS WAREHOUSE:MAFIKENG"/>
    <s v="COLOUR MAGIC 15CM 43611"/>
    <n v="-22"/>
    <n v="22.4"/>
    <n v="-492.8"/>
    <n v="-540306.4600000002"/>
    <x v="11"/>
  </r>
  <r>
    <m/>
    <x v="20"/>
    <s v="Credit Note"/>
    <s v="4401615063"/>
    <s v="BUILDERS WAREHOUSE:NEWMARKET"/>
    <s v="COLOUR MAGIC 15CM 43611"/>
    <n v="-40"/>
    <n v="22.4"/>
    <n v="-896"/>
    <n v="-541202.4600000002"/>
    <x v="11"/>
  </r>
  <r>
    <m/>
    <x v="20"/>
    <s v="Credit Note"/>
    <s v="4401614994"/>
    <s v="BUILDERS WAREHOUSE:EDENVALE"/>
    <s v="COLOUR MAGIC 15CM 43611"/>
    <n v="-30"/>
    <n v="22.4"/>
    <n v="-672"/>
    <n v="-541874.4600000002"/>
    <x v="11"/>
  </r>
  <r>
    <m/>
    <x v="20"/>
    <s v="Credit Note"/>
    <s v="4401615053"/>
    <s v="BUILDERS WAREHOUSE:NORTHMEAD"/>
    <s v="COLOUR MAGIC 15CM 43611"/>
    <n v="-24"/>
    <n v="22.4"/>
    <n v="-537.6"/>
    <n v="-542412.06000000017"/>
    <x v="11"/>
  </r>
  <r>
    <m/>
    <x v="20"/>
    <s v="Credit Note"/>
    <s v="4401614974"/>
    <s v="BUILDERS WAREHOUSE:FOURWAYS"/>
    <s v="COLOUR MAGIC 15CM 43611"/>
    <n v="-3"/>
    <n v="22.4"/>
    <n v="-67.2"/>
    <n v="-542479.26000000013"/>
    <x v="11"/>
  </r>
  <r>
    <m/>
    <x v="51"/>
    <s v="Credit Note"/>
    <s v="4401615467"/>
    <s v="BUILDERS WAREHOUSE:SUNWARD PARK"/>
    <s v="COLOUR MAGIC 15CM 43611"/>
    <n v="-106"/>
    <n v="22.4"/>
    <n v="-2374.4"/>
    <n v="-544853.66000000015"/>
    <x v="11"/>
  </r>
  <r>
    <m/>
    <x v="51"/>
    <s v="Credit Note"/>
    <s v="1336"/>
    <s v="HABITITNAK/KEENGRO"/>
    <s v="COLOUR MAGIC 15CM"/>
    <n v="-80"/>
    <n v="17"/>
    <n v="-1360"/>
    <n v="-546213.66000000015"/>
    <x v="11"/>
  </r>
  <r>
    <m/>
    <x v="51"/>
    <s v="Credit Note"/>
    <s v="4401615548"/>
    <s v="BUILDERS WAREHOUSE:NOORDHEUWEL"/>
    <s v="COLOUR MAGIC 15CM 43611"/>
    <n v="-1"/>
    <n v="22.4"/>
    <n v="-22.4"/>
    <n v="-546236.06000000017"/>
    <x v="11"/>
  </r>
  <r>
    <m/>
    <x v="21"/>
    <s v="Credit Note"/>
    <s v="27579"/>
    <s v="LIFESTYLE HOME GARDEN"/>
    <s v="COLOUR MAGIC 15CM"/>
    <n v="-6"/>
    <n v="21.2"/>
    <n v="-127.2"/>
    <n v="-546363.26000000013"/>
    <x v="11"/>
  </r>
  <r>
    <m/>
    <x v="21"/>
    <s v="Credit Note"/>
    <s v="4401615755"/>
    <s v="BUILDERS WAREHOUSE:RUSTENBURG"/>
    <s v="COLOUR MAGIC 15CM 43611"/>
    <n v="-1"/>
    <n v="22.4"/>
    <n v="-22.4"/>
    <n v="-546385.66000000015"/>
    <x v="11"/>
  </r>
  <r>
    <m/>
    <x v="21"/>
    <s v="Credit Note"/>
    <s v="4401615853"/>
    <s v="BUILDERS WAREHOUSE:SILVERLAKES"/>
    <s v="COLOUR MAGIC 15CM 43611"/>
    <n v="-14"/>
    <n v="22.4"/>
    <n v="-313.60000000000002"/>
    <n v="-546699.26000000013"/>
    <x v="11"/>
  </r>
  <r>
    <m/>
    <x v="21"/>
    <s v="Credit Note"/>
    <s v="4401615813"/>
    <s v="BUILDERS WAREHOUSE:GLEN EAGLES"/>
    <s v="COLOUR MAGIC 15CM 43611"/>
    <n v="-8"/>
    <n v="22.4"/>
    <n v="-179.2"/>
    <n v="-546878.46000000008"/>
    <x v="11"/>
  </r>
  <r>
    <m/>
    <x v="21"/>
    <s v="Credit Note"/>
    <s v="4401615832"/>
    <s v="BUILDERS WAREHOUSE:RASLOUW"/>
    <s v="COLOUR MAGIC 15CM 43611"/>
    <n v="-26"/>
    <n v="22.4"/>
    <n v="-582.4"/>
    <n v="-547460.8600000001"/>
    <x v="11"/>
  </r>
  <r>
    <m/>
    <x v="21"/>
    <s v="Credit Note"/>
    <s v="4401615858"/>
    <s v="BUILDERS WAREHOUSE:WOODLANDS"/>
    <s v="COLOUR MAGIC 15CM 43611"/>
    <n v="-22"/>
    <n v="22.4"/>
    <n v="-492.8"/>
    <n v="-547953.66000000015"/>
    <x v="11"/>
  </r>
  <r>
    <m/>
    <x v="21"/>
    <s v="Credit Note"/>
    <s v="4401615867"/>
    <s v="BUILDERS WAREHOUSE:CEDAR SQUARE"/>
    <s v="COLOUR MAGIC 15CM 43611"/>
    <n v="-20"/>
    <n v="22.4"/>
    <n v="-448"/>
    <n v="-548401.66000000015"/>
    <x v="11"/>
  </r>
  <r>
    <m/>
    <x v="21"/>
    <s v="Credit Note"/>
    <s v="4401615886"/>
    <s v="BUILDERS WAREHOUSE:LYNNWOOD"/>
    <s v="COLOUR MAGIC 15CM 43611"/>
    <n v="-19"/>
    <n v="22.4"/>
    <n v="-425.6"/>
    <n v="-548827.26000000013"/>
    <x v="11"/>
  </r>
  <r>
    <m/>
    <x v="21"/>
    <s v="Credit Note"/>
    <s v="4401615774"/>
    <s v="BUILDERS WAREHOUSE:ERASMUS PARK"/>
    <s v="COLOUR MAGIC 15CM 43611"/>
    <n v="-40"/>
    <n v="22.4"/>
    <n v="-896"/>
    <n v="-549723.26000000013"/>
    <x v="11"/>
  </r>
  <r>
    <m/>
    <x v="21"/>
    <s v="Credit Note"/>
    <s v="4401615860"/>
    <s v="BUILDERS WAREHOUSE:CENTURION"/>
    <s v="COLOUR MAGIC 15CM 43611"/>
    <n v="-43"/>
    <n v="22.4"/>
    <n v="-963.2"/>
    <n v="-550686.46000000008"/>
    <x v="11"/>
  </r>
  <r>
    <s v="Total for COLOUR MAGIC 15CM"/>
    <x v="0"/>
    <m/>
    <m/>
    <m/>
    <m/>
    <n v="-25456"/>
    <m/>
    <n v="-550686.46000000008"/>
    <m/>
    <x v="0"/>
  </r>
  <r>
    <s v="COLOUR MAGIC ALYSSUM 15CM"/>
    <x v="0"/>
    <m/>
    <m/>
    <m/>
    <m/>
    <m/>
    <m/>
    <m/>
    <m/>
    <x v="0"/>
  </r>
  <r>
    <m/>
    <x v="285"/>
    <s v="Credit Note"/>
    <s v="1014"/>
    <s v="RAINBOW GARDEN AND HOME CENTRE"/>
    <s v="COLOUR MAGIC ALYSSUM 15CM"/>
    <n v="-11"/>
    <n v="19.989999999999998"/>
    <n v="-219.89"/>
    <n v="-219.89"/>
    <x v="11"/>
  </r>
  <r>
    <m/>
    <x v="255"/>
    <s v="Credit Note"/>
    <s v="0895"/>
    <s v="ROSES FOR U t/a URTH"/>
    <s v="COLOUR MAGIC ALYSSUM 15CM"/>
    <n v="-1"/>
    <n v="19.989999999999998"/>
    <n v="-19.989999999999998"/>
    <n v="-239.88"/>
    <x v="11"/>
  </r>
  <r>
    <m/>
    <x v="160"/>
    <s v="Credit Note"/>
    <s v="1091"/>
    <s v="ROSES FOR U t/a URTH"/>
    <s v="COLOUR MAGIC ALYSSUM 15CM"/>
    <n v="-7"/>
    <n v="19.989999999999998"/>
    <n v="-139.93"/>
    <n v="-379.81"/>
    <x v="11"/>
  </r>
  <r>
    <m/>
    <x v="170"/>
    <s v="Credit Note"/>
    <s v="0987"/>
    <s v="HABITITNAK/KEENGRO"/>
    <s v="COLOUR MAGIC ALYSSUM 15CM"/>
    <n v="-8"/>
    <n v="19.989999999999998"/>
    <n v="-159.91999999999999"/>
    <n v="-539.73"/>
    <x v="11"/>
  </r>
  <r>
    <m/>
    <x v="87"/>
    <s v="Credit Note"/>
    <s v="1882"/>
    <s v="ROSES FOR U t/a URTH"/>
    <s v="COLOUR MAGIC ALYSSUM 15CM"/>
    <n v="-3"/>
    <n v="19.989999999999998"/>
    <n v="-59.97"/>
    <n v="-599.70000000000005"/>
    <x v="11"/>
  </r>
  <r>
    <m/>
    <x v="111"/>
    <s v="Credit Note"/>
    <s v="1672"/>
    <s v="ROSES FOR U t/a URTH"/>
    <s v="COLOUR MAGIC ALYSSUM 15CM"/>
    <n v="-1"/>
    <n v="21.2"/>
    <n v="-21.2"/>
    <n v="-620.90000000000009"/>
    <x v="11"/>
  </r>
  <r>
    <s v="Total for COLOUR MAGIC ALYSSUM 15CM"/>
    <x v="0"/>
    <m/>
    <m/>
    <m/>
    <m/>
    <n v="-31"/>
    <m/>
    <n v="-620.90000000000009"/>
    <m/>
    <x v="0"/>
  </r>
  <r>
    <s v="COLOUR MAGIC BELLIS 15CM"/>
    <x v="0"/>
    <m/>
    <m/>
    <m/>
    <m/>
    <m/>
    <m/>
    <m/>
    <m/>
    <x v="0"/>
  </r>
  <r>
    <m/>
    <x v="239"/>
    <s v="Credit Note"/>
    <s v="1663"/>
    <s v="LITTLE AUSTRIA"/>
    <s v="COLOUR MAGIC BELLIS 15CM"/>
    <n v="-7"/>
    <n v="21.2"/>
    <n v="-148.4"/>
    <n v="-148.4"/>
    <x v="11"/>
  </r>
  <r>
    <s v="Total for COLOUR MAGIC BELLIS 15CM"/>
    <x v="0"/>
    <m/>
    <m/>
    <m/>
    <m/>
    <n v="-7"/>
    <m/>
    <n v="-148.4"/>
    <m/>
    <x v="0"/>
  </r>
  <r>
    <s v="COLOUR MAGIC CALENDULA 15CM"/>
    <x v="0"/>
    <m/>
    <m/>
    <m/>
    <m/>
    <m/>
    <m/>
    <m/>
    <m/>
    <x v="0"/>
  </r>
  <r>
    <m/>
    <x v="92"/>
    <s v="Credit Note"/>
    <s v="1820"/>
    <s v="ROSES FOR U t/a URTH"/>
    <s v="COLOUR MAGIC CALENDULA 15CM"/>
    <n v="-6"/>
    <n v="19.989999999999998"/>
    <n v="-119.94"/>
    <n v="-119.94"/>
    <x v="11"/>
  </r>
  <r>
    <s v="Total for COLOUR MAGIC CALENDULA 15CM"/>
    <x v="0"/>
    <m/>
    <m/>
    <m/>
    <m/>
    <n v="-6"/>
    <m/>
    <n v="-119.94"/>
    <m/>
    <x v="0"/>
  </r>
  <r>
    <s v="COLOUR MAGIC DIANTHUS 15CM"/>
    <x v="0"/>
    <m/>
    <m/>
    <m/>
    <m/>
    <m/>
    <m/>
    <m/>
    <m/>
    <x v="0"/>
  </r>
  <r>
    <m/>
    <x v="288"/>
    <s v="Credit Note"/>
    <s v="15657"/>
    <s v="GARDENSHOP PARKTOWN"/>
    <s v="COLOUR MAGIC DIANTHUS 15CM"/>
    <n v="-13"/>
    <n v="19.989999999999998"/>
    <n v="-259.87"/>
    <n v="-259.87"/>
    <x v="11"/>
  </r>
  <r>
    <m/>
    <x v="154"/>
    <s v="Credit Note"/>
    <s v="0847"/>
    <s v="HABITITNAK/KEENGRO"/>
    <s v="COLOUR MAGIC DIANTHUS 15CM"/>
    <n v="-2"/>
    <n v="19.989999999999998"/>
    <n v="-39.979999999999997"/>
    <n v="-299.85000000000002"/>
    <x v="11"/>
  </r>
  <r>
    <m/>
    <x v="170"/>
    <s v="Credit Note"/>
    <s v="0987"/>
    <s v="HABITITNAK/KEENGRO"/>
    <s v="COLOUR MAGIC DIANTHUS 15CM"/>
    <n v="-2"/>
    <n v="19.989999999999998"/>
    <n v="-39.979999999999997"/>
    <n v="-339.83000000000004"/>
    <x v="11"/>
  </r>
  <r>
    <m/>
    <x v="183"/>
    <s v="Credit Note"/>
    <s v="1953"/>
    <s v="ROSES FOR U t/a URTH"/>
    <s v="COLOUR MAGIC DIANTHUS 15CM"/>
    <n v="-9"/>
    <n v="19.989999999999998"/>
    <n v="-179.91"/>
    <n v="-519.74"/>
    <x v="11"/>
  </r>
  <r>
    <m/>
    <x v="26"/>
    <s v="Credit Note"/>
    <s v="1996"/>
    <s v="THYME SQUARE"/>
    <s v="COLOUR MAGIC DIANTHUS 15CM"/>
    <n v="-2"/>
    <n v="21.2"/>
    <n v="-42.4"/>
    <n v="-562.14"/>
    <x v="11"/>
  </r>
  <r>
    <m/>
    <x v="14"/>
    <s v="Credit Note"/>
    <s v="1202"/>
    <s v="ROSES FOR U t/a URTH"/>
    <s v="COLOUR MAGIC DIANTHUS 15CM"/>
    <n v="-9"/>
    <n v="21.2"/>
    <n v="-190.8"/>
    <n v="-752.94"/>
    <x v="11"/>
  </r>
  <r>
    <s v="Total for COLOUR MAGIC DIANTHUS 15CM"/>
    <x v="0"/>
    <m/>
    <m/>
    <m/>
    <m/>
    <n v="-37"/>
    <m/>
    <n v="-752.94"/>
    <m/>
    <x v="0"/>
  </r>
  <r>
    <s v="COLOUR MAGIC GAZANIA 15CM"/>
    <x v="0"/>
    <m/>
    <m/>
    <m/>
    <m/>
    <m/>
    <m/>
    <m/>
    <m/>
    <x v="0"/>
  </r>
  <r>
    <m/>
    <x v="285"/>
    <s v="Credit Note"/>
    <s v="1014"/>
    <s v="RAINBOW GARDEN AND HOME CENTRE"/>
    <s v="COLOUR MAGIC GAZANIA 15CM"/>
    <n v="-1"/>
    <n v="19.989999999999998"/>
    <n v="-19.989999999999998"/>
    <n v="-19.989999999999998"/>
    <x v="11"/>
  </r>
  <r>
    <m/>
    <x v="285"/>
    <s v="Credit Note"/>
    <s v="1013"/>
    <s v="HABITITNAK/KEENGRO"/>
    <s v="COLOUR MAGIC GAZANIA 15CM"/>
    <n v="-13"/>
    <n v="19.989999999999998"/>
    <n v="-259.87"/>
    <n v="-279.86"/>
    <x v="11"/>
  </r>
  <r>
    <m/>
    <x v="145"/>
    <s v="Credit Note"/>
    <s v="1017"/>
    <s v="HABITITNAK/KEENGRO"/>
    <s v="COLOUR MAGIC GAZANIA 15CM"/>
    <n v="-5"/>
    <n v="19.989999999999998"/>
    <n v="-99.95"/>
    <n v="-379.81"/>
    <x v="11"/>
  </r>
  <r>
    <m/>
    <x v="286"/>
    <s v="Credit Note"/>
    <s v="1021"/>
    <s v="SHARONDALE GARDEN CENTRE"/>
    <s v="COLOUR MAGIC GAZANIA 15CM"/>
    <n v="-1"/>
    <n v="19.989999999999998"/>
    <n v="-19.989999999999998"/>
    <n v="-399.8"/>
    <x v="11"/>
  </r>
  <r>
    <m/>
    <x v="286"/>
    <s v="Credit Note"/>
    <s v="1020"/>
    <s v="HABITITNAK/KEENGRO"/>
    <s v="COLOUR MAGIC GAZANIA 15CM"/>
    <n v="-3"/>
    <n v="19.989999999999998"/>
    <n v="-59.97"/>
    <n v="-459.77"/>
    <x v="11"/>
  </r>
  <r>
    <m/>
    <x v="133"/>
    <s v="Credit Note"/>
    <s v="1023"/>
    <s v="ROSES FOR U t/a URTH"/>
    <s v="COLOUR MAGIC GAZANIA 15CM"/>
    <n v="-11"/>
    <n v="19.989999999999998"/>
    <n v="-219.89"/>
    <n v="-679.66"/>
    <x v="11"/>
  </r>
  <r>
    <m/>
    <x v="287"/>
    <s v="Credit Note"/>
    <s v="0884A"/>
    <s v="HABITITNAK/KEENGRO"/>
    <s v="COLOUR MAGIC GAZANIA 15CM"/>
    <n v="-1"/>
    <n v="19.989999999999998"/>
    <n v="-19.989999999999998"/>
    <n v="-699.65"/>
    <x v="11"/>
  </r>
  <r>
    <m/>
    <x v="318"/>
    <s v="Credit Note"/>
    <s v="0970"/>
    <s v="SHARONDALE GARDEN CENTRE"/>
    <s v="COLOUR MAGIC GAZANIA 15CM"/>
    <n v="-1"/>
    <n v="19.989999999999998"/>
    <n v="-19.989999999999998"/>
    <n v="-719.64"/>
    <x v="11"/>
  </r>
  <r>
    <m/>
    <x v="318"/>
    <s v="Credit Note"/>
    <s v="0969"/>
    <s v="HABITITNAK/KEENGRO"/>
    <s v="COLOUR MAGIC GAZANIA 15CM"/>
    <n v="-6"/>
    <n v="19.989999999999998"/>
    <n v="-119.94"/>
    <n v="-839.57999999999993"/>
    <x v="11"/>
  </r>
  <r>
    <m/>
    <x v="151"/>
    <s v="Credit Note"/>
    <s v="0889"/>
    <s v="HABITITNAK/KEENGRO"/>
    <s v="COLOUR MAGIC GAZANIA 15CM"/>
    <n v="-1"/>
    <n v="19.989999999999998"/>
    <n v="-19.989999999999998"/>
    <n v="-859.56999999999994"/>
    <x v="11"/>
  </r>
  <r>
    <m/>
    <x v="154"/>
    <s v="Credit Note"/>
    <s v="0847"/>
    <s v="HABITITNAK/KEENGRO"/>
    <s v="COLOUR MAGIC GAZANIA 15CM"/>
    <n v="-4"/>
    <n v="19.989999999999998"/>
    <n v="-79.959999999999994"/>
    <n v="-939.53"/>
    <x v="11"/>
  </r>
  <r>
    <m/>
    <x v="158"/>
    <s v="Credit Note"/>
    <s v="1089"/>
    <s v="HABITITNAK/KEENGRO"/>
    <s v="COLOUR MAGIC GAZANIA 15CM"/>
    <n v="-3"/>
    <n v="19.989999999999998"/>
    <n v="-59.97"/>
    <n v="-999.5"/>
    <x v="11"/>
  </r>
  <r>
    <m/>
    <x v="170"/>
    <s v="Credit Note"/>
    <s v="0987"/>
    <s v="HABITITNAK/KEENGRO"/>
    <s v="COLOUR MAGIC GAZANIA 15CM"/>
    <n v="-9"/>
    <n v="19.989999999999998"/>
    <n v="-179.91"/>
    <n v="-1179.4100000000001"/>
    <x v="11"/>
  </r>
  <r>
    <m/>
    <x v="292"/>
    <s v="Credit Note"/>
    <s v="1044"/>
    <s v="HABITITNAK/KEENGRO"/>
    <s v="COLOUR MAGIC GAZANIA 15CM"/>
    <n v="-2"/>
    <n v="19.989999999999998"/>
    <n v="-39.979999999999997"/>
    <n v="-1219.3900000000001"/>
    <x v="11"/>
  </r>
  <r>
    <m/>
    <x v="257"/>
    <s v="Credit Note"/>
    <s v="0988"/>
    <s v="HABITITNAK/KEENGRO"/>
    <s v="COLOUR MAGIC GAZANIA 15CM"/>
    <n v="-4"/>
    <n v="19.989999999999998"/>
    <n v="-79.959999999999994"/>
    <n v="-1299.3500000000001"/>
    <x v="11"/>
  </r>
  <r>
    <m/>
    <x v="66"/>
    <s v="Credit Note"/>
    <s v="87213A"/>
    <s v="SYLVIA PASS GARDEN CENTRE"/>
    <s v="COLOUR MAGIC GAZANIA 15CM"/>
    <n v="-8"/>
    <n v="19.989999999999998"/>
    <n v="-159.91999999999999"/>
    <n v="-1459.2700000000002"/>
    <x v="11"/>
  </r>
  <r>
    <m/>
    <x v="229"/>
    <s v="Credit Note"/>
    <s v="1858"/>
    <s v="HABITITNAK/KEENGRO"/>
    <s v="COLOUR MAGIC GAZANIA 15CM"/>
    <n v="-3"/>
    <n v="19.989999999999998"/>
    <n v="-59.97"/>
    <n v="-1519.2400000000002"/>
    <x v="11"/>
  </r>
  <r>
    <m/>
    <x v="183"/>
    <s v="Credit Note"/>
    <s v="1953"/>
    <s v="ROSES FOR U t/a URTH"/>
    <s v="COLOUR MAGIC GAZANIA 15CM"/>
    <n v="-1"/>
    <n v="19.989999999999998"/>
    <n v="-19.989999999999998"/>
    <n v="-1539.2300000000002"/>
    <x v="11"/>
  </r>
  <r>
    <m/>
    <x v="261"/>
    <s v="Credit Note"/>
    <s v="1873"/>
    <s v="HABITITNAK/KEENGRO"/>
    <s v="COLOUR MAGIC GAZANIA 15CM"/>
    <n v="-3"/>
    <n v="19.989999999999998"/>
    <n v="-59.97"/>
    <n v="-1599.2000000000003"/>
    <x v="11"/>
  </r>
  <r>
    <m/>
    <x v="232"/>
    <s v="Credit Note"/>
    <s v="1915"/>
    <s v="HABITITNAK/KEENGRO"/>
    <s v="COLOUR MAGIC GAZANIA 15CM"/>
    <n v="-3"/>
    <n v="19.989999999999998"/>
    <n v="-59.97"/>
    <n v="-1659.1700000000003"/>
    <x v="11"/>
  </r>
  <r>
    <m/>
    <x v="298"/>
    <s v="Credit Note"/>
    <s v="1920"/>
    <s v="HABITITNAK/KEENGRO"/>
    <s v="COLOUR MAGIC GAZANIA 15CM"/>
    <n v="-10"/>
    <n v="19.989999999999998"/>
    <n v="-199.9"/>
    <n v="-1859.0700000000004"/>
    <x v="11"/>
  </r>
  <r>
    <m/>
    <x v="39"/>
    <s v="Credit Note"/>
    <s v="1366"/>
    <s v="ROSES FOR U t/a URTH"/>
    <s v="COLOUR MAGIC GAZANIA 15CM"/>
    <n v="-5"/>
    <n v="21.2"/>
    <n v="-106"/>
    <n v="-1965.0700000000004"/>
    <x v="11"/>
  </r>
  <r>
    <s v="Total for COLOUR MAGIC GAZANIA 15CM"/>
    <x v="0"/>
    <m/>
    <m/>
    <m/>
    <m/>
    <n v="-98"/>
    <m/>
    <n v="-1965.0700000000004"/>
    <m/>
    <x v="0"/>
  </r>
  <r>
    <s v="COLOUR MAGIC GYPSOPHILLA 15CM"/>
    <x v="0"/>
    <m/>
    <m/>
    <m/>
    <m/>
    <m/>
    <m/>
    <m/>
    <m/>
    <x v="0"/>
  </r>
  <r>
    <m/>
    <x v="285"/>
    <s v="Credit Note"/>
    <s v="1013"/>
    <s v="HABITITNAK/KEENGRO"/>
    <s v="COLOUR MAGIC GYPSOPHILLA 15CM"/>
    <n v="-1"/>
    <n v="19.989999999999998"/>
    <n v="-19.989999999999998"/>
    <n v="-19.989999999999998"/>
    <x v="11"/>
  </r>
  <r>
    <m/>
    <x v="20"/>
    <s v="Credit Note"/>
    <s v="1275"/>
    <s v="ROSES FOR U t/a URTH"/>
    <s v="COLOUR MAGIC GYPSOPHILLA 15CM"/>
    <n v="-2"/>
    <n v="21.2"/>
    <n v="-42.4"/>
    <n v="-62.39"/>
    <x v="11"/>
  </r>
  <r>
    <s v="Total for COLOUR MAGIC GYPSOPHILLA 15CM"/>
    <x v="0"/>
    <m/>
    <m/>
    <m/>
    <m/>
    <n v="-3"/>
    <m/>
    <n v="-62.39"/>
    <m/>
    <x v="0"/>
  </r>
  <r>
    <s v="COLOUR MAGIC IMPATIENS 15CM"/>
    <x v="0"/>
    <m/>
    <m/>
    <m/>
    <m/>
    <m/>
    <m/>
    <m/>
    <m/>
    <x v="0"/>
  </r>
  <r>
    <m/>
    <x v="57"/>
    <s v="Credit Note"/>
    <s v="1103"/>
    <s v="THYME SQUARE"/>
    <s v="COLOUR MAGIC IMPATIENS 15CM"/>
    <n v="-1"/>
    <n v="19.989999999999998"/>
    <n v="-19.989999999999998"/>
    <n v="-19.989999999999998"/>
    <x v="11"/>
  </r>
  <r>
    <m/>
    <x v="158"/>
    <s v="Credit Note"/>
    <s v="1089"/>
    <s v="HABITITNAK/KEENGRO"/>
    <s v="COLOUR MAGIC IMPATIENS SPECIAL 15CM"/>
    <n v="-3"/>
    <n v="15.99"/>
    <n v="-47.97"/>
    <n v="-67.959999999999994"/>
    <x v="11"/>
  </r>
  <r>
    <m/>
    <x v="170"/>
    <s v="Credit Note"/>
    <s v="0987"/>
    <s v="HABITITNAK/KEENGRO"/>
    <s v="COLOUR MAGIC IMPATIENS 15CM"/>
    <n v="-30"/>
    <n v="15.99"/>
    <n v="-479.7"/>
    <n v="-547.66"/>
    <x v="11"/>
  </r>
  <r>
    <m/>
    <x v="66"/>
    <s v="Credit Note"/>
    <s v="87213A"/>
    <s v="SYLVIA PASS GARDEN CENTRE"/>
    <s v="COLOUR MAGIC IMPATIENS 15CM"/>
    <n v="-13"/>
    <n v="15.99"/>
    <n v="-207.87"/>
    <n v="-755.53"/>
    <x v="11"/>
  </r>
  <r>
    <s v="Total for COLOUR MAGIC IMPATIENS 15CM"/>
    <x v="0"/>
    <m/>
    <m/>
    <m/>
    <m/>
    <n v="-47"/>
    <m/>
    <n v="-755.53"/>
    <m/>
    <x v="0"/>
  </r>
  <r>
    <s v="COLOUR MAGIC MARIGOLD 15CM"/>
    <x v="0"/>
    <m/>
    <m/>
    <m/>
    <m/>
    <m/>
    <m/>
    <m/>
    <m/>
    <x v="0"/>
  </r>
  <r>
    <m/>
    <x v="285"/>
    <s v="Credit Note"/>
    <s v="1013"/>
    <s v="HABITITNAK/KEENGRO"/>
    <s v="COLOUR MAGIC MARIGOLD 15CM"/>
    <n v="-1"/>
    <n v="19.989999999999998"/>
    <n v="-19.989999999999998"/>
    <n v="-19.989999999999998"/>
    <x v="11"/>
  </r>
  <r>
    <m/>
    <x v="287"/>
    <s v="Credit Note"/>
    <s v="0884A"/>
    <s v="HABITITNAK/KEENGRO"/>
    <s v="COLOUR MAGIC MARIGOLD 15CM"/>
    <n v="-2"/>
    <n v="19.989999999999998"/>
    <n v="-39.979999999999997"/>
    <n v="-59.97"/>
    <x v="11"/>
  </r>
  <r>
    <m/>
    <x v="134"/>
    <s v="Credit Note"/>
    <s v="86526A"/>
    <s v="THYME SQUARE"/>
    <s v="COLOUR MAGIC MARIGOLD 15CM"/>
    <n v="-1"/>
    <n v="19.989999999999998"/>
    <n v="-19.989999999999998"/>
    <n v="-79.959999999999994"/>
    <x v="11"/>
  </r>
  <r>
    <m/>
    <x v="154"/>
    <s v="Credit Note"/>
    <s v="0847"/>
    <s v="HABITITNAK/KEENGRO"/>
    <s v="COLOUR MAGIC MARIGOLD 15CM"/>
    <n v="-2"/>
    <n v="19.989999999999998"/>
    <n v="-39.979999999999997"/>
    <n v="-119.94"/>
    <x v="11"/>
  </r>
  <r>
    <m/>
    <x v="164"/>
    <s v="Credit Note"/>
    <s v="86825A"/>
    <s v="CENTRAL NURSERY DEPOT"/>
    <s v="COLOUR MAGIC MARIGOLD 15CM"/>
    <n v="-10"/>
    <n v="19.989999999999998"/>
    <n v="-199.9"/>
    <n v="-319.84000000000003"/>
    <x v="11"/>
  </r>
  <r>
    <m/>
    <x v="170"/>
    <s v="Credit Note"/>
    <s v="0987"/>
    <s v="HABITITNAK/KEENGRO"/>
    <s v="COLOUR MAGIC MARIGOLD 15CM"/>
    <n v="-4"/>
    <n v="19.989999999999998"/>
    <n v="-79.959999999999994"/>
    <n v="-399.8"/>
    <x v="11"/>
  </r>
  <r>
    <m/>
    <x v="118"/>
    <s v="Credit Note"/>
    <s v="RTS1037645"/>
    <s v="RIVERSIDE MICA"/>
    <s v="COLOUR MAGIC MARIGOLD 15CM"/>
    <n v="-8"/>
    <n v="21.99"/>
    <n v="-175.92"/>
    <n v="-575.72"/>
    <x v="11"/>
  </r>
  <r>
    <m/>
    <x v="202"/>
    <s v="Credit Note"/>
    <s v="1948"/>
    <s v="ROSES FOR U t/a URTH"/>
    <s v="COLOUR MAGIC MARIGOLD 15CM"/>
    <n v="-2"/>
    <n v="21.2"/>
    <n v="-42.4"/>
    <n v="-618.12"/>
    <x v="11"/>
  </r>
  <r>
    <m/>
    <x v="218"/>
    <s v="Credit Note"/>
    <s v="1204"/>
    <s v="ROSES FOR U t/a URTH"/>
    <s v="COLOUR MAGIC MARIGOLD 15CM"/>
    <n v="-2"/>
    <n v="21.2"/>
    <n v="-42.4"/>
    <n v="-660.52"/>
    <x v="11"/>
  </r>
  <r>
    <s v="Total for COLOUR MAGIC MARIGOLD 15CM"/>
    <x v="0"/>
    <m/>
    <m/>
    <m/>
    <m/>
    <n v="-32"/>
    <m/>
    <n v="-660.52"/>
    <m/>
    <x v="0"/>
  </r>
  <r>
    <s v="COLOUR MAGIC PANSY 15CM"/>
    <x v="0"/>
    <m/>
    <m/>
    <m/>
    <m/>
    <m/>
    <m/>
    <m/>
    <m/>
    <x v="0"/>
  </r>
  <r>
    <m/>
    <x v="258"/>
    <s v="Credit Note"/>
    <s v="1863"/>
    <s v="SHARONDALE GARDEN CENTRE"/>
    <s v="COLOUR MAGIC PANSY 15CM"/>
    <n v="-5"/>
    <n v="19.989999999999998"/>
    <n v="-99.95"/>
    <n v="-99.95"/>
    <x v="11"/>
  </r>
  <r>
    <m/>
    <x v="98"/>
    <s v="Credit Note"/>
    <s v="1925"/>
    <s v="ROSES FOR U t/a URTH"/>
    <s v="COLOUR MAGIC PANSY 15CM"/>
    <n v="-4"/>
    <n v="21.2"/>
    <n v="-84.8"/>
    <n v="-184.75"/>
    <x v="11"/>
  </r>
  <r>
    <s v="Total for COLOUR MAGIC PANSY 15CM"/>
    <x v="0"/>
    <m/>
    <m/>
    <m/>
    <m/>
    <n v="-9"/>
    <m/>
    <n v="-184.75"/>
    <m/>
    <x v="0"/>
  </r>
  <r>
    <s v="COLOUR MAGIC PETUNIA 15CM"/>
    <x v="0"/>
    <m/>
    <m/>
    <m/>
    <m/>
    <m/>
    <m/>
    <m/>
    <m/>
    <x v="0"/>
  </r>
  <r>
    <m/>
    <x v="285"/>
    <s v="Credit Note"/>
    <s v="1014"/>
    <s v="RAINBOW GARDEN AND HOME CENTRE"/>
    <s v="COLOUR MAGIC PETUNIA 15CM"/>
    <n v="-1"/>
    <n v="19.989999999999998"/>
    <n v="-19.989999999999998"/>
    <n v="-19.989999999999998"/>
    <x v="11"/>
  </r>
  <r>
    <m/>
    <x v="285"/>
    <s v="Credit Note"/>
    <s v="1013"/>
    <s v="HABITITNAK/KEENGRO"/>
    <s v="COLOUR MAGIC PETUNIA 15CM"/>
    <n v="-5"/>
    <n v="19.989999999999998"/>
    <n v="-99.95"/>
    <n v="-119.94"/>
    <x v="11"/>
  </r>
  <r>
    <m/>
    <x v="145"/>
    <s v="Credit Note"/>
    <s v="1017"/>
    <s v="HABITITNAK/KEENGRO"/>
    <s v="COLOUR MAGIC PETUNIA 15CM"/>
    <n v="-21"/>
    <n v="19.989999999999998"/>
    <n v="-419.79"/>
    <n v="-539.73"/>
    <x v="11"/>
  </r>
  <r>
    <m/>
    <x v="148"/>
    <s v="Credit Note"/>
    <s v="1073"/>
    <s v="THYME SQUARE"/>
    <s v="COLOUR MAGIC PETUNIA 15CM"/>
    <n v="-13"/>
    <n v="19.989999999999998"/>
    <n v="-259.87"/>
    <n v="-799.6"/>
    <x v="11"/>
  </r>
  <r>
    <m/>
    <x v="286"/>
    <s v="Credit Note"/>
    <s v="1021"/>
    <s v="SHARONDALE GARDEN CENTRE"/>
    <s v="COLOUR MAGIC PETUNIA 15CM"/>
    <n v="-17"/>
    <n v="19.989999999999998"/>
    <n v="-339.83"/>
    <n v="-1139.43"/>
    <x v="11"/>
  </r>
  <r>
    <m/>
    <x v="286"/>
    <s v="Credit Note"/>
    <s v="1020"/>
    <s v="HABITITNAK/KEENGRO"/>
    <s v="COLOUR MAGIC PETUNIA 15CM"/>
    <n v="-1"/>
    <n v="19.989999999999998"/>
    <n v="-19.989999999999998"/>
    <n v="-1159.42"/>
    <x v="11"/>
  </r>
  <r>
    <m/>
    <x v="287"/>
    <s v="Credit Note"/>
    <s v="0884A"/>
    <s v="HABITITNAK/KEENGRO"/>
    <s v="COLOUR MAGIC PETUNIA 15CM"/>
    <n v="-3"/>
    <n v="19.989999999999998"/>
    <n v="-59.97"/>
    <n v="-1219.3900000000001"/>
    <x v="11"/>
  </r>
  <r>
    <m/>
    <x v="318"/>
    <s v="Credit Note"/>
    <s v="0969"/>
    <s v="HABITITNAK/KEENGRO"/>
    <s v="COLOUR MAGIC PETUNIA 15CM"/>
    <n v="-4"/>
    <n v="19.989999999999998"/>
    <n v="-79.959999999999994"/>
    <n v="-1299.3500000000001"/>
    <x v="11"/>
  </r>
  <r>
    <m/>
    <x v="151"/>
    <s v="Credit Note"/>
    <s v="0889"/>
    <s v="HABITITNAK/KEENGRO"/>
    <s v="COLOUR MAGIC PETUNIA 15CM"/>
    <n v="-12"/>
    <n v="19.989999999999998"/>
    <n v="-239.88"/>
    <n v="-1539.23"/>
    <x v="11"/>
  </r>
  <r>
    <m/>
    <x v="152"/>
    <s v="Credit Note"/>
    <s v="1076"/>
    <s v="HABITITNAK/KEENGRO"/>
    <s v="COLOUR MAGIC PETUNIA 15CM"/>
    <n v="-2"/>
    <n v="19.989999999999998"/>
    <n v="-39.979999999999997"/>
    <n v="-1579.21"/>
    <x v="11"/>
  </r>
  <r>
    <m/>
    <x v="134"/>
    <s v="Credit Note"/>
    <s v="86526A"/>
    <s v="THYME SQUARE"/>
    <s v="COLOUR MAGIC PETUNIA 15CM"/>
    <n v="-3"/>
    <n v="19.989999999999998"/>
    <n v="-59.97"/>
    <n v="-1639.18"/>
    <x v="11"/>
  </r>
  <r>
    <m/>
    <x v="154"/>
    <s v="Credit Note"/>
    <s v="0848"/>
    <s v="SHARONDALE GARDEN CENTRE"/>
    <s v="COLOUR MAGIC PETUNIA 15CM"/>
    <n v="-16"/>
    <n v="19.989999999999998"/>
    <n v="-319.83999999999997"/>
    <n v="-1959.02"/>
    <x v="11"/>
  </r>
  <r>
    <m/>
    <x v="154"/>
    <s v="Credit Note"/>
    <s v="0847"/>
    <s v="HABITITNAK/KEENGRO"/>
    <s v="COLOUR MAGIC PETUNIA 15CM"/>
    <n v="-17"/>
    <n v="19.989999999999998"/>
    <n v="-339.83"/>
    <n v="-2298.85"/>
    <x v="11"/>
  </r>
  <r>
    <m/>
    <x v="158"/>
    <s v="Credit Note"/>
    <s v="1089"/>
    <s v="HABITITNAK/KEENGRO"/>
    <s v="COLOUR MAGIC PETUNIA 15CM"/>
    <n v="-8"/>
    <n v="19.989999999999998"/>
    <n v="-159.91999999999999"/>
    <n v="-2458.77"/>
    <x v="11"/>
  </r>
  <r>
    <m/>
    <x v="160"/>
    <s v="Credit Note"/>
    <s v="1091"/>
    <s v="ROSES FOR U t/a URTH"/>
    <s v="COLOUR MAGIC PETUNIA 15CM"/>
    <n v="-4"/>
    <n v="19.989999999999998"/>
    <n v="-79.959999999999994"/>
    <n v="-2538.73"/>
    <x v="11"/>
  </r>
  <r>
    <m/>
    <x v="163"/>
    <s v="Credit Note"/>
    <s v="1093"/>
    <s v="LITTLE AUSTRIA"/>
    <s v="COLOUR MAGIC PETUNIA 15CM"/>
    <n v="-3"/>
    <n v="19.989999999999998"/>
    <n v="-59.97"/>
    <n v="-2598.6999999999998"/>
    <x v="11"/>
  </r>
  <r>
    <m/>
    <x v="166"/>
    <s v="Credit Note"/>
    <s v="0982"/>
    <s v="LITTLE AUSTRIA"/>
    <s v="COLOUR MAGIC PETUNIA 15CM"/>
    <n v="-1"/>
    <n v="19.989999999999998"/>
    <n v="-19.989999999999998"/>
    <n v="-2618.6899999999996"/>
    <x v="11"/>
  </r>
  <r>
    <m/>
    <x v="167"/>
    <s v="Credit Note"/>
    <s v="1040"/>
    <s v="ECKARDS GARDEN PAVILION"/>
    <s v="COLOUR MAGIC PETUNIA 15CM"/>
    <n v="-1"/>
    <n v="19.989999999999998"/>
    <n v="-19.989999999999998"/>
    <n v="-2638.6799999999994"/>
    <x v="11"/>
  </r>
  <r>
    <m/>
    <x v="170"/>
    <s v="Credit Note"/>
    <s v="0987"/>
    <s v="HABITITNAK/KEENGRO"/>
    <s v="COLOUR MAGIC PETUNIA 15CM"/>
    <n v="-4"/>
    <n v="19.989999999999998"/>
    <n v="-79.959999999999994"/>
    <n v="-2718.6399999999994"/>
    <x v="11"/>
  </r>
  <r>
    <m/>
    <x v="292"/>
    <s v="Credit Note"/>
    <s v="1044"/>
    <s v="HABITITNAK/KEENGRO"/>
    <s v="COLOUR MAGIC PETUNIA 15CM"/>
    <n v="-20"/>
    <n v="19.989999999999998"/>
    <n v="-399.8"/>
    <n v="-3118.4399999999996"/>
    <x v="11"/>
  </r>
  <r>
    <m/>
    <x v="176"/>
    <s v="Credit Note"/>
    <s v="0950"/>
    <s v="IMPALA FLORA"/>
    <s v="COLOUR MAGIC PETUNIA 15CM"/>
    <n v="-40"/>
    <n v="19.989999999999998"/>
    <n v="-799.6"/>
    <n v="-3918.0399999999995"/>
    <x v="11"/>
  </r>
  <r>
    <m/>
    <x v="257"/>
    <s v="Credit Note"/>
    <s v="0988"/>
    <s v="HABITITNAK/KEENGRO"/>
    <s v="COLOUR MAGIC PETUNIA 15CM"/>
    <n v="-5"/>
    <n v="19.989999999999998"/>
    <n v="-99.95"/>
    <n v="-4017.9899999999993"/>
    <x v="11"/>
  </r>
  <r>
    <m/>
    <x v="229"/>
    <s v="Credit Note"/>
    <s v="1858"/>
    <s v="HABITITNAK/KEENGRO"/>
    <s v="COLOUR MAGIC PETUNIA 15CM"/>
    <n v="-3"/>
    <n v="19.989999999999998"/>
    <n v="-59.97"/>
    <n v="-4077.9599999999991"/>
    <x v="11"/>
  </r>
  <r>
    <m/>
    <x v="181"/>
    <s v="Credit Note"/>
    <s v="1866"/>
    <s v="LOTS OF POTS CENTURION"/>
    <s v="COLOUR MAGIC PETUNIA 15CM"/>
    <n v="-2"/>
    <n v="19.989999999999998"/>
    <n v="-39.979999999999997"/>
    <n v="-4117.9399999999987"/>
    <x v="11"/>
  </r>
  <r>
    <m/>
    <x v="72"/>
    <s v="Credit Note"/>
    <s v="0998"/>
    <s v="ROSES FOR U t/a URTH"/>
    <s v="PETUNIA 15CM"/>
    <n v="-8"/>
    <n v="19.989999999999998"/>
    <n v="-159.91999999999999"/>
    <n v="-4277.8599999999988"/>
    <x v="11"/>
  </r>
  <r>
    <m/>
    <x v="261"/>
    <s v="Credit Note"/>
    <s v="1873"/>
    <s v="HABITITNAK/KEENGRO"/>
    <s v="COLOUR MAGIC PETUNIA 15CM"/>
    <n v="-2"/>
    <n v="19.989999999999998"/>
    <n v="-39.979999999999997"/>
    <n v="-4317.8399999999983"/>
    <x v="11"/>
  </r>
  <r>
    <m/>
    <x v="232"/>
    <s v="Credit Note"/>
    <s v="1915"/>
    <s v="HABITITNAK/KEENGRO"/>
    <s v="COLOUR MAGIC PETUNIA 15CM"/>
    <n v="-5"/>
    <n v="19.989999999999998"/>
    <n v="-99.95"/>
    <n v="-4417.7899999999981"/>
    <x v="11"/>
  </r>
  <r>
    <m/>
    <x v="298"/>
    <s v="Credit Note"/>
    <s v="1920"/>
    <s v="HABITITNAK/KEENGRO"/>
    <s v="COLOUR MAGIC PETUNIA 15CM"/>
    <n v="-11"/>
    <n v="19.989999999999998"/>
    <n v="-219.89"/>
    <n v="-4637.6799999999985"/>
    <x v="11"/>
  </r>
  <r>
    <m/>
    <x v="92"/>
    <s v="Credit Note"/>
    <s v="26810"/>
    <s v="LIFESTYLE HOME GARDEN"/>
    <s v="PETUNIA SPECIAL  15CM"/>
    <n v="-48"/>
    <n v="12"/>
    <n v="-576"/>
    <n v="-5213.6799999999985"/>
    <x v="11"/>
  </r>
  <r>
    <m/>
    <x v="111"/>
    <s v="Credit Note"/>
    <s v="1672"/>
    <s v="ROSES FOR U t/a URTH"/>
    <s v="COLOUR MAGIC PETUNIA 15CM"/>
    <n v="-19"/>
    <n v="12"/>
    <n v="-228"/>
    <n v="-5441.6799999999985"/>
    <x v="11"/>
  </r>
  <r>
    <m/>
    <x v="111"/>
    <s v="Credit Note"/>
    <s v="88453A"/>
    <s v="THYME SQUARE"/>
    <s v="COLOUR MAGIC PETUNIA 15CM"/>
    <n v="-1"/>
    <n v="21.2"/>
    <n v="-21.2"/>
    <n v="-5462.8799999999983"/>
    <x v="11"/>
  </r>
  <r>
    <m/>
    <x v="141"/>
    <s v="Credit Note"/>
    <s v="1942"/>
    <s v="ROSES FOR U t/a URTH"/>
    <s v="COLOUR MAGIC PETUNIA 15CM"/>
    <n v="-1"/>
    <n v="21.2"/>
    <n v="-21.2"/>
    <n v="-5484.0799999999981"/>
    <x v="11"/>
  </r>
  <r>
    <m/>
    <x v="125"/>
    <s v="Credit Note"/>
    <s v="1830"/>
    <s v="ROSES FOR U t/a URTH"/>
    <s v="COLOUR MAGIC PETUNIA 15CM"/>
    <n v="-5"/>
    <n v="21.2"/>
    <n v="-106"/>
    <n v="-5590.0799999999981"/>
    <x v="11"/>
  </r>
  <r>
    <m/>
    <x v="125"/>
    <s v="Credit Note"/>
    <s v="88986A"/>
    <s v="THYME SQUARE"/>
    <s v="COLOUR MAGIC PETUNIA 15CM"/>
    <n v="-9"/>
    <n v="21.2"/>
    <n v="-190.8"/>
    <n v="-5780.8799999999983"/>
    <x v="11"/>
  </r>
  <r>
    <m/>
    <x v="126"/>
    <s v="Credit Note"/>
    <s v="1692"/>
    <s v="LOTS OF POTS CENTURION"/>
    <s v="COLOUR MAGIC PETUNIA 15CM  15012"/>
    <n v="-14"/>
    <n v="21.2"/>
    <n v="-296.8"/>
    <n v="-6077.6799999999985"/>
    <x v="11"/>
  </r>
  <r>
    <m/>
    <x v="34"/>
    <s v="Credit Note"/>
    <s v="RST1039626"/>
    <s v="RIVERSIDE MICA"/>
    <s v="COLOUR MAGIC PETUNIA 15CM"/>
    <n v="-1"/>
    <n v="21.99"/>
    <n v="-21.99"/>
    <n v="-6099.6699999999983"/>
    <x v="11"/>
  </r>
  <r>
    <m/>
    <x v="48"/>
    <s v="Credit Note"/>
    <s v="1395"/>
    <s v="THYME SQUARE"/>
    <s v="COLOUR MAGIC PETUNIA 15CM"/>
    <n v="-28"/>
    <n v="11.95"/>
    <n v="-334.6"/>
    <n v="-6434.2699999999986"/>
    <x v="11"/>
  </r>
  <r>
    <s v="Total for COLOUR MAGIC PETUNIA 15CM"/>
    <x v="0"/>
    <m/>
    <m/>
    <m/>
    <m/>
    <n v="-358"/>
    <m/>
    <n v="-6434.2699999999986"/>
    <m/>
    <x v="0"/>
  </r>
  <r>
    <s v="COLOUR MAGIC PORTULACA 15CM"/>
    <x v="0"/>
    <m/>
    <m/>
    <m/>
    <m/>
    <m/>
    <m/>
    <m/>
    <m/>
    <x v="0"/>
  </r>
  <r>
    <m/>
    <x v="144"/>
    <s v="Credit Note"/>
    <s v="1016"/>
    <s v="THYME SQUARE"/>
    <s v="COLOUR MAGIC PORTULACA 15CM"/>
    <n v="-3"/>
    <n v="19.989999999999998"/>
    <n v="-59.97"/>
    <n v="-59.97"/>
    <x v="11"/>
  </r>
  <r>
    <m/>
    <x v="170"/>
    <s v="Credit Note"/>
    <s v="0987"/>
    <s v="HABITITNAK/KEENGRO"/>
    <s v="COLOUR MAGIC PORTULACA 15CM"/>
    <n v="-1"/>
    <n v="19.989999999999998"/>
    <n v="-19.989999999999998"/>
    <n v="-79.959999999999994"/>
    <x v="11"/>
  </r>
  <r>
    <s v="Total for COLOUR MAGIC PORTULACA 15CM"/>
    <x v="0"/>
    <m/>
    <m/>
    <m/>
    <m/>
    <n v="-4"/>
    <m/>
    <n v="-79.959999999999994"/>
    <m/>
    <x v="0"/>
  </r>
  <r>
    <s v="COLOUR MAGIC PRIMROSE 15CM"/>
    <x v="0"/>
    <m/>
    <m/>
    <m/>
    <m/>
    <m/>
    <m/>
    <m/>
    <m/>
    <x v="0"/>
  </r>
  <r>
    <m/>
    <x v="103"/>
    <s v="Credit Note"/>
    <s v="1822"/>
    <s v="ROSES FOR U t/a URTH"/>
    <s v="COLOUR MAGIC PRIMROSE 15CM"/>
    <n v="-12"/>
    <n v="21.2"/>
    <n v="-254.4"/>
    <n v="-254.4"/>
    <x v="11"/>
  </r>
  <r>
    <m/>
    <x v="271"/>
    <s v="Credit Note"/>
    <s v="1670"/>
    <s v="HABITITNAK/KEENGRO"/>
    <s v="COLOUR MAGIC PRIMROSE 15CM"/>
    <n v="-6"/>
    <n v="17"/>
    <n v="-102"/>
    <n v="-356.4"/>
    <x v="11"/>
  </r>
  <r>
    <s v="Total for COLOUR MAGIC PRIMROSE 15CM"/>
    <x v="0"/>
    <m/>
    <m/>
    <m/>
    <m/>
    <n v="-18"/>
    <m/>
    <n v="-356.4"/>
    <m/>
    <x v="0"/>
  </r>
  <r>
    <s v="COLOUR MAGIC PRIMULA MALACOIDES 15CM"/>
    <x v="0"/>
    <m/>
    <m/>
    <m/>
    <m/>
    <m/>
    <m/>
    <m/>
    <m/>
    <x v="0"/>
  </r>
  <r>
    <m/>
    <x v="111"/>
    <s v="Credit Note"/>
    <s v="88453A"/>
    <s v="THYME SQUARE"/>
    <s v="PRIMULA 15CM"/>
    <n v="-25"/>
    <n v="21.2"/>
    <n v="-530"/>
    <n v="-530"/>
    <x v="11"/>
  </r>
  <r>
    <s v="Total for COLOUR MAGIC PRIMULA MALACOIDES 15CM"/>
    <x v="0"/>
    <m/>
    <m/>
    <m/>
    <m/>
    <n v="-25"/>
    <m/>
    <n v="-530"/>
    <m/>
    <x v="0"/>
  </r>
  <r>
    <s v="COLOUR MAGIC SALVIA 15CM"/>
    <x v="0"/>
    <m/>
    <m/>
    <m/>
    <m/>
    <m/>
    <m/>
    <m/>
    <m/>
    <x v="0"/>
  </r>
  <r>
    <m/>
    <x v="228"/>
    <s v="Credit Note"/>
    <s v="1124"/>
    <s v="LITTLE AUSTRIA"/>
    <s v="COLOUR MAGIC SALVIA 15CM"/>
    <n v="-4"/>
    <n v="19.989999999999998"/>
    <n v="-79.959999999999994"/>
    <n v="-79.959999999999994"/>
    <x v="11"/>
  </r>
  <r>
    <m/>
    <x v="158"/>
    <s v="Credit Note"/>
    <s v="1089"/>
    <s v="HABITITNAK/KEENGRO"/>
    <s v="COLOUR MAGIC SALVIA 15CM"/>
    <n v="-1"/>
    <n v="19.989999999999998"/>
    <n v="-19.989999999999998"/>
    <n v="-99.949999999999989"/>
    <x v="11"/>
  </r>
  <r>
    <m/>
    <x v="170"/>
    <s v="Credit Note"/>
    <s v="0987"/>
    <s v="HABITITNAK/KEENGRO"/>
    <s v="COLOUR MAGIC SALVIA 15CM"/>
    <n v="-3"/>
    <n v="19.989999999999998"/>
    <n v="-59.97"/>
    <n v="-159.91999999999999"/>
    <x v="11"/>
  </r>
  <r>
    <s v="Total for COLOUR MAGIC SALVIA 15CM"/>
    <x v="0"/>
    <m/>
    <m/>
    <m/>
    <m/>
    <n v="-8"/>
    <m/>
    <n v="-159.91999999999999"/>
    <m/>
    <x v="0"/>
  </r>
  <r>
    <s v="COLOUR MAGIC VINCA 15CM"/>
    <x v="0"/>
    <m/>
    <m/>
    <m/>
    <m/>
    <m/>
    <m/>
    <m/>
    <m/>
    <x v="0"/>
  </r>
  <r>
    <m/>
    <x v="318"/>
    <s v="Credit Note"/>
    <s v="0970"/>
    <s v="SHARONDALE GARDEN CENTRE"/>
    <s v="COLOUR MAGIC VINCA 15CM"/>
    <n v="-2"/>
    <n v="19.989999999999998"/>
    <n v="-39.979999999999997"/>
    <n v="-39.979999999999997"/>
    <x v="11"/>
  </r>
  <r>
    <m/>
    <x v="318"/>
    <s v="Credit Note"/>
    <s v="0969"/>
    <s v="HABITITNAK/KEENGRO"/>
    <s v="COLOUR MAGIC VINCA 15CM"/>
    <n v="-1"/>
    <n v="19.989999999999998"/>
    <n v="-19.989999999999998"/>
    <n v="-59.97"/>
    <x v="11"/>
  </r>
  <r>
    <m/>
    <x v="154"/>
    <s v="Credit Note"/>
    <s v="0847"/>
    <s v="HABITITNAK/KEENGRO"/>
    <s v="COLOUR MAGIC VINCA 15CM"/>
    <n v="-2"/>
    <n v="19.989999999999998"/>
    <n v="-39.979999999999997"/>
    <n v="-99.949999999999989"/>
    <x v="11"/>
  </r>
  <r>
    <m/>
    <x v="170"/>
    <s v="Credit Note"/>
    <s v="0987"/>
    <s v="HABITITNAK/KEENGRO"/>
    <s v="COLOUR MAGIC VINCA 15CM"/>
    <n v="-4"/>
    <n v="19.989999999999998"/>
    <n v="-79.959999999999994"/>
    <n v="-179.90999999999997"/>
    <x v="11"/>
  </r>
  <r>
    <s v="Total for COLOUR MAGIC VINCA 15CM"/>
    <x v="0"/>
    <m/>
    <m/>
    <m/>
    <m/>
    <n v="-9"/>
    <m/>
    <n v="-179.90999999999997"/>
    <m/>
    <x v="0"/>
  </r>
  <r>
    <s v="COLOUR MAGIC VIOLA 15CM"/>
    <x v="0"/>
    <m/>
    <m/>
    <m/>
    <m/>
    <m/>
    <m/>
    <m/>
    <m/>
    <x v="0"/>
  </r>
  <r>
    <m/>
    <x v="80"/>
    <s v="Credit Note"/>
    <s v="1914"/>
    <s v="THYME SQUARE"/>
    <s v="COLOUR MAGIC VIOLA 15CM"/>
    <n v="-1"/>
    <n v="19.989999999999998"/>
    <n v="-19.989999999999998"/>
    <n v="-19.989999999999998"/>
    <x v="11"/>
  </r>
  <r>
    <m/>
    <x v="98"/>
    <s v="Credit Note"/>
    <s v="1925"/>
    <s v="ROSES FOR U t/a URTH"/>
    <s v="COLOUR MAGIC VIOLA 15CM"/>
    <n v="-3"/>
    <n v="21.2"/>
    <n v="-63.6"/>
    <n v="-83.59"/>
    <x v="11"/>
  </r>
  <r>
    <m/>
    <x v="23"/>
    <s v="Credit Note"/>
    <s v="89430A"/>
    <s v="THYME SQUARE"/>
    <s v="COLOUR MAGIC VIOLA 15CM SPECIAL"/>
    <n v="-18"/>
    <n v="21.2"/>
    <n v="-381.6"/>
    <n v="-465.19000000000005"/>
    <x v="11"/>
  </r>
  <r>
    <s v="Total for COLOUR MAGIC VIOLA 15CM"/>
    <x v="0"/>
    <m/>
    <m/>
    <m/>
    <m/>
    <n v="-22"/>
    <m/>
    <n v="-465.19000000000005"/>
    <m/>
    <x v="0"/>
  </r>
  <r>
    <s v="COLOUR MAGIC ZINNIA 15CM"/>
    <x v="0"/>
    <m/>
    <m/>
    <m/>
    <m/>
    <m/>
    <m/>
    <m/>
    <m/>
    <x v="0"/>
  </r>
  <r>
    <m/>
    <x v="286"/>
    <s v="Credit Note"/>
    <s v="1020"/>
    <s v="HABITITNAK/KEENGRO"/>
    <s v="COLOUR MAGIC ZINNIA 15CM"/>
    <n v="-2"/>
    <n v="19.989999999999998"/>
    <n v="-39.979999999999997"/>
    <n v="-39.979999999999997"/>
    <x v="11"/>
  </r>
  <r>
    <m/>
    <x v="318"/>
    <s v="Credit Note"/>
    <s v="0970"/>
    <s v="SHARONDALE GARDEN CENTRE"/>
    <s v="COLOUR MAGIC ZINNIA 15CM"/>
    <n v="-2"/>
    <n v="19.989999999999998"/>
    <n v="-39.979999999999997"/>
    <n v="-79.959999999999994"/>
    <x v="11"/>
  </r>
  <r>
    <s v="Total for COLOUR MAGIC ZINNIA 15CM"/>
    <x v="0"/>
    <m/>
    <m/>
    <m/>
    <m/>
    <n v="-4"/>
    <m/>
    <n v="-79.959999999999994"/>
    <m/>
    <x v="0"/>
  </r>
  <r>
    <s v="DIGITALIS DALMATIAN PEACH 15CM"/>
    <x v="0"/>
    <m/>
    <m/>
    <m/>
    <m/>
    <m/>
    <m/>
    <m/>
    <m/>
    <x v="0"/>
  </r>
  <r>
    <m/>
    <x v="159"/>
    <s v="Credit Note"/>
    <s v="15673"/>
    <s v="GARDENSHOP PARKTOWN"/>
    <s v="DIGITALIS  15CM"/>
    <n v="-4"/>
    <n v="19.989999999999998"/>
    <n v="-79.959999999999994"/>
    <n v="-79.959999999999994"/>
    <x v="11"/>
  </r>
  <r>
    <s v="Total for DIGITALIS DALMATIAN PEACH 15CM"/>
    <x v="0"/>
    <m/>
    <m/>
    <m/>
    <m/>
    <n v="-4"/>
    <m/>
    <n v="-79.959999999999994"/>
    <m/>
    <x v="0"/>
  </r>
  <r>
    <s v="FLOWER POT 15CM"/>
    <x v="0"/>
    <m/>
    <m/>
    <m/>
    <m/>
    <m/>
    <m/>
    <m/>
    <m/>
    <x v="0"/>
  </r>
  <r>
    <m/>
    <x v="255"/>
    <s v="Credit Note"/>
    <s v="664062"/>
    <s v="SPAR SOUTH RAND DC:SPAR THE PALMS"/>
    <s v="737186350253 - FLOWER POT 15CM"/>
    <n v="-70"/>
    <n v="22.99"/>
    <n v="-1609.3"/>
    <n v="-1609.3"/>
    <x v="11"/>
  </r>
  <r>
    <m/>
    <x v="247"/>
    <s v="Credit Note"/>
    <s v="727728"/>
    <s v="SPAR SOUTH RAND DC:SPAR THE PALMS"/>
    <s v="737186350253 - FLOWER POT 15CM"/>
    <n v="-211"/>
    <n v="22.99"/>
    <n v="-4850.8900000000003"/>
    <n v="-6460.1900000000005"/>
    <x v="11"/>
  </r>
  <r>
    <m/>
    <x v="140"/>
    <s v="Credit Note"/>
    <s v="15051"/>
    <s v="BUCO SSC:BRITS"/>
    <s v="737186350253 - FLOWER POT 15CM"/>
    <n v="-4"/>
    <n v="23.3"/>
    <n v="-93.2"/>
    <n v="-6553.39"/>
    <x v="11"/>
  </r>
  <r>
    <s v="Total for FLOWER POT 15CM"/>
    <x v="0"/>
    <m/>
    <m/>
    <m/>
    <m/>
    <n v="-285"/>
    <m/>
    <n v="-6553.39"/>
    <m/>
    <x v="0"/>
  </r>
  <r>
    <s v="LAVENDER 15CM"/>
    <x v="0"/>
    <m/>
    <m/>
    <m/>
    <m/>
    <m/>
    <m/>
    <m/>
    <m/>
    <x v="0"/>
  </r>
  <r>
    <m/>
    <x v="57"/>
    <s v="Credit Note"/>
    <s v="66127"/>
    <s v="STODELS NURSERIES:FERNDALE"/>
    <s v="LAVENDER 15CM"/>
    <n v="-20"/>
    <n v="19.989999999999998"/>
    <n v="-399.8"/>
    <n v="-399.8"/>
    <x v="11"/>
  </r>
  <r>
    <m/>
    <x v="133"/>
    <s v="Credit Note"/>
    <s v="86300A"/>
    <s v="THYME SQUARE"/>
    <s v="LAVENDER 15CM"/>
    <n v="-10"/>
    <n v="19.989999999999998"/>
    <n v="-199.9"/>
    <n v="-599.70000000000005"/>
    <x v="11"/>
  </r>
  <r>
    <m/>
    <x v="78"/>
    <s v="Credit Note"/>
    <s v="01167"/>
    <s v="THYME SQUARE"/>
    <s v="LAVENDER 15CM"/>
    <n v="-1"/>
    <n v="18.8"/>
    <n v="-18.8"/>
    <n v="-618.5"/>
    <x v="11"/>
  </r>
  <r>
    <m/>
    <x v="239"/>
    <s v="Credit Note"/>
    <s v="1663"/>
    <s v="LITTLE AUSTRIA"/>
    <s v="LAVENDER 15CM"/>
    <n v="-2"/>
    <n v="21.2"/>
    <n v="-42.4"/>
    <n v="-660.9"/>
    <x v="11"/>
  </r>
  <r>
    <m/>
    <x v="116"/>
    <s v="Credit Note"/>
    <s v="1964"/>
    <s v="ROSES FOR U t/a URTH"/>
    <s v="LAVENDER 15CM"/>
    <n v="-3"/>
    <n v="21.2"/>
    <n v="-63.6"/>
    <n v="-724.5"/>
    <x v="11"/>
  </r>
  <r>
    <m/>
    <x v="244"/>
    <s v="Credit Note"/>
    <s v="1946"/>
    <s v="THYME SQUARE"/>
    <s v="LAVENDER 15CM"/>
    <n v="-1"/>
    <n v="19.989999999999998"/>
    <n v="-19.989999999999998"/>
    <n v="-744.49"/>
    <x v="11"/>
  </r>
  <r>
    <m/>
    <x v="23"/>
    <s v="Credit Note"/>
    <s v="89430A"/>
    <s v="THYME SQUARE"/>
    <s v="LAVENDER 15CM"/>
    <n v="-1"/>
    <n v="19.989999999999998"/>
    <n v="-19.989999999999998"/>
    <n v="-764.48"/>
    <x v="11"/>
  </r>
  <r>
    <m/>
    <x v="26"/>
    <s v="Credit Note"/>
    <s v="1996"/>
    <s v="THYME SQUARE"/>
    <s v="LAVENDER 15CM"/>
    <n v="-3"/>
    <n v="19.989999999999998"/>
    <n v="-59.97"/>
    <n v="-824.45"/>
    <x v="11"/>
  </r>
  <r>
    <m/>
    <x v="143"/>
    <s v="Credit Note"/>
    <s v="1362"/>
    <s v="THYME SQUARE"/>
    <s v="LAVENDER 15CM"/>
    <n v="-1"/>
    <n v="19.989999999999998"/>
    <n v="-19.989999999999998"/>
    <n v="-844.44"/>
    <x v="11"/>
  </r>
  <r>
    <m/>
    <x v="39"/>
    <s v="Credit Note"/>
    <s v="1366"/>
    <s v="ROSES FOR U t/a URTH"/>
    <s v="LAVENDER 15CM"/>
    <n v="-2"/>
    <n v="21.2"/>
    <n v="-42.4"/>
    <n v="-886.84"/>
    <x v="11"/>
  </r>
  <r>
    <m/>
    <x v="39"/>
    <s v="Credit Note"/>
    <s v="1304"/>
    <s v="THYME SQUARE"/>
    <s v="LAVENDER 15CM"/>
    <n v="-10"/>
    <n v="19.989999999999998"/>
    <n v="-199.9"/>
    <n v="-1086.74"/>
    <x v="11"/>
  </r>
  <r>
    <m/>
    <x v="313"/>
    <s v="Credit Note"/>
    <s v="90045A"/>
    <s v="THYME SQUARE"/>
    <s v="LAVENDER 15CM"/>
    <n v="-3"/>
    <n v="19.989999999999998"/>
    <n v="-59.97"/>
    <n v="-1146.71"/>
    <x v="11"/>
  </r>
  <r>
    <m/>
    <x v="280"/>
    <s v="Credit Note"/>
    <s v="16098"/>
    <s v="GARDENSHOP PARKTOWN"/>
    <s v="LAVENDER 15CM"/>
    <n v="-1"/>
    <n v="21.2"/>
    <n v="-21.2"/>
    <n v="-1167.9100000000001"/>
    <x v="11"/>
  </r>
  <r>
    <m/>
    <x v="218"/>
    <s v="Credit Note"/>
    <s v="1204"/>
    <s v="ROSES FOR U t/a URTH"/>
    <s v="LAVENDER 15CM"/>
    <n v="-6"/>
    <n v="21.2"/>
    <n v="-127.2"/>
    <n v="-1295.1100000000001"/>
    <x v="11"/>
  </r>
  <r>
    <m/>
    <x v="219"/>
    <s v="Credit Note"/>
    <s v="16131"/>
    <s v="GARDENSHOP PARKTOWN"/>
    <s v="LAVENDER  MARGARET15CM"/>
    <n v="-1"/>
    <n v="21.2"/>
    <n v="-21.2"/>
    <n v="-1316.3100000000002"/>
    <x v="11"/>
  </r>
  <r>
    <s v="Total for LAVENDER 15CM"/>
    <x v="0"/>
    <m/>
    <m/>
    <m/>
    <m/>
    <n v="-65"/>
    <m/>
    <n v="-1316.3100000000002"/>
    <m/>
    <x v="0"/>
  </r>
  <r>
    <s v="LAVENDER MARGARET ROBERTS 15CM"/>
    <x v="0"/>
    <m/>
    <m/>
    <m/>
    <m/>
    <m/>
    <m/>
    <m/>
    <m/>
    <x v="0"/>
  </r>
  <r>
    <m/>
    <x v="269"/>
    <s v="Credit Note"/>
    <s v="117436"/>
    <s v="STODELS NURSERIES:FERNDALE"/>
    <s v="26880648 - PERENNIAL LAVENDER MARGARET ROBERTS 15CM"/>
    <n v="-80"/>
    <n v="24.8"/>
    <n v="-1984"/>
    <n v="-1984"/>
    <x v="11"/>
  </r>
  <r>
    <m/>
    <x v="101"/>
    <s v="Credit Note"/>
    <s v="117755"/>
    <s v="STODELS NURSERIES:BRYANSTON"/>
    <s v="26880648 - PERENNIAL LAVENDER MARGARET ROBERTS 15CM"/>
    <n v="-7"/>
    <n v="25.15"/>
    <n v="-176.05"/>
    <n v="-2160.0500000000002"/>
    <x v="11"/>
  </r>
  <r>
    <m/>
    <x v="319"/>
    <s v="Credit Note"/>
    <s v="119690"/>
    <s v="STODELS NURSERIES:BRYANSTON"/>
    <s v="26880648 - PERENNIAL LAVENDER MARGARET ROBERTS 15CM"/>
    <n v="-4"/>
    <n v="25.15"/>
    <n v="-100.6"/>
    <n v="-2260.65"/>
    <x v="11"/>
  </r>
  <r>
    <s v="Total for LAVENDER MARGARET ROBERTS 15CM"/>
    <x v="0"/>
    <m/>
    <m/>
    <m/>
    <m/>
    <n v="-91"/>
    <m/>
    <n v="-2260.65"/>
    <m/>
    <x v="0"/>
  </r>
  <r>
    <s v="GERANIUM BUSH 15CM"/>
    <x v="0"/>
    <m/>
    <m/>
    <m/>
    <m/>
    <m/>
    <m/>
    <m/>
    <m/>
    <x v="0"/>
  </r>
  <r>
    <m/>
    <x v="44"/>
    <s v="Credit Note"/>
    <s v="1319"/>
    <s v="LITTLE AUSTRIA"/>
    <s v="GERANIUM 15CM"/>
    <n v="-1"/>
    <n v="21.2"/>
    <n v="-21.2"/>
    <n v="-21.2"/>
    <x v="11"/>
  </r>
  <r>
    <m/>
    <x v="46"/>
    <s v="Credit Note"/>
    <s v="0026"/>
    <s v="FLORICULTURE WHOLESALE GROWERS"/>
    <s v="GERANIUM 15CM"/>
    <n v="-3"/>
    <n v="21.2"/>
    <n v="-63.6"/>
    <n v="-84.8"/>
    <x v="11"/>
  </r>
  <r>
    <s v="Total for GERANIUM BUSH 15CM"/>
    <x v="0"/>
    <m/>
    <m/>
    <m/>
    <m/>
    <n v="-4"/>
    <m/>
    <n v="-84.8"/>
    <m/>
    <x v="0"/>
  </r>
  <r>
    <s v="GERANIUM ZONALE 15CM"/>
    <x v="0"/>
    <m/>
    <m/>
    <m/>
    <m/>
    <m/>
    <m/>
    <m/>
    <m/>
    <x v="0"/>
  </r>
  <r>
    <m/>
    <x v="294"/>
    <s v="Credit Note"/>
    <s v="1852"/>
    <s v="LITTLE AUSTRIA"/>
    <s v="GERANIUM 15CM"/>
    <n v="-3"/>
    <n v="21.55"/>
    <n v="-64.650000000000006"/>
    <n v="-64.650000000000006"/>
    <x v="11"/>
  </r>
  <r>
    <s v="Total for GERANIUM ZONALE 15CM"/>
    <x v="0"/>
    <m/>
    <m/>
    <m/>
    <m/>
    <n v="-3"/>
    <m/>
    <n v="-64.650000000000006"/>
    <m/>
    <x v="0"/>
  </r>
  <r>
    <s v="IVY GERANIUM 15CM"/>
    <x v="0"/>
    <m/>
    <m/>
    <m/>
    <m/>
    <m/>
    <m/>
    <m/>
    <m/>
    <x v="0"/>
  </r>
  <r>
    <m/>
    <x v="215"/>
    <s v="Credit Note"/>
    <s v="1695"/>
    <s v="THYME SQUARE"/>
    <s v="GERANIUM 15CM"/>
    <n v="-2"/>
    <n v="19.989999999999998"/>
    <n v="-39.979999999999997"/>
    <n v="-39.979999999999997"/>
    <x v="11"/>
  </r>
  <r>
    <s v="Total for IVY GERANIUM 15CM"/>
    <x v="0"/>
    <m/>
    <m/>
    <m/>
    <m/>
    <n v="-2"/>
    <m/>
    <n v="-39.979999999999997"/>
    <m/>
    <x v="0"/>
  </r>
  <r>
    <s v="ANGELONIA 15CM"/>
    <x v="0"/>
    <m/>
    <m/>
    <m/>
    <m/>
    <m/>
    <m/>
    <m/>
    <m/>
    <x v="0"/>
  </r>
  <r>
    <m/>
    <x v="285"/>
    <s v="Credit Note"/>
    <s v="4401479293"/>
    <s v="BUILDERS WAREHOUSE:ROBINDALE"/>
    <s v="ANGELONIA 15CM  450529"/>
    <n v="-1"/>
    <n v="31.85"/>
    <n v="-31.85"/>
    <n v="-31.85"/>
    <x v="13"/>
  </r>
  <r>
    <m/>
    <x v="211"/>
    <s v="Credit Note"/>
    <s v="4401479939"/>
    <s v="BUILDERS WAREHOUSE:GREENSTONE"/>
    <s v="ANGELONIA 15CM  450529"/>
    <n v="-2"/>
    <n v="31.85"/>
    <n v="-63.7"/>
    <n v="-95.550000000000011"/>
    <x v="13"/>
  </r>
  <r>
    <m/>
    <x v="211"/>
    <s v="Credit Note"/>
    <s v="4401479947"/>
    <s v="BUILDERS WAREHOUSE:KEMPTON PARK"/>
    <s v="ANGELONIA 15CM  450529"/>
    <n v="-1"/>
    <n v="31.85"/>
    <n v="-31.85"/>
    <n v="-127.4"/>
    <x v="13"/>
  </r>
  <r>
    <m/>
    <x v="144"/>
    <s v="Credit Note"/>
    <s v="4401480195"/>
    <s v="BUILDERS WAREHOUSE:SUNWARD PARK"/>
    <s v="ANGELONIA 15CM  450529"/>
    <n v="-1"/>
    <n v="31.85"/>
    <n v="-31.85"/>
    <n v="-159.25"/>
    <x v="13"/>
  </r>
  <r>
    <m/>
    <x v="144"/>
    <s v="Credit Note"/>
    <s v="4401480187"/>
    <s v="BUILDERS WAREHOUSE:EDENVALE"/>
    <s v="ANGELONIA 15CM  450529"/>
    <n v="-2"/>
    <n v="31.85"/>
    <n v="-63.7"/>
    <n v="-222.95"/>
    <x v="13"/>
  </r>
  <r>
    <m/>
    <x v="145"/>
    <s v="Credit Note"/>
    <s v="4401480605"/>
    <s v="BUILDERS WAREHOUSE:GREENSTONE"/>
    <s v="ANGELONIA 15CM  450529"/>
    <n v="-1"/>
    <n v="31.85"/>
    <n v="-31.85"/>
    <n v="-254.79999999999998"/>
    <x v="13"/>
  </r>
  <r>
    <m/>
    <x v="146"/>
    <s v="Credit Note"/>
    <s v="4401480964"/>
    <s v="BUILDERS WAREHOUSE:CENTURION"/>
    <s v="ANGELONIA 15CM 450529"/>
    <n v="-7"/>
    <n v="31.85"/>
    <n v="-222.95"/>
    <n v="-477.75"/>
    <x v="13"/>
  </r>
  <r>
    <m/>
    <x v="147"/>
    <s v="Credit Note"/>
    <s v="4401481537"/>
    <s v="BUILDERS WAREHOUSE:KEMPTON PARK"/>
    <s v="ANGELONIA 15CM  450529"/>
    <n v="-3"/>
    <n v="31.85"/>
    <n v="-95.55"/>
    <n v="-573.29999999999995"/>
    <x v="13"/>
  </r>
  <r>
    <m/>
    <x v="148"/>
    <s v="Credit Note"/>
    <s v="4401481832"/>
    <s v="BUILDERS WAREHOUSE:EDENVALE"/>
    <s v="ANGELONIA 15CM  450529"/>
    <n v="-5"/>
    <n v="31.85"/>
    <n v="-159.25"/>
    <n v="-732.55"/>
    <x v="13"/>
  </r>
  <r>
    <m/>
    <x v="133"/>
    <s v="Credit Note"/>
    <s v="4401483859"/>
    <s v="BUILDERS WAREHOUSE:NEWMARKET"/>
    <s v="ANGELONIA 15CM  450529"/>
    <n v="-1"/>
    <n v="31.85"/>
    <n v="-31.85"/>
    <n v="-764.4"/>
    <x v="13"/>
  </r>
  <r>
    <m/>
    <x v="149"/>
    <s v="Credit Note"/>
    <s v="4401485865"/>
    <s v="BUILDERS WAREHOUSE:SUNWARD PARK"/>
    <s v="ANGELONIA 15CM  450529"/>
    <n v="-2"/>
    <n v="31.85"/>
    <n v="-63.7"/>
    <n v="-828.1"/>
    <x v="13"/>
  </r>
  <r>
    <m/>
    <x v="150"/>
    <s v="Credit Note"/>
    <s v="4401488238"/>
    <s v="BUILDERS WAREHOUSE:SUNWARD PARK"/>
    <s v="ANGELONIA 15CM  450529"/>
    <n v="-1"/>
    <n v="31.85"/>
    <n v="-31.85"/>
    <n v="-859.95"/>
    <x v="13"/>
  </r>
  <r>
    <m/>
    <x v="173"/>
    <s v="Credit Note"/>
    <s v="4401507311"/>
    <s v="BUILDERS WAREHOUSE:ERASMUS PARK"/>
    <s v="ANGELONIA 15CM  450529"/>
    <n v="-1"/>
    <n v="31.85"/>
    <n v="-31.85"/>
    <n v="-891.80000000000007"/>
    <x v="13"/>
  </r>
  <r>
    <m/>
    <x v="66"/>
    <s v="Credit Note"/>
    <s v="4401515226"/>
    <s v="BUILDERS WAREHOUSE:ERASMUS PARK"/>
    <s v="ANGELONIA 15CM 450529"/>
    <n v="-5"/>
    <n v="31.85"/>
    <n v="-159.25"/>
    <n v="-1051.0500000000002"/>
    <x v="13"/>
  </r>
  <r>
    <m/>
    <x v="70"/>
    <s v="Credit Note"/>
    <s v="4401518977"/>
    <s v="BUILDERS WAREHOUSE:FOURWAYS"/>
    <s v="ANGELONIA 15CM   450529"/>
    <n v="-1"/>
    <n v="31.85"/>
    <n v="-31.85"/>
    <n v="-1082.9000000000001"/>
    <x v="13"/>
  </r>
  <r>
    <m/>
    <x v="72"/>
    <s v="Credit Note"/>
    <s v="1951"/>
    <s v="THYME SQUARE"/>
    <s v="ANGELONIA 15CM"/>
    <n v="-3"/>
    <n v="31.25"/>
    <n v="-93.75"/>
    <n v="-1176.6500000000001"/>
    <x v="13"/>
  </r>
  <r>
    <m/>
    <x v="75"/>
    <s v="Credit Note"/>
    <s v="4401525566"/>
    <s v="BUILDERS WAREHOUSE:CENTURION"/>
    <s v="ANGELONIA 15CM  450529"/>
    <n v="-1"/>
    <n v="31.85"/>
    <n v="-31.85"/>
    <n v="-1208.5"/>
    <x v="13"/>
  </r>
  <r>
    <m/>
    <x v="78"/>
    <s v="Credit Note"/>
    <s v="01167"/>
    <s v="THYME SQUARE"/>
    <s v="ANGELONIA 15CM"/>
    <n v="-6"/>
    <n v="31.25"/>
    <n v="-187.5"/>
    <n v="-1396"/>
    <x v="13"/>
  </r>
  <r>
    <m/>
    <x v="83"/>
    <s v="Credit Note"/>
    <s v="4401535103"/>
    <s v="BUILDERS WAREHOUSE:RASLOUW"/>
    <s v="450529  ANGELONIA 15CM"/>
    <n v="-6"/>
    <n v="31.85"/>
    <n v="-191.1"/>
    <n v="-1587.1"/>
    <x v="13"/>
  </r>
  <r>
    <m/>
    <x v="109"/>
    <s v="Credit Note"/>
    <s v="4401558913"/>
    <s v="BUILDERS WAREHOUSE:RASLOUW"/>
    <s v="ANGELONIA 15CM  450529"/>
    <n v="-1"/>
    <n v="31.85"/>
    <n v="-31.85"/>
    <n v="-1618.9499999999998"/>
    <x v="13"/>
  </r>
  <r>
    <m/>
    <x v="109"/>
    <s v="Credit Note"/>
    <s v="4401558913"/>
    <s v="BUILDERS WAREHOUSE:RASLOUW"/>
    <s v="ANGELONIA 15CM  450529"/>
    <n v="-1"/>
    <n v="31.85"/>
    <n v="-31.85"/>
    <n v="-1650.7999999999997"/>
    <x v="13"/>
  </r>
  <r>
    <m/>
    <x v="114"/>
    <s v="Credit Note"/>
    <s v="4401561983"/>
    <s v="BUILDERS WAREHOUSE:LAMBTON"/>
    <s v="ANGELONIA 15CM  450529"/>
    <n v="-1"/>
    <n v="31.85"/>
    <n v="-31.85"/>
    <n v="-1682.6499999999996"/>
    <x v="13"/>
  </r>
  <r>
    <m/>
    <x v="114"/>
    <s v="Credit Note"/>
    <s v="4401561791"/>
    <s v="BUILDERS WAREHOUSE:WOODLANDS"/>
    <s v="ANGELONIA 15CM  450529"/>
    <n v="-1"/>
    <n v="31.85"/>
    <n v="-31.85"/>
    <n v="-1714.4999999999995"/>
    <x v="13"/>
  </r>
  <r>
    <s v="Total for ANGELONIA 15CM"/>
    <x v="0"/>
    <m/>
    <m/>
    <m/>
    <m/>
    <n v="-54"/>
    <m/>
    <n v="-1714.4999999999995"/>
    <m/>
    <x v="0"/>
  </r>
  <r>
    <s v="AT ALTERNANTHERA 15CM POT"/>
    <x v="0"/>
    <m/>
    <m/>
    <m/>
    <m/>
    <m/>
    <m/>
    <m/>
    <m/>
    <x v="0"/>
  </r>
  <r>
    <m/>
    <x v="76"/>
    <s v="Credit Note"/>
    <s v="1908"/>
    <s v="THYME SQUARE"/>
    <s v="AT ALTERNANTHERA 15CM POT"/>
    <n v="-11"/>
    <n v="31.25"/>
    <n v="-343.75"/>
    <n v="-343.75"/>
    <x v="7"/>
  </r>
  <r>
    <m/>
    <x v="206"/>
    <s v="Credit Note"/>
    <s v="4401594773"/>
    <s v="BUILDERS WAREHOUSE:KLERKSDORP"/>
    <s v="AT ALTERNANTHERA 15CM POT  754778"/>
    <n v="-2"/>
    <n v="33.5"/>
    <n v="-67"/>
    <n v="-410.75"/>
    <x v="7"/>
  </r>
  <r>
    <m/>
    <x v="11"/>
    <s v="Credit Note"/>
    <s v="4401601731"/>
    <s v="BUILDERS WAREHOUSE:NEWMARKET"/>
    <s v="AT ALTERNANTHERA 15CM POT  754778"/>
    <n v="-7"/>
    <n v="33.5"/>
    <n v="-234.5"/>
    <n v="-645.25"/>
    <x v="7"/>
  </r>
  <r>
    <s v="Total for AT ALTERNANTHERA 15CM POT"/>
    <x v="0"/>
    <m/>
    <m/>
    <m/>
    <m/>
    <n v="-20"/>
    <m/>
    <n v="-645.25"/>
    <m/>
    <x v="0"/>
  </r>
  <r>
    <s v="AT ANGELONIA ASSORTED 15CM"/>
    <x v="0"/>
    <m/>
    <m/>
    <m/>
    <m/>
    <m/>
    <m/>
    <m/>
    <m/>
    <x v="0"/>
  </r>
  <r>
    <m/>
    <x v="70"/>
    <s v="Credit Note"/>
    <s v="4401518946"/>
    <s v="BUILDERS WAREHOUSE:SUNWARD PARK"/>
    <s v="AT ANGELONIA ASSORTED 15CM"/>
    <n v="-2"/>
    <n v="31.85"/>
    <n v="-63.7"/>
    <n v="-63.7"/>
    <x v="13"/>
  </r>
  <r>
    <m/>
    <x v="84"/>
    <s v="Credit Note"/>
    <s v="4401535765"/>
    <s v="BUILDERS WAREHOUSE:KEMPTON PARK"/>
    <s v="754779  AT ANGELONIA ASSORTED 15CM"/>
    <n v="-9"/>
    <n v="31.85"/>
    <n v="-286.64999999999998"/>
    <n v="-350.34999999999997"/>
    <x v="13"/>
  </r>
  <r>
    <m/>
    <x v="189"/>
    <s v="Credit Note"/>
    <s v="4401547286"/>
    <s v="BUILDERS WAREHOUSE:BEDFORDVIEW"/>
    <s v="AT ANGELONIA ASSORTED 15CM  754779"/>
    <n v="-6"/>
    <n v="33.5"/>
    <n v="-201"/>
    <n v="-551.34999999999991"/>
    <x v="13"/>
  </r>
  <r>
    <m/>
    <x v="8"/>
    <s v="Credit Note"/>
    <s v="4401592796"/>
    <s v="BUILDERS WAREHOUSE:RUSTENBURG"/>
    <s v="AT ANGELONIA ASSORTED 15CM  754779"/>
    <n v="-6"/>
    <n v="33.5"/>
    <n v="-201"/>
    <n v="-752.34999999999991"/>
    <x v="13"/>
  </r>
  <r>
    <m/>
    <x v="56"/>
    <s v="Credit Note"/>
    <s v="1397"/>
    <s v="LITTLE AUSTRIA"/>
    <s v="AT ANGELONIA ASSORTED 15CM"/>
    <n v="-1"/>
    <n v="32.950000000000003"/>
    <n v="-32.950000000000003"/>
    <n v="-785.3"/>
    <x v="13"/>
  </r>
  <r>
    <s v="Total for AT ANGELONIA ASSORTED 15CM"/>
    <x v="0"/>
    <m/>
    <m/>
    <m/>
    <m/>
    <n v="-24"/>
    <m/>
    <n v="-785.3"/>
    <m/>
    <x v="0"/>
  </r>
  <r>
    <s v="AT BEGONIA NON STOP 15CM"/>
    <x v="0"/>
    <m/>
    <m/>
    <m/>
    <m/>
    <m/>
    <m/>
    <m/>
    <m/>
    <x v="0"/>
  </r>
  <r>
    <m/>
    <x v="63"/>
    <s v="Credit Note"/>
    <s v="4401510864"/>
    <s v="BUILDERS WAREHOUSE:SUNWARD PARK"/>
    <s v="AT BEGONIA NON STOP 15CM  754861"/>
    <n v="-1"/>
    <n v="23.99"/>
    <n v="-23.99"/>
    <n v="-23.99"/>
    <x v="14"/>
  </r>
  <r>
    <m/>
    <x v="66"/>
    <s v="Credit Note"/>
    <s v="4401515162"/>
    <s v="BUILDERS WAREHOUSE:RIVONIA"/>
    <s v="AT BEGONIA NON STOP 15CM  754861"/>
    <n v="-7"/>
    <n v="23.99"/>
    <n v="-167.93"/>
    <n v="-191.92000000000002"/>
    <x v="14"/>
  </r>
  <r>
    <m/>
    <x v="71"/>
    <s v="Credit Note"/>
    <s v="4401520437"/>
    <s v="BUILDERS WAREHOUSE:ZAMBEZI"/>
    <s v="AT BEGONIA NON STOP 15CM  754861"/>
    <n v="-1"/>
    <n v="23.99"/>
    <n v="-23.99"/>
    <n v="-215.91000000000003"/>
    <x v="14"/>
  </r>
  <r>
    <m/>
    <x v="77"/>
    <s v="Credit Note"/>
    <s v="4401527541"/>
    <s v="BUILDERS WAREHOUSE:ZAMBEZI"/>
    <s v="AT BEGONIA NON STOP 15CM  754861"/>
    <n v="-9"/>
    <n v="23.99"/>
    <n v="-215.91"/>
    <n v="-431.82000000000005"/>
    <x v="14"/>
  </r>
  <r>
    <m/>
    <x v="264"/>
    <s v="Credit Note"/>
    <s v="4401533499"/>
    <s v="BUILDERS WAREHOUSE:CRAIGHALL PARK"/>
    <s v="AT BEGONIA NON STOP 15CM  754861"/>
    <n v="-2"/>
    <n v="23.99"/>
    <n v="-47.98"/>
    <n v="-479.80000000000007"/>
    <x v="14"/>
  </r>
  <r>
    <m/>
    <x v="297"/>
    <s v="Credit Note"/>
    <s v="4401536198"/>
    <s v="BUILDERS WAREHOUSE:RIVONIA"/>
    <s v="AT BEGONIA NON STOP 15CM  754861"/>
    <n v="-7"/>
    <n v="23.99"/>
    <n v="-167.93"/>
    <n v="-647.73"/>
    <x v="14"/>
  </r>
  <r>
    <s v="Total for AT BEGONIA NON STOP 15CM"/>
    <x v="0"/>
    <m/>
    <m/>
    <m/>
    <m/>
    <n v="-27"/>
    <m/>
    <n v="-647.73"/>
    <m/>
    <x v="0"/>
  </r>
  <r>
    <s v="BEGONIA BIG 15CM"/>
    <x v="0"/>
    <m/>
    <m/>
    <m/>
    <m/>
    <m/>
    <m/>
    <m/>
    <m/>
    <x v="0"/>
  </r>
  <r>
    <m/>
    <x v="125"/>
    <s v="Credit Note"/>
    <s v="1831"/>
    <s v="ROSES FOR U t/a URTH"/>
    <s v="BEGONIA BIG 15CM"/>
    <n v="-7"/>
    <n v="32.950000000000003"/>
    <n v="-230.65"/>
    <n v="-230.65"/>
    <x v="7"/>
  </r>
  <r>
    <s v="Total for BEGONIA BIG 15CM"/>
    <x v="0"/>
    <m/>
    <m/>
    <m/>
    <m/>
    <n v="-7"/>
    <m/>
    <n v="-230.65"/>
    <m/>
    <x v="0"/>
  </r>
  <r>
    <s v="COLEUS 15CM"/>
    <x v="0"/>
    <m/>
    <m/>
    <m/>
    <m/>
    <m/>
    <m/>
    <m/>
    <m/>
    <x v="0"/>
  </r>
  <r>
    <m/>
    <x v="72"/>
    <s v="Credit Note"/>
    <s v="1951"/>
    <s v="THYME SQUARE"/>
    <s v="COLEUS 15CM"/>
    <n v="-16"/>
    <n v="31.25"/>
    <n v="-500"/>
    <n v="-500"/>
    <x v="7"/>
  </r>
  <r>
    <m/>
    <x v="320"/>
    <s v="Credit Note"/>
    <s v="4401527858"/>
    <s v="BUILDERS WAREHOUSE:CRAIGHALL PARK"/>
    <s v="COLEUS 15CM  754869"/>
    <n v="-5"/>
    <n v="31.85"/>
    <n v="-159.25"/>
    <n v="-659.25"/>
    <x v="7"/>
  </r>
  <r>
    <m/>
    <x v="79"/>
    <s v="Credit Note"/>
    <s v="4401530503"/>
    <s v="BUILDERS WAREHOUSE:NEWMARKET"/>
    <s v="COLEUS 15CM  754869"/>
    <n v="-3"/>
    <n v="31.85"/>
    <n v="-95.55"/>
    <n v="-754.8"/>
    <x v="7"/>
  </r>
  <r>
    <m/>
    <x v="95"/>
    <s v="Credit Note"/>
    <s v="4401547882"/>
    <s v="BUILDERS WAREHOUSE:BOKSBURG (NEW)"/>
    <s v="COLEUS 15CM  754869"/>
    <n v="-2"/>
    <n v="33.5"/>
    <n v="-67"/>
    <n v="-821.8"/>
    <x v="7"/>
  </r>
  <r>
    <m/>
    <x v="97"/>
    <s v="Credit Note"/>
    <s v="4401549630"/>
    <s v="BUILDERS WAREHOUSE:SOUTHGATE"/>
    <s v="COLEUS 15CM  754869"/>
    <n v="-8"/>
    <n v="33.5"/>
    <n v="-268"/>
    <n v="-1089.8"/>
    <x v="7"/>
  </r>
  <r>
    <m/>
    <x v="239"/>
    <s v="Credit Note"/>
    <s v="88132A"/>
    <s v="BUILDERS WAREHOUSE:NEWCASTLE"/>
    <s v="COLEUS 15CM  754869"/>
    <n v="-50"/>
    <n v="33.5"/>
    <n v="-1675"/>
    <n v="-2764.8"/>
    <x v="7"/>
  </r>
  <r>
    <m/>
    <x v="119"/>
    <s v="Credit Note"/>
    <s v="4401565823"/>
    <s v="BUILDERS WAREHOUSE:RIVONIA"/>
    <s v="COLEUS 15CM  754869"/>
    <n v="-1"/>
    <n v="33.5"/>
    <n v="-33.5"/>
    <n v="-2798.3"/>
    <x v="7"/>
  </r>
  <r>
    <m/>
    <x v="210"/>
    <s v="Credit Note"/>
    <s v="4401570158"/>
    <s v="BUILDERS WAREHOUSE:KLERKSDORP"/>
    <s v="COLEUS 15CM  754869"/>
    <n v="-2"/>
    <n v="33.5"/>
    <n v="-67"/>
    <n v="-2865.3"/>
    <x v="7"/>
  </r>
  <r>
    <m/>
    <x v="125"/>
    <s v="Credit Note"/>
    <s v="4401573408"/>
    <s v="BUILDERS WAREHOUSE:SUNWARD PARK"/>
    <s v="COLEUS 15CM  754869"/>
    <n v="-1"/>
    <n v="33.5"/>
    <n v="-33.5"/>
    <n v="-2898.8"/>
    <x v="7"/>
  </r>
  <r>
    <m/>
    <x v="215"/>
    <s v="Credit Note"/>
    <s v="4401577247"/>
    <s v="BUILDERS WAREHOUSE:NORTHMEAD"/>
    <s v="COLEUS 15CM  754869"/>
    <n v="-2"/>
    <n v="33.5"/>
    <n v="-67"/>
    <n v="-2965.8"/>
    <x v="7"/>
  </r>
  <r>
    <m/>
    <x v="216"/>
    <s v="Credit Note"/>
    <s v="4401579066"/>
    <s v="BUILDERS WAREHOUSE:KEMPTON PARK"/>
    <s v="COLEUS 15CM  754869"/>
    <n v="-4"/>
    <n v="33.5"/>
    <n v="-134"/>
    <n v="-3099.8"/>
    <x v="7"/>
  </r>
  <r>
    <m/>
    <x v="22"/>
    <s v="Credit Note"/>
    <s v="4401582108"/>
    <s v="BUILDERS WAREHOUSE:NEWMARKET"/>
    <s v="COLEUS 15CM  754869"/>
    <n v="-5"/>
    <n v="33.5"/>
    <n v="-167.5"/>
    <n v="-3267.3"/>
    <x v="7"/>
  </r>
  <r>
    <m/>
    <x v="23"/>
    <s v="Credit Note"/>
    <s v="89430A"/>
    <s v="THYME SQUARE"/>
    <s v="COLEUS 15CM"/>
    <n v="-1"/>
    <n v="32.99"/>
    <n v="-32.99"/>
    <n v="-3300.29"/>
    <x v="7"/>
  </r>
  <r>
    <m/>
    <x v="23"/>
    <s v="Credit Note"/>
    <s v="4401583894"/>
    <s v="BUILDERS WAREHOUSE:RIVONIA"/>
    <s v="COLEUS 15CM  754869"/>
    <n v="-21"/>
    <n v="33.5"/>
    <n v="-703.5"/>
    <n v="-4003.79"/>
    <x v="7"/>
  </r>
  <r>
    <m/>
    <x v="23"/>
    <s v="Credit Note"/>
    <s v="4401583891"/>
    <s v="BUILDERS WAREHOUSE:EDENVALE"/>
    <s v="COLEUS 15CM  754869"/>
    <n v="-6"/>
    <n v="33.5"/>
    <n v="-201"/>
    <n v="-4204.79"/>
    <x v="7"/>
  </r>
  <r>
    <m/>
    <x v="26"/>
    <s v="Credit Note"/>
    <s v="4401585699"/>
    <s v="BUILDERS WAREHOUSE:BOKSBURG (NEW)"/>
    <s v="COLEUS 15CM  754869"/>
    <n v="-17"/>
    <n v="33.5"/>
    <n v="-569.5"/>
    <n v="-4774.29"/>
    <x v="7"/>
  </r>
  <r>
    <m/>
    <x v="201"/>
    <s v="Credit Note"/>
    <s v="4401586574"/>
    <s v="BUILDERS WAREHOUSE:GLEN EAGLES"/>
    <s v="COLEUS 15CM  754869"/>
    <n v="-1"/>
    <n v="33.5"/>
    <n v="-33.5"/>
    <n v="-4807.79"/>
    <x v="7"/>
  </r>
  <r>
    <m/>
    <x v="27"/>
    <s v="Credit Note"/>
    <s v="4401586936"/>
    <s v="BUILDERS WAREHOUSE:SOUTHGATE"/>
    <s v="COLEUS 15CM  754869"/>
    <n v="-1"/>
    <n v="33.5"/>
    <n v="-33.5"/>
    <n v="-4841.29"/>
    <x v="7"/>
  </r>
  <r>
    <m/>
    <x v="34"/>
    <s v="Credit Note"/>
    <s v="4401590859"/>
    <s v="BUILDERS WAREHOUSE:EDENVALE"/>
    <s v="COLEUS 15CM  754869"/>
    <n v="-4"/>
    <n v="33.5"/>
    <n v="-134"/>
    <n v="-4975.29"/>
    <x v="7"/>
  </r>
  <r>
    <m/>
    <x v="7"/>
    <s v="Credit Note"/>
    <s v="4401591442"/>
    <s v="BUILDERS WAREHOUSE:CHERRY LANE"/>
    <s v="COLEUS 15CM  754869"/>
    <n v="-9"/>
    <n v="33.5"/>
    <n v="-301.5"/>
    <n v="-5276.79"/>
    <x v="7"/>
  </r>
  <r>
    <m/>
    <x v="7"/>
    <s v="Credit Note"/>
    <s v="4401591462"/>
    <s v="BUILDERS WAREHOUSE:GEZINA NEW"/>
    <s v="COLEUS 15CM  754865"/>
    <n v="-5"/>
    <n v="33.5"/>
    <n v="-167.5"/>
    <n v="-5444.29"/>
    <x v="7"/>
  </r>
  <r>
    <m/>
    <x v="35"/>
    <s v="Credit Note"/>
    <s v="4401592157"/>
    <s v="BUILDERS WAREHOUSE:SUNWARD PARK"/>
    <s v="COLEUS 15CM  754869"/>
    <n v="-25"/>
    <n v="33.5"/>
    <n v="-837.5"/>
    <n v="-6281.79"/>
    <x v="7"/>
  </r>
  <r>
    <m/>
    <x v="36"/>
    <s v="Credit Note"/>
    <s v="4401592264"/>
    <s v="BUILDERS WAREHOUSE:BOKSBURG (NEW)"/>
    <s v="COLEUS 15CM  754869"/>
    <n v="-3"/>
    <n v="33.5"/>
    <n v="-100.5"/>
    <n v="-6382.29"/>
    <x v="7"/>
  </r>
  <r>
    <m/>
    <x v="36"/>
    <s v="Credit Note"/>
    <s v="89832A"/>
    <s v="THYME SQUARE"/>
    <s v="COLEUS 15CM"/>
    <n v="-1"/>
    <n v="32.99"/>
    <n v="-32.99"/>
    <n v="-6415.28"/>
    <x v="7"/>
  </r>
  <r>
    <m/>
    <x v="37"/>
    <s v="Credit Note"/>
    <s v="4401592529"/>
    <s v="BUILDERS WAREHOUSE:MIDRAND"/>
    <s v="COLEUS 15CM  754869"/>
    <n v="-7"/>
    <n v="33.5"/>
    <n v="-234.5"/>
    <n v="-6649.78"/>
    <x v="7"/>
  </r>
  <r>
    <m/>
    <x v="8"/>
    <s v="Credit Note"/>
    <s v="4401592795"/>
    <s v="BUILDERS WAREHOUSE:ZAMBEZI"/>
    <s v="COLEUS 15CM  754869"/>
    <n v="-36"/>
    <n v="33.5"/>
    <n v="-1206"/>
    <n v="-7855.78"/>
    <x v="7"/>
  </r>
  <r>
    <m/>
    <x v="206"/>
    <s v="Credit Note"/>
    <s v="4401594773"/>
    <s v="BUILDERS WAREHOUSE:KLERKSDORP"/>
    <s v="COLEUS 15CM  754869"/>
    <n v="-1"/>
    <n v="33.5"/>
    <n v="-33.5"/>
    <n v="-7889.28"/>
    <x v="7"/>
  </r>
  <r>
    <m/>
    <x v="9"/>
    <s v="Credit Note"/>
    <s v="4401596213"/>
    <s v="BUILDERS WAREHOUSE:ZAMBEZI"/>
    <s v="COLEUS 15CM  754869"/>
    <n v="-3"/>
    <n v="33.5"/>
    <n v="-100.5"/>
    <n v="-7989.78"/>
    <x v="7"/>
  </r>
  <r>
    <m/>
    <x v="43"/>
    <s v="Credit Note"/>
    <s v="4401601401"/>
    <s v="BUILDERS WAREHOUSE:KLERKSDORP"/>
    <s v="COLEUS 15CM  754869"/>
    <n v="-2"/>
    <n v="33.5"/>
    <n v="-67"/>
    <n v="-8056.78"/>
    <x v="7"/>
  </r>
  <r>
    <m/>
    <x v="11"/>
    <s v="Credit Note"/>
    <s v="4401601731"/>
    <s v="BUILDERS WAREHOUSE:NEWMARKET"/>
    <s v="COLEUS 15CM  754869"/>
    <n v="-7"/>
    <n v="33.5"/>
    <n v="-234.5"/>
    <n v="-8291.2799999999988"/>
    <x v="7"/>
  </r>
  <r>
    <m/>
    <x v="13"/>
    <s v="Credit Note"/>
    <s v="4401603600"/>
    <s v="BUILDERS WAREHOUSE:KLERKSDORP"/>
    <s v="COLEUS 15CM  754869"/>
    <n v="-13"/>
    <n v="33.5"/>
    <n v="-435.5"/>
    <n v="-8726.7799999999988"/>
    <x v="7"/>
  </r>
  <r>
    <m/>
    <x v="218"/>
    <s v="Credit Note"/>
    <s v="4401605947"/>
    <s v="BUILDERS WAREHOUSE:SUNWARD PARK"/>
    <s v="COLEUS 15CM  754869"/>
    <n v="-3"/>
    <n v="33.5"/>
    <n v="-100.5"/>
    <n v="-8827.2799999999988"/>
    <x v="7"/>
  </r>
  <r>
    <m/>
    <x v="218"/>
    <s v="Credit Note"/>
    <s v="4401605943"/>
    <s v="BUILDERS WAREHOUSE:NEWMARKET"/>
    <s v="COLEUS 15CM  754869"/>
    <n v="-3"/>
    <n v="33.5"/>
    <n v="-100.5"/>
    <n v="-8927.7799999999988"/>
    <x v="7"/>
  </r>
  <r>
    <m/>
    <x v="16"/>
    <s v="Credit Note"/>
    <s v="4401606629"/>
    <s v="BUILDERS WAREHOUSE:ZAMBEZI"/>
    <s v="COLEUS 15CM  754869"/>
    <n v="-1"/>
    <n v="33.5"/>
    <n v="-33.5"/>
    <n v="-8961.2799999999988"/>
    <x v="7"/>
  </r>
  <r>
    <m/>
    <x v="52"/>
    <s v="Credit Note"/>
    <s v="4401608669"/>
    <s v="BUILDERS WAREHOUSE:ZAMBEZI"/>
    <s v="COLEUS 15CM  754869"/>
    <n v="-4"/>
    <n v="33.5"/>
    <n v="-134"/>
    <n v="-9095.2799999999988"/>
    <x v="7"/>
  </r>
  <r>
    <m/>
    <x v="47"/>
    <s v="Credit Note"/>
    <s v="4401610159"/>
    <s v="BUILDERS WAREHOUSE:BOKSBURG (NEW)"/>
    <s v="COLEUS 15CM  754869"/>
    <n v="-57"/>
    <n v="33.5"/>
    <n v="-1909.5"/>
    <n v="-11004.779999999999"/>
    <x v="7"/>
  </r>
  <r>
    <m/>
    <x v="47"/>
    <s v="Credit Note"/>
    <s v="4401610107"/>
    <s v="BUILDERS WAREHOUSE:EDENVALE"/>
    <s v="COLEUS 15CM 754869"/>
    <n v="-22"/>
    <n v="33.5"/>
    <n v="-737"/>
    <n v="-11741.779999999999"/>
    <x v="7"/>
  </r>
  <r>
    <m/>
    <x v="47"/>
    <s v="Credit Note"/>
    <s v="4401610186"/>
    <s v="BUILDERS WAREHOUSE:SUNWARD PARK"/>
    <s v="COLEUS 15CM  754869"/>
    <n v="-12"/>
    <n v="33.5"/>
    <n v="-402"/>
    <n v="-12143.779999999999"/>
    <x v="7"/>
  </r>
  <r>
    <m/>
    <x v="48"/>
    <s v="Credit Note"/>
    <s v="4401612705"/>
    <s v="BUILDERS WAREHOUSE:NEWMARKET"/>
    <s v="COLEUS 15CM 754869"/>
    <n v="-3"/>
    <n v="33.5"/>
    <n v="-100.5"/>
    <n v="-12244.279999999999"/>
    <x v="7"/>
  </r>
  <r>
    <m/>
    <x v="48"/>
    <s v="Credit Note"/>
    <s v="1395"/>
    <s v="THYME SQUARE"/>
    <s v="COLEUS 15CM"/>
    <n v="-8"/>
    <n v="32.99"/>
    <n v="-263.92"/>
    <n v="-12508.199999999999"/>
    <x v="7"/>
  </r>
  <r>
    <m/>
    <x v="19"/>
    <s v="Credit Note"/>
    <s v="4401613843"/>
    <s v="BUILDERS WAREHOUSE:CHERRY LANE"/>
    <s v="COLEUS 15CM 754869"/>
    <n v="-1"/>
    <n v="33.5"/>
    <n v="-33.5"/>
    <n v="-12541.699999999999"/>
    <x v="7"/>
  </r>
  <r>
    <m/>
    <x v="19"/>
    <s v="Credit Note"/>
    <s v="4401613900"/>
    <s v="BUILDERS WAREHOUSE:GEZINA NEW"/>
    <s v="COLEUS 15CM 754869"/>
    <n v="-7"/>
    <n v="33.5"/>
    <n v="-234.5"/>
    <n v="-12776.199999999999"/>
    <x v="7"/>
  </r>
  <r>
    <m/>
    <x v="50"/>
    <s v="Credit Note"/>
    <s v="4401613643"/>
    <s v="BUILDERS WAREHOUSE:MIDRAND"/>
    <s v="COLEUS 15CM 754869"/>
    <n v="-3"/>
    <n v="33.5"/>
    <n v="-100.5"/>
    <n v="-12876.699999999999"/>
    <x v="7"/>
  </r>
  <r>
    <m/>
    <x v="20"/>
    <s v="Credit Note"/>
    <s v="4401615053"/>
    <s v="BUILDERS WAREHOUSE:NORTHMEAD"/>
    <s v="COLEUS 15CM 754869"/>
    <n v="-29"/>
    <n v="33.5"/>
    <n v="-971.5"/>
    <n v="-13848.199999999999"/>
    <x v="7"/>
  </r>
  <r>
    <s v="Total for COLEUS 15CM"/>
    <x v="0"/>
    <m/>
    <m/>
    <m/>
    <m/>
    <n v="-415"/>
    <m/>
    <n v="-13848.199999999999"/>
    <m/>
    <x v="0"/>
  </r>
  <r>
    <s v="COLOUR POT PERENNIAL 15CM ASS"/>
    <x v="0"/>
    <m/>
    <m/>
    <m/>
    <m/>
    <m/>
    <m/>
    <m/>
    <m/>
    <x v="0"/>
  </r>
  <r>
    <m/>
    <x v="57"/>
    <s v="Credit Note"/>
    <s v="4401478883"/>
    <s v="BUILDERS WAREHOUSE:SECUNDA"/>
    <s v="COLOUR POT PERENNIAL 15CM ASS  349088"/>
    <n v="-1"/>
    <n v="31.85"/>
    <n v="-31.85"/>
    <n v="-31.85"/>
    <x v="7"/>
  </r>
  <r>
    <m/>
    <x v="57"/>
    <s v="Credit Note"/>
    <s v="1103"/>
    <s v="THYME SQUARE"/>
    <s v="COLOUR POT PERENNIAL 15CM ASS"/>
    <n v="-1"/>
    <n v="31.2"/>
    <n v="-31.2"/>
    <n v="-63.05"/>
    <x v="7"/>
  </r>
  <r>
    <m/>
    <x v="285"/>
    <s v="Credit Note"/>
    <s v="4401479293"/>
    <s v="BUILDERS WAREHOUSE:ROBINDALE"/>
    <s v="COLOUR POT PERENNIAL 15CM ASS  349088"/>
    <n v="-1"/>
    <n v="31.85"/>
    <n v="-31.85"/>
    <n v="-94.9"/>
    <x v="7"/>
  </r>
  <r>
    <m/>
    <x v="220"/>
    <s v="Credit Note"/>
    <s v="4401479504"/>
    <s v="BUILDERS WAREHOUSE:NELSPRUIT"/>
    <s v="COLOUR POT PERENNIAL 15CM ASS  349088"/>
    <n v="-39"/>
    <n v="31.85"/>
    <n v="-1242.1500000000001"/>
    <n v="-1337.0500000000002"/>
    <x v="7"/>
  </r>
  <r>
    <m/>
    <x v="248"/>
    <s v="Credit Note"/>
    <s v="4401479670"/>
    <s v="BUILDERS WAREHOUSE:LAMBTON"/>
    <s v="COLOUR POT PERENNIAL 15CM ASS  349088"/>
    <n v="-2"/>
    <n v="31.85"/>
    <n v="-63.7"/>
    <n v="-1400.7500000000002"/>
    <x v="7"/>
  </r>
  <r>
    <m/>
    <x v="144"/>
    <s v="Credit Note"/>
    <s v="4401480195"/>
    <s v="BUILDERS WAREHOUSE:SUNWARD PARK"/>
    <s v="COLOUR POT PERENNIAL 15CM ASS  349088"/>
    <n v="-3"/>
    <n v="31.85"/>
    <n v="-95.55"/>
    <n v="-1496.3000000000002"/>
    <x v="7"/>
  </r>
  <r>
    <m/>
    <x v="144"/>
    <s v="Credit Note"/>
    <s v="4401480197"/>
    <s v="BUILDERS WAREHOUSE:MAFIKENG"/>
    <s v="COLOUR POT PERENNIAL 15CM ASS  349088"/>
    <n v="-14"/>
    <n v="31.85"/>
    <n v="-445.9"/>
    <n v="-1942.2000000000003"/>
    <x v="7"/>
  </r>
  <r>
    <m/>
    <x v="144"/>
    <s v="Credit Note"/>
    <s v="86147A"/>
    <s v="BUILDERS WAREHOUSE:GLEN EAGLES"/>
    <s v="COLOUR POT PERENNIAL 15CM ASS  349088"/>
    <n v="-32"/>
    <n v="31.85"/>
    <n v="-1019.2"/>
    <n v="-2961.4000000000005"/>
    <x v="7"/>
  </r>
  <r>
    <m/>
    <x v="145"/>
    <s v="Credit Note"/>
    <s v="4401480632"/>
    <s v="BUILDERS WAREHOUSE:RUSTENBURG"/>
    <s v="COLOUR POT PERENNIAL 15CM ASS  349088"/>
    <n v="-7"/>
    <n v="31.85"/>
    <n v="-222.95"/>
    <n v="-3184.3500000000004"/>
    <x v="7"/>
  </r>
  <r>
    <m/>
    <x v="146"/>
    <s v="Credit Note"/>
    <s v="4401480971"/>
    <s v="BUILDERS WAREHOUSE:ZAMBEZI"/>
    <s v="COLOUR POT PERENNIAL 15CM ASS  349088"/>
    <n v="-35"/>
    <n v="31.85"/>
    <n v="-1114.75"/>
    <n v="-4299.1000000000004"/>
    <x v="7"/>
  </r>
  <r>
    <m/>
    <x v="146"/>
    <s v="Credit Note"/>
    <s v="4401480975"/>
    <s v="BUILDERS WAREHOUSE:RASLOUW"/>
    <s v="COLOUR POT PERENNIAL 15CM ASS  349088"/>
    <n v="-14"/>
    <n v="31.85"/>
    <n v="-445.9"/>
    <n v="-4745"/>
    <x v="7"/>
  </r>
  <r>
    <m/>
    <x v="146"/>
    <s v="Credit Note"/>
    <s v="4401480964"/>
    <s v="BUILDERS WAREHOUSE:CENTURION"/>
    <s v="COLOUR POT PERENNIAL 15CM ASS  349088"/>
    <n v="-2"/>
    <n v="31.85"/>
    <n v="-63.7"/>
    <n v="-4808.7"/>
    <x v="7"/>
  </r>
  <r>
    <m/>
    <x v="250"/>
    <s v="Credit Note"/>
    <s v="4401482740"/>
    <s v="BUILDERS WAREHOUSE:CENTURION"/>
    <s v="COLOUR POT PERENNIAL 15CM ASS  349088"/>
    <n v="-34"/>
    <n v="31.85"/>
    <n v="-1082.9000000000001"/>
    <n v="-5891.6"/>
    <x v="7"/>
  </r>
  <r>
    <m/>
    <x v="224"/>
    <s v="Credit Note"/>
    <s v="4401483133"/>
    <s v="BUILDERS WAREHOUSE:ZAMBEZI"/>
    <s v="COLOUR POT PERENNIAL 15CM ASS  349088"/>
    <n v="-10"/>
    <n v="31.85"/>
    <n v="-318.5"/>
    <n v="-6210.1"/>
    <x v="7"/>
  </r>
  <r>
    <m/>
    <x v="133"/>
    <s v="Credit Note"/>
    <s v="4401483859"/>
    <s v="BUILDERS WAREHOUSE:NEWMARKET"/>
    <s v="COLOUR POT PERENNIAL 15CM ASS  349088"/>
    <n v="-10"/>
    <n v="31.85"/>
    <n v="-318.5"/>
    <n v="-6528.6"/>
    <x v="7"/>
  </r>
  <r>
    <m/>
    <x v="133"/>
    <s v="Credit Note"/>
    <s v="4401483810"/>
    <s v="BUILDERS WAREHOUSE:NEWCASTLE"/>
    <s v="COLOUR POT PERENNIAL 15CM ASS  349088"/>
    <n v="-3"/>
    <n v="31.85"/>
    <n v="-95.55"/>
    <n v="-6624.1500000000005"/>
    <x v="7"/>
  </r>
  <r>
    <m/>
    <x v="287"/>
    <s v="Credit Note"/>
    <s v="86308A"/>
    <s v="BUILDERS WAREHOUSE:RUSTENBURG"/>
    <s v="COLOUR POT PERENNIAL 15CM ASS  349088"/>
    <n v="-1"/>
    <n v="31.85"/>
    <n v="-31.85"/>
    <n v="-6656.0000000000009"/>
    <x v="7"/>
  </r>
  <r>
    <m/>
    <x v="287"/>
    <s v="Credit Note"/>
    <s v="4401484233"/>
    <s v="BUILDERS WAREHOUSE:CRAIGHALL PARK"/>
    <s v="COLOUR POT PERENNIAL 15CM ASS  349088"/>
    <n v="-2"/>
    <n v="31.85"/>
    <n v="-63.7"/>
    <n v="-6719.7000000000007"/>
    <x v="7"/>
  </r>
  <r>
    <m/>
    <x v="225"/>
    <s v="Credit Note"/>
    <s v="4401485535"/>
    <s v="BUILDERS WAREHOUSE:MAFIKENG"/>
    <s v="COLOUR POT PERENNIAL 15CM ASS  349088"/>
    <n v="-64"/>
    <n v="31.85"/>
    <n v="-2038.4"/>
    <n v="-8758.1"/>
    <x v="7"/>
  </r>
  <r>
    <m/>
    <x v="222"/>
    <s v="Credit Note"/>
    <s v="4401486942"/>
    <s v="BUILDERS WAREHOUSE:RASLOUW"/>
    <s v="COLOUR POT PERENNIAL 15CM ASS 349088"/>
    <n v="-4"/>
    <n v="31.85"/>
    <n v="-127.4"/>
    <n v="-8885.5"/>
    <x v="7"/>
  </r>
  <r>
    <m/>
    <x v="150"/>
    <s v="Credit Note"/>
    <s v="4401488242"/>
    <s v="BUILDERS WAREHOUSE:BOKSBURG (NEW)"/>
    <s v="COLOUR POT PERENNIAL 15CM ASS  349088"/>
    <n v="-1"/>
    <n v="31.85"/>
    <n v="-31.85"/>
    <n v="-8917.35"/>
    <x v="7"/>
  </r>
  <r>
    <m/>
    <x v="150"/>
    <s v="Credit Note"/>
    <s v="4401488133"/>
    <s v="BUILDERS WAREHOUSE:GLEN EAGLES"/>
    <s v="COLOUR POT PERENNIAL 15CM ASS  349088"/>
    <n v="-7"/>
    <n v="31.85"/>
    <n v="-222.95"/>
    <n v="-9140.3000000000011"/>
    <x v="7"/>
  </r>
  <r>
    <m/>
    <x v="58"/>
    <s v="Credit Note"/>
    <s v="4401489216"/>
    <s v="BUILDERS WAREHOUSE:GLEN EAGLES"/>
    <s v="COLOUR POT PERENNIAL 15CM ASS  349088"/>
    <n v="-1"/>
    <n v="31.85"/>
    <n v="-31.85"/>
    <n v="-9172.1500000000015"/>
    <x v="7"/>
  </r>
  <r>
    <m/>
    <x v="152"/>
    <s v="Credit Note"/>
    <s v="4401489922"/>
    <s v="BUILDERS WAREHOUSE:CRAIGHALL PARK"/>
    <s v="COLOUR POT PERENNIAL 15CM ASS  349088"/>
    <n v="-4"/>
    <n v="31.85"/>
    <n v="-127.4"/>
    <n v="-9299.5500000000011"/>
    <x v="7"/>
  </r>
  <r>
    <m/>
    <x v="134"/>
    <s v="Credit Note"/>
    <s v="4401490933"/>
    <s v="BUILDERS WAREHOUSE:BOKSBURG (NEW)"/>
    <s v="COLOUR POT PERENNIAL 15CM ASS  349088"/>
    <n v="-7"/>
    <n v="31.85"/>
    <n v="-222.95"/>
    <n v="-9522.5000000000018"/>
    <x v="7"/>
  </r>
  <r>
    <m/>
    <x v="290"/>
    <s v="Credit Note"/>
    <s v="4401492324"/>
    <s v="BUILDERS WAREHOUSE:LAMBTON"/>
    <s v="COLOUR POT PERENNIAL 15CM ASS  349088"/>
    <n v="-1"/>
    <n v="31.85"/>
    <n v="-31.85"/>
    <n v="-9554.3500000000022"/>
    <x v="7"/>
  </r>
  <r>
    <m/>
    <x v="226"/>
    <s v="Credit Note"/>
    <s v="4401494386"/>
    <s v="BUILDERS WAREHOUSE:WONDERBOOM"/>
    <s v="COLOUR POT PERENNIAL 15CM ASS  349088"/>
    <n v="-20"/>
    <n v="31.85"/>
    <n v="-637"/>
    <n v="-10191.350000000002"/>
    <x v="7"/>
  </r>
  <r>
    <m/>
    <x v="255"/>
    <s v="Credit Note"/>
    <s v="4401495448"/>
    <s v="BUILDERS WAREHOUSE:RIVONIA"/>
    <s v="COLOUR POT PERENNIAL 15CM ASS  349088"/>
    <n v="-3"/>
    <n v="31.85"/>
    <n v="-95.55"/>
    <n v="-10286.900000000001"/>
    <x v="7"/>
  </r>
  <r>
    <m/>
    <x v="156"/>
    <s v="Credit Note"/>
    <s v="4401497380"/>
    <s v="BUILDERS WAREHOUSE:EDENVALE"/>
    <s v="COLOUR POT PERENNIAL 15CM ASS  349088"/>
    <n v="-1"/>
    <n v="31.85"/>
    <n v="-31.85"/>
    <n v="-10318.750000000002"/>
    <x v="7"/>
  </r>
  <r>
    <m/>
    <x v="156"/>
    <s v="Credit Note"/>
    <s v="4401497380"/>
    <s v="BUILDERS WAREHOUSE:EDENVALE"/>
    <s v="COLOUR POT PERENNIAL 15CM ASS  349088"/>
    <n v="-1"/>
    <n v="31.85"/>
    <n v="-31.85"/>
    <n v="-10350.600000000002"/>
    <x v="7"/>
  </r>
  <r>
    <m/>
    <x v="156"/>
    <s v="Credit Note"/>
    <s v="4401497322"/>
    <s v="BUILDERS WAREHOUSE:RIVONIA"/>
    <s v="COLOUR POT PERENNIAL 15CM ASS  349088"/>
    <n v="-2"/>
    <n v="31.85"/>
    <n v="-63.7"/>
    <n v="-10414.300000000003"/>
    <x v="7"/>
  </r>
  <r>
    <m/>
    <x v="164"/>
    <s v="Credit Note"/>
    <s v="4401501026"/>
    <s v="BUILDERS WAREHOUSE:ERASMUS PARK"/>
    <s v="COLOUR POT PERENNIAL 15CM ASS  349088"/>
    <n v="-10"/>
    <n v="31.85"/>
    <n v="-318.5"/>
    <n v="-10732.800000000003"/>
    <x v="7"/>
  </r>
  <r>
    <m/>
    <x v="165"/>
    <s v="Credit Note"/>
    <s v="4401501418"/>
    <s v="BUILDERS WAREHOUSE:GEZINA NEW"/>
    <s v="COLOUR POT PERENNIAL 15CM ASS  349088"/>
    <n v="-2"/>
    <n v="31.85"/>
    <n v="-63.7"/>
    <n v="-10796.500000000004"/>
    <x v="7"/>
  </r>
  <r>
    <m/>
    <x v="169"/>
    <s v="Credit Note"/>
    <s v="4401504312"/>
    <s v="BUILDERS WAREHOUSE:STRUBENS VALLEY"/>
    <s v="COLOUR POT PERENNIAL 15CM ASS  349088"/>
    <n v="-13"/>
    <n v="31.85"/>
    <n v="-414.05"/>
    <n v="-11210.550000000003"/>
    <x v="7"/>
  </r>
  <r>
    <m/>
    <x v="170"/>
    <s v="Credit Note"/>
    <s v="4401505543"/>
    <s v="BUILDERS WAREHOUSE:ZAMBEZI"/>
    <s v="COLOUR POT PERENNIAL 15CM ASS  349088"/>
    <n v="-3"/>
    <n v="31.85"/>
    <n v="-95.55"/>
    <n v="-11306.100000000002"/>
    <x v="7"/>
  </r>
  <r>
    <m/>
    <x v="172"/>
    <s v="Credit Note"/>
    <s v="4401506159"/>
    <s v="BUILDERS WAREHOUSE:BEDFORDVIEW"/>
    <s v="COLOUR POT PERENNIAL 15CM ASS  349088"/>
    <n v="-2"/>
    <n v="31.85"/>
    <n v="-63.7"/>
    <n v="-11369.800000000003"/>
    <x v="7"/>
  </r>
  <r>
    <m/>
    <x v="172"/>
    <s v="Credit Note"/>
    <s v="4401506213"/>
    <s v="BUILDERS WAREHOUSE:NEWCASTLE"/>
    <s v="COLOUR POT PERENNIAL 15CM ASS  349088"/>
    <n v="-4"/>
    <n v="31.85"/>
    <n v="-127.4"/>
    <n v="-11497.200000000003"/>
    <x v="7"/>
  </r>
  <r>
    <m/>
    <x v="173"/>
    <s v="Credit Note"/>
    <s v="4401507311"/>
    <s v="BUILDERS WAREHOUSE:ERASMUS PARK"/>
    <s v="COLOUR POT PERENNIAL 15CM ASS  349088"/>
    <n v="-18"/>
    <n v="31.85"/>
    <n v="-573.29999999999995"/>
    <n v="-12070.500000000002"/>
    <x v="7"/>
  </r>
  <r>
    <m/>
    <x v="175"/>
    <s v="Credit Note"/>
    <s v="4401508214"/>
    <s v="BUILDERS WAREHOUSE:GREENSTONE"/>
    <s v="COLOUR POT PERENNIAL 15CM ASS  349088"/>
    <n v="-1"/>
    <n v="31.85"/>
    <n v="-31.85"/>
    <n v="-12102.350000000002"/>
    <x v="7"/>
  </r>
  <r>
    <m/>
    <x v="61"/>
    <s v="Credit Note"/>
    <s v="4401509833"/>
    <s v="BUILDERS WAREHOUSE:GEZINA NEW"/>
    <s v="COLOUR POT PERENNIAL 15CM ASS  349088"/>
    <n v="-2"/>
    <n v="31.85"/>
    <n v="-63.7"/>
    <n v="-12166.050000000003"/>
    <x v="7"/>
  </r>
  <r>
    <m/>
    <x v="61"/>
    <s v="Credit Note"/>
    <s v="4401509753"/>
    <s v="BUILDERS WAREHOUSE:CENTURION"/>
    <s v="COLOUR POT PERENNIAL 15CM ASS  349088"/>
    <n v="-17"/>
    <n v="31.85"/>
    <n v="-541.45000000000005"/>
    <n v="-12707.500000000004"/>
    <x v="7"/>
  </r>
  <r>
    <m/>
    <x v="62"/>
    <s v="Credit Note"/>
    <s v="4401510492"/>
    <s v="BUILDERS WAREHOUSE:ZAMBEZI"/>
    <s v="COLOUR POT PERENNIAL 15CM ASS"/>
    <n v="-3"/>
    <n v="31.85"/>
    <n v="-95.55"/>
    <n v="-12803.050000000003"/>
    <x v="7"/>
  </r>
  <r>
    <m/>
    <x v="63"/>
    <s v="Credit Note"/>
    <s v="4401510864"/>
    <s v="BUILDERS WAREHOUSE:SUNWARD PARK"/>
    <s v="COLOUR POT PERENNIAL 15CM ASS  349088"/>
    <n v="-12"/>
    <n v="31.85"/>
    <n v="-382.2"/>
    <n v="-13185.250000000004"/>
    <x v="7"/>
  </r>
  <r>
    <m/>
    <x v="63"/>
    <s v="Credit Note"/>
    <s v="4401510864"/>
    <s v="BUILDERS WAREHOUSE:SUNWARD PARK"/>
    <s v="COLOUR POT PERENNIAL 15CM ASS  349088"/>
    <n v="-15"/>
    <n v="31.85"/>
    <n v="-477.75"/>
    <n v="-13663.000000000004"/>
    <x v="7"/>
  </r>
  <r>
    <m/>
    <x v="63"/>
    <s v="Credit Note"/>
    <s v="4401510866"/>
    <s v="BUILDERS WAREHOUSE:BOKSBURG (NEW)"/>
    <s v="COLOUR POT PERENNIAL 15CM ASS  349088"/>
    <n v="-6"/>
    <n v="31.85"/>
    <n v="-191.1"/>
    <n v="-13854.100000000004"/>
    <x v="7"/>
  </r>
  <r>
    <m/>
    <x v="63"/>
    <s v="Credit Note"/>
    <s v="4401510855"/>
    <s v="BUILDERS WAREHOUSE:NORTHRIDING"/>
    <s v="COLOUR POT PERENNIAL 15CM ASS  34088"/>
    <n v="-5"/>
    <n v="31.85"/>
    <n v="-159.25"/>
    <n v="-14013.350000000004"/>
    <x v="7"/>
  </r>
  <r>
    <m/>
    <x v="64"/>
    <s v="Credit Note"/>
    <s v="4401512128"/>
    <s v="BUILDERS WAREHOUSE:CEDAR SQUARE"/>
    <s v="COLOUR POT PERENNIAL 15CM ASS  349088"/>
    <n v="-3"/>
    <n v="31.85"/>
    <n v="-95.55"/>
    <n v="-14108.900000000003"/>
    <x v="7"/>
  </r>
  <r>
    <m/>
    <x v="177"/>
    <s v="Credit Note"/>
    <s v="4401512643"/>
    <s v="BUILDERS WAREHOUSE:NEWCASTLE"/>
    <s v="COLOUR POT PERENNIAL 15CM ASS  349088"/>
    <n v="-7"/>
    <n v="31.85"/>
    <n v="-222.95"/>
    <n v="-14331.850000000004"/>
    <x v="7"/>
  </r>
  <r>
    <m/>
    <x v="65"/>
    <s v="Credit Note"/>
    <s v="4401513934"/>
    <s v="BUILDERS WAREHOUSE:CENTURION"/>
    <s v="COLOUR POT PERENNIAL 15CM ASS  349088"/>
    <n v="-21"/>
    <n v="31.85"/>
    <n v="-668.85"/>
    <n v="-15000.700000000004"/>
    <x v="7"/>
  </r>
  <r>
    <m/>
    <x v="179"/>
    <s v="Credit Note"/>
    <s v="4401514305"/>
    <s v="BUILDERS WAREHOUSE:NORTHRIDING"/>
    <s v="COLOUR POT PERENNIAL 15CM ASS  349088"/>
    <n v="-3"/>
    <n v="31.85"/>
    <n v="-95.55"/>
    <n v="-15096.250000000004"/>
    <x v="7"/>
  </r>
  <r>
    <m/>
    <x v="66"/>
    <s v="Credit Note"/>
    <s v="4401515227"/>
    <s v="BUILDERS WAREHOUSE:CENTURION"/>
    <s v="COLOUR POT PERENNIAL 15CM ASS  349088"/>
    <n v="-1"/>
    <n v="31.85"/>
    <n v="-31.85"/>
    <n v="-15128.100000000004"/>
    <x v="7"/>
  </r>
  <r>
    <m/>
    <x v="67"/>
    <s v="Credit Note"/>
    <s v="4401516067"/>
    <s v="BUILDERS WAREHOUSE:GREENSTONE"/>
    <s v="COLOUR POT PERENNIAL 15CM ASS  349088"/>
    <n v="-6"/>
    <n v="31.85"/>
    <n v="-191.1"/>
    <n v="-15319.200000000004"/>
    <x v="7"/>
  </r>
  <r>
    <m/>
    <x v="230"/>
    <s v="Credit Note"/>
    <s v="4401518492"/>
    <s v="BUILDERS WAREHOUSE:GREENSTONE"/>
    <s v="COLOUR POT PERENNIAL 15CM ASS"/>
    <n v="-8"/>
    <n v="31.85"/>
    <n v="-254.8"/>
    <n v="-15574.000000000004"/>
    <x v="7"/>
  </r>
  <r>
    <m/>
    <x v="71"/>
    <s v="Credit Note"/>
    <s v="4401520437"/>
    <s v="BUILDERS WAREHOUSE:ZAMBEZI"/>
    <s v="COLOUR POT PERENNIAL 15CM ASS  349088"/>
    <n v="-6"/>
    <n v="31.85"/>
    <n v="-191.1"/>
    <n v="-15765.100000000004"/>
    <x v="7"/>
  </r>
  <r>
    <m/>
    <x v="72"/>
    <s v="Credit Note"/>
    <s v="4401522223"/>
    <s v="BUILDERS WAREHOUSE:EDENVALE"/>
    <s v="COLOUR POT PERENNIAL 15CM ASS  349088"/>
    <n v="-12"/>
    <n v="31.85"/>
    <n v="-382.2"/>
    <n v="-16147.300000000005"/>
    <x v="7"/>
  </r>
  <r>
    <m/>
    <x v="73"/>
    <s v="Credit Note"/>
    <s v="4401523404"/>
    <s v="BUILDERS WAREHOUSE:ZAMBEZI"/>
    <s v="COLOUR POT PERENNIAL 15CM ASS  349088"/>
    <n v="-1"/>
    <n v="31.85"/>
    <n v="-31.85"/>
    <n v="-16179.150000000005"/>
    <x v="7"/>
  </r>
  <r>
    <m/>
    <x v="73"/>
    <s v="Credit Note"/>
    <s v="4401523344"/>
    <s v="BUILDERS WAREHOUSE:RUSTENBURG"/>
    <s v="COLOUR POT PERENNIAL 15CM ASS  349088"/>
    <n v="-4"/>
    <n v="31.85"/>
    <n v="-127.4"/>
    <n v="-16306.550000000005"/>
    <x v="7"/>
  </r>
  <r>
    <m/>
    <x v="260"/>
    <s v="Credit Note"/>
    <s v="4401523735"/>
    <s v="BUILDERS WAREHOUSE:LAMBTON"/>
    <s v="COLOUR POT PERENNIAL 15CM ASS  349088"/>
    <n v="-1"/>
    <n v="31.85"/>
    <n v="-31.85"/>
    <n v="-16338.400000000005"/>
    <x v="7"/>
  </r>
  <r>
    <m/>
    <x v="183"/>
    <s v="Credit Note"/>
    <s v="4401524680"/>
    <s v="BUILDERS WAREHOUSE:BOKSBURG (NEW)"/>
    <s v="COLOUR POT PERENNIAL 15CM ASS  349088"/>
    <n v="-2"/>
    <n v="31.85"/>
    <n v="-63.7"/>
    <n v="-16402.100000000006"/>
    <x v="7"/>
  </r>
  <r>
    <m/>
    <x v="231"/>
    <s v="Credit Note"/>
    <s v="4401525903"/>
    <s v="BUILDERS WAREHOUSE:KLERKSDORP"/>
    <s v="COLOUR POT PERENNIAL 15CM ASS  349088"/>
    <n v="-2"/>
    <n v="31.85"/>
    <n v="-63.7"/>
    <n v="-16465.800000000007"/>
    <x v="7"/>
  </r>
  <r>
    <m/>
    <x v="238"/>
    <s v="Credit Note"/>
    <s v="4401526293"/>
    <s v="BUILDERS WAREHOUSE:POLOKWANE"/>
    <s v="COLOUR POT PERENNIAL 15CM ASS  349088"/>
    <n v="-2"/>
    <n v="31.85"/>
    <n v="-63.7"/>
    <n v="-16529.500000000007"/>
    <x v="7"/>
  </r>
  <r>
    <m/>
    <x v="76"/>
    <s v="Credit Note"/>
    <s v="4401526642"/>
    <s v="BUILDERS WAREHOUSE:THOHOYANDOU"/>
    <s v="COLOUR POT PERENNIAL 15CM ASS  349088"/>
    <n v="-2"/>
    <n v="31.85"/>
    <n v="-63.7"/>
    <n v="-16593.200000000008"/>
    <x v="7"/>
  </r>
  <r>
    <m/>
    <x v="77"/>
    <s v="Credit Note"/>
    <s v="4401527541"/>
    <s v="BUILDERS WAREHOUSE:ZAMBEZI"/>
    <s v="COLOUR POT PERENNIAL 15CM ASS  349088"/>
    <n v="-12"/>
    <n v="31.85"/>
    <n v="-382.2"/>
    <n v="-16975.400000000009"/>
    <x v="7"/>
  </r>
  <r>
    <m/>
    <x v="320"/>
    <s v="Credit Note"/>
    <s v="4401527858"/>
    <s v="BUILDERS WAREHOUSE:CRAIGHALL PARK"/>
    <s v="COLOUR POT PERENNIAL 15CM ASS  349088"/>
    <n v="-1"/>
    <n v="31.85"/>
    <n v="-31.85"/>
    <n v="-17007.250000000007"/>
    <x v="7"/>
  </r>
  <r>
    <m/>
    <x v="262"/>
    <s v="Credit Note"/>
    <s v="4401528463"/>
    <s v="BUILDERS WAREHOUSE:NORTHRIDING"/>
    <s v="COLOUR POT PERENNIAL 15CM ASS  349088"/>
    <n v="-1"/>
    <n v="31.85"/>
    <n v="-31.85"/>
    <n v="-17039.100000000006"/>
    <x v="7"/>
  </r>
  <r>
    <m/>
    <x v="80"/>
    <s v="Credit Note"/>
    <s v="4401531707"/>
    <s v="BUILDERS WAREHOUSE:BETHLEHEM"/>
    <s v="COLOUR POT PERENNIAL 15CM ASS  349088"/>
    <n v="-80"/>
    <n v="31.85"/>
    <n v="-2548"/>
    <n v="-19587.100000000006"/>
    <x v="7"/>
  </r>
  <r>
    <m/>
    <x v="80"/>
    <s v="Credit Note"/>
    <s v="4401531749"/>
    <s v="BUILDERS WAREHOUSE:BOKSBURG (NEW)"/>
    <s v="COLOUR POT PERENNIAL 15CM ASS  349088"/>
    <n v="-12"/>
    <n v="31.85"/>
    <n v="-382.2"/>
    <n v="-19969.300000000007"/>
    <x v="7"/>
  </r>
  <r>
    <m/>
    <x v="81"/>
    <s v="Credit Note"/>
    <s v="4401532746"/>
    <s v="BUILDERS WAREHOUSE:HARTEBEESPOORT"/>
    <s v="COLOUR POT PERENNIAL 15CM ASS  349088"/>
    <n v="-73"/>
    <n v="31.85"/>
    <n v="-2325.0500000000002"/>
    <n v="-22294.350000000006"/>
    <x v="7"/>
  </r>
  <r>
    <m/>
    <x v="264"/>
    <s v="Credit Note"/>
    <s v="4401533529"/>
    <s v="BUILDERS WAREHOUSE:MAFIKENG"/>
    <s v="COLOUR POT PERENNIAL 15CM ASS  349088"/>
    <n v="-6"/>
    <n v="31.85"/>
    <n v="-191.1"/>
    <n v="-22485.450000000004"/>
    <x v="7"/>
  </r>
  <r>
    <m/>
    <x v="264"/>
    <s v="Credit Note"/>
    <s v="4401533432"/>
    <s v="BUILDERS WAREHOUSE:NEWCASTLE"/>
    <s v="COLOUR POT PERENNIAL 15CM ASS  349088"/>
    <n v="-6"/>
    <n v="31.85"/>
    <n v="-191.1"/>
    <n v="-22676.550000000003"/>
    <x v="7"/>
  </r>
  <r>
    <m/>
    <x v="233"/>
    <s v="Credit Note"/>
    <s v="4401534230"/>
    <s v="BUILDERS WAREHOUSE:EDENVALE"/>
    <s v="349088  COLOUR POT PERENNIAL 15CM ASS"/>
    <n v="-8"/>
    <n v="31.85"/>
    <n v="-254.8"/>
    <n v="-22931.350000000002"/>
    <x v="7"/>
  </r>
  <r>
    <m/>
    <x v="83"/>
    <s v="Credit Note"/>
    <s v="4401535109"/>
    <s v="BUILDERS WAREHOUSE:RASLOUW"/>
    <s v="349088  COLOUR POT PERENNIAL 15CM ASS"/>
    <n v="-11"/>
    <n v="31.85"/>
    <n v="-350.35"/>
    <n v="-23281.7"/>
    <x v="7"/>
  </r>
  <r>
    <m/>
    <x v="83"/>
    <s v="Credit Note"/>
    <s v="4401535103"/>
    <s v="BUILDERS WAREHOUSE:RASLOUW"/>
    <s v="349088  COLOUR POT PERENNIAL 15CM ASS"/>
    <n v="-2"/>
    <n v="31.85"/>
    <n v="-63.7"/>
    <n v="-23345.4"/>
    <x v="7"/>
  </r>
  <r>
    <m/>
    <x v="83"/>
    <s v="Credit Note"/>
    <s v="4401535042"/>
    <s v="BUILDERS WAREHOUSE:ZAMBEZI"/>
    <s v="349088  COLOUR POT PERENNIAL 15CM ASS"/>
    <n v="-18"/>
    <n v="31.85"/>
    <n v="-573.29999999999995"/>
    <n v="-23918.7"/>
    <x v="7"/>
  </r>
  <r>
    <m/>
    <x v="87"/>
    <s v="Credit Note"/>
    <s v="4401538706"/>
    <s v="BUILDERS WAREHOUSE:EDENVALE"/>
    <s v="COLOUR POT PERENNIAL 15CM ASS  349088"/>
    <n v="-10"/>
    <n v="31.85"/>
    <n v="-318.5"/>
    <n v="-24237.200000000001"/>
    <x v="7"/>
  </r>
  <r>
    <m/>
    <x v="87"/>
    <s v="Credit Note"/>
    <s v="4401538791"/>
    <s v="BUILDERS WAREHOUSE:GLEN EAGLES"/>
    <s v="COLOUR POT PERENNIAL 15CM ASS  349088"/>
    <n v="-19"/>
    <n v="31.85"/>
    <n v="-605.15"/>
    <n v="-24842.350000000002"/>
    <x v="7"/>
  </r>
  <r>
    <m/>
    <x v="88"/>
    <s v="Credit Note"/>
    <s v="4401539878"/>
    <s v="BUILDERS WAREHOUSE:RUSTENBURG"/>
    <s v="COLOUR POT PERENNIAL 15CM ASS  349088"/>
    <n v="-2"/>
    <n v="31.85"/>
    <n v="-63.7"/>
    <n v="-24906.050000000003"/>
    <x v="7"/>
  </r>
  <r>
    <m/>
    <x v="92"/>
    <s v="Credit Note"/>
    <s v="4401543609"/>
    <s v="BUILDERS WAREHOUSE:EDENVALE"/>
    <s v="COLOUR POT PERENNIAL 15CM ASS  349088"/>
    <n v="-1"/>
    <n v="31.85"/>
    <n v="-31.85"/>
    <n v="-24937.9"/>
    <x v="7"/>
  </r>
  <r>
    <m/>
    <x v="94"/>
    <s v="Credit Note"/>
    <s v="4401544952"/>
    <s v="BUILDERS WAREHOUSE:BETHLEHEM"/>
    <s v="COLOUR POT PERENNIAL 15CM ASS"/>
    <n v="-19"/>
    <n v="31.85"/>
    <n v="-605.15"/>
    <n v="-25543.050000000003"/>
    <x v="7"/>
  </r>
  <r>
    <m/>
    <x v="301"/>
    <s v="Credit Note"/>
    <s v="4401546011"/>
    <s v="BUILDERS WAREHOUSE:GREENSTONE"/>
    <s v="COLOUR POT PERENNIAL 15CM ASS  349088"/>
    <n v="-1"/>
    <n v="33.5"/>
    <n v="-33.5"/>
    <n v="-25576.550000000003"/>
    <x v="7"/>
  </r>
  <r>
    <m/>
    <x v="301"/>
    <s v="Credit Note"/>
    <s v="4401546132"/>
    <s v="BUILDERS WAREHOUSE:BOKSBURG (NEW)"/>
    <s v="COLOUR POT PERENNIAL 15CM ASS  349088"/>
    <n v="-14"/>
    <n v="33.5"/>
    <n v="-469"/>
    <n v="-26045.550000000003"/>
    <x v="7"/>
  </r>
  <r>
    <m/>
    <x v="270"/>
    <s v="Credit Note"/>
    <s v="4401550302"/>
    <s v="BUILDERS WAREHOUSE:NELSPRUIT"/>
    <s v="COLOUR POT PERENNIAL 15CM ASS  349088"/>
    <n v="-1"/>
    <n v="33.5"/>
    <n v="-33.5"/>
    <n v="-26079.050000000003"/>
    <x v="7"/>
  </r>
  <r>
    <m/>
    <x v="239"/>
    <s v="Credit Note"/>
    <s v="4401553063"/>
    <s v="BUILDERS WAREHOUSE:NEWCASTLE"/>
    <s v="COLOUR POT PERENNIAL 15CM ASS  349088"/>
    <n v="-1"/>
    <n v="33.479999999999997"/>
    <n v="-33.479999999999997"/>
    <n v="-26112.530000000002"/>
    <x v="7"/>
  </r>
  <r>
    <m/>
    <x v="100"/>
    <s v="Credit Note"/>
    <s v="4401553471"/>
    <s v="BUILDERS WAREHOUSE:BLOEMFONTEIN"/>
    <s v="COLOUR POT PERENNIAL 15CM ASS  349088"/>
    <n v="-3"/>
    <n v="33.5"/>
    <n v="-100.5"/>
    <n v="-26213.030000000002"/>
    <x v="7"/>
  </r>
  <r>
    <m/>
    <x v="100"/>
    <s v="Credit Note"/>
    <s v="4401553102"/>
    <s v="BUILDERS WAREHOUSE:BAOBAB"/>
    <s v="COLOUR POT PERENNIAL 15CM ASS  349088"/>
    <n v="-19"/>
    <n v="33.5"/>
    <n v="-636.5"/>
    <n v="-26849.530000000002"/>
    <x v="7"/>
  </r>
  <r>
    <m/>
    <x v="100"/>
    <s v="Credit Note"/>
    <s v="4401553435"/>
    <s v="BUILDERS WAREHOUSE:EDENVALE"/>
    <s v="COLOUR POT PERENNIAL 15CM ASS  349088"/>
    <n v="-2"/>
    <n v="33.5"/>
    <n v="-67"/>
    <n v="-26916.530000000002"/>
    <x v="7"/>
  </r>
  <r>
    <m/>
    <x v="101"/>
    <s v="Credit Note"/>
    <s v="4401554486"/>
    <s v="BUILDERS WAREHOUSE:SECUNDA"/>
    <s v="COLOUR POT PERENNIAL 15CM ASS  349088"/>
    <n v="-1"/>
    <n v="33.5"/>
    <n v="-33.5"/>
    <n v="-26950.030000000002"/>
    <x v="7"/>
  </r>
  <r>
    <m/>
    <x v="101"/>
    <s v="Credit Note"/>
    <s v="4401554502"/>
    <s v="BUILDERS WAREHOUSE:NELSPRUIT"/>
    <s v="COLOUR POT PERENNIAL 15CM ASS  349088"/>
    <n v="-4"/>
    <n v="33.5"/>
    <n v="-134"/>
    <n v="-27084.030000000002"/>
    <x v="7"/>
  </r>
  <r>
    <m/>
    <x v="103"/>
    <s v="Credit Note"/>
    <s v="4401555827"/>
    <s v="BUILDERS WAREHOUSE:BLOEMFONTEIN"/>
    <s v="COLOUR POT PERENNIAL 15CM ASS  349088"/>
    <n v="-23"/>
    <n v="33.5"/>
    <n v="-770.5"/>
    <n v="-27854.530000000002"/>
    <x v="7"/>
  </r>
  <r>
    <m/>
    <x v="106"/>
    <s v="Credit Note"/>
    <s v="4401557204"/>
    <s v="BUILDERS WAREHOUSE:MAFIKENG"/>
    <s v="COLOUR POT PERENNIAL 15CM ASS  349088"/>
    <n v="-6"/>
    <n v="33.5"/>
    <n v="-201"/>
    <n v="-28055.530000000002"/>
    <x v="7"/>
  </r>
  <r>
    <m/>
    <x v="107"/>
    <s v="Credit Note"/>
    <s v="4401557567"/>
    <s v="BUILDERS WAREHOUSE:BLOEMFONTEIN"/>
    <s v="COLOUR POT PERENNIAL 15CM ASS  349088"/>
    <n v="-2"/>
    <n v="33.5"/>
    <n v="-67"/>
    <n v="-28122.530000000002"/>
    <x v="7"/>
  </r>
  <r>
    <m/>
    <x v="107"/>
    <s v="Credit Note"/>
    <s v="4401557596"/>
    <s v="BUILDERS WAREHOUSE:STRUBENS VALLEY"/>
    <s v="COLOUR POT PERENNIAL 15CM ASS  349088"/>
    <n v="-2"/>
    <n v="33.5"/>
    <n v="-67"/>
    <n v="-28189.530000000002"/>
    <x v="7"/>
  </r>
  <r>
    <m/>
    <x v="108"/>
    <s v="Credit Note"/>
    <s v="4401557946"/>
    <s v="BUILDERS WAREHOUSE:BEDFORDVIEW"/>
    <s v="COLOUR POT PERENNIAL 15CM ASS  349088"/>
    <n v="-16"/>
    <n v="33.5"/>
    <n v="-536"/>
    <n v="-28725.530000000002"/>
    <x v="7"/>
  </r>
  <r>
    <m/>
    <x v="108"/>
    <s v="Credit Note"/>
    <s v="4401557935"/>
    <s v="BUILDERS WAREHOUSE:BOKSBURG (NEW)"/>
    <s v="COLOUR POT PERENNIAL 15CM ASS  349088"/>
    <n v="-10"/>
    <n v="33.5"/>
    <n v="-335"/>
    <n v="-29060.530000000002"/>
    <x v="7"/>
  </r>
  <r>
    <m/>
    <x v="109"/>
    <s v="Credit Note"/>
    <s v="4401558913"/>
    <s v="BUILDERS WAREHOUSE:RASLOUW"/>
    <s v="COLOUR POT PERENNIAL 15CM ASS  349088"/>
    <n v="-18"/>
    <n v="33.5"/>
    <n v="-603"/>
    <n v="-29663.530000000002"/>
    <x v="7"/>
  </r>
  <r>
    <m/>
    <x v="109"/>
    <s v="Credit Note"/>
    <s v="4401558880"/>
    <s v="BUILDERS WAREHOUSE:GEZINA NEW"/>
    <s v="COLOUR POT PERENNIAL 15CM ASS  349088"/>
    <n v="-1"/>
    <n v="33.5"/>
    <n v="-33.5"/>
    <n v="-29697.030000000002"/>
    <x v="7"/>
  </r>
  <r>
    <m/>
    <x v="109"/>
    <s v="Credit Note"/>
    <s v="4401558899"/>
    <s v="BUILDERS WAREHOUSE:SILVERLAKES"/>
    <s v="COLOUR POT PERENNIAL 15CM ASS  349088"/>
    <n v="-10"/>
    <n v="33.5"/>
    <n v="-335"/>
    <n v="-30032.030000000002"/>
    <x v="7"/>
  </r>
  <r>
    <m/>
    <x v="109"/>
    <s v="Credit Note"/>
    <s v="4401558909"/>
    <s v="BUILDERS WAREHOUSE:ZAMBEZI"/>
    <s v="COLOUR POT PERENNIAL 15CM ASS  349088"/>
    <n v="-20"/>
    <n v="33.5"/>
    <n v="-670"/>
    <n v="-30702.030000000002"/>
    <x v="7"/>
  </r>
  <r>
    <m/>
    <x v="109"/>
    <s v="Credit Note"/>
    <s v="4401558911"/>
    <s v="BUILDERS WAREHOUSE:RUSTENBURG"/>
    <s v="COLOUR POT PERENNIAL 15CM ASS  349088"/>
    <n v="-4"/>
    <n v="33.5"/>
    <n v="-134"/>
    <n v="-30836.030000000002"/>
    <x v="7"/>
  </r>
  <r>
    <m/>
    <x v="109"/>
    <s v="Credit Note"/>
    <s v="4401558886"/>
    <s v="BUILDERS WAREHOUSE:NELSPRUIT"/>
    <s v="COLOUR POT PERENNIAL 15CM ASS  349088"/>
    <n v="-15"/>
    <n v="33.5"/>
    <n v="-502.5"/>
    <n v="-31338.530000000002"/>
    <x v="7"/>
  </r>
  <r>
    <m/>
    <x v="110"/>
    <s v="Credit Note"/>
    <s v="4401559337"/>
    <s v="BUILDERS WAREHOUSE:KLERKSDORP"/>
    <s v="COLOUR POT PERENNIAL 15CM ASS  349088"/>
    <n v="-11"/>
    <n v="33.5"/>
    <n v="-368.5"/>
    <n v="-31707.030000000002"/>
    <x v="7"/>
  </r>
  <r>
    <m/>
    <x v="110"/>
    <s v="Credit Note"/>
    <s v="4401559350"/>
    <s v="BUILDERS WAREHOUSE:LAMBTON"/>
    <s v="COLOUR POT PERENNIAL 15CM ASS  349088"/>
    <n v="-1"/>
    <n v="33.5"/>
    <n v="-33.5"/>
    <n v="-31740.530000000002"/>
    <x v="7"/>
  </r>
  <r>
    <m/>
    <x v="110"/>
    <s v="Credit Note"/>
    <s v="4401559231"/>
    <s v="BUILDERS WAREHOUSE:SOUTHGATE"/>
    <s v="COLOUR POT PERENNIAL 15CM ASS  349088"/>
    <n v="-10"/>
    <n v="33.5"/>
    <n v="-335"/>
    <n v="-32075.530000000002"/>
    <x v="7"/>
  </r>
  <r>
    <m/>
    <x v="209"/>
    <s v="Credit Note"/>
    <s v="4401559719"/>
    <s v="BUILDERS WAREHOUSE:ROBINDALE"/>
    <s v="COLOUR POT PERENNIAL 15CM ASS  349088"/>
    <n v="-29"/>
    <n v="33.5"/>
    <n v="-971.5"/>
    <n v="-33047.03"/>
    <x v="7"/>
  </r>
  <r>
    <m/>
    <x v="209"/>
    <s v="Credit Note"/>
    <s v="4401559742"/>
    <s v="BUILDERS WAREHOUSE:POLOKWANE"/>
    <s v="COLOUR POT PERENNIAL 15CM ASS"/>
    <n v="-8"/>
    <n v="33.5"/>
    <n v="-268"/>
    <n v="-33315.03"/>
    <x v="7"/>
  </r>
  <r>
    <m/>
    <x v="111"/>
    <s v="Credit Note"/>
    <s v="4401560202"/>
    <s v="BUILDERS WAREHOUSE:BLOEMFONTEIN"/>
    <s v="COLOUR POT PERENNIAL 15CM ASS"/>
    <n v="-22"/>
    <n v="33.5"/>
    <n v="-737"/>
    <n v="-34052.03"/>
    <x v="7"/>
  </r>
  <r>
    <m/>
    <x v="111"/>
    <s v="Credit Note"/>
    <s v="4401560212"/>
    <s v="BUILDERS WAREHOUSE:THOHOYANDOU"/>
    <s v="COLOUR POT PERENNIAL 15CM ASS  349088"/>
    <n v="-9"/>
    <n v="33.5"/>
    <n v="-301.5"/>
    <n v="-34353.53"/>
    <x v="7"/>
  </r>
  <r>
    <m/>
    <x v="111"/>
    <s v="Credit Note"/>
    <s v="4401560155"/>
    <s v="BUILDERS WAREHOUSE:RIVONIA"/>
    <s v="COLOUR POT PERENNIAL 15CM ASS  349088"/>
    <n v="-4"/>
    <n v="33.5"/>
    <n v="-134"/>
    <n v="-34487.53"/>
    <x v="7"/>
  </r>
  <r>
    <m/>
    <x v="111"/>
    <s v="Credit Note"/>
    <s v="4401560217"/>
    <s v="BUILDERS WAREHOUSE:SUNWARD PARK"/>
    <s v="COLOUR POT PERENNIAL 15CM ASS  349088"/>
    <n v="-24"/>
    <n v="33.5"/>
    <n v="-804"/>
    <n v="-35291.53"/>
    <x v="7"/>
  </r>
  <r>
    <m/>
    <x v="111"/>
    <s v="Credit Note"/>
    <s v="4401560117"/>
    <s v="BUILDERS WAREHOUSE:NEWMARKET"/>
    <s v="COLOUR POT PERENNIAL 15CM ASS  349088"/>
    <n v="-9"/>
    <n v="33.5"/>
    <n v="-301.5"/>
    <n v="-35593.03"/>
    <x v="7"/>
  </r>
  <r>
    <m/>
    <x v="112"/>
    <s v="Credit Note"/>
    <s v="4401560718"/>
    <s v="BUILDERS WAREHOUSE:KEMPTON PARK"/>
    <s v="COLOUR POT PERENNIAL 15CM ASS  349088"/>
    <n v="-3"/>
    <n v="33.5"/>
    <n v="-100.5"/>
    <n v="-35693.53"/>
    <x v="7"/>
  </r>
  <r>
    <m/>
    <x v="112"/>
    <s v="Credit Note"/>
    <s v="4401560707"/>
    <s v="BUILDERS WAREHOUSE:BOKSBURG (NEW)"/>
    <s v="COLOUR POT PERENNIAL 15CM ASS  349088"/>
    <n v="-18"/>
    <n v="33.5"/>
    <n v="-603"/>
    <n v="-36296.53"/>
    <x v="7"/>
  </r>
  <r>
    <m/>
    <x v="113"/>
    <s v="Credit Note"/>
    <s v="4401561333"/>
    <s v="BUILDERS WAREHOUSE:GEZINA NEW"/>
    <s v="COLOUR POT PERENNIAL 15CM ASS  349088"/>
    <n v="-3"/>
    <n v="33.5"/>
    <n v="-100.5"/>
    <n v="-36397.03"/>
    <x v="7"/>
  </r>
  <r>
    <m/>
    <x v="113"/>
    <s v="Credit Note"/>
    <s v="4401561359"/>
    <s v="BUILDERS WAREHOUSE:LYNNWOOD"/>
    <s v="COLOUR POT PERENNIAL 15CM ASS  349088"/>
    <n v="-15"/>
    <n v="33.5"/>
    <n v="-502.5"/>
    <n v="-36899.53"/>
    <x v="7"/>
  </r>
  <r>
    <m/>
    <x v="113"/>
    <s v="Credit Note"/>
    <s v="4401561346"/>
    <s v="BUILDERS WAREHOUSE:CEDAR SQUARE"/>
    <s v="COLOUR POT PERENNIAL 15CM ASS  349088"/>
    <n v="-5"/>
    <n v="33.5"/>
    <n v="-167.5"/>
    <n v="-37067.03"/>
    <x v="7"/>
  </r>
  <r>
    <m/>
    <x v="113"/>
    <s v="Credit Note"/>
    <s v="4401561398"/>
    <s v="BUILDERS WAREHOUSE:SILVERLAKES"/>
    <s v="COLOUR POT PERENNIAL 15CM ASS  349088"/>
    <n v="-10"/>
    <n v="33.5"/>
    <n v="-335"/>
    <n v="-37402.03"/>
    <x v="7"/>
  </r>
  <r>
    <m/>
    <x v="113"/>
    <s v="Credit Note"/>
    <s v="4401561287"/>
    <s v="BUILDERS WAREHOUSE:CHERRY LANE"/>
    <s v="COLOUR POT PERENNIAL 15CM ASS  349088"/>
    <n v="-15"/>
    <n v="33.5"/>
    <n v="-502.5"/>
    <n v="-37904.53"/>
    <x v="7"/>
  </r>
  <r>
    <m/>
    <x v="114"/>
    <s v="Credit Note"/>
    <s v="4401561843"/>
    <s v="BUILDERS WAREHOUSE:CENTURION"/>
    <s v="COLOUR POT PERENNIAL 15CM ASS  349088"/>
    <n v="-16"/>
    <n v="33.5"/>
    <n v="-536"/>
    <n v="-38440.53"/>
    <x v="7"/>
  </r>
  <r>
    <m/>
    <x v="114"/>
    <s v="Credit Note"/>
    <s v="4401561961"/>
    <s v="BUILDERS WAREHOUSE:ZAMBEZI"/>
    <s v="COLOUR POT PERENNIAL 15CM ASS  349088"/>
    <n v="-8"/>
    <n v="33.5"/>
    <n v="-268"/>
    <n v="-38708.53"/>
    <x v="7"/>
  </r>
  <r>
    <m/>
    <x v="115"/>
    <s v="Credit Note"/>
    <s v="4401562448"/>
    <s v="BUILDERS WAREHOUSE:NORTHRIDING"/>
    <s v="COLOUR POT PERENNIAL 15CM ASS  349088"/>
    <n v="-6"/>
    <n v="33.5"/>
    <n v="-201"/>
    <n v="-38909.53"/>
    <x v="7"/>
  </r>
  <r>
    <m/>
    <x v="115"/>
    <s v="Credit Note"/>
    <s v="4401562431"/>
    <s v="BUILDERS WAREHOUSE:GREENSTONE"/>
    <s v="COLOUR POT PERENNIAL 15CM ASS  349088"/>
    <n v="-1"/>
    <n v="33.5"/>
    <n v="-33.5"/>
    <n v="-38943.03"/>
    <x v="7"/>
  </r>
  <r>
    <m/>
    <x v="116"/>
    <s v="Credit Note"/>
    <s v="4401562773"/>
    <s v="BUILDERS WAREHOUSE:HARTEBEESPOORT"/>
    <s v="COLOUR POT PERENNIAL 15CM ASS  349088"/>
    <n v="-36"/>
    <n v="33.5"/>
    <n v="-1206"/>
    <n v="-40149.03"/>
    <x v="7"/>
  </r>
  <r>
    <m/>
    <x v="116"/>
    <s v="Credit Note"/>
    <s v="4401562807"/>
    <s v="BUILDERS WAREHOUSE:CARNIVAL MALL"/>
    <s v="COLOUR POT PERENNIAL 15CM ASS  349088"/>
    <n v="-30"/>
    <n v="33.5"/>
    <n v="-1005"/>
    <n v="-41154.03"/>
    <x v="7"/>
  </r>
  <r>
    <m/>
    <x v="116"/>
    <s v="Credit Note"/>
    <s v="4401562835"/>
    <s v="BUILDERS WAREHOUSE:NEWCASTLE"/>
    <s v="COLOUR POT PERENNIAL 15CM ASS  349088"/>
    <n v="-14"/>
    <n v="33.5"/>
    <n v="-469"/>
    <n v="-41623.03"/>
    <x v="7"/>
  </r>
  <r>
    <m/>
    <x v="117"/>
    <s v="Credit Note"/>
    <s v="4401564035"/>
    <s v="BUILDERS WAREHOUSE:RUSTENBURG"/>
    <s v="COLOUR POT PERENNIAL 15CM ASS  349088"/>
    <n v="-19"/>
    <n v="33.5"/>
    <n v="-636.5"/>
    <n v="-42259.53"/>
    <x v="7"/>
  </r>
  <r>
    <m/>
    <x v="117"/>
    <s v="Credit Note"/>
    <s v="4401564061"/>
    <s v="BUILDERS WAREHOUSE:GEZINA NEW"/>
    <s v="COLOUR POT PERENNIAL 15CM ASS  349088"/>
    <n v="-1"/>
    <n v="33.5"/>
    <n v="-33.5"/>
    <n v="-42293.03"/>
    <x v="7"/>
  </r>
  <r>
    <m/>
    <x v="117"/>
    <s v="Credit Note"/>
    <s v="4401563999"/>
    <s v="BUILDERS WAREHOUSE:CHERRY LANE"/>
    <s v="COLOUR POT PERENNIAL 15CM ASS 349088"/>
    <n v="-4"/>
    <n v="33.5"/>
    <n v="-134"/>
    <n v="-42427.03"/>
    <x v="7"/>
  </r>
  <r>
    <m/>
    <x v="118"/>
    <s v="Credit Note"/>
    <s v="37522"/>
    <s v="FH CHAMBERLAIN TRADING (PTY) LTD:MONTANA"/>
    <s v="COLOUR POT PERENNIAL 15CM ASS"/>
    <n v="-27"/>
    <n v="31.85"/>
    <n v="-859.95"/>
    <n v="-43286.979999999996"/>
    <x v="7"/>
  </r>
  <r>
    <m/>
    <x v="118"/>
    <s v="Credit Note"/>
    <s v="4401564388"/>
    <s v="BUILDERS WAREHOUSE:MOKOPANE"/>
    <s v="COLOUR POT PERENNIAL 15CM ASS  349088"/>
    <n v="-2"/>
    <n v="33.5"/>
    <n v="-67"/>
    <n v="-43353.979999999996"/>
    <x v="7"/>
  </r>
  <r>
    <m/>
    <x v="139"/>
    <s v="Credit Note"/>
    <s v="4401564587"/>
    <s v="BUILDERS WAREHOUSE:POLOKWANE"/>
    <s v="COLOUR POT PERENNIAL 15CM ASS  349088"/>
    <n v="-6"/>
    <n v="33.5"/>
    <n v="-201"/>
    <n v="-43554.979999999996"/>
    <x v="7"/>
  </r>
  <r>
    <m/>
    <x v="139"/>
    <s v="Credit Note"/>
    <s v="4401565005"/>
    <s v="BUILDERS WAREHOUSE:NEWMARKET"/>
    <s v="COLOUR POT PERENNIAL 15CM ASS  349088"/>
    <n v="-10"/>
    <n v="33.5"/>
    <n v="-335"/>
    <n v="-43889.979999999996"/>
    <x v="7"/>
  </r>
  <r>
    <m/>
    <x v="139"/>
    <s v="Credit Note"/>
    <s v="88650a"/>
    <s v="THYME SQUARE"/>
    <s v="COLOUR POT MADEIRA 15CM ASS  349088"/>
    <n v="-1"/>
    <n v="32.99"/>
    <n v="-32.99"/>
    <n v="-43922.969999999994"/>
    <x v="15"/>
  </r>
  <r>
    <m/>
    <x v="119"/>
    <s v="Credit Note"/>
    <s v="4401565867"/>
    <s v="BUILDERS WAREHOUSE:ZAMBEZI"/>
    <s v="COLOUR POT PERENNIAL 15CM ASS  349088"/>
    <n v="-1"/>
    <n v="33.5"/>
    <n v="-33.5"/>
    <n v="-43956.469999999994"/>
    <x v="7"/>
  </r>
  <r>
    <m/>
    <x v="119"/>
    <s v="Credit Note"/>
    <s v="4401565880"/>
    <s v="BUILDERS WAREHOUSE:WONDER PARK"/>
    <s v="COLOUR POT PERENNIAL 15CM ASS  349088"/>
    <n v="-10"/>
    <n v="33.5"/>
    <n v="-335"/>
    <n v="-44291.469999999994"/>
    <x v="7"/>
  </r>
  <r>
    <m/>
    <x v="119"/>
    <s v="Credit Note"/>
    <s v="4401565876"/>
    <s v="BUILDERS WAREHOUSE:LYNNWOOD"/>
    <s v="COLOUR POT PERENNIAL 15CM ASS  349088"/>
    <n v="-3"/>
    <n v="33.5"/>
    <n v="-100.5"/>
    <n v="-44391.969999999994"/>
    <x v="7"/>
  </r>
  <r>
    <m/>
    <x v="119"/>
    <s v="Credit Note"/>
    <s v="4401565894"/>
    <s v="BUILDERS WAREHOUSE:GEZINA NEW"/>
    <s v="COLOUR POT PERENNIAL 15CM ASS  349088"/>
    <n v="-1"/>
    <n v="33.5"/>
    <n v="-33.5"/>
    <n v="-44425.469999999994"/>
    <x v="7"/>
  </r>
  <r>
    <m/>
    <x v="119"/>
    <s v="Credit Note"/>
    <s v="4401565765"/>
    <s v="BUILDERS WAREHOUSE:EDENVALE"/>
    <s v="COLOUR POT PERENNIAL 15CM ASS"/>
    <n v="-11"/>
    <n v="33.5"/>
    <n v="-368.5"/>
    <n v="-44793.969999999994"/>
    <x v="7"/>
  </r>
  <r>
    <m/>
    <x v="120"/>
    <s v="Credit Note"/>
    <s v="4401566662"/>
    <s v="BUILDERS WAREHOUSE:GLEN EAGLES"/>
    <s v="COLOUR POT PERENNIAL 15CM ASS  349088"/>
    <n v="-1"/>
    <n v="33.5"/>
    <n v="-33.5"/>
    <n v="-44827.469999999994"/>
    <x v="7"/>
  </r>
  <r>
    <m/>
    <x v="272"/>
    <s v="Credit Note"/>
    <s v="88266A"/>
    <s v="BUILDERS WAREHOUSE:VEREENIGING"/>
    <s v="COLOUR POT PERENNIAL 15CM ASS  349088"/>
    <n v="-3"/>
    <n v="33.5"/>
    <n v="-100.5"/>
    <n v="-44927.969999999994"/>
    <x v="7"/>
  </r>
  <r>
    <m/>
    <x v="121"/>
    <s v="Credit Note"/>
    <s v="4401567463"/>
    <s v="BUILDERS WAREHOUSE:GEZINA NEW"/>
    <s v="COLOUR POT PERENNIAL 15CM ASS  349088"/>
    <n v="-19"/>
    <n v="33.5"/>
    <n v="-636.5"/>
    <n v="-45564.469999999994"/>
    <x v="7"/>
  </r>
  <r>
    <m/>
    <x v="122"/>
    <s v="Credit Note"/>
    <s v="4401567863"/>
    <s v="BUILDERS WAREHOUSE:CRAIGHALL PARK"/>
    <s v="COLOUR POT PERENNIAL 15CM ASS  349088"/>
    <n v="-4"/>
    <n v="33.5"/>
    <n v="-134"/>
    <n v="-45698.469999999994"/>
    <x v="7"/>
  </r>
  <r>
    <m/>
    <x v="122"/>
    <s v="Credit Note"/>
    <s v="88780A"/>
    <s v="BUILDERS WAREHOUSE:LAMBTON"/>
    <s v="COLOUR POT PERENNIAL 15CM ASS"/>
    <n v="-30"/>
    <n v="33.5"/>
    <n v="-1005"/>
    <n v="-46703.469999999994"/>
    <x v="7"/>
  </r>
  <r>
    <m/>
    <x v="140"/>
    <s v="Credit Note"/>
    <s v="4401568600"/>
    <s v="BUILDERS WAREHOUSE:NEWMARKET"/>
    <s v="COLOUR POT PERENNIAL 15CM ASS  349088"/>
    <n v="-1"/>
    <n v="33.5"/>
    <n v="-33.5"/>
    <n v="-46736.969999999994"/>
    <x v="7"/>
  </r>
  <r>
    <m/>
    <x v="140"/>
    <s v="Credit Note"/>
    <s v="4401568668"/>
    <s v="BUILDERS WAREHOUSE:CARNIVAL MALL"/>
    <s v="COLOUR POT PERENNIAL 15CM ASS  349088"/>
    <n v="-8"/>
    <n v="33.5"/>
    <n v="-268"/>
    <n v="-47004.969999999994"/>
    <x v="7"/>
  </r>
  <r>
    <m/>
    <x v="124"/>
    <s v="Credit Note"/>
    <s v="4401569702"/>
    <s v="BUILDERS WAREHOUSE:WONDER PARK"/>
    <s v="COLOUR POT PERENNIAL 15CM ASS  349088"/>
    <n v="-2"/>
    <n v="33.5"/>
    <n v="-67"/>
    <n v="-47071.969999999994"/>
    <x v="7"/>
  </r>
  <r>
    <m/>
    <x v="141"/>
    <s v="Credit Note"/>
    <s v="4401570945"/>
    <s v="BUILDERS WAREHOUSE:BLOEMFONTEIN"/>
    <s v="COLOUR POT PERENNIAL 15CM ASS"/>
    <n v="-3"/>
    <n v="33.5"/>
    <n v="-100.5"/>
    <n v="-47172.469999999994"/>
    <x v="7"/>
  </r>
  <r>
    <m/>
    <x v="125"/>
    <s v="Credit Note"/>
    <s v="4401573380"/>
    <s v="BUILDERS WAREHOUSE:EDENVALE"/>
    <s v="COLOUR POT PERENNIAL 15CM ASS  349088"/>
    <n v="-20"/>
    <n v="33.5"/>
    <n v="-670"/>
    <n v="-47842.469999999994"/>
    <x v="7"/>
  </r>
  <r>
    <m/>
    <x v="126"/>
    <s v="Credit Note"/>
    <s v="89014A"/>
    <s v="BUILDERS WAREHOUSE:LYNNWOOD"/>
    <s v="COLOUR POT PERENNIAL 15CM ASS"/>
    <n v="-32"/>
    <n v="33.5"/>
    <n v="-1072"/>
    <n v="-48914.469999999994"/>
    <x v="7"/>
  </r>
  <r>
    <m/>
    <x v="241"/>
    <s v="Credit Note"/>
    <s v="4401574613"/>
    <s v="BUILDERS WAREHOUSE:CRAIGHALL PARK"/>
    <s v="COLOUR POT PERENNIAL 15CM ASS  349088"/>
    <n v="-1"/>
    <n v="33.5"/>
    <n v="-33.5"/>
    <n v="-48947.969999999994"/>
    <x v="7"/>
  </r>
  <r>
    <m/>
    <x v="237"/>
    <s v="Credit Note"/>
    <s v="4401574992"/>
    <s v="BUILDERS WAREHOUSE:GREENSTONE"/>
    <s v="COLOUR POT PERENNIAL 15CM ASS  349088"/>
    <n v="-3"/>
    <n v="33.5"/>
    <n v="-100.5"/>
    <n v="-49048.469999999994"/>
    <x v="7"/>
  </r>
  <r>
    <m/>
    <x v="237"/>
    <s v="Credit Note"/>
    <s v="89051A"/>
    <s v="BUILDERS WAREHOUSE:ROBINDALE"/>
    <s v="COLOUR POT PERENNIAL 15CM ASS  439088"/>
    <n v="-8"/>
    <n v="33.5"/>
    <n v="-268"/>
    <n v="-49316.469999999994"/>
    <x v="7"/>
  </r>
  <r>
    <m/>
    <x v="244"/>
    <s v="Credit Note"/>
    <s v="4401575309"/>
    <s v="BUILDERS WAREHOUSE:BOKSBURG (NEW)"/>
    <s v="COLOUR POT PERENNIAL 15CM ASS  349088"/>
    <n v="-30"/>
    <n v="33.5"/>
    <n v="-1005"/>
    <n v="-50321.469999999994"/>
    <x v="7"/>
  </r>
  <r>
    <m/>
    <x v="244"/>
    <s v="Credit Note"/>
    <s v="4401575314"/>
    <s v="BUILDERS WAREHOUSE:NEWCASTLE"/>
    <s v="COLOUR POT PERENNIAL 15CM ASS  349088"/>
    <n v="-2"/>
    <n v="33.5"/>
    <n v="-67"/>
    <n v="-50388.469999999994"/>
    <x v="7"/>
  </r>
  <r>
    <m/>
    <x v="306"/>
    <s v="Credit Note"/>
    <s v="4401575741"/>
    <s v="BUILDERS WAREHOUSE:NOORDHEUWEL"/>
    <s v="COLOUR POT PERENNIAL 15CM ASS  349088"/>
    <n v="-9"/>
    <n v="33.5"/>
    <n v="-301.5"/>
    <n v="-50689.969999999994"/>
    <x v="7"/>
  </r>
  <r>
    <m/>
    <x v="127"/>
    <s v="Credit Note"/>
    <s v="4401576059"/>
    <s v="BUILDERS WAREHOUSE:GEZINA NEW"/>
    <s v="COLOUR POT PERENNIAL 15CM ASS  349088"/>
    <n v="-31"/>
    <n v="33.5"/>
    <n v="-1038.5"/>
    <n v="-51728.469999999994"/>
    <x v="7"/>
  </r>
  <r>
    <m/>
    <x v="127"/>
    <s v="Credit Note"/>
    <s v="4401576066"/>
    <s v="BUILDERS WAREHOUSE:WOODLANDS"/>
    <s v="COLOUR POT PERENNIAL 15CM ASS  349088"/>
    <n v="-25"/>
    <n v="33.5"/>
    <n v="-837.5"/>
    <n v="-52565.969999999994"/>
    <x v="7"/>
  </r>
  <r>
    <m/>
    <x v="127"/>
    <s v="Credit Note"/>
    <s v="4401575985"/>
    <s v="BUILDERS WAREHOUSE:LYNNWOOD"/>
    <s v="COLOUR POT PERENNIAL 15CM ASS  349088"/>
    <n v="-4"/>
    <n v="33.5"/>
    <n v="-134"/>
    <n v="-52699.969999999994"/>
    <x v="7"/>
  </r>
  <r>
    <m/>
    <x v="215"/>
    <s v="Credit Note"/>
    <s v="4401577210"/>
    <s v="BUILDERS WAREHOUSE:NEWMARKET"/>
    <s v="COLOUR POT PERENNIAL 15CM ASS  349088"/>
    <n v="-42"/>
    <n v="33.5"/>
    <n v="-1407"/>
    <n v="-54106.969999999994"/>
    <x v="7"/>
  </r>
  <r>
    <m/>
    <x v="215"/>
    <s v="Credit Note"/>
    <s v="4401577238"/>
    <s v="BUILDERS WAREHOUSE:EDENVALE"/>
    <s v="COLOUR POT PERENNIAL 15CM ASS  349088"/>
    <n v="-12"/>
    <n v="33.5"/>
    <n v="-402"/>
    <n v="-54508.969999999994"/>
    <x v="7"/>
  </r>
  <r>
    <m/>
    <x v="215"/>
    <s v="Credit Note"/>
    <s v="89140A"/>
    <s v="BUILDERS WAREHOUSE:EDENVALE"/>
    <s v="COLOUR POT PERENNIAL 15CM ASS  349088"/>
    <n v="-4"/>
    <n v="33.5"/>
    <n v="-134"/>
    <n v="-54642.969999999994"/>
    <x v="7"/>
  </r>
  <r>
    <m/>
    <x v="196"/>
    <s v="Credit Note"/>
    <s v="37949"/>
    <s v="FH CHAMBERLAIN TRADING (PTY) LTD:MONTANA"/>
    <s v="COLOUR POT PERENNIAL 15CM ASS"/>
    <n v="-6"/>
    <n v="31.85"/>
    <n v="-191.1"/>
    <n v="-54834.069999999992"/>
    <x v="7"/>
  </r>
  <r>
    <m/>
    <x v="196"/>
    <s v="Credit Note"/>
    <s v="4401578559"/>
    <s v="BUILDERS WAREHOUSE:KLERKSDORP"/>
    <s v="COLOUR POT PERENNIAL 15CM ASS  349088"/>
    <n v="-13"/>
    <n v="33.5"/>
    <n v="-435.5"/>
    <n v="-55269.569999999992"/>
    <x v="7"/>
  </r>
  <r>
    <m/>
    <x v="216"/>
    <s v="Credit Note"/>
    <s v="4001579089"/>
    <s v="BUILDERS WAREHOUSE:NEWCASTLE"/>
    <s v="COLOUR POT PERENNIAL 15CM ASS  349088"/>
    <n v="-40"/>
    <n v="33.5"/>
    <n v="-1340"/>
    <n v="-56609.569999999992"/>
    <x v="7"/>
  </r>
  <r>
    <m/>
    <x v="216"/>
    <s v="Credit Note"/>
    <s v="4401579066"/>
    <s v="BUILDERS WAREHOUSE:KEMPTON PARK"/>
    <s v="COLOUR POT PERENNIAL 15CM ASS  439088"/>
    <n v="-1"/>
    <n v="33.5"/>
    <n v="-33.5"/>
    <n v="-56643.069999999992"/>
    <x v="7"/>
  </r>
  <r>
    <m/>
    <x v="197"/>
    <s v="Credit Note"/>
    <s v="4401579556"/>
    <s v="BUILDERS WAREHOUSE:BOKSBURG (NEW)"/>
    <s v="COLOUR POT PERENNIAL 15CM ASS  349088"/>
    <n v="-43"/>
    <n v="33.5"/>
    <n v="-1440.5"/>
    <n v="-58083.569999999992"/>
    <x v="7"/>
  </r>
  <r>
    <m/>
    <x v="197"/>
    <s v="Credit Note"/>
    <s v="4401579456"/>
    <s v="BUILDERS WAREHOUSE:EDENVALE"/>
    <s v="COLOUR POT PERENNIAL 15CM ASS"/>
    <n v="-5"/>
    <n v="33.5"/>
    <n v="-167.5"/>
    <n v="-58251.069999999992"/>
    <x v="7"/>
  </r>
  <r>
    <m/>
    <x v="283"/>
    <s v="Credit Note"/>
    <s v="4401581230"/>
    <s v="BUILDERS WAREHOUSE:CRAIGHALL PARK"/>
    <s v="COLOUR POT PERENNIAL 15CM ASS  349088"/>
    <n v="-3"/>
    <n v="33.5"/>
    <n v="-100.5"/>
    <n v="-58351.569999999992"/>
    <x v="7"/>
  </r>
  <r>
    <m/>
    <x v="245"/>
    <s v="Credit Note"/>
    <s v="4401581664"/>
    <s v="BUILDERS WAREHOUSE:KEMPTON PARK"/>
    <s v="COLOUR POT PERENNIAL 15CM ASS  349088"/>
    <n v="-28"/>
    <n v="33.5"/>
    <n v="-938"/>
    <n v="-59289.569999999992"/>
    <x v="7"/>
  </r>
  <r>
    <m/>
    <x v="22"/>
    <s v="Credit Note"/>
    <s v="4401582115"/>
    <s v="BUILDERS WAREHOUSE:FOURWAYS"/>
    <s v="COLOUR POT PERENNIAL 15CM ASS  439088"/>
    <n v="-5"/>
    <n v="33.5"/>
    <n v="-167.5"/>
    <n v="-59457.069999999992"/>
    <x v="7"/>
  </r>
  <r>
    <m/>
    <x v="130"/>
    <s v="Credit Note"/>
    <s v="4401582993"/>
    <s v="BUILDERS WAREHOUSE:CHERRY LANE"/>
    <s v="COLOUR POT PERENNIAL 15CM ASS  349088"/>
    <n v="-20"/>
    <n v="33.5"/>
    <n v="-670"/>
    <n v="-60127.069999999992"/>
    <x v="7"/>
  </r>
  <r>
    <m/>
    <x v="130"/>
    <s v="Credit Note"/>
    <s v="4401583019"/>
    <s v="BUILDERS WAREHOUSE:BRYANSTON"/>
    <s v="COLOUR POT PERENNIAL 15CM ASS  349088"/>
    <n v="-1"/>
    <n v="33.5"/>
    <n v="-33.5"/>
    <n v="-60160.569999999992"/>
    <x v="7"/>
  </r>
  <r>
    <m/>
    <x v="199"/>
    <s v="Credit Note"/>
    <s v="4401583321"/>
    <s v="BUILDERS WAREHOUSE:ZAMBEZI"/>
    <s v="COLOUR POT PERENNIAL 15CM ASS  349088"/>
    <n v="-18"/>
    <n v="33.5"/>
    <n v="-603"/>
    <n v="-60763.569999999992"/>
    <x v="7"/>
  </r>
  <r>
    <m/>
    <x v="234"/>
    <s v="Credit Note"/>
    <s v="4401583604"/>
    <s v="BUILDERS WAREHOUSE:NEWCASTLE"/>
    <s v="COLOUR POT PERENNIAL 15CM ASS  349088"/>
    <n v="-3"/>
    <n v="33.5"/>
    <n v="-100.5"/>
    <n v="-60864.069999999992"/>
    <x v="7"/>
  </r>
  <r>
    <m/>
    <x v="23"/>
    <s v="Credit Note"/>
    <s v="4401583894"/>
    <s v="BUILDERS WAREHOUSE:RIVONIA"/>
    <s v="COLOUR POT PERENNIAL 15CM ASS  349088"/>
    <n v="-11"/>
    <n v="33.5"/>
    <n v="-368.5"/>
    <n v="-61232.569999999992"/>
    <x v="7"/>
  </r>
  <r>
    <m/>
    <x v="23"/>
    <s v="Credit Note"/>
    <s v="4401583891"/>
    <s v="BUILDERS WAREHOUSE:EDENVALE"/>
    <s v="COLOUR POT PERENNIAL 15CM ASS  349088"/>
    <n v="-2"/>
    <n v="33.5"/>
    <n v="-67"/>
    <n v="-61299.569999999992"/>
    <x v="7"/>
  </r>
  <r>
    <m/>
    <x v="23"/>
    <s v="Credit Note"/>
    <s v="4401584036"/>
    <s v="BUILDERS WAREHOUSE:GLEN EAGLES"/>
    <s v="COLOUR POT PERENNIAL 15CM ASS  349088"/>
    <n v="-11"/>
    <n v="33.5"/>
    <n v="-368.5"/>
    <n v="-61668.069999999992"/>
    <x v="7"/>
  </r>
  <r>
    <m/>
    <x v="276"/>
    <s v="Credit Note"/>
    <s v="4401588903"/>
    <s v="BUILDERS WAREHOUSE:KLERKSDORP"/>
    <s v="COLOUR POT PERENNIAL 15CM ASS"/>
    <n v="-22"/>
    <n v="33.5"/>
    <n v="-737"/>
    <n v="-62405.069999999992"/>
    <x v="7"/>
  </r>
  <r>
    <m/>
    <x v="24"/>
    <s v="Credit Note"/>
    <s v="4401584708"/>
    <s v="BUILDERS WAREHOUSE:ZAMBEZI"/>
    <s v="COLOUR POT PERENNIAL 15CM ASS  349088"/>
    <n v="-10"/>
    <n v="33.5"/>
    <n v="-335"/>
    <n v="-62740.069999999992"/>
    <x v="7"/>
  </r>
  <r>
    <m/>
    <x v="25"/>
    <s v="Credit Note"/>
    <s v="4401585076"/>
    <s v="BUILDERS WAREHOUSE:NELSPRUIT"/>
    <s v="COLOUR POT PERENNIAL 15CM ASS  349088"/>
    <n v="-1"/>
    <n v="33.5"/>
    <n v="-33.5"/>
    <n v="-62773.569999999992"/>
    <x v="7"/>
  </r>
  <r>
    <m/>
    <x v="25"/>
    <s v="Credit Note"/>
    <s v="4401585015"/>
    <s v="BUILDERS WAREHOUSE:KLERKSDORP"/>
    <s v="COLOUR POT PERENNIAL 15CM ASS  349088"/>
    <n v="-4"/>
    <n v="33.5"/>
    <n v="-134"/>
    <n v="-62907.569999999992"/>
    <x v="7"/>
  </r>
  <r>
    <m/>
    <x v="200"/>
    <s v="Credit Note"/>
    <s v="4401585367"/>
    <s v="BUILDERS WAREHOUSE:MIDRAND"/>
    <s v="COLOUR POT PERENNIAL 15CM ASS  349088"/>
    <n v="-16"/>
    <n v="33.5"/>
    <n v="-536"/>
    <n v="-63443.569999999992"/>
    <x v="7"/>
  </r>
  <r>
    <m/>
    <x v="26"/>
    <s v="Credit Note"/>
    <s v="4401585711"/>
    <s v="BUILDERS WAREHOUSE:RIVONIA"/>
    <s v="COLOUR POT PERENNIAL 15CM ASS  349088"/>
    <n v="-1"/>
    <n v="33.5"/>
    <n v="-33.5"/>
    <n v="-63477.069999999992"/>
    <x v="7"/>
  </r>
  <r>
    <m/>
    <x v="26"/>
    <s v="Credit Note"/>
    <s v="4401585701"/>
    <s v="BUILDERS WAREHOUSE:BOKSBURG (NEW)"/>
    <s v="COLOUR POT PERENNIAL 15CM ASS  349088"/>
    <n v="-25"/>
    <n v="33.5"/>
    <n v="-837.5"/>
    <n v="-64314.569999999992"/>
    <x v="7"/>
  </r>
  <r>
    <m/>
    <x v="201"/>
    <s v="Credit Note"/>
    <s v="4401586574"/>
    <s v="BUILDERS WAREHOUSE:GLEN EAGLES"/>
    <s v="COLOUR POT PERENNIAL 15CM ASS  349088"/>
    <n v="-4"/>
    <n v="33.5"/>
    <n v="-134"/>
    <n v="-64448.569999999992"/>
    <x v="7"/>
  </r>
  <r>
    <m/>
    <x v="27"/>
    <s v="Credit Note"/>
    <s v="4401586995"/>
    <s v="BUILDERS WAREHOUSE:ZAMBEZI"/>
    <s v="COLOUR POT PERENNIAL 15CM ASS  349088"/>
    <n v="-12"/>
    <n v="33.5"/>
    <n v="-402"/>
    <n v="-64850.569999999992"/>
    <x v="7"/>
  </r>
  <r>
    <m/>
    <x v="27"/>
    <s v="Credit Note"/>
    <s v="4401586946"/>
    <s v="BUILDERS WAREHOUSE:CHERRY LANE"/>
    <s v="COLOUR POT PERENNIAL 15CM ASS  349088"/>
    <n v="-4"/>
    <n v="33.5"/>
    <n v="-134"/>
    <n v="-64984.569999999992"/>
    <x v="7"/>
  </r>
  <r>
    <m/>
    <x v="27"/>
    <s v="Credit Note"/>
    <s v="4401586936"/>
    <s v="BUILDERS WAREHOUSE:SOUTHGATE"/>
    <s v="COLOUR POT PERENNIAL 15CM ASS  349088"/>
    <n v="-9"/>
    <n v="33.5"/>
    <n v="-301.5"/>
    <n v="-65286.069999999992"/>
    <x v="7"/>
  </r>
  <r>
    <m/>
    <x v="202"/>
    <s v="Credit Note"/>
    <s v="4401587315"/>
    <s v="BUILDERS WAREHOUSE:BLOEMFONTEIN"/>
    <s v="COLOUR POT PERENNIAL 15CM ASS  349088"/>
    <n v="-5"/>
    <n v="33.5"/>
    <n v="-167.5"/>
    <n v="-65453.569999999992"/>
    <x v="7"/>
  </r>
  <r>
    <m/>
    <x v="202"/>
    <s v="Credit Note"/>
    <s v="4401587266"/>
    <s v="BUILDERS WAREHOUSE:POLOKWANE"/>
    <s v="COLOUR POT PERENNIAL 15CM ASS  349088"/>
    <n v="-3"/>
    <n v="33.5"/>
    <n v="-100.5"/>
    <n v="-65554.069999999992"/>
    <x v="7"/>
  </r>
  <r>
    <m/>
    <x v="202"/>
    <s v="Credit Note"/>
    <s v="4401587220"/>
    <s v="BUILDERS WAREHOUSE:NEWCASTLE"/>
    <s v="COLOUR POT PERENNIAL 15CM ASS  349088"/>
    <n v="-20"/>
    <n v="33.5"/>
    <n v="-670"/>
    <n v="-66224.069999999992"/>
    <x v="7"/>
  </r>
  <r>
    <m/>
    <x v="202"/>
    <s v="Credit Note"/>
    <s v="4401587325"/>
    <s v="BUILDERS WAREHOUSE:ROBINDALE"/>
    <s v="COLOUR POT PERENNIAL 15CM ASS  349088"/>
    <n v="-11"/>
    <n v="33.5"/>
    <n v="-368.5"/>
    <n v="-66592.569999999992"/>
    <x v="7"/>
  </r>
  <r>
    <m/>
    <x v="203"/>
    <s v="Credit Note"/>
    <s v="4401587565"/>
    <s v="BUILDERS WAREHOUSE:BOKSBURG (NEW)"/>
    <s v="COLOUR POT PERENNIAL 15CM ASS  349088"/>
    <n v="-10"/>
    <n v="33.5"/>
    <n v="-335"/>
    <n v="-66927.569999999992"/>
    <x v="7"/>
  </r>
  <r>
    <m/>
    <x v="203"/>
    <s v="Credit Note"/>
    <s v="4401587570"/>
    <s v="BUILDERS WAREHOUSE:SUNWARD PARK"/>
    <s v="COLOUR POT PERENNIAL 15CM ASS  349088"/>
    <n v="-9"/>
    <n v="33.5"/>
    <n v="-301.5"/>
    <n v="-67229.069999999992"/>
    <x v="7"/>
  </r>
  <r>
    <m/>
    <x v="203"/>
    <s v="Credit Note"/>
    <s v="4401587573"/>
    <s v="BUILDERS WAREHOUSE:EDENVALE"/>
    <s v="COLOUR POT PERENNIAL 15CM ASS  349088"/>
    <n v="-47"/>
    <n v="33.5"/>
    <n v="-1574.5"/>
    <n v="-68803.569999999992"/>
    <x v="7"/>
  </r>
  <r>
    <m/>
    <x v="28"/>
    <s v="Credit Note"/>
    <s v="4401588385"/>
    <s v="BUILDERS WAREHOUSE:ZAMBEZI"/>
    <s v="COLOUR POT PERENNIAL 15CM ASS  349088"/>
    <n v="-42"/>
    <n v="33.5"/>
    <n v="-1407"/>
    <n v="-70210.569999999992"/>
    <x v="7"/>
  </r>
  <r>
    <m/>
    <x v="29"/>
    <s v="Credit Note"/>
    <s v="4401588626"/>
    <s v="BUILDERS WAREHOUSE:KLERKSDORP"/>
    <s v="COLOUR POT PERENNIAL 15CM ASS  349088"/>
    <n v="-16"/>
    <n v="33.5"/>
    <n v="-536"/>
    <n v="-70746.569999999992"/>
    <x v="7"/>
  </r>
  <r>
    <m/>
    <x v="30"/>
    <s v="Credit Note"/>
    <s v="4401588858"/>
    <s v="BUILDERS WAREHOUSE:BETHLEHEM"/>
    <s v="COLOUR POT PERENNIAL 15CM ASS  349088"/>
    <n v="-14"/>
    <n v="33.5"/>
    <n v="-469"/>
    <n v="-71215.569999999992"/>
    <x v="7"/>
  </r>
  <r>
    <m/>
    <x v="30"/>
    <s v="Credit Note"/>
    <s v="4401588894"/>
    <s v="BUILDERS WAREHOUSE:NELSPRUIT"/>
    <s v="COLOUR POT PERENNIAL 15CM ASS  349088"/>
    <n v="-1"/>
    <n v="33.5"/>
    <n v="-33.5"/>
    <n v="-71249.069999999992"/>
    <x v="7"/>
  </r>
  <r>
    <m/>
    <x v="32"/>
    <s v="Credit Note"/>
    <s v="4401589647"/>
    <s v="BUILDERS WAREHOUSE:GLEN EAGLES"/>
    <s v="COLOUR POT PERENNIAL 15CM ASS  349088"/>
    <n v="-8"/>
    <n v="33.5"/>
    <n v="-268"/>
    <n v="-71517.069999999992"/>
    <x v="7"/>
  </r>
  <r>
    <m/>
    <x v="32"/>
    <s v="Credit Note"/>
    <s v="4401589668"/>
    <s v="BUILDERS WAREHOUSE:BLOEMFONTEIN"/>
    <s v="COLOUR POT PERENNIAL 15CM ASS  349088"/>
    <n v="-2"/>
    <n v="33.5"/>
    <n v="-67"/>
    <n v="-71584.069999999992"/>
    <x v="7"/>
  </r>
  <r>
    <m/>
    <x v="33"/>
    <s v="Credit Note"/>
    <s v="4401590514"/>
    <s v="BUILDERS WAREHOUSE:FOURWAYS"/>
    <s v="COLOUR POT PERENNIAL 15CM ASS  349088"/>
    <n v="-5"/>
    <n v="33.5"/>
    <n v="-167.5"/>
    <n v="-71751.569999999992"/>
    <x v="7"/>
  </r>
  <r>
    <m/>
    <x v="33"/>
    <s v="Credit Note"/>
    <s v="4401590507"/>
    <s v="BUILDERS WAREHOUSE:RIVONIA"/>
    <s v="COLOUR POT PERENNIAL 15CM ASS  349088"/>
    <n v="-4"/>
    <n v="33.5"/>
    <n v="-134"/>
    <n v="-71885.569999999992"/>
    <x v="7"/>
  </r>
  <r>
    <m/>
    <x v="33"/>
    <s v="Credit Note"/>
    <s v="4401590518"/>
    <s v="BUILDERS WAREHOUSE:WONDER PARK"/>
    <s v="COLOUR POT PERENNIAL 15CM ASS"/>
    <n v="-9"/>
    <n v="33.5"/>
    <n v="-301.5"/>
    <n v="-72187.069999999992"/>
    <x v="7"/>
  </r>
  <r>
    <m/>
    <x v="33"/>
    <s v="Credit Note"/>
    <s v="4401590515"/>
    <s v="BUILDERS WAREHOUSE:CEDAR SQUARE"/>
    <s v="COLOUR POT PERENNIAL 15CM ASS  349088"/>
    <n v="-10"/>
    <n v="33.5"/>
    <n v="-335"/>
    <n v="-72522.069999999992"/>
    <x v="7"/>
  </r>
  <r>
    <m/>
    <x v="311"/>
    <s v="Credit Note"/>
    <s v="4401590710"/>
    <s v="BUILDERS WAREHOUSE:CRAIGHALL PARK"/>
    <s v="COLOUR POT PERENNIAL 15CM ASS  349088"/>
    <n v="-8"/>
    <n v="33.5"/>
    <n v="-268"/>
    <n v="-72790.069999999992"/>
    <x v="7"/>
  </r>
  <r>
    <m/>
    <x v="6"/>
    <s v="Credit Note"/>
    <s v="1363"/>
    <s v="LITTLE AUSTRIA"/>
    <s v="ARGYRANTHEMUM MADEIRA15CM ASS"/>
    <n v="-7"/>
    <n v="40.99"/>
    <n v="-286.93"/>
    <n v="-73076.999999999985"/>
    <x v="15"/>
  </r>
  <r>
    <m/>
    <x v="7"/>
    <s v="Credit Note"/>
    <s v="4401591437"/>
    <s v="BUILDERS WAREHOUSE:GLEN EAGLES"/>
    <s v="COLOUR POT PERENNIAL 15CM ASS  349088"/>
    <n v="-8"/>
    <n v="33.5"/>
    <n v="-268"/>
    <n v="-73344.999999999985"/>
    <x v="7"/>
  </r>
  <r>
    <m/>
    <x v="7"/>
    <s v="Credit Note"/>
    <s v="4401591459"/>
    <s v="BUILDERS WAREHOUSE:LYNNWOOD"/>
    <s v="COLOUR POT PERENNIAL 15CM ASS  349088"/>
    <n v="-27"/>
    <n v="33.5"/>
    <n v="-904.5"/>
    <n v="-74249.499999999985"/>
    <x v="7"/>
  </r>
  <r>
    <m/>
    <x v="7"/>
    <s v="Credit Note"/>
    <s v="4401591462"/>
    <s v="BUILDERS WAREHOUSE:GEZINA NEW"/>
    <s v="COLOUR POT PERENNIAL 15CM ASS  349088"/>
    <n v="-6"/>
    <n v="33.5"/>
    <n v="-201"/>
    <n v="-74450.499999999985"/>
    <x v="7"/>
  </r>
  <r>
    <m/>
    <x v="2"/>
    <s v="Credit Note"/>
    <s v="4401591694"/>
    <s v="BUILDERS WAREHOUSE:NEWCASTLE"/>
    <s v="COLOUR POT PERENNIAL 15CM ASS  349088"/>
    <n v="-33"/>
    <n v="33.5"/>
    <n v="-1105.5"/>
    <n v="-75555.999999999985"/>
    <x v="7"/>
  </r>
  <r>
    <m/>
    <x v="2"/>
    <s v="Credit Note"/>
    <s v="4401591707"/>
    <s v="BUILDERS WAREHOUSE:SOUTHGATE"/>
    <s v="COLOUR POT PERENNIAL 15CM ASS  349088"/>
    <n v="-4"/>
    <n v="33.5"/>
    <n v="-134"/>
    <n v="-75689.999999999985"/>
    <x v="7"/>
  </r>
  <r>
    <m/>
    <x v="2"/>
    <s v="Credit Note"/>
    <s v="4401591684"/>
    <s v="BUILDERS WAREHOUSE:KLERKSDORP"/>
    <s v="COLOUR POT PERENNIAL 15CM ASS  349088"/>
    <n v="-19"/>
    <n v="33.5"/>
    <n v="-636.5"/>
    <n v="-76326.499999999985"/>
    <x v="7"/>
  </r>
  <r>
    <m/>
    <x v="2"/>
    <s v="Credit Note"/>
    <s v="4401591714"/>
    <s v="BUILDERS WAREHOUSE:MAFIKENG"/>
    <s v="COLOUR POT PERENNIAL 15CM ASS  349088"/>
    <n v="-13"/>
    <n v="33.5"/>
    <n v="-435.5"/>
    <n v="-76761.999999999985"/>
    <x v="7"/>
  </r>
  <r>
    <m/>
    <x v="205"/>
    <s v="Credit Note"/>
    <s v="1255"/>
    <s v="ROSES FOR U t/a URTH"/>
    <s v="COLOUR POT PERENNIAL 15CM ASS"/>
    <n v="-4"/>
    <n v="32.950000000000003"/>
    <n v="-131.80000000000001"/>
    <n v="-76893.799999999988"/>
    <x v="7"/>
  </r>
  <r>
    <m/>
    <x v="205"/>
    <s v="Credit Note"/>
    <s v="4401591951"/>
    <s v="BUILDERS WAREHOUSE:BLOEMFONTEIN"/>
    <s v="COLOUR POT PERENNIAL 15CM ASS  349088"/>
    <n v="-58"/>
    <n v="33.5"/>
    <n v="-1943"/>
    <n v="-78836.799999999988"/>
    <x v="7"/>
  </r>
  <r>
    <m/>
    <x v="205"/>
    <s v="Credit Note"/>
    <s v="4401591954"/>
    <s v="BUILDERS WAREHOUSE:NORTHRIDING"/>
    <s v="COLOUR POT PERENNIAL 15CM ASS  349088"/>
    <n v="-18"/>
    <n v="33.5"/>
    <n v="-603"/>
    <n v="-79439.799999999988"/>
    <x v="7"/>
  </r>
  <r>
    <m/>
    <x v="205"/>
    <s v="Credit Note"/>
    <s v="4401591945"/>
    <s v="BUILDERS WAREHOUSE:ROBINDALE"/>
    <s v="COLOUR POT PERENNIAL 15CM ASS  349088"/>
    <n v="-27"/>
    <n v="33.5"/>
    <n v="-904.5"/>
    <n v="-80344.299999999988"/>
    <x v="7"/>
  </r>
  <r>
    <m/>
    <x v="35"/>
    <s v="Credit Note"/>
    <s v="89830A"/>
    <s v="BUILDERS WAREHOUSE:NEWMARKET"/>
    <s v="COLOUR POT PERENNIAL 15CM ASS 349088"/>
    <n v="-4"/>
    <n v="33.5"/>
    <n v="-134"/>
    <n v="-80478.299999999988"/>
    <x v="7"/>
  </r>
  <r>
    <m/>
    <x v="35"/>
    <s v="Credit Note"/>
    <s v="89805A"/>
    <s v="BUILDERS WAREHOUSE:GREENSTONE"/>
    <s v="COLOUR POT PERENNIAL 15CM ASS  349088"/>
    <n v="-1"/>
    <n v="33.5"/>
    <n v="-33.5"/>
    <n v="-80511.799999999988"/>
    <x v="7"/>
  </r>
  <r>
    <m/>
    <x v="36"/>
    <s v="Credit Note"/>
    <s v="4401592262"/>
    <s v="BUILDERS WAREHOUSE:EDENVALE"/>
    <s v="COLOUR POT PERENNIAL 15CM ASS  349088"/>
    <n v="-4"/>
    <n v="33.5"/>
    <n v="-134"/>
    <n v="-80645.799999999988"/>
    <x v="7"/>
  </r>
  <r>
    <m/>
    <x v="36"/>
    <s v="Credit Note"/>
    <s v="4401592264"/>
    <s v="BUILDERS WAREHOUSE:BOKSBURG (NEW)"/>
    <s v="COLOUR POT PERENNIAL 15CM ASS  349088"/>
    <n v="-4"/>
    <n v="33.5"/>
    <n v="-134"/>
    <n v="-80779.799999999988"/>
    <x v="7"/>
  </r>
  <r>
    <m/>
    <x v="8"/>
    <s v="Credit Note"/>
    <s v="4401592683"/>
    <s v="BUILDERS WAREHOUSE:GLEN EAGLES"/>
    <s v="COLOUR POT PERENNIAL 15CM ASS  349088"/>
    <n v="-2"/>
    <n v="33.5"/>
    <n v="-67"/>
    <n v="-80846.799999999988"/>
    <x v="7"/>
  </r>
  <r>
    <m/>
    <x v="8"/>
    <s v="Credit Note"/>
    <s v="4401592778"/>
    <s v="BUILDERS WAREHOUSE:RIVONIA"/>
    <s v="COLOUR POT PERENNIAL 15CM ASS  349088"/>
    <n v="-2"/>
    <n v="33.5"/>
    <n v="-67"/>
    <n v="-80913.799999999988"/>
    <x v="7"/>
  </r>
  <r>
    <m/>
    <x v="8"/>
    <s v="Credit Note"/>
    <s v="4401592788"/>
    <s v="BUILDERS WAREHOUSE:BRYANSTON"/>
    <s v="COLOUR POT PERENNIAL 15CM ASS  349088"/>
    <n v="-1"/>
    <n v="33.5"/>
    <n v="-33.5"/>
    <n v="-80947.299999999988"/>
    <x v="7"/>
  </r>
  <r>
    <m/>
    <x v="8"/>
    <s v="Credit Note"/>
    <s v="4401592757"/>
    <s v="BUILDERS WAREHOUSE:LYNNWOOD"/>
    <s v="COLOUR POT PERENNIAL 15CM ASS  349088"/>
    <n v="-12"/>
    <n v="33.5"/>
    <n v="-402"/>
    <n v="-81349.299999999988"/>
    <x v="7"/>
  </r>
  <r>
    <m/>
    <x v="8"/>
    <s v="Credit Note"/>
    <s v="4401592772"/>
    <s v="BUILDERS WAREHOUSE:SILVERLAKES"/>
    <s v="COLOUR POT PERENNIAL 15CM ASS  349088"/>
    <n v="-8"/>
    <n v="33.5"/>
    <n v="-268"/>
    <n v="-81617.299999999988"/>
    <x v="7"/>
  </r>
  <r>
    <m/>
    <x v="38"/>
    <s v="Credit Note"/>
    <s v="4401593084"/>
    <s v="BUILDERS WAREHOUSE:CENTURION"/>
    <s v="COLOUR POT PERENNIAL 15CM ASS  349088"/>
    <n v="-16"/>
    <n v="33.5"/>
    <n v="-536"/>
    <n v="-82153.299999999988"/>
    <x v="7"/>
  </r>
  <r>
    <m/>
    <x v="277"/>
    <s v="Credit Note"/>
    <s v="4401593366"/>
    <s v="BUILDERS WAREHOUSE:GREENSTONE"/>
    <s v="COLOUR POT PERENNIAL 15CM ASS  349088"/>
    <n v="-3"/>
    <n v="33.5"/>
    <n v="-100.5"/>
    <n v="-82253.799999999988"/>
    <x v="7"/>
  </r>
  <r>
    <m/>
    <x v="39"/>
    <s v="Credit Note"/>
    <s v="1366"/>
    <s v="ROSES FOR U t/a URTH"/>
    <s v="MADEIRA 15CM ASS"/>
    <n v="-8"/>
    <n v="32.950000000000003"/>
    <n v="-263.60000000000002"/>
    <n v="-82517.399999999994"/>
    <x v="15"/>
  </r>
  <r>
    <m/>
    <x v="39"/>
    <s v="Credit Note"/>
    <s v="4401593625"/>
    <s v="BUILDERS WAREHOUSE:BLOEMFONTEIN"/>
    <s v="COLOUR POT PERENNIAL 15CM ASS  349088"/>
    <n v="-32"/>
    <n v="33.5"/>
    <n v="-1072"/>
    <n v="-83589.399999999994"/>
    <x v="7"/>
  </r>
  <r>
    <m/>
    <x v="39"/>
    <s v="Credit Note"/>
    <s v="4401593620"/>
    <s v="BUILDERS WAREHOUSE:NEWMARKET"/>
    <s v="COLOUR POT PERENNIAL 15CM ASS  349088"/>
    <n v="-38"/>
    <n v="33.5"/>
    <n v="-1273"/>
    <n v="-84862.399999999994"/>
    <x v="7"/>
  </r>
  <r>
    <m/>
    <x v="39"/>
    <s v="Credit Note"/>
    <s v="4401593646"/>
    <s v="BUILDERS WAREHOUSE:EDENVALE"/>
    <s v="COLOUR POT PERENNIAL 15CM ASS  349088"/>
    <n v="-8"/>
    <n v="33.5"/>
    <n v="-268"/>
    <n v="-85130.4"/>
    <x v="7"/>
  </r>
  <r>
    <m/>
    <x v="217"/>
    <s v="Credit Note"/>
    <s v="4401594476"/>
    <s v="BUILDERS WAREHOUSE:SECUNDA"/>
    <s v="COLOUR POT PERENNIAL 15CM ASS  349088"/>
    <n v="-2"/>
    <n v="33.5"/>
    <n v="-67"/>
    <n v="-85197.4"/>
    <x v="7"/>
  </r>
  <r>
    <m/>
    <x v="217"/>
    <s v="Credit Note"/>
    <s v="4401594310"/>
    <s v="BUILDERS WAREHOUSE:GLEN EAGLES"/>
    <s v="COLOUR POT PERENNIAL 15CM ASS  349088"/>
    <n v="-25"/>
    <n v="33.5"/>
    <n v="-837.5"/>
    <n v="-86034.9"/>
    <x v="7"/>
  </r>
  <r>
    <m/>
    <x v="206"/>
    <s v="Credit Note"/>
    <s v="44015944657"/>
    <s v="BUILDERS WAREHOUSE:BETHLEHEM"/>
    <s v="COLOUR POT PERENNIAL 15CM ASS  349088"/>
    <n v="-3"/>
    <n v="33.5"/>
    <n v="-100.5"/>
    <n v="-86135.4"/>
    <x v="7"/>
  </r>
  <r>
    <m/>
    <x v="207"/>
    <s v="Credit Note"/>
    <s v="4401595157"/>
    <s v="BUILDERS WAREHOUSE:NEWCASTLE"/>
    <s v="COLOUR POT PERENNIAL 15CM ASS  349088"/>
    <n v="-41"/>
    <n v="33.5"/>
    <n v="-1373.5"/>
    <n v="-87508.9"/>
    <x v="7"/>
  </r>
  <r>
    <m/>
    <x v="207"/>
    <s v="Credit Note"/>
    <s v="4401595127"/>
    <s v="BUILDERS WAREHOUSE:ROBINDALE"/>
    <s v="COLOUR POT PERENNIAL 15CM ASS  349088"/>
    <n v="-4"/>
    <n v="33.5"/>
    <n v="-134"/>
    <n v="-87642.9"/>
    <x v="7"/>
  </r>
  <r>
    <m/>
    <x v="208"/>
    <s v="Credit Note"/>
    <s v="1306"/>
    <s v="MONTANA GARDEN PAVILION"/>
    <s v="COLOUR POT PERENNIAL 15CM ASS"/>
    <n v="-52"/>
    <n v="32.950000000000003"/>
    <n v="-1713.4"/>
    <n v="-89356.299999999988"/>
    <x v="7"/>
  </r>
  <r>
    <m/>
    <x v="208"/>
    <s v="Credit Note"/>
    <s v="4401595484"/>
    <s v="BUILDERS WAREHOUSE:NELSPRUIT"/>
    <s v="COLOUR POT PERENNIAL 15CM ASS  349088"/>
    <n v="-10"/>
    <n v="33.5"/>
    <n v="-335"/>
    <n v="-89691.299999999988"/>
    <x v="7"/>
  </r>
  <r>
    <m/>
    <x v="208"/>
    <s v="Credit Note"/>
    <s v="4401595422"/>
    <s v="BUILDERS WAREHOUSE:BRYANSTON"/>
    <s v="COLOUR POT PERENNIAL 15CM ASS  349088"/>
    <n v="-7"/>
    <n v="33.5"/>
    <n v="-234.5"/>
    <n v="-89925.799999999988"/>
    <x v="7"/>
  </r>
  <r>
    <m/>
    <x v="208"/>
    <s v="Credit Note"/>
    <s v="4401595487"/>
    <s v="BUILDERS WAREHOUSE:SUNWARD PARK"/>
    <s v="COLOUR POT PERENNIAL 15CM ASS  349088"/>
    <n v="-19"/>
    <n v="33.5"/>
    <n v="-636.5"/>
    <n v="-90562.299999999988"/>
    <x v="7"/>
  </r>
  <r>
    <m/>
    <x v="208"/>
    <s v="Credit Note"/>
    <s v="4401595469"/>
    <s v="BUILDERS WAREHOUSE:CARNIVAL MALL"/>
    <s v="COLOUR POT PERENNIAL 15CM ASS  349088"/>
    <n v="-12"/>
    <n v="33.5"/>
    <n v="-402"/>
    <n v="-90964.299999999988"/>
    <x v="7"/>
  </r>
  <r>
    <m/>
    <x v="208"/>
    <s v="Credit Note"/>
    <s v="4401595447"/>
    <s v="BUILDERS WAREHOUSE:RIVONIA"/>
    <s v="COLOUR POT PERENNIAL 15CM ASS  349088"/>
    <n v="-25"/>
    <n v="33.5"/>
    <n v="-837.5"/>
    <n v="-91801.799999999988"/>
    <x v="7"/>
  </r>
  <r>
    <m/>
    <x v="9"/>
    <s v="Credit Note"/>
    <s v="4401596173"/>
    <s v="BUILDERS WAREHOUSE:RIVONIA"/>
    <s v="COLOUR POT PERENNIAL 15CM ASS  349088"/>
    <n v="-1"/>
    <n v="33.5"/>
    <n v="-33.5"/>
    <n v="-91835.299999999988"/>
    <x v="7"/>
  </r>
  <r>
    <m/>
    <x v="9"/>
    <s v="Credit Note"/>
    <s v="4401596253"/>
    <s v="BUILDERS WAREHOUSE:WOODLANDS"/>
    <s v="COLOUR POT PERENNIAL 15CM ASS  349088"/>
    <n v="-12"/>
    <n v="33.5"/>
    <n v="-402"/>
    <n v="-92237.299999999988"/>
    <x v="7"/>
  </r>
  <r>
    <m/>
    <x v="9"/>
    <s v="Credit Note"/>
    <s v="4401596213"/>
    <s v="BUILDERS WAREHOUSE:ZAMBEZI"/>
    <s v="COLOUR POT PERENNIAL 15CM ASS  349088"/>
    <n v="-1"/>
    <n v="33.5"/>
    <n v="-33.5"/>
    <n v="-92270.799999999988"/>
    <x v="7"/>
  </r>
  <r>
    <m/>
    <x v="9"/>
    <s v="Credit Note"/>
    <s v="4401596263"/>
    <s v="BUILDERS WAREHOUSE:WONDER PARK"/>
    <s v="COLOUR POT PERENNIAL 15CM ASS  349088"/>
    <n v="-3"/>
    <n v="33.5"/>
    <n v="-100.5"/>
    <n v="-92371.299999999988"/>
    <x v="7"/>
  </r>
  <r>
    <m/>
    <x v="9"/>
    <s v="Credit Note"/>
    <s v="4401596255"/>
    <s v="BUILDERS WAREHOUSE:CEDAR SQUARE"/>
    <s v="COLOUR POT PERENNIAL 15CM ASS  349088"/>
    <n v="-3"/>
    <n v="33.5"/>
    <n v="-100.5"/>
    <n v="-92471.799999999988"/>
    <x v="7"/>
  </r>
  <r>
    <m/>
    <x v="40"/>
    <s v="Credit Note"/>
    <s v="4401597004"/>
    <s v="BUILDERS WAREHOUSE:KEMPTON PARK"/>
    <s v="COLOUR POT PERENNIAL 15CM ASS  349088"/>
    <n v="-22"/>
    <n v="33.5"/>
    <n v="-737"/>
    <n v="-93208.799999999988"/>
    <x v="7"/>
  </r>
  <r>
    <m/>
    <x v="40"/>
    <s v="Credit Note"/>
    <s v="4401596975"/>
    <s v="BUILDERS WAREHOUSE:ROBINDALE"/>
    <s v="COLOUR POT PERENNIAL 15CM ASS  349088"/>
    <n v="-4"/>
    <n v="33.5"/>
    <n v="-134"/>
    <n v="-93342.799999999988"/>
    <x v="7"/>
  </r>
  <r>
    <m/>
    <x v="246"/>
    <s v="Credit Note"/>
    <s v="4401597273"/>
    <s v="BUILDERS WAREHOUSE:BLOEMFONTEIN"/>
    <s v="COLOUR POT PERENNIAL 15CM ASS  349088"/>
    <n v="-5"/>
    <n v="33.5"/>
    <n v="-167.5"/>
    <n v="-93510.299999999988"/>
    <x v="7"/>
  </r>
  <r>
    <m/>
    <x v="313"/>
    <s v="Credit Note"/>
    <s v="90045A"/>
    <s v="THYME SQUARE"/>
    <s v="CALIBRACHOA 15CM ASS"/>
    <n v="-2"/>
    <n v="38.799999999999997"/>
    <n v="-77.599999999999994"/>
    <n v="-93587.9"/>
    <x v="16"/>
  </r>
  <r>
    <m/>
    <x v="10"/>
    <s v="Credit Note"/>
    <s v="4401598113"/>
    <s v="BUILDERS WAREHOUSE:RUSTENBURG"/>
    <s v="COLOUR POT PERENNIAL 15CM ASS  349088"/>
    <n v="-72"/>
    <n v="33.5"/>
    <n v="-2412"/>
    <n v="-95999.9"/>
    <x v="7"/>
  </r>
  <r>
    <m/>
    <x v="10"/>
    <s v="Credit Note"/>
    <s v="4401598137"/>
    <s v="BUILDERS WAREHOUSE:SILVERLAKES"/>
    <s v="COLOUR POT PERENNIAL 15CM ASS  349088"/>
    <n v="-6"/>
    <n v="33.5"/>
    <n v="-201"/>
    <n v="-96200.9"/>
    <x v="7"/>
  </r>
  <r>
    <m/>
    <x v="10"/>
    <s v="Credit Note"/>
    <s v="4401598138"/>
    <s v="BUILDERS WAREHOUSE:WOODLANDS"/>
    <s v="COLOUR POT PERENNIAL 15CM ASS  349088"/>
    <n v="-10"/>
    <n v="33.5"/>
    <n v="-335"/>
    <n v="-96535.9"/>
    <x v="7"/>
  </r>
  <r>
    <m/>
    <x v="41"/>
    <s v="Credit Note"/>
    <s v="4401598565"/>
    <s v="BUILDERS WAREHOUSE:MAFIKENG"/>
    <s v="COLOUR POT PERENNIAL 15CM ASS  439088"/>
    <n v="-20"/>
    <n v="33.5"/>
    <n v="-670"/>
    <n v="-97205.9"/>
    <x v="7"/>
  </r>
  <r>
    <m/>
    <x v="41"/>
    <s v="Credit Note"/>
    <s v="4401598588"/>
    <s v="BUILDERS WAREHOUSE:HARTEBEESPOORT"/>
    <s v="COLOUR POT PERENNIAL 15CM ASS  349088"/>
    <n v="-49"/>
    <n v="33.5"/>
    <n v="-1641.5"/>
    <n v="-98847.4"/>
    <x v="7"/>
  </r>
  <r>
    <m/>
    <x v="42"/>
    <s v="Credit Note"/>
    <s v="4401599091"/>
    <s v="BUILDERS WAREHOUSE:BLOEMFONTEIN"/>
    <s v="COLOUR POT PERENNIAL 15CM ASS  349088"/>
    <n v="-4"/>
    <n v="33.5"/>
    <n v="-134"/>
    <n v="-98981.4"/>
    <x v="7"/>
  </r>
  <r>
    <m/>
    <x v="42"/>
    <s v="Credit Note"/>
    <s v="4401599038"/>
    <s v="BUILDERS WAREHOUSE:NEWCASTLE"/>
    <s v="COLOUR POT PERENNIAL 15CM ASS  349088"/>
    <n v="-30"/>
    <n v="33.5"/>
    <n v="-1005"/>
    <n v="-99986.4"/>
    <x v="7"/>
  </r>
  <r>
    <m/>
    <x v="280"/>
    <s v="Credit Note"/>
    <s v="4401599404"/>
    <s v="BUILDERS WAREHOUSE:FOURWAYS"/>
    <s v="COLOUR POT PERENNIAL 15CM ASS  349088"/>
    <n v="-2"/>
    <n v="33.5"/>
    <n v="-67"/>
    <n v="-100053.4"/>
    <x v="7"/>
  </r>
  <r>
    <m/>
    <x v="314"/>
    <s v="Credit Note"/>
    <s v="4401599847"/>
    <s v="BUILDERS WAREHOUSE:ROBINDALE"/>
    <s v="COLOUR POT PERENNIAL 15CM ASS  349088"/>
    <n v="-9"/>
    <n v="33.5"/>
    <n v="-301.5"/>
    <n v="-100354.9"/>
    <x v="7"/>
  </r>
  <r>
    <m/>
    <x v="4"/>
    <s v="Credit Note"/>
    <s v="4401600491"/>
    <s v="BUILDERS WAREHOUSE:CHERRY LANE"/>
    <s v="COLOUR POT PERENNIAL 15CM ASS  349088"/>
    <n v="-3"/>
    <n v="33.5"/>
    <n v="-100.5"/>
    <n v="-100455.4"/>
    <x v="7"/>
  </r>
  <r>
    <m/>
    <x v="43"/>
    <s v="Credit Note"/>
    <s v="4401601414"/>
    <s v="BUILDERS WAREHOUSE:NORTHRIDING"/>
    <s v="COLOUR POT PERENNIAL 15CM ASS  349088"/>
    <n v="-40"/>
    <n v="33.5"/>
    <n v="-1340"/>
    <n v="-101795.4"/>
    <x v="7"/>
  </r>
  <r>
    <m/>
    <x v="43"/>
    <s v="Credit Note"/>
    <s v="4401601401"/>
    <s v="BUILDERS WAREHOUSE:KLERKSDORP"/>
    <s v="COLOUR POT PERENNIAL 15CM ASS  349088"/>
    <n v="-5"/>
    <n v="33.5"/>
    <n v="-167.5"/>
    <n v="-101962.9"/>
    <x v="7"/>
  </r>
  <r>
    <m/>
    <x v="11"/>
    <s v="Credit Note"/>
    <s v="4401601679"/>
    <s v="BUILDERS WAREHOUSE:BETHLEHEM"/>
    <s v="COLOUR POT PERENNIAL 15CM ASS  349088"/>
    <n v="-16"/>
    <n v="33.5"/>
    <n v="-536"/>
    <n v="-102498.9"/>
    <x v="7"/>
  </r>
  <r>
    <m/>
    <x v="11"/>
    <s v="Credit Note"/>
    <s v="4401601821"/>
    <s v="BUILDERS WAREHOUSE:FOURWAYS"/>
    <s v="COLOUR POT PERENNIAL 15CM ASS  349088"/>
    <n v="-9"/>
    <n v="33.5"/>
    <n v="-301.5"/>
    <n v="-102800.4"/>
    <x v="7"/>
  </r>
  <r>
    <m/>
    <x v="44"/>
    <s v="Credit Note"/>
    <s v="4401602284"/>
    <s v="BUILDERS WAREHOUSE:BOKSBURG (NEW)"/>
    <s v="COLOUR POT PERENNIAL 15CM ASS  349088"/>
    <n v="-4"/>
    <n v="33.5"/>
    <n v="-134"/>
    <n v="-102934.39999999999"/>
    <x v="7"/>
  </r>
  <r>
    <m/>
    <x v="3"/>
    <s v="Credit Note"/>
    <s v="4401602778"/>
    <s v="BUILDERS WAREHOUSE:GEZINA NEW"/>
    <s v="COLOUR POT PERENNIAL 15CM ASS  349088"/>
    <n v="-39"/>
    <n v="33.5"/>
    <n v="-1306.5"/>
    <n v="-104240.9"/>
    <x v="7"/>
  </r>
  <r>
    <m/>
    <x v="12"/>
    <s v="Credit Note"/>
    <s v="4401603125"/>
    <s v="BUILDERS WAREHOUSE:NORTHRIDING"/>
    <s v="COLOUR POT PERENNIAL 15CM ASS  349088"/>
    <n v="-2"/>
    <n v="33.5"/>
    <n v="-67"/>
    <n v="-104307.9"/>
    <x v="7"/>
  </r>
  <r>
    <m/>
    <x v="13"/>
    <s v="Credit Note"/>
    <s v="4401603648"/>
    <s v="BUILDERS WAREHOUSE:STRUBENS VALLEY"/>
    <s v="COLOUR POT PERENNIAL 15CM ASS  349088"/>
    <n v="-3"/>
    <n v="33.5"/>
    <n v="-100.5"/>
    <n v="-104408.4"/>
    <x v="7"/>
  </r>
  <r>
    <m/>
    <x v="13"/>
    <s v="Credit Note"/>
    <s v="4401603600"/>
    <s v="BUILDERS WAREHOUSE:KLERKSDORP"/>
    <s v="COLOUR POT PERENNIAL 15CM ASS  349088"/>
    <n v="-10"/>
    <n v="33.5"/>
    <n v="-335"/>
    <n v="-104743.4"/>
    <x v="7"/>
  </r>
  <r>
    <m/>
    <x v="13"/>
    <s v="Credit Note"/>
    <s v="4401603665"/>
    <s v="BUILDERS WAREHOUSE:ROBINDALE"/>
    <s v="COLOUR POT PERENNIAL 15CM ASS  349088"/>
    <n v="-25"/>
    <n v="33.5"/>
    <n v="-837.5"/>
    <n v="-105580.9"/>
    <x v="7"/>
  </r>
  <r>
    <m/>
    <x v="14"/>
    <s v="Credit Note"/>
    <s v="1202"/>
    <s v="ROSES FOR U t/a URTH"/>
    <s v="BIDENS 15CM ASS"/>
    <n v="-1"/>
    <n v="32.950000000000003"/>
    <n v="-32.950000000000003"/>
    <n v="-105613.84999999999"/>
    <x v="7"/>
  </r>
  <r>
    <m/>
    <x v="14"/>
    <s v="Credit Note"/>
    <s v="4401603964"/>
    <s v="BUILDERS WAREHOUSE:BLOEMFONTEIN"/>
    <s v="COLOUR POT PERENNIAL 15CM ASS  349088"/>
    <n v="-32"/>
    <n v="33.5"/>
    <n v="-1072"/>
    <n v="-106685.84999999999"/>
    <x v="7"/>
  </r>
  <r>
    <m/>
    <x v="14"/>
    <s v="Credit Note"/>
    <s v="4401603920"/>
    <s v="BUILDERS WAREHOUSE:NEWMARKET"/>
    <s v="COLOUR POT PERENNIAL 15CM ASS  349088"/>
    <n v="-2"/>
    <n v="33.5"/>
    <n v="-67"/>
    <n v="-106752.84999999999"/>
    <x v="7"/>
  </r>
  <r>
    <m/>
    <x v="14"/>
    <s v="Credit Note"/>
    <s v="4401603945"/>
    <s v="BUILDERS WAREHOUSE:RIVONIA"/>
    <s v="COLOUR POT PERENNIAL 15CM ASS  349088"/>
    <n v="-6"/>
    <n v="33.5"/>
    <n v="-201"/>
    <n v="-106953.84999999999"/>
    <x v="7"/>
  </r>
  <r>
    <m/>
    <x v="14"/>
    <s v="Credit Note"/>
    <s v="12511"/>
    <s v="MALANSEUNS Head Office:THE WILDS"/>
    <s v="COLOUR POT PERENNIAL 15CM ASS"/>
    <n v="-17"/>
    <n v="33.93"/>
    <n v="-576.80999999999995"/>
    <n v="-107530.65999999999"/>
    <x v="7"/>
  </r>
  <r>
    <m/>
    <x v="14"/>
    <s v="Credit Note"/>
    <s v="12511"/>
    <s v="MALANSEUNS Head Office:THE WILDS"/>
    <s v="COLOUR POT PERENNIAL 15CM ASS"/>
    <n v="-19"/>
    <n v="33.93"/>
    <n v="-644.66999999999996"/>
    <n v="-108175.32999999999"/>
    <x v="7"/>
  </r>
  <r>
    <m/>
    <x v="14"/>
    <s v="Credit Note"/>
    <s v="12514"/>
    <s v="MALANSEUNS Head Office:THE WILDS"/>
    <s v="COLOUR POT PERENNIAL 15CM ASS"/>
    <n v="-1"/>
    <n v="33.93"/>
    <n v="-33.93"/>
    <n v="-108209.25999999998"/>
    <x v="7"/>
  </r>
  <r>
    <m/>
    <x v="15"/>
    <s v="Credit Note"/>
    <s v="4401604899"/>
    <s v="BUILDERS WAREHOUSE:RIVONIA"/>
    <s v="COLOUR POT PERENNIAL 15CM ASS  349088"/>
    <n v="-1"/>
    <n v="33.5"/>
    <n v="-33.5"/>
    <n v="-108242.75999999998"/>
    <x v="7"/>
  </r>
  <r>
    <m/>
    <x v="15"/>
    <s v="Credit Note"/>
    <s v="4401604887"/>
    <s v="BUILDERS WAREHOUSE:CENTURION"/>
    <s v="COLOUR POT PERENNIAL 15CM ASS  349088"/>
    <n v="-4"/>
    <n v="33.5"/>
    <n v="-134"/>
    <n v="-108376.75999999998"/>
    <x v="7"/>
  </r>
  <r>
    <m/>
    <x v="5"/>
    <s v="Credit Note"/>
    <s v="4401605544"/>
    <s v="BUILDERS WAREHOUSE:KLERKSDORP"/>
    <s v="COLOUR POT PERENNIAL 15CM ASS  349088"/>
    <n v="-14"/>
    <n v="33.5"/>
    <n v="-469"/>
    <n v="-108845.75999999998"/>
    <x v="7"/>
  </r>
  <r>
    <m/>
    <x v="218"/>
    <s v="Credit Note"/>
    <s v="4401605923"/>
    <s v="BUILDERS WAREHOUSE:BLOEMFONTEIN"/>
    <s v="COLOUR POT PERENNIAL 15CM ASS  349088"/>
    <n v="-32"/>
    <n v="33.5"/>
    <n v="-1072"/>
    <n v="-109917.75999999998"/>
    <x v="7"/>
  </r>
  <r>
    <m/>
    <x v="218"/>
    <s v="Credit Note"/>
    <s v="4401605947"/>
    <s v="BUILDERS WAREHOUSE:SUNWARD PARK"/>
    <s v="COLOUR POT PERENNIAL 15CM ASS  349088"/>
    <n v="-11"/>
    <n v="33.5"/>
    <n v="-368.5"/>
    <n v="-110286.25999999998"/>
    <x v="7"/>
  </r>
  <r>
    <m/>
    <x v="16"/>
    <s v="Credit Note"/>
    <s v="4401606622"/>
    <s v="BUILDERS WAREHOUSE:RIVONIA"/>
    <s v="COLOUR POT PERENNIAL 15CM ASS  349088"/>
    <n v="-15"/>
    <n v="33.5"/>
    <n v="-502.5"/>
    <n v="-110788.75999999998"/>
    <x v="7"/>
  </r>
  <r>
    <m/>
    <x v="16"/>
    <s v="Credit Note"/>
    <s v="4401606629"/>
    <s v="BUILDERS WAREHOUSE:ZAMBEZI"/>
    <s v="COLOUR POT PERENNIAL 15CM ASS  349088"/>
    <n v="-10"/>
    <n v="33.5"/>
    <n v="-335"/>
    <n v="-111123.75999999998"/>
    <x v="7"/>
  </r>
  <r>
    <m/>
    <x v="16"/>
    <s v="Credit Note"/>
    <s v="90331A"/>
    <s v="BUILDERS WAREHOUSE:LYNNWOOD"/>
    <s v="COLOUR POT PERENNIAL 15CM ASS  349088"/>
    <n v="-20"/>
    <n v="33.5"/>
    <n v="-670"/>
    <n v="-111793.75999999998"/>
    <x v="7"/>
  </r>
  <r>
    <m/>
    <x v="219"/>
    <s v="Credit Note"/>
    <s v="4401607296"/>
    <s v="BUILDERS WAREHOUSE:KLERKSDORP"/>
    <s v="COLOUR POT PERENNIAL 15CM ASS  349088"/>
    <n v="-26"/>
    <n v="33.5"/>
    <n v="-871"/>
    <n v="-112664.75999999998"/>
    <x v="7"/>
  </r>
  <r>
    <m/>
    <x v="219"/>
    <s v="Credit Note"/>
    <s v="4401607315"/>
    <s v="BUILDERS WAREHOUSE:STRUBENS VALLEY"/>
    <s v="COLOUR POT PERENNIAL 15CM ASS  349088"/>
    <n v="-8"/>
    <n v="33.5"/>
    <n v="-268"/>
    <n v="-112932.75999999998"/>
    <x v="7"/>
  </r>
  <r>
    <m/>
    <x v="219"/>
    <s v="Credit Note"/>
    <s v="4401607352"/>
    <s v="BUILDERS WAREHOUSE:ROBINDALE"/>
    <s v="COLOUR POT PERENNIAL 15CM ASS  349088"/>
    <n v="-25"/>
    <n v="33.5"/>
    <n v="-837.5"/>
    <n v="-113770.25999999998"/>
    <x v="7"/>
  </r>
  <r>
    <m/>
    <x v="219"/>
    <s v="Credit Note"/>
    <s v="4401607348"/>
    <s v="BUILDERS WAREHOUSE:NORWOOD"/>
    <s v="COLOUR POT PERENNIAL 15CM ASS  349088"/>
    <n v="-3"/>
    <n v="33.5"/>
    <n v="-100.5"/>
    <n v="-113870.75999999998"/>
    <x v="7"/>
  </r>
  <r>
    <m/>
    <x v="17"/>
    <s v="Credit Note"/>
    <s v="1387"/>
    <s v="THYME SQUARE"/>
    <s v="MADEIRA 15CM"/>
    <n v="-7"/>
    <n v="32.99"/>
    <n v="-230.93"/>
    <n v="-114101.68999999997"/>
    <x v="15"/>
  </r>
  <r>
    <m/>
    <x v="17"/>
    <s v="Credit Note"/>
    <s v="4401607712"/>
    <s v="BUILDERS WAREHOUSE:BETHLEHEM"/>
    <s v="COLOUR POT PERENNIAL 15CM ASS  349088"/>
    <n v="-12"/>
    <n v="33.5"/>
    <n v="-402"/>
    <n v="-114503.68999999997"/>
    <x v="7"/>
  </r>
  <r>
    <m/>
    <x v="17"/>
    <s v="Credit Note"/>
    <s v="4401607719"/>
    <s v="BUILDERS WAREHOUSE:EDENVALE"/>
    <s v="COLOUR POT PERENNIAL 15CM ASS  349088"/>
    <n v="-14"/>
    <n v="33.5"/>
    <n v="-469"/>
    <n v="-114972.68999999997"/>
    <x v="7"/>
  </r>
  <r>
    <m/>
    <x v="52"/>
    <s v="Credit Note"/>
    <s v="4401608665"/>
    <s v="BUILDERS WAREHOUSE:RUSTENBURG"/>
    <s v="COLOUR POT PERENNIAL 15CM ASS  349088"/>
    <n v="-1"/>
    <n v="33.5"/>
    <n v="-33.5"/>
    <n v="-115006.18999999997"/>
    <x v="7"/>
  </r>
  <r>
    <m/>
    <x v="52"/>
    <s v="Credit Note"/>
    <s v="4401608645"/>
    <s v="BUILDERS WAREHOUSE:WONDER PARK"/>
    <s v="COLOUR POT PERENNIAL 15CM ASS  349088"/>
    <n v="-3"/>
    <n v="33.5"/>
    <n v="-100.5"/>
    <n v="-115106.68999999997"/>
    <x v="7"/>
  </r>
  <r>
    <m/>
    <x v="52"/>
    <s v="Credit Note"/>
    <s v="4401608669"/>
    <s v="BUILDERS WAREHOUSE:ZAMBEZI"/>
    <s v="COLOUR POT PERENNIAL 15CM ASS  349088"/>
    <n v="-2"/>
    <n v="33.5"/>
    <n v="-67"/>
    <n v="-115173.68999999997"/>
    <x v="7"/>
  </r>
  <r>
    <m/>
    <x v="52"/>
    <s v="Credit Note"/>
    <s v="4401608641"/>
    <s v="BUILDERS WAREHOUSE:RIVONIA"/>
    <s v="COLOUR POT PERENNIAL 15CM ASS  349088"/>
    <n v="-20"/>
    <n v="33.5"/>
    <n v="-670"/>
    <n v="-115843.68999999997"/>
    <x v="7"/>
  </r>
  <r>
    <m/>
    <x v="52"/>
    <s v="Credit Note"/>
    <s v="4401608671"/>
    <s v="BUILDERS WAREHOUSE:FOURWAYS"/>
    <s v="COLOUR POT PERENNIAL 15CM ASS  349088"/>
    <n v="-2"/>
    <n v="33.5"/>
    <n v="-67"/>
    <n v="-115910.68999999997"/>
    <x v="7"/>
  </r>
  <r>
    <m/>
    <x v="281"/>
    <s v="Credit Note"/>
    <s v="4401609118"/>
    <s v="BUILDERS WAREHOUSE:NEWCASTLE"/>
    <s v="COLOUR POT PERENNIAL 15CM ASS  349088"/>
    <n v="-40"/>
    <n v="33.5"/>
    <n v="-1340"/>
    <n v="-117250.68999999997"/>
    <x v="7"/>
  </r>
  <r>
    <m/>
    <x v="53"/>
    <s v="Credit Note"/>
    <s v="4401609520"/>
    <s v="BUILDERS WAREHOUSE:GREENSTONE"/>
    <s v="COLOUR POT PERENNIAL 15CM ASS  349088"/>
    <n v="-27"/>
    <n v="33.5"/>
    <n v="-904.5"/>
    <n v="-118155.18999999997"/>
    <x v="7"/>
  </r>
  <r>
    <m/>
    <x v="47"/>
    <s v="Credit Note"/>
    <s v="1267"/>
    <s v="PLANT FACTORY"/>
    <s v="MADEIRA 15CM ASS"/>
    <n v="-5"/>
    <n v="32.950000000000003"/>
    <n v="-164.75"/>
    <n v="-118319.93999999997"/>
    <x v="15"/>
  </r>
  <r>
    <m/>
    <x v="47"/>
    <s v="Credit Note"/>
    <s v="4401610150"/>
    <s v="BUILDERS WAREHOUSE:BLOEMFONTEIN"/>
    <s v="COLOUR POT PERENNIAL 15CM ASS  349088"/>
    <n v="-5"/>
    <n v="33.5"/>
    <n v="-167.5"/>
    <n v="-118487.43999999997"/>
    <x v="7"/>
  </r>
  <r>
    <m/>
    <x v="47"/>
    <s v="Credit Note"/>
    <s v="4401609880"/>
    <s v="BUILDERS WAREHOUSE:NELSPRUIT"/>
    <s v="COLOUR POT PERENNIAL 15CM ASS  349088"/>
    <n v="-20"/>
    <n v="33.5"/>
    <n v="-670"/>
    <n v="-119157.43999999997"/>
    <x v="7"/>
  </r>
  <r>
    <m/>
    <x v="47"/>
    <s v="Credit Note"/>
    <s v="4401610107"/>
    <s v="BUILDERS WAREHOUSE:EDENVALE"/>
    <s v="COLOUR POT PERENNIAL 15CM ASS 349088"/>
    <n v="-76"/>
    <n v="33.5"/>
    <n v="-2546"/>
    <n v="-121703.43999999997"/>
    <x v="7"/>
  </r>
  <r>
    <m/>
    <x v="47"/>
    <s v="Credit Note"/>
    <s v="4401610066"/>
    <s v="BUILDERS WAREHOUSE:BRYANSTON"/>
    <s v="COLOUR POT PERENNIAL 15CM ASS  349088"/>
    <n v="-6"/>
    <n v="33.5"/>
    <n v="-201"/>
    <n v="-121904.43999999997"/>
    <x v="7"/>
  </r>
  <r>
    <m/>
    <x v="47"/>
    <s v="Credit Note"/>
    <s v="4401610004"/>
    <s v="BUILDERS WAREHOUSE:GLEN EAGLES"/>
    <s v="COLOUR POT PERENNIAL 15CM ASS  349088"/>
    <n v="-20"/>
    <n v="33.5"/>
    <n v="-670"/>
    <n v="-122574.43999999997"/>
    <x v="7"/>
  </r>
  <r>
    <m/>
    <x v="18"/>
    <s v="Credit Note"/>
    <s v="4401611256"/>
    <s v="BUILDERS WAREHOUSE:SILVERLAKES"/>
    <s v="COLOUR POT PERENNIAL 15CM ASS  349088"/>
    <n v="-9"/>
    <n v="33.5"/>
    <n v="-301.5"/>
    <n v="-122875.93999999997"/>
    <x v="7"/>
  </r>
  <r>
    <m/>
    <x v="18"/>
    <s v="Credit Note"/>
    <s v="4401611280"/>
    <s v="BUILDERS WAREHOUSE:FOURWAYS"/>
    <s v="COLOUR POT PERENNIAL 15CM ASS  349088"/>
    <n v="-4"/>
    <n v="33.5"/>
    <n v="-134"/>
    <n v="-123009.93999999997"/>
    <x v="7"/>
  </r>
  <r>
    <m/>
    <x v="55"/>
    <s v="Credit Note"/>
    <s v="4401612158"/>
    <s v="BUILDERS WAREHOUSE:STRUBENS VALLEY"/>
    <s v="COLOUR POT PERENNIAL 15CM ASS  349088"/>
    <n v="-10"/>
    <n v="33.5"/>
    <n v="-335"/>
    <n v="-123344.93999999997"/>
    <x v="7"/>
  </r>
  <r>
    <m/>
    <x v="48"/>
    <s v="Credit Note"/>
    <s v="1272"/>
    <s v="YEBO YES PLANTS"/>
    <s v="MADEIRA 15CM ASS"/>
    <n v="-3"/>
    <n v="32.950000000000003"/>
    <n v="-98.85"/>
    <n v="-123443.78999999998"/>
    <x v="15"/>
  </r>
  <r>
    <m/>
    <x v="48"/>
    <s v="Credit Note"/>
    <s v="4401612771"/>
    <s v="BUILDERS WAREHOUSE:RIVONIA"/>
    <s v="COLOUR POT PERENNIAL 15CM ASS 349088"/>
    <n v="-8"/>
    <n v="33.5"/>
    <n v="-268"/>
    <n v="-123711.78999999998"/>
    <x v="7"/>
  </r>
  <r>
    <m/>
    <x v="48"/>
    <s v="Credit Note"/>
    <s v="4401612646"/>
    <s v="BUILDERS WAREHOUSE:FOURWAYS"/>
    <s v="COLOUR POT PERENNIAL 15CM ASS 349088"/>
    <n v="-1"/>
    <n v="33.5"/>
    <n v="-33.5"/>
    <n v="-123745.28999999998"/>
    <x v="7"/>
  </r>
  <r>
    <m/>
    <x v="48"/>
    <s v="Credit Note"/>
    <s v="1395"/>
    <s v="THYME SQUARE"/>
    <s v="MADEIRA 15CM"/>
    <n v="-7"/>
    <n v="32.99"/>
    <n v="-230.93"/>
    <n v="-123976.21999999997"/>
    <x v="15"/>
  </r>
  <r>
    <m/>
    <x v="48"/>
    <s v="Credit Note"/>
    <s v="1395"/>
    <s v="THYME SQUARE"/>
    <s v="GAURA 15CM"/>
    <n v="-3"/>
    <n v="32.99"/>
    <n v="-98.97"/>
    <n v="-124075.18999999997"/>
    <x v="7"/>
  </r>
  <r>
    <m/>
    <x v="48"/>
    <s v="Credit Note"/>
    <s v="1395"/>
    <s v="THYME SQUARE"/>
    <s v="BACOPA 15CM"/>
    <n v="-8"/>
    <n v="32.99"/>
    <n v="-263.92"/>
    <n v="-124339.10999999997"/>
    <x v="7"/>
  </r>
  <r>
    <m/>
    <x v="49"/>
    <s v="Credit Note"/>
    <s v="4401613331"/>
    <s v="BUILDERS WAREHOUSE:ROBINDALE"/>
    <s v="COLOUR POT PERENNIAL 15CM ASS 349088"/>
    <n v="-17"/>
    <n v="33.5"/>
    <n v="-569.5"/>
    <n v="-124908.60999999997"/>
    <x v="7"/>
  </r>
  <r>
    <m/>
    <x v="19"/>
    <s v="Credit Note"/>
    <s v="4401613798"/>
    <s v="BUILDERS WAREHOUSE:HARTEBEESPOORT"/>
    <s v="COLOUR POT PERENNIAL 15CM ASS 349088"/>
    <n v="-2"/>
    <n v="33.5"/>
    <n v="-67"/>
    <n v="-124975.60999999997"/>
    <x v="7"/>
  </r>
  <r>
    <m/>
    <x v="19"/>
    <s v="Credit Note"/>
    <s v="4401613843"/>
    <s v="BUILDERS WAREHOUSE:CHERRY LANE"/>
    <s v="COLOUR POT PERENNIAL 15CM ASS 349088"/>
    <n v="-1"/>
    <n v="33.5"/>
    <n v="-33.5"/>
    <n v="-125009.10999999997"/>
    <x v="7"/>
  </r>
  <r>
    <m/>
    <x v="19"/>
    <s v="Credit Note"/>
    <s v="4401613900"/>
    <s v="BUILDERS WAREHOUSE:GEZINA NEW"/>
    <s v="COLOUR POT PERENNIAL 15CM ASS 349088"/>
    <n v="-11"/>
    <n v="33.5"/>
    <n v="-368.5"/>
    <n v="-125377.60999999997"/>
    <x v="7"/>
  </r>
  <r>
    <m/>
    <x v="50"/>
    <s v="Credit Note"/>
    <s v="4401614237"/>
    <s v="BUILDERS WAREHOUSE:SECUNDA"/>
    <s v="COLOUR POT PERENNIAL 15CM ASS 349088"/>
    <n v="-9"/>
    <n v="33.5"/>
    <n v="-301.5"/>
    <n v="-125679.10999999997"/>
    <x v="7"/>
  </r>
  <r>
    <m/>
    <x v="50"/>
    <s v="Credit Note"/>
    <s v="4401614269"/>
    <s v="BUILDERS WAREHOUSE:NEWCASTLE"/>
    <s v="COLOUR POT PERENNIAL 15CM ASS 349088"/>
    <n v="-33"/>
    <n v="33.5"/>
    <n v="-1105.5"/>
    <n v="-126784.60999999997"/>
    <x v="7"/>
  </r>
  <r>
    <m/>
    <x v="56"/>
    <s v="Credit Note"/>
    <s v="4401614585"/>
    <s v="BUILDERS WAREHOUSE:NELSPRUIT"/>
    <s v="COLOUR POT PERENNIAL 15CM ASS 349088"/>
    <n v="-30"/>
    <n v="33.5"/>
    <n v="-1005"/>
    <n v="-127789.60999999997"/>
    <x v="7"/>
  </r>
  <r>
    <m/>
    <x v="56"/>
    <s v="Credit Note"/>
    <s v="90558A"/>
    <s v="BUILDERS WAREHOUSE:BEDFORDVIEW"/>
    <s v="COLOUR POT PERENNIAL 15CM ASS 349088"/>
    <n v="-6"/>
    <n v="33.5"/>
    <n v="-201"/>
    <n v="-127990.60999999997"/>
    <x v="7"/>
  </r>
  <r>
    <m/>
    <x v="20"/>
    <s v="Credit Note"/>
    <s v="1275"/>
    <s v="ROSES FOR U t/a URTH"/>
    <s v="MADEIRA 15CM"/>
    <n v="-5"/>
    <n v="32.950000000000003"/>
    <n v="-164.75"/>
    <n v="-128155.35999999997"/>
    <x v="15"/>
  </r>
  <r>
    <m/>
    <x v="20"/>
    <s v="Credit Note"/>
    <s v="1335"/>
    <s v="THYME SQUARE"/>
    <s v="MADEIRA 15CM"/>
    <n v="-6"/>
    <n v="32.99"/>
    <n v="-197.94"/>
    <n v="-128353.29999999997"/>
    <x v="15"/>
  </r>
  <r>
    <m/>
    <x v="20"/>
    <s v="Credit Note"/>
    <s v="4401615076"/>
    <s v="BUILDERS WAREHOUSE:BETHLEHEM"/>
    <s v="COLOUR POT PERENNIAL 15CM ASS 349088"/>
    <n v="-4"/>
    <n v="33.5"/>
    <n v="-134"/>
    <n v="-128487.29999999997"/>
    <x v="7"/>
  </r>
  <r>
    <m/>
    <x v="20"/>
    <s v="Credit Note"/>
    <s v="4401615039"/>
    <s v="BUILDERS WAREHOUSE:BLOEMFONTEIN"/>
    <s v="COLOUR POT PERENNIAL 15CM ASS 349088"/>
    <n v="-16"/>
    <n v="33.5"/>
    <n v="-536"/>
    <n v="-129023.29999999997"/>
    <x v="7"/>
  </r>
  <r>
    <m/>
    <x v="21"/>
    <s v="Credit Note"/>
    <s v="4401615755"/>
    <s v="BUILDERS WAREHOUSE:RUSTENBURG"/>
    <s v="COLOUR POT PERENNIAL 15CM ASS 349088"/>
    <n v="-17"/>
    <n v="33.5"/>
    <n v="-569.5"/>
    <n v="-129592.79999999997"/>
    <x v="7"/>
  </r>
  <r>
    <m/>
    <x v="21"/>
    <s v="Credit Note"/>
    <s v="4401615853"/>
    <s v="BUILDERS WAREHOUSE:SILVERLAKES"/>
    <s v="COLOUR POT PERENNIAL 15CM ASS 349088"/>
    <n v="-16"/>
    <n v="33.5"/>
    <n v="-536"/>
    <n v="-130128.79999999997"/>
    <x v="7"/>
  </r>
  <r>
    <m/>
    <x v="21"/>
    <s v="Credit Note"/>
    <s v="4401615813"/>
    <s v="BUILDERS WAREHOUSE:GLEN EAGLES"/>
    <s v="COLOUR POT PERENNIAL 15CM ASS 349088"/>
    <n v="-15"/>
    <n v="33.5"/>
    <n v="-502.5"/>
    <n v="-130631.29999999997"/>
    <x v="7"/>
  </r>
  <r>
    <m/>
    <x v="21"/>
    <s v="Credit Note"/>
    <s v="4401615822"/>
    <s v="BUILDERS WAREHOUSE:RIVONIA"/>
    <s v="COLOUR POT PERENNIAL 15CM ASS 349088"/>
    <n v="-30"/>
    <n v="33.5"/>
    <n v="-1005"/>
    <n v="-131636.29999999999"/>
    <x v="7"/>
  </r>
  <r>
    <m/>
    <x v="21"/>
    <s v="Credit Note"/>
    <s v="4401615774"/>
    <s v="BUILDERS WAREHOUSE:ERASMUS PARK"/>
    <s v="COLOUR POT PERENNIAL 15CM ASS 349088"/>
    <n v="-6"/>
    <n v="33.5"/>
    <n v="-201"/>
    <n v="-131837.29999999999"/>
    <x v="7"/>
  </r>
  <r>
    <m/>
    <x v="21"/>
    <s v="Credit Note"/>
    <s v="4401615860"/>
    <s v="BUILDERS WAREHOUSE:CENTURION"/>
    <s v="COLOUR POT PERENNIAL 15CM ASS 349088"/>
    <n v="-18"/>
    <n v="33.5"/>
    <n v="-603"/>
    <n v="-132440.29999999999"/>
    <x v="7"/>
  </r>
  <r>
    <s v="Total for COLOUR POT PERENNIAL 15CM ASS"/>
    <x v="0"/>
    <m/>
    <m/>
    <m/>
    <m/>
    <n v="-3994"/>
    <m/>
    <n v="-132440.29999999999"/>
    <m/>
    <x v="0"/>
  </r>
  <r>
    <s v="ECHINACEA POLLYNATION ORANGE 15CM"/>
    <x v="0"/>
    <m/>
    <m/>
    <m/>
    <m/>
    <m/>
    <m/>
    <m/>
    <m/>
    <x v="0"/>
  </r>
  <r>
    <m/>
    <x v="60"/>
    <s v="Credit Note"/>
    <s v="0985"/>
    <s v="THYME SQUARE"/>
    <s v="ECHINACEA 15CM"/>
    <n v="-3"/>
    <n v="31.25"/>
    <n v="-93.75"/>
    <n v="-93.75"/>
    <x v="7"/>
  </r>
  <r>
    <s v="Total for ECHINACEA POLLYNATION ORANGE 15CM"/>
    <x v="0"/>
    <m/>
    <m/>
    <m/>
    <m/>
    <n v="-3"/>
    <m/>
    <n v="-93.75"/>
    <m/>
    <x v="0"/>
  </r>
  <r>
    <s v="SUTERA 15CM"/>
    <x v="0"/>
    <m/>
    <m/>
    <m/>
    <m/>
    <m/>
    <m/>
    <m/>
    <m/>
    <x v="0"/>
  </r>
  <r>
    <m/>
    <x v="211"/>
    <s v="Credit Note"/>
    <s v="4401479939"/>
    <s v="BUILDERS WAREHOUSE:GREENSTONE"/>
    <s v="SUTERA 15CM  308899"/>
    <n v="-16"/>
    <n v="41.5"/>
    <n v="-664"/>
    <n v="-664"/>
    <x v="12"/>
  </r>
  <r>
    <m/>
    <x v="144"/>
    <s v="Credit Note"/>
    <s v="4401480171"/>
    <s v="BUILDERS WAREHOUSE:NEWCASTLE"/>
    <s v="SUTERA 15CM  308899"/>
    <n v="-14"/>
    <n v="41.5"/>
    <n v="-581"/>
    <n v="-1245"/>
    <x v="12"/>
  </r>
  <r>
    <m/>
    <x v="145"/>
    <s v="Credit Note"/>
    <s v="4401480605"/>
    <s v="BUILDERS WAREHOUSE:GREENSTONE"/>
    <s v="SUTERA 15CM 308899"/>
    <n v="-1"/>
    <n v="41.5"/>
    <n v="-41.5"/>
    <n v="-1286.5"/>
    <x v="12"/>
  </r>
  <r>
    <m/>
    <x v="222"/>
    <s v="Credit Note"/>
    <s v="4401486855"/>
    <s v="BUILDERS WAREHOUSE:SECUNDA"/>
    <s v="SUTERA 15CM  308899"/>
    <n v="-2"/>
    <n v="41.5"/>
    <n v="-83"/>
    <n v="-1369.5"/>
    <x v="12"/>
  </r>
  <r>
    <m/>
    <x v="134"/>
    <s v="Credit Note"/>
    <s v="4401490933"/>
    <s v="BUILDERS WAREHOUSE:BOKSBURG (NEW)"/>
    <s v="SUTERA 15CM  308899"/>
    <n v="-7"/>
    <n v="41.5"/>
    <n v="-290.5"/>
    <n v="-1660"/>
    <x v="12"/>
  </r>
  <r>
    <m/>
    <x v="183"/>
    <s v="Credit Note"/>
    <s v="4401524680"/>
    <s v="BUILDERS WAREHOUSE:BOKSBURG (NEW)"/>
    <s v="SUTERA 15CM  308899"/>
    <n v="-9"/>
    <n v="41.5"/>
    <n v="-373.5"/>
    <n v="-2033.5"/>
    <x v="12"/>
  </r>
  <r>
    <m/>
    <x v="189"/>
    <s v="Credit Note"/>
    <s v="4401547162"/>
    <s v="BUILDERS WAREHOUSE:GLEN EAGLES"/>
    <s v="SUTERA 15CM"/>
    <n v="-3"/>
    <n v="41.5"/>
    <n v="-124.5"/>
    <n v="-2158"/>
    <x v="12"/>
  </r>
  <r>
    <m/>
    <x v="271"/>
    <s v="Credit Note"/>
    <s v="4401558424"/>
    <s v="BUILDERS WAREHOUSE:NOORDHEUWEL"/>
    <s v="SUTERA 15CM  308899"/>
    <n v="-1"/>
    <n v="41.5"/>
    <n v="-41.5"/>
    <n v="-2199.5"/>
    <x v="12"/>
  </r>
  <r>
    <m/>
    <x v="109"/>
    <s v="Credit Note"/>
    <s v="4401558913"/>
    <s v="BUILDERS WAREHOUSE:RASLOUW"/>
    <s v="SUTERA 15CM  308899"/>
    <n v="-2"/>
    <n v="41.5"/>
    <n v="-83"/>
    <n v="-2282.5"/>
    <x v="12"/>
  </r>
  <r>
    <s v="Total for SUTERA 15CM"/>
    <x v="0"/>
    <m/>
    <m/>
    <m/>
    <m/>
    <n v="-55"/>
    <m/>
    <n v="-2282.5"/>
    <m/>
    <x v="0"/>
  </r>
  <r>
    <s v="PETUNIA HYBRID 15CM"/>
    <x v="0"/>
    <m/>
    <m/>
    <m/>
    <m/>
    <m/>
    <m/>
    <m/>
    <m/>
    <x v="0"/>
  </r>
  <r>
    <m/>
    <x v="236"/>
    <s v="Credit Note"/>
    <s v="4401478718"/>
    <s v="BUILDERS WAREHOUSE:SOUTHGATE"/>
    <s v="PETUNIA HYBRID 15CM  552297"/>
    <n v="-2"/>
    <n v="41.5"/>
    <n v="-83"/>
    <n v="-83"/>
    <x v="17"/>
  </r>
  <r>
    <m/>
    <x v="236"/>
    <s v="Credit Note"/>
    <s v="4401478717"/>
    <s v="BUILDERS WAREHOUSE:POLOKWANE"/>
    <s v="PETUNIA HYBRID 15CM  552297"/>
    <n v="-25"/>
    <n v="41.5"/>
    <n v="-1037.5"/>
    <n v="-1120.5"/>
    <x v="17"/>
  </r>
  <r>
    <m/>
    <x v="57"/>
    <s v="Credit Note"/>
    <s v="4401478895"/>
    <s v="BUILDERS WAREHOUSE:NOORDHEUWEL"/>
    <s v="PETUNIA HYBRID 15CM  552297"/>
    <n v="-40"/>
    <n v="41.5"/>
    <n v="-1660"/>
    <n v="-2780.5"/>
    <x v="17"/>
  </r>
  <r>
    <m/>
    <x v="57"/>
    <s v="Credit Note"/>
    <s v="4401478874"/>
    <s v="BUILDERS WAREHOUSE:NEWMARKET"/>
    <s v="PETUNIA HYBRID 15CM  552297"/>
    <n v="-16"/>
    <n v="41.5"/>
    <n v="-664"/>
    <n v="-3444.5"/>
    <x v="17"/>
  </r>
  <r>
    <m/>
    <x v="57"/>
    <s v="Credit Note"/>
    <s v="4401478891"/>
    <s v="BUILDERS WAREHOUSE:STRUBENS VALLEY"/>
    <s v="PETUNIA HYBRID 15CM  552279"/>
    <n v="-66"/>
    <n v="41.5"/>
    <n v="-2739"/>
    <n v="-6183.5"/>
    <x v="17"/>
  </r>
  <r>
    <m/>
    <x v="57"/>
    <s v="Credit Note"/>
    <s v="4401478892"/>
    <s v="BUILDERS WAREHOUSE:BOKSBURG (NEW)"/>
    <s v="PETUNIA HYBRID 15CM 552297"/>
    <n v="-27"/>
    <n v="41.5"/>
    <n v="-1120.5"/>
    <n v="-7304"/>
    <x v="17"/>
  </r>
  <r>
    <m/>
    <x v="285"/>
    <s v="Credit Note"/>
    <s v="4401479285"/>
    <s v="BUILDERS WAREHOUSE:NORWOOD"/>
    <s v="PETUNIA HYBRID 15CM  552297"/>
    <n v="-3"/>
    <n v="41.5"/>
    <n v="-124.5"/>
    <n v="-7428.5"/>
    <x v="17"/>
  </r>
  <r>
    <m/>
    <x v="285"/>
    <s v="Credit Note"/>
    <s v="4401479270"/>
    <s v="BUILDERS WAREHOUSE:NOORDHEUWEL"/>
    <s v="PETUNIA HYBRID 15CM  552297"/>
    <n v="-14"/>
    <n v="41.5"/>
    <n v="-581"/>
    <n v="-8009.5"/>
    <x v="17"/>
  </r>
  <r>
    <m/>
    <x v="285"/>
    <s v="Credit Note"/>
    <s v="4401479293"/>
    <s v="BUILDERS WAREHOUSE:ROBINDALE"/>
    <s v="PETUNIA HYBRID 15CM  552297"/>
    <n v="-7"/>
    <n v="41.5"/>
    <n v="-290.5"/>
    <n v="-8300"/>
    <x v="17"/>
  </r>
  <r>
    <m/>
    <x v="220"/>
    <s v="Credit Note"/>
    <s v="4401479489"/>
    <s v="BUILDERS WAREHOUSE:RIVONIA"/>
    <s v="PETUNIA HYBRID 15CM  552297"/>
    <n v="-10"/>
    <n v="41.5"/>
    <n v="-415"/>
    <n v="-8715"/>
    <x v="17"/>
  </r>
  <r>
    <m/>
    <x v="220"/>
    <s v="Credit Note"/>
    <s v="4401479522"/>
    <s v="BUILDERS WAREHOUSE:LYNNWOOD"/>
    <s v="PETUNIA HYBRID 15CM  552297"/>
    <n v="-11"/>
    <n v="41.5"/>
    <n v="-456.5"/>
    <n v="-9171.5"/>
    <x v="17"/>
  </r>
  <r>
    <m/>
    <x v="220"/>
    <s v="Credit Note"/>
    <s v="4401479517"/>
    <s v="BUILDERS WAREHOUSE:GLEN EAGLES"/>
    <s v="PETUNIA HYBRID 15CM  552297"/>
    <n v="-42"/>
    <n v="41.5"/>
    <n v="-1743"/>
    <n v="-10914.5"/>
    <x v="17"/>
  </r>
  <r>
    <m/>
    <x v="248"/>
    <s v="Credit Note"/>
    <s v="4401479670"/>
    <s v="BUILDERS WAREHOUSE:LAMBTON"/>
    <s v="PETUNIA HYBRID 15CM  552297"/>
    <n v="-11"/>
    <n v="41.5"/>
    <n v="-456.5"/>
    <n v="-11371"/>
    <x v="17"/>
  </r>
  <r>
    <m/>
    <x v="248"/>
    <s v="Credit Note"/>
    <s v="4401481899"/>
    <s v="BUILDERS WAREHOUSE:BLOEMFONTEIN"/>
    <s v="PETUNIA HYBRID 15CM  552297"/>
    <n v="-11"/>
    <n v="41.5"/>
    <n v="-456.5"/>
    <n v="-11827.5"/>
    <x v="17"/>
  </r>
  <r>
    <m/>
    <x v="248"/>
    <s v="Credit Note"/>
    <s v="0962"/>
    <s v="ROSES FOR U t/a URTH"/>
    <s v="PETUNIA HYBRID 15CM"/>
    <n v="-3"/>
    <n v="41.5"/>
    <n v="-124.5"/>
    <n v="-11952"/>
    <x v="17"/>
  </r>
  <r>
    <m/>
    <x v="211"/>
    <s v="Credit Note"/>
    <s v="4401479939"/>
    <s v="BUILDERS WAREHOUSE:GREENSTONE"/>
    <s v="PETUNIA HYBRID 15CM  552297"/>
    <n v="-13"/>
    <n v="41.5"/>
    <n v="-539.5"/>
    <n v="-12491.5"/>
    <x v="17"/>
  </r>
  <r>
    <m/>
    <x v="211"/>
    <s v="Credit Note"/>
    <s v="4401479947"/>
    <s v="BUILDERS WAREHOUSE:KEMPTON PARK"/>
    <s v="PETUNIA HYBRID 15CM  552297"/>
    <n v="-9"/>
    <n v="41.5"/>
    <n v="-373.5"/>
    <n v="-12865"/>
    <x v="17"/>
  </r>
  <r>
    <m/>
    <x v="144"/>
    <s v="Credit Note"/>
    <s v="4401480171"/>
    <s v="BUILDERS WAREHOUSE:NEWCASTLE"/>
    <s v="PETUNIA HYBRID 15CM  552297"/>
    <n v="-18"/>
    <n v="41.5"/>
    <n v="-747"/>
    <n v="-13612"/>
    <x v="17"/>
  </r>
  <r>
    <m/>
    <x v="144"/>
    <s v="Credit Note"/>
    <s v="4401480205"/>
    <s v="BUILDERS WAREHOUSE:CARNIVAL MALL"/>
    <s v="PETUNIA HYBRID 15CM  552297"/>
    <n v="-10"/>
    <n v="41.5"/>
    <n v="-415"/>
    <n v="-14027"/>
    <x v="17"/>
  </r>
  <r>
    <m/>
    <x v="144"/>
    <s v="Credit Note"/>
    <s v="4401480197"/>
    <s v="BUILDERS WAREHOUSE:MAFIKENG"/>
    <s v="PETUNIA HYBRID 15CM  552297"/>
    <n v="-65"/>
    <n v="41.5"/>
    <n v="-2697.5"/>
    <n v="-16724.5"/>
    <x v="17"/>
  </r>
  <r>
    <m/>
    <x v="144"/>
    <s v="Credit Note"/>
    <s v="4401480166"/>
    <s v="BUILDERS WAREHOUSE:NEWMARKET"/>
    <s v="PETUNIA HYBRID 15CM  552297"/>
    <n v="-19"/>
    <n v="41.5"/>
    <n v="-788.5"/>
    <n v="-17513"/>
    <x v="17"/>
  </r>
  <r>
    <m/>
    <x v="144"/>
    <s v="Credit Note"/>
    <s v="4401480214"/>
    <s v="BUILDERS WAREHOUSE:RIVONIA"/>
    <s v="PETUNIA HYBRID 15CM  552297"/>
    <n v="-10"/>
    <n v="41.5"/>
    <n v="-415"/>
    <n v="-17928"/>
    <x v="17"/>
  </r>
  <r>
    <m/>
    <x v="144"/>
    <s v="Credit Note"/>
    <s v="1016"/>
    <s v="THYME SQUARE"/>
    <s v="PETUNIA HYBRID 15CM"/>
    <n v="-1"/>
    <n v="29.5"/>
    <n v="-29.5"/>
    <n v="-17957.5"/>
    <x v="17"/>
  </r>
  <r>
    <m/>
    <x v="144"/>
    <s v="Credit Note"/>
    <s v="4401480198"/>
    <s v="BUILDERS WAREHOUSE:EDENVALE"/>
    <s v="PETUNIA HYBRID 15CM  552297"/>
    <n v="-27"/>
    <n v="41.5"/>
    <n v="-1120.5"/>
    <n v="-19078"/>
    <x v="17"/>
  </r>
  <r>
    <m/>
    <x v="144"/>
    <s v="Credit Note"/>
    <s v="86193A"/>
    <s v="BUILDERS WAREHOUSE:HARTEBEESPOORT"/>
    <s v="PETUNIA HYBRID 15CM  552297"/>
    <n v="-40"/>
    <n v="11"/>
    <n v="-440"/>
    <n v="-19518"/>
    <x v="17"/>
  </r>
  <r>
    <m/>
    <x v="145"/>
    <s v="Credit Note"/>
    <s v="4401480632"/>
    <s v="BUILDERS WAREHOUSE:RUSTENBURG"/>
    <s v="PETUNIA HYBRID 15CM  552297"/>
    <n v="-12"/>
    <n v="41.5"/>
    <n v="-498"/>
    <n v="-20016"/>
    <x v="17"/>
  </r>
  <r>
    <m/>
    <x v="145"/>
    <s v="Credit Note"/>
    <s v="4401480621"/>
    <s v="BUILDERS WAREHOUSE:ROBINDALE"/>
    <s v="PETUNIA HYBRID 15CM  552297"/>
    <n v="-18"/>
    <n v="41.5"/>
    <n v="-747"/>
    <n v="-20763"/>
    <x v="17"/>
  </r>
  <r>
    <m/>
    <x v="146"/>
    <s v="Credit Note"/>
    <s v="4401480966"/>
    <s v="BUILDERS WAREHOUSE:WOODLANDS"/>
    <s v="PETUNIA HYBRID 15CM  552297"/>
    <n v="-25"/>
    <n v="41.5"/>
    <n v="-1037.5"/>
    <n v="-21800.5"/>
    <x v="17"/>
  </r>
  <r>
    <m/>
    <x v="146"/>
    <s v="Credit Note"/>
    <s v="4401480955"/>
    <s v="BUILDERS WAREHOUSE:BRYANSTON"/>
    <s v="PETUNIA HYBRID 15CM  552297"/>
    <n v="-4"/>
    <n v="41.5"/>
    <n v="-166"/>
    <n v="-21966.5"/>
    <x v="17"/>
  </r>
  <r>
    <m/>
    <x v="146"/>
    <s v="Credit Note"/>
    <s v="4401480975"/>
    <s v="BUILDERS WAREHOUSE:RASLOUW"/>
    <s v="PETUNIA HYBRID 15CM 552297"/>
    <n v="-24"/>
    <n v="41.5"/>
    <n v="-996"/>
    <n v="-22962.5"/>
    <x v="17"/>
  </r>
  <r>
    <m/>
    <x v="146"/>
    <s v="Credit Note"/>
    <s v="4401480991"/>
    <s v="BUILDERS WAREHOUSE:MIDDELBURG"/>
    <s v="PETUNIA HYBRID 15CM  552297"/>
    <n v="-19"/>
    <n v="41.5"/>
    <n v="-788.5"/>
    <n v="-23751"/>
    <x v="17"/>
  </r>
  <r>
    <m/>
    <x v="146"/>
    <s v="Credit Note"/>
    <s v="4401480964"/>
    <s v="BUILDERS WAREHOUSE:CENTURION"/>
    <s v="PETUNIA HYBRID 15CM  552297"/>
    <n v="-31"/>
    <n v="41.5"/>
    <n v="-1286.5"/>
    <n v="-25037.5"/>
    <x v="17"/>
  </r>
  <r>
    <m/>
    <x v="249"/>
    <s v="Credit Note"/>
    <s v="4401481273"/>
    <s v="BUILDERS WAREHOUSE:ERASMUS PARK"/>
    <s v="PETUNIA HYBRID 15CM  552297"/>
    <n v="-33"/>
    <n v="41.5"/>
    <n v="-1369.5"/>
    <n v="-26407"/>
    <x v="17"/>
  </r>
  <r>
    <m/>
    <x v="249"/>
    <s v="Credit Note"/>
    <s v="4401480898"/>
    <s v="BUILDERS WAREHOUSE:HARTEBEESPOORT"/>
    <s v="PETUNIA HYBRID 15CM  552297"/>
    <n v="-17"/>
    <n v="41.5"/>
    <n v="-705.5"/>
    <n v="-27112.5"/>
    <x v="17"/>
  </r>
  <r>
    <m/>
    <x v="147"/>
    <s v="Credit Note"/>
    <s v="4401481531"/>
    <s v="BUILDERS WAREHOUSE:STRUBENS VALLEY"/>
    <s v="PETUNIA HYBRID 15CM  552297"/>
    <n v="-10"/>
    <n v="41.5"/>
    <n v="-415"/>
    <n v="-27527.5"/>
    <x v="17"/>
  </r>
  <r>
    <m/>
    <x v="147"/>
    <s v="Credit Note"/>
    <s v="4401481550"/>
    <s v="BUILDERS WAREHOUSE:KLERKSDORP"/>
    <s v="PETUNIA HYBRID 15CM  552297"/>
    <n v="-37"/>
    <n v="41.5"/>
    <n v="-1535.5"/>
    <n v="-29063"/>
    <x v="17"/>
  </r>
  <r>
    <m/>
    <x v="147"/>
    <s v="Credit Note"/>
    <s v="86210A"/>
    <s v="LITTLE AUSTRIA"/>
    <s v="PETUNIA HYBRID 15CM"/>
    <n v="-4"/>
    <n v="41.5"/>
    <n v="-166"/>
    <n v="-29229"/>
    <x v="17"/>
  </r>
  <r>
    <m/>
    <x v="148"/>
    <s v="Credit Note"/>
    <s v="1108"/>
    <s v="PLANT FACTORY"/>
    <s v="PETUNIA HYBRID 15CM"/>
    <n v="-2"/>
    <n v="41.5"/>
    <n v="-83"/>
    <n v="-29312"/>
    <x v="17"/>
  </r>
  <r>
    <m/>
    <x v="148"/>
    <s v="Credit Note"/>
    <s v="4401481898"/>
    <s v="BUILDERS WAREHOUSE:BLOEMFONTEIN"/>
    <s v="PETUNIA HYBRID 15CM  552297"/>
    <n v="-25"/>
    <n v="41.5"/>
    <n v="-1037.5"/>
    <n v="-30349.5"/>
    <x v="17"/>
  </r>
  <r>
    <m/>
    <x v="148"/>
    <s v="Credit Note"/>
    <s v="4401481852"/>
    <s v="BUILDERS WAREHOUSE:BOKSBURG (NEW)"/>
    <s v="PETUNIA HYBRID 15CM  552297"/>
    <n v="-3"/>
    <n v="41.5"/>
    <n v="-124.5"/>
    <n v="-30474"/>
    <x v="17"/>
  </r>
  <r>
    <m/>
    <x v="148"/>
    <s v="Credit Note"/>
    <s v="4401481827"/>
    <s v="BUILDERS WAREHOUSE:NEWMARKET"/>
    <s v="PETUNIA HYBRID 15CM  552297"/>
    <n v="-26"/>
    <n v="41.5"/>
    <n v="-1079"/>
    <n v="-31553"/>
    <x v="17"/>
  </r>
  <r>
    <m/>
    <x v="148"/>
    <s v="Credit Note"/>
    <s v="4401481832"/>
    <s v="BUILDERS WAREHOUSE:EDENVALE"/>
    <s v="PETUNIA HYBRID 15CM  552297"/>
    <n v="-11"/>
    <n v="41.5"/>
    <n v="-456.5"/>
    <n v="-32009.5"/>
    <x v="17"/>
  </r>
  <r>
    <m/>
    <x v="148"/>
    <s v="Credit Note"/>
    <s v="4401481807"/>
    <s v="BUILDERS WAREHOUSE:SUNWARD PARK"/>
    <s v="PETUNIA HYBRID 15CM 552297"/>
    <n v="-4"/>
    <n v="41.5"/>
    <n v="-166"/>
    <n v="-32175.5"/>
    <x v="17"/>
  </r>
  <r>
    <m/>
    <x v="250"/>
    <s v="Credit Note"/>
    <s v="4401482731"/>
    <s v="BUILDERS WAREHOUSE:BETHLEHEM"/>
    <s v="PETUNIA HYBRID 15CM  552297"/>
    <n v="-15"/>
    <n v="41.5"/>
    <n v="-622.5"/>
    <n v="-32798"/>
    <x v="17"/>
  </r>
  <r>
    <m/>
    <x v="250"/>
    <s v="Credit Note"/>
    <s v="4401482740"/>
    <s v="BUILDERS WAREHOUSE:CENTURION"/>
    <s v="PETUNIA HYBRID 15CM  552297"/>
    <n v="-2"/>
    <n v="41.5"/>
    <n v="-83"/>
    <n v="-32881"/>
    <x v="17"/>
  </r>
  <r>
    <m/>
    <x v="250"/>
    <s v="Credit Note"/>
    <s v="86240A"/>
    <s v="BUILDERS WAREHOUSE:CEDAR SQUARE"/>
    <s v="PETUNIA HYBRID 15CM  552297"/>
    <n v="-1"/>
    <n v="41.5"/>
    <n v="-41.5"/>
    <n v="-32922.5"/>
    <x v="17"/>
  </r>
  <r>
    <m/>
    <x v="250"/>
    <s v="Credit Note"/>
    <s v="4401482690"/>
    <s v="BUILDERS WAREHOUSE:LYNNWOOD"/>
    <s v="PETUNIA HYBRID 15CM  552297"/>
    <n v="-8"/>
    <n v="41.5"/>
    <n v="-332"/>
    <n v="-33254.5"/>
    <x v="17"/>
  </r>
  <r>
    <m/>
    <x v="224"/>
    <s v="Credit Note"/>
    <s v="4401483133"/>
    <s v="BUILDERS WAREHOUSE:ZAMBEZI"/>
    <s v="PETUNIA HYBRID 15CM  552297"/>
    <n v="-40"/>
    <n v="41.5"/>
    <n v="-1660"/>
    <n v="-34914.5"/>
    <x v="17"/>
  </r>
  <r>
    <m/>
    <x v="224"/>
    <s v="Credit Note"/>
    <s v="4401483099"/>
    <s v="BUILDERS WAREHOUSE:LAMBTON"/>
    <s v="PETUNIA HYBRID 15CM  552297"/>
    <n v="-1"/>
    <n v="41.5"/>
    <n v="-41.5"/>
    <n v="-34956"/>
    <x v="17"/>
  </r>
  <r>
    <m/>
    <x v="212"/>
    <s v="Credit Note"/>
    <s v="4401483536"/>
    <s v="BUILDERS WAREHOUSE:NORTHRIDING"/>
    <s v="PETUNIA HYBRID 15CM  552297"/>
    <n v="-32"/>
    <n v="41.5"/>
    <n v="-1328"/>
    <n v="-36284"/>
    <x v="17"/>
  </r>
  <r>
    <m/>
    <x v="212"/>
    <s v="Credit Note"/>
    <s v="4401484379"/>
    <s v="BUILDERS WAREHOUSE:BOKSBURG (NEW)"/>
    <s v="PETUNIA HYBRID 15CM  55227"/>
    <n v="-23"/>
    <n v="41.5"/>
    <n v="-954.5"/>
    <n v="-37238.5"/>
    <x v="17"/>
  </r>
  <r>
    <m/>
    <x v="212"/>
    <s v="Credit Note"/>
    <s v="4401483538"/>
    <s v="BUILDERS WAREHOUSE:POLOKWANE"/>
    <s v="PETUNIA HYBRID 15CM  552297"/>
    <n v="-2"/>
    <n v="41.5"/>
    <n v="-83"/>
    <n v="-37321.5"/>
    <x v="17"/>
  </r>
  <r>
    <m/>
    <x v="133"/>
    <s v="Credit Note"/>
    <s v="86293A"/>
    <s v="BUILDERS WAREHOUSE:MIDDELBURG"/>
    <s v="PETUNIA HYBRID 15CM  552297"/>
    <n v="-2"/>
    <n v="41.5"/>
    <n v="-83"/>
    <n v="-37404.5"/>
    <x v="17"/>
  </r>
  <r>
    <m/>
    <x v="133"/>
    <s v="Credit Note"/>
    <s v="4401483877"/>
    <s v="BUILDERS WAREHOUSE:SUNWARD PARK"/>
    <s v="PETUNIA HYBRID 15CM  552297"/>
    <n v="-28"/>
    <n v="41.5"/>
    <n v="-1162"/>
    <n v="-38566.5"/>
    <x v="17"/>
  </r>
  <r>
    <m/>
    <x v="133"/>
    <s v="Credit Note"/>
    <s v="4401483878"/>
    <s v="BUILDERS WAREHOUSE:EDENVALE"/>
    <s v="PETUNIA HYBRID 15CM  552297"/>
    <n v="-14"/>
    <n v="41.5"/>
    <n v="-581"/>
    <n v="-39147.5"/>
    <x v="17"/>
  </r>
  <r>
    <m/>
    <x v="133"/>
    <s v="Credit Note"/>
    <s v="86300A"/>
    <s v="THYME SQUARE"/>
    <s v="PETUNIA HYBRID 15CM"/>
    <n v="-11"/>
    <n v="29.5"/>
    <n v="-324.5"/>
    <n v="-39472"/>
    <x v="17"/>
  </r>
  <r>
    <m/>
    <x v="133"/>
    <s v="Credit Note"/>
    <s v="4401483810"/>
    <s v="BUILDERS WAREHOUSE:NEWCASTLE"/>
    <s v="PETUNIA HYBRID 15CM  552297"/>
    <n v="-14"/>
    <n v="41.5"/>
    <n v="-581"/>
    <n v="-40053"/>
    <x v="17"/>
  </r>
  <r>
    <m/>
    <x v="133"/>
    <s v="Credit Note"/>
    <s v="4401483870"/>
    <s v="BUILDERS WAREHOUSE:MIDDELBURG"/>
    <s v="PETUNIA HYBRID 15CM"/>
    <n v="-2"/>
    <n v="41.5"/>
    <n v="-83"/>
    <n v="-40136"/>
    <x v="17"/>
  </r>
  <r>
    <m/>
    <x v="287"/>
    <s v="Credit Note"/>
    <s v="4401484424"/>
    <s v="BUILDERS WAREHOUSE:RUSTENBURG"/>
    <s v="PETUNIA HYBRID 15CM  552297"/>
    <n v="-14"/>
    <n v="41.5"/>
    <n v="-581"/>
    <n v="-40717"/>
    <x v="17"/>
  </r>
  <r>
    <m/>
    <x v="252"/>
    <s v="Credit Note"/>
    <s v="4401485087"/>
    <s v="BUILDERS WAREHOUSE:KLERKSDORP"/>
    <s v="PETUNIA HYBRID 15CM  552297"/>
    <n v="-3"/>
    <n v="41.5"/>
    <n v="-124.5"/>
    <n v="-40841.5"/>
    <x v="17"/>
  </r>
  <r>
    <m/>
    <x v="225"/>
    <s v="Credit Note"/>
    <s v="4401485450"/>
    <s v="BUILDERS WAREHOUSE:GREENSTONE"/>
    <s v="PETUNIA HYBRID 15CM  552297"/>
    <n v="-13"/>
    <n v="41.5"/>
    <n v="-539.5"/>
    <n v="-41381"/>
    <x v="17"/>
  </r>
  <r>
    <m/>
    <x v="225"/>
    <s v="Credit Note"/>
    <s v="4401485511"/>
    <s v="BUILDERS WAREHOUSE:KEMPTON PARK"/>
    <s v="PETUNIA HYBRID 15CM  552297"/>
    <n v="-16"/>
    <n v="41.5"/>
    <n v="-664"/>
    <n v="-42045"/>
    <x v="17"/>
  </r>
  <r>
    <m/>
    <x v="225"/>
    <s v="Credit Note"/>
    <s v="4401485540"/>
    <s v="BUILDERS WAREHOUSE:STRUBENS VALLEY"/>
    <s v="PETUNIA HYBRID 15CM  552297"/>
    <n v="-6"/>
    <n v="41.5"/>
    <n v="-249"/>
    <n v="-42294"/>
    <x v="17"/>
  </r>
  <r>
    <m/>
    <x v="225"/>
    <s v="Credit Note"/>
    <s v="4401485535"/>
    <s v="BUILDERS WAREHOUSE:MAFIKENG"/>
    <s v="PETUNIA HYBRID 15CM  552297"/>
    <n v="-1"/>
    <n v="41.5"/>
    <n v="-41.5"/>
    <n v="-42335.5"/>
    <x v="17"/>
  </r>
  <r>
    <m/>
    <x v="149"/>
    <s v="Credit Note"/>
    <s v="4401485792"/>
    <s v="BUILDERS WAREHOUSE:NEWMARKET"/>
    <s v="PETUNIA HYBRID 15CM  552297"/>
    <n v="-9"/>
    <n v="41.5"/>
    <n v="-373.5"/>
    <n v="-42709"/>
    <x v="17"/>
  </r>
  <r>
    <m/>
    <x v="149"/>
    <s v="Credit Note"/>
    <s v="4401485865"/>
    <s v="BUILDERS WAREHOUSE:SUNWARD PARK"/>
    <s v="PETUNIA HYBRID 15CM  552297"/>
    <n v="-36"/>
    <n v="41.5"/>
    <n v="-1494"/>
    <n v="-44203"/>
    <x v="17"/>
  </r>
  <r>
    <m/>
    <x v="149"/>
    <s v="Credit Note"/>
    <s v="746891"/>
    <s v="SPAR SOUTH RAND DC:SPAR THE PALMS"/>
    <s v="PETUNIA HYBRID 15CM"/>
    <n v="-2"/>
    <n v="41.5"/>
    <n v="-83"/>
    <n v="-44286"/>
    <x v="17"/>
  </r>
  <r>
    <m/>
    <x v="288"/>
    <s v="Credit Note"/>
    <s v="1027"/>
    <s v="THYME SQUARE"/>
    <s v="PETUNIA HYBRID 15CM"/>
    <n v="-29"/>
    <n v="29.5"/>
    <n v="-855.5"/>
    <n v="-45141.5"/>
    <x v="17"/>
  </r>
  <r>
    <m/>
    <x v="222"/>
    <s v="Credit Note"/>
    <s v="4401486855"/>
    <s v="BUILDERS WAREHOUSE:SECUNDA"/>
    <s v="PETUNIA HYBRID 15CM  552297"/>
    <n v="-5"/>
    <n v="41.5"/>
    <n v="-207.5"/>
    <n v="-45349"/>
    <x v="17"/>
  </r>
  <r>
    <m/>
    <x v="222"/>
    <s v="Credit Note"/>
    <s v="4401486828"/>
    <s v="BUILDERS WAREHOUSE:CENTURION"/>
    <s v="PETUNIA HYBRID 15CM  552297"/>
    <n v="-10"/>
    <n v="41.5"/>
    <n v="-415"/>
    <n v="-45764"/>
    <x v="17"/>
  </r>
  <r>
    <m/>
    <x v="222"/>
    <s v="Credit Note"/>
    <s v="4401486942"/>
    <s v="BUILDERS WAREHOUSE:RASLOUW"/>
    <s v="PETUNIA HYBRID 15CM  552297"/>
    <n v="-6"/>
    <n v="41.5"/>
    <n v="-249"/>
    <n v="-46013"/>
    <x v="17"/>
  </r>
  <r>
    <m/>
    <x v="289"/>
    <s v="Credit Note"/>
    <s v="4401487332"/>
    <s v="BUILDERS WAREHOUSE:CRAIGHALL PARK"/>
    <s v="PETUNIA HYBRID 15CM  552297"/>
    <n v="-1"/>
    <n v="41.5"/>
    <n v="-41.5"/>
    <n v="-46054.5"/>
    <x v="17"/>
  </r>
  <r>
    <m/>
    <x v="289"/>
    <s v="Credit Note"/>
    <s v="35474"/>
    <s v="FH CHAMBERLAIN TRADING (PTY) LTD:MONTANA"/>
    <s v="PETUNIA HYBRID 15CM"/>
    <n v="-11"/>
    <n v="38.450000000000003"/>
    <n v="-422.95"/>
    <n v="-46477.45"/>
    <x v="17"/>
  </r>
  <r>
    <m/>
    <x v="253"/>
    <s v="Credit Note"/>
    <s v="4401487775"/>
    <s v="BUILDERS WAREHOUSE:NEWCASTLE"/>
    <s v="PETUNIA HYBRID 15CM  552297"/>
    <n v="-20"/>
    <n v="41.5"/>
    <n v="-830"/>
    <n v="-47307.45"/>
    <x v="17"/>
  </r>
  <r>
    <m/>
    <x v="253"/>
    <s v="Credit Note"/>
    <s v="4401487817"/>
    <s v="BUILDERS WAREHOUSE:VEREENIGING"/>
    <s v="PETUNIA HYBRID 15CM  552297"/>
    <n v="-38"/>
    <n v="41.5"/>
    <n v="-1577"/>
    <n v="-48884.45"/>
    <x v="17"/>
  </r>
  <r>
    <m/>
    <x v="253"/>
    <s v="Credit Note"/>
    <s v="4401487681"/>
    <s v="BUILDERS WAREHOUSE:FLORIDA GLEN"/>
    <s v="PETUNIA HYBRID 15CM  552297"/>
    <n v="-5"/>
    <n v="41.5"/>
    <n v="-207.5"/>
    <n v="-49091.95"/>
    <x v="17"/>
  </r>
  <r>
    <m/>
    <x v="150"/>
    <s v="Credit Note"/>
    <s v="4401488299"/>
    <s v="BUILDERS WAREHOUSE:BLOEMFONTEIN"/>
    <s v="PETUNIA HYBRID 15CM  552297"/>
    <n v="-5"/>
    <n v="41.5"/>
    <n v="-207.5"/>
    <n v="-49299.45"/>
    <x v="17"/>
  </r>
  <r>
    <m/>
    <x v="150"/>
    <s v="Credit Note"/>
    <s v="4401488273"/>
    <s v="BUILDERS WAREHOUSE:CARNIVAL MALL"/>
    <s v="PETUNIA HYBRID 15CM  552297"/>
    <n v="-6"/>
    <n v="41.5"/>
    <n v="-249"/>
    <n v="-49548.45"/>
    <x v="17"/>
  </r>
  <r>
    <m/>
    <x v="150"/>
    <s v="Credit Note"/>
    <s v="4401488176"/>
    <s v="BUILDERS WAREHOUSE:EDENVALE"/>
    <s v="PETUNIA HYBRID 15CM  552297"/>
    <n v="-5"/>
    <n v="41.5"/>
    <n v="-207.5"/>
    <n v="-49755.95"/>
    <x v="17"/>
  </r>
  <r>
    <m/>
    <x v="150"/>
    <s v="Credit Note"/>
    <s v="4401488279"/>
    <s v="BUILDERS WAREHOUSE:MIDDELBURG"/>
    <s v="PETUNIA HYBRID 15CM  552297"/>
    <n v="-3"/>
    <n v="41.5"/>
    <n v="-124.5"/>
    <n v="-49880.45"/>
    <x v="17"/>
  </r>
  <r>
    <m/>
    <x v="150"/>
    <s v="Credit Note"/>
    <s v="4401488238"/>
    <s v="BUILDERS WAREHOUSE:SUNWARD PARK"/>
    <s v="PETUNIA HYBRID 15CM  552297"/>
    <n v="-4"/>
    <n v="41.5"/>
    <n v="-166"/>
    <n v="-50046.45"/>
    <x v="17"/>
  </r>
  <r>
    <m/>
    <x v="58"/>
    <s v="Credit Note"/>
    <s v="4401489384"/>
    <s v="BUILDERS WAREHOUSE:CENTURION"/>
    <s v="PETUNIA HYBRID 15CM  552297"/>
    <n v="-5"/>
    <n v="41.5"/>
    <n v="-207.5"/>
    <n v="-50253.95"/>
    <x v="17"/>
  </r>
  <r>
    <m/>
    <x v="58"/>
    <s v="Credit Note"/>
    <s v="4401489312"/>
    <s v="BUILDERS WAREHOUSE:LYNNWOOD"/>
    <s v="PETUNIA HYBRID 15CM  552297"/>
    <n v="-6"/>
    <n v="41.5"/>
    <n v="-249"/>
    <n v="-50502.95"/>
    <x v="17"/>
  </r>
  <r>
    <m/>
    <x v="152"/>
    <s v="Credit Note"/>
    <s v="4401489959"/>
    <s v="BUILDERS WAREHOUSE:KLERKSDORP"/>
    <s v="PETUNIA HYBRID 15CM  552297"/>
    <n v="-8"/>
    <n v="41.5"/>
    <n v="-332"/>
    <n v="-50834.95"/>
    <x v="17"/>
  </r>
  <r>
    <m/>
    <x v="152"/>
    <s v="Credit Note"/>
    <s v="1078A"/>
    <s v="ECKARDS GARDEN PAVILION"/>
    <s v="PETUNIA HYBRID 15CM"/>
    <n v="-1"/>
    <n v="41.5"/>
    <n v="-41.5"/>
    <n v="-50876.45"/>
    <x v="17"/>
  </r>
  <r>
    <m/>
    <x v="152"/>
    <s v="Credit Note"/>
    <s v="4401479671"/>
    <s v="BUILDERS WAREHOUSE:CHERRY LANE"/>
    <s v="PETUNIA HYBRID 15CM"/>
    <n v="-11"/>
    <n v="41.5"/>
    <n v="-456.5"/>
    <n v="-51332.95"/>
    <x v="17"/>
  </r>
  <r>
    <m/>
    <x v="152"/>
    <s v="Credit Note"/>
    <s v="4401483101"/>
    <s v="BUILDERS WAREHOUSE:CHERRY LANE"/>
    <s v="PETUNIA HYBRID 15CM"/>
    <n v="-9"/>
    <n v="41.5"/>
    <n v="-373.5"/>
    <n v="-51706.45"/>
    <x v="17"/>
  </r>
  <r>
    <m/>
    <x v="153"/>
    <s v="Credit Note"/>
    <s v="4401490411"/>
    <s v="BUILDERS WAREHOUSE:GREENSTONE"/>
    <s v="PETUNIA HYBRID 15CM  552297"/>
    <n v="-20"/>
    <n v="41.5"/>
    <n v="-830"/>
    <n v="-52536.45"/>
    <x v="17"/>
  </r>
  <r>
    <m/>
    <x v="153"/>
    <s v="Credit Note"/>
    <s v="4401490461"/>
    <s v="BUILDERS WAREHOUSE:KEMPTON PARK"/>
    <s v="PETUNIA HYBRID 15CM  552297"/>
    <n v="-12"/>
    <n v="41.5"/>
    <n v="-498"/>
    <n v="-53034.45"/>
    <x v="17"/>
  </r>
  <r>
    <m/>
    <x v="153"/>
    <s v="Credit Note"/>
    <s v="4401490429"/>
    <s v="BUILDERS WAREHOUSE:MIDDELBURG"/>
    <s v="PETUNIA HYBRID 15CM  552297"/>
    <n v="-5"/>
    <n v="41.5"/>
    <n v="-207.5"/>
    <n v="-53241.95"/>
    <x v="17"/>
  </r>
  <r>
    <m/>
    <x v="134"/>
    <s v="Credit Note"/>
    <s v="4401490914"/>
    <s v="BUILDERS WAREHOUSE:BETHLEHEM"/>
    <s v="PETUNIA HYBRID 15CM 552297"/>
    <n v="-4"/>
    <n v="41.5"/>
    <n v="-166"/>
    <n v="-53407.95"/>
    <x v="17"/>
  </r>
  <r>
    <m/>
    <x v="134"/>
    <s v="Credit Note"/>
    <s v="4401490954"/>
    <s v="BUILDERS WAREHOUSE:BLOEMFONTEIN"/>
    <s v="PETUNIA HYBRID 15CM  552297"/>
    <n v="-5"/>
    <n v="41.5"/>
    <n v="-207.5"/>
    <n v="-53615.45"/>
    <x v="17"/>
  </r>
  <r>
    <m/>
    <x v="134"/>
    <s v="Credit Note"/>
    <s v="4401490930"/>
    <s v="BUILDERS WAREHOUSE:EDENVALE"/>
    <s v="PETUNIA HYBRID 15CM  552297"/>
    <n v="-20"/>
    <n v="41.5"/>
    <n v="-830"/>
    <n v="-54445.45"/>
    <x v="17"/>
  </r>
  <r>
    <m/>
    <x v="213"/>
    <s v="Credit Note"/>
    <s v="4401491450"/>
    <s v="BUILDERS WAREHOUSE:NOORDHEUWEL"/>
    <s v="PETUNIA HYBRID 15CM  552297"/>
    <n v="-10"/>
    <n v="41.5"/>
    <n v="-415"/>
    <n v="-54860.45"/>
    <x v="17"/>
  </r>
  <r>
    <m/>
    <x v="290"/>
    <s v="Credit Note"/>
    <s v="4401492562"/>
    <s v="BUILDERS WAREHOUSE:NEWCASTLE"/>
    <s v="PETUNIA HYBRID 15CM  552297"/>
    <n v="-1"/>
    <n v="41.5"/>
    <n v="-41.5"/>
    <n v="-54901.95"/>
    <x v="17"/>
  </r>
  <r>
    <m/>
    <x v="221"/>
    <s v="Credit Note"/>
    <s v="4401493056"/>
    <s v="BUILDERS WAREHOUSE:ERASMUS PARK"/>
    <s v="PETUNIA HYBRID 15CM  552297"/>
    <n v="-10"/>
    <n v="41.5"/>
    <n v="-415"/>
    <n v="-55316.95"/>
    <x v="17"/>
  </r>
  <r>
    <m/>
    <x v="221"/>
    <s v="Credit Note"/>
    <s v="35600"/>
    <s v="FH CHAMBERLAIN TRADING (PTY) LTD:MONTANA"/>
    <s v="PETUNIA HYBRID 15CM"/>
    <n v="-2"/>
    <n v="38.450000000000003"/>
    <n v="-76.900000000000006"/>
    <n v="-55393.85"/>
    <x v="17"/>
  </r>
  <r>
    <m/>
    <x v="242"/>
    <s v="Credit Note"/>
    <s v="4401493509"/>
    <s v="BUILDERS WAREHOUSE:NELSPRUIT"/>
    <s v="PETUNIA HYBRID 15CM  552297"/>
    <n v="-5"/>
    <n v="41.5"/>
    <n v="-207.5"/>
    <n v="-55601.35"/>
    <x v="17"/>
  </r>
  <r>
    <m/>
    <x v="242"/>
    <s v="Credit Note"/>
    <s v="4401493365"/>
    <s v="BUILDERS WAREHOUSE:CARNIVAL MALL"/>
    <s v="PETUNIA HYBRID 15CM  552297"/>
    <n v="-28"/>
    <n v="41.5"/>
    <n v="-1162"/>
    <n v="-56763.35"/>
    <x v="17"/>
  </r>
  <r>
    <m/>
    <x v="228"/>
    <s v="Credit Note"/>
    <s v="4401495132"/>
    <s v="BUILDERS WAREHOUSE:NOORDHEUWEL"/>
    <s v="PETUNIA HYBRID 15CM  552297"/>
    <n v="-10"/>
    <n v="41.5"/>
    <n v="-415"/>
    <n v="-57178.35"/>
    <x v="17"/>
  </r>
  <r>
    <m/>
    <x v="228"/>
    <s v="Credit Note"/>
    <s v="RTS1033455"/>
    <s v="RIVERSIDE MICA"/>
    <s v="PETUNIA HYBRID 15CM"/>
    <n v="-2"/>
    <n v="45.85"/>
    <n v="-91.7"/>
    <n v="-57270.049999999996"/>
    <x v="17"/>
  </r>
  <r>
    <m/>
    <x v="255"/>
    <s v="Credit Note"/>
    <s v="0895"/>
    <s v="ROSES FOR U t/a URTH"/>
    <s v="PETUNIA HYBRID 15CM"/>
    <n v="-3"/>
    <n v="19.989999999999998"/>
    <n v="-59.97"/>
    <n v="-57330.02"/>
    <x v="17"/>
  </r>
  <r>
    <m/>
    <x v="255"/>
    <s v="Credit Note"/>
    <s v="4401495453"/>
    <s v="BUILDERS WAREHOUSE:BLOEMFONTEIN"/>
    <s v="PETUNIA HYBRID 15CM  552297"/>
    <n v="-43"/>
    <n v="41.5"/>
    <n v="-1784.5"/>
    <n v="-59114.52"/>
    <x v="17"/>
  </r>
  <r>
    <m/>
    <x v="255"/>
    <s v="Credit Note"/>
    <s v="4401495433"/>
    <s v="BUILDERS WAREHOUSE:FOURWAYS"/>
    <s v="PETUNIA HYBRID 15CM  552297"/>
    <n v="-2"/>
    <n v="41.5"/>
    <n v="-83"/>
    <n v="-59197.52"/>
    <x v="17"/>
  </r>
  <r>
    <m/>
    <x v="255"/>
    <s v="Credit Note"/>
    <s v="4401495408"/>
    <s v="BUILDERS WAREHOUSE:EDENVALE"/>
    <s v="PETUNIA HYBRID 15CM  552297"/>
    <n v="-5"/>
    <n v="41.5"/>
    <n v="-207.5"/>
    <n v="-59405.02"/>
    <x v="17"/>
  </r>
  <r>
    <m/>
    <x v="255"/>
    <s v="Credit Note"/>
    <s v="4401495448"/>
    <s v="BUILDERS WAREHOUSE:RIVONIA"/>
    <s v="PETUNIA HYBRID 15CM  552297"/>
    <n v="-10"/>
    <n v="41.5"/>
    <n v="-415"/>
    <n v="-59820.02"/>
    <x v="17"/>
  </r>
  <r>
    <m/>
    <x v="255"/>
    <s v="Credit Note"/>
    <s v="4401495449"/>
    <s v="BUILDERS WAREHOUSE:MAFIKENG"/>
    <s v="PETUNIA HYBRID 15CM  552297"/>
    <n v="-10"/>
    <n v="41.5"/>
    <n v="-415"/>
    <n v="-60235.02"/>
    <x v="17"/>
  </r>
  <r>
    <m/>
    <x v="291"/>
    <s v="Credit Note"/>
    <s v="0896"/>
    <s v="LITTLE AUSTRIA"/>
    <s v="PETUNIA HYBRID 15CM"/>
    <n v="-2"/>
    <n v="41.5"/>
    <n v="-83"/>
    <n v="-60318.02"/>
    <x v="17"/>
  </r>
  <r>
    <m/>
    <x v="291"/>
    <s v="Credit Note"/>
    <s v="4401495934"/>
    <s v="BUILDERS WAREHOUSE:NOORDHEUWEL"/>
    <s v="PETUNIA HYBRID 15CM  552297"/>
    <n v="-14"/>
    <n v="41.5"/>
    <n v="-581"/>
    <n v="-60899.02"/>
    <x v="17"/>
  </r>
  <r>
    <m/>
    <x v="59"/>
    <s v="Credit Note"/>
    <s v="4401496183"/>
    <s v="BUILDERS WAREHOUSE:RASLOUW"/>
    <s v="PETUNIA HYBRID 15CM  552297"/>
    <n v="-15"/>
    <n v="41.5"/>
    <n v="-622.5"/>
    <n v="-61521.52"/>
    <x v="17"/>
  </r>
  <r>
    <m/>
    <x v="59"/>
    <s v="Credit Note"/>
    <s v="4401496255"/>
    <s v="BUILDERS WAREHOUSE:RUSTENBURG"/>
    <s v="PETUNIA HYBRID 15CM  552297"/>
    <n v="-13"/>
    <n v="41.5"/>
    <n v="-539.5"/>
    <n v="-62061.02"/>
    <x v="17"/>
  </r>
  <r>
    <m/>
    <x v="59"/>
    <s v="Credit Note"/>
    <s v="4401496267"/>
    <s v="BUILDERS WAREHOUSE:GLEN EAGLES"/>
    <s v="PETUNIA HYBRID 15CM  552297"/>
    <n v="-11"/>
    <n v="41.5"/>
    <n v="-456.5"/>
    <n v="-62517.52"/>
    <x v="17"/>
  </r>
  <r>
    <m/>
    <x v="59"/>
    <s v="Credit Note"/>
    <s v="4401496259"/>
    <s v="BUILDERS WAREHOUSE:WOODLANDS"/>
    <s v="PETUNIA HYBRID 15CM  552297"/>
    <n v="-8"/>
    <n v="41.5"/>
    <n v="-332"/>
    <n v="-62849.52"/>
    <x v="17"/>
  </r>
  <r>
    <m/>
    <x v="155"/>
    <s v="Credit Note"/>
    <s v="4401496486"/>
    <s v="BUILDERS WAREHOUSE:KLERKSDORP"/>
    <s v="PETUNIA HYBRID 15CM  552297"/>
    <n v="-10"/>
    <n v="41.5"/>
    <n v="-415"/>
    <n v="-63264.52"/>
    <x v="17"/>
  </r>
  <r>
    <m/>
    <x v="155"/>
    <s v="Credit Note"/>
    <s v="35692"/>
    <s v="FH CHAMBERLAIN TRADING (PTY) LTD:MONTANA"/>
    <s v="PETUNIA HYBRID 15CM"/>
    <n v="-21"/>
    <n v="41.5"/>
    <n v="-871.5"/>
    <n v="-64136.02"/>
    <x v="17"/>
  </r>
  <r>
    <m/>
    <x v="156"/>
    <s v="Credit Note"/>
    <s v="4401497023"/>
    <s v="BUILDERS WAREHOUSE:NORWOOD"/>
    <s v="PETUNIA HYBRID 15CM  552297"/>
    <n v="-20"/>
    <n v="41.5"/>
    <n v="-830"/>
    <n v="-64966.02"/>
    <x v="17"/>
  </r>
  <r>
    <m/>
    <x v="156"/>
    <s v="Credit Note"/>
    <s v="4401496939"/>
    <s v="BUILDERS WAREHOUSE:VEREENIGING"/>
    <s v="PETUNIA HYBRID 15CM  552297"/>
    <n v="-10"/>
    <n v="41.5"/>
    <n v="-415"/>
    <n v="-65381.02"/>
    <x v="17"/>
  </r>
  <r>
    <m/>
    <x v="156"/>
    <s v="Credit Note"/>
    <s v="1127"/>
    <s v="LITTLE AUSTRIA"/>
    <s v="PETUNIA HYBRID 15CM"/>
    <n v="-6"/>
    <n v="41.5"/>
    <n v="-249"/>
    <n v="-65630.01999999999"/>
    <x v="17"/>
  </r>
  <r>
    <m/>
    <x v="156"/>
    <s v="Credit Note"/>
    <s v="4401497380"/>
    <s v="BUILDERS WAREHOUSE:EDENVALE"/>
    <s v="PETUNIA HYBRID 15CM  552297"/>
    <n v="-2"/>
    <n v="41.5"/>
    <n v="-83"/>
    <n v="-65713.01999999999"/>
    <x v="17"/>
  </r>
  <r>
    <m/>
    <x v="157"/>
    <s v="Credit Note"/>
    <s v="4401497431"/>
    <s v="BUILDERS WAREHOUSE:NELSPRUIT"/>
    <s v="PETUNIA HYBRID 15CM  552297"/>
    <n v="-20"/>
    <n v="41.5"/>
    <n v="-830"/>
    <n v="-66543.01999999999"/>
    <x v="17"/>
  </r>
  <r>
    <m/>
    <x v="157"/>
    <s v="Credit Note"/>
    <s v="4401497388"/>
    <s v="BUILDERS WAREHOUSE:NEWMARKET"/>
    <s v="PETUNIA HYBRID 15CM  552297"/>
    <n v="-38"/>
    <n v="41.5"/>
    <n v="-1577"/>
    <n v="-68120.01999999999"/>
    <x v="17"/>
  </r>
  <r>
    <m/>
    <x v="157"/>
    <s v="Credit Note"/>
    <s v="1129"/>
    <s v="THYME SQUARE"/>
    <s v="PETUNIA HYBRID 15CM"/>
    <n v="-13"/>
    <n v="29.5"/>
    <n v="-383.5"/>
    <n v="-68503.51999999999"/>
    <x v="17"/>
  </r>
  <r>
    <m/>
    <x v="158"/>
    <s v="Credit Note"/>
    <s v="4401497956"/>
    <s v="BUILDERS WAREHOUSE:NOORDHEUWEL"/>
    <s v="PETUNIA HYBRID 15CM  552297"/>
    <n v="-2"/>
    <n v="41.5"/>
    <n v="-83"/>
    <n v="-68586.51999999999"/>
    <x v="17"/>
  </r>
  <r>
    <m/>
    <x v="158"/>
    <s v="Credit Note"/>
    <s v="4401498021"/>
    <s v="BUILDERS WAREHOUSE:LYNNWOOD"/>
    <s v="PETUNIA HYBRID 15CM  552297"/>
    <n v="-28"/>
    <n v="41.5"/>
    <n v="-1162"/>
    <n v="-69748.51999999999"/>
    <x v="17"/>
  </r>
  <r>
    <m/>
    <x v="158"/>
    <s v="Credit Note"/>
    <s v="4401497986"/>
    <s v="BUILDERS WAREHOUSE:SILVERLAKES"/>
    <s v="PETUNIA HYBRID 15CM  552297"/>
    <n v="-23"/>
    <n v="41.5"/>
    <n v="-954.5"/>
    <n v="-70703.01999999999"/>
    <x v="17"/>
  </r>
  <r>
    <m/>
    <x v="159"/>
    <s v="Credit Note"/>
    <s v="4401498483"/>
    <s v="BUILDERS WAREHOUSE:RIVONIA"/>
    <s v="PETUNIA HYBRID 15CM  552297"/>
    <n v="-31"/>
    <n v="41.5"/>
    <n v="-1286.5"/>
    <n v="-71989.51999999999"/>
    <x v="17"/>
  </r>
  <r>
    <m/>
    <x v="159"/>
    <s v="Credit Note"/>
    <s v="4401498459"/>
    <s v="BUILDERS WAREHOUSE:FOURWAYS"/>
    <s v="PETUNIA HYBRID 15CM  552297"/>
    <n v="-5"/>
    <n v="41.5"/>
    <n v="-207.5"/>
    <n v="-72197.01999999999"/>
    <x v="17"/>
  </r>
  <r>
    <m/>
    <x v="159"/>
    <s v="Credit Note"/>
    <s v="4401498508"/>
    <s v="BUILDERS WAREHOUSE:CEDAR SQUARE"/>
    <s v="PETUNIA HYBRID 15CM  552297"/>
    <n v="-9"/>
    <n v="41.5"/>
    <n v="-373.5"/>
    <n v="-72570.51999999999"/>
    <x v="17"/>
  </r>
  <r>
    <m/>
    <x v="160"/>
    <s v="Credit Note"/>
    <s v="1092"/>
    <s v="PRETTY GARDENS"/>
    <s v="PETUNIA HYBRID 15CM"/>
    <n v="-5"/>
    <n v="41.5"/>
    <n v="-207.5"/>
    <n v="-72778.01999999999"/>
    <x v="17"/>
  </r>
  <r>
    <m/>
    <x v="160"/>
    <s v="Credit Note"/>
    <s v="1091"/>
    <s v="ROSES FOR U t/a URTH"/>
    <s v="PETUNIA HYBRID 15CM"/>
    <n v="-4"/>
    <n v="41.5"/>
    <n v="-166"/>
    <n v="-72944.01999999999"/>
    <x v="17"/>
  </r>
  <r>
    <m/>
    <x v="160"/>
    <s v="Credit Note"/>
    <s v="4401498935"/>
    <s v="BUILDERS WAREHOUSE:CRAIGHALL PARK"/>
    <s v="PETUNIA HYBRID 15CM  552297"/>
    <n v="-2"/>
    <n v="41.5"/>
    <n v="-83"/>
    <n v="-73027.01999999999"/>
    <x v="17"/>
  </r>
  <r>
    <m/>
    <x v="161"/>
    <s v="Credit Note"/>
    <s v="4401499390"/>
    <s v="BUILDERS WAREHOUSE:KEMPTON PARK"/>
    <s v="PETUNIA HYBRID 15CM  552297"/>
    <n v="-25"/>
    <n v="41.5"/>
    <n v="-1037.5"/>
    <n v="-74064.51999999999"/>
    <x v="17"/>
  </r>
  <r>
    <m/>
    <x v="162"/>
    <s v="Credit Note"/>
    <s v="4401499815"/>
    <s v="BUILDERS WAREHOUSE:EDENVALE"/>
    <s v="PETUNIA HYBRID 15CM  552297"/>
    <n v="-10"/>
    <n v="41.5"/>
    <n v="-415"/>
    <n v="-74479.51999999999"/>
    <x v="17"/>
  </r>
  <r>
    <m/>
    <x v="162"/>
    <s v="Credit Note"/>
    <s v="35793"/>
    <s v="FH CHAMBERLAIN TRADING (PTY) LTD:MONTANA"/>
    <s v="PETUNIA HYBRID 15CM"/>
    <n v="-13"/>
    <n v="41.5"/>
    <n v="-539.5"/>
    <n v="-75019.01999999999"/>
    <x v="17"/>
  </r>
  <r>
    <m/>
    <x v="135"/>
    <s v="Credit Note"/>
    <s v="86794A"/>
    <s v="THYME SQUARE"/>
    <s v="PETUNIA HYBRID 15CM"/>
    <n v="-6"/>
    <n v="29.5"/>
    <n v="-177"/>
    <n v="-75196.01999999999"/>
    <x v="17"/>
  </r>
  <r>
    <m/>
    <x v="163"/>
    <s v="Credit Note"/>
    <s v="1093"/>
    <s v="LITTLE AUSTRIA"/>
    <s v="PETUNIA HYBRID 15CM"/>
    <n v="-3"/>
    <n v="41.5"/>
    <n v="-124.5"/>
    <n v="-75320.51999999999"/>
    <x v="17"/>
  </r>
  <r>
    <m/>
    <x v="163"/>
    <s v="Credit Note"/>
    <s v="4401500514"/>
    <s v="BUILDERS WAREHOUSE:HARTEBEESPOORT"/>
    <s v="PETUNIA HYBRID 15CM  552297"/>
    <n v="-26"/>
    <n v="41.5"/>
    <n v="-1079"/>
    <n v="-76399.51999999999"/>
    <x v="17"/>
  </r>
  <r>
    <m/>
    <x v="165"/>
    <s v="Credit Note"/>
    <s v="4401501531"/>
    <s v="BUILDERS WAREHOUSE:NELSPRUIT"/>
    <s v="PETUNIA HYBRID 15CM  552297"/>
    <n v="-3"/>
    <n v="41.5"/>
    <n v="-124.5"/>
    <n v="-76524.01999999999"/>
    <x v="17"/>
  </r>
  <r>
    <m/>
    <x v="165"/>
    <s v="Credit Note"/>
    <s v="4401501513"/>
    <s v="BUILDERS WAREHOUSE:NEWCASTLE"/>
    <s v="PETUNIA HYBRID 15CM  552297"/>
    <n v="-4"/>
    <n v="41.5"/>
    <n v="-166"/>
    <n v="-76690.01999999999"/>
    <x v="17"/>
  </r>
  <r>
    <m/>
    <x v="165"/>
    <s v="Credit Note"/>
    <s v="35826"/>
    <s v="FH CHAMBERLAIN TRADING (PTY) LTD:MONTANA"/>
    <s v="PETUNIA HYBRID 15CM"/>
    <n v="-13"/>
    <n v="41.5"/>
    <n v="-539.5"/>
    <n v="-77229.51999999999"/>
    <x v="17"/>
  </r>
  <r>
    <m/>
    <x v="256"/>
    <s v="Credit Note"/>
    <s v="4401501499"/>
    <s v="BUILDERS WAREHOUSE:POLOKWANE"/>
    <s v="PETUNIA HYBRID 15CM  552297"/>
    <n v="-9"/>
    <n v="41.5"/>
    <n v="-373.5"/>
    <n v="-77603.01999999999"/>
    <x v="17"/>
  </r>
  <r>
    <m/>
    <x v="166"/>
    <s v="Credit Note"/>
    <s v="4401502896"/>
    <s v="BUILDERS WAREHOUSE:BOKSBURG (NEW)"/>
    <s v="PETUNIA HYBRID 15CM  552297"/>
    <n v="-3"/>
    <n v="41.5"/>
    <n v="-124.5"/>
    <n v="-77727.51999999999"/>
    <x v="17"/>
  </r>
  <r>
    <m/>
    <x v="168"/>
    <s v="Credit Note"/>
    <s v="4401503858"/>
    <s v="BUILDERS WAREHOUSE:KLERKSDORP"/>
    <s v="PETUNIA HYBRID 15CM  552297"/>
    <n v="-10"/>
    <n v="41.5"/>
    <n v="-415"/>
    <n v="-78142.51999999999"/>
    <x v="17"/>
  </r>
  <r>
    <m/>
    <x v="168"/>
    <s v="Credit Note"/>
    <s v="4401503880"/>
    <s v="BUILDERS WAREHOUSE:ROBINDALE"/>
    <s v="PETUNIA HYBRID 15CM  552297"/>
    <n v="-14"/>
    <n v="41.5"/>
    <n v="-581"/>
    <n v="-78723.51999999999"/>
    <x v="17"/>
  </r>
  <r>
    <m/>
    <x v="169"/>
    <s v="Credit Note"/>
    <s v="4401504345"/>
    <s v="BUILDERS WAREHOUSE:GREENSTONE"/>
    <s v="PETUNIA HYBRID 15CM  552297"/>
    <n v="-11"/>
    <n v="41.5"/>
    <n v="-456.5"/>
    <n v="-79180.01999999999"/>
    <x v="17"/>
  </r>
  <r>
    <m/>
    <x v="169"/>
    <s v="Credit Note"/>
    <s v="4401504265"/>
    <s v="BUILDERS WAREHOUSE:KEMPTON PARK"/>
    <s v="PETUNIA HYBRID 15CM  552297"/>
    <n v="-6"/>
    <n v="41.5"/>
    <n v="-249"/>
    <n v="-79429.01999999999"/>
    <x v="17"/>
  </r>
  <r>
    <m/>
    <x v="60"/>
    <s v="Credit Note"/>
    <s v="4401504672"/>
    <s v="BUILDERS WAREHOUSE:MAFIKENG"/>
    <s v="PETUNIA HYBRID 15CM  552297"/>
    <n v="-5"/>
    <n v="41.5"/>
    <n v="-207.5"/>
    <n v="-79636.51999999999"/>
    <x v="17"/>
  </r>
  <r>
    <m/>
    <x v="60"/>
    <s v="Credit Note"/>
    <s v="4401504626"/>
    <s v="BUILDERS WAREHOUSE:FOURWAYS"/>
    <s v="PETUNIA HYBRID 15CM  552297"/>
    <n v="-2"/>
    <n v="41.5"/>
    <n v="-83"/>
    <n v="-79719.51999999999"/>
    <x v="17"/>
  </r>
  <r>
    <m/>
    <x v="60"/>
    <s v="Credit Note"/>
    <s v="4401504685"/>
    <s v="BUILDERS WAREHOUSE:EDENVALE"/>
    <s v="PETUNIA HYBRID 15CM  552297"/>
    <n v="-10"/>
    <n v="41.5"/>
    <n v="-415"/>
    <n v="-80134.51999999999"/>
    <x v="17"/>
  </r>
  <r>
    <m/>
    <x v="60"/>
    <s v="Credit Note"/>
    <s v="4401504668"/>
    <s v="BUILDERS WAREHOUSE:GLEN EAGLES"/>
    <s v="PETUNIA HYBRID 15CM  552297"/>
    <n v="-18"/>
    <n v="41.5"/>
    <n v="-747"/>
    <n v="-80881.51999999999"/>
    <x v="17"/>
  </r>
  <r>
    <m/>
    <x v="171"/>
    <s v="Credit Note"/>
    <s v="4401505555"/>
    <s v="BUILDERS WAREHOUSE:CENTURION"/>
    <s v="PETUNIA HYBRID 15CM  552297"/>
    <n v="-29"/>
    <n v="41.5"/>
    <n v="-1203.5"/>
    <n v="-82085.01999999999"/>
    <x v="17"/>
  </r>
  <r>
    <m/>
    <x v="136"/>
    <s v="Credit Note"/>
    <s v="1132"/>
    <s v="PRETTY GARDENS"/>
    <s v="PETUNIA HYBRID 15CM"/>
    <n v="-6"/>
    <n v="41.5"/>
    <n v="-249"/>
    <n v="-82334.01999999999"/>
    <x v="17"/>
  </r>
  <r>
    <m/>
    <x v="136"/>
    <s v="Credit Note"/>
    <s v="4401513848"/>
    <s v="BUILDERS WAREHOUSE:KLERKSDORP"/>
    <s v="PETUNIA HYBRID 15CM  552297"/>
    <n v="-13"/>
    <n v="41.5"/>
    <n v="-539.5"/>
    <n v="-82873.51999999999"/>
    <x v="17"/>
  </r>
  <r>
    <m/>
    <x v="172"/>
    <s v="Credit Note"/>
    <s v="4401506196"/>
    <s v="BUILDERS WAREHOUSE:NORTHRIDING"/>
    <s v="PETUNIA HYBRID 15CM  552297"/>
    <n v="-24"/>
    <n v="41.5"/>
    <n v="-996"/>
    <n v="-83869.51999999999"/>
    <x v="17"/>
  </r>
  <r>
    <m/>
    <x v="172"/>
    <s v="Credit Note"/>
    <s v="1134"/>
    <s v="LITTLE AUSTRIA"/>
    <s v="PETUNIA HYBRID 15CM"/>
    <n v="-1"/>
    <n v="41.5"/>
    <n v="-41.5"/>
    <n v="-83911.01999999999"/>
    <x v="17"/>
  </r>
  <r>
    <m/>
    <x v="172"/>
    <s v="Credit Note"/>
    <s v="4401506213"/>
    <s v="BUILDERS WAREHOUSE:NEWCASTLE"/>
    <s v="PETUNIA HYBRID 15CM  552297"/>
    <n v="-35"/>
    <n v="41.5"/>
    <n v="-1452.5"/>
    <n v="-85363.51999999999"/>
    <x v="17"/>
  </r>
  <r>
    <m/>
    <x v="247"/>
    <s v="Credit Note"/>
    <s v="4401506488"/>
    <s v="BUILDERS WAREHOUSE:RIVONIA"/>
    <s v="PETUNIA HYBRID 15CM  552297"/>
    <n v="-2"/>
    <n v="41.5"/>
    <n v="-83"/>
    <n v="-85446.51999999999"/>
    <x v="17"/>
  </r>
  <r>
    <m/>
    <x v="247"/>
    <s v="Credit Note"/>
    <s v="1137"/>
    <s v="THYME SQUARE"/>
    <s v="PETUNIA HYBRID 15CM"/>
    <n v="-5"/>
    <n v="29.5"/>
    <n v="-147.5"/>
    <n v="-85594.01999999999"/>
    <x v="17"/>
  </r>
  <r>
    <m/>
    <x v="292"/>
    <s v="Credit Note"/>
    <s v="4401506967"/>
    <s v="BUILDERS WAREHOUSE:NOORDHEUWEL"/>
    <s v="PETUNIA HYBRID 15CM  552297"/>
    <n v="-6"/>
    <n v="41.5"/>
    <n v="-249"/>
    <n v="-85843.01999999999"/>
    <x v="17"/>
  </r>
  <r>
    <m/>
    <x v="292"/>
    <s v="Credit Note"/>
    <s v="4401506886"/>
    <s v="BUILDERS WAREHOUSE:HARTEBEESPOORT"/>
    <s v="PETUNIA HYBRID 15CM  552297"/>
    <n v="-8"/>
    <n v="41.5"/>
    <n v="-332"/>
    <n v="-86175.01999999999"/>
    <x v="17"/>
  </r>
  <r>
    <m/>
    <x v="173"/>
    <s v="Credit Note"/>
    <s v="4401507311"/>
    <s v="BUILDERS WAREHOUSE:ERASMUS PARK"/>
    <s v="PETUNIA HYBRID 15CM  552297"/>
    <n v="-11"/>
    <n v="41.5"/>
    <n v="-456.5"/>
    <n v="-86631.51999999999"/>
    <x v="17"/>
  </r>
  <r>
    <m/>
    <x v="174"/>
    <s v="Credit Note"/>
    <s v="15199"/>
    <s v="FH CHAMBERLAIN TRADING (PTY) LTD:RIVIERA"/>
    <s v="PETUNIA HYBRID 15CM"/>
    <n v="-4"/>
    <n v="41.5"/>
    <n v="-166"/>
    <n v="-86797.51999999999"/>
    <x v="17"/>
  </r>
  <r>
    <m/>
    <x v="174"/>
    <s v="Credit Note"/>
    <s v="29900"/>
    <s v="FH CHAMBERLAIN TRADING (PTY) LTD:SILVER LAKES"/>
    <s v="PETUNIA HYBRID 15CM"/>
    <n v="-4"/>
    <n v="41.5"/>
    <n v="-166"/>
    <n v="-86963.51999999999"/>
    <x v="17"/>
  </r>
  <r>
    <m/>
    <x v="175"/>
    <s v="Credit Note"/>
    <s v="36033"/>
    <s v="FH CHAMBERLAIN TRADING (PTY) LTD:MONTANA"/>
    <s v="PETUNIA HYBRID 15CM"/>
    <n v="-37"/>
    <n v="41.5"/>
    <n v="-1535.5"/>
    <n v="-88499.01999999999"/>
    <x v="17"/>
  </r>
  <r>
    <m/>
    <x v="175"/>
    <s v="Credit Note"/>
    <s v="1049"/>
    <s v="LITTLE AUSTRIA"/>
    <s v="PETUNIA HYBRID 15CM"/>
    <n v="-6"/>
    <n v="41.5"/>
    <n v="-249"/>
    <n v="-88748.01999999999"/>
    <x v="17"/>
  </r>
  <r>
    <m/>
    <x v="175"/>
    <s v="Credit Note"/>
    <s v="4401508148"/>
    <s v="BUILDERS WAREHOUSE:ROBINDALE"/>
    <s v="PETUNIA HYBRID 15CM  552297"/>
    <n v="-1"/>
    <n v="41.5"/>
    <n v="-41.5"/>
    <n v="-88789.51999999999"/>
    <x v="17"/>
  </r>
  <r>
    <m/>
    <x v="176"/>
    <s v="Credit Note"/>
    <s v="4401508561"/>
    <s v="BUILDERS WAREHOUSE:NEWMARKET"/>
    <s v="PETUNIA HYBRID 15CM  552297"/>
    <n v="-12"/>
    <n v="41.5"/>
    <n v="-498"/>
    <n v="-89287.51999999999"/>
    <x v="17"/>
  </r>
  <r>
    <m/>
    <x v="176"/>
    <s v="Credit Note"/>
    <s v="4401508619"/>
    <s v="BUILDERS WAREHOUSE:RIVONIA"/>
    <s v="PETUNIA HYBRID 15CM  552297"/>
    <n v="-4"/>
    <n v="41.5"/>
    <n v="-166"/>
    <n v="-89453.51999999999"/>
    <x v="17"/>
  </r>
  <r>
    <m/>
    <x v="176"/>
    <s v="Credit Note"/>
    <s v="4401508652"/>
    <s v="BUILDERS WAREHOUSE:BOKSBURG (NEW)"/>
    <s v="PETUNIA HYBRID 15CM  552297"/>
    <n v="-32"/>
    <n v="41.5"/>
    <n v="-1328"/>
    <n v="-90781.51999999999"/>
    <x v="17"/>
  </r>
  <r>
    <m/>
    <x v="257"/>
    <s v="Credit Note"/>
    <s v="1141"/>
    <s v="PRETTY GARDENS"/>
    <s v="PETUNIA HYBRID 15CM"/>
    <n v="-10"/>
    <n v="41.5"/>
    <n v="-415"/>
    <n v="-91196.51999999999"/>
    <x v="17"/>
  </r>
  <r>
    <m/>
    <x v="257"/>
    <s v="Credit Note"/>
    <s v="4401509275"/>
    <s v="BUILDERS WAREHOUSE:BLOEMFONTEIN"/>
    <s v="PETUNIA HYBRID 15CM  552297"/>
    <n v="-12"/>
    <n v="41.5"/>
    <n v="-498"/>
    <n v="-91694.51999999999"/>
    <x v="17"/>
  </r>
  <r>
    <m/>
    <x v="61"/>
    <s v="Credit Note"/>
    <s v="4401509863"/>
    <s v="BUILDERS WAREHOUSE:FOURWAYS"/>
    <s v="PETUNIA HYBRID 15CM  552297"/>
    <n v="-3"/>
    <n v="41.5"/>
    <n v="-124.5"/>
    <n v="-91819.01999999999"/>
    <x v="17"/>
  </r>
  <r>
    <m/>
    <x v="61"/>
    <s v="Credit Note"/>
    <s v="4401509753"/>
    <s v="BUILDERS WAREHOUSE:CENTURION"/>
    <s v="PETUNIA HYBRID 15CM  552297"/>
    <n v="-20"/>
    <n v="41.5"/>
    <n v="-830"/>
    <n v="-92649.01999999999"/>
    <x v="17"/>
  </r>
  <r>
    <m/>
    <x v="61"/>
    <s v="Credit Note"/>
    <s v="4401509840"/>
    <s v="BUILDERS WAREHOUSE:RASLOUW"/>
    <s v="PETUNIA HYBRID 15CM  552297"/>
    <n v="-6"/>
    <n v="41.5"/>
    <n v="-249"/>
    <n v="-92898.01999999999"/>
    <x v="17"/>
  </r>
  <r>
    <m/>
    <x v="62"/>
    <s v="Credit Note"/>
    <s v="0993"/>
    <s v="LITTLE AUSTRIA"/>
    <s v="PETUNIA HYBRID 15CM"/>
    <n v="-9"/>
    <n v="41.5"/>
    <n v="-373.5"/>
    <n v="-93271.51999999999"/>
    <x v="17"/>
  </r>
  <r>
    <m/>
    <x v="63"/>
    <s v="Credit Note"/>
    <s v="4401510864"/>
    <s v="BUILDERS WAREHOUSE:SUNWARD PARK"/>
    <s v="PETUNIA HYBRID 15CM  552297"/>
    <n v="-1"/>
    <n v="41.5"/>
    <n v="-41.5"/>
    <n v="-93313.01999999999"/>
    <x v="17"/>
  </r>
  <r>
    <m/>
    <x v="63"/>
    <s v="Credit Note"/>
    <s v="4401510773"/>
    <s v="BUILDERS WAREHOUSE:STRUBENS VALLEY"/>
    <s v="PETUNIA HYBRID 15CM  552297"/>
    <n v="-20"/>
    <n v="41.5"/>
    <n v="-830"/>
    <n v="-94143.01999999999"/>
    <x v="17"/>
  </r>
  <r>
    <m/>
    <x v="63"/>
    <s v="Credit Note"/>
    <s v="4401510855"/>
    <s v="BUILDERS WAREHOUSE:NORTHRIDING"/>
    <s v="PETUNIA HYBRID 15CM  552297"/>
    <n v="-6"/>
    <n v="41.5"/>
    <n v="-249"/>
    <n v="-94392.01999999999"/>
    <x v="17"/>
  </r>
  <r>
    <m/>
    <x v="63"/>
    <s v="Credit Note"/>
    <s v="4401510924"/>
    <s v="BUILDERS WAREHOUSE:CARNIVAL MALL"/>
    <s v="PETUNIA HYBRID 15CM  552297"/>
    <n v="-8"/>
    <n v="41.5"/>
    <n v="-332"/>
    <n v="-94724.01999999999"/>
    <x v="17"/>
  </r>
  <r>
    <m/>
    <x v="293"/>
    <s v="Credit Note"/>
    <s v="4401511658"/>
    <s v="BUILDERS WAREHOUSE:NOORDHEUWEL"/>
    <s v="PETUNIA HYBRID 15CM  552297"/>
    <n v="-13"/>
    <n v="41.5"/>
    <n v="-539.5"/>
    <n v="-95263.51999999999"/>
    <x v="17"/>
  </r>
  <r>
    <m/>
    <x v="64"/>
    <s v="Credit Note"/>
    <s v="4401511975"/>
    <s v="BUILDERS WAREHOUSE:RIVONIA"/>
    <s v="PETUNIA HYBRID 15CM  552297"/>
    <n v="-20"/>
    <n v="41.5"/>
    <n v="-830"/>
    <n v="-96093.51999999999"/>
    <x v="17"/>
  </r>
  <r>
    <m/>
    <x v="64"/>
    <s v="Credit Note"/>
    <s v="4401512091"/>
    <s v="BUILDERS WAREHOUSE:ZAMBEZI"/>
    <s v="PETUNIA HYBRID 15CM  552297"/>
    <n v="-20"/>
    <n v="41.5"/>
    <n v="-830"/>
    <n v="-96923.51999999999"/>
    <x v="17"/>
  </r>
  <r>
    <m/>
    <x v="64"/>
    <s v="Credit Note"/>
    <s v="4401512027"/>
    <s v="BUILDERS WAREHOUSE:CHERRY LANE"/>
    <s v="PETUNIA HYBRID 15CM  552297"/>
    <n v="-5"/>
    <n v="41.5"/>
    <n v="-207.5"/>
    <n v="-97131.01999999999"/>
    <x v="17"/>
  </r>
  <r>
    <m/>
    <x v="177"/>
    <s v="Credit Note"/>
    <s v="4401512643"/>
    <s v="BUILDERS WAREHOUSE:NEWCASTLE"/>
    <s v="PETUNIA HYBRID 15CM  552297"/>
    <n v="-7"/>
    <n v="41.5"/>
    <n v="-290.5"/>
    <n v="-97421.51999999999"/>
    <x v="17"/>
  </r>
  <r>
    <m/>
    <x v="294"/>
    <s v="Credit Note"/>
    <s v="1852"/>
    <s v="LITTLE AUSTRIA"/>
    <s v="PETUNIA HYBRID 15CM"/>
    <n v="-2"/>
    <n v="41.5"/>
    <n v="-83"/>
    <n v="-97504.51999999999"/>
    <x v="17"/>
  </r>
  <r>
    <m/>
    <x v="65"/>
    <s v="Credit Note"/>
    <s v="4401513960"/>
    <s v="BUILDERS WAREHOUSE:BLOEMFONTEIN"/>
    <s v="PETUNIA HYBRID 15CM  552297"/>
    <n v="-48"/>
    <n v="41.5"/>
    <n v="-1992"/>
    <n v="-99496.51999999999"/>
    <x v="17"/>
  </r>
  <r>
    <m/>
    <x v="65"/>
    <s v="Credit Note"/>
    <s v="4401513908"/>
    <s v="BUILDERS WAREHOUSE:RIVONIA"/>
    <s v="PETUNIA HYBRID 15CM  552297"/>
    <n v="-10"/>
    <n v="41.5"/>
    <n v="-415"/>
    <n v="-99911.51999999999"/>
    <x v="17"/>
  </r>
  <r>
    <m/>
    <x v="65"/>
    <s v="Credit Note"/>
    <s v="4401513955"/>
    <s v="BUILDERS WAREHOUSE:FOURWAYS"/>
    <s v="PETUNIA HYBRID 15CM  552297"/>
    <n v="-6"/>
    <n v="41.5"/>
    <n v="-249"/>
    <n v="-100160.51999999999"/>
    <x v="17"/>
  </r>
  <r>
    <m/>
    <x v="179"/>
    <s v="Credit Note"/>
    <s v="4401514297"/>
    <s v="BUILDERS WAREHOUSE:LAMBTON"/>
    <s v="PETUNIA HYBRID 15CM  552297"/>
    <n v="-33"/>
    <n v="41.5"/>
    <n v="-1369.5"/>
    <n v="-101530.01999999999"/>
    <x v="17"/>
  </r>
  <r>
    <m/>
    <x v="179"/>
    <s v="Credit Note"/>
    <s v="4401514305"/>
    <s v="BUILDERS WAREHOUSE:NORTHRIDING"/>
    <s v="PETUNIA HYBRID 15CM  552297"/>
    <n v="-2"/>
    <n v="41.5"/>
    <n v="-83"/>
    <n v="-101613.01999999999"/>
    <x v="17"/>
  </r>
  <r>
    <m/>
    <x v="137"/>
    <s v="Credit Note"/>
    <s v="4401514813"/>
    <s v="BUILDERS WAREHOUSE:NOORDHEUWEL"/>
    <s v="PETUNIA HYBRID 15CM  552297"/>
    <n v="-5"/>
    <n v="41.5"/>
    <n v="-207.5"/>
    <n v="-101820.51999999999"/>
    <x v="17"/>
  </r>
  <r>
    <m/>
    <x v="137"/>
    <s v="Credit Note"/>
    <s v="1856"/>
    <s v="THYME SQUARE"/>
    <s v="PETUNIA HYBRID 15CM"/>
    <n v="-9"/>
    <n v="29.5"/>
    <n v="-265.5"/>
    <n v="-102086.01999999999"/>
    <x v="17"/>
  </r>
  <r>
    <m/>
    <x v="137"/>
    <s v="Credit Note"/>
    <s v="4401514812"/>
    <s v="BUILDERS WAREHOUSE:RUSTENBURG"/>
    <s v="PETUNIA HYBRID 15CM  552297"/>
    <n v="-31"/>
    <n v="41.5"/>
    <n v="-1286.5"/>
    <n v="-103372.51999999999"/>
    <x v="17"/>
  </r>
  <r>
    <m/>
    <x v="137"/>
    <s v="Credit Note"/>
    <s v="4401514722"/>
    <s v="BUILDERS WAREHOUSE:EDENVALE"/>
    <s v="PETUNIA HYBRID 15CM  552297"/>
    <n v="-15"/>
    <n v="41.5"/>
    <n v="-622.5"/>
    <n v="-103995.01999999999"/>
    <x v="17"/>
  </r>
  <r>
    <m/>
    <x v="180"/>
    <s v="Credit Note"/>
    <s v="4401515656"/>
    <s v="BUILDERS WAREHOUSE:SOUTHGATE"/>
    <s v="PETUNIA HYBRID 15CM  552297"/>
    <n v="-40"/>
    <n v="41.5"/>
    <n v="-1660"/>
    <n v="-105655.01999999999"/>
    <x v="17"/>
  </r>
  <r>
    <m/>
    <x v="67"/>
    <s v="Credit Note"/>
    <s v="4401516042"/>
    <s v="BUILDERS WAREHOUSE:NOORDHEUWEL"/>
    <s v="PETUNIA HYBRID 15CM  552297"/>
    <n v="-7"/>
    <n v="41.5"/>
    <n v="-290.5"/>
    <n v="-105945.51999999999"/>
    <x v="17"/>
  </r>
  <r>
    <m/>
    <x v="67"/>
    <s v="Credit Note"/>
    <s v="4401516023"/>
    <s v="BUILDERS WAREHOUSE:ROBINDALE"/>
    <s v="PETUNIA HYBRID 15CM  552297"/>
    <n v="-19"/>
    <n v="41.5"/>
    <n v="-788.5"/>
    <n v="-106734.01999999999"/>
    <x v="17"/>
  </r>
  <r>
    <m/>
    <x v="67"/>
    <s v="Credit Note"/>
    <s v="4401516067"/>
    <s v="BUILDERS WAREHOUSE:GREENSTONE"/>
    <s v="PETUNIA HYBRID 15CM  552297"/>
    <n v="-19"/>
    <n v="41.5"/>
    <n v="-788.5"/>
    <n v="-107522.51999999999"/>
    <x v="17"/>
  </r>
  <r>
    <m/>
    <x v="1"/>
    <s v="Credit Note"/>
    <s v="1145"/>
    <s v="PRETTY GARDENS"/>
    <s v="PETUNIA HYBRID 15CM"/>
    <n v="-32"/>
    <n v="41.5"/>
    <n v="-1328"/>
    <n v="-108850.51999999999"/>
    <x v="17"/>
  </r>
  <r>
    <m/>
    <x v="1"/>
    <s v="Credit Note"/>
    <s v="4401516468"/>
    <s v="BUILDERS WAREHOUSE:EDENVALE"/>
    <s v="PETUNIA HYBRID 15CM  552297"/>
    <n v="-10"/>
    <n v="41.5"/>
    <n v="-415"/>
    <n v="-109265.51999999999"/>
    <x v="17"/>
  </r>
  <r>
    <m/>
    <x v="1"/>
    <s v="Credit Note"/>
    <s v="4401516469"/>
    <s v="BUILDERS WAREHOUSE:RIVONIA"/>
    <s v="PETUNIA HYBRID 15CM  552297"/>
    <n v="-17"/>
    <n v="41.5"/>
    <n v="-705.5"/>
    <n v="-109971.01999999999"/>
    <x v="17"/>
  </r>
  <r>
    <m/>
    <x v="1"/>
    <s v="Credit Note"/>
    <s v="4401516452"/>
    <s v="BUILDERS WAREHOUSE:NEWMARKET"/>
    <s v="PETUNIA HYBRID 15CM  552297"/>
    <n v="-11"/>
    <n v="41.5"/>
    <n v="-456.5"/>
    <n v="-110427.51999999999"/>
    <x v="17"/>
  </r>
  <r>
    <m/>
    <x v="1"/>
    <s v="Credit Note"/>
    <s v="4401516420"/>
    <s v="BUILDERS WAREHOUSE:NEWMARKET"/>
    <s v="PETUNIA HYBRID 15CM  552297"/>
    <n v="-2"/>
    <n v="41.5"/>
    <n v="-83"/>
    <n v="-110510.51999999999"/>
    <x v="17"/>
  </r>
  <r>
    <m/>
    <x v="68"/>
    <s v="Credit Note"/>
    <s v="4401517386"/>
    <s v="BUILDERS WAREHOUSE:RIVONIA"/>
    <s v="PETUNIA HYBRID 15CM 552297"/>
    <n v="-4"/>
    <n v="41.5"/>
    <n v="-166"/>
    <n v="-110676.51999999999"/>
    <x v="17"/>
  </r>
  <r>
    <m/>
    <x v="68"/>
    <s v="Credit Note"/>
    <s v="4401517472"/>
    <s v="BUILDERS WAREHOUSE:LYNNWOOD"/>
    <s v="PETUNIA HYBRID 15CM  552297"/>
    <n v="-18"/>
    <n v="41.5"/>
    <n v="-747"/>
    <n v="-111423.51999999999"/>
    <x v="17"/>
  </r>
  <r>
    <m/>
    <x v="68"/>
    <s v="Credit Note"/>
    <s v="4401517347"/>
    <s v="BUILDERS WAREHOUSE:BRYANSTON"/>
    <s v="PETUNIA HYBRID 15CM  552297"/>
    <n v="-4"/>
    <n v="41.5"/>
    <n v="-166"/>
    <n v="-111589.51999999999"/>
    <x v="17"/>
  </r>
  <r>
    <m/>
    <x v="68"/>
    <s v="Credit Note"/>
    <s v="4401517394"/>
    <s v="BUILDERS WAREHOUSE:GLEN EAGLES"/>
    <s v="PETUNIA HYBRID 15CM  552297"/>
    <n v="-20"/>
    <n v="41.5"/>
    <n v="-830"/>
    <n v="-112419.51999999999"/>
    <x v="17"/>
  </r>
  <r>
    <m/>
    <x v="69"/>
    <s v="Credit Note"/>
    <s v="4401517771"/>
    <s v="BUILDERS WAREHOUSE:LAMBTON"/>
    <s v="PETUNIA HYBRID 15CM  552297"/>
    <n v="-4"/>
    <n v="41.5"/>
    <n v="-166"/>
    <n v="-112585.51999999999"/>
    <x v="17"/>
  </r>
  <r>
    <m/>
    <x v="70"/>
    <s v="Credit Note"/>
    <s v="4401518872"/>
    <s v="BUILDERS WAREHOUSE:GLEN EAGLES"/>
    <s v="PETUNIA HYBRID 15CM  552297"/>
    <n v="-20"/>
    <n v="41.5"/>
    <n v="-830"/>
    <n v="-113415.51999999999"/>
    <x v="17"/>
  </r>
  <r>
    <m/>
    <x v="70"/>
    <s v="Credit Note"/>
    <s v="4401518927"/>
    <s v="BUILDERS WAREHOUSE:NEWMARKET"/>
    <s v="PETUNIA HYBRID 15CM  552297"/>
    <n v="-31"/>
    <n v="41.5"/>
    <n v="-1286.5"/>
    <n v="-114702.01999999999"/>
    <x v="17"/>
  </r>
  <r>
    <m/>
    <x v="70"/>
    <s v="Credit Note"/>
    <s v="4401518989"/>
    <s v="BUILDERS WAREHOUSE:EDENVALE"/>
    <s v="PETUNIA HYBRID 15CM   552297"/>
    <n v="-19"/>
    <n v="41.5"/>
    <n v="-788.5"/>
    <n v="-115490.51999999999"/>
    <x v="17"/>
  </r>
  <r>
    <m/>
    <x v="258"/>
    <s v="Credit Note"/>
    <s v="4401519837"/>
    <s v="BUILDERS WAREHOUSE:NOORDHEUWEL"/>
    <s v="PETUNIA HYBRID 15CM  552297"/>
    <n v="-2"/>
    <n v="41.5"/>
    <n v="-83"/>
    <n v="-115573.51999999999"/>
    <x v="17"/>
  </r>
  <r>
    <m/>
    <x v="181"/>
    <s v="Credit Note"/>
    <s v="4401520824"/>
    <s v="BUILDERS WAREHOUSE:CRAIGHALL PARK"/>
    <s v="PETUNIA HYBRID 15CM  552297"/>
    <n v="-4"/>
    <n v="41.5"/>
    <n v="-166"/>
    <n v="-115739.51999999999"/>
    <x v="17"/>
  </r>
  <r>
    <m/>
    <x v="259"/>
    <s v="Credit Note"/>
    <s v="4401521684"/>
    <s v="BUILDERS WAREHOUSE:NORWOOD"/>
    <s v="PETUNIA HYBRID 15CM  552297"/>
    <n v="-5"/>
    <n v="41.5"/>
    <n v="-207.5"/>
    <n v="-115947.01999999999"/>
    <x v="17"/>
  </r>
  <r>
    <m/>
    <x v="72"/>
    <s v="Credit Note"/>
    <s v="0999"/>
    <s v="PRETTY GARDENS"/>
    <s v="PETUNIA HYBRID 15CM"/>
    <n v="-10"/>
    <n v="41.5"/>
    <n v="-415"/>
    <n v="-116362.01999999999"/>
    <x v="17"/>
  </r>
  <r>
    <m/>
    <x v="72"/>
    <s v="Credit Note"/>
    <s v="4401522223"/>
    <s v="BUILDERS WAREHOUSE:EDENVALE"/>
    <s v="PETUNIA HYBRID 15CM  552297"/>
    <n v="-9"/>
    <n v="41.5"/>
    <n v="-373.5"/>
    <n v="-116735.51999999999"/>
    <x v="17"/>
  </r>
  <r>
    <m/>
    <x v="73"/>
    <s v="Credit Note"/>
    <s v="4401523268"/>
    <s v="BUILDERS WAREHOUSE:RIVONIA"/>
    <s v="PETUNIA HYBRID 15CM  552297"/>
    <n v="-10"/>
    <n v="41.5"/>
    <n v="-415"/>
    <n v="-117150.51999999999"/>
    <x v="17"/>
  </r>
  <r>
    <m/>
    <x v="260"/>
    <s v="Credit Note"/>
    <s v="4401523735"/>
    <s v="BUILDERS WAREHOUSE:LAMBTON"/>
    <s v="PETUNIA HYBRID 15CM"/>
    <n v="-1"/>
    <n v="41.5"/>
    <n v="-41.5"/>
    <n v="-117192.01999999999"/>
    <x v="17"/>
  </r>
  <r>
    <m/>
    <x v="74"/>
    <s v="Credit Note"/>
    <s v="4401524371"/>
    <s v="BUILDERS WAREHOUSE:GREENSTONE"/>
    <s v="PETUNIA HYBRID 15CM  552297"/>
    <n v="-8"/>
    <n v="41.5"/>
    <n v="-332"/>
    <n v="-117524.01999999999"/>
    <x v="17"/>
  </r>
  <r>
    <m/>
    <x v="183"/>
    <s v="Credit Note"/>
    <s v="4401524733"/>
    <s v="BUILDERS WAREHOUSE:BLOEMFONTEIN"/>
    <s v="PETUNIA HYBRID 15CM  552297"/>
    <n v="-18"/>
    <n v="41.5"/>
    <n v="-747"/>
    <n v="-118271.01999999999"/>
    <x v="17"/>
  </r>
  <r>
    <m/>
    <x v="183"/>
    <s v="Credit Note"/>
    <s v="4401524680"/>
    <s v="BUILDERS WAREHOUSE:BOKSBURG (NEW)"/>
    <s v="PETUNIA HYBRID 15CM  552297"/>
    <n v="-1"/>
    <n v="41.5"/>
    <n v="-41.5"/>
    <n v="-118312.51999999999"/>
    <x v="17"/>
  </r>
  <r>
    <m/>
    <x v="183"/>
    <s v="Credit Note"/>
    <s v="4401524716"/>
    <s v="BUILDERS WAREHOUSE:SUNWARD PARK"/>
    <s v="PETUNIA HYBRID 15CM  552297"/>
    <n v="-47"/>
    <n v="41.5"/>
    <n v="-1950.5"/>
    <n v="-120263.01999999999"/>
    <x v="17"/>
  </r>
  <r>
    <m/>
    <x v="75"/>
    <s v="Credit Note"/>
    <s v="4401525525"/>
    <s v="BUILDERS WAREHOUSE:ERASMUS PARK"/>
    <s v="PETUNIA HYBRID 15CM  552297"/>
    <n v="-15"/>
    <n v="41.5"/>
    <n v="-622.5"/>
    <n v="-120885.51999999999"/>
    <x v="17"/>
  </r>
  <r>
    <m/>
    <x v="75"/>
    <s v="Credit Note"/>
    <s v="4401525566"/>
    <s v="BUILDERS WAREHOUSE:CENTURION"/>
    <s v="PETUNIA HYBRID 15CM  552297"/>
    <n v="-1"/>
    <n v="41.5"/>
    <n v="-41.5"/>
    <n v="-120927.01999999999"/>
    <x v="17"/>
  </r>
  <r>
    <m/>
    <x v="231"/>
    <s v="Credit Note"/>
    <s v="4401525903"/>
    <s v="BUILDERS WAREHOUSE:KLERKSDORP"/>
    <s v="PETUNIA HYBRID 15CM  552297"/>
    <n v="-1"/>
    <n v="41.5"/>
    <n v="-41.5"/>
    <n v="-120968.51999999999"/>
    <x v="17"/>
  </r>
  <r>
    <m/>
    <x v="238"/>
    <s v="Credit Note"/>
    <s v="4401526250"/>
    <s v="BUILDERS WAREHOUSE:KEMPTON PARK"/>
    <s v="PETUNIA HYBRID 15CM  552297"/>
    <n v="-18"/>
    <n v="41.5"/>
    <n v="-747"/>
    <n v="-121715.51999999999"/>
    <x v="17"/>
  </r>
  <r>
    <m/>
    <x v="238"/>
    <s v="Credit Note"/>
    <s v="4401526293"/>
    <s v="BUILDERS WAREHOUSE:POLOKWANE"/>
    <s v="PETUNIA HYBRID 15CM  552297"/>
    <n v="-16"/>
    <n v="41.5"/>
    <n v="-664"/>
    <n v="-122379.51999999999"/>
    <x v="17"/>
  </r>
  <r>
    <m/>
    <x v="76"/>
    <s v="Credit Note"/>
    <s v="4401526642"/>
    <s v="BUILDERS WAREHOUSE:THOHOYANDOU"/>
    <s v="PETUNIA HYBRID 15CM  552297"/>
    <n v="-98"/>
    <n v="41.5"/>
    <n v="-4067"/>
    <n v="-126446.51999999999"/>
    <x v="17"/>
  </r>
  <r>
    <m/>
    <x v="76"/>
    <s v="Credit Note"/>
    <s v="4401526610"/>
    <s v="BUILDERS WAREHOUSE:RIVONIA"/>
    <s v="PETUNIA HYBRID 15CM  552297"/>
    <n v="-1"/>
    <n v="41.5"/>
    <n v="-41.5"/>
    <n v="-126488.01999999999"/>
    <x v="17"/>
  </r>
  <r>
    <m/>
    <x v="76"/>
    <s v="Credit Note"/>
    <s v="4401526543"/>
    <s v="BUILDERS WAREHOUSE:BRYANSTON"/>
    <s v="PETUNIA HYBRID 15CM  552297"/>
    <n v="-2"/>
    <n v="41.5"/>
    <n v="-83"/>
    <n v="-126571.01999999999"/>
    <x v="17"/>
  </r>
  <r>
    <m/>
    <x v="76"/>
    <s v="Credit Note"/>
    <s v="1908"/>
    <s v="THYME SQUARE"/>
    <s v="PETUNIA HYBRID 15CM"/>
    <n v="-5"/>
    <n v="29.5"/>
    <n v="-147.5"/>
    <n v="-126718.51999999999"/>
    <x v="17"/>
  </r>
  <r>
    <m/>
    <x v="295"/>
    <s v="Credit Note"/>
    <s v="4401527044"/>
    <s v="BUILDERS WAREHOUSE:ROBINDALE"/>
    <s v="PETUNIA HYBRID 15CM  552297"/>
    <n v="-1"/>
    <n v="41.5"/>
    <n v="-41.5"/>
    <n v="-126760.01999999999"/>
    <x v="17"/>
  </r>
  <r>
    <m/>
    <x v="77"/>
    <s v="Credit Note"/>
    <s v="4401527490"/>
    <s v="BUILDERS WAREHOUSE:WOODLANDS"/>
    <s v="PETUNIA HYBRID 15CM  552297"/>
    <n v="-10"/>
    <n v="41.5"/>
    <n v="-415"/>
    <n v="-127175.01999999999"/>
    <x v="17"/>
  </r>
  <r>
    <m/>
    <x v="77"/>
    <s v="Credit Note"/>
    <s v="4401527413"/>
    <s v="BUILDERS WAREHOUSE:ERASMUS PARK"/>
    <s v="PETUNIA HYBRID 15CM  552297"/>
    <n v="-6"/>
    <n v="41.5"/>
    <n v="-249"/>
    <n v="-127424.01999999999"/>
    <x v="17"/>
  </r>
  <r>
    <m/>
    <x v="320"/>
    <s v="Credit Note"/>
    <s v="015547"/>
    <s v="FH CHAMBERLAIN TRADING (PTY) LTD:RIVIERA"/>
    <s v="PETUNIA HYBRID 15CM"/>
    <n v="-15"/>
    <n v="41.5"/>
    <n v="-622.5"/>
    <n v="-128046.51999999999"/>
    <x v="17"/>
  </r>
  <r>
    <m/>
    <x v="320"/>
    <s v="Credit Note"/>
    <s v="4401527858"/>
    <s v="BUILDERS WAREHOUSE:CRAIGHALL PARK"/>
    <s v="PETUNIA HYBRID 15CM  552297"/>
    <n v="-2"/>
    <n v="41.5"/>
    <n v="-83"/>
    <n v="-128129.51999999999"/>
    <x v="17"/>
  </r>
  <r>
    <m/>
    <x v="78"/>
    <s v="Credit Note"/>
    <s v="01167"/>
    <s v="THYME SQUARE"/>
    <s v="PETUNIA HYBRID 15CM"/>
    <n v="-6"/>
    <n v="29.5"/>
    <n v="-177"/>
    <n v="-128306.51999999999"/>
    <x v="17"/>
  </r>
  <r>
    <m/>
    <x v="79"/>
    <s v="Credit Note"/>
    <s v="4401530621"/>
    <s v="BUILDERS WAREHOUSE:BLOEMFONTEIN"/>
    <s v="PETUNIA HYBRID 15CM  552297"/>
    <n v="-3"/>
    <n v="41.5"/>
    <n v="-124.5"/>
    <n v="-128431.01999999999"/>
    <x v="17"/>
  </r>
  <r>
    <m/>
    <x v="79"/>
    <s v="Credit Note"/>
    <s v="4401530503"/>
    <s v="BUILDERS WAREHOUSE:NEWMARKET"/>
    <s v="PETUNIA HYBRID 15CM  552297"/>
    <n v="-10"/>
    <n v="41.5"/>
    <n v="-415"/>
    <n v="-128846.01999999999"/>
    <x v="17"/>
  </r>
  <r>
    <m/>
    <x v="79"/>
    <s v="Credit Note"/>
    <s v="4401530499"/>
    <s v="BUILDERS WAREHOUSE:RASLOUW"/>
    <s v="PETUNIA HYBRID 15CM  552297"/>
    <n v="-10"/>
    <n v="41.5"/>
    <n v="-415"/>
    <n v="-129261.01999999999"/>
    <x v="17"/>
  </r>
  <r>
    <m/>
    <x v="79"/>
    <s v="Credit Note"/>
    <s v="4401530613"/>
    <s v="BUILDERS WAREHOUSE:ZAMBEZI"/>
    <s v="PETUNIA HYBRID 15CM  552297"/>
    <n v="-10"/>
    <n v="41.5"/>
    <n v="-415"/>
    <n v="-129676.01999999999"/>
    <x v="17"/>
  </r>
  <r>
    <m/>
    <x v="79"/>
    <s v="Credit Note"/>
    <s v="4401530510"/>
    <s v="BUILDERS WAREHOUSE:KLERKSDORP"/>
    <s v="PETUNIA HYBRID 15CM  552297"/>
    <n v="-3"/>
    <n v="41.5"/>
    <n v="-124.5"/>
    <n v="-129800.51999999999"/>
    <x v="17"/>
  </r>
  <r>
    <m/>
    <x v="80"/>
    <s v="Credit Note"/>
    <s v="4401531616"/>
    <s v="BUILDERS WAREHOUSE:BRYANSTON"/>
    <s v="PETUNIA HYBRID 15CM  552297"/>
    <n v="-1"/>
    <n v="41.5"/>
    <n v="-41.5"/>
    <n v="-129842.01999999999"/>
    <x v="17"/>
  </r>
  <r>
    <m/>
    <x v="81"/>
    <s v="Credit Note"/>
    <s v="4401532790"/>
    <s v="BUILDERS WAREHOUSE:ZAMBEZI"/>
    <s v="PETUNIA HYBRID 15CM  5552297"/>
    <n v="-1"/>
    <n v="41.5"/>
    <n v="-41.5"/>
    <n v="-129883.51999999999"/>
    <x v="17"/>
  </r>
  <r>
    <m/>
    <x v="264"/>
    <s v="Credit Note"/>
    <s v="4401533529"/>
    <s v="BUILDERS WAREHOUSE:MAFIKENG"/>
    <s v="PETUNIA HYBRID 15CM  552297"/>
    <n v="-21"/>
    <n v="41.5"/>
    <n v="-871.5"/>
    <n v="-130755.01999999999"/>
    <x v="17"/>
  </r>
  <r>
    <m/>
    <x v="264"/>
    <s v="Credit Note"/>
    <s v="4401533484"/>
    <s v="BUILDERS WAREHOUSE:SOUTHGATE"/>
    <s v="PETUNIA HYBRID 15CM  552297"/>
    <n v="-25"/>
    <n v="41.5"/>
    <n v="-1037.5"/>
    <n v="-131792.51999999999"/>
    <x v="17"/>
  </r>
  <r>
    <m/>
    <x v="264"/>
    <s v="Credit Note"/>
    <s v="4401533499"/>
    <s v="BUILDERS WAREHOUSE:CRAIGHALL PARK"/>
    <s v="PETUNIA HYBRID 15CM  552297"/>
    <n v="-2"/>
    <n v="41.5"/>
    <n v="-83"/>
    <n v="-131875.51999999999"/>
    <x v="17"/>
  </r>
  <r>
    <m/>
    <x v="264"/>
    <s v="Credit Note"/>
    <s v="4401533432"/>
    <s v="BUILDERS WAREHOUSE:NEWCASTLE"/>
    <s v="PETUNIA HYBRID 15CM  552297"/>
    <n v="-5"/>
    <n v="41.5"/>
    <n v="-207.5"/>
    <n v="-132083.01999999999"/>
    <x v="17"/>
  </r>
  <r>
    <m/>
    <x v="233"/>
    <s v="Credit Note"/>
    <s v="4401534202"/>
    <s v="BUILDERS WAREHOUSE:BRYANSTON"/>
    <s v="552297  PETUNIA HYBRID 15CM"/>
    <n v="-12"/>
    <n v="41.5"/>
    <n v="-498"/>
    <n v="-132581.01999999999"/>
    <x v="17"/>
  </r>
  <r>
    <m/>
    <x v="83"/>
    <s v="Credit Note"/>
    <s v="4401535002"/>
    <s v="BUILDERS WAREHOUSE:CENTURION"/>
    <s v="552297  PETUNIA HYBRID 15CM"/>
    <n v="-12"/>
    <n v="41.5"/>
    <n v="-498"/>
    <n v="-133079.01999999999"/>
    <x v="17"/>
  </r>
  <r>
    <m/>
    <x v="83"/>
    <s v="Credit Note"/>
    <s v="4401535103"/>
    <s v="BUILDERS WAREHOUSE:RASLOUW"/>
    <s v="552297  PETUNIA HYBRID 15CM"/>
    <n v="-5"/>
    <n v="41.5"/>
    <n v="-207.5"/>
    <n v="-133286.51999999999"/>
    <x v="17"/>
  </r>
  <r>
    <m/>
    <x v="83"/>
    <s v="Credit Note"/>
    <s v="4401535042"/>
    <s v="BUILDERS WAREHOUSE:ZAMBEZI"/>
    <s v="552297  PETUNIA HYBRID 15CM"/>
    <n v="-1"/>
    <n v="41.5"/>
    <n v="-41.5"/>
    <n v="-133328.01999999999"/>
    <x v="17"/>
  </r>
  <r>
    <m/>
    <x v="184"/>
    <s v="Credit Note"/>
    <s v="4401535485"/>
    <s v="BUILDERS WAREHOUSE:POLOKWANE"/>
    <s v="552297  PETUNIA HYBRID 15CM"/>
    <n v="-16"/>
    <n v="41.5"/>
    <n v="-664"/>
    <n v="-133992.01999999999"/>
    <x v="17"/>
  </r>
  <r>
    <m/>
    <x v="84"/>
    <s v="Credit Note"/>
    <s v="4401535765"/>
    <s v="BUILDERS WAREHOUSE:KEMPTON PARK"/>
    <s v="552297  PETUNIA HYBRID 15CM"/>
    <n v="-5"/>
    <n v="41.5"/>
    <n v="-207.5"/>
    <n v="-134199.51999999999"/>
    <x v="17"/>
  </r>
  <r>
    <m/>
    <x v="84"/>
    <s v="Credit Note"/>
    <s v="4401535858"/>
    <s v="BUILDERS WAREHOUSE:GREENSTONE"/>
    <s v="552297  PETUNIA HYBRID 15CM"/>
    <n v="-2"/>
    <n v="41.5"/>
    <n v="-83"/>
    <n v="-134282.51999999999"/>
    <x v="17"/>
  </r>
  <r>
    <m/>
    <x v="297"/>
    <s v="Credit Note"/>
    <s v="4401536141"/>
    <s v="BUILDERS WAREHOUSE:BRYANSTON"/>
    <s v="PETUNIA HYBRID 15CM  552297"/>
    <n v="-3"/>
    <n v="41.5"/>
    <n v="-124.5"/>
    <n v="-134407.01999999999"/>
    <x v="17"/>
  </r>
  <r>
    <m/>
    <x v="87"/>
    <s v="Credit Note"/>
    <s v="4401538777"/>
    <s v="BUILDERS WAREHOUSE:FOURWAYS"/>
    <s v="PETUNIA HYBRID 15CM  552297"/>
    <n v="-1"/>
    <n v="41.5"/>
    <n v="-41.5"/>
    <n v="-134448.51999999999"/>
    <x v="17"/>
  </r>
  <r>
    <m/>
    <x v="87"/>
    <s v="Credit Note"/>
    <s v="4401538706"/>
    <s v="BUILDERS WAREHOUSE:EDENVALE"/>
    <s v="PETUNIA HYBRID 15CM  552297"/>
    <n v="-1"/>
    <n v="41.5"/>
    <n v="-41.5"/>
    <n v="-134490.01999999999"/>
    <x v="17"/>
  </r>
  <r>
    <m/>
    <x v="87"/>
    <s v="Credit Note"/>
    <s v="4401538818"/>
    <s v="BUILDERS WAREHOUSE:RIVONIA"/>
    <s v="PETUNIA HYBRID 15CM  552297"/>
    <n v="-6"/>
    <n v="41.5"/>
    <n v="-249"/>
    <n v="-134739.01999999999"/>
    <x v="17"/>
  </r>
  <r>
    <m/>
    <x v="89"/>
    <s v="Credit Note"/>
    <s v="4401541526"/>
    <s v="BUILDERS WAREHOUSE:CEDAR SQUARE"/>
    <s v="PETUNIA HYBRID 15CM  552297"/>
    <n v="-1"/>
    <n v="41.5"/>
    <n v="-41.5"/>
    <n v="-134780.51999999999"/>
    <x v="17"/>
  </r>
  <r>
    <m/>
    <x v="90"/>
    <s v="Credit Note"/>
    <s v="4401541941"/>
    <s v="BUILDERS WAREHOUSE:ROBINDALE"/>
    <s v="PETUNIA HYBRID 15CM  552297"/>
    <n v="-4"/>
    <n v="41.5"/>
    <n v="-166"/>
    <n v="-134946.51999999999"/>
    <x v="17"/>
  </r>
  <r>
    <m/>
    <x v="91"/>
    <s v="Credit Note"/>
    <s v="4401542514"/>
    <s v="BUILDERS WAREHOUSE:ZAMBEZI"/>
    <s v="PETUNIA HYBRID 15CM  552297"/>
    <n v="-1"/>
    <n v="41.5"/>
    <n v="-41.5"/>
    <n v="-134988.01999999999"/>
    <x v="17"/>
  </r>
  <r>
    <m/>
    <x v="243"/>
    <s v="Credit Note"/>
    <s v="4401543271"/>
    <s v="BUILDERS WAREHOUSE:NORTHRIDING"/>
    <s v="PETUNIA HYBRID 15CM  552297"/>
    <n v="-15"/>
    <n v="41.5"/>
    <n v="-622.5"/>
    <n v="-135610.51999999999"/>
    <x v="17"/>
  </r>
  <r>
    <m/>
    <x v="92"/>
    <s v="Credit Note"/>
    <s v="4401543710"/>
    <s v="BUILDERS WAREHOUSE:BLOEMFONTEIN"/>
    <s v="PETUNIA HYBRID 15CM  552297"/>
    <n v="-30"/>
    <n v="41.5"/>
    <n v="-1245"/>
    <n v="-136855.51999999999"/>
    <x v="17"/>
  </r>
  <r>
    <m/>
    <x v="92"/>
    <s v="Credit Note"/>
    <s v="4401543680"/>
    <s v="BUILDERS WAREHOUSE:SUNWARD PARK"/>
    <s v="PETUNIA HYBRID 15CM  552297"/>
    <n v="-7"/>
    <n v="41.5"/>
    <n v="-290.5"/>
    <n v="-137146.01999999999"/>
    <x v="17"/>
  </r>
  <r>
    <m/>
    <x v="92"/>
    <s v="Credit Note"/>
    <s v="4401543708"/>
    <s v="BUILDERS WAREHOUSE:CEDAR SQUARE"/>
    <s v="PETUNIA HYBRID 15CM  552297"/>
    <n v="-1"/>
    <n v="41.5"/>
    <n v="-41.5"/>
    <n v="-137187.51999999999"/>
    <x v="17"/>
  </r>
  <r>
    <m/>
    <x v="93"/>
    <s v="Credit Note"/>
    <s v="4401544593"/>
    <s v="BUILDERS WAREHOUSE:RUSTENBURG"/>
    <s v="PETUNIA HYBRID 15CM  552297"/>
    <n v="-5"/>
    <n v="41.5"/>
    <n v="-207.5"/>
    <n v="-137395.01999999999"/>
    <x v="17"/>
  </r>
  <r>
    <m/>
    <x v="93"/>
    <s v="Credit Note"/>
    <s v="4401544621"/>
    <s v="BUILDERS WAREHOUSE:ZAMBEZI"/>
    <s v="PETUNIA HYBRID 15CM  552297"/>
    <n v="-16"/>
    <n v="41.5"/>
    <n v="-664"/>
    <n v="-138059.01999999999"/>
    <x v="17"/>
  </r>
  <r>
    <m/>
    <x v="94"/>
    <s v="Credit Note"/>
    <s v="4401545330"/>
    <s v="BUILDERS WAREHOUSE:BLOEMFONTEIN"/>
    <s v="PETUNIA HYBRID 15CM  552297"/>
    <n v="-48"/>
    <n v="41.5"/>
    <n v="-1992"/>
    <n v="-140051.01999999999"/>
    <x v="17"/>
  </r>
  <r>
    <m/>
    <x v="300"/>
    <s v="Credit Note"/>
    <s v="1885"/>
    <s v="LITTLE AUSTRIA"/>
    <s v="PETUNIA HYBRID 15CM"/>
    <n v="-1"/>
    <n v="41.5"/>
    <n v="-41.5"/>
    <n v="-140092.51999999999"/>
    <x v="17"/>
  </r>
  <r>
    <m/>
    <x v="300"/>
    <s v="Credit Note"/>
    <s v="88539A"/>
    <s v="FH CHAMBERLAIN TRADING (PTY) LTD:RIVIERA"/>
    <s v="PETUNIA HYBRID 15CM"/>
    <n v="-7"/>
    <n v="41.5"/>
    <n v="-290.5"/>
    <n v="-140383.01999999999"/>
    <x v="17"/>
  </r>
  <r>
    <m/>
    <x v="301"/>
    <s v="Credit Note"/>
    <s v="4401546146"/>
    <s v="BUILDERS WAREHOUSE:NOORDHEUWEL"/>
    <s v="PETUNIA HYBRID 15CM  552297"/>
    <n v="-5"/>
    <n v="41.5"/>
    <n v="-207.5"/>
    <n v="-140590.51999999999"/>
    <x v="17"/>
  </r>
  <r>
    <m/>
    <x v="187"/>
    <s v="Credit Note"/>
    <s v="4401546530"/>
    <s v="BUILDERS WAREHOUSE:ZAMBEZI"/>
    <s v="PETUNIA HYBRID 15CM  552297"/>
    <n v="-13"/>
    <n v="41.5"/>
    <n v="-539.5"/>
    <n v="-141130.01999999999"/>
    <x v="17"/>
  </r>
  <r>
    <m/>
    <x v="189"/>
    <s v="Credit Note"/>
    <s v="4401547286"/>
    <s v="BUILDERS WAREHOUSE:BEDFORDVIEW"/>
    <s v="PETUNIA HYBRID 15CM  552297"/>
    <n v="-9"/>
    <n v="41.5"/>
    <n v="-373.5"/>
    <n v="-141503.51999999999"/>
    <x v="17"/>
  </r>
  <r>
    <m/>
    <x v="189"/>
    <s v="Credit Note"/>
    <s v="4401547386"/>
    <s v="BUILDERS WAREHOUSE:NORTHRIDING"/>
    <s v="PETUNIA HYBRID 15CM  552297"/>
    <n v="-9"/>
    <n v="41.5"/>
    <n v="-373.5"/>
    <n v="-141877.01999999999"/>
    <x v="17"/>
  </r>
  <r>
    <m/>
    <x v="95"/>
    <s v="Credit Note"/>
    <s v="4401547886"/>
    <s v="BUILDERS WAREHOUSE:MAFIKENG"/>
    <s v="PETUNIA HYBRID 15CM  552297"/>
    <n v="-14"/>
    <n v="41.5"/>
    <n v="-581"/>
    <n v="-142458.01999999999"/>
    <x v="17"/>
  </r>
  <r>
    <m/>
    <x v="95"/>
    <s v="Credit Note"/>
    <s v="4401547804"/>
    <s v="BUILDERS WAREHOUSE:EDENVALE"/>
    <s v="PETUNIA HYBRID 15CM  552297"/>
    <n v="-17"/>
    <n v="41.5"/>
    <n v="-705.5"/>
    <n v="-143163.51999999999"/>
    <x v="17"/>
  </r>
  <r>
    <m/>
    <x v="96"/>
    <s v="Credit Note"/>
    <s v="4401548926"/>
    <s v="BUILDERS WAREHOUSE:GLEN EAGLES"/>
    <s v="PETUNIA HYBRID 15CM  552297"/>
    <n v="-5"/>
    <n v="41.5"/>
    <n v="-207.5"/>
    <n v="-143371.01999999999"/>
    <x v="17"/>
  </r>
  <r>
    <m/>
    <x v="96"/>
    <s v="Credit Note"/>
    <s v="87990A"/>
    <s v="MONTROSE NURSERY"/>
    <s v="PETUNIA HYBRID 15CM"/>
    <n v="-5"/>
    <n v="41.5"/>
    <n v="-207.5"/>
    <n v="-143578.51999999999"/>
    <x v="17"/>
  </r>
  <r>
    <m/>
    <x v="270"/>
    <s v="Credit Note"/>
    <s v="4401550302"/>
    <s v="BUILDERS WAREHOUSE:NELSPRUIT"/>
    <s v="PETUNIA HYBRID 15CM  552297"/>
    <n v="-4"/>
    <n v="41.5"/>
    <n v="-166"/>
    <n v="-143744.51999999999"/>
    <x v="17"/>
  </r>
  <r>
    <m/>
    <x v="270"/>
    <s v="Credit Note"/>
    <s v="88016A"/>
    <s v="BUILDERS WAREHOUSE:STRUBENS VALLEY"/>
    <s v="PETUNIA HYBRID 15CM  552297"/>
    <n v="-16"/>
    <n v="41.5"/>
    <n v="-664"/>
    <n v="-144408.51999999999"/>
    <x v="17"/>
  </r>
  <r>
    <m/>
    <x v="98"/>
    <s v="Credit Note"/>
    <s v="1925"/>
    <s v="ROSES FOR U t/a URTH"/>
    <s v="PETUNIA HYBRID 15CM"/>
    <n v="-5"/>
    <n v="41.5"/>
    <n v="-207.5"/>
    <n v="-144616.01999999999"/>
    <x v="17"/>
  </r>
  <r>
    <m/>
    <x v="98"/>
    <s v="Credit Note"/>
    <s v="4401550861"/>
    <s v="BUILDERS WAREHOUSE:HARTEBEESPOORT"/>
    <s v="PETUNIA HYBRID 15CM  552297"/>
    <n v="-32"/>
    <n v="41.5"/>
    <n v="-1328"/>
    <n v="-145944.01999999999"/>
    <x v="17"/>
  </r>
  <r>
    <m/>
    <x v="98"/>
    <s v="Credit Note"/>
    <s v="4401550889"/>
    <s v="BUILDERS WAREHOUSE:SUNWARD PARK"/>
    <s v="PETUNIA HYBRID 15CM  552297"/>
    <n v="-2"/>
    <n v="41.5"/>
    <n v="-83"/>
    <n v="-146027.01999999999"/>
    <x v="17"/>
  </r>
  <r>
    <m/>
    <x v="98"/>
    <s v="Credit Note"/>
    <s v="4401550744"/>
    <s v="BUILDERS WAREHOUSE:NEWMARKET"/>
    <s v="PETUNIA HYBRID 15CM  552297"/>
    <n v="-20"/>
    <n v="41.5"/>
    <n v="-830"/>
    <n v="-146857.01999999999"/>
    <x v="17"/>
  </r>
  <r>
    <m/>
    <x v="302"/>
    <s v="Credit Note"/>
    <s v="4401551473"/>
    <s v="BUILDERS WAREHOUSE:HARTEBEESPOORT"/>
    <s v="PETUNIA HYBRID 15CM  552297"/>
    <n v="-14"/>
    <n v="41.5"/>
    <n v="-581"/>
    <n v="-147438.01999999999"/>
    <x v="17"/>
  </r>
  <r>
    <m/>
    <x v="99"/>
    <s v="Credit Note"/>
    <s v="4401552064"/>
    <s v="BUILDERS WAREHOUSE:RIVONIA"/>
    <s v="PETUNIA HYBRID 15CM  552297"/>
    <n v="-6"/>
    <n v="41.5"/>
    <n v="-249"/>
    <n v="-147687.01999999999"/>
    <x v="17"/>
  </r>
  <r>
    <m/>
    <x v="190"/>
    <s v="Credit Note"/>
    <s v="4401552485"/>
    <s v="BUILDERS WAREHOUSE:KLERKSDORP"/>
    <s v="PETUNIA HYBRID 15CM  552297"/>
    <n v="-1"/>
    <n v="41.5"/>
    <n v="-41.5"/>
    <n v="-147728.51999999999"/>
    <x v="17"/>
  </r>
  <r>
    <m/>
    <x v="239"/>
    <s v="Credit Note"/>
    <s v="1663"/>
    <s v="LITTLE AUSTRIA"/>
    <s v="PETUNIA HYBRID 15CM"/>
    <n v="-1"/>
    <n v="41.5"/>
    <n v="-41.5"/>
    <n v="-147770.01999999999"/>
    <x v="17"/>
  </r>
  <r>
    <m/>
    <x v="239"/>
    <s v="Credit Note"/>
    <s v="4401552947"/>
    <s v="BUILDERS WAREHOUSE:FLORIDA GLEN"/>
    <s v="PETUNIA HYBRID 15CM  552297"/>
    <n v="-4"/>
    <n v="41.5"/>
    <n v="-166"/>
    <n v="-147936.01999999999"/>
    <x v="17"/>
  </r>
  <r>
    <m/>
    <x v="100"/>
    <s v="Credit Note"/>
    <s v="4401553506"/>
    <s v="BUILDERS WAREHOUSE:THOHOYANDOU"/>
    <s v="PETUNIA HYBRID 15CM  552297"/>
    <n v="-25"/>
    <n v="41.5"/>
    <n v="-1037.5"/>
    <n v="-148973.51999999999"/>
    <x v="17"/>
  </r>
  <r>
    <m/>
    <x v="100"/>
    <s v="Credit Note"/>
    <s v="4401553435"/>
    <s v="BUILDERS WAREHOUSE:EDENVALE"/>
    <s v="PETUNIA HYBRID 15CM  552297"/>
    <n v="-1"/>
    <n v="41.5"/>
    <n v="-41.5"/>
    <n v="-149015.01999999999"/>
    <x v="17"/>
  </r>
  <r>
    <m/>
    <x v="100"/>
    <s v="Credit Note"/>
    <s v="1926"/>
    <s v="THYME SQUARE"/>
    <s v="PETUNIA HYBRID 15CM"/>
    <n v="-2"/>
    <n v="29.5"/>
    <n v="-59"/>
    <n v="-149074.01999999999"/>
    <x v="17"/>
  </r>
  <r>
    <m/>
    <x v="100"/>
    <s v="Credit Note"/>
    <s v="4401553436"/>
    <s v="BUILDERS WAREHOUSE:NEWMARKET"/>
    <s v="PETUNIA HYBRID 15CM  552297"/>
    <n v="-5"/>
    <n v="41.5"/>
    <n v="-207.5"/>
    <n v="-149281.51999999999"/>
    <x v="17"/>
  </r>
  <r>
    <m/>
    <x v="100"/>
    <s v="Credit Note"/>
    <s v="4401553473"/>
    <s v="BUILDERS WAREHOUSE:SUNWARD PARK"/>
    <s v="PETUNIA HYBRID 15CM  552297"/>
    <n v="-3"/>
    <n v="41.5"/>
    <n v="-124.5"/>
    <n v="-149406.01999999999"/>
    <x v="17"/>
  </r>
  <r>
    <m/>
    <x v="101"/>
    <s v="Credit Note"/>
    <s v="4401554569"/>
    <s v="BUILDERS WAREHOUSE:CHERRY LANE"/>
    <s v="PETUNIA HYBRID 15CM  552297"/>
    <n v="-2"/>
    <n v="41.5"/>
    <n v="-83"/>
    <n v="-149489.01999999999"/>
    <x v="17"/>
  </r>
  <r>
    <m/>
    <x v="223"/>
    <s v="Credit Note"/>
    <s v="4401554892"/>
    <s v="BUILDERS WAREHOUSE:SOUTHGATE"/>
    <s v="PETUNIA HYBRID 15CM  552297"/>
    <n v="-5"/>
    <n v="41.5"/>
    <n v="-207.5"/>
    <n v="-149696.51999999999"/>
    <x v="17"/>
  </r>
  <r>
    <m/>
    <x v="223"/>
    <s v="Credit Note"/>
    <s v="4401555036"/>
    <s v="BUILDERS WAREHOUSE:LAMBTON"/>
    <s v="PETUNIA HYBRID 15CM  552297"/>
    <n v="-4"/>
    <n v="41.5"/>
    <n v="-166"/>
    <n v="-149862.51999999999"/>
    <x v="17"/>
  </r>
  <r>
    <m/>
    <x v="103"/>
    <s v="Credit Note"/>
    <s v="4401555788"/>
    <s v="BUILDERS WAREHOUSE:BETHLEHEM"/>
    <s v="PETUNIA HYBRID 15CM  552297"/>
    <n v="-3"/>
    <n v="41.5"/>
    <n v="-124.5"/>
    <n v="-149987.01999999999"/>
    <x v="17"/>
  </r>
  <r>
    <m/>
    <x v="106"/>
    <s v="Credit Note"/>
    <s v="4401557221"/>
    <s v="BUILDERS WAREHOUSE:NEWCASTLE"/>
    <s v="PETUNIA HYBRID 15CM"/>
    <n v="-1"/>
    <n v="41.5"/>
    <n v="-41.5"/>
    <n v="-150028.51999999999"/>
    <x v="17"/>
  </r>
  <r>
    <m/>
    <x v="106"/>
    <s v="Credit Note"/>
    <s v="4401557204"/>
    <s v="BUILDERS WAREHOUSE:MAFIKENG"/>
    <s v="PETUNIA HYBRID 15CM  552297"/>
    <n v="-9"/>
    <n v="41.5"/>
    <n v="-373.5"/>
    <n v="-150402.01999999999"/>
    <x v="17"/>
  </r>
  <r>
    <m/>
    <x v="107"/>
    <s v="Credit Note"/>
    <s v="4401557530"/>
    <s v="BUILDERS WAREHOUSE:ROBINDALE"/>
    <s v="PETUNIA HYBRID 15CM  552297"/>
    <n v="-4"/>
    <n v="41.5"/>
    <n v="-166"/>
    <n v="-150568.01999999999"/>
    <x v="17"/>
  </r>
  <r>
    <m/>
    <x v="108"/>
    <s v="Credit Note"/>
    <s v="4401557946"/>
    <s v="BUILDERS WAREHOUSE:BEDFORDVIEW"/>
    <s v="PETUNIA HYBRID 15CM  552297"/>
    <n v="-1"/>
    <n v="41.5"/>
    <n v="-41.5"/>
    <n v="-150609.51999999999"/>
    <x v="17"/>
  </r>
  <r>
    <m/>
    <x v="108"/>
    <s v="Credit Note"/>
    <s v="4401557944"/>
    <s v="BUILDERS WAREHOUSE:FOURWAYS"/>
    <s v="PETUNIA HYBRID 15CM  552297"/>
    <n v="-2"/>
    <n v="41.5"/>
    <n v="-83"/>
    <n v="-150692.51999999999"/>
    <x v="17"/>
  </r>
  <r>
    <m/>
    <x v="108"/>
    <s v="Credit Note"/>
    <s v="88343A"/>
    <s v="BUILDERS WAREHOUSE:NORTHMEAD"/>
    <s v="PETUNIA HYBRID 15CM  552297"/>
    <n v="-25"/>
    <n v="41.5"/>
    <n v="-1037.5"/>
    <n v="-151730.01999999999"/>
    <x v="17"/>
  </r>
  <r>
    <m/>
    <x v="108"/>
    <s v="Credit Note"/>
    <s v="4401557937"/>
    <s v="BUILDERS WAREHOUSE:NEWMARKET"/>
    <s v="PETUNIA HYBRID 15CM  552297"/>
    <n v="-5"/>
    <n v="41.5"/>
    <n v="-207.5"/>
    <n v="-151937.51999999999"/>
    <x v="17"/>
  </r>
  <r>
    <m/>
    <x v="108"/>
    <s v="Credit Note"/>
    <s v="4401557945"/>
    <s v="BUILDERS WAREHOUSE:GREENSTONE"/>
    <s v="PETUNIA HYBRID 15CM  552297"/>
    <n v="-1"/>
    <n v="41.5"/>
    <n v="-41.5"/>
    <n v="-151979.01999999999"/>
    <x v="17"/>
  </r>
  <r>
    <m/>
    <x v="138"/>
    <s v="Credit Note"/>
    <s v="1824"/>
    <s v="THYME SQUARE"/>
    <s v="PETUNIA HYBRID 15CM"/>
    <n v="-3"/>
    <n v="31.3"/>
    <n v="-93.9"/>
    <n v="-152072.91999999998"/>
    <x v="17"/>
  </r>
  <r>
    <m/>
    <x v="271"/>
    <s v="Credit Note"/>
    <s v="4401558480"/>
    <s v="BUILDERS WAREHOUSE:STRUBENS VALLEY"/>
    <s v="PETUNIA HYBRID 15CM  552297"/>
    <n v="-3"/>
    <n v="41.5"/>
    <n v="-124.5"/>
    <n v="-152197.41999999998"/>
    <x v="17"/>
  </r>
  <r>
    <m/>
    <x v="271"/>
    <s v="Credit Note"/>
    <s v="4401558424"/>
    <s v="BUILDERS WAREHOUSE:NOORDHEUWEL"/>
    <s v="PETUNIA HYBRID 15CM  552297"/>
    <n v="-1"/>
    <n v="41.5"/>
    <n v="-41.5"/>
    <n v="-152238.91999999998"/>
    <x v="17"/>
  </r>
  <r>
    <m/>
    <x v="271"/>
    <s v="Credit Note"/>
    <s v="4401558464"/>
    <s v="BUILDERS WAREHOUSE:RIVONIA"/>
    <s v="PETUNIA HYBRID 15CM"/>
    <n v="-4"/>
    <n v="41.5"/>
    <n v="-166"/>
    <n v="-152404.91999999998"/>
    <x v="17"/>
  </r>
  <r>
    <m/>
    <x v="109"/>
    <s v="Credit Note"/>
    <s v="4401558496"/>
    <s v="BUILDERS WAREHOUSE:ROBINDALE"/>
    <s v="PETUNIA HYBRID 15CM  552297"/>
    <n v="-3"/>
    <n v="41.5"/>
    <n v="-124.5"/>
    <n v="-152529.41999999998"/>
    <x v="17"/>
  </r>
  <r>
    <m/>
    <x v="109"/>
    <s v="Credit Note"/>
    <s v="4401558898"/>
    <s v="BUILDERS WAREHOUSE:WOODLANDS"/>
    <s v="PETUNIA HYBRID 15CM  552297"/>
    <n v="-27"/>
    <n v="41.5"/>
    <n v="-1120.5"/>
    <n v="-153649.91999999998"/>
    <x v="17"/>
  </r>
  <r>
    <m/>
    <x v="209"/>
    <s v="Credit Note"/>
    <s v="4401559786"/>
    <s v="BUILDERS WAREHOUSE:STRUBENS VALLEY"/>
    <s v="PETUNIA HYBRID 15CM"/>
    <n v="-5"/>
    <n v="41.5"/>
    <n v="-207.5"/>
    <n v="-153857.41999999998"/>
    <x v="17"/>
  </r>
  <r>
    <m/>
    <x v="209"/>
    <s v="Credit Note"/>
    <s v="4401559719"/>
    <s v="BUILDERS WAREHOUSE:ROBINDALE"/>
    <s v="PETUNIA HYBRID 15CM"/>
    <n v="-6"/>
    <n v="41.5"/>
    <n v="-249"/>
    <n v="-154106.41999999998"/>
    <x v="17"/>
  </r>
  <r>
    <m/>
    <x v="111"/>
    <s v="Credit Note"/>
    <s v="4401560212"/>
    <s v="BUILDERS WAREHOUSE:THOHOYANDOU"/>
    <s v="PETUNIA HYBRID 15CM  552297"/>
    <n v="-1"/>
    <n v="41.5"/>
    <n v="-41.5"/>
    <n v="-154147.91999999998"/>
    <x v="17"/>
  </r>
  <r>
    <m/>
    <x v="111"/>
    <s v="Credit Note"/>
    <s v="4401560217"/>
    <s v="BUILDERS WAREHOUSE:SUNWARD PARK"/>
    <s v="PETUNIA HYBRID 15CM  552297"/>
    <n v="-2"/>
    <n v="41.5"/>
    <n v="-83"/>
    <n v="-154230.91999999998"/>
    <x v="17"/>
  </r>
  <r>
    <m/>
    <x v="111"/>
    <s v="Credit Note"/>
    <s v="4401560129"/>
    <s v="BUILDERS WAREHOUSE:NORTHMEAD"/>
    <s v="PETUNIA HYBRID 15CM  552297"/>
    <n v="-1"/>
    <n v="41.5"/>
    <n v="-41.5"/>
    <n v="-154272.41999999998"/>
    <x v="17"/>
  </r>
  <r>
    <m/>
    <x v="112"/>
    <s v="Credit Note"/>
    <s v="4401560786"/>
    <s v="BUILDERS WAREHOUSE:NOORDHEUWEL"/>
    <s v="PETUNIA HYBRID 15CM  552297"/>
    <n v="-16"/>
    <n v="41.5"/>
    <n v="-664"/>
    <n v="-154936.41999999998"/>
    <x v="17"/>
  </r>
  <r>
    <m/>
    <x v="113"/>
    <s v="Credit Note"/>
    <s v="4401561257"/>
    <s v="BUILDERS WAREHOUSE:ERASMUS PARK"/>
    <s v="PETUNIA HYBRID 15CM  552297"/>
    <n v="-10"/>
    <n v="41.5"/>
    <n v="-415"/>
    <n v="-155351.41999999998"/>
    <x v="17"/>
  </r>
  <r>
    <m/>
    <x v="113"/>
    <s v="Credit Note"/>
    <s v="4401561265"/>
    <s v="BUILDERS WAREHOUSE:BETHLEHEM"/>
    <s v="PETUNIA HYBRID 15CM  552297"/>
    <n v="-1"/>
    <n v="41.5"/>
    <n v="-41.5"/>
    <n v="-155392.91999999998"/>
    <x v="17"/>
  </r>
  <r>
    <m/>
    <x v="114"/>
    <s v="Credit Note"/>
    <s v="4401561843"/>
    <s v="BUILDERS WAREHOUSE:CENTURION"/>
    <s v="PETUNIA HYBRID 15CM  552297"/>
    <n v="-4"/>
    <n v="41.5"/>
    <n v="-166"/>
    <n v="-155558.91999999998"/>
    <x v="17"/>
  </r>
  <r>
    <m/>
    <x v="116"/>
    <s v="Credit Note"/>
    <s v="4401562885"/>
    <s v="BUILDERS WAREHOUSE:EDENVALE"/>
    <s v="PETUNIA HYBRID 15CM  552297"/>
    <n v="-4"/>
    <n v="41.5"/>
    <n v="-166"/>
    <n v="-155724.91999999998"/>
    <x v="17"/>
  </r>
  <r>
    <m/>
    <x v="116"/>
    <s v="Credit Note"/>
    <s v="4401562873"/>
    <s v="BUILDERS WAREHOUSE:NEWMARKET"/>
    <s v="PETUNIA HYBRID 15CM  552297"/>
    <n v="-3"/>
    <n v="41.5"/>
    <n v="-124.5"/>
    <n v="-155849.41999999998"/>
    <x v="17"/>
  </r>
  <r>
    <m/>
    <x v="284"/>
    <s v="Credit Note"/>
    <s v="4401563534"/>
    <s v="BUILDERS WAREHOUSE:NOORDHEUWEL"/>
    <s v="PETUNIA HYBRID 15CM  552297"/>
    <n v="-2"/>
    <n v="41.5"/>
    <n v="-83"/>
    <n v="-155932.41999999998"/>
    <x v="17"/>
  </r>
  <r>
    <m/>
    <x v="284"/>
    <s v="Credit Note"/>
    <s v="4401563475"/>
    <s v="BUILDERS WAREHOUSE:ROBINDALE"/>
    <s v="PETUNIA HYBRID 15CM  552297"/>
    <n v="-3"/>
    <n v="41.5"/>
    <n v="-124.5"/>
    <n v="-156056.91999999998"/>
    <x v="17"/>
  </r>
  <r>
    <m/>
    <x v="117"/>
    <s v="Credit Note"/>
    <s v="4401564267"/>
    <s v="BUILDERS WAREHOUSE:KLERKSDORP"/>
    <s v="PETUNIA HYBRID 15CM  552297"/>
    <n v="-2"/>
    <n v="41.5"/>
    <n v="-83"/>
    <n v="-156139.91999999998"/>
    <x v="17"/>
  </r>
  <r>
    <m/>
    <x v="117"/>
    <s v="Credit Note"/>
    <s v="4401563975"/>
    <s v="BUILDERS WAREHOUSE:GLEN EAGLES"/>
    <s v="PETUNIA HYBRID 15CM  552297"/>
    <n v="-21"/>
    <n v="41.5"/>
    <n v="-871.5"/>
    <n v="-157011.41999999998"/>
    <x v="17"/>
  </r>
  <r>
    <m/>
    <x v="117"/>
    <s v="Credit Note"/>
    <s v="4401563999"/>
    <s v="BUILDERS WAREHOUSE:CHERRY LANE"/>
    <s v="PETUNIA HYBRID 15CM  552297"/>
    <n v="-4"/>
    <n v="41.5"/>
    <n v="-166"/>
    <n v="-157177.41999999998"/>
    <x v="17"/>
  </r>
  <r>
    <m/>
    <x v="139"/>
    <s v="Credit Note"/>
    <s v="4401564993"/>
    <s v="BUILDERS WAREHOUSE:NELSPRUIT"/>
    <s v="PETUNIA HYBRID 15CM  552297"/>
    <n v="-2"/>
    <n v="41.5"/>
    <n v="-83"/>
    <n v="-157260.41999999998"/>
    <x v="17"/>
  </r>
  <r>
    <m/>
    <x v="139"/>
    <s v="Credit Note"/>
    <s v="4401564587"/>
    <s v="BUILDERS WAREHOUSE:POLOKWANE"/>
    <s v="PETUNIA HYBRID 15CM  552297"/>
    <n v="-1"/>
    <n v="41.5"/>
    <n v="-41.5"/>
    <n v="-157301.91999999998"/>
    <x v="17"/>
  </r>
  <r>
    <m/>
    <x v="139"/>
    <s v="Credit Note"/>
    <s v="4401565020"/>
    <s v="BUILDERS WAREHOUSE:THOHOYANDOU"/>
    <s v="PETUNIA HYBRID 15CM  552297"/>
    <n v="-7"/>
    <n v="41.5"/>
    <n v="-290.5"/>
    <n v="-157592.41999999998"/>
    <x v="17"/>
  </r>
  <r>
    <m/>
    <x v="139"/>
    <s v="Credit Note"/>
    <s v="4401564999"/>
    <s v="BUILDERS WAREHOUSE:STRUBENS VALLEY"/>
    <s v="PETUNIA HYBRID 15CM  552297"/>
    <n v="-4"/>
    <n v="41.5"/>
    <n v="-166"/>
    <n v="-157758.41999999998"/>
    <x v="17"/>
  </r>
  <r>
    <m/>
    <x v="139"/>
    <s v="Credit Note"/>
    <s v="88650a"/>
    <s v="THYME SQUARE"/>
    <s v="PETUNIA HYBRID 15CM  552297"/>
    <n v="-2"/>
    <n v="31.3"/>
    <n v="-62.6"/>
    <n v="-157821.01999999999"/>
    <x v="17"/>
  </r>
  <r>
    <m/>
    <x v="304"/>
    <s v="Credit Note"/>
    <s v="4401565424"/>
    <s v="BUILDERS WAREHOUSE:ROBINDALE"/>
    <s v="PETUNIA HYBRID 15CM  552297"/>
    <n v="-2"/>
    <n v="41.5"/>
    <n v="-83"/>
    <n v="-157904.01999999999"/>
    <x v="17"/>
  </r>
  <r>
    <m/>
    <x v="119"/>
    <s v="Credit Note"/>
    <s v="4401565750"/>
    <s v="BUILDERS WAREHOUSE:MAFIKENG"/>
    <s v="PETUNIA HYBRID 15CM  552297"/>
    <n v="-25"/>
    <n v="41.5"/>
    <n v="-1037.5"/>
    <n v="-158941.51999999999"/>
    <x v="17"/>
  </r>
  <r>
    <m/>
    <x v="119"/>
    <s v="Credit Note"/>
    <s v="4401565891"/>
    <s v="BUILDERS WAREHOUSE:CEDAR SQUARE"/>
    <s v="PETUNIA HYBRID 15CM  552297"/>
    <n v="-2"/>
    <n v="41.5"/>
    <n v="-83"/>
    <n v="-159024.51999999999"/>
    <x v="17"/>
  </r>
  <r>
    <m/>
    <x v="119"/>
    <s v="Credit Note"/>
    <s v="4401565867"/>
    <s v="BUILDERS WAREHOUSE:ZAMBEZI"/>
    <s v="PETUNIA HYBRID 15CM  552297"/>
    <n v="-1"/>
    <n v="41.5"/>
    <n v="-41.5"/>
    <n v="-159066.01999999999"/>
    <x v="17"/>
  </r>
  <r>
    <m/>
    <x v="119"/>
    <s v="Credit Note"/>
    <s v="4401565763"/>
    <s v="BUILDERS WAREHOUSE:EDENVALE"/>
    <s v="PETUNIA HYBRID 15CM  552297"/>
    <n v="-11"/>
    <n v="41.5"/>
    <n v="-456.5"/>
    <n v="-159522.51999999999"/>
    <x v="17"/>
  </r>
  <r>
    <m/>
    <x v="192"/>
    <s v="Credit Note"/>
    <s v="4401566487"/>
    <s v="BUILDERS WAREHOUSE:GREENSTONE"/>
    <s v="PETUNIA HYBRID 15CM  552297"/>
    <n v="-1"/>
    <n v="41.5"/>
    <n v="-41.5"/>
    <n v="-159564.01999999999"/>
    <x v="17"/>
  </r>
  <r>
    <m/>
    <x v="120"/>
    <s v="Credit Note"/>
    <s v="4401566695"/>
    <s v="BUILDERS WAREHOUSE:EMALALHENI"/>
    <s v="PETUNIA HYBRID 15CM  552297"/>
    <n v="-4"/>
    <n v="41.5"/>
    <n v="-166"/>
    <n v="-159730.01999999999"/>
    <x v="17"/>
  </r>
  <r>
    <m/>
    <x v="120"/>
    <s v="Credit Note"/>
    <s v="4401566662"/>
    <s v="BUILDERS WAREHOUSE:GLEN EAGLES"/>
    <s v="PETUNIA HYBRID 15CM  552297"/>
    <n v="-7"/>
    <n v="41.5"/>
    <n v="-290.5"/>
    <n v="-160020.51999999999"/>
    <x v="17"/>
  </r>
  <r>
    <m/>
    <x v="120"/>
    <s v="Credit Note"/>
    <s v="4401566708"/>
    <s v="BUILDERS WAREHOUSE:RIVONIA"/>
    <s v="PETUNIA HYBRID 15CM  552297"/>
    <n v="-3"/>
    <n v="41.5"/>
    <n v="-124.5"/>
    <n v="-160145.01999999999"/>
    <x v="17"/>
  </r>
  <r>
    <m/>
    <x v="120"/>
    <s v="Credit Note"/>
    <s v="88736A"/>
    <s v="BUILDERS WAREHOUSE:MIDRAND"/>
    <s v="PETUNIA HYBRID 15CM  552297"/>
    <n v="-10"/>
    <n v="41.5"/>
    <n v="-415"/>
    <n v="-160560.01999999999"/>
    <x v="17"/>
  </r>
  <r>
    <m/>
    <x v="272"/>
    <s v="Credit Note"/>
    <s v="4401567186"/>
    <s v="BUILDERS WAREHOUSE:STRUBENS VALLEY"/>
    <s v="PETUNIA HYBRID 15CM  552297"/>
    <n v="-8"/>
    <n v="41.5"/>
    <n v="-332"/>
    <n v="-160892.01999999999"/>
    <x v="17"/>
  </r>
  <r>
    <m/>
    <x v="121"/>
    <s v="Credit Note"/>
    <s v="4401567472"/>
    <s v="BUILDERS WAREHOUSE:CENTURION"/>
    <s v="PETUNIA HYBRID 15CM  552297"/>
    <n v="-6"/>
    <n v="41.5"/>
    <n v="-249"/>
    <n v="-161141.01999999999"/>
    <x v="17"/>
  </r>
  <r>
    <m/>
    <x v="121"/>
    <s v="Credit Note"/>
    <s v="4401567379"/>
    <s v="BUILDERS WAREHOUSE:MOKOPANE"/>
    <s v="PETUNIA HYBRID 15CM  552297"/>
    <n v="-10"/>
    <n v="41.5"/>
    <n v="-415"/>
    <n v="-161556.01999999999"/>
    <x v="17"/>
  </r>
  <r>
    <m/>
    <x v="121"/>
    <s v="Credit Note"/>
    <s v="4401567449"/>
    <s v="BUILDERS WAREHOUSE:GLEN EAGLES"/>
    <s v="PETUNIA HYBRID 15CM  552297"/>
    <n v="-22"/>
    <n v="41.5"/>
    <n v="-913"/>
    <n v="-162469.01999999999"/>
    <x v="17"/>
  </r>
  <r>
    <m/>
    <x v="122"/>
    <s v="Credit Note"/>
    <s v="4401567485"/>
    <s v="BUILDERS WAREHOUSE:LYNNWOOD"/>
    <s v="PETUNIA HYBRID 15CM  552297"/>
    <n v="-22"/>
    <n v="41.5"/>
    <n v="-913"/>
    <n v="-163382.01999999999"/>
    <x v="17"/>
  </r>
  <r>
    <m/>
    <x v="122"/>
    <s v="Credit Note"/>
    <s v="4401567847"/>
    <s v="BUILDERS WAREHOUSE:BETHLEHEM"/>
    <s v="PETUNIA HYBRID 15CM  552297"/>
    <n v="-6"/>
    <n v="41.5"/>
    <n v="-249"/>
    <n v="-163631.01999999999"/>
    <x v="17"/>
  </r>
  <r>
    <m/>
    <x v="193"/>
    <s v="Credit Note"/>
    <s v="4401568266"/>
    <s v="BUILDERS WAREHOUSE:KLERKSDORP"/>
    <s v="PETUNIA HYBRID 15CM  552297"/>
    <n v="-1"/>
    <n v="41.5"/>
    <n v="-41.5"/>
    <n v="-163672.51999999999"/>
    <x v="17"/>
  </r>
  <r>
    <m/>
    <x v="193"/>
    <s v="Credit Note"/>
    <s v="4401568321"/>
    <s v="BUILDERS WAREHOUSE:ROBINDALE"/>
    <s v="PETUNIA HYBRID 15CM  552297"/>
    <n v="-3"/>
    <n v="41.5"/>
    <n v="-124.5"/>
    <n v="-163797.01999999999"/>
    <x v="17"/>
  </r>
  <r>
    <m/>
    <x v="193"/>
    <s v="Credit Note"/>
    <s v="88801A"/>
    <s v="LITTLE AUSTRIA"/>
    <s v="PETUNIA HYBRID 15CM  552297"/>
    <n v="-2"/>
    <n v="41.5"/>
    <n v="-83"/>
    <n v="-163880.01999999999"/>
    <x v="17"/>
  </r>
  <r>
    <m/>
    <x v="140"/>
    <s v="Credit Note"/>
    <s v="4401568600"/>
    <s v="BUILDERS WAREHOUSE:NEWMARKET"/>
    <s v="PETUNIA HYBRID 15CM  552297"/>
    <n v="-3"/>
    <n v="41.5"/>
    <n v="-124.5"/>
    <n v="-164004.51999999999"/>
    <x v="17"/>
  </r>
  <r>
    <m/>
    <x v="140"/>
    <s v="Credit Note"/>
    <s v="88822A"/>
    <s v="THYME SQUARE"/>
    <s v="PETUNIA HYBRID 15CM"/>
    <n v="-2"/>
    <n v="31.3"/>
    <n v="-62.6"/>
    <n v="-164067.12"/>
    <x v="17"/>
  </r>
  <r>
    <m/>
    <x v="140"/>
    <s v="Credit Note"/>
    <s v="4401568654"/>
    <s v="BUILDERS WAREHOUSE:BLOEMFONTEIN"/>
    <s v="PETUNIA HYBRID 15CM  552297"/>
    <n v="-6"/>
    <n v="41.5"/>
    <n v="-249"/>
    <n v="-164316.12"/>
    <x v="17"/>
  </r>
  <r>
    <m/>
    <x v="124"/>
    <s v="Credit Note"/>
    <s v="4401569724"/>
    <s v="BUILDERS WAREHOUSE:LYNNWOOD"/>
    <s v="PETUNIA HYBRID 15CM  552297"/>
    <n v="-2"/>
    <n v="41.5"/>
    <n v="-83"/>
    <n v="-164399.12"/>
    <x v="17"/>
  </r>
  <r>
    <m/>
    <x v="124"/>
    <s v="Credit Note"/>
    <s v="4401569734"/>
    <s v="BUILDERS WAREHOUSE:ZAMBEZI"/>
    <s v="PETUNIA HYBRID 15CM  552297"/>
    <n v="-15"/>
    <n v="41.5"/>
    <n v="-622.5"/>
    <n v="-165021.62"/>
    <x v="17"/>
  </r>
  <r>
    <m/>
    <x v="124"/>
    <s v="Credit Note"/>
    <s v="4401569597"/>
    <s v="BUILDERS WAREHOUSE:CEDAR SQUARE"/>
    <s v="PETUNIA HYBRID 15CM"/>
    <n v="-2"/>
    <n v="41.5"/>
    <n v="-83"/>
    <n v="-165104.62"/>
    <x v="17"/>
  </r>
  <r>
    <m/>
    <x v="194"/>
    <s v="Credit Note"/>
    <s v="1972"/>
    <s v="LITTLE AUSTRIA"/>
    <s v="PETUNIA HYBRID 15CM"/>
    <n v="-2"/>
    <n v="41.5"/>
    <n v="-83"/>
    <n v="-165187.62"/>
    <x v="17"/>
  </r>
  <r>
    <m/>
    <x v="141"/>
    <s v="Credit Note"/>
    <s v="4401570890"/>
    <s v="BUILDERS WAREHOUSE:FOURWAYS"/>
    <s v="PETUNIA HYBRID 15CM"/>
    <n v="-2"/>
    <n v="41.5"/>
    <n v="-83"/>
    <n v="-165270.62"/>
    <x v="17"/>
  </r>
  <r>
    <m/>
    <x v="141"/>
    <s v="Credit Note"/>
    <s v="4401570922"/>
    <s v="BUILDERS WAREHOUSE:NEWMARKET"/>
    <s v="PETUNIA HYBRID 15CM  552297"/>
    <n v="-10"/>
    <n v="41.5"/>
    <n v="-415"/>
    <n v="-165685.62"/>
    <x v="17"/>
  </r>
  <r>
    <m/>
    <x v="141"/>
    <s v="Credit Note"/>
    <s v="4401570886"/>
    <s v="BUILDERS WAREHOUSE:EDENVALE"/>
    <s v="PETUNIA HYBRID 15CM  552297"/>
    <n v="-10"/>
    <n v="41.5"/>
    <n v="-415"/>
    <n v="-166100.62"/>
    <x v="17"/>
  </r>
  <r>
    <m/>
    <x v="141"/>
    <s v="Credit Note"/>
    <s v="4401570578"/>
    <s v="BUILDERS WAREHOUSE:POLOKWANE"/>
    <s v="PETUNIA HYBRID 15CM"/>
    <n v="-8"/>
    <n v="41.5"/>
    <n v="-332"/>
    <n v="-166432.62"/>
    <x v="17"/>
  </r>
  <r>
    <m/>
    <x v="141"/>
    <s v="Credit Note"/>
    <s v="4401570951"/>
    <s v="BUILDERS WAREHOUSE:THOHOYANDOU"/>
    <s v="PETUNIA HYBRID 15CM  552297"/>
    <n v="-6"/>
    <n v="41.5"/>
    <n v="-249"/>
    <n v="-166681.62"/>
    <x v="17"/>
  </r>
  <r>
    <m/>
    <x v="141"/>
    <s v="Credit Note"/>
    <s v="4401570931"/>
    <s v="BUILDERS WAREHOUSE:MAFIKENG"/>
    <s v="PETUNIA HYBRID 15CM  552297"/>
    <n v="-14"/>
    <n v="41.5"/>
    <n v="-581"/>
    <n v="-167262.62"/>
    <x v="17"/>
  </r>
  <r>
    <m/>
    <x v="141"/>
    <s v="Credit Note"/>
    <s v="1942"/>
    <s v="ROSES FOR U t/a URTH"/>
    <s v="PETUNIA HYBRID 15CM"/>
    <n v="-1"/>
    <n v="41.5"/>
    <n v="-41.5"/>
    <n v="-167304.12"/>
    <x v="17"/>
  </r>
  <r>
    <m/>
    <x v="195"/>
    <s v="Credit Note"/>
    <s v="4401572038"/>
    <s v="BUILDERS WAREHOUSE:CEDAR SQUARE"/>
    <s v="PETUNIA HYBRID 15CM  552297"/>
    <n v="-8"/>
    <n v="41.5"/>
    <n v="-332"/>
    <n v="-167636.12"/>
    <x v="17"/>
  </r>
  <r>
    <m/>
    <x v="195"/>
    <s v="Credit Note"/>
    <s v="4401572013"/>
    <s v="BUILDERS WAREHOUSE:RUSTENBURG"/>
    <s v="PETUNIA HYBRID 15CM  552297"/>
    <n v="-2"/>
    <n v="41.5"/>
    <n v="-83"/>
    <n v="-167719.12"/>
    <x v="17"/>
  </r>
  <r>
    <m/>
    <x v="240"/>
    <s v="Credit Note"/>
    <s v="4401572447"/>
    <s v="BUILDERS WAREHOUSE:KLERKSDORP"/>
    <s v="PETUNIA HYBRID 15CM  552297"/>
    <n v="-1"/>
    <n v="41.5"/>
    <n v="-41.5"/>
    <n v="-167760.62"/>
    <x v="17"/>
  </r>
  <r>
    <m/>
    <x v="142"/>
    <s v="Credit Note"/>
    <s v="1687"/>
    <s v="LITTLE AUSTRIA"/>
    <s v="PETUNIA HYBRID 15CM"/>
    <n v="-1"/>
    <n v="41.5"/>
    <n v="-41.5"/>
    <n v="-167802.12"/>
    <x v="17"/>
  </r>
  <r>
    <m/>
    <x v="142"/>
    <s v="Credit Note"/>
    <s v="4401572915"/>
    <s v="BUILDERS WAREHOUSE:NORTHRIDING"/>
    <s v="PETUNIA HYBRID 15CM"/>
    <n v="-20"/>
    <n v="41.5"/>
    <n v="-830"/>
    <n v="-168632.12"/>
    <x v="17"/>
  </r>
  <r>
    <m/>
    <x v="142"/>
    <s v="Credit Note"/>
    <s v="4401573058"/>
    <s v="BUILDERS WAREHOUSE:NEWCASTLE"/>
    <s v="PETUNIA HYBRID 15CM  552297"/>
    <n v="-2"/>
    <n v="41.5"/>
    <n v="-83"/>
    <n v="-168715.12"/>
    <x v="17"/>
  </r>
  <r>
    <m/>
    <x v="125"/>
    <s v="Credit Note"/>
    <s v="4401573463"/>
    <s v="BUILDERS WAREHOUSE:NELSPRUIT"/>
    <s v="PETUNIA HYBRID 15CM  552297"/>
    <n v="-11"/>
    <n v="41.5"/>
    <n v="-456.5"/>
    <n v="-169171.62"/>
    <x v="17"/>
  </r>
  <r>
    <m/>
    <x v="125"/>
    <s v="Credit Note"/>
    <s v="4401573459"/>
    <s v="BUILDERS WAREHOUSE:CARNIVAL MALL"/>
    <s v="PETUNIA HYBRID 15CM  552297"/>
    <n v="-16"/>
    <n v="41.5"/>
    <n v="-664"/>
    <n v="-169835.62"/>
    <x v="17"/>
  </r>
  <r>
    <m/>
    <x v="125"/>
    <s v="Credit Note"/>
    <s v="4401573326"/>
    <s v="BUILDERS WAREHOUSE:GLEN EAGLES"/>
    <s v="PETUNIA HYBRID 15CM  552297"/>
    <n v="-1"/>
    <n v="41.5"/>
    <n v="-41.5"/>
    <n v="-169877.12"/>
    <x v="17"/>
  </r>
  <r>
    <m/>
    <x v="125"/>
    <s v="Credit Note"/>
    <s v="88986A"/>
    <s v="THYME SQUARE"/>
    <s v="PETUNIA HYBRID 15CM"/>
    <n v="-1"/>
    <n v="31.3"/>
    <n v="-31.3"/>
    <n v="-169908.41999999998"/>
    <x v="17"/>
  </r>
  <r>
    <m/>
    <x v="125"/>
    <s v="Credit Note"/>
    <s v="4401573444"/>
    <s v="BUILDERS WAREHOUSE:BLOEMFONTEIN"/>
    <s v="PETUNIA HYBRID 15CM  552297"/>
    <n v="-25"/>
    <n v="41.5"/>
    <n v="-1037.5"/>
    <n v="-170945.91999999998"/>
    <x v="17"/>
  </r>
  <r>
    <m/>
    <x v="273"/>
    <s v="Credit Note"/>
    <s v="4401573865"/>
    <s v="BUILDERS WAREHOUSE:STRUBENS VALLEY"/>
    <s v="PETUNIA HYBRID 15CM  552297"/>
    <n v="-3"/>
    <n v="41.5"/>
    <n v="-124.5"/>
    <n v="-171070.41999999998"/>
    <x v="17"/>
  </r>
  <r>
    <m/>
    <x v="126"/>
    <s v="Credit Note"/>
    <s v="4401574357"/>
    <s v="BUILDERS WAREHOUSE:CHERRY LANE"/>
    <s v="PETUNIA HYBRID 15CM  552297"/>
    <n v="-6"/>
    <n v="41.5"/>
    <n v="-249"/>
    <n v="-171319.41999999998"/>
    <x v="17"/>
  </r>
  <r>
    <m/>
    <x v="126"/>
    <s v="Credit Note"/>
    <s v="4401574309"/>
    <s v="BUILDERS WAREHOUSE:RASLOUW"/>
    <s v="PETUNIA HYBRID 15CM  552297"/>
    <n v="-10"/>
    <n v="41.5"/>
    <n v="-415"/>
    <n v="-171734.41999999998"/>
    <x v="17"/>
  </r>
  <r>
    <m/>
    <x v="241"/>
    <s v="Credit Note"/>
    <s v="4401574624"/>
    <s v="BUILDERS WAREHOUSE:KLERKSDORP"/>
    <s v="PETUNIA HYBRID 15CM  552297"/>
    <n v="-1"/>
    <n v="41.5"/>
    <n v="-41.5"/>
    <n v="-171775.91999999998"/>
    <x v="17"/>
  </r>
  <r>
    <m/>
    <x v="237"/>
    <s v="Credit Note"/>
    <s v="4401575022"/>
    <s v="BUILDERS WAREHOUSE:STRUBENS VALLEY"/>
    <s v="PETUNIA HYBRID 15CM  552297"/>
    <n v="-5"/>
    <n v="41.5"/>
    <n v="-207.5"/>
    <n v="-171983.41999999998"/>
    <x v="17"/>
  </r>
  <r>
    <m/>
    <x v="237"/>
    <s v="Credit Note"/>
    <s v="4401575038"/>
    <s v="BUILDERS WAREHOUSE:NORTHRIDING"/>
    <s v="PETUNIA HYBRID 15CM  552297"/>
    <n v="-2"/>
    <n v="41.5"/>
    <n v="-83"/>
    <n v="-172066.41999999998"/>
    <x v="17"/>
  </r>
  <r>
    <m/>
    <x v="237"/>
    <s v="Credit Note"/>
    <s v="4401575071"/>
    <s v="BUILDERS WAREHOUSE:MIDDELBURG"/>
    <s v="PETUNIA HYBRID 15CM  552297"/>
    <n v="-1"/>
    <n v="41.5"/>
    <n v="-41.5"/>
    <n v="-172107.91999999998"/>
    <x v="17"/>
  </r>
  <r>
    <m/>
    <x v="237"/>
    <s v="Credit Note"/>
    <s v="4401574992"/>
    <s v="BUILDERS WAREHOUSE:GREENSTONE"/>
    <s v="PETUNIA HYBRID 15CM  552297"/>
    <n v="-1"/>
    <n v="41.5"/>
    <n v="-41.5"/>
    <n v="-172149.41999999998"/>
    <x v="17"/>
  </r>
  <r>
    <m/>
    <x v="244"/>
    <s v="Credit Note"/>
    <s v="4401575314"/>
    <s v="BUILDERS WAREHOUSE:NEWCASTLE"/>
    <s v="PETUNIA HYBRID 15CM  552297"/>
    <n v="-16"/>
    <n v="41.5"/>
    <n v="-664"/>
    <n v="-172813.41999999998"/>
    <x v="17"/>
  </r>
  <r>
    <m/>
    <x v="244"/>
    <s v="Credit Note"/>
    <s v="1946"/>
    <s v="THYME SQUARE"/>
    <s v="PETUNIA HYBRID 15CM"/>
    <n v="-3"/>
    <n v="31.3"/>
    <n v="-93.9"/>
    <n v="-172907.31999999998"/>
    <x v="17"/>
  </r>
  <r>
    <m/>
    <x v="306"/>
    <s v="Credit Note"/>
    <s v="4401575741"/>
    <s v="BUILDERS WAREHOUSE:NOORDHEUWEL"/>
    <s v="PETUNIA HYBRID 15CM  552297"/>
    <n v="-1"/>
    <n v="41.5"/>
    <n v="-41.5"/>
    <n v="-172948.81999999998"/>
    <x v="17"/>
  </r>
  <r>
    <m/>
    <x v="306"/>
    <s v="Credit Note"/>
    <s v="4401575658"/>
    <s v="BUILDERS WAREHOUSE:STRUBENS VALLEY"/>
    <s v="PETUNIA HYBRID 15CM  552297"/>
    <n v="-3"/>
    <n v="41.5"/>
    <n v="-124.5"/>
    <n v="-173073.31999999998"/>
    <x v="17"/>
  </r>
  <r>
    <m/>
    <x v="127"/>
    <s v="Credit Note"/>
    <s v="1833"/>
    <s v="LITTLE AUSTRIA"/>
    <s v="PETUNIA HYBRID 15CM"/>
    <n v="-3"/>
    <n v="41.5"/>
    <n v="-124.5"/>
    <n v="-173197.81999999998"/>
    <x v="17"/>
  </r>
  <r>
    <m/>
    <x v="127"/>
    <s v="Credit Note"/>
    <s v="4401576038"/>
    <s v="BUILDERS WAREHOUSE:FOURWAYS"/>
    <s v="PETUNIA HYBRID 15CM  552297"/>
    <n v="-1"/>
    <n v="41.5"/>
    <n v="-41.5"/>
    <n v="-173239.31999999998"/>
    <x v="17"/>
  </r>
  <r>
    <m/>
    <x v="127"/>
    <s v="Credit Note"/>
    <s v="4401576081"/>
    <s v="BUILDERS WAREHOUSE:ZAMBEZI"/>
    <s v="PETUNIA HYBRID 15CM  552297"/>
    <n v="-18"/>
    <n v="41.5"/>
    <n v="-747"/>
    <n v="-173986.31999999998"/>
    <x v="17"/>
  </r>
  <r>
    <m/>
    <x v="127"/>
    <s v="Credit Note"/>
    <s v="4401576066"/>
    <s v="BUILDERS WAREHOUSE:WOODLANDS"/>
    <s v="PETUNIA HYBRID 15CM  552297"/>
    <n v="-4"/>
    <n v="41.5"/>
    <n v="-166"/>
    <n v="-174152.31999999998"/>
    <x v="17"/>
  </r>
  <r>
    <m/>
    <x v="127"/>
    <s v="Credit Note"/>
    <s v="4401575985"/>
    <s v="BUILDERS WAREHOUSE:LYNNWOOD"/>
    <s v="PETUNIA HYBRID 15CM  552297"/>
    <n v="-1"/>
    <n v="41.5"/>
    <n v="-41.5"/>
    <n v="-174193.81999999998"/>
    <x v="17"/>
  </r>
  <r>
    <m/>
    <x v="274"/>
    <s v="Credit Note"/>
    <s v="16399"/>
    <s v="FH CHAMBERLAIN TRADING (PTY) LTD:RIVIERA"/>
    <s v="PETUNIA HYBRID 15CM"/>
    <n v="-8"/>
    <n v="41.5"/>
    <n v="-332"/>
    <n v="-174525.81999999998"/>
    <x v="17"/>
  </r>
  <r>
    <m/>
    <x v="274"/>
    <s v="Credit Note"/>
    <s v="4401576478"/>
    <s v="BUILDERS WAREHOUSE:BAOBAB"/>
    <s v="PETUNIA HYBRID 15CM  552297"/>
    <n v="-6"/>
    <n v="41.5"/>
    <n v="-249"/>
    <n v="-174774.81999999998"/>
    <x v="17"/>
  </r>
  <r>
    <m/>
    <x v="128"/>
    <s v="Credit Note"/>
    <s v="4401576893"/>
    <s v="BUILDERS WAREHOUSE:THOHOYANDOU"/>
    <s v="PETUNIA HYBRID 15CM  552297"/>
    <n v="-6"/>
    <n v="41.5"/>
    <n v="-249"/>
    <n v="-175023.81999999998"/>
    <x v="17"/>
  </r>
  <r>
    <m/>
    <x v="128"/>
    <s v="Credit Note"/>
    <s v="4401576851"/>
    <s v="BUILDERS WAREHOUSE:NELSPRUIT"/>
    <s v="PETUNIA HYBRID 15CM  552297"/>
    <n v="-32"/>
    <n v="41.5"/>
    <n v="-1328"/>
    <n v="-176351.81999999998"/>
    <x v="17"/>
  </r>
  <r>
    <m/>
    <x v="128"/>
    <s v="Credit Note"/>
    <s v="4401576763"/>
    <s v="BUILDERS WAREHOUSE:EMALALHENI"/>
    <s v="PETUNIA HYBRID 15CM  552297"/>
    <n v="-10"/>
    <n v="41.5"/>
    <n v="-415"/>
    <n v="-176766.81999999998"/>
    <x v="17"/>
  </r>
  <r>
    <m/>
    <x v="128"/>
    <s v="Credit Note"/>
    <s v="4401576854"/>
    <s v="BUILDERS WAREHOUSE:HARTEBEESPOORT"/>
    <s v="PETUNIA HYBRID 15CM  552297"/>
    <n v="-25"/>
    <n v="41.5"/>
    <n v="-1037.5"/>
    <n v="-177804.31999999998"/>
    <x v="17"/>
  </r>
  <r>
    <m/>
    <x v="128"/>
    <s v="Credit Note"/>
    <s v="4401576872"/>
    <s v="BUILDERS WAREHOUSE:STRUBENS VALLEY"/>
    <s v="PETUNIA HYBRID 15CM  552297"/>
    <n v="-40"/>
    <n v="41.5"/>
    <n v="-1660"/>
    <n v="-179464.31999999998"/>
    <x v="17"/>
  </r>
  <r>
    <m/>
    <x v="128"/>
    <s v="Credit Note"/>
    <s v="4401576877"/>
    <s v="BUILDERS WAREHOUSE:BEDFORDVIEW"/>
    <s v="PETUNIA HYBRID 15CM  552297"/>
    <n v="-15"/>
    <n v="41.5"/>
    <n v="-622.5"/>
    <n v="-180086.81999999998"/>
    <x v="17"/>
  </r>
  <r>
    <m/>
    <x v="215"/>
    <s v="Credit Note"/>
    <s v="4401577160"/>
    <s v="BUILDERS WAREHOUSE:BETHLEHEM"/>
    <s v="PETUNIA HYBRID 15CM  552297"/>
    <n v="-9"/>
    <n v="41.5"/>
    <n v="-373.5"/>
    <n v="-180460.31999999998"/>
    <x v="17"/>
  </r>
  <r>
    <m/>
    <x v="215"/>
    <s v="Credit Note"/>
    <s v="4401577234"/>
    <s v="BUILDERS WAREHOUSE:CEDAR SQUARE"/>
    <s v="PETUNIA HYBRID 15CM  552297"/>
    <n v="-2"/>
    <n v="41.5"/>
    <n v="-83"/>
    <n v="-180543.31999999998"/>
    <x v="17"/>
  </r>
  <r>
    <m/>
    <x v="215"/>
    <s v="Credit Note"/>
    <s v="4401577238"/>
    <s v="BUILDERS WAREHOUSE:EDENVALE"/>
    <s v="PETUNIA HYBRID 15CM  552297"/>
    <n v="-1"/>
    <n v="41.5"/>
    <n v="-41.5"/>
    <n v="-180584.81999999998"/>
    <x v="17"/>
  </r>
  <r>
    <m/>
    <x v="307"/>
    <s v="Credit Note"/>
    <s v="1353"/>
    <s v="LITTLE AUSTRIA"/>
    <s v="PETUNIA HYBRID 15CM"/>
    <n v="-6"/>
    <n v="41.5"/>
    <n v="-249"/>
    <n v="-180833.81999999998"/>
    <x v="17"/>
  </r>
  <r>
    <m/>
    <x v="307"/>
    <s v="Credit Note"/>
    <s v="4401577690"/>
    <s v="BUILDERS WAREHOUSE:NOORDHEUWEL"/>
    <s v="PETUNIA HYBRID 15CM"/>
    <n v="-4"/>
    <n v="41.5"/>
    <n v="-166"/>
    <n v="-180999.81999999998"/>
    <x v="17"/>
  </r>
  <r>
    <m/>
    <x v="307"/>
    <s v="Credit Note"/>
    <s v="4401577680"/>
    <s v="BUILDERS WAREHOUSE:KEMPTON PARK"/>
    <s v="PETUNIA HYBRID 15CM  552297"/>
    <n v="-2"/>
    <n v="41.5"/>
    <n v="-83"/>
    <n v="-181082.81999999998"/>
    <x v="17"/>
  </r>
  <r>
    <m/>
    <x v="129"/>
    <s v="Credit Note"/>
    <s v="4401578157"/>
    <s v="BUILDERS WAREHOUSE:SECUNDA"/>
    <s v="PETUNIA HYBRID 15CM  552297"/>
    <n v="-20"/>
    <n v="41.5"/>
    <n v="-830"/>
    <n v="-181912.81999999998"/>
    <x v="17"/>
  </r>
  <r>
    <m/>
    <x v="129"/>
    <s v="Credit Note"/>
    <s v="4401578044"/>
    <s v="BUILDERS WAREHOUSE:RIVONIA"/>
    <s v="PETUNIA HYBRID 15CM  552297"/>
    <n v="-1"/>
    <n v="41.5"/>
    <n v="-41.5"/>
    <n v="-181954.31999999998"/>
    <x v="17"/>
  </r>
  <r>
    <m/>
    <x v="129"/>
    <s v="Credit Note"/>
    <s v="4401578043"/>
    <s v="BUILDERS WAREHOUSE:CENTURION"/>
    <s v="PETUNIA HYBRID 15CM  552297"/>
    <n v="-22"/>
    <n v="41.5"/>
    <n v="-913"/>
    <n v="-182867.31999999998"/>
    <x v="17"/>
  </r>
  <r>
    <m/>
    <x v="129"/>
    <s v="Credit Note"/>
    <s v="4401578042"/>
    <s v="BUILDERS WAREHOUSE:CHERRY LANE"/>
    <s v="PETUNIA HYBRID 15CM  552297"/>
    <n v="-14"/>
    <n v="41.5"/>
    <n v="-581"/>
    <n v="-183448.31999999998"/>
    <x v="17"/>
  </r>
  <r>
    <m/>
    <x v="129"/>
    <s v="Credit Note"/>
    <s v="4401578130"/>
    <s v="BUILDERS WAREHOUSE:ZAMBEZI"/>
    <s v="PETUNIA HYBRID 15CM  552297"/>
    <n v="-13"/>
    <n v="41.5"/>
    <n v="-539.5"/>
    <n v="-183987.81999999998"/>
    <x v="17"/>
  </r>
  <r>
    <m/>
    <x v="129"/>
    <s v="Credit Note"/>
    <s v="4401578138"/>
    <s v="BUILDERS WAREHOUSE:ERASMUS PARK"/>
    <s v="PETUNIA HYBRID 15CM  552297"/>
    <n v="-15"/>
    <n v="41.5"/>
    <n v="-622.5"/>
    <n v="-184610.31999999998"/>
    <x v="17"/>
  </r>
  <r>
    <m/>
    <x v="196"/>
    <s v="Credit Note"/>
    <s v="37949"/>
    <s v="FH CHAMBERLAIN TRADING (PTY) LTD:MONTANA"/>
    <s v="PETUNIA HYBRID 15CM"/>
    <n v="-14"/>
    <n v="41.5"/>
    <n v="-581"/>
    <n v="-185191.31999999998"/>
    <x v="17"/>
  </r>
  <r>
    <m/>
    <x v="196"/>
    <s v="Credit Note"/>
    <s v="4401578559"/>
    <s v="BUILDERS WAREHOUSE:KLERKSDORP"/>
    <s v="PETUNIA HYBRID 15CM  552297"/>
    <n v="-24"/>
    <n v="41.5"/>
    <n v="-996"/>
    <n v="-186187.31999999998"/>
    <x v="17"/>
  </r>
  <r>
    <m/>
    <x v="216"/>
    <s v="Credit Note"/>
    <s v="4001579089"/>
    <s v="BUILDERS WAREHOUSE:NEWCASTLE"/>
    <s v="PETUNIA HYBRID 15CM  552297"/>
    <n v="-20"/>
    <n v="41.5"/>
    <n v="-830"/>
    <n v="-187017.31999999998"/>
    <x v="17"/>
  </r>
  <r>
    <m/>
    <x v="216"/>
    <s v="Credit Note"/>
    <s v="4401579040"/>
    <s v="BUILDERS WAREHOUSE:ROBINDALE"/>
    <s v="PETUNIA HYBRID 15CM  552297"/>
    <n v="-14"/>
    <n v="41.5"/>
    <n v="-581"/>
    <n v="-187598.31999999998"/>
    <x v="17"/>
  </r>
  <r>
    <m/>
    <x v="216"/>
    <s v="Credit Note"/>
    <s v="4401579098"/>
    <s v="BUILDERS WAREHOUSE:MIDDELBURG"/>
    <s v="PETUNIA HYBRID 15CM  552297"/>
    <n v="-9"/>
    <n v="41.5"/>
    <n v="-373.5"/>
    <n v="-187971.81999999998"/>
    <x v="17"/>
  </r>
  <r>
    <m/>
    <x v="216"/>
    <s v="Credit Note"/>
    <s v="4401578955"/>
    <s v="BUILDERS WAREHOUSE:GREENSTONE"/>
    <s v="PETUNIA HYBRID 15CM  552297"/>
    <n v="-10"/>
    <n v="41.5"/>
    <n v="-415"/>
    <n v="-188386.81999999998"/>
    <x v="17"/>
  </r>
  <r>
    <m/>
    <x v="197"/>
    <s v="Credit Note"/>
    <s v="1895"/>
    <s v="THYME SQUARE"/>
    <s v="PETUNIA HYBRID 15CM"/>
    <n v="-4"/>
    <n v="31.3"/>
    <n v="-125.2"/>
    <n v="-188512.02"/>
    <x v="17"/>
  </r>
  <r>
    <m/>
    <x v="197"/>
    <s v="Credit Note"/>
    <s v="4401579588"/>
    <s v="BUILDERS WAREHOUSE:BLOEMFONTEIN"/>
    <s v="PETUNIA HYBRID 15CM  552297"/>
    <n v="-41"/>
    <n v="41.5"/>
    <n v="-1701.5"/>
    <n v="-190213.52"/>
    <x v="17"/>
  </r>
  <r>
    <m/>
    <x v="197"/>
    <s v="Credit Note"/>
    <s v="4401579451"/>
    <s v="BUILDERS WAREHOUSE:NORTHMEAD"/>
    <s v="PETUNIA HYBRID 15CM  552297"/>
    <n v="-3"/>
    <n v="41.5"/>
    <n v="-124.5"/>
    <n v="-190338.02"/>
    <x v="17"/>
  </r>
  <r>
    <m/>
    <x v="197"/>
    <s v="Credit Note"/>
    <s v="4401579556"/>
    <s v="BUILDERS WAREHOUSE:BOKSBURG (NEW)"/>
    <s v="PETUNIA HYBRID 15CM  552297"/>
    <n v="-13"/>
    <n v="41.5"/>
    <n v="-539.5"/>
    <n v="-190877.52"/>
    <x v="17"/>
  </r>
  <r>
    <m/>
    <x v="197"/>
    <s v="Credit Note"/>
    <s v="4401579456"/>
    <s v="BUILDERS WAREHOUSE:EDENVALE"/>
    <s v="PETUNIA HYBRID 15CM"/>
    <n v="-25"/>
    <n v="41.5"/>
    <n v="-1037.5"/>
    <n v="-191915.02"/>
    <x v="17"/>
  </r>
  <r>
    <m/>
    <x v="197"/>
    <s v="Credit Note"/>
    <s v="4401579510"/>
    <s v="BUILDERS WAREHOUSE:CARNIVAL MALL"/>
    <s v="PETUNIA HYBRID 15CM  552297"/>
    <n v="-20"/>
    <n v="41.5"/>
    <n v="-830"/>
    <n v="-192745.02"/>
    <x v="17"/>
  </r>
  <r>
    <m/>
    <x v="197"/>
    <s v="Credit Note"/>
    <s v="4401579461"/>
    <s v="BUILDERS WAREHOUSE:CEDAR SQUARE"/>
    <s v="PETUNIA HYBRID 15CM  552297"/>
    <n v="-3"/>
    <n v="41.5"/>
    <n v="-124.5"/>
    <n v="-192869.52"/>
    <x v="17"/>
  </r>
  <r>
    <m/>
    <x v="197"/>
    <s v="Credit Note"/>
    <s v="4401579533"/>
    <s v="BUILDERS WAREHOUSE:NEWMARKET"/>
    <s v="PETUNIA HYBRID 15CM  552297"/>
    <n v="-12"/>
    <n v="41.5"/>
    <n v="-498"/>
    <n v="-193367.52"/>
    <x v="17"/>
  </r>
  <r>
    <m/>
    <x v="198"/>
    <s v="Credit Note"/>
    <s v="4401580185"/>
    <s v="BUILDERS WAREHOUSE:NORWOOD"/>
    <s v="PETUNIA HYBRID 15CM  552297"/>
    <n v="-1"/>
    <n v="41.5"/>
    <n v="-41.5"/>
    <n v="-193409.02"/>
    <x v="17"/>
  </r>
  <r>
    <m/>
    <x v="198"/>
    <s v="Credit Note"/>
    <s v="4401580782"/>
    <s v="BUILDERS WAREHOUSE:MAFIKENG"/>
    <s v="PETUNIA HYBRID 15CM  552297"/>
    <n v="-40"/>
    <n v="41.5"/>
    <n v="-1660"/>
    <n v="-195069.02"/>
    <x v="17"/>
  </r>
  <r>
    <m/>
    <x v="198"/>
    <s v="Credit Note"/>
    <s v="4401580736"/>
    <s v="BUILDERS WAREHOUSE:WOODLANDS"/>
    <s v="PETUNIA HYBRID 15CM  552297"/>
    <n v="-16"/>
    <n v="41.5"/>
    <n v="-664"/>
    <n v="-195733.02"/>
    <x v="17"/>
  </r>
  <r>
    <m/>
    <x v="198"/>
    <s v="Credit Note"/>
    <s v="4401580740"/>
    <s v="BUILDERS WAREHOUSE:LYNNWOOD"/>
    <s v="PETUNIA HYBRID 15CM  552297"/>
    <n v="-18"/>
    <n v="41.5"/>
    <n v="-747"/>
    <n v="-196480.02"/>
    <x v="17"/>
  </r>
  <r>
    <m/>
    <x v="283"/>
    <s v="Credit Note"/>
    <s v="4401581094"/>
    <s v="BUILDERS WAREHOUSE:LAMBTON"/>
    <s v="PETUNIA HYBRID 15CM  552297"/>
    <n v="-5"/>
    <n v="41.5"/>
    <n v="-207.5"/>
    <n v="-196687.52"/>
    <x v="17"/>
  </r>
  <r>
    <m/>
    <x v="245"/>
    <s v="Credit Note"/>
    <s v="4401581740"/>
    <s v="BUILDERS WAREHOUSE:NELSPRUIT"/>
    <s v="PETUNIA HYBRID 15CM  552297"/>
    <n v="-16"/>
    <n v="41.5"/>
    <n v="-664"/>
    <n v="-197351.52"/>
    <x v="17"/>
  </r>
  <r>
    <m/>
    <x v="245"/>
    <s v="Credit Note"/>
    <s v="44015811636"/>
    <s v="BUILDERS WAREHOUSE:STRUBENS VALLEY"/>
    <s v="PETUNIA HYBRID 15CM  552297"/>
    <n v="-60"/>
    <n v="41.5"/>
    <n v="-2490"/>
    <n v="-199841.52"/>
    <x v="17"/>
  </r>
  <r>
    <m/>
    <x v="245"/>
    <s v="Credit Note"/>
    <s v="4401581710"/>
    <s v="BUILDERS WAREHOUSE:GREENSTONE"/>
    <s v="PETUNIA HYBRID 15CM  552297"/>
    <n v="-13"/>
    <n v="41.5"/>
    <n v="-539.5"/>
    <n v="-200381.02"/>
    <x v="17"/>
  </r>
  <r>
    <m/>
    <x v="245"/>
    <s v="Credit Note"/>
    <s v="4401581664"/>
    <s v="BUILDERS WAREHOUSE:KEMPTON PARK"/>
    <s v="PETUNIA HYBRID 15CM  552297"/>
    <n v="-18"/>
    <n v="41.5"/>
    <n v="-747"/>
    <n v="-201128.02"/>
    <x v="17"/>
  </r>
  <r>
    <m/>
    <x v="22"/>
    <s v="Credit Note"/>
    <s v="1357"/>
    <s v="PRETTY GARDENS"/>
    <s v="PETUNIA HYBRID 15CM"/>
    <n v="-42"/>
    <n v="41.5"/>
    <n v="-1743"/>
    <n v="-202871.02"/>
    <x v="17"/>
  </r>
  <r>
    <m/>
    <x v="22"/>
    <s v="Credit Note"/>
    <s v="1357"/>
    <s v="PRETTY GARDENS"/>
    <s v="PETUNIA HYBRID 15CM"/>
    <n v="-42"/>
    <n v="41.5"/>
    <n v="-1743"/>
    <n v="-204614.02"/>
    <x v="17"/>
  </r>
  <r>
    <m/>
    <x v="22"/>
    <s v="Credit Note"/>
    <s v="4401582076"/>
    <s v="BUILDERS WAREHOUSE:POLOKWANE"/>
    <s v="PETUNIA HYBRID 15CM  552297"/>
    <n v="-19"/>
    <n v="41.5"/>
    <n v="-788.5"/>
    <n v="-205402.52"/>
    <x v="17"/>
  </r>
  <r>
    <m/>
    <x v="22"/>
    <s v="Credit Note"/>
    <s v="4401582106"/>
    <s v="BUILDERS WAREHOUSE:BLOEMFONTEIN"/>
    <s v="PETUNIA HYBRID 15CM  552297"/>
    <n v="-16"/>
    <n v="41.5"/>
    <n v="-664"/>
    <n v="-206066.52"/>
    <x v="17"/>
  </r>
  <r>
    <m/>
    <x v="22"/>
    <s v="Credit Note"/>
    <s v="4401582107"/>
    <s v="BUILDERS WAREHOUSE:BOKSBURG (NEW)"/>
    <s v="PETUNIA HYBRID 15CM  552297"/>
    <n v="-12"/>
    <n v="41.5"/>
    <n v="-498"/>
    <n v="-206564.52"/>
    <x v="17"/>
  </r>
  <r>
    <m/>
    <x v="22"/>
    <s v="Credit Note"/>
    <s v="4401582064"/>
    <s v="BUILDERS WAREHOUSE:GLEN EAGLES"/>
    <s v="PETUNIA HYBRID 15CM  552297"/>
    <n v="-15"/>
    <n v="41.5"/>
    <n v="-622.5"/>
    <n v="-207187.02"/>
    <x v="17"/>
  </r>
  <r>
    <m/>
    <x v="22"/>
    <s v="Credit Note"/>
    <s v="4401582108"/>
    <s v="BUILDERS WAREHOUSE:NEWMARKET"/>
    <s v="PETUNIA HYBRID 15CM  552297"/>
    <n v="-25"/>
    <n v="41.5"/>
    <n v="-1037.5"/>
    <n v="-208224.52"/>
    <x v="17"/>
  </r>
  <r>
    <m/>
    <x v="22"/>
    <s v="Credit Note"/>
    <s v="4401582101"/>
    <s v="BUILDERS WAREHOUSE:EDENVALE"/>
    <s v="PETUNIA HYBRID 15CM  552297"/>
    <n v="-1"/>
    <n v="41.5"/>
    <n v="-41.5"/>
    <n v="-208266.02"/>
    <x v="17"/>
  </r>
  <r>
    <m/>
    <x v="275"/>
    <s v="Credit Note"/>
    <s v="4401582633"/>
    <s v="BUILDERS WAREHOUSE:NOORDHEUWEL"/>
    <s v="PETUNIA HYBRID 15CM  552297"/>
    <n v="-9"/>
    <n v="41.5"/>
    <n v="-373.5"/>
    <n v="-208639.52"/>
    <x v="17"/>
  </r>
  <r>
    <m/>
    <x v="130"/>
    <s v="Credit Note"/>
    <s v="4401582993"/>
    <s v="BUILDERS WAREHOUSE:CHERRY LANE"/>
    <s v="PETUNIA HYBRID 15CM  552297"/>
    <n v="-10"/>
    <n v="41.5"/>
    <n v="-415"/>
    <n v="-209054.52"/>
    <x v="17"/>
  </r>
  <r>
    <m/>
    <x v="130"/>
    <s v="Credit Note"/>
    <s v="4401582987"/>
    <s v="BUILDERS WAREHOUSE:RASLOUW"/>
    <s v="PETUNIA HYBRID 15CM  552297"/>
    <n v="-14"/>
    <n v="41.5"/>
    <n v="-581"/>
    <n v="-209635.52"/>
    <x v="17"/>
  </r>
  <r>
    <m/>
    <x v="130"/>
    <s v="Credit Note"/>
    <s v="4401582999"/>
    <s v="BUILDERS WAREHOUSE:CENTURION"/>
    <s v="PETUNIA HYBRID 15CM  552297"/>
    <n v="-38"/>
    <n v="41.5"/>
    <n v="-1577"/>
    <n v="-211212.52"/>
    <x v="17"/>
  </r>
  <r>
    <m/>
    <x v="130"/>
    <s v="Credit Note"/>
    <s v="4401583019"/>
    <s v="BUILDERS WAREHOUSE:BRYANSTON"/>
    <s v="PETUNIA HYBRID 15CM  552297"/>
    <n v="-1"/>
    <n v="41.5"/>
    <n v="-41.5"/>
    <n v="-211254.02"/>
    <x v="17"/>
  </r>
  <r>
    <m/>
    <x v="130"/>
    <s v="Credit Note"/>
    <s v="4401583009"/>
    <s v="BUILDERS WAREHOUSE:RIVONIA"/>
    <s v="PETUNIA HYBRID 15CM  552297"/>
    <n v="-22"/>
    <n v="41.5"/>
    <n v="-913"/>
    <n v="-212167.02"/>
    <x v="17"/>
  </r>
  <r>
    <m/>
    <x v="130"/>
    <s v="Credit Note"/>
    <s v="4401583025"/>
    <s v="BUILDERS WAREHOUSE:WOODLANDS"/>
    <s v="PETUNIA HYBRID 15CM  552297"/>
    <n v="-6"/>
    <n v="41.5"/>
    <n v="-249"/>
    <n v="-212416.02"/>
    <x v="17"/>
  </r>
  <r>
    <m/>
    <x v="199"/>
    <s v="Credit Note"/>
    <s v="4401583321"/>
    <s v="BUILDERS WAREHOUSE:ZAMBEZI"/>
    <s v="PETUNIA HYBRID 15CM  552297"/>
    <n v="-28"/>
    <n v="41.5"/>
    <n v="-1162"/>
    <n v="-213578.02"/>
    <x v="17"/>
  </r>
  <r>
    <m/>
    <x v="234"/>
    <s v="Credit Note"/>
    <s v="4401583629"/>
    <s v="BUILDERS WAREHOUSE:STRUBENS VALLEY"/>
    <s v="PETUNIA HYBRID 15CM  552297"/>
    <n v="-3"/>
    <n v="41.5"/>
    <n v="-124.5"/>
    <n v="-213702.52"/>
    <x v="17"/>
  </r>
  <r>
    <m/>
    <x v="23"/>
    <s v="Credit Note"/>
    <s v="1988"/>
    <s v="ROSES FOR U t/a URTH"/>
    <s v="PETUNIA HYBRID 15CM"/>
    <n v="-10"/>
    <n v="41.5"/>
    <n v="-415"/>
    <n v="-214117.52"/>
    <x v="17"/>
  </r>
  <r>
    <m/>
    <x v="23"/>
    <s v="Credit Note"/>
    <s v="89430A"/>
    <s v="THYME SQUARE"/>
    <s v="PETUNIA HYBRID 15CM"/>
    <n v="-11"/>
    <n v="31.3"/>
    <n v="-344.3"/>
    <n v="-214461.81999999998"/>
    <x v="17"/>
  </r>
  <r>
    <m/>
    <x v="23"/>
    <s v="Credit Note"/>
    <s v="4401583910"/>
    <s v="BUILDERS WAREHOUSE:BLOEMFONTEIN"/>
    <s v="PETUNIA HYBRID 15CM  552297"/>
    <n v="-20"/>
    <n v="41.5"/>
    <n v="-830"/>
    <n v="-215291.81999999998"/>
    <x v="17"/>
  </r>
  <r>
    <m/>
    <x v="23"/>
    <s v="Credit Note"/>
    <s v="4401583870"/>
    <s v="BUILDERS WAREHOUSE:MAFIKENG"/>
    <s v="PETUNIA HYBRID 15CM  552297"/>
    <n v="-65"/>
    <n v="41.5"/>
    <n v="-2697.5"/>
    <n v="-217989.31999999998"/>
    <x v="17"/>
  </r>
  <r>
    <m/>
    <x v="23"/>
    <s v="Credit Note"/>
    <s v="4401583913"/>
    <s v="BUILDERS WAREHOUSE:THOHOYANDOU"/>
    <s v="PETUNIA HYBRID 15CM  552297"/>
    <n v="-28"/>
    <n v="41.5"/>
    <n v="-1162"/>
    <n v="-219151.31999999998"/>
    <x v="17"/>
  </r>
  <r>
    <m/>
    <x v="23"/>
    <s v="Credit Note"/>
    <s v="4401583891"/>
    <s v="BUILDERS WAREHOUSE:EDENVALE"/>
    <s v="PETUNIA HYBRID 15CM  552297"/>
    <n v="-18"/>
    <n v="41.5"/>
    <n v="-747"/>
    <n v="-219898.31999999998"/>
    <x v="17"/>
  </r>
  <r>
    <m/>
    <x v="23"/>
    <s v="Credit Note"/>
    <s v="4401583850"/>
    <s v="BUILDERS WAREHOUSE:FOURWAYS"/>
    <s v="PETUNIA HYBRID 15CM  552297"/>
    <n v="-9"/>
    <n v="41.5"/>
    <n v="-373.5"/>
    <n v="-220271.81999999998"/>
    <x v="17"/>
  </r>
  <r>
    <m/>
    <x v="23"/>
    <s v="Credit Note"/>
    <s v="4401584036"/>
    <s v="BUILDERS WAREHOUSE:GLEN EAGLES"/>
    <s v="PETUNIA HYBRID 15CM  552297"/>
    <n v="-10"/>
    <n v="41.5"/>
    <n v="-415"/>
    <n v="-220686.81999999998"/>
    <x v="17"/>
  </r>
  <r>
    <m/>
    <x v="24"/>
    <s v="Credit Note"/>
    <s v="4401584725"/>
    <s v="BUILDERS WAREHOUSE:RUSTENBURG"/>
    <s v="PETUNIA HYBRID 15CM  552297"/>
    <n v="-21"/>
    <n v="41.5"/>
    <n v="-871.5"/>
    <n v="-221558.31999999998"/>
    <x v="17"/>
  </r>
  <r>
    <m/>
    <x v="24"/>
    <s v="Credit Note"/>
    <s v="4401584714"/>
    <s v="BUILDERS WAREHOUSE:CHERRY LANE"/>
    <s v="PETUNIA HYBRID 15CM  552297"/>
    <n v="-2"/>
    <n v="41.5"/>
    <n v="-83"/>
    <n v="-221641.31999999998"/>
    <x v="17"/>
  </r>
  <r>
    <m/>
    <x v="24"/>
    <s v="Credit Note"/>
    <s v="4401584708"/>
    <s v="BUILDERS WAREHOUSE:ZAMBEZI"/>
    <s v="PETUNIA HYBRID 15CM  552297"/>
    <n v="-3"/>
    <n v="41.5"/>
    <n v="-124.5"/>
    <n v="-221765.81999999998"/>
    <x v="17"/>
  </r>
  <r>
    <m/>
    <x v="25"/>
    <s v="Credit Note"/>
    <s v="4401585073"/>
    <s v="BUILDERS WAREHOUSE:SOUTHGATE"/>
    <s v="PETUNIA HYBRID 15CM  552297"/>
    <n v="-19"/>
    <n v="41.5"/>
    <n v="-788.5"/>
    <n v="-222554.31999999998"/>
    <x v="17"/>
  </r>
  <r>
    <m/>
    <x v="25"/>
    <s v="Credit Note"/>
    <s v="4401585022"/>
    <s v="BUILDERS WAREHOUSE:CRAIGHALL PARK"/>
    <s v="PETUNIA HYBRID 15CM  552297"/>
    <n v="-5"/>
    <n v="41.5"/>
    <n v="-207.5"/>
    <n v="-222761.81999999998"/>
    <x v="17"/>
  </r>
  <r>
    <m/>
    <x v="25"/>
    <s v="Credit Note"/>
    <s v="4401585015"/>
    <s v="BUILDERS WAREHOUSE:KLERKSDORP"/>
    <s v="PETUNIA HYBRID 15CM  552297"/>
    <n v="-2"/>
    <n v="41.5"/>
    <n v="-83"/>
    <n v="-222844.81999999998"/>
    <x v="17"/>
  </r>
  <r>
    <m/>
    <x v="25"/>
    <s v="Credit Note"/>
    <s v="4401585031"/>
    <s v="BUILDERS WAREHOUSE:LAMBTON"/>
    <s v="PETUNIA HYBRID 15CM  552297"/>
    <n v="-4"/>
    <n v="41.5"/>
    <n v="-166"/>
    <n v="-223010.81999999998"/>
    <x v="17"/>
  </r>
  <r>
    <m/>
    <x v="200"/>
    <s v="Credit Note"/>
    <s v="4401585406"/>
    <s v="BUILDERS WAREHOUSE:KEMPTON PARK"/>
    <s v="PETUNIA HYBRID 15CM  552297"/>
    <n v="-20"/>
    <n v="41.5"/>
    <n v="-830"/>
    <n v="-223840.81999999998"/>
    <x v="17"/>
  </r>
  <r>
    <m/>
    <x v="200"/>
    <s v="Credit Note"/>
    <s v="4401585367"/>
    <s v="BUILDERS WAREHOUSE:MIDRAND"/>
    <s v="PETUNIA HYBRID 15CM  552297"/>
    <n v="-15"/>
    <n v="41.5"/>
    <n v="-622.5"/>
    <n v="-224463.31999999998"/>
    <x v="17"/>
  </r>
  <r>
    <m/>
    <x v="200"/>
    <s v="Credit Note"/>
    <s v="4401585353"/>
    <s v="BUILDERS WAREHOUSE:GREENSTONE"/>
    <s v="PETUNIA HYBRID 15CM  552297"/>
    <n v="-5"/>
    <n v="41.5"/>
    <n v="-207.5"/>
    <n v="-224670.81999999998"/>
    <x v="17"/>
  </r>
  <r>
    <m/>
    <x v="200"/>
    <s v="Credit Note"/>
    <s v="16036"/>
    <s v="GARDENSHOP PARKTOWN"/>
    <s v="PETUNIA HYBRID 15CM"/>
    <n v="-1"/>
    <n v="41.5"/>
    <n v="-41.5"/>
    <n v="-224712.31999999998"/>
    <x v="17"/>
  </r>
  <r>
    <m/>
    <x v="26"/>
    <s v="Credit Note"/>
    <s v="4401585665"/>
    <s v="BUILDERS WAREHOUSE:BLOEMFONTEIN"/>
    <s v="PETUNIA HYBRID 15CM  552297"/>
    <n v="-4"/>
    <n v="41.5"/>
    <n v="-166"/>
    <n v="-224878.31999999998"/>
    <x v="17"/>
  </r>
  <r>
    <m/>
    <x v="26"/>
    <s v="Credit Note"/>
    <s v="4401585703"/>
    <s v="BUILDERS WAREHOUSE:SUNWARD PARK"/>
    <s v="PETUNIA HYBRID 15CM  552297"/>
    <n v="-15"/>
    <n v="41.5"/>
    <n v="-622.5"/>
    <n v="-225500.81999999998"/>
    <x v="17"/>
  </r>
  <r>
    <m/>
    <x v="26"/>
    <s v="Credit Note"/>
    <s v="4401585711"/>
    <s v="BUILDERS WAREHOUSE:RIVONIA"/>
    <s v="PETUNIA HYBRID 15CM  552297"/>
    <n v="-1"/>
    <n v="41.5"/>
    <n v="-41.5"/>
    <n v="-225542.31999999998"/>
    <x v="17"/>
  </r>
  <r>
    <m/>
    <x v="26"/>
    <s v="Credit Note"/>
    <s v="4401585699"/>
    <s v="BUILDERS WAREHOUSE:BOKSBURG (NEW)"/>
    <s v="PETUNIA HYBRID 15CM  552297"/>
    <n v="-11"/>
    <n v="41.5"/>
    <n v="-456.5"/>
    <n v="-225998.81999999998"/>
    <x v="17"/>
  </r>
  <r>
    <m/>
    <x v="26"/>
    <s v="Credit Note"/>
    <s v="4401585709"/>
    <s v="BUILDERS WAREHOUSE:NORTHMEAD"/>
    <s v="PETUNIA HYBRID 15CM  552297"/>
    <n v="-1"/>
    <n v="41.5"/>
    <n v="-41.5"/>
    <n v="-226040.31999999998"/>
    <x v="17"/>
  </r>
  <r>
    <m/>
    <x v="26"/>
    <s v="Credit Note"/>
    <s v="4401585707"/>
    <s v="BUILDERS WAREHOUSE:HARTEBEESPOORT"/>
    <s v="PETUNIA HYBRID 15CM"/>
    <n v="-90"/>
    <n v="41.5"/>
    <n v="-3735"/>
    <n v="-229775.31999999998"/>
    <x v="17"/>
  </r>
  <r>
    <m/>
    <x v="308"/>
    <s v="Credit Note"/>
    <s v="4401586220"/>
    <s v="BUILDERS WAREHOUSE:NOORDHEUWEL"/>
    <s v="PETUNIA HYBRID 15CM  552297"/>
    <n v="-6"/>
    <n v="41.5"/>
    <n v="-249"/>
    <n v="-230024.31999999998"/>
    <x v="17"/>
  </r>
  <r>
    <m/>
    <x v="201"/>
    <s v="Credit Note"/>
    <s v="27086"/>
    <s v="LIFESTYLE HOME GARDEN"/>
    <s v="PETUNIA HYBRID 15CM"/>
    <n v="-1"/>
    <n v="37.700000000000003"/>
    <n v="-37.700000000000003"/>
    <n v="-230062.02"/>
    <x v="17"/>
  </r>
  <r>
    <m/>
    <x v="201"/>
    <s v="Credit Note"/>
    <s v="4401586641"/>
    <s v="BUILDERS WAREHOUSE:CEDAR SQUARE"/>
    <s v="PETUNIA HYBRID 15CM  150863"/>
    <n v="-12"/>
    <n v="41.5"/>
    <n v="-498"/>
    <n v="-230560.02"/>
    <x v="17"/>
  </r>
  <r>
    <m/>
    <x v="201"/>
    <s v="Credit Note"/>
    <s v="4401586636"/>
    <s v="BUILDERS WAREHOUSE:RIVONIA"/>
    <s v="PETUNIA HYBRID 15CM  552297"/>
    <n v="-5"/>
    <n v="41.5"/>
    <n v="-207.5"/>
    <n v="-230767.52"/>
    <x v="17"/>
  </r>
  <r>
    <m/>
    <x v="201"/>
    <s v="Credit Note"/>
    <s v="4401586669"/>
    <s v="BUILDERS WAREHOUSE:SILVERLAKES"/>
    <s v="PETUNIA HYBRID 15CM  552297"/>
    <n v="-11"/>
    <n v="41.5"/>
    <n v="-456.5"/>
    <n v="-231224.02"/>
    <x v="17"/>
  </r>
  <r>
    <m/>
    <x v="201"/>
    <s v="Credit Note"/>
    <s v="4401586627"/>
    <s v="BUILDERS WAREHOUSE:RASLOUW"/>
    <s v="PETUNIA HYBRID 15CM  552297"/>
    <n v="-16"/>
    <n v="41.5"/>
    <n v="-664"/>
    <n v="-231888.02"/>
    <x v="17"/>
  </r>
  <r>
    <m/>
    <x v="27"/>
    <s v="Credit Note"/>
    <s v="4401586982"/>
    <s v="BUILDERS WAREHOUSE:MIDDELBURG"/>
    <s v="PETUNIA HYBRID 15CM  552297"/>
    <n v="-13"/>
    <n v="41.5"/>
    <n v="-539.5"/>
    <n v="-232427.51999999999"/>
    <x v="17"/>
  </r>
  <r>
    <m/>
    <x v="27"/>
    <s v="Credit Note"/>
    <s v="89549A"/>
    <s v="BUILDERS WAREHOUSE:GEZINA NEW"/>
    <s v="PETUNIA HYBRID 15CM  552297"/>
    <n v="-9"/>
    <n v="41.5"/>
    <n v="-373.5"/>
    <n v="-232801.02"/>
    <x v="17"/>
  </r>
  <r>
    <m/>
    <x v="27"/>
    <s v="Credit Note"/>
    <s v="4401586946"/>
    <s v="BUILDERS WAREHOUSE:CHERRY LANE"/>
    <s v="PETUNIA HYBRID 15CM  552297"/>
    <n v="-1"/>
    <n v="41.5"/>
    <n v="-41.5"/>
    <n v="-232842.52"/>
    <x v="17"/>
  </r>
  <r>
    <m/>
    <x v="27"/>
    <s v="Credit Note"/>
    <s v="4401586935"/>
    <s v="BUILDERS WAREHOUSE:EMALALHENI"/>
    <s v="PETUNIA HYBRID 15CM  552297"/>
    <n v="-10"/>
    <n v="41.5"/>
    <n v="-415"/>
    <n v="-233257.52"/>
    <x v="17"/>
  </r>
  <r>
    <m/>
    <x v="202"/>
    <s v="Credit Note"/>
    <s v="1948"/>
    <s v="ROSES FOR U t/a URTH"/>
    <s v="PETUNIA HYBRID 15CM"/>
    <n v="-2"/>
    <n v="41.5"/>
    <n v="-83"/>
    <n v="-233340.52"/>
    <x v="17"/>
  </r>
  <r>
    <m/>
    <x v="202"/>
    <s v="Credit Note"/>
    <s v="4401587315"/>
    <s v="BUILDERS WAREHOUSE:BLOEMFONTEIN"/>
    <s v="PETUNIA HYBRID 15CM  552297"/>
    <n v="-16"/>
    <n v="41.5"/>
    <n v="-664"/>
    <n v="-234004.52"/>
    <x v="17"/>
  </r>
  <r>
    <m/>
    <x v="202"/>
    <s v="Credit Note"/>
    <s v="4401587266"/>
    <s v="BUILDERS WAREHOUSE:POLOKWANE"/>
    <s v="PETUNIA HYBRID 15CM  552297"/>
    <n v="-2"/>
    <n v="41.5"/>
    <n v="-83"/>
    <n v="-234087.52"/>
    <x v="17"/>
  </r>
  <r>
    <m/>
    <x v="202"/>
    <s v="Credit Note"/>
    <s v="4401587325"/>
    <s v="BUILDERS WAREHOUSE:ROBINDALE"/>
    <s v="PETUNIA HYBRID 15CM  552297"/>
    <n v="-9"/>
    <n v="41.5"/>
    <n v="-373.5"/>
    <n v="-234461.02"/>
    <x v="17"/>
  </r>
  <r>
    <m/>
    <x v="203"/>
    <s v="Credit Note"/>
    <s v="RTS1039338"/>
    <s v="RIVERSIDE MICA"/>
    <s v="PETUNIA HYBRID 15CM"/>
    <n v="-1"/>
    <n v="45.85"/>
    <n v="-45.85"/>
    <n v="-234506.87"/>
    <x v="17"/>
  </r>
  <r>
    <m/>
    <x v="203"/>
    <s v="Credit Note"/>
    <s v="4401587578"/>
    <s v="BUILDERS WAREHOUSE:RIVONIA"/>
    <s v="PETUNIA HYBRID 15CM  552297"/>
    <n v="-2"/>
    <n v="41.5"/>
    <n v="-83"/>
    <n v="-234589.87"/>
    <x v="17"/>
  </r>
  <r>
    <m/>
    <x v="203"/>
    <s v="Credit Note"/>
    <s v="4401587567"/>
    <s v="BUILDERS WAREHOUSE:NEWMARKET"/>
    <s v="PETUNIA HYBRID 15CM  552297"/>
    <n v="-16"/>
    <n v="41.5"/>
    <n v="-664"/>
    <n v="-235253.87"/>
    <x v="17"/>
  </r>
  <r>
    <m/>
    <x v="203"/>
    <s v="Credit Note"/>
    <s v="4401587540"/>
    <s v="BUILDERS WAREHOUSE:NORTHMEAD"/>
    <s v="PETUNIA HYBRID 15CM  552297"/>
    <n v="-1"/>
    <n v="41.5"/>
    <n v="-41.5"/>
    <n v="-235295.37"/>
    <x v="17"/>
  </r>
  <r>
    <m/>
    <x v="203"/>
    <s v="Credit Note"/>
    <s v="4401587553"/>
    <s v="BUILDERS WAREHOUSE:FLORIDA GLEN"/>
    <s v="PETUNIA HYBRID 15CM  552297"/>
    <n v="-8"/>
    <n v="41.5"/>
    <n v="-332"/>
    <n v="-235627.37"/>
    <x v="17"/>
  </r>
  <r>
    <m/>
    <x v="309"/>
    <s v="Credit Note"/>
    <s v="4401587995"/>
    <s v="BUILDERS WAREHOUSE:NOORDHEUWEL"/>
    <s v="PETUNIA HYBRID 15CM  552297"/>
    <n v="-22"/>
    <n v="41.5"/>
    <n v="-913"/>
    <n v="-236540.37"/>
    <x v="17"/>
  </r>
  <r>
    <m/>
    <x v="28"/>
    <s v="Credit Note"/>
    <s v="4401588380"/>
    <s v="BUILDERS WAREHOUSE:RASLOUW"/>
    <s v="PETUNIA HYBRID 15CM  552297"/>
    <n v="-3"/>
    <n v="41.5"/>
    <n v="-124.5"/>
    <n v="-236664.87"/>
    <x v="17"/>
  </r>
  <r>
    <m/>
    <x v="28"/>
    <s v="Credit Note"/>
    <s v="4401588383"/>
    <s v="BUILDERS WAREHOUSE:RUSTENBURG"/>
    <s v="PETUNIA HYBRID 15CM  552297"/>
    <n v="-20"/>
    <n v="41.5"/>
    <n v="-830"/>
    <n v="-237494.87"/>
    <x v="17"/>
  </r>
  <r>
    <m/>
    <x v="29"/>
    <s v="Credit Note"/>
    <s v="4401588628"/>
    <s v="BUILDERS WAREHOUSE:LAMBTON"/>
    <s v="PETUNIA HYBRID 15CM  552297"/>
    <n v="-10"/>
    <n v="41.5"/>
    <n v="-415"/>
    <n v="-237909.87"/>
    <x v="17"/>
  </r>
  <r>
    <m/>
    <x v="29"/>
    <s v="Credit Note"/>
    <s v="4401588632"/>
    <s v="BUILDERS WAREHOUSE:GREENSTONE"/>
    <s v="PETUNIA HYBRID 15CM  552297"/>
    <n v="-7"/>
    <n v="41.5"/>
    <n v="-290.5"/>
    <n v="-238200.37"/>
    <x v="17"/>
  </r>
  <r>
    <m/>
    <x v="29"/>
    <s v="Credit Note"/>
    <s v="4401588640"/>
    <s v="BUILDERS WAREHOUSE:RIVONIA"/>
    <s v="PETUNIA HYBRID 15CM  552297"/>
    <n v="-2"/>
    <n v="41.5"/>
    <n v="-83"/>
    <n v="-238283.37"/>
    <x v="17"/>
  </r>
  <r>
    <m/>
    <x v="30"/>
    <s v="Credit Note"/>
    <s v="4401588891"/>
    <s v="BUILDERS WAREHOUSE:NORTHRIDING"/>
    <s v="PETUNIA HYBRID 15CM  552297"/>
    <n v="-31"/>
    <n v="41.5"/>
    <n v="-1286.5"/>
    <n v="-239569.87"/>
    <x v="17"/>
  </r>
  <r>
    <m/>
    <x v="30"/>
    <s v="Credit Note"/>
    <s v="4401588862"/>
    <s v="BUILDERS WAREHOUSE:STRUBENS VALLEY"/>
    <s v="PETUNIA HYBRID 15CM  552297"/>
    <n v="-60"/>
    <n v="41.5"/>
    <n v="-2490"/>
    <n v="-242059.87"/>
    <x v="17"/>
  </r>
  <r>
    <m/>
    <x v="30"/>
    <s v="Credit Note"/>
    <s v="4401588873"/>
    <s v="BUILDERS WAREHOUSE:HARTEBEESPOORT"/>
    <s v="PETUNIA HYBRID 15CM  552297"/>
    <n v="-7"/>
    <n v="41.5"/>
    <n v="-290.5"/>
    <n v="-242350.37"/>
    <x v="17"/>
  </r>
  <r>
    <m/>
    <x v="30"/>
    <s v="Credit Note"/>
    <s v="4401588858"/>
    <s v="BUILDERS WAREHOUSE:BETHLEHEM"/>
    <s v="PETUNIA HYBRID 15CM  552297"/>
    <n v="-1"/>
    <n v="41.5"/>
    <n v="-41.5"/>
    <n v="-242391.87"/>
    <x v="17"/>
  </r>
  <r>
    <m/>
    <x v="30"/>
    <s v="Credit Note"/>
    <s v="4401588902"/>
    <s v="BUILDERS WAREHOUSE:MIDDELBURG"/>
    <s v="PETUNIA HYBRID 15CM  552297"/>
    <n v="-5"/>
    <n v="41.5"/>
    <n v="-207.5"/>
    <n v="-242599.37"/>
    <x v="17"/>
  </r>
  <r>
    <m/>
    <x v="31"/>
    <s v="Credit Note"/>
    <s v="4401589393"/>
    <s v="BUILDERS WAREHOUSE:CARNIVAL MALL"/>
    <s v="PETUNIA HYBRID 15CM  552297"/>
    <n v="-9"/>
    <n v="41.5"/>
    <n v="-373.5"/>
    <n v="-242972.87"/>
    <x v="17"/>
  </r>
  <r>
    <m/>
    <x v="32"/>
    <s v="Credit Note"/>
    <s v="1303"/>
    <s v="PLANT FACTORY"/>
    <s v="PETUNIA HYBRID 15CM"/>
    <n v="-3"/>
    <n v="41.5"/>
    <n v="-124.5"/>
    <n v="-243097.37"/>
    <x v="17"/>
  </r>
  <r>
    <m/>
    <x v="32"/>
    <s v="Credit Note"/>
    <s v="4401589683"/>
    <s v="BUILDERS WAREHOUSE:FOURWAYS"/>
    <s v="PETUNIA HYBRID 15CM  552297"/>
    <n v="-5"/>
    <n v="41.5"/>
    <n v="-207.5"/>
    <n v="-243304.87"/>
    <x v="17"/>
  </r>
  <r>
    <m/>
    <x v="32"/>
    <s v="Credit Note"/>
    <s v="4401589659"/>
    <s v="BUILDERS WAREHOUSE:RIVONIA"/>
    <s v="PETUNIA HYBRID 15CM  552297"/>
    <n v="-9"/>
    <n v="41.5"/>
    <n v="-373.5"/>
    <n v="-243678.37"/>
    <x v="17"/>
  </r>
  <r>
    <m/>
    <x v="32"/>
    <s v="Credit Note"/>
    <s v="4401589674"/>
    <s v="BUILDERS WAREHOUSE:LYNNWOOD"/>
    <s v="PETUNIA HYBRID 15CM  552297"/>
    <n v="-16"/>
    <n v="41.5"/>
    <n v="-664"/>
    <n v="-244342.37"/>
    <x v="17"/>
  </r>
  <r>
    <m/>
    <x v="32"/>
    <s v="Credit Note"/>
    <s v="4401589686"/>
    <s v="BUILDERS WAREHOUSE:ERASMUS PARK"/>
    <s v="PETUNIA HYBRID 15CM  552297"/>
    <n v="-10"/>
    <n v="41.5"/>
    <n v="-415"/>
    <n v="-244757.37"/>
    <x v="17"/>
  </r>
  <r>
    <m/>
    <x v="32"/>
    <s v="Credit Note"/>
    <s v="4401589668"/>
    <s v="BUILDERS WAREHOUSE:BLOEMFONTEIN"/>
    <s v="PETUNIA HYBRID 15CM  552297"/>
    <n v="-1"/>
    <n v="41.5"/>
    <n v="-41.5"/>
    <n v="-244798.87"/>
    <x v="17"/>
  </r>
  <r>
    <m/>
    <x v="204"/>
    <s v="Credit Note"/>
    <s v="4401589898"/>
    <s v="BUILDERS WAREHOUSE:FLORIDA GLEN"/>
    <s v="PETUNIA HYBRID 15CM  552297"/>
    <n v="-1"/>
    <n v="41.5"/>
    <n v="-41.5"/>
    <n v="-244840.37"/>
    <x v="17"/>
  </r>
  <r>
    <m/>
    <x v="204"/>
    <s v="Credit Note"/>
    <s v="4401589902"/>
    <s v="BUILDERS WAREHOUSE:KLERKSDORP"/>
    <s v="PETUNIA HYBRID 15CM  552297"/>
    <n v="-10"/>
    <n v="41.5"/>
    <n v="-415"/>
    <n v="-245255.37"/>
    <x v="17"/>
  </r>
  <r>
    <m/>
    <x v="310"/>
    <s v="Credit Note"/>
    <s v="4401590350"/>
    <s v="BUILDERS WAREHOUSE:NOORDHEUWEL"/>
    <s v="PETUNIA HYBRID 15CM  552297"/>
    <n v="-25"/>
    <n v="41.5"/>
    <n v="-1037.5"/>
    <n v="-246292.87"/>
    <x v="17"/>
  </r>
  <r>
    <m/>
    <x v="310"/>
    <s v="Credit Note"/>
    <s v="4401590351"/>
    <s v="BUILDERS WAREHOUSE:NOORDHEUWEL"/>
    <s v="PETUNIA HYBRID 15CM  552297"/>
    <n v="-3"/>
    <n v="41.5"/>
    <n v="-124.5"/>
    <n v="-246417.37"/>
    <x v="17"/>
  </r>
  <r>
    <m/>
    <x v="310"/>
    <s v="Credit Note"/>
    <s v="4401590348"/>
    <s v="BUILDERS WAREHOUSE:NORWOOD"/>
    <s v="PETUNIA HYBRID 15CM  552297"/>
    <n v="-35"/>
    <n v="41.5"/>
    <n v="-1452.5"/>
    <n v="-247869.87"/>
    <x v="17"/>
  </r>
  <r>
    <m/>
    <x v="33"/>
    <s v="Credit Note"/>
    <s v="4401590507"/>
    <s v="BUILDERS WAREHOUSE:RIVONIA"/>
    <s v="PETUNIA HYBRID 15CM  552297"/>
    <n v="-10"/>
    <n v="41.5"/>
    <n v="-415"/>
    <n v="-248284.87"/>
    <x v="17"/>
  </r>
  <r>
    <m/>
    <x v="33"/>
    <s v="Credit Note"/>
    <s v="4401590518"/>
    <s v="BUILDERS WAREHOUSE:WONDER PARK"/>
    <s v="PETUNIA HYBRID 15CM  552297"/>
    <n v="-2"/>
    <n v="41.5"/>
    <n v="-83"/>
    <n v="-248367.87"/>
    <x v="17"/>
  </r>
  <r>
    <m/>
    <x v="33"/>
    <s v="Credit Note"/>
    <s v="4401590517"/>
    <s v="BUILDERS WAREHOUSE:ZAMBEZI"/>
    <s v="PETUNIA HYBRID 15CM  552297"/>
    <n v="-30"/>
    <n v="41.5"/>
    <n v="-1245"/>
    <n v="-249612.87"/>
    <x v="17"/>
  </r>
  <r>
    <m/>
    <x v="311"/>
    <s v="Credit Note"/>
    <s v="4401590710"/>
    <s v="BUILDERS WAREHOUSE:CRAIGHALL PARK"/>
    <s v="PETUNIA HYBRID 15CM  552297"/>
    <n v="-10"/>
    <n v="41.5"/>
    <n v="-415"/>
    <n v="-250027.87"/>
    <x v="17"/>
  </r>
  <r>
    <m/>
    <x v="34"/>
    <s v="Credit Note"/>
    <s v="4401590861"/>
    <s v="BUILDERS WAREHOUSE:STRUBENS VALLEY"/>
    <s v="PETUNIA HYBRID 15CM  552297"/>
    <n v="-27"/>
    <n v="41.5"/>
    <n v="-1120.5"/>
    <n v="-251148.37"/>
    <x v="17"/>
  </r>
  <r>
    <m/>
    <x v="34"/>
    <s v="Credit Note"/>
    <s v="4401590851"/>
    <s v="BUILDERS WAREHOUSE:SUNWARD PARK"/>
    <s v="PETUNIA HYBRID 15CM  552297"/>
    <n v="-10"/>
    <n v="41.5"/>
    <n v="-415"/>
    <n v="-251563.37"/>
    <x v="17"/>
  </r>
  <r>
    <m/>
    <x v="34"/>
    <s v="Credit Note"/>
    <s v="4401590859"/>
    <s v="BUILDERS WAREHOUSE:EDENVALE"/>
    <s v="PETUNIA HYBRID 15CM  552297"/>
    <n v="-42"/>
    <n v="41.5"/>
    <n v="-1743"/>
    <n v="-253306.37"/>
    <x v="17"/>
  </r>
  <r>
    <m/>
    <x v="6"/>
    <s v="Credit Note"/>
    <s v="4401591236"/>
    <s v="BUILDERS WAREHOUSE:NEWMARKET"/>
    <s v="PETUNIA HYBRID 15CM  552297"/>
    <n v="-1"/>
    <n v="41.5"/>
    <n v="-41.5"/>
    <n v="-253347.87"/>
    <x v="17"/>
  </r>
  <r>
    <m/>
    <x v="7"/>
    <s v="Credit Note"/>
    <s v="4401591459"/>
    <s v="BUILDERS WAREHOUSE:LYNNWOOD"/>
    <s v="PETUNIA HYBRID 15CM  552297"/>
    <n v="-25"/>
    <n v="41.5"/>
    <n v="-1037.5"/>
    <n v="-254385.37"/>
    <x v="17"/>
  </r>
  <r>
    <m/>
    <x v="7"/>
    <s v="Credit Note"/>
    <s v="4401591466"/>
    <s v="BUILDERS WAREHOUSE:SILVERLAKES"/>
    <s v="PETUNIA HYBRID 15CM  552297"/>
    <n v="-12"/>
    <n v="41.5"/>
    <n v="-498"/>
    <n v="-254883.37"/>
    <x v="17"/>
  </r>
  <r>
    <m/>
    <x v="7"/>
    <s v="Credit Note"/>
    <s v="4401591463"/>
    <s v="BUILDERS WAREHOUSE:WOODLANDS"/>
    <s v="PETUNIA HYBRID 15CM  552297"/>
    <n v="-40"/>
    <n v="41.5"/>
    <n v="-1660"/>
    <n v="-256543.37"/>
    <x v="17"/>
  </r>
  <r>
    <m/>
    <x v="2"/>
    <s v="Credit Note"/>
    <s v="4401591672"/>
    <s v="BUILDERS WAREHOUSE:LAMBTON"/>
    <s v="PETUNIA HYBRID 15CM  552297"/>
    <n v="-3"/>
    <n v="41.5"/>
    <n v="-124.5"/>
    <n v="-256667.87"/>
    <x v="17"/>
  </r>
  <r>
    <m/>
    <x v="2"/>
    <s v="Credit Note"/>
    <s v="4401591714"/>
    <s v="BUILDERS WAREHOUSE:MAFIKENG"/>
    <s v="PETUNIA HYBRID 15CM  552297"/>
    <n v="-11"/>
    <n v="41.5"/>
    <n v="-456.5"/>
    <n v="-257124.37"/>
    <x v="17"/>
  </r>
  <r>
    <m/>
    <x v="205"/>
    <s v="Credit Note"/>
    <s v="1255"/>
    <s v="ROSES FOR U t/a URTH"/>
    <s v="PETUNIA HYBRID 15CM"/>
    <n v="-3"/>
    <n v="41.5"/>
    <n v="-124.5"/>
    <n v="-257248.87"/>
    <x v="17"/>
  </r>
  <r>
    <m/>
    <x v="205"/>
    <s v="Credit Note"/>
    <s v="4401591951"/>
    <s v="BUILDERS WAREHOUSE:BLOEMFONTEIN"/>
    <s v="PETUNIA HYBRID 15CM  552297"/>
    <n v="-1"/>
    <n v="41.5"/>
    <n v="-41.5"/>
    <n v="-257290.37"/>
    <x v="17"/>
  </r>
  <r>
    <m/>
    <x v="205"/>
    <s v="Credit Note"/>
    <s v="4401591945"/>
    <s v="BUILDERS WAREHOUSE:ROBINDALE"/>
    <s v="PETUNIA HYBRID 15CM  552297"/>
    <n v="-7"/>
    <n v="41.5"/>
    <n v="-290.5"/>
    <n v="-257580.87"/>
    <x v="17"/>
  </r>
  <r>
    <m/>
    <x v="205"/>
    <s v="Credit Note"/>
    <s v="4401591929"/>
    <s v="BUILDERS WAREHOUSE:KEMPTON PARK"/>
    <s v="PETUNIA HYBRID 15CM  552297"/>
    <n v="-24"/>
    <n v="41.5"/>
    <n v="-996"/>
    <n v="-258576.87"/>
    <x v="17"/>
  </r>
  <r>
    <m/>
    <x v="205"/>
    <s v="Credit Note"/>
    <s v="4401591943"/>
    <s v="BUILDERS WAREHOUSE:BEDFORDVIEW"/>
    <s v="PETUNIA HYBRID 15CM  552297"/>
    <n v="-21"/>
    <n v="41.5"/>
    <n v="-871.5"/>
    <n v="-259448.37"/>
    <x v="17"/>
  </r>
  <r>
    <m/>
    <x v="35"/>
    <s v="Credit Note"/>
    <s v="4401592151"/>
    <s v="BUILDERS WAREHOUSE:NELSPRUIT"/>
    <s v="PETUNIA HYBRID 15CM  552297"/>
    <n v="-38"/>
    <n v="41.5"/>
    <n v="-1577"/>
    <n v="-261025.37"/>
    <x v="17"/>
  </r>
  <r>
    <m/>
    <x v="35"/>
    <s v="Credit Note"/>
    <s v="4401592121"/>
    <s v="BUILDERS WAREHOUSE:GREENSTONE"/>
    <s v="PETUNIA HYBRID 15CM  552297"/>
    <n v="-1"/>
    <n v="41.5"/>
    <n v="-41.5"/>
    <n v="-261066.87"/>
    <x v="17"/>
  </r>
  <r>
    <m/>
    <x v="35"/>
    <s v="Credit Note"/>
    <s v="4401592142"/>
    <s v="BUILDERS WAREHOUSE:NORWOOD"/>
    <s v="PETUNIA HYBRID 15CM  552297"/>
    <n v="-1"/>
    <n v="41.5"/>
    <n v="-41.5"/>
    <n v="-261108.37"/>
    <x v="17"/>
  </r>
  <r>
    <m/>
    <x v="35"/>
    <s v="Credit Note"/>
    <s v="4401592152"/>
    <s v="BUILDERS WAREHOUSE:CARNIVAL MALL"/>
    <s v="PETUNIA HYBRID 15CM  552297"/>
    <n v="-16"/>
    <n v="41.5"/>
    <n v="-664"/>
    <n v="-261772.37"/>
    <x v="17"/>
  </r>
  <r>
    <m/>
    <x v="35"/>
    <s v="Credit Note"/>
    <s v="4401592157"/>
    <s v="BUILDERS WAREHOUSE:SUNWARD PARK"/>
    <s v="PETUNIA HYBRID 15CM  552297"/>
    <n v="-3"/>
    <n v="41.5"/>
    <n v="-124.5"/>
    <n v="-261896.87"/>
    <x v="17"/>
  </r>
  <r>
    <m/>
    <x v="35"/>
    <s v="Credit Note"/>
    <s v="4401592148"/>
    <s v="BUILDERS WAREHOUSE:CEDAR SQUARE"/>
    <s v="PETUNIA HYBRID 15CM  552297"/>
    <n v="-16"/>
    <n v="41.5"/>
    <n v="-664"/>
    <n v="-262560.87"/>
    <x v="17"/>
  </r>
  <r>
    <m/>
    <x v="35"/>
    <s v="Credit Note"/>
    <s v="4401592155"/>
    <s v="BUILDERS WAREHOUSE:MIDDELBURG"/>
    <s v="PETUNIA HYBRID 15CM  552297"/>
    <n v="-2"/>
    <n v="41.5"/>
    <n v="-83"/>
    <n v="-262643.87"/>
    <x v="17"/>
  </r>
  <r>
    <m/>
    <x v="36"/>
    <s v="Credit Note"/>
    <s v="4401592262"/>
    <s v="BUILDERS WAREHOUSE:EDENVALE"/>
    <s v="PETUNIA HYBRID 15CM  552297"/>
    <n v="-3"/>
    <n v="41.5"/>
    <n v="-124.5"/>
    <n v="-262768.37"/>
    <x v="17"/>
  </r>
  <r>
    <m/>
    <x v="36"/>
    <s v="Credit Note"/>
    <s v="4401592263"/>
    <s v="BUILDERS WAREHOUSE:NORTHMEAD"/>
    <s v="PETUNIA HYBRID 15CM  552297"/>
    <n v="-12"/>
    <n v="41.5"/>
    <n v="-498"/>
    <n v="-263266.37"/>
    <x v="17"/>
  </r>
  <r>
    <m/>
    <x v="36"/>
    <s v="Credit Note"/>
    <s v="4401592264"/>
    <s v="BUILDERS WAREHOUSE:BOKSBURG (NEW)"/>
    <s v="PETUNIA HYBRID 15CM  552297"/>
    <n v="-10"/>
    <n v="41.5"/>
    <n v="-415"/>
    <n v="-263681.37"/>
    <x v="17"/>
  </r>
  <r>
    <m/>
    <x v="36"/>
    <s v="Credit Note"/>
    <s v="89832A"/>
    <s v="THYME SQUARE"/>
    <s v="PETUNIA HYBRID 15CM"/>
    <n v="-19"/>
    <n v="31.3"/>
    <n v="-594.70000000000005"/>
    <n v="-264276.07"/>
    <x v="17"/>
  </r>
  <r>
    <m/>
    <x v="36"/>
    <s v="Credit Note"/>
    <s v="4401592794"/>
    <s v="BUILDERS WAREHOUSE:HARTEBEESPOORT"/>
    <s v="PETUNIA HYBRID 15CM  552297"/>
    <n v="-28"/>
    <n v="41.5"/>
    <n v="-1162"/>
    <n v="-265438.07"/>
    <x v="17"/>
  </r>
  <r>
    <m/>
    <x v="37"/>
    <s v="Credit Note"/>
    <s v="4401592472"/>
    <s v="BUILDERS WAREHOUSE:ROBINDALE"/>
    <s v="PETUNIA HYBRID 15CM  552297"/>
    <n v="-2"/>
    <n v="41.5"/>
    <n v="-83"/>
    <n v="-265521.07"/>
    <x v="17"/>
  </r>
  <r>
    <m/>
    <x v="37"/>
    <s v="Credit Note"/>
    <s v="4401592529"/>
    <s v="BUILDERS WAREHOUSE:MIDRAND"/>
    <s v="PETUNIA HYBRID 15CM  552297"/>
    <n v="-1"/>
    <n v="41.5"/>
    <n v="-41.5"/>
    <n v="-265562.57"/>
    <x v="17"/>
  </r>
  <r>
    <m/>
    <x v="8"/>
    <s v="Credit Note"/>
    <s v="4401592795"/>
    <s v="BUILDERS WAREHOUSE:ZAMBEZI"/>
    <s v="PETUNIA HYBRID 15CM  552297"/>
    <n v="-5"/>
    <n v="41.5"/>
    <n v="-207.5"/>
    <n v="-265770.07"/>
    <x v="17"/>
  </r>
  <r>
    <m/>
    <x v="8"/>
    <s v="Credit Note"/>
    <s v="4401592683"/>
    <s v="BUILDERS WAREHOUSE:GLEN EAGLES"/>
    <s v="PETUNIA HYBRID 15CM  552297"/>
    <n v="-3"/>
    <n v="41.5"/>
    <n v="-124.5"/>
    <n v="-265894.57"/>
    <x v="17"/>
  </r>
  <r>
    <m/>
    <x v="8"/>
    <s v="Credit Note"/>
    <s v="4401592788"/>
    <s v="BUILDERS WAREHOUSE:BRYANSTON"/>
    <s v="PETUNIA HYBRID 15CM  552297"/>
    <n v="-2"/>
    <n v="41.5"/>
    <n v="-83"/>
    <n v="-265977.57"/>
    <x v="17"/>
  </r>
  <r>
    <m/>
    <x v="8"/>
    <s v="Credit Note"/>
    <s v="4401592772"/>
    <s v="BUILDERS WAREHOUSE:SILVERLAKES"/>
    <s v="PETUNIA HYBRID 15CM  552297"/>
    <n v="-4"/>
    <n v="41.5"/>
    <n v="-166"/>
    <n v="-266143.57"/>
    <x v="17"/>
  </r>
  <r>
    <m/>
    <x v="8"/>
    <s v="Credit Note"/>
    <s v="4401592796"/>
    <s v="BUILDERS WAREHOUSE:RUSTENBURG"/>
    <s v="PETUNIA HYBRID 15CM  552297"/>
    <n v="-17"/>
    <n v="41.5"/>
    <n v="-705.5"/>
    <n v="-266849.07"/>
    <x v="17"/>
  </r>
  <r>
    <m/>
    <x v="38"/>
    <s v="Credit Note"/>
    <s v="4401593000"/>
    <s v="BUILDERS WAREHOUSE:FLORIDA GLEN"/>
    <s v="PETUNIA HYBRID 15CM  552297"/>
    <n v="-6"/>
    <n v="41.5"/>
    <n v="-249"/>
    <n v="-267098.07"/>
    <x v="17"/>
  </r>
  <r>
    <m/>
    <x v="38"/>
    <s v="Credit Note"/>
    <s v="4401593007"/>
    <s v="BUILDERS WAREHOUSE:CRAIGHALL PARK"/>
    <s v="PETUNIA HYBRID 15CM  552297"/>
    <n v="-9"/>
    <n v="41.5"/>
    <n v="-373.5"/>
    <n v="-267471.57"/>
    <x v="17"/>
  </r>
  <r>
    <m/>
    <x v="38"/>
    <s v="Credit Note"/>
    <s v="4401593071"/>
    <s v="BUILDERS WAREHOUSE:RASLOUW"/>
    <s v="PETUNIA HYBRID 15CM  552297"/>
    <n v="-34"/>
    <n v="41.5"/>
    <n v="-1411"/>
    <n v="-268882.57"/>
    <x v="17"/>
  </r>
  <r>
    <m/>
    <x v="38"/>
    <s v="Credit Note"/>
    <s v="4401593084"/>
    <s v="BUILDERS WAREHOUSE:CENTURION"/>
    <s v="PETUNIA HYBRID 15CM  552297"/>
    <n v="-29"/>
    <n v="41.5"/>
    <n v="-1203.5"/>
    <n v="-270086.07"/>
    <x v="17"/>
  </r>
  <r>
    <m/>
    <x v="39"/>
    <s v="Credit Note"/>
    <s v="1367"/>
    <s v="PRETTY GARDENS"/>
    <s v="PETUNIA HYBRID 15CM"/>
    <n v="-8"/>
    <n v="41.5"/>
    <n v="-332"/>
    <n v="-270418.07"/>
    <x v="17"/>
  </r>
  <r>
    <m/>
    <x v="39"/>
    <s v="Credit Note"/>
    <s v="1304"/>
    <s v="THYME SQUARE"/>
    <s v="PETUNIA HYBRID 15CM"/>
    <n v="-5"/>
    <n v="31.3"/>
    <n v="-156.5"/>
    <n v="-270574.57"/>
    <x v="17"/>
  </r>
  <r>
    <m/>
    <x v="39"/>
    <s v="Credit Note"/>
    <s v="4401593625"/>
    <s v="BUILDERS WAREHOUSE:BLOEMFONTEIN"/>
    <s v="PETUNIA HYBRID 15CM  552297"/>
    <n v="-10"/>
    <n v="41.5"/>
    <n v="-415"/>
    <n v="-270989.57"/>
    <x v="17"/>
  </r>
  <r>
    <m/>
    <x v="39"/>
    <s v="Credit Note"/>
    <s v="4401593643"/>
    <s v="BUILDERS WAREHOUSE:BOKSBURG (NEW)"/>
    <s v="PETUNIA HYBRID 15CM  552297"/>
    <n v="-30"/>
    <n v="41.5"/>
    <n v="-1245"/>
    <n v="-272234.57"/>
    <x v="17"/>
  </r>
  <r>
    <m/>
    <x v="39"/>
    <s v="Credit Note"/>
    <s v="4401593620"/>
    <s v="BUILDERS WAREHOUSE:NEWMARKET"/>
    <s v="PETUNIA HYBRID 15CM  552297"/>
    <n v="-2"/>
    <n v="41.5"/>
    <n v="-83"/>
    <n v="-272317.57"/>
    <x v="17"/>
  </r>
  <r>
    <m/>
    <x v="39"/>
    <s v="Credit Note"/>
    <s v="4401593646"/>
    <s v="BUILDERS WAREHOUSE:EDENVALE"/>
    <s v="PETUNIA HYBRID 15CM  552297"/>
    <n v="-9"/>
    <n v="41.5"/>
    <n v="-373.5"/>
    <n v="-272691.07"/>
    <x v="17"/>
  </r>
  <r>
    <m/>
    <x v="235"/>
    <s v="Credit Note"/>
    <s v="4401594056"/>
    <s v="BUILDERS WAREHOUSE:NORTHMEAD"/>
    <s v="PETUNIA HYBRID 15CM  552297"/>
    <n v="-16"/>
    <n v="41.5"/>
    <n v="-664"/>
    <n v="-273355.07"/>
    <x v="17"/>
  </r>
  <r>
    <m/>
    <x v="217"/>
    <s v="Credit Note"/>
    <s v="4401594453"/>
    <s v="BUILDERS WAREHOUSE:GEZINA NEW"/>
    <s v="PETUNIA HYBRID 15CM  552297"/>
    <n v="-12"/>
    <n v="41.5"/>
    <n v="-498"/>
    <n v="-273853.07"/>
    <x v="17"/>
  </r>
  <r>
    <m/>
    <x v="206"/>
    <s v="Credit Note"/>
    <s v="44015944657"/>
    <s v="BUILDERS WAREHOUSE:BETHLEHEM"/>
    <s v="PETUNIA HYBRID 15CM  552297"/>
    <n v="-5"/>
    <n v="41.5"/>
    <n v="-207.5"/>
    <n v="-274060.57"/>
    <x v="17"/>
  </r>
  <r>
    <m/>
    <x v="206"/>
    <s v="Credit Note"/>
    <s v="4401594795"/>
    <s v="BUILDERS WAREHOUSE:SOUTHGATE"/>
    <s v="PETUNIA HYBRID 15CM  552297"/>
    <n v="-2"/>
    <n v="41.5"/>
    <n v="-83"/>
    <n v="-274143.57"/>
    <x v="17"/>
  </r>
  <r>
    <m/>
    <x v="207"/>
    <s v="Credit Note"/>
    <s v="4401595128"/>
    <s v="BUILDERS WAREHOUSE:STRUBENS VALLEY"/>
    <s v="PETUNIA HYBRID 15CM  552297"/>
    <n v="-2"/>
    <n v="41.5"/>
    <n v="-83"/>
    <n v="-274226.57"/>
    <x v="17"/>
  </r>
  <r>
    <m/>
    <x v="207"/>
    <s v="Credit Note"/>
    <s v="4401595191"/>
    <s v="BUILDERS WAREHOUSE:NOORDHEUWEL"/>
    <s v="PETUNIA HYBRID 15CM  552297"/>
    <n v="-5"/>
    <n v="41.5"/>
    <n v="-207.5"/>
    <n v="-274434.07"/>
    <x v="17"/>
  </r>
  <r>
    <m/>
    <x v="208"/>
    <s v="Credit Note"/>
    <s v="4401595487"/>
    <s v="BUILDERS WAREHOUSE:SUNWARD PARK"/>
    <s v="PETUNIA HYBRID 15CM  552297"/>
    <n v="-1"/>
    <n v="41.5"/>
    <n v="-41.5"/>
    <n v="-274475.57"/>
    <x v="17"/>
  </r>
  <r>
    <m/>
    <x v="9"/>
    <s v="Credit Note"/>
    <s v="4401596213"/>
    <s v="BUILDERS WAREHOUSE:ZAMBEZI"/>
    <s v="PETUNIA HYBRID 15CM  552297"/>
    <n v="-2"/>
    <n v="41.5"/>
    <n v="-83"/>
    <n v="-274558.57"/>
    <x v="17"/>
  </r>
  <r>
    <m/>
    <x v="9"/>
    <s v="Credit Note"/>
    <s v="4401596263"/>
    <s v="BUILDERS WAREHOUSE:WONDER PARK"/>
    <s v="PETUNIA HYBRID 15CM  552297"/>
    <n v="-1"/>
    <n v="41.5"/>
    <n v="-41.5"/>
    <n v="-274600.07"/>
    <x v="17"/>
  </r>
  <r>
    <m/>
    <x v="40"/>
    <s v="Credit Note"/>
    <s v="4401596986"/>
    <s v="BUILDERS WAREHOUSE:GREENSTONE"/>
    <s v="PETUNIA HYBRID 15CM  552297"/>
    <n v="-1"/>
    <n v="41.5"/>
    <n v="-41.5"/>
    <n v="-274641.57"/>
    <x v="17"/>
  </r>
  <r>
    <m/>
    <x v="40"/>
    <s v="Credit Note"/>
    <s v="4401597004"/>
    <s v="BUILDERS WAREHOUSE:KEMPTON PARK"/>
    <s v="PETUNIA HYBRID 15CM  552297"/>
    <n v="-1"/>
    <n v="41.5"/>
    <n v="-41.5"/>
    <n v="-274683.07"/>
    <x v="17"/>
  </r>
  <r>
    <m/>
    <x v="40"/>
    <s v="Credit Note"/>
    <s v="4401596983"/>
    <s v="BUILDERS WAREHOUSE:NOORDHEUWEL"/>
    <s v="PETUNIA HYBRID 15CM  552297"/>
    <n v="-5"/>
    <n v="41.5"/>
    <n v="-207.5"/>
    <n v="-274890.57"/>
    <x v="17"/>
  </r>
  <r>
    <m/>
    <x v="40"/>
    <s v="Credit Note"/>
    <s v="4401596950"/>
    <s v="BUILDERS WAREHOUSE:FLORIDA GLEN"/>
    <s v="PETUNIA HYBRID 15CM  552297"/>
    <n v="-5"/>
    <n v="41.5"/>
    <n v="-207.5"/>
    <n v="-275098.07"/>
    <x v="17"/>
  </r>
  <r>
    <m/>
    <x v="40"/>
    <s v="Credit Note"/>
    <s v="4401596956"/>
    <s v="BUILDERS WAREHOUSE:BEDFORDVIEW"/>
    <s v="PETUNIA HYBRID 15CM  552297"/>
    <n v="-3"/>
    <n v="41.5"/>
    <n v="-124.5"/>
    <n v="-275222.57"/>
    <x v="17"/>
  </r>
  <r>
    <m/>
    <x v="246"/>
    <s v="Credit Note"/>
    <s v="4401597273"/>
    <s v="BUILDERS WAREHOUSE:BLOEMFONTEIN"/>
    <s v="PETUNIA HYBRID 15CM  552297"/>
    <n v="-6"/>
    <n v="41.5"/>
    <n v="-249"/>
    <n v="-275471.57"/>
    <x v="17"/>
  </r>
  <r>
    <m/>
    <x v="246"/>
    <s v="Credit Note"/>
    <s v="4401597280"/>
    <s v="BUILDERS WAREHOUSE:GLEN EAGLES"/>
    <s v="PETUNIA HYBRID 15CM  552297"/>
    <n v="-11"/>
    <n v="41.5"/>
    <n v="-456.5"/>
    <n v="-275928.07"/>
    <x v="17"/>
  </r>
  <r>
    <m/>
    <x v="246"/>
    <s v="Credit Note"/>
    <s v="1374"/>
    <s v="ROSES FOR U t/a URTH"/>
    <s v="PETUNIA HYBRID 15CM"/>
    <n v="-2"/>
    <n v="41.5"/>
    <n v="-83"/>
    <n v="-276011.07"/>
    <x v="17"/>
  </r>
  <r>
    <m/>
    <x v="246"/>
    <s v="Credit Note"/>
    <s v="4401597261"/>
    <s v="BUILDERS WAREHOUSE:NEWMARKET"/>
    <s v="PETUNIA HYBRID 15CM  552297"/>
    <n v="-3"/>
    <n v="41.5"/>
    <n v="-124.5"/>
    <n v="-276135.57"/>
    <x v="17"/>
  </r>
  <r>
    <m/>
    <x v="279"/>
    <s v="Credit Note"/>
    <s v="4401597671"/>
    <s v="BUILDERS WAREHOUSE:NORTHMEAD"/>
    <s v="PETUNIA HYBRID 15CM  552297"/>
    <n v="-1"/>
    <n v="41.5"/>
    <n v="-41.5"/>
    <n v="-276177.07"/>
    <x v="17"/>
  </r>
  <r>
    <m/>
    <x v="10"/>
    <s v="Credit Note"/>
    <s v="4401598085"/>
    <s v="BUILDERS WAREHOUSE:BRYANSTON"/>
    <s v="PETUNIA HYBRID 15CM  552297"/>
    <n v="-1"/>
    <n v="41.5"/>
    <n v="-41.5"/>
    <n v="-276218.57"/>
    <x v="17"/>
  </r>
  <r>
    <m/>
    <x v="42"/>
    <s v="Credit Note"/>
    <s v="4401599027"/>
    <s v="BUILDERS WAREHOUSE:NOORDHEUWEL"/>
    <s v="PETUNIA HYBRID 15CM  552297"/>
    <n v="-11"/>
    <n v="41.5"/>
    <n v="-456.5"/>
    <n v="-276675.07"/>
    <x v="17"/>
  </r>
  <r>
    <m/>
    <x v="280"/>
    <s v="Credit Note"/>
    <s v="4401599380"/>
    <s v="BUILDERS WAREHOUSE:POLOKWANE"/>
    <s v="PETUNIA HYBRID 15CM  552297"/>
    <n v="-13"/>
    <n v="41.5"/>
    <n v="-539.5"/>
    <n v="-277214.57"/>
    <x v="17"/>
  </r>
  <r>
    <m/>
    <x v="280"/>
    <s v="Credit Note"/>
    <s v="4401599349"/>
    <s v="BUILDERS WAREHOUSE:EDENVALE"/>
    <s v="PETUNIA HYBRID 15CM  552297"/>
    <n v="-20"/>
    <n v="41.5"/>
    <n v="-830"/>
    <n v="-278044.57"/>
    <x v="17"/>
  </r>
  <r>
    <m/>
    <x v="314"/>
    <s v="Credit Note"/>
    <s v="4401599943"/>
    <s v="BUILDERS WAREHOUSE:BOKSBURG (NEW)"/>
    <s v="PETUNIA HYBRID 15CM  552297"/>
    <n v="-11"/>
    <n v="41.5"/>
    <n v="-456.5"/>
    <n v="-278501.07"/>
    <x v="17"/>
  </r>
  <r>
    <m/>
    <x v="4"/>
    <s v="Credit Note"/>
    <s v="4401600447"/>
    <s v="BUILDERS WAREHOUSE:ERASMUS PARK"/>
    <s v="PETUNIA HYBRID 15CM  552297"/>
    <n v="-1"/>
    <n v="41.5"/>
    <n v="-41.5"/>
    <n v="-278542.57"/>
    <x v="17"/>
  </r>
  <r>
    <m/>
    <x v="131"/>
    <s v="Credit Note"/>
    <s v="4401600876"/>
    <s v="BUILDERS WAREHOUSE:CRAIGHALL PARK"/>
    <s v="PETUNIA HYBRID 15CM  552297"/>
    <n v="-2"/>
    <n v="41.5"/>
    <n v="-83"/>
    <n v="-278625.57"/>
    <x v="17"/>
  </r>
  <r>
    <m/>
    <x v="43"/>
    <s v="Credit Note"/>
    <s v="4401601401"/>
    <s v="BUILDERS WAREHOUSE:KLERKSDORP"/>
    <s v="PETUNIA HYBRID 15CM  552297"/>
    <n v="-29"/>
    <n v="41.5"/>
    <n v="-1203.5"/>
    <n v="-279829.07"/>
    <x v="17"/>
  </r>
  <r>
    <m/>
    <x v="11"/>
    <s v="Credit Note"/>
    <s v="4401601731"/>
    <s v="BUILDERS WAREHOUSE:NEWMARKET"/>
    <s v="PETUNIA HYBRID 15CM  552297"/>
    <n v="-6"/>
    <n v="41.5"/>
    <n v="-249"/>
    <n v="-280078.07"/>
    <x v="17"/>
  </r>
  <r>
    <m/>
    <x v="3"/>
    <s v="Credit Note"/>
    <s v="4401602759"/>
    <s v="BUILDERS WAREHOUSE:RASLOUW"/>
    <s v="PETUNIA HYBRID 15CM  552297"/>
    <n v="-13"/>
    <n v="41.5"/>
    <n v="-539.5"/>
    <n v="-280617.57"/>
    <x v="17"/>
  </r>
  <r>
    <m/>
    <x v="3"/>
    <s v="Credit Note"/>
    <s v="4401602766"/>
    <s v="BUILDERS WAREHOUSE:CENTURION"/>
    <s v="PETUNIA HYBRID 15CM  552297"/>
    <n v="-24"/>
    <n v="41.5"/>
    <n v="-996"/>
    <n v="-281613.57"/>
    <x v="17"/>
  </r>
  <r>
    <m/>
    <x v="3"/>
    <s v="Credit Note"/>
    <s v="4401602756"/>
    <s v="BUILDERS WAREHOUSE:BRYANSTON"/>
    <s v="PETUNIA HYBRID 15CM  552297"/>
    <n v="-1"/>
    <n v="41.5"/>
    <n v="-41.5"/>
    <n v="-281655.07"/>
    <x v="17"/>
  </r>
  <r>
    <m/>
    <x v="12"/>
    <s v="Credit Note"/>
    <s v="71216734"/>
    <s v="FH CHAMBERLAIN TRADING (PTY) LTD:SILVER LAKES"/>
    <s v="PETUNIA HYBRID 15CM"/>
    <n v="-16"/>
    <n v="41.5"/>
    <n v="-664"/>
    <n v="-282319.07"/>
    <x v="17"/>
  </r>
  <r>
    <m/>
    <x v="13"/>
    <s v="Credit Note"/>
    <s v="4401603673"/>
    <s v="BUILDERS WAREHOUSE:NEWCASTLE"/>
    <s v="PETUNIA HYBRID 15CM  552297"/>
    <n v="-31"/>
    <n v="41.5"/>
    <n v="-1286.5"/>
    <n v="-283605.57"/>
    <x v="17"/>
  </r>
  <r>
    <m/>
    <x v="14"/>
    <s v="Credit Note"/>
    <s v="1202"/>
    <s v="ROSES FOR U t/a URTH"/>
    <s v="PETUNIA HYBRID 15CM"/>
    <n v="-13"/>
    <n v="41.5"/>
    <n v="-539.5"/>
    <n v="-284145.07"/>
    <x v="17"/>
  </r>
  <r>
    <m/>
    <x v="14"/>
    <s v="Credit Note"/>
    <s v="1203"/>
    <s v="PRETTY GARDENS"/>
    <s v="PETUNIA HYBRID 15CM"/>
    <n v="-11"/>
    <n v="41.5"/>
    <n v="-456.5"/>
    <n v="-284601.57"/>
    <x v="17"/>
  </r>
  <r>
    <m/>
    <x v="14"/>
    <s v="Credit Note"/>
    <s v="4401603964"/>
    <s v="BUILDERS WAREHOUSE:BLOEMFONTEIN"/>
    <s v="PETUNIA HYBRID 15CM  552297"/>
    <n v="-21"/>
    <n v="41.5"/>
    <n v="-871.5"/>
    <n v="-285473.07"/>
    <x v="17"/>
  </r>
  <r>
    <m/>
    <x v="14"/>
    <s v="Credit Note"/>
    <s v="4401603879"/>
    <s v="BUILDERS WAREHOUSE:CEDAR SQUARE"/>
    <s v="PETUNIA HYBRID 15CM  552297"/>
    <n v="-10"/>
    <n v="41.5"/>
    <n v="-415"/>
    <n v="-285888.07"/>
    <x v="17"/>
  </r>
  <r>
    <m/>
    <x v="14"/>
    <s v="Credit Note"/>
    <s v="4401603957"/>
    <s v="BUILDERS WAREHOUSE:EDENVALE"/>
    <s v="PETUNIA HYBRID 15CM  552297"/>
    <n v="-12"/>
    <n v="41.5"/>
    <n v="-498"/>
    <n v="-286386.07"/>
    <x v="17"/>
  </r>
  <r>
    <m/>
    <x v="15"/>
    <s v="Credit Note"/>
    <s v="4401604918"/>
    <s v="BUILDERS WAREHOUSE:CEDAR SQUARE"/>
    <s v="PETUNIA HYBRID 15CM  552297"/>
    <n v="-5"/>
    <n v="41.5"/>
    <n v="-207.5"/>
    <n v="-286593.57"/>
    <x v="17"/>
  </r>
  <r>
    <m/>
    <x v="15"/>
    <s v="Credit Note"/>
    <s v="4401604949"/>
    <s v="BUILDERS WAREHOUSE:SILVERLAKES"/>
    <s v="PETUNIA HYBRID 15CM  552297"/>
    <n v="-2"/>
    <n v="41.5"/>
    <n v="-83"/>
    <n v="-286676.57"/>
    <x v="17"/>
  </r>
  <r>
    <m/>
    <x v="218"/>
    <s v="Credit Note"/>
    <s v="1204"/>
    <s v="ROSES FOR U t/a URTH"/>
    <s v="PETUNIA HYBRID 15CM"/>
    <n v="-10"/>
    <n v="41.5"/>
    <n v="-415"/>
    <n v="-287091.57"/>
    <x v="17"/>
  </r>
  <r>
    <m/>
    <x v="218"/>
    <s v="Credit Note"/>
    <s v="4401605947"/>
    <s v="BUILDERS WAREHOUSE:SUNWARD PARK"/>
    <s v="PETUNIA HYBRID 15CM  552297"/>
    <n v="-13"/>
    <n v="41.5"/>
    <n v="-539.5"/>
    <n v="-287631.07"/>
    <x v="17"/>
  </r>
  <r>
    <m/>
    <x v="218"/>
    <s v="Credit Note"/>
    <s v="4401605943"/>
    <s v="BUILDERS WAREHOUSE:NEWMARKET"/>
    <s v="PETUNIA HYBRID 15CM  552297"/>
    <n v="-11"/>
    <n v="41.5"/>
    <n v="-456.5"/>
    <n v="-288087.57"/>
    <x v="17"/>
  </r>
  <r>
    <m/>
    <x v="16"/>
    <s v="Credit Note"/>
    <s v="4401606695"/>
    <s v="BUILDERS WAREHOUSE:RUSTENBURG"/>
    <s v="PETUNIA HYBRID 15CM  552297"/>
    <n v="-9"/>
    <n v="41.5"/>
    <n v="-373.5"/>
    <n v="-288461.07"/>
    <x v="17"/>
  </r>
  <r>
    <m/>
    <x v="16"/>
    <s v="Credit Note"/>
    <s v="4401606629"/>
    <s v="BUILDERS WAREHOUSE:ZAMBEZI"/>
    <s v="PETUNIA HYBRID 15CM  552297"/>
    <n v="-2"/>
    <n v="41.5"/>
    <n v="-83"/>
    <n v="-288544.07"/>
    <x v="17"/>
  </r>
  <r>
    <m/>
    <x v="46"/>
    <s v="Credit Note"/>
    <s v="0026"/>
    <s v="FLORICULTURE WHOLESALE GROWERS"/>
    <s v="PETUNIA HYBRID 15CM"/>
    <n v="-2"/>
    <n v="41.5"/>
    <n v="-83"/>
    <n v="-288627.07"/>
    <x v="17"/>
  </r>
  <r>
    <m/>
    <x v="46"/>
    <s v="Credit Note"/>
    <s v="4401606974"/>
    <s v="BUILDERS WAREHOUSE:LAMBTON"/>
    <s v="PETUNIA HYBRID 15CM  552297"/>
    <n v="-10"/>
    <n v="41.5"/>
    <n v="-415"/>
    <n v="-289042.07"/>
    <x v="17"/>
  </r>
  <r>
    <m/>
    <x v="46"/>
    <s v="Credit Note"/>
    <s v="4401606948"/>
    <s v="BUILDERS WAREHOUSE:SOUTHGATE"/>
    <s v="PETUNIA HYBRID 15CM  552297"/>
    <n v="-9"/>
    <n v="41.5"/>
    <n v="-373.5"/>
    <n v="-289415.57"/>
    <x v="17"/>
  </r>
  <r>
    <m/>
    <x v="219"/>
    <s v="Credit Note"/>
    <s v="4401607348"/>
    <s v="BUILDERS WAREHOUSE:NORWOOD"/>
    <s v="PETUNIA HYBRID 15CM  552297"/>
    <n v="-7"/>
    <n v="41.5"/>
    <n v="-290.5"/>
    <n v="-289706.07"/>
    <x v="17"/>
  </r>
  <r>
    <m/>
    <x v="17"/>
    <s v="Credit Note"/>
    <s v="1387"/>
    <s v="THYME SQUARE"/>
    <s v="PETUNIA HYBRID 15CM"/>
    <n v="-3"/>
    <n v="31.3"/>
    <n v="-93.9"/>
    <n v="-289799.97000000003"/>
    <x v="17"/>
  </r>
  <r>
    <m/>
    <x v="52"/>
    <s v="Credit Note"/>
    <s v="4401608669"/>
    <s v="BUILDERS WAREHOUSE:ZAMBEZI"/>
    <s v="PETUNIA HYBRID 15CM  552297"/>
    <n v="-7"/>
    <n v="41.5"/>
    <n v="-290.5"/>
    <n v="-290090.47000000003"/>
    <x v="17"/>
  </r>
  <r>
    <m/>
    <x v="52"/>
    <s v="Credit Note"/>
    <s v="4401608671"/>
    <s v="BUILDERS WAREHOUSE:FOURWAYS"/>
    <s v="PETUNIA HYBRID 15CM  552297"/>
    <n v="-4"/>
    <n v="41.5"/>
    <n v="-166"/>
    <n v="-290256.47000000003"/>
    <x v="17"/>
  </r>
  <r>
    <m/>
    <x v="52"/>
    <s v="Credit Note"/>
    <s v="4401608648"/>
    <s v="BUILDERS WAREHOUSE:LYNNWOOD"/>
    <s v="PETUNIA HYBRID 15CM  552297"/>
    <n v="-30"/>
    <n v="41.5"/>
    <n v="-1245"/>
    <n v="-291501.47000000003"/>
    <x v="17"/>
  </r>
  <r>
    <m/>
    <x v="281"/>
    <s v="Credit Note"/>
    <s v="4401609094"/>
    <s v="BUILDERS WAREHOUSE:CRAIGHALL PARK"/>
    <s v="PETUNIA HYBRID 15CM  552297"/>
    <n v="-8"/>
    <n v="41.5"/>
    <n v="-332"/>
    <n v="-291833.47000000003"/>
    <x v="17"/>
  </r>
  <r>
    <m/>
    <x v="53"/>
    <s v="Credit Note"/>
    <s v="4401609520"/>
    <s v="BUILDERS WAREHOUSE:GREENSTONE"/>
    <s v="PETUNIA HYBRID 15CM  552297"/>
    <n v="-18"/>
    <n v="41.5"/>
    <n v="-747"/>
    <n v="-292580.47000000003"/>
    <x v="17"/>
  </r>
  <r>
    <m/>
    <x v="53"/>
    <s v="Credit Note"/>
    <s v="4401609598"/>
    <s v="BUILDERS WAREHOUSE:NOORDHEUWEL"/>
    <s v="PETUNIA HYBRID 15CM  552297"/>
    <n v="-16"/>
    <n v="41.5"/>
    <n v="-664"/>
    <n v="-293244.47000000003"/>
    <x v="17"/>
  </r>
  <r>
    <m/>
    <x v="47"/>
    <s v="Credit Note"/>
    <s v="1268"/>
    <s v="ROSES FOR U t/a URTH"/>
    <s v="PETUNIA HYBRID 15CM"/>
    <n v="-5"/>
    <n v="41.5"/>
    <n v="-207.5"/>
    <n v="-293451.97000000003"/>
    <x v="17"/>
  </r>
  <r>
    <m/>
    <x v="47"/>
    <s v="Credit Note"/>
    <s v="4401609880"/>
    <s v="BUILDERS WAREHOUSE:NELSPRUIT"/>
    <s v="PETUNIA HYBRID 15CM  552297"/>
    <n v="-5"/>
    <n v="41.5"/>
    <n v="-207.5"/>
    <n v="-293659.47000000003"/>
    <x v="17"/>
  </r>
  <r>
    <m/>
    <x v="47"/>
    <s v="Credit Note"/>
    <s v="4401610107"/>
    <s v="BUILDERS WAREHOUSE:EDENVALE"/>
    <s v="PETUNIA HYBRID 15CM 552297"/>
    <n v="-46"/>
    <n v="41.5"/>
    <n v="-1909"/>
    <n v="-295568.47000000003"/>
    <x v="17"/>
  </r>
  <r>
    <m/>
    <x v="54"/>
    <s v="Credit Note"/>
    <s v="4401610731"/>
    <s v="BUILDERS WAREHOUSE:KEMPTON PARK"/>
    <s v="PETUNIA HYBRID 15CM  552297"/>
    <n v="-23"/>
    <n v="41.5"/>
    <n v="-954.5"/>
    <n v="-296522.97000000003"/>
    <x v="17"/>
  </r>
  <r>
    <m/>
    <x v="18"/>
    <s v="Credit Note"/>
    <s v="4401611185"/>
    <s v="BUILDERS WAREHOUSE:LYNNWOOD"/>
    <s v="PETUNIA HYBRID 15CM  552297"/>
    <n v="-2"/>
    <n v="41.5"/>
    <n v="-83"/>
    <n v="-296605.97000000003"/>
    <x v="17"/>
  </r>
  <r>
    <m/>
    <x v="18"/>
    <s v="Credit Note"/>
    <s v="4401611207"/>
    <s v="BUILDERS WAREHOUSE:CENTURION"/>
    <s v="PETUNIA HYBRID 15CM  552297"/>
    <n v="-22"/>
    <n v="41.5"/>
    <n v="-913"/>
    <n v="-297518.97000000003"/>
    <x v="17"/>
  </r>
  <r>
    <m/>
    <x v="18"/>
    <s v="Credit Note"/>
    <s v="4401611232"/>
    <s v="BUILDERS WAREHOUSE:RASLOUW"/>
    <s v="PETUNIA HYBRID 15CM  552297"/>
    <n v="-23"/>
    <n v="41.5"/>
    <n v="-954.5"/>
    <n v="-298473.47000000003"/>
    <x v="17"/>
  </r>
  <r>
    <m/>
    <x v="55"/>
    <s v="Credit Note"/>
    <s v="4401612298"/>
    <s v="BUILDERS WAREHOUSE:MAFIKENG"/>
    <s v="PETUNIA HYBRID 15CM  552297"/>
    <n v="-40"/>
    <n v="41.5"/>
    <n v="-1660"/>
    <n v="-300133.47000000003"/>
    <x v="17"/>
  </r>
  <r>
    <m/>
    <x v="48"/>
    <s v="Credit Note"/>
    <s v="4401612705"/>
    <s v="BUILDERS WAREHOUSE:NEWMARKET"/>
    <s v="PETUNIA HYBRID 15CM 552297"/>
    <n v="-27"/>
    <n v="41.5"/>
    <n v="-1120.5"/>
    <n v="-301253.97000000003"/>
    <x v="17"/>
  </r>
  <r>
    <m/>
    <x v="48"/>
    <s v="Credit Note"/>
    <s v="1395"/>
    <s v="THYME SQUARE"/>
    <s v="PETUNIA HYBRID 15CM"/>
    <n v="-20"/>
    <n v="31.3"/>
    <n v="-626"/>
    <n v="-301879.97000000003"/>
    <x v="17"/>
  </r>
  <r>
    <m/>
    <x v="49"/>
    <s v="Credit Note"/>
    <s v="4401613390"/>
    <s v="BUILDERS WAREHOUSE:RUSTENBURG"/>
    <s v="PETUNIA HYBRID 15CM 552297"/>
    <n v="-1"/>
    <n v="41.5"/>
    <n v="-41.5"/>
    <n v="-301921.47000000003"/>
    <x v="17"/>
  </r>
  <r>
    <m/>
    <x v="49"/>
    <s v="Credit Note"/>
    <s v="4401613413"/>
    <s v="BUILDERS WAREHOUSE:NOORDHEUWEL"/>
    <s v="PETUNIA HYBRID 15CM 552297"/>
    <n v="-14"/>
    <n v="41.5"/>
    <n v="-581"/>
    <n v="-302502.47000000003"/>
    <x v="17"/>
  </r>
  <r>
    <m/>
    <x v="19"/>
    <s v="Credit Note"/>
    <s v="4401613815"/>
    <s v="BUILDERS WAREHOUSE:ERASMUS PARK"/>
    <s v="PETUNIA HYBRID 15CM 552297"/>
    <n v="-13"/>
    <n v="41.5"/>
    <n v="-539.5"/>
    <n v="-303041.97000000003"/>
    <x v="17"/>
  </r>
  <r>
    <m/>
    <x v="19"/>
    <s v="Credit Note"/>
    <s v="4401613903"/>
    <s v="BUILDERS WAREHOUSE:ZAMBEZI"/>
    <s v="PETUNIA HYBRID 15CM 552297"/>
    <n v="-2"/>
    <n v="41.5"/>
    <n v="-83"/>
    <n v="-303124.97000000003"/>
    <x v="17"/>
  </r>
  <r>
    <m/>
    <x v="50"/>
    <s v="Credit Note"/>
    <s v="4401614269"/>
    <s v="BUILDERS WAREHOUSE:NEWCASTLE"/>
    <s v="PETUNIA HYBRID 15CM 552297"/>
    <n v="-13"/>
    <n v="41.5"/>
    <n v="-539.5"/>
    <n v="-303664.47000000003"/>
    <x v="17"/>
  </r>
  <r>
    <m/>
    <x v="50"/>
    <s v="Credit Note"/>
    <s v="4401613643"/>
    <s v="BUILDERS WAREHOUSE:MIDRAND"/>
    <s v="PETUNIA HYBRID 15CM 552297"/>
    <n v="-16"/>
    <n v="41.5"/>
    <n v="-664"/>
    <n v="-304328.47000000003"/>
    <x v="17"/>
  </r>
  <r>
    <m/>
    <x v="50"/>
    <s v="Credit Note"/>
    <s v="4401614118"/>
    <s v="BUILDERS WAREHOUSE:LAMBTON"/>
    <s v="PETUNIA HYBRID 15CM 552297"/>
    <n v="-7"/>
    <n v="41.5"/>
    <n v="-290.5"/>
    <n v="-304618.97000000003"/>
    <x v="17"/>
  </r>
  <r>
    <m/>
    <x v="56"/>
    <s v="Credit Note"/>
    <s v="4401614585"/>
    <s v="BUILDERS WAREHOUSE:NELSPRUIT"/>
    <s v="PETUNIA HYBRID 15CM 552297"/>
    <n v="-16"/>
    <n v="41.5"/>
    <n v="-664"/>
    <n v="-305282.97000000003"/>
    <x v="17"/>
  </r>
  <r>
    <m/>
    <x v="20"/>
    <s v="Credit Note"/>
    <s v="1275"/>
    <s v="ROSES FOR U t/a URTH"/>
    <s v="PETUNIA HYBRID 15CM"/>
    <n v="-14"/>
    <n v="41.5"/>
    <n v="-581"/>
    <n v="-305863.97000000003"/>
    <x v="17"/>
  </r>
  <r>
    <m/>
    <x v="20"/>
    <s v="Credit Note"/>
    <s v="4401615076"/>
    <s v="BUILDERS WAREHOUSE:BETHLEHEM"/>
    <s v="PETUNIA HYBRID 15CM 552297"/>
    <n v="-22"/>
    <n v="41.5"/>
    <n v="-913"/>
    <n v="-306776.97000000003"/>
    <x v="17"/>
  </r>
  <r>
    <m/>
    <x v="20"/>
    <s v="Credit Note"/>
    <s v="4401615039"/>
    <s v="BUILDERS WAREHOUSE:BLOEMFONTEIN"/>
    <s v="PETUNIA HYBRID 15CM 552297"/>
    <n v="-73"/>
    <n v="41.5"/>
    <n v="-3029.5"/>
    <n v="-309806.47000000003"/>
    <x v="17"/>
  </r>
  <r>
    <m/>
    <x v="20"/>
    <s v="Credit Note"/>
    <s v="4401614978"/>
    <s v="BUILDERS WAREHOUSE:MAFIKENG"/>
    <s v="PETUNIA HYBRID 15CM 552297"/>
    <n v="-7"/>
    <n v="41.5"/>
    <n v="-290.5"/>
    <n v="-310096.97000000003"/>
    <x v="17"/>
  </r>
  <r>
    <m/>
    <x v="20"/>
    <s v="Credit Note"/>
    <s v="4401615063"/>
    <s v="BUILDERS WAREHOUSE:NEWMARKET"/>
    <s v="PETUNIA HYBRID 15CM 552297"/>
    <n v="-18"/>
    <n v="41.5"/>
    <n v="-747"/>
    <n v="-310843.97000000003"/>
    <x v="17"/>
  </r>
  <r>
    <m/>
    <x v="20"/>
    <s v="Credit Note"/>
    <s v="4401614994"/>
    <s v="BUILDERS WAREHOUSE:EDENVALE"/>
    <s v="PETUNIA HYBRID 15CM 552297"/>
    <n v="-9"/>
    <n v="41.5"/>
    <n v="-373.5"/>
    <n v="-311217.47000000003"/>
    <x v="17"/>
  </r>
  <r>
    <m/>
    <x v="20"/>
    <s v="Credit Note"/>
    <s v="4401615053"/>
    <s v="BUILDERS WAREHOUSE:NORTHMEAD"/>
    <s v="PETUNIA HYBRID 15CM 552297"/>
    <n v="-20"/>
    <n v="41.5"/>
    <n v="-830"/>
    <n v="-312047.47000000003"/>
    <x v="17"/>
  </r>
  <r>
    <m/>
    <x v="51"/>
    <s v="Credit Note"/>
    <s v="4401615548"/>
    <s v="BUILDERS WAREHOUSE:NOORDHEUWEL"/>
    <s v="PETUNIA HYBRID 15CM 552297"/>
    <n v="-31"/>
    <n v="41.5"/>
    <n v="-1286.5"/>
    <n v="-313333.97000000003"/>
    <x v="17"/>
  </r>
  <r>
    <m/>
    <x v="21"/>
    <s v="Credit Note"/>
    <s v="4401615858"/>
    <s v="BUILDERS WAREHOUSE:WOODLANDS"/>
    <s v="PETUNIA HYBRID 15CM 552297"/>
    <n v="-18"/>
    <n v="41.5"/>
    <n v="-747"/>
    <n v="-314080.97000000003"/>
    <x v="17"/>
  </r>
  <r>
    <s v="Total for PETUNIA HYBRID 15CM"/>
    <x v="0"/>
    <m/>
    <m/>
    <m/>
    <m/>
    <n v="-7643"/>
    <m/>
    <n v="-314080.97000000003"/>
    <m/>
    <x v="0"/>
  </r>
  <r>
    <s v="ARGYRANTHEMUM 15CM"/>
    <x v="0"/>
    <m/>
    <m/>
    <m/>
    <m/>
    <m/>
    <m/>
    <m/>
    <m/>
    <x v="0"/>
  </r>
  <r>
    <m/>
    <x v="220"/>
    <s v="Credit Note"/>
    <s v="4401479522"/>
    <s v="BUILDERS WAREHOUSE:LYNNWOOD"/>
    <s v="ARGYRANTHEMUM 15CM  450530"/>
    <n v="-32"/>
    <n v="41.5"/>
    <n v="-1328"/>
    <n v="-1328"/>
    <x v="15"/>
  </r>
  <r>
    <m/>
    <x v="144"/>
    <s v="Credit Note"/>
    <s v="4401480171"/>
    <s v="BUILDERS WAREHOUSE:NEWCASTLE"/>
    <s v="ARGYRANTHEMUM 15CM  450530"/>
    <n v="-8"/>
    <n v="41.5"/>
    <n v="-332"/>
    <n v="-1660"/>
    <x v="15"/>
  </r>
  <r>
    <m/>
    <x v="146"/>
    <s v="Credit Note"/>
    <s v="4401480966"/>
    <s v="BUILDERS WAREHOUSE:WOODLANDS"/>
    <s v="ARGYRANTHEMUM 15CM  450530"/>
    <n v="-26"/>
    <n v="41.5"/>
    <n v="-1079"/>
    <n v="-2739"/>
    <x v="15"/>
  </r>
  <r>
    <m/>
    <x v="249"/>
    <s v="Credit Note"/>
    <s v="4401480898"/>
    <s v="BUILDERS WAREHOUSE:HARTEBEESPOORT"/>
    <s v="ARGYRANTHEMUM 15CM  450530"/>
    <n v="-13"/>
    <n v="41.5"/>
    <n v="-539.5"/>
    <n v="-3278.5"/>
    <x v="15"/>
  </r>
  <r>
    <m/>
    <x v="224"/>
    <s v="Credit Note"/>
    <s v="4401483133"/>
    <s v="BUILDERS WAREHOUSE:ZAMBEZI"/>
    <s v="ARGYRANTHEMUM 15CM  450530"/>
    <n v="-13"/>
    <n v="41.5"/>
    <n v="-539.5"/>
    <n v="-3818"/>
    <x v="15"/>
  </r>
  <r>
    <m/>
    <x v="150"/>
    <s v="Credit Note"/>
    <s v="4401488273"/>
    <s v="BUILDERS WAREHOUSE:CARNIVAL MALL"/>
    <s v="ARGYRANTHEMUM 15CM  450530"/>
    <n v="-7"/>
    <n v="41.5"/>
    <n v="-290.5"/>
    <n v="-4108.5"/>
    <x v="15"/>
  </r>
  <r>
    <m/>
    <x v="221"/>
    <s v="Credit Note"/>
    <s v="4401493056"/>
    <s v="BUILDERS WAREHOUSE:ERASMUS PARK"/>
    <s v="ARGYRANTHEMUM 15CM  450530"/>
    <n v="-7"/>
    <n v="41.5"/>
    <n v="-290.5"/>
    <n v="-4399"/>
    <x v="15"/>
  </r>
  <r>
    <m/>
    <x v="164"/>
    <s v="Credit Note"/>
    <s v="4401501036"/>
    <s v="BUILDERS WAREHOUSE:CHERRY LANE"/>
    <s v="ARGYRANTHEMUM 15CM"/>
    <n v="-4"/>
    <n v="41.5"/>
    <n v="-166"/>
    <n v="-4565"/>
    <x v="15"/>
  </r>
  <r>
    <m/>
    <x v="256"/>
    <s v="Credit Note"/>
    <s v="4401501979"/>
    <s v="BUILDERS WAREHOUSE:BLOEMFONTEIN"/>
    <s v="ARGYRANTHEMUM 15CM  450530"/>
    <n v="-11"/>
    <n v="41.5"/>
    <n v="-456.5"/>
    <n v="-5021.5"/>
    <x v="15"/>
  </r>
  <r>
    <m/>
    <x v="136"/>
    <s v="Credit Note"/>
    <s v="4401513848"/>
    <s v="BUILDERS WAREHOUSE:KLERKSDORP"/>
    <s v="ARGYRANTHEMUM 15CM  450530"/>
    <n v="-3"/>
    <n v="41.5"/>
    <n v="-124.5"/>
    <n v="-5146"/>
    <x v="15"/>
  </r>
  <r>
    <m/>
    <x v="63"/>
    <s v="Credit Note"/>
    <s v="4401510924"/>
    <s v="BUILDERS WAREHOUSE:CARNIVAL MALL"/>
    <s v="ARGYRANTHEMUM 15CM  450530"/>
    <n v="-8"/>
    <n v="41.5"/>
    <n v="-332"/>
    <n v="-5478"/>
    <x v="15"/>
  </r>
  <r>
    <m/>
    <x v="177"/>
    <s v="Credit Note"/>
    <s v="4401512643"/>
    <s v="BUILDERS WAREHOUSE:NEWCASTLE"/>
    <s v="ARGYRANTHEMUM 15CM  450530"/>
    <n v="-11"/>
    <n v="41.5"/>
    <n v="-456.5"/>
    <n v="-5934.5"/>
    <x v="15"/>
  </r>
  <r>
    <m/>
    <x v="177"/>
    <s v="Credit Note"/>
    <s v="4401512654"/>
    <s v="BUILDERS WAREHOUSE:KLERKSDORP"/>
    <s v="ARGYRANTHEMUM 15CM  450530"/>
    <n v="-10"/>
    <n v="41.5"/>
    <n v="-415"/>
    <n v="-6349.5"/>
    <x v="15"/>
  </r>
  <r>
    <m/>
    <x v="1"/>
    <s v="Credit Note"/>
    <s v="4401516452"/>
    <s v="BUILDERS WAREHOUSE:NEWMARKET"/>
    <s v="ARGYRANTHEMUM 15CM  450530"/>
    <n v="-18"/>
    <n v="41.5"/>
    <n v="-747"/>
    <n v="-7096.5"/>
    <x v="15"/>
  </r>
  <r>
    <m/>
    <x v="72"/>
    <s v="Credit Note"/>
    <s v="4401522198"/>
    <s v="BUILDERS WAREHOUSE:SUNWARD PARK"/>
    <s v="ARGYRANTHEMUM 15CM  450530"/>
    <n v="-8"/>
    <n v="41.5"/>
    <n v="-332"/>
    <n v="-7428.5"/>
    <x v="15"/>
  </r>
  <r>
    <s v="Total for ARGYRANTHEMUM 15CM"/>
    <x v="0"/>
    <m/>
    <m/>
    <m/>
    <m/>
    <n v="-179"/>
    <m/>
    <n v="-7428.5"/>
    <m/>
    <x v="0"/>
  </r>
  <r>
    <s v="AT ARGYRANTHEMUM ASSORTED 15CM"/>
    <x v="0"/>
    <m/>
    <m/>
    <m/>
    <m/>
    <m/>
    <m/>
    <m/>
    <m/>
    <x v="0"/>
  </r>
  <r>
    <m/>
    <x v="84"/>
    <s v="Credit Note"/>
    <s v="4401535765"/>
    <s v="BUILDERS WAREHOUSE:KEMPTON PARK"/>
    <s v="754858  AT ARGYRANTHEMUM ASSORTED 15CM"/>
    <n v="-12"/>
    <n v="41.5"/>
    <n v="-498"/>
    <n v="-498"/>
    <x v="15"/>
  </r>
  <r>
    <m/>
    <x v="99"/>
    <s v="Credit Note"/>
    <s v="4401552077"/>
    <s v="BUILDERS WAREHOUSE:RIVONIA"/>
    <s v="AT ARGYRANTHEMUM ASSORTED 15CM  754858"/>
    <n v="-5"/>
    <n v="41.5"/>
    <n v="-207.5"/>
    <n v="-705.5"/>
    <x v="15"/>
  </r>
  <r>
    <m/>
    <x v="107"/>
    <s v="Credit Note"/>
    <s v="4401557617"/>
    <s v="BUILDERS WAREHOUSE:SUNWARD PARK"/>
    <s v="AT ARGYRANTHEMUM ASSORTED 15CM  754858"/>
    <n v="-5"/>
    <n v="41.5"/>
    <n v="-207.5"/>
    <n v="-913"/>
    <x v="15"/>
  </r>
  <r>
    <m/>
    <x v="116"/>
    <s v="Credit Note"/>
    <s v="4401562873"/>
    <s v="BUILDERS WAREHOUSE:NEWMARKET"/>
    <s v="AT ARGYRANTHEMUM ASSORTED 15CM  754858"/>
    <n v="-2"/>
    <n v="41.5"/>
    <n v="-83"/>
    <n v="-996"/>
    <x v="15"/>
  </r>
  <r>
    <m/>
    <x v="117"/>
    <s v="Credit Note"/>
    <s v="4401564051"/>
    <s v="BUILDERS WAREHOUSE:LYNNWOOD"/>
    <s v="AT ARGYRANTHEMUM ASSORTED 15CM  754858"/>
    <n v="-7"/>
    <n v="41.5"/>
    <n v="-290.5"/>
    <n v="-1286.5"/>
    <x v="15"/>
  </r>
  <r>
    <m/>
    <x v="117"/>
    <s v="Credit Note"/>
    <s v="4401564267"/>
    <s v="BUILDERS WAREHOUSE:KLERKSDORP"/>
    <s v="AT ARGYRANTHEMUM ASSORTED 15CM  754858"/>
    <n v="-5"/>
    <n v="41.5"/>
    <n v="-207.5"/>
    <n v="-1494"/>
    <x v="15"/>
  </r>
  <r>
    <m/>
    <x v="119"/>
    <s v="Credit Note"/>
    <s v="4401565763"/>
    <s v="BUILDERS WAREHOUSE:EDENVALE"/>
    <s v="AT ARGYRANTHEMUM ASSORTED 15CM  754858"/>
    <n v="-3"/>
    <n v="41.5"/>
    <n v="-124.5"/>
    <n v="-1618.5"/>
    <x v="15"/>
  </r>
  <r>
    <m/>
    <x v="192"/>
    <s v="Credit Note"/>
    <s v="4401566487"/>
    <s v="BUILDERS WAREHOUSE:GREENSTONE"/>
    <s v="AT ARGYRANTHEMUM ASSORTED 15CM  754858"/>
    <n v="-1"/>
    <n v="41.5"/>
    <n v="-41.5"/>
    <n v="-1660"/>
    <x v="15"/>
  </r>
  <r>
    <m/>
    <x v="124"/>
    <s v="Credit Note"/>
    <s v="4401569616"/>
    <s v="BUILDERS WAREHOUSE:CENTURION"/>
    <s v="AT ARGYRANTHEMUM ASSORTED 15CM  754858"/>
    <n v="-1"/>
    <n v="41.5"/>
    <n v="-41.5"/>
    <n v="-1701.5"/>
    <x v="15"/>
  </r>
  <r>
    <m/>
    <x v="127"/>
    <s v="Credit Note"/>
    <s v="4401576059"/>
    <s v="BUILDERS WAREHOUSE:GEZINA NEW"/>
    <s v="AT ARGYRANTHEMUM ASSORTED 15CM  754858"/>
    <n v="-12"/>
    <n v="41.5"/>
    <n v="-498"/>
    <n v="-2199.5"/>
    <x v="15"/>
  </r>
  <r>
    <m/>
    <x v="215"/>
    <s v="Credit Note"/>
    <s v="4401577187"/>
    <s v="BUILDERS WAREHOUSE:GLEN EAGLES"/>
    <s v="AT ARGYRANTHEMUM ASSORTED 15CM  754858"/>
    <n v="-11"/>
    <n v="41.5"/>
    <n v="-456.5"/>
    <n v="-2656"/>
    <x v="15"/>
  </r>
  <r>
    <m/>
    <x v="26"/>
    <s v="Credit Note"/>
    <s v="89524A"/>
    <s v="BUILDERS WAREHOUSE:RIVONIA"/>
    <s v="AT ARGYRANTHEMUM ASSORTED 15CM  754858"/>
    <n v="-24"/>
    <n v="41.5"/>
    <n v="-996"/>
    <n v="-3652"/>
    <x v="15"/>
  </r>
  <r>
    <m/>
    <x v="30"/>
    <s v="Credit Note"/>
    <s v="4401588884"/>
    <s v="BUILDERS WAREHOUSE:NEWMARKET"/>
    <s v="AT ARGYRANTHEMUM ASSORTED 15CM  754858"/>
    <n v="-6"/>
    <n v="41.5"/>
    <n v="-249"/>
    <n v="-3901"/>
    <x v="15"/>
  </r>
  <r>
    <m/>
    <x v="33"/>
    <s v="Credit Note"/>
    <s v="4401590521"/>
    <s v="BUILDERS WAREHOUSE:NORTHRIDING"/>
    <s v="AT ARGYRANTHEMUM ASSORTED 15CM  754858"/>
    <n v="-4"/>
    <n v="41.5"/>
    <n v="-166"/>
    <n v="-4067"/>
    <x v="15"/>
  </r>
  <r>
    <m/>
    <x v="6"/>
    <s v="Credit Note"/>
    <s v="4401591236"/>
    <s v="BUILDERS WAREHOUSE:NEWMARKET"/>
    <s v="AT ARGYRANTHEMUM ASSORTED 15CM  754858"/>
    <n v="-1"/>
    <n v="41.5"/>
    <n v="-41.5"/>
    <n v="-4108.5"/>
    <x v="15"/>
  </r>
  <r>
    <m/>
    <x v="7"/>
    <s v="Credit Note"/>
    <s v="4401591462"/>
    <s v="BUILDERS WAREHOUSE:GEZINA NEW"/>
    <s v="AT ARGYRANTHEMUM ASSORTED 15CM  754858"/>
    <n v="-23"/>
    <n v="41.5"/>
    <n v="-954.5"/>
    <n v="-5063"/>
    <x v="15"/>
  </r>
  <r>
    <m/>
    <x v="217"/>
    <s v="Credit Note"/>
    <s v="4401594457"/>
    <s v="BUILDERS WAREHOUSE:ZAMBEZI"/>
    <s v="AT ARGYRANTHEMUM ASSORTED 15CM  754858"/>
    <n v="-7"/>
    <n v="41.5"/>
    <n v="-290.5"/>
    <n v="-5353.5"/>
    <x v="15"/>
  </r>
  <r>
    <m/>
    <x v="208"/>
    <s v="Credit Note"/>
    <s v="4401595444"/>
    <s v="BUILDERS WAREHOUSE:NEWMARKET"/>
    <s v="AT ARGYRANTHEMUM ASSORTED 15CM  754858"/>
    <n v="-14"/>
    <n v="41.5"/>
    <n v="-581"/>
    <n v="-5934.5"/>
    <x v="15"/>
  </r>
  <r>
    <m/>
    <x v="208"/>
    <s v="Credit Note"/>
    <s v="4401595405"/>
    <s v="BUILDERS WAREHOUSE:FOURWAYS"/>
    <s v="AT ARGYRANTHEMUM ASSORTED 15CM  754858"/>
    <n v="-12"/>
    <n v="41.5"/>
    <n v="-498"/>
    <n v="-6432.5"/>
    <x v="15"/>
  </r>
  <r>
    <m/>
    <x v="9"/>
    <s v="Credit Note"/>
    <s v="4401596173"/>
    <s v="BUILDERS WAREHOUSE:RIVONIA"/>
    <s v="AT ARGYRANTHEMUM ASSORTED 15CM  754858"/>
    <n v="-1"/>
    <n v="41.5"/>
    <n v="-41.5"/>
    <n v="-6474"/>
    <x v="15"/>
  </r>
  <r>
    <m/>
    <x v="9"/>
    <s v="Credit Note"/>
    <s v="4401596213"/>
    <s v="BUILDERS WAREHOUSE:ZAMBEZI"/>
    <s v="AT ARGYRANTHEMUM ASSORTED 15CM  754858"/>
    <n v="-3"/>
    <n v="41.5"/>
    <n v="-124.5"/>
    <n v="-6598.5"/>
    <x v="15"/>
  </r>
  <r>
    <m/>
    <x v="40"/>
    <s v="Credit Note"/>
    <s v="4401596956"/>
    <s v="BUILDERS WAREHOUSE:BEDFORDVIEW"/>
    <s v="AT ARGYRANTHEMUM ASSORTED 15CM  754858"/>
    <n v="-21"/>
    <n v="41.5"/>
    <n v="-871.5"/>
    <n v="-7470"/>
    <x v="15"/>
  </r>
  <r>
    <m/>
    <x v="10"/>
    <s v="Credit Note"/>
    <s v="4401598152"/>
    <s v="BUILDERS WAREHOUSE:GEZINA NEW"/>
    <s v="AT ARGYRANTHEMUM ASSORTED 15CM  754858"/>
    <n v="-2"/>
    <n v="41.5"/>
    <n v="-83"/>
    <n v="-7553"/>
    <x v="15"/>
  </r>
  <r>
    <m/>
    <x v="4"/>
    <s v="Credit Note"/>
    <s v="4401600491"/>
    <s v="BUILDERS WAREHOUSE:CHERRY LANE"/>
    <s v="AT ARGYRANTHEMUM ASSORTED 15CM  754858"/>
    <n v="-5"/>
    <n v="41.5"/>
    <n v="-207.5"/>
    <n v="-7760.5"/>
    <x v="15"/>
  </r>
  <r>
    <m/>
    <x v="4"/>
    <s v="Credit Note"/>
    <s v="4401600460"/>
    <s v="BUILDERS WAREHOUSE:RIVONIA"/>
    <s v="AT ARGYRANTHEMUM ASSORTED 15CM  754858"/>
    <n v="-3"/>
    <n v="41.5"/>
    <n v="-124.5"/>
    <n v="-7885"/>
    <x v="15"/>
  </r>
  <r>
    <m/>
    <x v="11"/>
    <s v="Credit Note"/>
    <s v="4401601743"/>
    <s v="BUILDERS WAREHOUSE:EDENVALE"/>
    <s v="AT ARGYRANTHEMUM ASSORTED 15CM  754858"/>
    <n v="-22"/>
    <n v="41.5"/>
    <n v="-913"/>
    <n v="-8798"/>
    <x v="15"/>
  </r>
  <r>
    <m/>
    <x v="12"/>
    <s v="Credit Note"/>
    <s v="4401603219"/>
    <s v="BUILDERS WAREHOUSE:ZAMBEZI"/>
    <s v="AT ARGYRANTHEMUM ASSORTED 15CM  754858"/>
    <n v="-20"/>
    <n v="41.5"/>
    <n v="-830"/>
    <n v="-9628"/>
    <x v="15"/>
  </r>
  <r>
    <m/>
    <x v="219"/>
    <s v="Credit Note"/>
    <s v="4401607310"/>
    <s v="BUILDERS WAREHOUSE:GREENSTONE"/>
    <s v="AT ARGYRANTHEMUM ASSORTED 15CM  754858"/>
    <n v="-16"/>
    <n v="41.5"/>
    <n v="-664"/>
    <n v="-10292"/>
    <x v="15"/>
  </r>
  <r>
    <m/>
    <x v="52"/>
    <s v="Credit Note"/>
    <s v="4401608669"/>
    <s v="BUILDERS WAREHOUSE:ZAMBEZI"/>
    <s v="AT ARGYRANTHEMUM ASSORTED 15CM  754858"/>
    <n v="-6"/>
    <n v="41.5"/>
    <n v="-249"/>
    <n v="-10541"/>
    <x v="15"/>
  </r>
  <r>
    <m/>
    <x v="47"/>
    <s v="Credit Note"/>
    <s v="4401610107"/>
    <s v="BUILDERS WAREHOUSE:EDENVALE"/>
    <s v="AT ARGYRANTHEMUM ASSORTED 15CM 754858"/>
    <n v="-11"/>
    <n v="41.5"/>
    <n v="-456.5"/>
    <n v="-10997.5"/>
    <x v="15"/>
  </r>
  <r>
    <m/>
    <x v="18"/>
    <s v="Credit Note"/>
    <s v="4401611207"/>
    <s v="BUILDERS WAREHOUSE:CENTURION"/>
    <s v="AT ARGYRANTHEMUM ASSORTED 15CM  754858"/>
    <n v="-55"/>
    <n v="41.5"/>
    <n v="-2282.5"/>
    <n v="-13280"/>
    <x v="15"/>
  </r>
  <r>
    <m/>
    <x v="19"/>
    <s v="Credit Note"/>
    <s v="4401613815"/>
    <s v="BUILDERS WAREHOUSE:ERASMUS PARK"/>
    <s v="AT ARGYRANTHEMUM ASSORTED 15CM 754858"/>
    <n v="-19"/>
    <n v="41.5"/>
    <n v="-788.5"/>
    <n v="-14068.5"/>
    <x v="15"/>
  </r>
  <r>
    <m/>
    <x v="19"/>
    <s v="Credit Note"/>
    <s v="4401613900"/>
    <s v="BUILDERS WAREHOUSE:GEZINA NEW"/>
    <s v="AT ARGYRANTHEMUM ASSORTED 15CM 754858"/>
    <n v="-8"/>
    <n v="41.5"/>
    <n v="-332"/>
    <n v="-14400.5"/>
    <x v="15"/>
  </r>
  <r>
    <s v="Total for AT ARGYRANTHEMUM ASSORTED 15CM"/>
    <x v="0"/>
    <m/>
    <m/>
    <m/>
    <m/>
    <n v="-347"/>
    <m/>
    <n v="-14400.5"/>
    <m/>
    <x v="0"/>
  </r>
  <r>
    <s v="AT CARNATIONS 15CM"/>
    <x v="0"/>
    <m/>
    <m/>
    <m/>
    <m/>
    <m/>
    <m/>
    <m/>
    <m/>
    <x v="0"/>
  </r>
  <r>
    <m/>
    <x v="285"/>
    <s v="Credit Note"/>
    <s v="4401479293"/>
    <s v="BUILDERS WAREHOUSE:ROBINDALE"/>
    <s v="AT CARNATIONS 15CM  754864"/>
    <n v="-2"/>
    <n v="41.5"/>
    <n v="-83"/>
    <n v="-83"/>
    <x v="12"/>
  </r>
  <r>
    <m/>
    <x v="211"/>
    <s v="Credit Note"/>
    <s v="4401479939"/>
    <s v="BUILDERS WAREHOUSE:GREENSTONE"/>
    <s v="AT CARNATIONS 15CM  754864"/>
    <n v="-4"/>
    <n v="41.5"/>
    <n v="-166"/>
    <n v="-249"/>
    <x v="12"/>
  </r>
  <r>
    <m/>
    <x v="145"/>
    <s v="Credit Note"/>
    <s v="4401480632"/>
    <s v="BUILDERS WAREHOUSE:RUSTENBURG"/>
    <s v="AT CARNATIONS 15CM  754864"/>
    <n v="-7"/>
    <n v="41.5"/>
    <n v="-290.5"/>
    <n v="-539.5"/>
    <x v="12"/>
  </r>
  <r>
    <m/>
    <x v="225"/>
    <s v="Credit Note"/>
    <s v="4401485465"/>
    <s v="BUILDERS WAREHOUSE:ROBINDALE"/>
    <s v="AT CARNATIONS 15CM  754864"/>
    <n v="-5"/>
    <n v="41.5"/>
    <n v="-207.5"/>
    <n v="-747"/>
    <x v="12"/>
  </r>
  <r>
    <m/>
    <x v="222"/>
    <s v="Credit Note"/>
    <s v="4401486959"/>
    <s v="BUILDERS WAREHOUSE:WONDERBOOM"/>
    <s v="AT CARNATIONS 15CM  754864"/>
    <n v="-10"/>
    <n v="41.5"/>
    <n v="-415"/>
    <n v="-1162"/>
    <x v="12"/>
  </r>
  <r>
    <m/>
    <x v="222"/>
    <s v="Credit Note"/>
    <s v="4401486873"/>
    <s v="BUILDERS WAREHOUSE:ZAMBEZI"/>
    <s v="AT CARNATIONS 15CM"/>
    <n v="-13"/>
    <n v="41.5"/>
    <n v="-539.5"/>
    <n v="-1701.5"/>
    <x v="12"/>
  </r>
  <r>
    <m/>
    <x v="221"/>
    <s v="Credit Note"/>
    <s v="4401493056"/>
    <s v="BUILDERS WAREHOUSE:ERASMUS PARK"/>
    <s v="AT CARNATIONS 15CM  754864"/>
    <n v="-6"/>
    <n v="41.5"/>
    <n v="-249"/>
    <n v="-1950.5"/>
    <x v="12"/>
  </r>
  <r>
    <m/>
    <x v="164"/>
    <s v="Credit Note"/>
    <s v="4401500981"/>
    <s v="BUILDERS WAREHOUSE:ZAMBEZI"/>
    <s v="AT CARNATIONS 15CM  754864"/>
    <n v="-18"/>
    <n v="41.5"/>
    <n v="-747"/>
    <n v="-2697.5"/>
    <x v="12"/>
  </r>
  <r>
    <m/>
    <x v="171"/>
    <s v="Credit Note"/>
    <s v="4401505534"/>
    <s v="BUILDERS WAREHOUSE:WONDERBOOM"/>
    <s v="AT CARNATIONS 15CM  754864"/>
    <n v="-5"/>
    <n v="41.5"/>
    <n v="-207.5"/>
    <n v="-2905"/>
    <x v="12"/>
  </r>
  <r>
    <m/>
    <x v="172"/>
    <s v="Credit Note"/>
    <s v="4401506159"/>
    <s v="BUILDERS WAREHOUSE:BEDFORDVIEW"/>
    <s v="AT CARNATIONS 15CM  754864"/>
    <n v="-6"/>
    <n v="41.5"/>
    <n v="-249"/>
    <n v="-3154"/>
    <x v="12"/>
  </r>
  <r>
    <m/>
    <x v="61"/>
    <s v="Credit Note"/>
    <s v="4401509842"/>
    <s v="BUILDERS WAREHOUSE:CEDAR SQUARE"/>
    <s v="AT CARNATIONS 15CM  754864"/>
    <n v="-3"/>
    <n v="41.5"/>
    <n v="-124.5"/>
    <n v="-3278.5"/>
    <x v="12"/>
  </r>
  <r>
    <m/>
    <x v="61"/>
    <s v="Credit Note"/>
    <s v="4401509840"/>
    <s v="BUILDERS WAREHOUSE:RASLOUW"/>
    <s v="AT CARNATIONS 15CM  754864"/>
    <n v="-4"/>
    <n v="41.5"/>
    <n v="-166"/>
    <n v="-3444.5"/>
    <x v="12"/>
  </r>
  <r>
    <m/>
    <x v="65"/>
    <s v="Credit Note"/>
    <s v="4401513934"/>
    <s v="BUILDERS WAREHOUSE:CENTURION"/>
    <s v="AT CARNATIONS 15CM  754864"/>
    <n v="-4"/>
    <n v="41.5"/>
    <n v="-166"/>
    <n v="-3610.5"/>
    <x v="12"/>
  </r>
  <r>
    <m/>
    <x v="68"/>
    <s v="Credit Note"/>
    <s v="4401517477"/>
    <s v="BUILDERS WAREHOUSE:GEZINA NEW"/>
    <s v="AT CARNATIONS 15CM  754864"/>
    <n v="-1"/>
    <n v="41.5"/>
    <n v="-41.5"/>
    <n v="-3652"/>
    <x v="12"/>
  </r>
  <r>
    <m/>
    <x v="320"/>
    <s v="Credit Note"/>
    <s v="4401527858"/>
    <s v="BUILDERS WAREHOUSE:CRAIGHALL PARK"/>
    <s v="AT CARNATIONS 15CM  754864"/>
    <n v="-1"/>
    <n v="41.5"/>
    <n v="-41.5"/>
    <n v="-3693.5"/>
    <x v="12"/>
  </r>
  <r>
    <m/>
    <x v="79"/>
    <s v="Credit Note"/>
    <s v="4401530643"/>
    <s v="BUILDERS WAREHOUSE:WONDER PARK"/>
    <s v="AT CARNATIONS 15CM  754864"/>
    <n v="-1"/>
    <n v="41.5"/>
    <n v="-41.5"/>
    <n v="-3735"/>
    <x v="12"/>
  </r>
  <r>
    <m/>
    <x v="109"/>
    <s v="Credit Note"/>
    <s v="4401558914"/>
    <s v="BUILDERS WAREHOUSE:RASLOUW"/>
    <s v="AT CARNATIONS 15CM  754864"/>
    <n v="-1"/>
    <n v="41.5"/>
    <n v="-41.5"/>
    <n v="-3776.5"/>
    <x v="12"/>
  </r>
  <r>
    <m/>
    <x v="121"/>
    <s v="Credit Note"/>
    <s v="4401567472"/>
    <s v="BUILDERS WAREHOUSE:CENTURION"/>
    <s v="AT CARNATIONS 15CM  754864"/>
    <n v="-3"/>
    <n v="41.5"/>
    <n v="-124.5"/>
    <n v="-3901"/>
    <x v="12"/>
  </r>
  <r>
    <m/>
    <x v="124"/>
    <s v="Credit Note"/>
    <s v="4401569616"/>
    <s v="BUILDERS WAREHOUSE:CENTURION"/>
    <s v="AT CARNATIONS 15CM  754864"/>
    <n v="-10"/>
    <n v="41.5"/>
    <n v="-415"/>
    <n v="-4316"/>
    <x v="12"/>
  </r>
  <r>
    <m/>
    <x v="141"/>
    <s v="Credit Note"/>
    <s v="4401570878"/>
    <s v="BUILDERS WAREHOUSE:BOKSBURG (NEW)"/>
    <s v="AT CARNATIONS 15CM  754864"/>
    <n v="-4"/>
    <n v="41.5"/>
    <n v="-166"/>
    <n v="-4482"/>
    <x v="12"/>
  </r>
  <r>
    <m/>
    <x v="203"/>
    <s v="Credit Note"/>
    <s v="4401587573"/>
    <s v="BUILDERS WAREHOUSE:EDENVALE"/>
    <s v="AT CARNATIONS 15CM  754864"/>
    <n v="-10"/>
    <n v="41.5"/>
    <n v="-415"/>
    <n v="-4897"/>
    <x v="12"/>
  </r>
  <r>
    <m/>
    <x v="33"/>
    <s v="Credit Note"/>
    <s v="4401590507"/>
    <s v="BUILDERS WAREHOUSE:RIVONIA"/>
    <s v="AT CARNATIONS 15CM  754864"/>
    <n v="-20"/>
    <n v="41.5"/>
    <n v="-830"/>
    <n v="-5727"/>
    <x v="12"/>
  </r>
  <r>
    <m/>
    <x v="217"/>
    <s v="Credit Note"/>
    <s v="4401594457"/>
    <s v="BUILDERS WAREHOUSE:ZAMBEZI"/>
    <s v="AT CARNATIONS 15CM  754864"/>
    <n v="-4"/>
    <n v="41.5"/>
    <n v="-166"/>
    <n v="-5893"/>
    <x v="12"/>
  </r>
  <r>
    <m/>
    <x v="19"/>
    <s v="Credit Note"/>
    <s v="4401613798"/>
    <s v="BUILDERS WAREHOUSE:HARTEBEESPOORT"/>
    <s v="AT CARNATIONS 15CM 754864"/>
    <n v="-2"/>
    <n v="41.5"/>
    <n v="-83"/>
    <n v="-5976"/>
    <x v="12"/>
  </r>
  <r>
    <s v="Total for AT CARNATIONS 15CM"/>
    <x v="0"/>
    <m/>
    <m/>
    <m/>
    <m/>
    <n v="-144"/>
    <m/>
    <n v="-5976"/>
    <m/>
    <x v="0"/>
  </r>
  <r>
    <s v="CALIBRACHOA 15CM"/>
    <x v="0"/>
    <m/>
    <m/>
    <m/>
    <m/>
    <m/>
    <m/>
    <m/>
    <m/>
    <x v="0"/>
  </r>
  <r>
    <m/>
    <x v="57"/>
    <s v="Credit Note"/>
    <s v="1103"/>
    <s v="THYME SQUARE"/>
    <s v="CALIBRACHOA 15CM"/>
    <n v="-8"/>
    <n v="38.799999999999997"/>
    <n v="-310.39999999999998"/>
    <n v="-310.39999999999998"/>
    <x v="16"/>
  </r>
  <r>
    <m/>
    <x v="248"/>
    <s v="Credit Note"/>
    <s v="0962"/>
    <s v="ROSES FOR U t/a URTH"/>
    <s v="CALIBRACHOA 15CM"/>
    <n v="-3"/>
    <n v="40.99"/>
    <n v="-122.97"/>
    <n v="-433.37"/>
    <x v="16"/>
  </r>
  <r>
    <m/>
    <x v="144"/>
    <s v="Credit Note"/>
    <s v="1016"/>
    <s v="THYME SQUARE"/>
    <s v="CALIBRACHOA 15CM"/>
    <n v="-4"/>
    <n v="38.799999999999997"/>
    <n v="-155.19999999999999"/>
    <n v="-588.56999999999994"/>
    <x v="16"/>
  </r>
  <r>
    <m/>
    <x v="133"/>
    <s v="Credit Note"/>
    <s v="86300A"/>
    <s v="THYME SQUARE"/>
    <s v="CALIBRACHOA 15CM"/>
    <n v="-14"/>
    <n v="38.799999999999997"/>
    <n v="-543.20000000000005"/>
    <n v="-1131.77"/>
    <x v="16"/>
  </r>
  <r>
    <m/>
    <x v="288"/>
    <s v="Credit Note"/>
    <s v="1027"/>
    <s v="THYME SQUARE"/>
    <s v="CALIBRACHOA 15CM"/>
    <n v="-5"/>
    <n v="38.799999999999997"/>
    <n v="-194"/>
    <n v="-1325.77"/>
    <x v="16"/>
  </r>
  <r>
    <m/>
    <x v="150"/>
    <s v="Credit Note"/>
    <s v="1030"/>
    <s v="THYME SQUARE"/>
    <s v="CALIBRACHOA 15CM"/>
    <n v="-3"/>
    <n v="38.799999999999997"/>
    <n v="-116.4"/>
    <n v="-1442.17"/>
    <x v="16"/>
  </r>
  <r>
    <m/>
    <x v="157"/>
    <s v="Credit Note"/>
    <s v="1129"/>
    <s v="THYME SQUARE"/>
    <s v="CALIBRACHOA 15CM"/>
    <n v="-10"/>
    <n v="38.799999999999997"/>
    <n v="-388"/>
    <n v="-1830.17"/>
    <x v="16"/>
  </r>
  <r>
    <m/>
    <x v="230"/>
    <s v="Credit Note"/>
    <s v="87326A"/>
    <s v="LITTLE AUSTRIA"/>
    <s v="CALIBRACHOA 15CM"/>
    <n v="-1"/>
    <n v="40.99"/>
    <n v="-40.99"/>
    <n v="-1871.16"/>
    <x v="16"/>
  </r>
  <r>
    <m/>
    <x v="74"/>
    <s v="Credit Note"/>
    <s v="1870"/>
    <s v="LITTLE AUSTRIA"/>
    <s v="CALIBRACHOA 15CM"/>
    <n v="-1"/>
    <n v="40.99"/>
    <n v="-40.99"/>
    <n v="-1912.15"/>
    <x v="16"/>
  </r>
  <r>
    <m/>
    <x v="79"/>
    <s v="Credit Note"/>
    <s v="1808"/>
    <s v="ROSES FOR U t/a URTH"/>
    <s v="CALIBRACHOA 15CM"/>
    <n v="-2"/>
    <n v="41.5"/>
    <n v="-83"/>
    <n v="-1995.15"/>
    <x v="16"/>
  </r>
  <r>
    <m/>
    <x v="189"/>
    <s v="Credit Note"/>
    <s v="87956A"/>
    <s v="HABITITNAK/KEENGRO"/>
    <s v="CALIBRACHOA 15CM"/>
    <n v="-17"/>
    <n v="41.25"/>
    <n v="-701.25"/>
    <n v="-2696.4"/>
    <x v="16"/>
  </r>
  <r>
    <m/>
    <x v="98"/>
    <s v="Credit Note"/>
    <s v="1890"/>
    <s v="THYME SQUARE"/>
    <s v="CALIBRACHOA 15CM"/>
    <n v="-5"/>
    <n v="38.799999999999997"/>
    <n v="-194"/>
    <n v="-2890.4"/>
    <x v="16"/>
  </r>
  <r>
    <m/>
    <x v="140"/>
    <s v="Credit Note"/>
    <s v="88822A"/>
    <s v="THYME SQUARE"/>
    <s v="CALIBRACHOA 15CM"/>
    <n v="-3"/>
    <n v="38.799999999999997"/>
    <n v="-116.4"/>
    <n v="-3006.8"/>
    <x v="16"/>
  </r>
  <r>
    <m/>
    <x v="194"/>
    <s v="Credit Note"/>
    <s v="1972"/>
    <s v="LITTLE AUSTRIA"/>
    <s v="CALIBRACHOA 15CM"/>
    <n v="-3"/>
    <n v="21.2"/>
    <n v="-63.6"/>
    <n v="-3070.4"/>
    <x v="16"/>
  </r>
  <r>
    <m/>
    <x v="125"/>
    <s v="Credit Note"/>
    <s v="1830"/>
    <s v="ROSES FOR U t/a URTH"/>
    <s v="CALIBRACHOA 15CM"/>
    <n v="-1"/>
    <n v="40.99"/>
    <n v="-40.99"/>
    <n v="-3111.39"/>
    <x v="16"/>
  </r>
  <r>
    <m/>
    <x v="244"/>
    <s v="Credit Note"/>
    <s v="1946"/>
    <s v="THYME SQUARE"/>
    <s v="CALIBRACHOA 15CM"/>
    <n v="-5"/>
    <n v="38.799999999999997"/>
    <n v="-194"/>
    <n v="-3305.39"/>
    <x v="16"/>
  </r>
  <r>
    <m/>
    <x v="215"/>
    <s v="Credit Note"/>
    <s v="1301"/>
    <s v="ROSES FOR U t/a URTH"/>
    <s v="CALIBRACHOA 15CM"/>
    <n v="-3"/>
    <n v="40.99"/>
    <n v="-122.97"/>
    <n v="-3428.3599999999997"/>
    <x v="16"/>
  </r>
  <r>
    <s v="Total for CALIBRACHOA 15CM"/>
    <x v="0"/>
    <m/>
    <m/>
    <m/>
    <m/>
    <n v="-88"/>
    <m/>
    <n v="-3428.3599999999997"/>
    <m/>
    <x v="0"/>
  </r>
  <r>
    <s v="CALIBRACHOA 15CM ASS"/>
    <x v="0"/>
    <m/>
    <m/>
    <m/>
    <m/>
    <m/>
    <m/>
    <m/>
    <m/>
    <x v="0"/>
  </r>
  <r>
    <m/>
    <x v="134"/>
    <s v="Credit Note"/>
    <s v="86526A"/>
    <s v="THYME SQUARE"/>
    <s v="CALIBRACHOA 15CM ASS"/>
    <n v="-1"/>
    <n v="38.799999999999997"/>
    <n v="-38.799999999999997"/>
    <n v="-38.799999999999997"/>
    <x v="16"/>
  </r>
  <r>
    <m/>
    <x v="119"/>
    <s v="Credit Note"/>
    <s v="1967"/>
    <s v="ROSES FOR U t/a URTH"/>
    <s v="CALIBRACHOA 15CM ASS  373885"/>
    <n v="-1"/>
    <n v="40.99"/>
    <n v="-40.99"/>
    <n v="-79.789999999999992"/>
    <x v="16"/>
  </r>
  <r>
    <m/>
    <x v="125"/>
    <s v="Credit Note"/>
    <s v="88986A"/>
    <s v="THYME SQUARE"/>
    <s v="CALIBRACHOA 15CM ASS"/>
    <n v="-1"/>
    <n v="38.799999999999997"/>
    <n v="-38.799999999999997"/>
    <n v="-118.58999999999999"/>
    <x v="16"/>
  </r>
  <r>
    <m/>
    <x v="234"/>
    <s v="Credit Note"/>
    <s v="1359"/>
    <s v="LITTLE AUSTRIA"/>
    <s v="CALIBRACHOA 15CM ASS"/>
    <n v="-13"/>
    <n v="40.99"/>
    <n v="-532.87"/>
    <n v="-651.46"/>
    <x v="16"/>
  </r>
  <r>
    <m/>
    <x v="23"/>
    <s v="Credit Note"/>
    <s v="1988"/>
    <s v="ROSES FOR U t/a URTH"/>
    <s v="CALIBRACHOA 15CM ASS"/>
    <n v="-6"/>
    <n v="40.99"/>
    <n v="-245.94"/>
    <n v="-897.40000000000009"/>
    <x v="16"/>
  </r>
  <r>
    <m/>
    <x v="23"/>
    <s v="Credit Note"/>
    <s v="89430A"/>
    <s v="THYME SQUARE"/>
    <s v="CALIBRACHOA 15CM ASS"/>
    <n v="-5"/>
    <n v="38.799999999999997"/>
    <n v="-194"/>
    <n v="-1091.4000000000001"/>
    <x v="16"/>
  </r>
  <r>
    <m/>
    <x v="26"/>
    <s v="Credit Note"/>
    <s v="1996"/>
    <s v="THYME SQUARE"/>
    <s v="CALIBRACHOA 15CM ASS"/>
    <n v="-12"/>
    <n v="38.799999999999997"/>
    <n v="-465.6"/>
    <n v="-1557"/>
    <x v="16"/>
  </r>
  <r>
    <m/>
    <x v="202"/>
    <s v="Credit Note"/>
    <s v="1948"/>
    <s v="ROSES FOR U t/a URTH"/>
    <s v="CALIBRACHOA 15CM ASS"/>
    <n v="-1"/>
    <n v="40.99"/>
    <n v="-40.99"/>
    <n v="-1597.99"/>
    <x v="16"/>
  </r>
  <r>
    <s v="Total for CALIBRACHOA 15CM ASS"/>
    <x v="0"/>
    <m/>
    <m/>
    <m/>
    <m/>
    <n v="-40"/>
    <m/>
    <n v="-1597.99"/>
    <m/>
    <x v="0"/>
  </r>
  <r>
    <s v="GAURA 15CM"/>
    <x v="0"/>
    <m/>
    <m/>
    <m/>
    <m/>
    <m/>
    <m/>
    <m/>
    <m/>
    <x v="0"/>
  </r>
  <r>
    <m/>
    <x v="248"/>
    <s v="Credit Note"/>
    <s v="85820A"/>
    <s v="BUILDERS WAREHOUSE:LAMBTON"/>
    <s v="GAURA 15CM  415257"/>
    <n v="-10"/>
    <n v="41.5"/>
    <n v="-415"/>
    <n v="-415"/>
    <x v="7"/>
  </r>
  <r>
    <m/>
    <x v="249"/>
    <s v="Credit Note"/>
    <s v="4401480898"/>
    <s v="BUILDERS WAREHOUSE:HARTEBEESPOORT"/>
    <s v="GAURA 15CM  415257"/>
    <n v="-2"/>
    <n v="41.5"/>
    <n v="-83"/>
    <n v="-498"/>
    <x v="7"/>
  </r>
  <r>
    <m/>
    <x v="212"/>
    <s v="Credit Note"/>
    <s v="4401483531"/>
    <s v="BUILDERS WAREHOUSE:BEDFORDVIEW"/>
    <s v="GAURA 15CM  415257"/>
    <n v="-2"/>
    <n v="41.5"/>
    <n v="-83"/>
    <n v="-581"/>
    <x v="7"/>
  </r>
  <r>
    <m/>
    <x v="252"/>
    <s v="Credit Note"/>
    <s v="4401485087"/>
    <s v="BUILDERS WAREHOUSE:KLERKSDORP"/>
    <s v="GAURA 15CM  415257"/>
    <n v="-2"/>
    <n v="41.5"/>
    <n v="-83"/>
    <n v="-664"/>
    <x v="7"/>
  </r>
  <r>
    <m/>
    <x v="149"/>
    <s v="Credit Note"/>
    <s v="4401485865"/>
    <s v="BUILDERS WAREHOUSE:SUNWARD PARK"/>
    <s v="GAURA 15CM  415257"/>
    <n v="-2"/>
    <n v="41.5"/>
    <n v="-83"/>
    <n v="-747"/>
    <x v="7"/>
  </r>
  <r>
    <m/>
    <x v="222"/>
    <s v="Credit Note"/>
    <s v="4401486991"/>
    <s v="BUILDERS WAREHOUSE:MIDRAND"/>
    <s v="GAURA 15CM 415257"/>
    <n v="-28"/>
    <n v="41.5"/>
    <n v="-1162"/>
    <n v="-1909"/>
    <x v="7"/>
  </r>
  <r>
    <m/>
    <x v="153"/>
    <s v="Credit Note"/>
    <s v="4401490429"/>
    <s v="BUILDERS WAREHOUSE:MIDDELBURG"/>
    <s v="GAURA 15CM  415257"/>
    <n v="-2"/>
    <n v="41.5"/>
    <n v="-83"/>
    <n v="-1992"/>
    <x v="7"/>
  </r>
  <r>
    <m/>
    <x v="255"/>
    <s v="Credit Note"/>
    <s v="4401495413"/>
    <s v="BUILDERS WAREHOUSE:NEWMARKET"/>
    <s v="GAURA 15CM  415257"/>
    <n v="-6"/>
    <n v="41.5"/>
    <n v="-249"/>
    <n v="-2241"/>
    <x v="7"/>
  </r>
  <r>
    <m/>
    <x v="291"/>
    <s v="Credit Note"/>
    <s v="0896"/>
    <s v="LITTLE AUSTRIA"/>
    <s v="GAURA 15CM"/>
    <n v="-1"/>
    <n v="40.99"/>
    <n v="-40.99"/>
    <n v="-2281.9899999999998"/>
    <x v="7"/>
  </r>
  <r>
    <m/>
    <x v="155"/>
    <s v="Credit Note"/>
    <s v="4401496486"/>
    <s v="BUILDERS WAREHOUSE:KLERKSDORP"/>
    <s v="GAURA 15CM  415257"/>
    <n v="-2"/>
    <n v="41.5"/>
    <n v="-83"/>
    <n v="-2364.9899999999998"/>
    <x v="7"/>
  </r>
  <r>
    <m/>
    <x v="162"/>
    <s v="Credit Note"/>
    <s v="4401499865"/>
    <s v="BUILDERS WAREHOUSE:NEWMARKET"/>
    <s v="GAURA 15CM  415257"/>
    <n v="-2"/>
    <n v="41.5"/>
    <n v="-83"/>
    <n v="-2447.9899999999998"/>
    <x v="7"/>
  </r>
  <r>
    <m/>
    <x v="171"/>
    <s v="Credit Note"/>
    <s v="4401505549"/>
    <s v="BUILDERS WAREHOUSE:LYNNWOOD"/>
    <s v="GAURA 15CM  415257"/>
    <n v="-7"/>
    <n v="41.5"/>
    <n v="-290.5"/>
    <n v="-2738.49"/>
    <x v="7"/>
  </r>
  <r>
    <m/>
    <x v="175"/>
    <s v="Credit Note"/>
    <s v="4401508282"/>
    <s v="BUILDERS WAREHOUSE:KEMPTON PARK"/>
    <s v="GAURA 15CM"/>
    <n v="-4"/>
    <n v="41.5"/>
    <n v="-166"/>
    <n v="-2904.49"/>
    <x v="7"/>
  </r>
  <r>
    <m/>
    <x v="176"/>
    <s v="Credit Note"/>
    <s v="4401508561"/>
    <s v="BUILDERS WAREHOUSE:NEWMARKET"/>
    <s v="GAURA 15CM  415257"/>
    <n v="-33"/>
    <n v="41.5"/>
    <n v="-1369.5"/>
    <n v="-4273.99"/>
    <x v="7"/>
  </r>
  <r>
    <m/>
    <x v="294"/>
    <s v="Credit Note"/>
    <s v="4401513577"/>
    <s v="BUILDERS WAREHOUSE:STRUBENS VALLEY"/>
    <s v="GAURA 15CM"/>
    <n v="-16"/>
    <n v="41.5"/>
    <n v="-664"/>
    <n v="-4937.99"/>
    <x v="7"/>
  </r>
  <r>
    <m/>
    <x v="65"/>
    <s v="Credit Note"/>
    <s v="4401513966"/>
    <s v="BUILDERS WAREHOUSE:CEDAR SQUARE"/>
    <s v="GAURA 15CM  415257"/>
    <n v="-2"/>
    <n v="41.5"/>
    <n v="-83"/>
    <n v="-5020.99"/>
    <x v="7"/>
  </r>
  <r>
    <m/>
    <x v="65"/>
    <s v="Credit Note"/>
    <s v="4401513934"/>
    <s v="BUILDERS WAREHOUSE:CENTURION"/>
    <s v="GAURA 15CM  415257"/>
    <n v="-42"/>
    <n v="41.5"/>
    <n v="-1743"/>
    <n v="-6763.99"/>
    <x v="7"/>
  </r>
  <r>
    <m/>
    <x v="67"/>
    <s v="Credit Note"/>
    <s v="4401515857"/>
    <s v="BUILDERS WAREHOUSE:KEMPTON PARK"/>
    <s v="GAURA 15CM  415257"/>
    <n v="-3"/>
    <n v="41.5"/>
    <n v="-124.5"/>
    <n v="-6888.49"/>
    <x v="7"/>
  </r>
  <r>
    <m/>
    <x v="1"/>
    <s v="Credit Note"/>
    <s v="4401516452"/>
    <s v="BUILDERS WAREHOUSE:NEWMARKET"/>
    <s v="GAURA 15CM  415257"/>
    <n v="-2"/>
    <n v="41.5"/>
    <n v="-83"/>
    <n v="-6971.49"/>
    <x v="7"/>
  </r>
  <r>
    <m/>
    <x v="1"/>
    <s v="Credit Note"/>
    <s v="4401516420"/>
    <s v="BUILDERS WAREHOUSE:NEWMARKET"/>
    <s v="GAURA 15CM  415257"/>
    <n v="-2"/>
    <n v="41.5"/>
    <n v="-83"/>
    <n v="-7054.49"/>
    <x v="7"/>
  </r>
  <r>
    <m/>
    <x v="229"/>
    <s v="Credit Note"/>
    <s v="4401516941"/>
    <s v="BUILDERS WAREHOUSE:BOKSBURG (NEW)"/>
    <s v="GAURA 15CM  415257"/>
    <n v="-20"/>
    <n v="41.5"/>
    <n v="-830"/>
    <n v="-7884.49"/>
    <x v="7"/>
  </r>
  <r>
    <m/>
    <x v="71"/>
    <s v="Credit Note"/>
    <s v="4401520437"/>
    <s v="BUILDERS WAREHOUSE:ZAMBEZI"/>
    <s v="GAURA 15CM  415257"/>
    <n v="-1"/>
    <n v="41.5"/>
    <n v="-41.5"/>
    <n v="-7925.99"/>
    <x v="7"/>
  </r>
  <r>
    <m/>
    <x v="72"/>
    <s v="Credit Note"/>
    <s v="4401522198"/>
    <s v="BUILDERS WAREHOUSE:SUNWARD PARK"/>
    <s v="GAURA 15CM  415257"/>
    <n v="-1"/>
    <n v="41.5"/>
    <n v="-41.5"/>
    <n v="-7967.49"/>
    <x v="7"/>
  </r>
  <r>
    <m/>
    <x v="73"/>
    <s v="Credit Note"/>
    <s v="4401523404"/>
    <s v="BUILDERS WAREHOUSE:ZAMBEZI"/>
    <s v="GAURA 15CM  415257"/>
    <n v="-4"/>
    <n v="41.5"/>
    <n v="-166"/>
    <n v="-8133.49"/>
    <x v="7"/>
  </r>
  <r>
    <m/>
    <x v="183"/>
    <s v="Credit Note"/>
    <s v="4401524680"/>
    <s v="BUILDERS WAREHOUSE:BOKSBURG (NEW)"/>
    <s v="GAURA 15CM  415257"/>
    <n v="-10"/>
    <n v="41.5"/>
    <n v="-415"/>
    <n v="-8548.49"/>
    <x v="7"/>
  </r>
  <r>
    <m/>
    <x v="75"/>
    <s v="Credit Note"/>
    <s v="4401525566"/>
    <s v="BUILDERS WAREHOUSE:CENTURION"/>
    <s v="GAURA 15CM  415257"/>
    <n v="-1"/>
    <n v="41.5"/>
    <n v="-41.5"/>
    <n v="-8589.99"/>
    <x v="7"/>
  </r>
  <r>
    <m/>
    <x v="76"/>
    <s v="Credit Note"/>
    <s v="1908"/>
    <s v="THYME SQUARE"/>
    <s v="GAURA 15CM"/>
    <n v="-6"/>
    <n v="38.799999999999997"/>
    <n v="-232.8"/>
    <n v="-8822.7899999999991"/>
    <x v="7"/>
  </r>
  <r>
    <m/>
    <x v="78"/>
    <s v="Credit Note"/>
    <s v="01167"/>
    <s v="THYME SQUARE"/>
    <s v="GAURA 15CM"/>
    <n v="-7"/>
    <n v="38.799999999999997"/>
    <n v="-271.60000000000002"/>
    <n v="-9094.39"/>
    <x v="7"/>
  </r>
  <r>
    <m/>
    <x v="297"/>
    <s v="Credit Note"/>
    <s v="4401536198"/>
    <s v="BUILDERS WAREHOUSE:RIVONIA"/>
    <s v="GAURA 15CM  415257"/>
    <n v="-6"/>
    <n v="41.5"/>
    <n v="-249"/>
    <n v="-9343.39"/>
    <x v="7"/>
  </r>
  <r>
    <m/>
    <x v="91"/>
    <s v="Credit Note"/>
    <s v="4401542361"/>
    <s v="BUILDERS WAREHOUSE:WOODLANDS"/>
    <s v="GAURA 15CM  415257"/>
    <n v="-3"/>
    <n v="41.5"/>
    <n v="-124.5"/>
    <n v="-9467.89"/>
    <x v="7"/>
  </r>
  <r>
    <m/>
    <x v="271"/>
    <s v="Credit Note"/>
    <s v="4401558464"/>
    <s v="BUILDERS WAREHOUSE:RIVONIA"/>
    <s v="GAURA 15CM  415257"/>
    <n v="-2"/>
    <n v="41.5"/>
    <n v="-83"/>
    <n v="-9550.89"/>
    <x v="7"/>
  </r>
  <r>
    <m/>
    <x v="109"/>
    <s v="Credit Note"/>
    <s v="4401558898"/>
    <s v="BUILDERS WAREHOUSE:WOODLANDS"/>
    <s v="GAURA 15CM  415257"/>
    <n v="-6"/>
    <n v="41.5"/>
    <n v="-249"/>
    <n v="-9799.89"/>
    <x v="7"/>
  </r>
  <r>
    <m/>
    <x v="114"/>
    <s v="Credit Note"/>
    <s v="4401561791"/>
    <s v="BUILDERS WAREHOUSE:WOODLANDS"/>
    <s v="GAURA 15CM  415257"/>
    <n v="-1"/>
    <n v="41.5"/>
    <n v="-41.5"/>
    <n v="-9841.39"/>
    <x v="7"/>
  </r>
  <r>
    <m/>
    <x v="192"/>
    <s v="Credit Note"/>
    <s v="4401566459"/>
    <s v="BUILDERS WAREHOUSE:HARTEBEESPOORT"/>
    <s v="GAURA 15CM"/>
    <n v="-1"/>
    <n v="41.5"/>
    <n v="-41.5"/>
    <n v="-9882.89"/>
    <x v="7"/>
  </r>
  <r>
    <s v="Total for GAURA 15CM"/>
    <x v="0"/>
    <m/>
    <m/>
    <m/>
    <m/>
    <n v="-239"/>
    <m/>
    <n v="-9882.89"/>
    <m/>
    <x v="0"/>
  </r>
  <r>
    <s v="GERBERA 15CM"/>
    <x v="0"/>
    <m/>
    <m/>
    <m/>
    <m/>
    <m/>
    <m/>
    <m/>
    <m/>
    <x v="0"/>
  </r>
  <r>
    <m/>
    <x v="156"/>
    <s v="Credit Note"/>
    <s v="1127"/>
    <s v="LITTLE AUSTRIA"/>
    <s v="GERBERA 15CM"/>
    <n v="-2"/>
    <n v="40.99"/>
    <n v="-81.98"/>
    <n v="-81.98"/>
    <x v="12"/>
  </r>
  <r>
    <m/>
    <x v="48"/>
    <s v="Credit Note"/>
    <s v="1395"/>
    <s v="THYME SQUARE"/>
    <s v="GERBERA 15CM"/>
    <n v="-2"/>
    <n v="38.799999999999997"/>
    <n v="-77.599999999999994"/>
    <n v="-159.57999999999998"/>
    <x v="12"/>
  </r>
  <r>
    <m/>
    <x v="20"/>
    <s v="Credit Note"/>
    <s v="1335"/>
    <s v="THYME SQUARE"/>
    <s v="GERBERA 15CM"/>
    <n v="-2"/>
    <n v="38.799999999999997"/>
    <n v="-77.599999999999994"/>
    <n v="-237.17999999999998"/>
    <x v="12"/>
  </r>
  <r>
    <s v="Total for GERBERA 15CM"/>
    <x v="0"/>
    <m/>
    <m/>
    <m/>
    <m/>
    <n v="-6"/>
    <m/>
    <n v="-237.17999999999998"/>
    <m/>
    <x v="0"/>
  </r>
  <r>
    <s v="NEMESIA 15CM"/>
    <x v="0"/>
    <m/>
    <m/>
    <m/>
    <m/>
    <m/>
    <m/>
    <m/>
    <m/>
    <x v="0"/>
  </r>
  <r>
    <m/>
    <x v="57"/>
    <s v="Credit Note"/>
    <s v="1103"/>
    <s v="THYME SQUARE"/>
    <s v="NEMESIA"/>
    <n v="-30"/>
    <n v="38.799999999999997"/>
    <n v="-1164"/>
    <n v="-1164"/>
    <x v="7"/>
  </r>
  <r>
    <s v="Total for NEMESIA 15CM"/>
    <x v="0"/>
    <m/>
    <m/>
    <m/>
    <m/>
    <n v="-30"/>
    <m/>
    <n v="-1164"/>
    <m/>
    <x v="0"/>
  </r>
  <r>
    <s v="OSTEOSPERMUM 15CM"/>
    <x v="0"/>
    <m/>
    <m/>
    <m/>
    <m/>
    <m/>
    <m/>
    <m/>
    <m/>
    <x v="0"/>
  </r>
  <r>
    <m/>
    <x v="236"/>
    <s v="Credit Note"/>
    <s v="4401478722"/>
    <s v="BUILDERS WAREHOUSE:KLERKSDORP"/>
    <s v="OSTEOSPERMUM 15CM POT ASS  450531"/>
    <n v="-5"/>
    <n v="41.5"/>
    <n v="-207.5"/>
    <n v="-207.5"/>
    <x v="12"/>
  </r>
  <r>
    <m/>
    <x v="211"/>
    <s v="Credit Note"/>
    <s v="4401479946"/>
    <s v="BUILDERS WAREHOUSE:ROBINDALE"/>
    <s v="OSTEOSPERMUM 15CM  450531"/>
    <n v="-5"/>
    <n v="41.5"/>
    <n v="-207.5"/>
    <n v="-415"/>
    <x v="12"/>
  </r>
  <r>
    <m/>
    <x v="144"/>
    <s v="Credit Note"/>
    <s v="4401480171"/>
    <s v="BUILDERS WAREHOUSE:NEWCASTLE"/>
    <s v="OSTEOSPERMUM 15CM  450531"/>
    <n v="-11"/>
    <n v="41.5"/>
    <n v="-456.5"/>
    <n v="-871.5"/>
    <x v="12"/>
  </r>
  <r>
    <m/>
    <x v="144"/>
    <s v="Credit Note"/>
    <s v="4401480137"/>
    <s v="BUILDERS WAREHOUSE:GLEN EAGLES"/>
    <s v="OSTEOSPERMUM 15CM  450531"/>
    <n v="-28"/>
    <n v="41.5"/>
    <n v="-1162"/>
    <n v="-2033.5"/>
    <x v="12"/>
  </r>
  <r>
    <m/>
    <x v="144"/>
    <s v="Credit Note"/>
    <s v="1016"/>
    <s v="THYME SQUARE"/>
    <s v="OSTEOSPERMUM 15CM"/>
    <n v="-7"/>
    <n v="38.799999999999997"/>
    <n v="-271.60000000000002"/>
    <n v="-2305.1"/>
    <x v="12"/>
  </r>
  <r>
    <m/>
    <x v="146"/>
    <s v="Credit Note"/>
    <s v="4401480971"/>
    <s v="BUILDERS WAREHOUSE:ZAMBEZI"/>
    <s v="OSTEOSPERMUM 15CM  450531"/>
    <n v="-24"/>
    <n v="41.5"/>
    <n v="-996"/>
    <n v="-3301.1"/>
    <x v="12"/>
  </r>
  <r>
    <m/>
    <x v="146"/>
    <s v="Credit Note"/>
    <s v="4401480964"/>
    <s v="BUILDERS WAREHOUSE:CENTURION"/>
    <s v="OSTEOSPERMUM 15CM  450531"/>
    <n v="-8"/>
    <n v="41.5"/>
    <n v="-332"/>
    <n v="-3633.1"/>
    <x v="12"/>
  </r>
  <r>
    <m/>
    <x v="148"/>
    <s v="Credit Note"/>
    <s v="4401481898"/>
    <s v="BUILDERS WAREHOUSE:BLOEMFONTEIN"/>
    <s v="OSTEOSPERMUM 15CM  450531"/>
    <n v="-18"/>
    <n v="41.5"/>
    <n v="-747"/>
    <n v="-4380.1000000000004"/>
    <x v="12"/>
  </r>
  <r>
    <m/>
    <x v="148"/>
    <s v="Credit Note"/>
    <s v="4401481827"/>
    <s v="BUILDERS WAREHOUSE:NEWMARKET"/>
    <s v="OSTEOSPERMUM 15CM  450531"/>
    <n v="-2"/>
    <n v="41.5"/>
    <n v="-83"/>
    <n v="-4463.1000000000004"/>
    <x v="12"/>
  </r>
  <r>
    <m/>
    <x v="148"/>
    <s v="Credit Note"/>
    <s v="4401481807"/>
    <s v="BUILDERS WAREHOUSE:SUNWARD PARK"/>
    <s v="OSTEOSPERMUM 15CM  450531"/>
    <n v="-13"/>
    <n v="41.5"/>
    <n v="-539.5"/>
    <n v="-5002.6000000000004"/>
    <x v="12"/>
  </r>
  <r>
    <m/>
    <x v="212"/>
    <s v="Credit Note"/>
    <s v="4401483430"/>
    <s v="BUILDERS WAREHOUSE:GREENSTONE"/>
    <s v="OSTEOSPERMUM 15CM  450531"/>
    <n v="-8"/>
    <n v="41.5"/>
    <n v="-332"/>
    <n v="-5334.6"/>
    <x v="12"/>
  </r>
  <r>
    <m/>
    <x v="212"/>
    <s v="Credit Note"/>
    <s v="4401483501"/>
    <s v="BUILDERS WAREHOUSE:KEMPTON PARK"/>
    <s v="OSTEOSPERMUM 15CM  450531"/>
    <n v="-14"/>
    <n v="41.5"/>
    <n v="-581"/>
    <n v="-5915.6"/>
    <x v="12"/>
  </r>
  <r>
    <m/>
    <x v="222"/>
    <s v="Credit Note"/>
    <s v="4401486871"/>
    <s v="BUILDERS WAREHOUSE:LYNNWOOD"/>
    <s v="OSTEOSPERMUM 15CM"/>
    <n v="-14"/>
    <n v="41.5"/>
    <n v="-581"/>
    <n v="-6496.6"/>
    <x v="12"/>
  </r>
  <r>
    <m/>
    <x v="150"/>
    <s v="Credit Note"/>
    <s v="4401488299"/>
    <s v="BUILDERS WAREHOUSE:BLOEMFONTEIN"/>
    <s v="OSTEOSPERMUM 15CM  450531"/>
    <n v="-10"/>
    <n v="41.5"/>
    <n v="-415"/>
    <n v="-6911.6"/>
    <x v="12"/>
  </r>
  <r>
    <m/>
    <x v="255"/>
    <s v="Credit Note"/>
    <s v="4401495413"/>
    <s v="BUILDERS WAREHOUSE:NEWMARKET"/>
    <s v="OSTEOSPERMUM 15CM  450531"/>
    <n v="-1"/>
    <n v="41.5"/>
    <n v="-41.5"/>
    <n v="-6953.1"/>
    <x v="12"/>
  </r>
  <r>
    <m/>
    <x v="158"/>
    <s v="Credit Note"/>
    <s v="4401498021"/>
    <s v="BUILDERS WAREHOUSE:LYNNWOOD"/>
    <s v="OSTEOSPERMUM 15CM  450531"/>
    <n v="-7"/>
    <n v="41.5"/>
    <n v="-290.5"/>
    <n v="-7243.6"/>
    <x v="12"/>
  </r>
  <r>
    <m/>
    <x v="256"/>
    <s v="Credit Note"/>
    <s v="4401501979"/>
    <s v="BUILDERS WAREHOUSE:BLOEMFONTEIN"/>
    <s v="OSTEOSPERMUM 15CM  450531"/>
    <n v="-13"/>
    <n v="41.5"/>
    <n v="-539.5"/>
    <n v="-7783.1"/>
    <x v="12"/>
  </r>
  <r>
    <m/>
    <x v="181"/>
    <s v="Credit Note"/>
    <s v="4401520977"/>
    <s v="BUILDERS WAREHOUSE:KLERKSDORP"/>
    <s v="OSTEOSPERMUM 15CM  450531"/>
    <n v="-1"/>
    <n v="41.5"/>
    <n v="-41.5"/>
    <n v="-7824.6"/>
    <x v="12"/>
  </r>
  <r>
    <m/>
    <x v="76"/>
    <s v="Credit Note"/>
    <s v="1908"/>
    <s v="THYME SQUARE"/>
    <s v="OSTEOSPERMUM 15CM"/>
    <n v="-9"/>
    <n v="38.799999999999997"/>
    <n v="-349.2"/>
    <n v="-8173.8"/>
    <x v="12"/>
  </r>
  <r>
    <m/>
    <x v="80"/>
    <s v="Credit Note"/>
    <s v="1914"/>
    <s v="THYME SQUARE"/>
    <s v="OSTEOSPERMUM 15CM"/>
    <n v="-5"/>
    <n v="38.799999999999997"/>
    <n v="-194"/>
    <n v="-8367.7999999999993"/>
    <x v="12"/>
  </r>
  <r>
    <m/>
    <x v="84"/>
    <s v="Credit Note"/>
    <s v="4401535739"/>
    <s v="BUILDERS WAREHOUSE:ROBINDALE"/>
    <s v="450531  OSTEOSPERMUM 15CM"/>
    <n v="-2"/>
    <n v="41.5"/>
    <n v="-83"/>
    <n v="-8450.7999999999993"/>
    <x v="12"/>
  </r>
  <r>
    <m/>
    <x v="114"/>
    <s v="Credit Note"/>
    <s v="4401561791"/>
    <s v="BUILDERS WAREHOUSE:WOODLANDS"/>
    <s v="OSTEOSPERMUM 15CM  450531"/>
    <n v="-4"/>
    <n v="41.5"/>
    <n v="-166"/>
    <n v="-8616.7999999999993"/>
    <x v="12"/>
  </r>
  <r>
    <m/>
    <x v="120"/>
    <s v="Credit Note"/>
    <s v="1934"/>
    <s v="THYME SQUARE"/>
    <s v="OSTEOSPERMUM 15CM"/>
    <n v="-1"/>
    <n v="38.799999999999997"/>
    <n v="-38.799999999999997"/>
    <n v="-8655.5999999999985"/>
    <x v="12"/>
  </r>
  <r>
    <m/>
    <x v="208"/>
    <s v="Credit Note"/>
    <s v="4401595469"/>
    <s v="BUILDERS WAREHOUSE:CARNIVAL MALL"/>
    <s v="OSTEOSPERMUM 15CM  450531"/>
    <n v="-2"/>
    <n v="41.5"/>
    <n v="-83"/>
    <n v="-8738.5999999999985"/>
    <x v="12"/>
  </r>
  <r>
    <s v="Total for OSTEOSPERMUM 15CM"/>
    <x v="0"/>
    <m/>
    <m/>
    <m/>
    <m/>
    <n v="-212"/>
    <m/>
    <n v="-8738.5999999999985"/>
    <m/>
    <x v="0"/>
  </r>
  <r>
    <s v="PREMIUM PERENNIAL 15CM"/>
    <x v="0"/>
    <m/>
    <m/>
    <m/>
    <m/>
    <m/>
    <m/>
    <m/>
    <m/>
    <x v="0"/>
  </r>
  <r>
    <m/>
    <x v="144"/>
    <s v="Credit Note"/>
    <s v="4401480197"/>
    <s v="BUILDERS WAREHOUSE:MAFIKENG"/>
    <s v="PREMIUM PERENNIAL 15CM  150868"/>
    <n v="-15"/>
    <n v="41.5"/>
    <n v="-622.5"/>
    <n v="-622.5"/>
    <x v="12"/>
  </r>
  <r>
    <m/>
    <x v="145"/>
    <s v="Credit Note"/>
    <s v="4401480632"/>
    <s v="BUILDERS WAREHOUSE:RUSTENBURG"/>
    <s v="PREMIUM PERENNIAL 15CM  150868"/>
    <n v="-49"/>
    <n v="41.5"/>
    <n v="-2033.5"/>
    <n v="-2656"/>
    <x v="12"/>
  </r>
  <r>
    <m/>
    <x v="212"/>
    <s v="Credit Note"/>
    <s v="4401483531"/>
    <s v="BUILDERS WAREHOUSE:BEDFORDVIEW"/>
    <s v="PREMIUM PERENNIAL 15CM  150868"/>
    <n v="-2"/>
    <n v="41.5"/>
    <n v="-83"/>
    <n v="-2739"/>
    <x v="12"/>
  </r>
  <r>
    <m/>
    <x v="287"/>
    <s v="Credit Note"/>
    <s v="4401484424"/>
    <s v="BUILDERS WAREHOUSE:RUSTENBURG"/>
    <s v="PREMIUM PERENNIAL 15CM  150868"/>
    <n v="-19"/>
    <n v="41.5"/>
    <n v="-788.5"/>
    <n v="-3527.5"/>
    <x v="12"/>
  </r>
  <r>
    <m/>
    <x v="287"/>
    <s v="Credit Note"/>
    <s v="86308A"/>
    <s v="BUILDERS WAREHOUSE:RUSTENBURG"/>
    <s v="PREMIUM PERENNIAL 15CM   150868"/>
    <n v="-4"/>
    <n v="41.5"/>
    <n v="-166"/>
    <n v="-3693.5"/>
    <x v="12"/>
  </r>
  <r>
    <m/>
    <x v="222"/>
    <s v="Credit Note"/>
    <s v="4401486828"/>
    <s v="BUILDERS WAREHOUSE:CENTURION"/>
    <s v="PREMIUM PERENNIAL 15CM  150868"/>
    <n v="-40"/>
    <n v="41.5"/>
    <n v="-1660"/>
    <n v="-5353.5"/>
    <x v="12"/>
  </r>
  <r>
    <m/>
    <x v="242"/>
    <s v="Credit Note"/>
    <s v="4401493509"/>
    <s v="BUILDERS WAREHOUSE:NELSPRUIT"/>
    <s v="PREMIUM PERENNIAL 15CM  150868"/>
    <n v="-17"/>
    <n v="41.5"/>
    <n v="-705.5"/>
    <n v="-6059"/>
    <x v="12"/>
  </r>
  <r>
    <m/>
    <x v="59"/>
    <s v="Credit Note"/>
    <s v="4401496255"/>
    <s v="BUILDERS WAREHOUSE:RUSTENBURG"/>
    <s v="PREMIUM PERENNIAL 15CM  150868"/>
    <n v="-7"/>
    <n v="41.5"/>
    <n v="-290.5"/>
    <n v="-6349.5"/>
    <x v="12"/>
  </r>
  <r>
    <m/>
    <x v="95"/>
    <s v="Credit Note"/>
    <s v="4401547886"/>
    <s v="BUILDERS WAREHOUSE:MAFIKENG"/>
    <s v="PREMIUM PERENNIAL 15CM  150868"/>
    <n v="-7"/>
    <n v="41.5"/>
    <n v="-290.5"/>
    <n v="-6640"/>
    <x v="12"/>
  </r>
  <r>
    <m/>
    <x v="239"/>
    <s v="Credit Note"/>
    <s v="88132A"/>
    <s v="BUILDERS WAREHOUSE:NEWCASTLE"/>
    <s v="PREMIUM PERENNIAL 15CM  150868"/>
    <n v="-32"/>
    <n v="41.5"/>
    <n v="-1328"/>
    <n v="-7968"/>
    <x v="12"/>
  </r>
  <r>
    <m/>
    <x v="239"/>
    <s v="Credit Note"/>
    <s v="4401553050"/>
    <s v="BUILDERS WAREHOUSE:POLOKWANE"/>
    <s v="PREMIUM PERENNIAL 15CM  150868"/>
    <n v="-2"/>
    <n v="41.5"/>
    <n v="-83"/>
    <n v="-8051"/>
    <x v="12"/>
  </r>
  <r>
    <m/>
    <x v="100"/>
    <s v="Credit Note"/>
    <s v="4401553506"/>
    <s v="BUILDERS WAREHOUSE:THOHOYANDOU"/>
    <s v="PREMIUM PERENNIAL 15CM  150868"/>
    <n v="-6"/>
    <n v="41.5"/>
    <n v="-249"/>
    <n v="-8300"/>
    <x v="12"/>
  </r>
  <r>
    <m/>
    <x v="106"/>
    <s v="Credit Note"/>
    <s v="4401557204"/>
    <s v="BUILDERS WAREHOUSE:MAFIKENG"/>
    <s v="PREMIUM PERENNIAL 15CM  150868"/>
    <n v="-4"/>
    <n v="41.5"/>
    <n v="-166"/>
    <n v="-8466"/>
    <x v="12"/>
  </r>
  <r>
    <m/>
    <x v="111"/>
    <s v="Credit Note"/>
    <s v="4401560212"/>
    <s v="BUILDERS WAREHOUSE:THOHOYANDOU"/>
    <s v="PREMIUM PERENNIAL 15CM  150868"/>
    <n v="-1"/>
    <n v="41.5"/>
    <n v="-41.5"/>
    <n v="-8507.5"/>
    <x v="12"/>
  </r>
  <r>
    <m/>
    <x v="141"/>
    <s v="Credit Note"/>
    <s v="4401570931"/>
    <s v="BUILDERS WAREHOUSE:MAFIKENG"/>
    <s v="PREMIUM PERENNIAL 15CM 150868"/>
    <n v="-6"/>
    <n v="41.5"/>
    <n v="-249"/>
    <n v="-8756.5"/>
    <x v="12"/>
  </r>
  <r>
    <m/>
    <x v="126"/>
    <s v="Credit Note"/>
    <s v="4401574344"/>
    <s v="BUILDERS WAREHOUSE:SECUNDA"/>
    <s v="PREMIUM PERENNIAL 15CM  150868"/>
    <n v="-2"/>
    <n v="41.5"/>
    <n v="-83"/>
    <n v="-8839.5"/>
    <x v="12"/>
  </r>
  <r>
    <m/>
    <x v="128"/>
    <s v="Credit Note"/>
    <s v="4401576867"/>
    <s v="BUILDERS WAREHOUSE:GREENSTONE"/>
    <s v="PREMIUM PERENNIAL 15CM  150868"/>
    <n v="-1"/>
    <n v="41.5"/>
    <n v="-41.5"/>
    <n v="-8881"/>
    <x v="12"/>
  </r>
  <r>
    <m/>
    <x v="32"/>
    <s v="Credit Note"/>
    <s v="4401589683"/>
    <s v="BUILDERS WAREHOUSE:FOURWAYS"/>
    <s v="PREMIUM PERENNIAL 15CM  150868"/>
    <n v="-3"/>
    <n v="41.5"/>
    <n v="-124.5"/>
    <n v="-9005.5"/>
    <x v="12"/>
  </r>
  <r>
    <m/>
    <x v="34"/>
    <s v="Credit Note"/>
    <s v="4401590859"/>
    <s v="BUILDERS WAREHOUSE:EDENVALE"/>
    <s v="PREMIUM PERENNIAL 15CM  150868"/>
    <n v="-15"/>
    <n v="41.5"/>
    <n v="-622.5"/>
    <n v="-9628"/>
    <x v="12"/>
  </r>
  <r>
    <m/>
    <x v="36"/>
    <s v="Credit Note"/>
    <s v="4401592262"/>
    <s v="BUILDERS WAREHOUSE:EDENVALE"/>
    <s v="PREMIUM PERENNIAL 15CM  150868"/>
    <n v="-25"/>
    <n v="41.5"/>
    <n v="-1037.5"/>
    <n v="-10665.5"/>
    <x v="12"/>
  </r>
  <r>
    <m/>
    <x v="8"/>
    <s v="Credit Note"/>
    <s v="4401592795"/>
    <s v="BUILDERS WAREHOUSE:ZAMBEZI"/>
    <s v="PREMIUM PERENNIAL 15CM  150868"/>
    <n v="-3"/>
    <n v="41.5"/>
    <n v="-124.5"/>
    <n v="-10790"/>
    <x v="12"/>
  </r>
  <r>
    <m/>
    <x v="8"/>
    <s v="Credit Note"/>
    <s v="4401592774"/>
    <s v="BUILDERS WAREHOUSE:FOURWAYS"/>
    <s v="PREMIUM PERENNIAL 15CM  150868"/>
    <n v="-2"/>
    <n v="41.5"/>
    <n v="-83"/>
    <n v="-10873"/>
    <x v="12"/>
  </r>
  <r>
    <m/>
    <x v="8"/>
    <s v="Credit Note"/>
    <s v="4401592788"/>
    <s v="BUILDERS WAREHOUSE:BRYANSTON"/>
    <s v="PREMIUM PERENNIAL 15CM  150868"/>
    <n v="-3"/>
    <n v="41.5"/>
    <n v="-124.5"/>
    <n v="-10997.5"/>
    <x v="12"/>
  </r>
  <r>
    <m/>
    <x v="208"/>
    <s v="Credit Note"/>
    <s v="4401595447"/>
    <s v="BUILDERS WAREHOUSE:RIVONIA"/>
    <s v="PREMIUM PERENNIAL 15CM  150868"/>
    <n v="-8"/>
    <n v="41.5"/>
    <n v="-332"/>
    <n v="-11329.5"/>
    <x v="12"/>
  </r>
  <r>
    <m/>
    <x v="9"/>
    <s v="Credit Note"/>
    <s v="4401596212"/>
    <s v="BUILDERS WAREHOUSE:FOURWAYS"/>
    <s v="PREMIUM PERENNIAL 15CM  150868"/>
    <n v="-3"/>
    <n v="41.5"/>
    <n v="-124.5"/>
    <n v="-11454"/>
    <x v="12"/>
  </r>
  <r>
    <m/>
    <x v="13"/>
    <s v="Credit Note"/>
    <s v="4401603600"/>
    <s v="BUILDERS WAREHOUSE:KLERKSDORP"/>
    <s v="PREMIUM PERENNIAL 15CM  150868"/>
    <n v="-20"/>
    <n v="41.5"/>
    <n v="-830"/>
    <n v="-12284"/>
    <x v="12"/>
  </r>
  <r>
    <m/>
    <x v="5"/>
    <s v="Credit Note"/>
    <s v="4401605544"/>
    <s v="BUILDERS WAREHOUSE:KLERKSDORP"/>
    <s v="PREMIUM PERENNIAL 15CM  150868"/>
    <n v="-3"/>
    <n v="41.5"/>
    <n v="-124.5"/>
    <n v="-12408.5"/>
    <x v="12"/>
  </r>
  <r>
    <m/>
    <x v="16"/>
    <s v="Credit Note"/>
    <s v="4401606631"/>
    <s v="BUILDERS WAREHOUSE:LYNNWOOD"/>
    <s v="PREMIUM PERENNIAL 15CM  150868"/>
    <n v="-22"/>
    <n v="41.5"/>
    <n v="-913"/>
    <n v="-13321.5"/>
    <x v="12"/>
  </r>
  <r>
    <m/>
    <x v="17"/>
    <s v="Credit Note"/>
    <s v="4401607612"/>
    <s v="BUILDERS WAREHOUSE:NEWMARKET"/>
    <s v="PREMIUM PERENNIAL 15CM  150868"/>
    <n v="-22"/>
    <n v="41.5"/>
    <n v="-913"/>
    <n v="-14234.5"/>
    <x v="12"/>
  </r>
  <r>
    <m/>
    <x v="17"/>
    <s v="Credit Note"/>
    <s v="4401607739"/>
    <s v="BUILDERS WAREHOUSE:CARNIVAL MALL"/>
    <s v="PREMIUM PERENNIAL 15CM  150868"/>
    <n v="-15"/>
    <n v="41.5"/>
    <n v="-622.5"/>
    <n v="-14857"/>
    <x v="12"/>
  </r>
  <r>
    <m/>
    <x v="54"/>
    <s v="Credit Note"/>
    <s v="4401610687"/>
    <s v="BUILDERS WAREHOUSE:GREENSTONE"/>
    <s v="PREMIUM PERENNIAL 15CM  150868"/>
    <n v="-4"/>
    <n v="41.5"/>
    <n v="-166"/>
    <n v="-15023"/>
    <x v="12"/>
  </r>
  <r>
    <m/>
    <x v="18"/>
    <s v="Credit Note"/>
    <s v="4401611185"/>
    <s v="BUILDERS WAREHOUSE:LYNNWOOD"/>
    <s v="PREMIUM PERENNIAL 15CM  150868"/>
    <n v="-1"/>
    <n v="41.5"/>
    <n v="-41.5"/>
    <n v="-15064.5"/>
    <x v="12"/>
  </r>
  <r>
    <m/>
    <x v="18"/>
    <s v="Credit Note"/>
    <s v="4401611207"/>
    <s v="BUILDERS WAREHOUSE:CENTURION"/>
    <s v="PREMIUM PERENNIAL 15CM  150868"/>
    <n v="-23"/>
    <n v="41.5"/>
    <n v="-954.5"/>
    <n v="-16019"/>
    <x v="12"/>
  </r>
  <r>
    <m/>
    <x v="21"/>
    <s v="Credit Note"/>
    <s v="4401615853"/>
    <s v="BUILDERS WAREHOUSE:SILVERLAKES"/>
    <s v="PREMIUM PERENNIAL 15CM 150868"/>
    <n v="-2"/>
    <n v="41.5"/>
    <n v="-83"/>
    <n v="-16102"/>
    <x v="12"/>
  </r>
  <r>
    <m/>
    <x v="21"/>
    <s v="Credit Note"/>
    <s v="4401615886"/>
    <s v="BUILDERS WAREHOUSE:LYNNWOOD"/>
    <s v="PREMIUM PERENNIAL 15CM 150868"/>
    <n v="-7"/>
    <n v="41.5"/>
    <n v="-290.5"/>
    <n v="-16392.5"/>
    <x v="12"/>
  </r>
  <r>
    <s v="Total for PREMIUM PERENNIAL 15CM"/>
    <x v="0"/>
    <m/>
    <m/>
    <m/>
    <m/>
    <n v="-395"/>
    <m/>
    <n v="-16392.5"/>
    <m/>
    <x v="0"/>
  </r>
  <r>
    <s v="SIMPLY BEAUTIFUL RANGE 15CM"/>
    <x v="0"/>
    <m/>
    <m/>
    <m/>
    <m/>
    <m/>
    <m/>
    <m/>
    <m/>
    <x v="0"/>
  </r>
  <r>
    <m/>
    <x v="236"/>
    <s v="Credit Note"/>
    <s v="4401478722"/>
    <s v="BUILDERS WAREHOUSE:KLERKSDORP"/>
    <s v="SIMPLY BEAUTIFUL RANGE 14CM  150863"/>
    <n v="-3"/>
    <n v="41.5"/>
    <n v="-124.5"/>
    <n v="-124.5"/>
    <x v="12"/>
  </r>
  <r>
    <m/>
    <x v="220"/>
    <s v="Credit Note"/>
    <s v="4401479504"/>
    <s v="BUILDERS WAREHOUSE:NELSPRUIT"/>
    <s v="SIMPLY BEAUTIFUL RANGE 15CM  150863"/>
    <n v="-14"/>
    <n v="41.5"/>
    <n v="-581"/>
    <n v="-705.5"/>
    <x v="12"/>
  </r>
  <r>
    <m/>
    <x v="220"/>
    <s v="Credit Note"/>
    <s v="86088A"/>
    <s v="BUILDERS WAREHOUSE:GLEN EAGLES"/>
    <s v="SIMPLY BEAUTIFUL RANGE 15CM  150863"/>
    <n v="-10"/>
    <n v="41.5"/>
    <n v="-415"/>
    <n v="-1120.5"/>
    <x v="12"/>
  </r>
  <r>
    <m/>
    <x v="211"/>
    <s v="Credit Note"/>
    <s v="4401479933"/>
    <s v="BUILDERS WAREHOUSE:BEDFORDVIEW"/>
    <s v="SIMPLY BEAUTIFUL RANGE 15CM  150863"/>
    <n v="-18"/>
    <n v="41.5"/>
    <n v="-747"/>
    <n v="-1867.5"/>
    <x v="12"/>
  </r>
  <r>
    <m/>
    <x v="144"/>
    <s v="Credit Note"/>
    <s v="4401480171"/>
    <s v="BUILDERS WAREHOUSE:NEWCASTLE"/>
    <s v="SIMPLY BEAUTIFUL RANGE 15CM  150863"/>
    <n v="-25"/>
    <n v="41.5"/>
    <n v="-1037.5"/>
    <n v="-2905"/>
    <x v="12"/>
  </r>
  <r>
    <m/>
    <x v="144"/>
    <s v="Credit Note"/>
    <s v="4401480197"/>
    <s v="BUILDERS WAREHOUSE:MAFIKENG"/>
    <s v="SIMPLY BEAUTIFUL RANGE 15CM  150863"/>
    <n v="-1"/>
    <n v="41.5"/>
    <n v="-41.5"/>
    <n v="-2946.5"/>
    <x v="12"/>
  </r>
  <r>
    <m/>
    <x v="144"/>
    <s v="Credit Note"/>
    <s v="4401480166"/>
    <s v="BUILDERS WAREHOUSE:NEWMARKET"/>
    <s v="SIMPLY BEAUTIFUL RANGE 15CM  150863"/>
    <n v="-12"/>
    <n v="41.5"/>
    <n v="-498"/>
    <n v="-3444.5"/>
    <x v="12"/>
  </r>
  <r>
    <m/>
    <x v="144"/>
    <s v="Credit Note"/>
    <s v="86193A"/>
    <s v="BUILDERS WAREHOUSE:HARTEBEESPOORT"/>
    <s v="SIMPLY BEAUTIFUL RANGE 15CM  150863"/>
    <n v="-20"/>
    <n v="10.7"/>
    <n v="-214"/>
    <n v="-3658.5"/>
    <x v="12"/>
  </r>
  <r>
    <m/>
    <x v="145"/>
    <s v="Credit Note"/>
    <s v="4401480632"/>
    <s v="BUILDERS WAREHOUSE:RUSTENBURG"/>
    <s v="SIMPLY BEAUTIFUL RANGE 15CM  150863"/>
    <n v="-4"/>
    <n v="41.5"/>
    <n v="-166"/>
    <n v="-3824.5"/>
    <x v="12"/>
  </r>
  <r>
    <m/>
    <x v="148"/>
    <s v="Credit Note"/>
    <s v="4401481850"/>
    <s v="BUILDERS WAREHOUSE:NORTHMEAD"/>
    <s v="SIMPLY BEAUTIFUL RANGE 15CM 150863"/>
    <n v="-3"/>
    <n v="41.5"/>
    <n v="-124.5"/>
    <n v="-3949"/>
    <x v="12"/>
  </r>
  <r>
    <m/>
    <x v="250"/>
    <s v="Credit Note"/>
    <s v="4401482731"/>
    <s v="BUILDERS WAREHOUSE:BETHLEHEM"/>
    <s v="SIMPLY BEAUTIFUL RANGE 15CM  150863"/>
    <n v="-6"/>
    <n v="41.5"/>
    <n v="-249"/>
    <n v="-4198"/>
    <x v="12"/>
  </r>
  <r>
    <m/>
    <x v="250"/>
    <s v="Credit Note"/>
    <s v="4401482724"/>
    <s v="BUILDERS WAREHOUSE:GEZINA NEW"/>
    <s v="SIMPLY BEAUTIFUL RANGE 15CM  150863"/>
    <n v="-4"/>
    <n v="41.5"/>
    <n v="-166"/>
    <n v="-4364"/>
    <x v="12"/>
  </r>
  <r>
    <m/>
    <x v="250"/>
    <s v="Credit Note"/>
    <s v="4401482740"/>
    <s v="BUILDERS WAREHOUSE:CENTURION"/>
    <s v="SIMPLY BEAUTIFUL RANGE 15CM  150863"/>
    <n v="-13"/>
    <n v="41.5"/>
    <n v="-539.5"/>
    <n v="-4903.5"/>
    <x v="12"/>
  </r>
  <r>
    <m/>
    <x v="250"/>
    <s v="Credit Note"/>
    <s v="4401482690"/>
    <s v="BUILDERS WAREHOUSE:LYNNWOOD"/>
    <s v="SIMPLY BEAUTIFUL RANGE 15CM  150863"/>
    <n v="-3"/>
    <n v="41.5"/>
    <n v="-124.5"/>
    <n v="-5028"/>
    <x v="12"/>
  </r>
  <r>
    <m/>
    <x v="212"/>
    <s v="Credit Note"/>
    <s v="4401483430"/>
    <s v="BUILDERS WAREHOUSE:GREENSTONE"/>
    <s v="SIMPLY BEAUTIFUL RANGE 15CM  150863"/>
    <n v="-1"/>
    <n v="41.5"/>
    <n v="-41.5"/>
    <n v="-5069.5"/>
    <x v="12"/>
  </r>
  <r>
    <m/>
    <x v="212"/>
    <s v="Credit Note"/>
    <s v="4401483531"/>
    <s v="BUILDERS WAREHOUSE:BEDFORDVIEW"/>
    <s v="SIMPLY BEAUTIFUL RANGE 15CM  150863"/>
    <n v="-11"/>
    <n v="41.5"/>
    <n v="-456.5"/>
    <n v="-5526"/>
    <x v="12"/>
  </r>
  <r>
    <m/>
    <x v="212"/>
    <s v="Credit Note"/>
    <s v="4401483538"/>
    <s v="BUILDERS WAREHOUSE:POLOKWANE"/>
    <s v="SIMPLY BEAUTIFUL RANGE 15CM  150863"/>
    <n v="-1"/>
    <n v="41.5"/>
    <n v="-41.5"/>
    <n v="-5567.5"/>
    <x v="12"/>
  </r>
  <r>
    <m/>
    <x v="133"/>
    <s v="Credit Note"/>
    <s v="4401483877"/>
    <s v="BUILDERS WAREHOUSE:SUNWARD PARK"/>
    <s v="SIMPLY BEAUTIFUL RANGE 15CM  150863"/>
    <n v="-14"/>
    <n v="41.5"/>
    <n v="-581"/>
    <n v="-6148.5"/>
    <x v="12"/>
  </r>
  <r>
    <m/>
    <x v="287"/>
    <s v="Credit Note"/>
    <s v="4401484424"/>
    <s v="BUILDERS WAREHOUSE:RUSTENBURG"/>
    <s v="SIMPLY BEAUTIFUL RANGE 15CM  150863"/>
    <n v="-13"/>
    <n v="41.5"/>
    <n v="-539.5"/>
    <n v="-6688"/>
    <x v="12"/>
  </r>
  <r>
    <m/>
    <x v="225"/>
    <s v="Credit Note"/>
    <s v="4401485450"/>
    <s v="BUILDERS WAREHOUSE:GREENSTONE"/>
    <s v="SIMPLY BEAUTIFUL RANGE 15CM  150863"/>
    <n v="-15"/>
    <n v="41.5"/>
    <n v="-622.5"/>
    <n v="-7310.5"/>
    <x v="12"/>
  </r>
  <r>
    <m/>
    <x v="225"/>
    <s v="Credit Note"/>
    <s v="4401485535"/>
    <s v="BUILDERS WAREHOUSE:MAFIKENG"/>
    <s v="SIMPLY BEAUTIFUL RANGE 15CM  150863"/>
    <n v="-33"/>
    <n v="41.5"/>
    <n v="-1369.5"/>
    <n v="-8680"/>
    <x v="12"/>
  </r>
  <r>
    <m/>
    <x v="225"/>
    <s v="Credit Note"/>
    <s v="4401485535"/>
    <s v="BUILDERS WAREHOUSE:MAFIKENG"/>
    <s v="SIMPLY BEAUTIFUL RANGE 15CM  150863"/>
    <n v="-12"/>
    <n v="41.5"/>
    <n v="-498"/>
    <n v="-9178"/>
    <x v="12"/>
  </r>
  <r>
    <m/>
    <x v="149"/>
    <s v="Credit Note"/>
    <s v="4401485792"/>
    <s v="BUILDERS WAREHOUSE:NEWMARKET"/>
    <s v="SIMPLY BEAUTIFUL RANGE 15CM  150863"/>
    <n v="-12"/>
    <n v="41.5"/>
    <n v="-498"/>
    <n v="-9676"/>
    <x v="12"/>
  </r>
  <r>
    <m/>
    <x v="149"/>
    <s v="Credit Note"/>
    <s v="4401485865"/>
    <s v="BUILDERS WAREHOUSE:SUNWARD PARK"/>
    <s v="SIMPLY BEAUTIFUL RANGE 15CM  150863"/>
    <n v="-9"/>
    <n v="41.5"/>
    <n v="-373.5"/>
    <n v="-10049.5"/>
    <x v="12"/>
  </r>
  <r>
    <m/>
    <x v="222"/>
    <s v="Credit Note"/>
    <s v="4401486828"/>
    <s v="BUILDERS WAREHOUSE:CENTURION"/>
    <s v="SIMPLY BEAUTIFUL RANGE 15CM 150863"/>
    <n v="-10"/>
    <n v="41.5"/>
    <n v="-415"/>
    <n v="-10464.5"/>
    <x v="12"/>
  </r>
  <r>
    <m/>
    <x v="150"/>
    <s v="Credit Note"/>
    <s v="4401488238"/>
    <s v="BUILDERS WAREHOUSE:SUNWARD PARK"/>
    <s v="SIMPLY BEAUTIFUL RANGE 15CM  150863"/>
    <n v="-2"/>
    <n v="41.5"/>
    <n v="-83"/>
    <n v="-10547.5"/>
    <x v="12"/>
  </r>
  <r>
    <m/>
    <x v="151"/>
    <s v="Credit Note"/>
    <s v="4401488840"/>
    <s v="BUILDERS WAREHOUSE:RUSTENBURG"/>
    <s v="SIMPLY BEAUTIFUL RANGE 15CM"/>
    <n v="-16"/>
    <n v="41.5"/>
    <n v="-664"/>
    <n v="-11211.5"/>
    <x v="12"/>
  </r>
  <r>
    <m/>
    <x v="58"/>
    <s v="Credit Note"/>
    <s v="4401489313"/>
    <s v="BUILDERS WAREHOUSE:ZAMBEZI"/>
    <s v="SIMPLY BEAUTIFUL RANGE 15CM  150863"/>
    <n v="-20"/>
    <n v="41.5"/>
    <n v="-830"/>
    <n v="-12041.5"/>
    <x v="12"/>
  </r>
  <r>
    <m/>
    <x v="58"/>
    <s v="Credit Note"/>
    <s v="4401489384"/>
    <s v="BUILDERS WAREHOUSE:CENTURION"/>
    <s v="SIMPLY BEAUTIFUL RANGE 15CM  150863"/>
    <n v="-20"/>
    <n v="41.5"/>
    <n v="-830"/>
    <n v="-12871.5"/>
    <x v="12"/>
  </r>
  <r>
    <m/>
    <x v="134"/>
    <s v="Credit Note"/>
    <s v="4401490914"/>
    <s v="BUILDERS WAREHOUSE:BETHLEHEM"/>
    <s v="SIMPLY BEAUTIFUL RANGE 15CM  150863"/>
    <n v="-2"/>
    <n v="41.5"/>
    <n v="-83"/>
    <n v="-12954.5"/>
    <x v="12"/>
  </r>
  <r>
    <m/>
    <x v="221"/>
    <s v="Credit Note"/>
    <s v="35600"/>
    <s v="FH CHAMBERLAIN TRADING (PTY) LTD:MONTANA"/>
    <s v="SIMPLY BEAUTIFUL RANGE 15CM"/>
    <n v="-17"/>
    <n v="38.450000000000003"/>
    <n v="-653.65"/>
    <n v="-13608.15"/>
    <x v="12"/>
  </r>
  <r>
    <m/>
    <x v="59"/>
    <s v="Credit Note"/>
    <s v="4401496255"/>
    <s v="BUILDERS WAREHOUSE:RUSTENBURG"/>
    <s v="SIMPLY BEAUTIFUL RANGE 15CM  150863"/>
    <n v="-16"/>
    <n v="41.5"/>
    <n v="-664"/>
    <n v="-14272.15"/>
    <x v="12"/>
  </r>
  <r>
    <m/>
    <x v="59"/>
    <s v="Credit Note"/>
    <s v="4401496137"/>
    <s v="BUILDERS WAREHOUSE:CENTURION"/>
    <s v="SIMPLY BEAUTIFUL RANGE 15CM  150863"/>
    <n v="-2"/>
    <n v="41.5"/>
    <n v="-83"/>
    <n v="-14355.15"/>
    <x v="12"/>
  </r>
  <r>
    <m/>
    <x v="155"/>
    <s v="Credit Note"/>
    <s v="35692"/>
    <s v="FH CHAMBERLAIN TRADING (PTY) LTD:MONTANA"/>
    <s v="SIMPLY BEAUTIFUL RANGE 15CM"/>
    <n v="-18"/>
    <n v="41.5"/>
    <n v="-747"/>
    <n v="-15102.15"/>
    <x v="12"/>
  </r>
  <r>
    <m/>
    <x v="158"/>
    <s v="Credit Note"/>
    <s v="4401498021"/>
    <s v="BUILDERS WAREHOUSE:LYNNWOOD"/>
    <s v="SIMPLY BEAUTIFUL RANGE 15CM  150863"/>
    <n v="-12"/>
    <n v="41.5"/>
    <n v="-498"/>
    <n v="-15600.15"/>
    <x v="12"/>
  </r>
  <r>
    <m/>
    <x v="159"/>
    <s v="Credit Note"/>
    <s v="10919"/>
    <s v="FH CHAMBERLAIN TRADING (PTY) LTD:KYALAMI"/>
    <s v="SIMPLY BEAUTIFUL RANGE 15CM"/>
    <n v="-20"/>
    <n v="41.5"/>
    <n v="-830"/>
    <n v="-16430.150000000001"/>
    <x v="12"/>
  </r>
  <r>
    <m/>
    <x v="162"/>
    <s v="Credit Note"/>
    <s v="4401499874"/>
    <s v="BUILDERS WAREHOUSE:BETHLEHEM"/>
    <s v="SIMPLY BEAUTIFUL RANGE 15CM  150863"/>
    <n v="-5"/>
    <n v="41.5"/>
    <n v="-207.5"/>
    <n v="-16637.650000000001"/>
    <x v="12"/>
  </r>
  <r>
    <m/>
    <x v="60"/>
    <s v="Credit Note"/>
    <s v="0985"/>
    <s v="THYME SQUARE"/>
    <s v="DAISY BUSH 15CM"/>
    <n v="-4"/>
    <n v="38.799999999999997"/>
    <n v="-155.19999999999999"/>
    <n v="-16792.850000000002"/>
    <x v="15"/>
  </r>
  <r>
    <m/>
    <x v="170"/>
    <s v="Credit Note"/>
    <s v="4401505143"/>
    <s v="BUILDERS WAREHOUSE:RUSTENBURG"/>
    <s v="SIMPLY BEAUTIFUL RANGE 15CM  150863"/>
    <n v="-9"/>
    <n v="41.5"/>
    <n v="-373.5"/>
    <n v="-17166.350000000002"/>
    <x v="12"/>
  </r>
  <r>
    <m/>
    <x v="171"/>
    <s v="Credit Note"/>
    <s v="4401505540"/>
    <s v="BUILDERS WAREHOUSE:WOODLANDS"/>
    <s v="SIMPLY BEAUTIFUL RANGE 15CM  150863"/>
    <n v="-7"/>
    <n v="41.5"/>
    <n v="-290.5"/>
    <n v="-17456.850000000002"/>
    <x v="12"/>
  </r>
  <r>
    <m/>
    <x v="172"/>
    <s v="Credit Note"/>
    <s v="4401506159"/>
    <s v="BUILDERS WAREHOUSE:BEDFORDVIEW"/>
    <s v="SIMPLY BEAUTIFUL RANGE 15CM  150863"/>
    <n v="-2"/>
    <n v="41.5"/>
    <n v="-83"/>
    <n v="-17539.850000000002"/>
    <x v="12"/>
  </r>
  <r>
    <m/>
    <x v="173"/>
    <s v="Credit Note"/>
    <s v="4401507258"/>
    <s v="BUILDERS WAREHOUSE:MIDRAND"/>
    <s v="SIMPLY BEAUTIFUL RANGE 15CM  150863"/>
    <n v="-16"/>
    <n v="41.5"/>
    <n v="-664"/>
    <n v="-18203.850000000002"/>
    <x v="12"/>
  </r>
  <r>
    <m/>
    <x v="176"/>
    <s v="Credit Note"/>
    <s v="4401508561"/>
    <s v="BUILDERS WAREHOUSE:NEWMARKET"/>
    <s v="SIMPLY BEAUTIFUL RANGE 15CM  150863"/>
    <n v="-2"/>
    <n v="41.5"/>
    <n v="-83"/>
    <n v="-18286.850000000002"/>
    <x v="12"/>
  </r>
  <r>
    <m/>
    <x v="65"/>
    <s v="Credit Note"/>
    <s v="4401513981"/>
    <s v="BUILDERS WAREHOUSE:RASLOUW"/>
    <s v="SIMPLY BEAUTIFUL RANGE 15CM  150863"/>
    <n v="-15"/>
    <n v="41.5"/>
    <n v="-622.5"/>
    <n v="-18909.350000000002"/>
    <x v="12"/>
  </r>
  <r>
    <m/>
    <x v="65"/>
    <s v="Credit Note"/>
    <s v="4401513934"/>
    <s v="BUILDERS WAREHOUSE:CENTURION"/>
    <s v="SIMPLY BEAUTIFUL RANGE 15CM  150863"/>
    <n v="-16"/>
    <n v="41.5"/>
    <n v="-664"/>
    <n v="-19573.350000000002"/>
    <x v="12"/>
  </r>
  <r>
    <m/>
    <x v="137"/>
    <s v="Credit Note"/>
    <s v="4401514805"/>
    <s v="BUILDERS WAREHOUSE:STRUBENS VALLEY"/>
    <s v="SIMPLY BEAUTIFUL RANGE 15CM  150863"/>
    <n v="-1"/>
    <n v="41.5"/>
    <n v="-41.5"/>
    <n v="-19614.850000000002"/>
    <x v="12"/>
  </r>
  <r>
    <m/>
    <x v="67"/>
    <s v="Credit Note"/>
    <s v="4401516101"/>
    <s v="BUILDERS WAREHOUSE:NEWCASTLE"/>
    <s v="SIMPLY BEAUTIFUL RANGE 15CM  150863"/>
    <n v="-1"/>
    <n v="41.5"/>
    <n v="-41.5"/>
    <n v="-19656.350000000002"/>
    <x v="12"/>
  </r>
  <r>
    <m/>
    <x v="67"/>
    <s v="Credit Note"/>
    <s v="4401516023"/>
    <s v="BUILDERS WAREHOUSE:ROBINDALE"/>
    <s v="SIMPLY BEAUTIFUL RANGE 15CM  150863"/>
    <n v="-17"/>
    <n v="41.5"/>
    <n v="-705.5"/>
    <n v="-20361.850000000002"/>
    <x v="12"/>
  </r>
  <r>
    <m/>
    <x v="67"/>
    <s v="Credit Note"/>
    <s v="4401516067"/>
    <s v="BUILDERS WAREHOUSE:GREENSTONE"/>
    <s v="SIMPLY BEAUTIFUL RANGE 15CM  150863"/>
    <n v="-2"/>
    <n v="41.5"/>
    <n v="-83"/>
    <n v="-20444.850000000002"/>
    <x v="12"/>
  </r>
  <r>
    <m/>
    <x v="1"/>
    <s v="Credit Note"/>
    <s v="1801"/>
    <s v="THYME SQUARE"/>
    <s v="FUCHSIA 15CM"/>
    <n v="-28"/>
    <n v="38.799999999999997"/>
    <n v="-1086.4000000000001"/>
    <n v="-21531.250000000004"/>
    <x v="12"/>
  </r>
  <r>
    <m/>
    <x v="68"/>
    <s v="Credit Note"/>
    <s v="4401517472"/>
    <s v="BUILDERS WAREHOUSE:LYNNWOOD"/>
    <s v="SIMPLY BEAUTIFUL RANGE 15CM  150863"/>
    <n v="-3"/>
    <n v="41.5"/>
    <n v="-124.5"/>
    <n v="-21655.750000000004"/>
    <x v="12"/>
  </r>
  <r>
    <m/>
    <x v="68"/>
    <s v="Credit Note"/>
    <s v="4401517389"/>
    <s v="BUILDERS WAREHOUSE:RUSTENBURG"/>
    <s v="SIMPLY BEAUTIFUL RANGE 15CM  150863"/>
    <n v="-5"/>
    <n v="41.5"/>
    <n v="-207.5"/>
    <n v="-21863.250000000004"/>
    <x v="12"/>
  </r>
  <r>
    <m/>
    <x v="230"/>
    <s v="Credit Note"/>
    <s v="4401518514"/>
    <s v="BUILDERS WAREHOUSE:ROBINDALE"/>
    <s v="SIMPLY BEAUTIFUL RANGE 15CM  150863"/>
    <n v="-9"/>
    <n v="41.5"/>
    <n v="-373.5"/>
    <n v="-22236.750000000004"/>
    <x v="12"/>
  </r>
  <r>
    <m/>
    <x v="72"/>
    <s v="Credit Note"/>
    <s v="4401522198"/>
    <s v="BUILDERS WAREHOUSE:SUNWARD PARK"/>
    <s v="SIMPLY BEAUTIFUL RANGE 15CM  150863"/>
    <n v="-1"/>
    <n v="41.5"/>
    <n v="-41.5"/>
    <n v="-22278.250000000004"/>
    <x v="12"/>
  </r>
  <r>
    <m/>
    <x v="182"/>
    <s v="Credit Note"/>
    <s v="4401522877"/>
    <s v="BUILDERS WAREHOUSE:HARTEBEESPOORT"/>
    <s v="SIMPLY BEAUTIFUL RANGE 15CM  150563"/>
    <n v="-14"/>
    <n v="41.5"/>
    <n v="-581"/>
    <n v="-22859.250000000004"/>
    <x v="12"/>
  </r>
  <r>
    <m/>
    <x v="260"/>
    <s v="Credit Note"/>
    <s v="4401523735"/>
    <s v="BUILDERS WAREHOUSE:LAMBTON"/>
    <s v="SIMPLY BEAUTIFUL RANGE 15CM"/>
    <n v="-2"/>
    <n v="41.5"/>
    <n v="-83"/>
    <n v="-22942.250000000004"/>
    <x v="12"/>
  </r>
  <r>
    <m/>
    <x v="260"/>
    <s v="Credit Note"/>
    <s v="4401523818"/>
    <s v="BUILDERS WAREHOUSE:SECUNDA"/>
    <s v="SIMPLY BEAUTIFUL RANGE 15CM  1850863"/>
    <n v="-1"/>
    <n v="41.5"/>
    <n v="-41.5"/>
    <n v="-22983.750000000004"/>
    <x v="12"/>
  </r>
  <r>
    <m/>
    <x v="75"/>
    <s v="Credit Note"/>
    <s v="4401525566"/>
    <s v="BUILDERS WAREHOUSE:CENTURION"/>
    <s v="SIMPLY BEAUTIFUL RANGE 15CM  150863"/>
    <n v="-1"/>
    <n v="41.5"/>
    <n v="-41.5"/>
    <n v="-23025.250000000004"/>
    <x v="12"/>
  </r>
  <r>
    <m/>
    <x v="238"/>
    <s v="Credit Note"/>
    <s v="4401526293"/>
    <s v="BUILDERS WAREHOUSE:POLOKWANE"/>
    <s v="SIMPLY BEAUTIFUL RANGE 15CM  150863"/>
    <n v="-1"/>
    <n v="41.5"/>
    <n v="-41.5"/>
    <n v="-23066.750000000004"/>
    <x v="12"/>
  </r>
  <r>
    <m/>
    <x v="77"/>
    <s v="Credit Note"/>
    <s v="4401527457"/>
    <s v="BUILDERS WAREHOUSE:GLEN EAGLES"/>
    <s v="SIMPLY BEAUTIFUL RANGE 15CM  150863"/>
    <n v="-10"/>
    <n v="41.5"/>
    <n v="-415"/>
    <n v="-23481.750000000004"/>
    <x v="12"/>
  </r>
  <r>
    <m/>
    <x v="77"/>
    <s v="Credit Note"/>
    <s v="87546A"/>
    <s v="RUSTENBURG KWEKERY"/>
    <s v="CARNATION 15CM"/>
    <n v="-26"/>
    <n v="40.99"/>
    <n v="-1065.74"/>
    <n v="-24547.490000000005"/>
    <x v="12"/>
  </r>
  <r>
    <m/>
    <x v="79"/>
    <s v="Credit Note"/>
    <s v="4401530621"/>
    <s v="BUILDERS WAREHOUSE:BLOEMFONTEIN"/>
    <s v="SIMPLY BEAUTIFUL RANGE 15CM  150863"/>
    <n v="-5"/>
    <n v="41.5"/>
    <n v="-207.5"/>
    <n v="-24754.990000000005"/>
    <x v="12"/>
  </r>
  <r>
    <m/>
    <x v="79"/>
    <s v="Credit Note"/>
    <s v="36616"/>
    <s v="FH CHAMBERLAIN TRADING (PTY) LTD:MONTANA"/>
    <s v="SIMPLY BEAUTIFUL RANGE 15CM"/>
    <n v="-31"/>
    <n v="41.5"/>
    <n v="-1286.5"/>
    <n v="-26041.490000000005"/>
    <x v="12"/>
  </r>
  <r>
    <m/>
    <x v="83"/>
    <s v="Credit Note"/>
    <s v="4401535002"/>
    <s v="BUILDERS WAREHOUSE:CENTURION"/>
    <s v="150863  SIMPLY BEAUTIFUL RANGE 15CM"/>
    <n v="-4"/>
    <n v="41.5"/>
    <n v="-166"/>
    <n v="-26207.490000000005"/>
    <x v="12"/>
  </r>
  <r>
    <m/>
    <x v="83"/>
    <s v="Credit Note"/>
    <s v="4401535103"/>
    <s v="BUILDERS WAREHOUSE:RASLOUW"/>
    <s v="150863  SIMPLY BEAUTIFUL RANGE 15CM"/>
    <n v="-15"/>
    <n v="41.5"/>
    <n v="-622.5"/>
    <n v="-26829.990000000005"/>
    <x v="12"/>
  </r>
  <r>
    <m/>
    <x v="87"/>
    <s v="Credit Note"/>
    <s v="4401538791"/>
    <s v="BUILDERS WAREHOUSE:GLEN EAGLES"/>
    <s v="SIMPLY BEAUTIFUL RANGE 15CM  150863"/>
    <n v="-9"/>
    <n v="41.5"/>
    <n v="-373.5"/>
    <n v="-27203.490000000005"/>
    <x v="12"/>
  </r>
  <r>
    <m/>
    <x v="91"/>
    <s v="Credit Note"/>
    <s v="4401542514"/>
    <s v="BUILDERS WAREHOUSE:ZAMBEZI"/>
    <s v="SIMPLY BEAUTIFUL RANGE 15CM  150863"/>
    <n v="-4"/>
    <n v="41.5"/>
    <n v="-166"/>
    <n v="-27369.490000000005"/>
    <x v="12"/>
  </r>
  <r>
    <m/>
    <x v="243"/>
    <s v="Credit Note"/>
    <s v="36964"/>
    <s v="FH CHAMBERLAIN TRADING (PTY) LTD:MONTANA"/>
    <s v="SIMPLY BEAUTIFUL RANGE 15CM"/>
    <n v="-2"/>
    <n v="41.5"/>
    <n v="-83"/>
    <n v="-27452.490000000005"/>
    <x v="12"/>
  </r>
  <r>
    <m/>
    <x v="93"/>
    <s v="Credit Note"/>
    <s v="4401544593"/>
    <s v="BUILDERS WAREHOUSE:RUSTENBURG"/>
    <s v="SIMPLY BEAUTIFUL RANGE 15CM  150863"/>
    <n v="-16"/>
    <n v="41.5"/>
    <n v="-664"/>
    <n v="-28116.490000000005"/>
    <x v="12"/>
  </r>
  <r>
    <m/>
    <x v="94"/>
    <s v="Credit Note"/>
    <s v="15835"/>
    <s v="FH CHAMBERLAIN TRADING (PTY) LTD:RIVIERA"/>
    <s v="SIMPLY BEAUTIFUL RANGE 15CM"/>
    <n v="-6"/>
    <n v="38.450000000000003"/>
    <n v="-230.7"/>
    <n v="-28347.190000000006"/>
    <x v="12"/>
  </r>
  <r>
    <m/>
    <x v="188"/>
    <s v="Credit Note"/>
    <s v="4401546864"/>
    <s v="BUILDERS WAREHOUSE:SECUNDA"/>
    <s v="SIMPLY BEAUTIFUL RANGE 15CM  150863"/>
    <n v="-4"/>
    <n v="41.5"/>
    <n v="-166"/>
    <n v="-28513.190000000006"/>
    <x v="12"/>
  </r>
  <r>
    <m/>
    <x v="96"/>
    <s v="Credit Note"/>
    <s v="4401549060"/>
    <s v="BUILDERS WAREHOUSE:GEZINA NEW"/>
    <s v="SIMPLY BEAUTIFUL RANGE 15CM  150863"/>
    <n v="-6"/>
    <n v="41.5"/>
    <n v="-249"/>
    <n v="-28762.190000000006"/>
    <x v="12"/>
  </r>
  <r>
    <m/>
    <x v="99"/>
    <s v="Credit Note"/>
    <s v="4401552006"/>
    <s v="BUILDERS WAREHOUSE:LYNNWOOD"/>
    <s v="SIMPLY BEAUTIFUL RANGE 15CM  150863"/>
    <n v="-9"/>
    <n v="41.5"/>
    <n v="-373.5"/>
    <n v="-29135.690000000006"/>
    <x v="12"/>
  </r>
  <r>
    <m/>
    <x v="239"/>
    <s v="Credit Note"/>
    <s v="4401553050"/>
    <s v="BUILDERS WAREHOUSE:POLOKWANE"/>
    <s v="SIMPLY BEAUTIFUL RANGE 15CM  150863"/>
    <n v="-9"/>
    <n v="41.5"/>
    <n v="-373.5"/>
    <n v="-29509.190000000006"/>
    <x v="12"/>
  </r>
  <r>
    <m/>
    <x v="102"/>
    <s v="Credit Note"/>
    <s v="37305"/>
    <s v="FH CHAMBERLAIN TRADING (PTY) LTD:MONTANA"/>
    <s v="SIMPLY BEAUTIFUL RANGE 15CM"/>
    <n v="-2"/>
    <n v="41.5"/>
    <n v="-83"/>
    <n v="-29592.190000000006"/>
    <x v="12"/>
  </r>
  <r>
    <m/>
    <x v="103"/>
    <s v="Credit Note"/>
    <s v="4401555788"/>
    <s v="BUILDERS WAREHOUSE:BETHLEHEM"/>
    <s v="SIMPLY BEAUTIFUL RANGE 15CM  150863"/>
    <n v="-6"/>
    <n v="41.5"/>
    <n v="-249"/>
    <n v="-29841.190000000006"/>
    <x v="12"/>
  </r>
  <r>
    <m/>
    <x v="106"/>
    <s v="Credit Note"/>
    <s v="4401556959"/>
    <s v="BUILDERS WAREHOUSE:GLEN EAGLES"/>
    <s v="SIMPLY BEAUTIFUL RANGE 15CM  150863"/>
    <n v="-3"/>
    <n v="41.5"/>
    <n v="-124.5"/>
    <n v="-29965.690000000006"/>
    <x v="12"/>
  </r>
  <r>
    <m/>
    <x v="108"/>
    <s v="Credit Note"/>
    <s v="88344A"/>
    <s v="BUILDERS WAREHOUSE:NEWMARKET"/>
    <s v="SIMPLY BEAUTIFUL RANGE 15CM  150863"/>
    <n v="-40"/>
    <n v="41.5"/>
    <n v="-1660"/>
    <n v="-31625.690000000006"/>
    <x v="12"/>
  </r>
  <r>
    <m/>
    <x v="138"/>
    <s v="Credit Note"/>
    <s v="1824"/>
    <s v="THYME SQUARE"/>
    <s v="SIMPLY BEAUTIFUL RANGE 15CM"/>
    <n v="-3"/>
    <n v="29.3"/>
    <n v="-87.9"/>
    <n v="-31713.590000000007"/>
    <x v="12"/>
  </r>
  <r>
    <m/>
    <x v="109"/>
    <s v="Credit Note"/>
    <s v="4401558913"/>
    <s v="BUILDERS WAREHOUSE:RASLOUW"/>
    <s v="SIMPLY BEAUTIFUL RANGE 15CM  150863"/>
    <n v="-12"/>
    <n v="41.5"/>
    <n v="-498"/>
    <n v="-32211.590000000007"/>
    <x v="12"/>
  </r>
  <r>
    <m/>
    <x v="109"/>
    <s v="Credit Note"/>
    <s v="4401558880"/>
    <s v="BUILDERS WAREHOUSE:GEZINA NEW"/>
    <s v="SIMPLY BEAUTIFUL RANGE 15CM  150863"/>
    <n v="-2"/>
    <n v="41.5"/>
    <n v="-83"/>
    <n v="-32294.590000000007"/>
    <x v="12"/>
  </r>
  <r>
    <m/>
    <x v="109"/>
    <s v="Credit Note"/>
    <s v="4401558898"/>
    <s v="BUILDERS WAREHOUSE:WOODLANDS"/>
    <s v="SIMPLY BEAUTIFUL RANGE 15CM  150863"/>
    <n v="-2"/>
    <n v="41.5"/>
    <n v="-83"/>
    <n v="-32377.590000000007"/>
    <x v="12"/>
  </r>
  <r>
    <m/>
    <x v="109"/>
    <s v="Credit Note"/>
    <s v="4401558854"/>
    <s v="BUILDERS WAREHOUSE:CENTURION"/>
    <s v="SIMPLY BEAUTIFUL RANGE 15CM  150863"/>
    <n v="-6"/>
    <n v="41.5"/>
    <n v="-249"/>
    <n v="-32626.590000000007"/>
    <x v="12"/>
  </r>
  <r>
    <m/>
    <x v="109"/>
    <s v="Credit Note"/>
    <s v="4401558886"/>
    <s v="BUILDERS WAREHOUSE:NELSPRUIT"/>
    <s v="SIMPLY BEAUTIFUL RANGE 15CM  150863"/>
    <n v="-2"/>
    <n v="41.5"/>
    <n v="-83"/>
    <n v="-32709.590000000007"/>
    <x v="12"/>
  </r>
  <r>
    <m/>
    <x v="209"/>
    <s v="Credit Note"/>
    <s v="4401559710"/>
    <s v="BUILDERS WAREHOUSE:NEWCASTLE"/>
    <s v="SIMPLY BEAUTIFUL RANGE 15CM"/>
    <n v="-8"/>
    <n v="41.5"/>
    <n v="-332"/>
    <n v="-33041.590000000011"/>
    <x v="12"/>
  </r>
  <r>
    <m/>
    <x v="209"/>
    <s v="Credit Note"/>
    <s v="4401559742"/>
    <s v="BUILDERS WAREHOUSE:POLOKWANE"/>
    <s v="SIMPLY BEAUTIFUL RANGE 15CM"/>
    <n v="-1"/>
    <n v="41.5"/>
    <n v="-41.5"/>
    <n v="-33083.090000000011"/>
    <x v="12"/>
  </r>
  <r>
    <m/>
    <x v="111"/>
    <s v="Credit Note"/>
    <s v="4401560202"/>
    <s v="BUILDERS WAREHOUSE:BLOEMFONTEIN"/>
    <s v="SIMPLY BEAUTIFUL RANGE 15CM"/>
    <n v="-1"/>
    <n v="41.5"/>
    <n v="-41.5"/>
    <n v="-33124.590000000011"/>
    <x v="12"/>
  </r>
  <r>
    <m/>
    <x v="111"/>
    <s v="Credit Note"/>
    <s v="4401560212"/>
    <s v="BUILDERS WAREHOUSE:THOHOYANDOU"/>
    <s v="SIMPLY BEAUTIFUL RANGE 15CM  150863"/>
    <n v="-1"/>
    <n v="41.5"/>
    <n v="-41.5"/>
    <n v="-33166.090000000011"/>
    <x v="12"/>
  </r>
  <r>
    <m/>
    <x v="111"/>
    <s v="Credit Note"/>
    <s v="4401560217"/>
    <s v="BUILDERS WAREHOUSE:SUNWARD PARK"/>
    <s v="SIMPLY BEAUTIFUL RANGE 15CM"/>
    <n v="-4"/>
    <n v="41.5"/>
    <n v="-166"/>
    <n v="-33332.090000000011"/>
    <x v="12"/>
  </r>
  <r>
    <m/>
    <x v="114"/>
    <s v="Credit Note"/>
    <s v="4401561938"/>
    <s v="BUILDERS WAREHOUSE:RASLOUW"/>
    <s v="SIMPLY BEAUTIFUL RANGE 15CM  150863"/>
    <n v="-2"/>
    <n v="41.5"/>
    <n v="-83"/>
    <n v="-33415.090000000011"/>
    <x v="12"/>
  </r>
  <r>
    <m/>
    <x v="115"/>
    <s v="Credit Note"/>
    <s v="4401562307"/>
    <s v="BUILDERS WAREHOUSE:BEDFORDVIEW"/>
    <s v="SIMPLY BEAUTIFUL RANGE 15CM"/>
    <n v="-1"/>
    <n v="41.5"/>
    <n v="-41.5"/>
    <n v="-33456.590000000011"/>
    <x v="12"/>
  </r>
  <r>
    <m/>
    <x v="117"/>
    <s v="Credit Note"/>
    <s v="4401564035"/>
    <s v="BUILDERS WAREHOUSE:RUSTENBURG"/>
    <s v="SIMPLY BEAUTIFUL RANGE 15CM  150863"/>
    <n v="-21"/>
    <n v="41.5"/>
    <n v="-871.5"/>
    <n v="-34328.090000000011"/>
    <x v="12"/>
  </r>
  <r>
    <m/>
    <x v="117"/>
    <s v="Credit Note"/>
    <s v="4401564061"/>
    <s v="BUILDERS WAREHOUSE:GEZINA NEW"/>
    <s v="SIMPLY BEAUTIFUL RANGE 15CM  150863"/>
    <n v="-1"/>
    <n v="41.5"/>
    <n v="-41.5"/>
    <n v="-34369.590000000011"/>
    <x v="12"/>
  </r>
  <r>
    <m/>
    <x v="118"/>
    <s v="Credit Note"/>
    <s v="88618A"/>
    <s v="BUILDERS WAREHOUSE:GREENSTONE"/>
    <s v="SIMPLY BEAUTIFUL RANGE 15CM  150863"/>
    <n v="-40"/>
    <n v="41.5"/>
    <n v="-1660"/>
    <n v="-36029.590000000011"/>
    <x v="12"/>
  </r>
  <r>
    <m/>
    <x v="118"/>
    <s v="Credit Note"/>
    <s v="37522"/>
    <s v="FH CHAMBERLAIN TRADING (PTY) LTD:MONTANA"/>
    <s v="SIMPLY BEAUTIFUL RANGE 15CM"/>
    <n v="-4"/>
    <n v="41.5"/>
    <n v="-166"/>
    <n v="-36195.590000000011"/>
    <x v="12"/>
  </r>
  <r>
    <m/>
    <x v="139"/>
    <s v="Credit Note"/>
    <s v="4401565020"/>
    <s v="BUILDERS WAREHOUSE:THOHOYANDOU"/>
    <s v="SIMPLY BEAUTIFUL RANGE 15CM  150863"/>
    <n v="-1"/>
    <n v="41.5"/>
    <n v="-41.5"/>
    <n v="-36237.090000000011"/>
    <x v="12"/>
  </r>
  <r>
    <m/>
    <x v="139"/>
    <s v="Credit Note"/>
    <s v="4401564999"/>
    <s v="BUILDERS WAREHOUSE:STRUBENS VALLEY"/>
    <s v="SIMPLY BEAUTIFUL RANGE 15CM  150863"/>
    <n v="-1"/>
    <n v="41.5"/>
    <n v="-41.5"/>
    <n v="-36278.590000000011"/>
    <x v="12"/>
  </r>
  <r>
    <m/>
    <x v="139"/>
    <s v="Credit Note"/>
    <s v="4401564989"/>
    <s v="BUILDERS WAREHOUSE:MIDRAND"/>
    <s v="SIMPLY BEAUTIFUL RANGE 15CM  150863"/>
    <n v="-1"/>
    <n v="41.5"/>
    <n v="-41.5"/>
    <n v="-36320.090000000011"/>
    <x v="12"/>
  </r>
  <r>
    <m/>
    <x v="139"/>
    <s v="Credit Note"/>
    <s v="4401565007"/>
    <s v="BUILDERS WAREHOUSE:MIDRAND"/>
    <s v="SIMPLY BEAUTIFUL RANGE 15CM  150863"/>
    <n v="-7"/>
    <n v="41.5"/>
    <n v="-290.5"/>
    <n v="-36610.590000000011"/>
    <x v="12"/>
  </r>
  <r>
    <m/>
    <x v="139"/>
    <s v="Credit Note"/>
    <s v="4401564949"/>
    <s v="BUILDERS WAREHOUSE:SUNWARD PARK"/>
    <s v="SIMPLY BEAUTIFUL RANGE 15CM  150863"/>
    <n v="-1"/>
    <n v="41.5"/>
    <n v="-41.5"/>
    <n v="-36652.090000000011"/>
    <x v="12"/>
  </r>
  <r>
    <m/>
    <x v="119"/>
    <s v="Credit Note"/>
    <s v="4401565802"/>
    <s v="BUILDERS WAREHOUSE:RASLOUW"/>
    <s v="SIMPLY BEAUTIFUL RANGE 15CM  150863"/>
    <n v="-1"/>
    <n v="41.5"/>
    <n v="-41.5"/>
    <n v="-36693.590000000011"/>
    <x v="12"/>
  </r>
  <r>
    <m/>
    <x v="121"/>
    <s v="Credit Note"/>
    <s v="4401567510"/>
    <s v="BUILDERS WAREHOUSE:RASLOUW"/>
    <s v="SIMPLY BEAUTIFUL RANGE 15CM  150863"/>
    <n v="-2"/>
    <n v="41.5"/>
    <n v="-83"/>
    <n v="-36776.590000000011"/>
    <x v="12"/>
  </r>
  <r>
    <m/>
    <x v="140"/>
    <s v="Credit Note"/>
    <s v="4401568661"/>
    <s v="BUILDERS WAREHOUSE:NELSPRUIT"/>
    <s v="SIMPLY BEAUTIFUL RANGE 15CM  150863"/>
    <n v="-1"/>
    <n v="41.5"/>
    <n v="-41.5"/>
    <n v="-36818.090000000011"/>
    <x v="12"/>
  </r>
  <r>
    <m/>
    <x v="124"/>
    <s v="Credit Note"/>
    <s v="4401569671"/>
    <s v="BUILDERS WAREHOUSE:RUSTENBURG"/>
    <s v="SIMPLY BEAUTIFUL RANGE 15CM  150863"/>
    <n v="-5"/>
    <n v="41.5"/>
    <n v="-207.5"/>
    <n v="-37025.590000000011"/>
    <x v="12"/>
  </r>
  <r>
    <m/>
    <x v="124"/>
    <s v="Credit Note"/>
    <s v="4401569616"/>
    <s v="BUILDERS WAREHOUSE:CENTURION"/>
    <s v="SIMPLY BEAUTIFUL RANGE 15CM  150863"/>
    <n v="-1"/>
    <n v="41.5"/>
    <n v="-41.5"/>
    <n v="-37067.090000000011"/>
    <x v="12"/>
  </r>
  <r>
    <m/>
    <x v="141"/>
    <s v="Credit Note"/>
    <s v="4401570945"/>
    <s v="BUILDERS WAREHOUSE:BLOEMFONTEIN"/>
    <s v="SIMPLY BEAUTIFUL RANGE 15CM"/>
    <n v="-32"/>
    <n v="41.5"/>
    <n v="-1328"/>
    <n v="-38395.090000000011"/>
    <x v="12"/>
  </r>
  <r>
    <m/>
    <x v="141"/>
    <s v="Credit Note"/>
    <s v="4401570911"/>
    <s v="BUILDERS WAREHOUSE:GLEN EAGLES"/>
    <s v="SIMPLY BEAUTIFUL RANGE 15CM  150863"/>
    <n v="-2"/>
    <n v="41.5"/>
    <n v="-83"/>
    <n v="-38478.090000000011"/>
    <x v="12"/>
  </r>
  <r>
    <m/>
    <x v="141"/>
    <s v="Credit Note"/>
    <s v="4401570578"/>
    <s v="BUILDERS WAREHOUSE:POLOKWANE"/>
    <s v="SIMPLY BEAUTIFUL RANGE 15CM"/>
    <n v="-10"/>
    <n v="41.5"/>
    <n v="-415"/>
    <n v="-38893.090000000011"/>
    <x v="12"/>
  </r>
  <r>
    <m/>
    <x v="141"/>
    <s v="Credit Note"/>
    <s v="4401570951"/>
    <s v="BUILDERS WAREHOUSE:THOHOYANDOU"/>
    <s v="SIMPLY BEAUTIFUL RANGE 15CM  150863"/>
    <n v="-42"/>
    <n v="41.5"/>
    <n v="-1743"/>
    <n v="-40636.090000000011"/>
    <x v="12"/>
  </r>
  <r>
    <m/>
    <x v="195"/>
    <s v="Credit Note"/>
    <s v="4401572060"/>
    <s v="BUILDERS WAREHOUSE:GLEN EAGLES"/>
    <s v="SIMPLY BEAUTIFUL RANGE 15CM  150863"/>
    <n v="-2"/>
    <n v="41.5"/>
    <n v="-83"/>
    <n v="-40719.090000000011"/>
    <x v="12"/>
  </r>
  <r>
    <m/>
    <x v="240"/>
    <s v="Credit Note"/>
    <s v="4401572447"/>
    <s v="BUILDERS WAREHOUSE:KLERKSDORP"/>
    <s v="SIMPLY BEAUTIFUL RANGE 15CM  150863"/>
    <n v="-6"/>
    <n v="41.5"/>
    <n v="-249"/>
    <n v="-40968.090000000011"/>
    <x v="12"/>
  </r>
  <r>
    <m/>
    <x v="125"/>
    <s v="Credit Note"/>
    <s v="4401573449"/>
    <s v="BUILDERS WAREHOUSE:BETHLEHEM"/>
    <s v="SIMPLY BEAUTIFUL RANGE 15CM  150863"/>
    <n v="-1"/>
    <n v="41.5"/>
    <n v="-41.5"/>
    <n v="-41009.590000000011"/>
    <x v="12"/>
  </r>
  <r>
    <m/>
    <x v="125"/>
    <s v="Credit Note"/>
    <s v="4401573416"/>
    <s v="BUILDERS WAREHOUSE:HARTEBEESPOORT"/>
    <s v="SIMPLY BEAUTIFUL RANGE 15CM  150863"/>
    <n v="-15"/>
    <n v="41.5"/>
    <n v="-622.5"/>
    <n v="-41632.090000000011"/>
    <x v="12"/>
  </r>
  <r>
    <m/>
    <x v="125"/>
    <s v="Credit Note"/>
    <s v="4401573463"/>
    <s v="BUILDERS WAREHOUSE:NELSPRUIT"/>
    <s v="SIMPLY BEAUTIFUL RANGE 15CM  150863"/>
    <n v="-5"/>
    <n v="41.5"/>
    <n v="-207.5"/>
    <n v="-41839.590000000011"/>
    <x v="12"/>
  </r>
  <r>
    <m/>
    <x v="125"/>
    <s v="Credit Note"/>
    <s v="4401573444"/>
    <s v="BUILDERS WAREHOUSE:BLOEMFONTEIN"/>
    <s v="SIMPLY BEAUTIFUL RANGE 15CM  150863"/>
    <n v="-6"/>
    <n v="41.5"/>
    <n v="-249"/>
    <n v="-42088.590000000011"/>
    <x v="12"/>
  </r>
  <r>
    <m/>
    <x v="126"/>
    <s v="Credit Note"/>
    <s v="4401574317"/>
    <s v="BUILDERS WAREHOUSE:LYNNWOOD"/>
    <s v="SIMPLY BEAUTIFUL RANGE 15CM  150863"/>
    <n v="-1"/>
    <n v="41.5"/>
    <n v="-41.5"/>
    <n v="-42130.090000000011"/>
    <x v="12"/>
  </r>
  <r>
    <m/>
    <x v="126"/>
    <s v="Credit Note"/>
    <s v="4401574357"/>
    <s v="BUILDERS WAREHOUSE:CHERRY LANE"/>
    <s v="SIMPLY BEAUTIFUL RANGE 15CM  150863"/>
    <n v="-5"/>
    <n v="41.5"/>
    <n v="-207.5"/>
    <n v="-42337.590000000011"/>
    <x v="12"/>
  </r>
  <r>
    <m/>
    <x v="126"/>
    <s v="Credit Note"/>
    <s v="4401574309"/>
    <s v="BUILDERS WAREHOUSE:RASLOUW"/>
    <s v="SIMPLY BEAUTIFUL RANGE 15CM  150863"/>
    <n v="-45"/>
    <n v="41.5"/>
    <n v="-1867.5"/>
    <n v="-44205.090000000011"/>
    <x v="12"/>
  </r>
  <r>
    <m/>
    <x v="126"/>
    <s v="Credit Note"/>
    <s v="4401574323"/>
    <s v="BUILDERS WAREHOUSE:GEZINA NEW"/>
    <s v="SIMPLY BEAUTIFUL RANGE 15CM  150863"/>
    <n v="-20"/>
    <n v="41.5"/>
    <n v="-830"/>
    <n v="-45035.090000000011"/>
    <x v="12"/>
  </r>
  <r>
    <m/>
    <x v="126"/>
    <s v="Credit Note"/>
    <s v="4401574289"/>
    <s v="BUILDERS WAREHOUSE:SILVERLAKES"/>
    <s v="SIMPLY BEAUTIFUL RANGE 15CM  150863"/>
    <n v="-15"/>
    <n v="41.5"/>
    <n v="-622.5"/>
    <n v="-45657.590000000011"/>
    <x v="12"/>
  </r>
  <r>
    <m/>
    <x v="237"/>
    <s v="Credit Note"/>
    <s v="4401575038"/>
    <s v="BUILDERS WAREHOUSE:NORTHRIDING"/>
    <s v="SIMPLY BEAUTIFUL RANGE 15CM  150863"/>
    <n v="-4"/>
    <n v="41.5"/>
    <n v="-166"/>
    <n v="-45823.590000000011"/>
    <x v="12"/>
  </r>
  <r>
    <m/>
    <x v="244"/>
    <s v="Credit Note"/>
    <s v="4401575281"/>
    <s v="BUILDERS WAREHOUSE:NEWMARKET"/>
    <s v="SIMPLY BEAUTIFUL RANGE 15CM  150863"/>
    <n v="-4"/>
    <n v="41.5"/>
    <n v="-166"/>
    <n v="-45989.590000000011"/>
    <x v="12"/>
  </r>
  <r>
    <m/>
    <x v="127"/>
    <s v="Credit Note"/>
    <s v="4401575993"/>
    <s v="BUILDERS WAREHOUSE:GLEN EAGLES"/>
    <s v="SIMPLY BEAUTIFUL RANGE 15CM"/>
    <n v="-35"/>
    <n v="41.5"/>
    <n v="-1452.5"/>
    <n v="-47442.090000000011"/>
    <x v="12"/>
  </r>
  <r>
    <m/>
    <x v="127"/>
    <s v="Credit Note"/>
    <s v="4401576059"/>
    <s v="BUILDERS WAREHOUSE:GEZINA NEW"/>
    <s v="SIMPLY BEAUTIFUL RANGE 15CM  150863"/>
    <n v="-22"/>
    <n v="41.5"/>
    <n v="-913"/>
    <n v="-48355.090000000011"/>
    <x v="12"/>
  </r>
  <r>
    <m/>
    <x v="127"/>
    <s v="Credit Note"/>
    <s v="4401576081"/>
    <s v="BUILDERS WAREHOUSE:ZAMBEZI"/>
    <s v="SIMPLY BEAUTIFUL RANGE 15CM  150863"/>
    <n v="-4"/>
    <n v="41.5"/>
    <n v="-166"/>
    <n v="-48521.090000000011"/>
    <x v="12"/>
  </r>
  <r>
    <m/>
    <x v="127"/>
    <s v="Credit Note"/>
    <s v="4401576066"/>
    <s v="BUILDERS WAREHOUSE:WOODLANDS"/>
    <s v="SIMPLY BEAUTIFUL RANGE 15CM  150863"/>
    <n v="-6"/>
    <n v="41.5"/>
    <n v="-249"/>
    <n v="-48770.090000000011"/>
    <x v="12"/>
  </r>
  <r>
    <m/>
    <x v="127"/>
    <s v="Credit Note"/>
    <s v="4401575985"/>
    <s v="BUILDERS WAREHOUSE:LYNNWOOD"/>
    <s v="SIMPLY BEAUTIFUL RANGE 15CM  150863"/>
    <n v="-54"/>
    <n v="41.5"/>
    <n v="-2241"/>
    <n v="-51011.090000000011"/>
    <x v="12"/>
  </r>
  <r>
    <m/>
    <x v="127"/>
    <s v="Credit Note"/>
    <s v="89097A"/>
    <s v="BUILDERS WAREHOUSE:SILVERLAKES"/>
    <s v="SIMPLY BEAUTIFUL RANGE 15CM  150863"/>
    <n v="-16"/>
    <n v="41.5"/>
    <n v="-664"/>
    <n v="-51675.090000000011"/>
    <x v="12"/>
  </r>
  <r>
    <m/>
    <x v="274"/>
    <s v="Credit Note"/>
    <s v="4401576363"/>
    <s v="BUILDERS WAREHOUSE:SOUTHGATE"/>
    <s v="SIMPLY BEAUTIFUL RANGE 15CM  150863"/>
    <n v="-6"/>
    <n v="41.5"/>
    <n v="-249"/>
    <n v="-51924.090000000011"/>
    <x v="12"/>
  </r>
  <r>
    <m/>
    <x v="128"/>
    <s v="Credit Note"/>
    <s v="1693"/>
    <s v="LITTLE AUSTRIA"/>
    <s v="SIMPLY BEAUTIFUL RANGE 15CM"/>
    <n v="-1"/>
    <n v="40.99"/>
    <n v="-40.99"/>
    <n v="-51965.080000000009"/>
    <x v="12"/>
  </r>
  <r>
    <m/>
    <x v="128"/>
    <s v="Credit Note"/>
    <s v="4401576851"/>
    <s v="BUILDERS WAREHOUSE:NELSPRUIT"/>
    <s v="SIMPLY BEAUTIFUL RANGE 15CM  150863"/>
    <n v="-17"/>
    <n v="41.5"/>
    <n v="-705.5"/>
    <n v="-52670.580000000009"/>
    <x v="12"/>
  </r>
  <r>
    <m/>
    <x v="128"/>
    <s v="Credit Note"/>
    <s v="4401576854"/>
    <s v="BUILDERS WAREHOUSE:HARTEBEESPOORT"/>
    <s v="SIMPLY BEAUTIFUL RANGE 15CM  150863"/>
    <n v="-2"/>
    <n v="41.5"/>
    <n v="-83"/>
    <n v="-52753.580000000009"/>
    <x v="12"/>
  </r>
  <r>
    <m/>
    <x v="128"/>
    <s v="Credit Note"/>
    <s v="4401576829"/>
    <s v="BUILDERS WAREHOUSE:NORTHRIDING"/>
    <s v="SIMPLY BEAUTIFUL RANGE 15CM  150863"/>
    <n v="-1"/>
    <n v="41.5"/>
    <n v="-41.5"/>
    <n v="-52795.080000000009"/>
    <x v="12"/>
  </r>
  <r>
    <m/>
    <x v="215"/>
    <s v="Credit Note"/>
    <s v="4401577245"/>
    <s v="BUILDERS WAREHOUSE:SUNWARD PARK"/>
    <s v="SIMPLY BEAUTIFUL RANGE 15CM  150863"/>
    <n v="-20"/>
    <n v="41.5"/>
    <n v="-830"/>
    <n v="-53625.080000000009"/>
    <x v="12"/>
  </r>
  <r>
    <m/>
    <x v="215"/>
    <s v="Credit Note"/>
    <s v="4401577210"/>
    <s v="BUILDERS WAREHOUSE:NEWMARKET"/>
    <s v="SIMPLY BEAUTIFUL RANGE 15CM  150863"/>
    <n v="-25"/>
    <n v="41.5"/>
    <n v="-1037.5"/>
    <n v="-54662.580000000009"/>
    <x v="12"/>
  </r>
  <r>
    <m/>
    <x v="215"/>
    <s v="Credit Note"/>
    <s v="4401577187"/>
    <s v="BUILDERS WAREHOUSE:GLEN EAGLES"/>
    <s v="SIMPLY BEAUTIFUL RANGE 15CM  150863"/>
    <n v="-9"/>
    <n v="41.5"/>
    <n v="-373.5"/>
    <n v="-55036.080000000009"/>
    <x v="12"/>
  </r>
  <r>
    <m/>
    <x v="307"/>
    <s v="Credit Note"/>
    <s v="1353"/>
    <s v="LITTLE AUSTRIA"/>
    <s v="SIMPLY BEAUTIFUL RANGE 15CM"/>
    <n v="-3"/>
    <n v="40.99"/>
    <n v="-122.97"/>
    <n v="-55159.05000000001"/>
    <x v="12"/>
  </r>
  <r>
    <m/>
    <x v="129"/>
    <s v="Credit Note"/>
    <s v="4401578044"/>
    <s v="BUILDERS WAREHOUSE:RIVONIA"/>
    <s v="SIMPLY BEAUTIFUL RANGE 15CM  150863"/>
    <n v="-15"/>
    <n v="41.5"/>
    <n v="-622.5"/>
    <n v="-55781.55000000001"/>
    <x v="12"/>
  </r>
  <r>
    <m/>
    <x v="129"/>
    <s v="Credit Note"/>
    <s v="4401578042"/>
    <s v="BUILDERS WAREHOUSE:CHERRY LANE"/>
    <s v="SIMPLY BEAUTIFUL RANGE 15CM  150863"/>
    <n v="-15"/>
    <n v="41.5"/>
    <n v="-622.5"/>
    <n v="-56404.05000000001"/>
    <x v="12"/>
  </r>
  <r>
    <m/>
    <x v="196"/>
    <s v="Credit Note"/>
    <s v="37949"/>
    <s v="FH CHAMBERLAIN TRADING (PTY) LTD:MONTANA"/>
    <s v="SIMPLY BEAUTIFUL RANGE 15CM"/>
    <n v="-7"/>
    <n v="41.5"/>
    <n v="-290.5"/>
    <n v="-56694.55000000001"/>
    <x v="12"/>
  </r>
  <r>
    <m/>
    <x v="197"/>
    <s v="Credit Note"/>
    <s v="4401579510"/>
    <s v="BUILDERS WAREHOUSE:CARNIVAL MALL"/>
    <s v="SIMPLY BEAUTIFUL RANGE 15CM  150863"/>
    <n v="-22"/>
    <n v="41.5"/>
    <n v="-913"/>
    <n v="-57607.55000000001"/>
    <x v="12"/>
  </r>
  <r>
    <m/>
    <x v="198"/>
    <s v="Credit Note"/>
    <s v="4401580782"/>
    <s v="BUILDERS WAREHOUSE:MAFIKENG"/>
    <s v="SIMPLY BEAUTIFUL RANGE 15CM  150863"/>
    <n v="-34"/>
    <n v="41.5"/>
    <n v="-1411"/>
    <n v="-59018.55000000001"/>
    <x v="12"/>
  </r>
  <r>
    <m/>
    <x v="198"/>
    <s v="Credit Note"/>
    <s v="4401580777"/>
    <s v="BUILDERS WAREHOUSE:RUSTENBURG"/>
    <s v="SIMPLY BEAUTIFUL RANGE 15CM  150863"/>
    <n v="-12"/>
    <n v="41.5"/>
    <n v="-498"/>
    <n v="-59516.55000000001"/>
    <x v="12"/>
  </r>
  <r>
    <m/>
    <x v="22"/>
    <s v="Credit Note"/>
    <s v="4401582076"/>
    <s v="BUILDERS WAREHOUSE:POLOKWANE"/>
    <s v="SIMPLY BEAUTIFUL RANGE 15CM  150863"/>
    <n v="-3"/>
    <n v="41.5"/>
    <n v="-124.5"/>
    <n v="-59641.05000000001"/>
    <x v="12"/>
  </r>
  <r>
    <m/>
    <x v="22"/>
    <s v="Credit Note"/>
    <s v="47589"/>
    <s v="FH CHAMBERLAIN TRADING (PTY) LTD:CENTURION"/>
    <s v="SIMPLY BEAUTIFUL RANGE 15CM"/>
    <n v="-17"/>
    <n v="41.5"/>
    <n v="-705.5"/>
    <n v="-60346.55000000001"/>
    <x v="12"/>
  </r>
  <r>
    <m/>
    <x v="22"/>
    <s v="Credit Note"/>
    <s v="4401582107"/>
    <s v="BUILDERS WAREHOUSE:BOKSBURG (NEW)"/>
    <s v="SIMPLY BEAUTIFUL RANGE 15CM  150863"/>
    <n v="-25"/>
    <n v="41.5"/>
    <n v="-1037.5"/>
    <n v="-61384.05000000001"/>
    <x v="12"/>
  </r>
  <r>
    <m/>
    <x v="275"/>
    <s v="Credit Note"/>
    <s v="1896"/>
    <s v="LITTLE AUSTRIA"/>
    <s v="SIMPLY BEAUTIFUL RANGE 15CM"/>
    <n v="-8"/>
    <n v="40.99"/>
    <n v="-327.92"/>
    <n v="-61711.970000000008"/>
    <x v="12"/>
  </r>
  <r>
    <m/>
    <x v="234"/>
    <s v="Credit Note"/>
    <s v="4401583604"/>
    <s v="BUILDERS WAREHOUSE:NEWCASTLE"/>
    <s v="SIMPLY BEAUTIFUL RANGE 15CM  150863"/>
    <n v="-40"/>
    <n v="41.5"/>
    <n v="-1660"/>
    <n v="-63371.970000000008"/>
    <x v="12"/>
  </r>
  <r>
    <m/>
    <x v="23"/>
    <s v="Credit Note"/>
    <s v="1988"/>
    <s v="ROSES FOR U t/a URTH"/>
    <s v="SIMPLY BEAUTIFUL RANGE 15CM"/>
    <n v="-2"/>
    <n v="40.99"/>
    <n v="-81.98"/>
    <n v="-63453.950000000012"/>
    <x v="12"/>
  </r>
  <r>
    <m/>
    <x v="23"/>
    <s v="Credit Note"/>
    <s v="4401583910"/>
    <s v="BUILDERS WAREHOUSE:BLOEMFONTEIN"/>
    <s v="SIMPLY BEAUTIFUL RANGE 15CM  150863"/>
    <n v="-23"/>
    <n v="41.5"/>
    <n v="-954.5"/>
    <n v="-64408.450000000012"/>
    <x v="12"/>
  </r>
  <r>
    <m/>
    <x v="23"/>
    <s v="Credit Note"/>
    <s v="4401583891"/>
    <s v="BUILDERS WAREHOUSE:EDENVALE"/>
    <s v="SIMPLY BEAUTIFUL RANGE 15CM  150863"/>
    <n v="-20"/>
    <n v="41.5"/>
    <n v="-830"/>
    <n v="-65238.450000000012"/>
    <x v="12"/>
  </r>
  <r>
    <m/>
    <x v="23"/>
    <s v="Credit Note"/>
    <s v="4401584036"/>
    <s v="BUILDERS WAREHOUSE:GLEN EAGLES"/>
    <s v="SIMPLY BEAUTIFUL RANGE 15CM  150863"/>
    <n v="-23"/>
    <n v="41.5"/>
    <n v="-954.5"/>
    <n v="-66192.950000000012"/>
    <x v="12"/>
  </r>
  <r>
    <m/>
    <x v="24"/>
    <s v="Credit Note"/>
    <s v="4401584725"/>
    <s v="BUILDERS WAREHOUSE:RUSTENBURG"/>
    <s v="SIMPLY BEAUTIFUL RANGE 15CM  150863"/>
    <n v="-14"/>
    <n v="41.5"/>
    <n v="-581"/>
    <n v="-66773.950000000012"/>
    <x v="12"/>
  </r>
  <r>
    <m/>
    <x v="24"/>
    <s v="Credit Note"/>
    <s v="4401584709"/>
    <s v="BUILDERS WAREHOUSE:CEDAR SQUARE"/>
    <s v="SIMPLY BEAUTIFUL RANGE 15CM  150863"/>
    <n v="-13"/>
    <n v="41.5"/>
    <n v="-539.5"/>
    <n v="-67313.450000000012"/>
    <x v="12"/>
  </r>
  <r>
    <m/>
    <x v="25"/>
    <s v="Credit Note"/>
    <s v="4401585076"/>
    <s v="BUILDERS WAREHOUSE:NELSPRUIT"/>
    <s v="SIMPLY BEAUTIFUL RANGE 15CM  150863"/>
    <n v="-5"/>
    <n v="41.5"/>
    <n v="-207.5"/>
    <n v="-67520.950000000012"/>
    <x v="12"/>
  </r>
  <r>
    <m/>
    <x v="25"/>
    <s v="Credit Note"/>
    <s v="4401582126"/>
    <s v="BUILDERS WAREHOUSE:SUNWARD PARK"/>
    <s v="SIMPLY BEAUTIFUL RANGE 15CM  150863"/>
    <n v="-15"/>
    <n v="41.5"/>
    <n v="-622.5"/>
    <n v="-68143.450000000012"/>
    <x v="12"/>
  </r>
  <r>
    <m/>
    <x v="25"/>
    <s v="Credit Note"/>
    <s v="4401585015"/>
    <s v="BUILDERS WAREHOUSE:KLERKSDORP"/>
    <s v="SIMPLY BEAUTIFUL RANGE 15CM  150863"/>
    <n v="-33"/>
    <n v="41.5"/>
    <n v="-1369.5"/>
    <n v="-69512.950000000012"/>
    <x v="12"/>
  </r>
  <r>
    <m/>
    <x v="200"/>
    <s v="Credit Note"/>
    <s v="4401585382"/>
    <s v="BUILDERS WAREHOUSE:STRUBENS VALLEY"/>
    <s v="SIMPLY BEAUTIFUL RANGE 15CM  150863"/>
    <n v="-14"/>
    <n v="41.5"/>
    <n v="-581"/>
    <n v="-70093.950000000012"/>
    <x v="12"/>
  </r>
  <r>
    <m/>
    <x v="26"/>
    <s v="Credit Note"/>
    <s v="4401585665"/>
    <s v="BUILDERS WAREHOUSE:BLOEMFONTEIN"/>
    <s v="SIMPLY BEAUTIFUL RANGE 15CM  150863"/>
    <n v="-34"/>
    <n v="41.5"/>
    <n v="-1411"/>
    <n v="-71504.950000000012"/>
    <x v="12"/>
  </r>
  <r>
    <m/>
    <x v="26"/>
    <s v="Credit Note"/>
    <s v="4401585663"/>
    <s v="BUILDERS WAREHOUSE:NEWMARKET"/>
    <s v="SIMPLY BEAUTIFUL RANGE 15CM  150863"/>
    <n v="-24"/>
    <n v="41.5"/>
    <n v="-996"/>
    <n v="-72500.950000000012"/>
    <x v="12"/>
  </r>
  <r>
    <m/>
    <x v="26"/>
    <s v="Credit Note"/>
    <s v="4401585703"/>
    <s v="BUILDERS WAREHOUSE:SUNWARD PARK"/>
    <s v="SIMPLY BEAUTIFUL RANGE 15CM  150863"/>
    <n v="-10"/>
    <n v="41.5"/>
    <n v="-415"/>
    <n v="-72915.950000000012"/>
    <x v="12"/>
  </r>
  <r>
    <m/>
    <x v="201"/>
    <s v="Credit Note"/>
    <s v="4401586641"/>
    <s v="BUILDERS WAREHOUSE:CEDAR SQUARE"/>
    <s v="SIMPLY BEAUTIFUL RANGE 15CM  150863"/>
    <n v="-2"/>
    <n v="41.5"/>
    <n v="-83"/>
    <n v="-72998.950000000012"/>
    <x v="12"/>
  </r>
  <r>
    <m/>
    <x v="201"/>
    <s v="Credit Note"/>
    <s v="4401586636"/>
    <s v="BUILDERS WAREHOUSE:RIVONIA"/>
    <s v="SIMPLY BEAUTIFUL RANGE 15CM  150863"/>
    <n v="-2"/>
    <n v="41.5"/>
    <n v="-83"/>
    <n v="-73081.950000000012"/>
    <x v="12"/>
  </r>
  <r>
    <m/>
    <x v="201"/>
    <s v="Credit Note"/>
    <s v="4401586647"/>
    <s v="BUILDERS WAREHOUSE:LYNNWOOD"/>
    <s v="SIMPLY BEAUTIFUL RANGE 15CM  150863"/>
    <n v="-20"/>
    <n v="41.5"/>
    <n v="-830"/>
    <n v="-73911.950000000012"/>
    <x v="12"/>
  </r>
  <r>
    <m/>
    <x v="201"/>
    <s v="Credit Note"/>
    <s v="4401586574"/>
    <s v="BUILDERS WAREHOUSE:GLEN EAGLES"/>
    <s v="SIMPLY BEAUTIFUL RANGE 15CM  150863"/>
    <n v="-1"/>
    <n v="41.5"/>
    <n v="-41.5"/>
    <n v="-73953.450000000012"/>
    <x v="12"/>
  </r>
  <r>
    <m/>
    <x v="27"/>
    <s v="Credit Note"/>
    <s v="4401586982"/>
    <s v="BUILDERS WAREHOUSE:MIDDELBURG"/>
    <s v="SIMPLY BEAUTIFUL RANGE 15CM  150863"/>
    <n v="-10"/>
    <n v="41.5"/>
    <n v="-415"/>
    <n v="-74368.450000000012"/>
    <x v="12"/>
  </r>
  <r>
    <m/>
    <x v="202"/>
    <s v="Credit Note"/>
    <s v="4401587266"/>
    <s v="BUILDERS WAREHOUSE:POLOKWANE"/>
    <s v="SIMPLY BEAUTIFUL RANGE 15CM  150863"/>
    <n v="-14"/>
    <n v="41.5"/>
    <n v="-581"/>
    <n v="-74949.450000000012"/>
    <x v="12"/>
  </r>
  <r>
    <m/>
    <x v="202"/>
    <s v="Credit Note"/>
    <s v="4401587220"/>
    <s v="BUILDERS WAREHOUSE:NEWCASTLE"/>
    <s v="SIMPLY BEAUTIFUL RANGE 15CM  150863"/>
    <n v="-3"/>
    <n v="41.5"/>
    <n v="-124.5"/>
    <n v="-75073.950000000012"/>
    <x v="12"/>
  </r>
  <r>
    <m/>
    <x v="202"/>
    <s v="Credit Note"/>
    <s v="4401587246"/>
    <s v="BUILDERS WAREHOUSE:NOORDHEUWEL"/>
    <s v="SIMPLY BEAUTIFUL RANGE 15CM  150863"/>
    <n v="-8"/>
    <n v="41.5"/>
    <n v="-332"/>
    <n v="-75405.950000000012"/>
    <x v="12"/>
  </r>
  <r>
    <m/>
    <x v="202"/>
    <s v="Credit Note"/>
    <s v="4401587325"/>
    <s v="BUILDERS WAREHOUSE:ROBINDALE"/>
    <s v="SIMPLY BEAUTIFUL RANGE 15CM  150863"/>
    <n v="-8"/>
    <n v="41.5"/>
    <n v="-332"/>
    <n v="-75737.950000000012"/>
    <x v="12"/>
  </r>
  <r>
    <m/>
    <x v="28"/>
    <s v="Credit Note"/>
    <s v="4401588372"/>
    <s v="BUILDERS WAREHOUSE:MAFIKENG"/>
    <s v="SIMPLY BEAUTIFUL RANGE 15CM  150863"/>
    <n v="-22"/>
    <n v="41.5"/>
    <n v="-913"/>
    <n v="-76650.950000000012"/>
    <x v="12"/>
  </r>
  <r>
    <m/>
    <x v="28"/>
    <s v="Credit Note"/>
    <s v="4401588385"/>
    <s v="BUILDERS WAREHOUSE:ZAMBEZI"/>
    <s v="SIMPLY BEAUTIFUL RANGE 15CM  150863"/>
    <n v="-14"/>
    <n v="41.5"/>
    <n v="-581"/>
    <n v="-77231.950000000012"/>
    <x v="12"/>
  </r>
  <r>
    <m/>
    <x v="28"/>
    <s v="Credit Note"/>
    <s v="4401588376"/>
    <s v="BUILDERS WAREHOUSE:FOURWAYS"/>
    <s v="SIMPLY BEAUTIFUL RANGE 15CM  150863"/>
    <n v="-2"/>
    <n v="41.5"/>
    <n v="-83"/>
    <n v="-77314.950000000012"/>
    <x v="12"/>
  </r>
  <r>
    <m/>
    <x v="28"/>
    <s v="Credit Note"/>
    <s v="4401588380"/>
    <s v="BUILDERS WAREHOUSE:RASLOUW"/>
    <s v="SIMPLY BEAUTIFUL RANGE 15CM  150863"/>
    <n v="-1"/>
    <n v="41.5"/>
    <n v="-41.5"/>
    <n v="-77356.450000000012"/>
    <x v="12"/>
  </r>
  <r>
    <m/>
    <x v="29"/>
    <s v="Credit Note"/>
    <s v="4401588632"/>
    <s v="BUILDERS WAREHOUSE:GREENSTONE"/>
    <s v="SIMPLY BEAUTIFUL RANGE 15CM  150863"/>
    <n v="-18"/>
    <n v="41.5"/>
    <n v="-747"/>
    <n v="-78103.450000000012"/>
    <x v="12"/>
  </r>
  <r>
    <m/>
    <x v="30"/>
    <s v="Credit Note"/>
    <s v="4401588873"/>
    <s v="BUILDERS WAREHOUSE:HARTEBEESPOORT"/>
    <s v="SIMPLY BEAUTIFUL RANGE 15CM  150863"/>
    <n v="-8"/>
    <n v="41.5"/>
    <n v="-332"/>
    <n v="-78435.450000000012"/>
    <x v="12"/>
  </r>
  <r>
    <m/>
    <x v="30"/>
    <s v="Credit Note"/>
    <s v="4401588884"/>
    <s v="BUILDERS WAREHOUSE:NEWMARKET"/>
    <s v="SIMPLY BEAUTIFUL RANGE 15CM  150863"/>
    <n v="-16"/>
    <n v="41.5"/>
    <n v="-664"/>
    <n v="-79099.450000000012"/>
    <x v="12"/>
  </r>
  <r>
    <m/>
    <x v="30"/>
    <s v="Credit Note"/>
    <s v="4401588894"/>
    <s v="BUILDERS WAREHOUSE:NELSPRUIT"/>
    <s v="SIMPLY BEAUTIFUL RANGE 15CM  150863"/>
    <n v="-62"/>
    <n v="41.5"/>
    <n v="-2573"/>
    <n v="-81672.450000000012"/>
    <x v="12"/>
  </r>
  <r>
    <m/>
    <x v="30"/>
    <s v="Credit Note"/>
    <s v="4401588902"/>
    <s v="BUILDERS WAREHOUSE:MIDDELBURG"/>
    <s v="SIMPLY BEAUTIFUL RANGE 15CM  150863"/>
    <n v="-5"/>
    <n v="41.5"/>
    <n v="-207.5"/>
    <n v="-81879.950000000012"/>
    <x v="12"/>
  </r>
  <r>
    <m/>
    <x v="32"/>
    <s v="Credit Note"/>
    <s v="4401589658"/>
    <s v="BUILDERS WAREHOUSE:CHERRY LANE"/>
    <s v="SIMPLY BEAUTIFUL RANGE 15CM  150863"/>
    <n v="-28"/>
    <n v="41.5"/>
    <n v="-1162"/>
    <n v="-83041.950000000012"/>
    <x v="12"/>
  </r>
  <r>
    <m/>
    <x v="32"/>
    <s v="Credit Note"/>
    <s v="4401589674"/>
    <s v="BUILDERS WAREHOUSE:LYNNWOOD"/>
    <s v="SIMPLY BEAUTIFUL RANGE 15CM  150863"/>
    <n v="-13"/>
    <n v="41.5"/>
    <n v="-539.5"/>
    <n v="-83581.450000000012"/>
    <x v="12"/>
  </r>
  <r>
    <m/>
    <x v="32"/>
    <s v="Credit Note"/>
    <s v="4401589686"/>
    <s v="BUILDERS WAREHOUSE:ERASMUS PARK"/>
    <s v="SIMPLY BEAUTIFUL RANGE 15CM  150863"/>
    <n v="-18"/>
    <n v="41.5"/>
    <n v="-747"/>
    <n v="-84328.450000000012"/>
    <x v="12"/>
  </r>
  <r>
    <m/>
    <x v="32"/>
    <s v="Credit Note"/>
    <s v="4401589668"/>
    <s v="BUILDERS WAREHOUSE:BLOEMFONTEIN"/>
    <s v="SIMPLY BEAUTIFUL RANGE 15CM  150863"/>
    <n v="-30"/>
    <n v="41.5"/>
    <n v="-1245"/>
    <n v="-85573.450000000012"/>
    <x v="12"/>
  </r>
  <r>
    <m/>
    <x v="204"/>
    <s v="Credit Note"/>
    <s v="4401589902"/>
    <s v="BUILDERS WAREHOUSE:KLERKSDORP"/>
    <s v="SIMPLY BEAUTIFUL RANGE 15CM  150863"/>
    <n v="-5"/>
    <n v="41.5"/>
    <n v="-207.5"/>
    <n v="-85780.950000000012"/>
    <x v="12"/>
  </r>
  <r>
    <m/>
    <x v="321"/>
    <s v="Credit Note"/>
    <s v="89375A"/>
    <s v="BUILDERS WAREHOUSE:CRAIGHALL PARK"/>
    <s v="SIMPLY BEAUTIFUL RANGE 15CM  150863"/>
    <n v="-5"/>
    <n v="41.5"/>
    <n v="-207.5"/>
    <n v="-85988.450000000012"/>
    <x v="12"/>
  </r>
  <r>
    <m/>
    <x v="33"/>
    <s v="Credit Note"/>
    <s v="4401590518"/>
    <s v="BUILDERS WAREHOUSE:WONDER PARK"/>
    <s v="SIMPLY BEAUTIFUL RANGE 15CM  150863"/>
    <n v="-12"/>
    <n v="41.5"/>
    <n v="-498"/>
    <n v="-86486.450000000012"/>
    <x v="12"/>
  </r>
  <r>
    <m/>
    <x v="34"/>
    <s v="Credit Note"/>
    <s v="4401590851"/>
    <s v="BUILDERS WAREHOUSE:SUNWARD PARK"/>
    <s v="SIMPLY BEAUTIFUL RANGE 15CM  150863"/>
    <n v="-30"/>
    <n v="41.5"/>
    <n v="-1245"/>
    <n v="-87731.450000000012"/>
    <x v="12"/>
  </r>
  <r>
    <m/>
    <x v="6"/>
    <s v="Credit Note"/>
    <s v="4401591236"/>
    <s v="BUILDERS WAREHOUSE:NEWMARKET"/>
    <s v="SIMPLY BEAUTIFUL RANGE 15CM  150863"/>
    <n v="-10"/>
    <n v="41.5"/>
    <n v="-415"/>
    <n v="-88146.450000000012"/>
    <x v="12"/>
  </r>
  <r>
    <m/>
    <x v="7"/>
    <s v="Credit Note"/>
    <s v="4401591442"/>
    <s v="BUILDERS WAREHOUSE:CHERRY LANE"/>
    <s v="SIMPLY BEAUTIFUL RANGE 15CM  150863"/>
    <n v="-1"/>
    <n v="41.5"/>
    <n v="-41.5"/>
    <n v="-88187.950000000012"/>
    <x v="12"/>
  </r>
  <r>
    <m/>
    <x v="7"/>
    <s v="Credit Note"/>
    <s v="4401591466"/>
    <s v="BUILDERS WAREHOUSE:SILVERLAKES"/>
    <s v="SIMPLY BEAUTIFUL RANGE 15CM  150863"/>
    <n v="-28"/>
    <n v="41.5"/>
    <n v="-1162"/>
    <n v="-89349.950000000012"/>
    <x v="12"/>
  </r>
  <r>
    <m/>
    <x v="2"/>
    <s v="Credit Note"/>
    <s v="4401591694"/>
    <s v="BUILDERS WAREHOUSE:NEWCASTLE"/>
    <s v="SIMPLY BEAUTIFUL RANGE 15CM  150863"/>
    <n v="-23"/>
    <n v="41.5"/>
    <n v="-954.5"/>
    <n v="-90304.450000000012"/>
    <x v="12"/>
  </r>
  <r>
    <m/>
    <x v="2"/>
    <s v="Credit Note"/>
    <s v="4401591714"/>
    <s v="BUILDERS WAREHOUSE:MAFIKENG"/>
    <s v="SIMPLY BEAUTIFUL RANGE 15CM  150863"/>
    <n v="-17"/>
    <n v="41.5"/>
    <n v="-705.5"/>
    <n v="-91009.950000000012"/>
    <x v="12"/>
  </r>
  <r>
    <m/>
    <x v="205"/>
    <s v="Credit Note"/>
    <s v="1255"/>
    <s v="ROSES FOR U t/a URTH"/>
    <s v="SIMPLY BEAUTIFUL RANGE 15CM"/>
    <n v="-3"/>
    <n v="40.99"/>
    <n v="-122.97"/>
    <n v="-91132.920000000013"/>
    <x v="12"/>
  </r>
  <r>
    <m/>
    <x v="205"/>
    <s v="Credit Note"/>
    <s v="4401591954"/>
    <s v="BUILDERS WAREHOUSE:NORTHRIDING"/>
    <s v="SIMPLY BEAUTIFUL RANGE 15CM  150863"/>
    <n v="-1"/>
    <n v="41.5"/>
    <n v="-41.5"/>
    <n v="-91174.420000000013"/>
    <x v="12"/>
  </r>
  <r>
    <m/>
    <x v="205"/>
    <s v="Credit Note"/>
    <s v="4401591945"/>
    <s v="BUILDERS WAREHOUSE:ROBINDALE"/>
    <s v="SIMPLY BEAUTIFUL RANGE 15CM  150863"/>
    <n v="-14"/>
    <n v="41.5"/>
    <n v="-581"/>
    <n v="-91755.420000000013"/>
    <x v="12"/>
  </r>
  <r>
    <m/>
    <x v="205"/>
    <s v="Credit Note"/>
    <s v="4401591943"/>
    <s v="BUILDERS WAREHOUSE:BEDFORDVIEW"/>
    <s v="SIMPLY BEAUTIFUL RANGE 15CM  150863"/>
    <n v="-32"/>
    <n v="41.5"/>
    <n v="-1328"/>
    <n v="-93083.420000000013"/>
    <x v="12"/>
  </r>
  <r>
    <m/>
    <x v="35"/>
    <s v="Credit Note"/>
    <s v="1845"/>
    <s v="LITTLE AUSTRIA"/>
    <s v="SIMPLY BEAUTIFUL RANGE 15CM"/>
    <n v="-1"/>
    <n v="41.5"/>
    <n v="-41.5"/>
    <n v="-93124.920000000013"/>
    <x v="12"/>
  </r>
  <r>
    <m/>
    <x v="35"/>
    <s v="Credit Note"/>
    <s v="4401592151"/>
    <s v="BUILDERS WAREHOUSE:NELSPRUIT"/>
    <s v="SIMPLY BEAUTIFUL RANGE 15CM  150763"/>
    <n v="-38"/>
    <n v="41.5"/>
    <n v="-1577"/>
    <n v="-94701.920000000013"/>
    <x v="12"/>
  </r>
  <r>
    <m/>
    <x v="35"/>
    <s v="Credit Note"/>
    <s v="4401592121"/>
    <s v="BUILDERS WAREHOUSE:GREENSTONE"/>
    <s v="SIMPLY BEAUTIFUL RANGE 15CM  150863"/>
    <n v="-4"/>
    <n v="41.5"/>
    <n v="-166"/>
    <n v="-94867.920000000013"/>
    <x v="12"/>
  </r>
  <r>
    <m/>
    <x v="35"/>
    <s v="Credit Note"/>
    <s v="4401592152"/>
    <s v="BUILDERS WAREHOUSE:CARNIVAL MALL"/>
    <s v="SIMPLY BEAUTIFUL RANGE 15CM  150863"/>
    <n v="-11"/>
    <n v="41.5"/>
    <n v="-456.5"/>
    <n v="-95324.420000000013"/>
    <x v="12"/>
  </r>
  <r>
    <m/>
    <x v="35"/>
    <s v="Credit Note"/>
    <s v="4401592155"/>
    <s v="BUILDERS WAREHOUSE:MIDDELBURG"/>
    <s v="SIMPLY BEAUTIFUL RANGE 15CM  150863"/>
    <n v="-4"/>
    <n v="41.5"/>
    <n v="-166"/>
    <n v="-95490.420000000013"/>
    <x v="12"/>
  </r>
  <r>
    <m/>
    <x v="36"/>
    <s v="Credit Note"/>
    <s v="89832A"/>
    <s v="THYME SQUARE"/>
    <s v="SIMPLY BEAUTIFUL RANGE 15CM"/>
    <n v="-1"/>
    <n v="38.799999999999997"/>
    <n v="-38.799999999999997"/>
    <n v="-95529.220000000016"/>
    <x v="12"/>
  </r>
  <r>
    <m/>
    <x v="8"/>
    <s v="Credit Note"/>
    <s v="4401592781"/>
    <s v="BUILDERS WAREHOUSE:WOODLANDS"/>
    <s v="SIMPLY BEAUTIFUL RANGE 15CM  150863"/>
    <n v="-76"/>
    <n v="41.5"/>
    <n v="-3154"/>
    <n v="-98683.220000000016"/>
    <x v="12"/>
  </r>
  <r>
    <m/>
    <x v="8"/>
    <s v="Credit Note"/>
    <s v="4401592795"/>
    <s v="BUILDERS WAREHOUSE:ZAMBEZI"/>
    <s v="SIMPLY BEAUTIFUL RANGE 15CM  150863"/>
    <n v="-10"/>
    <n v="41.5"/>
    <n v="-415"/>
    <n v="-99098.220000000016"/>
    <x v="12"/>
  </r>
  <r>
    <m/>
    <x v="8"/>
    <s v="Credit Note"/>
    <s v="4401592778"/>
    <s v="BUILDERS WAREHOUSE:RIVONIA"/>
    <s v="SIMPLY BEAUTIFUL RANGE 15CM  150863"/>
    <n v="-5"/>
    <n v="41.5"/>
    <n v="-207.5"/>
    <n v="-99305.720000000016"/>
    <x v="12"/>
  </r>
  <r>
    <m/>
    <x v="8"/>
    <s v="Credit Note"/>
    <s v="4401592788"/>
    <s v="BUILDERS WAREHOUSE:BRYANSTON"/>
    <s v="SIMPLY BEAUTIFUL RANGE 15CM  150863"/>
    <n v="-2"/>
    <n v="41.5"/>
    <n v="-83"/>
    <n v="-99388.720000000016"/>
    <x v="12"/>
  </r>
  <r>
    <m/>
    <x v="8"/>
    <s v="Credit Note"/>
    <s v="4401592757"/>
    <s v="BUILDERS WAREHOUSE:LYNNWOOD"/>
    <s v="SIMPLY BEAUTIFUL RANGE 15CM  150863"/>
    <n v="-8"/>
    <n v="41.5"/>
    <n v="-332"/>
    <n v="-99720.720000000016"/>
    <x v="12"/>
  </r>
  <r>
    <m/>
    <x v="8"/>
    <s v="Credit Note"/>
    <s v="4401592796"/>
    <s v="BUILDERS WAREHOUSE:RUSTENBURG"/>
    <s v="SIMPLY BEAUTIFUL RANGE 15CM  150863"/>
    <n v="-75"/>
    <n v="41.5"/>
    <n v="-3112.5"/>
    <n v="-102833.22000000002"/>
    <x v="12"/>
  </r>
  <r>
    <m/>
    <x v="38"/>
    <s v="Credit Note"/>
    <s v="12747"/>
    <s v="FH CHAMBERLAIN TRADING (PTY) LTD:KYALAMI"/>
    <s v="SIMPLY BEAUTIFUL RANGE 15CM"/>
    <n v="-3"/>
    <n v="41.5"/>
    <n v="-124.5"/>
    <n v="-102957.72000000002"/>
    <x v="12"/>
  </r>
  <r>
    <m/>
    <x v="38"/>
    <s v="Credit Note"/>
    <s v="4401593071"/>
    <s v="BUILDERS WAREHOUSE:RASLOUW"/>
    <s v="SIMPLY BEAUTIFUL RANGE 15CM  150863"/>
    <n v="-36"/>
    <n v="41.5"/>
    <n v="-1494"/>
    <n v="-104451.72000000002"/>
    <x v="12"/>
  </r>
  <r>
    <m/>
    <x v="38"/>
    <s v="Credit Note"/>
    <s v="4401593084"/>
    <s v="BUILDERS WAREHOUSE:CENTURION"/>
    <s v="SIMPLY BEAUTIFUL RANGE 15CM  150863"/>
    <n v="-64"/>
    <n v="41.5"/>
    <n v="-2656"/>
    <n v="-107107.72000000002"/>
    <x v="12"/>
  </r>
  <r>
    <m/>
    <x v="39"/>
    <s v="Credit Note"/>
    <s v="1367"/>
    <s v="PRETTY GARDENS"/>
    <s v="SIMPLY BEAUTIFUL RANGE 15CM"/>
    <n v="-4"/>
    <n v="40.99"/>
    <n v="-163.96"/>
    <n v="-107271.68000000002"/>
    <x v="12"/>
  </r>
  <r>
    <m/>
    <x v="39"/>
    <s v="Credit Note"/>
    <s v="1366"/>
    <s v="ROSES FOR U t/a URTH"/>
    <s v="CALIBRACHOA 15CM"/>
    <n v="-2"/>
    <n v="40.99"/>
    <n v="-81.98"/>
    <n v="-107353.66000000002"/>
    <x v="16"/>
  </r>
  <r>
    <m/>
    <x v="39"/>
    <s v="Credit Note"/>
    <s v="4401593620"/>
    <s v="BUILDERS WAREHOUSE:NEWMARKET"/>
    <s v="SIMPLY BEAUTIFUL RANGE 15CM  150863"/>
    <n v="-16"/>
    <n v="41.5"/>
    <n v="-664"/>
    <n v="-108017.66000000002"/>
    <x v="12"/>
  </r>
  <r>
    <m/>
    <x v="235"/>
    <s v="Credit Note"/>
    <s v="89421A"/>
    <s v="BUILDERS WAREHOUSE:CEDAR SQUARE"/>
    <s v="SIMPLY BEAUTIFUL RANGE 15CM  150863"/>
    <n v="-30"/>
    <n v="41.5"/>
    <n v="-1245"/>
    <n v="-109262.66000000002"/>
    <x v="12"/>
  </r>
  <r>
    <m/>
    <x v="217"/>
    <s v="Credit Note"/>
    <s v="4401594476"/>
    <s v="BUILDERS WAREHOUSE:SECUNDA"/>
    <s v="SIMPLY BEAUTIFUL RANGE 15CM  150863"/>
    <n v="-16"/>
    <n v="41.5"/>
    <n v="-664"/>
    <n v="-109926.66000000002"/>
    <x v="12"/>
  </r>
  <r>
    <m/>
    <x v="217"/>
    <s v="Credit Note"/>
    <s v="4401594310"/>
    <s v="BUILDERS WAREHOUSE:GLEN EAGLES"/>
    <s v="SIMPLY BEAUTIFUL RANGE 15CM  150863"/>
    <n v="-1"/>
    <n v="41.5"/>
    <n v="-41.5"/>
    <n v="-109968.16000000002"/>
    <x v="12"/>
  </r>
  <r>
    <m/>
    <x v="206"/>
    <s v="Credit Note"/>
    <s v="44015944657"/>
    <s v="BUILDERS WAREHOUSE:BETHLEHEM"/>
    <s v="SIMPLY BEAUTIFUL RANGE 15CM  150863"/>
    <n v="-1"/>
    <n v="41.5"/>
    <n v="-41.5"/>
    <n v="-110009.66000000002"/>
    <x v="12"/>
  </r>
  <r>
    <m/>
    <x v="206"/>
    <s v="Credit Note"/>
    <s v="4401594773"/>
    <s v="BUILDERS WAREHOUSE:KLERKSDORP"/>
    <s v="SIMPLY BEAUTIFUL RANGE 15CM  150863"/>
    <n v="-1"/>
    <n v="41.5"/>
    <n v="-41.5"/>
    <n v="-110051.16000000002"/>
    <x v="12"/>
  </r>
  <r>
    <m/>
    <x v="207"/>
    <s v="Credit Note"/>
    <s v="4401595191"/>
    <s v="BUILDERS WAREHOUSE:NOORDHEUWEL"/>
    <s v="SIMPLY BEAUTIFUL RANGE 15CM  150863"/>
    <n v="-10"/>
    <n v="41.5"/>
    <n v="-415"/>
    <n v="-110466.16000000002"/>
    <x v="12"/>
  </r>
  <r>
    <m/>
    <x v="312"/>
    <s v="Credit Note"/>
    <s v="1307"/>
    <s v="LITTLE AUSTRIA"/>
    <s v="SIMPLY BEAUTIFUL RANGE 15CM"/>
    <n v="-4"/>
    <n v="40"/>
    <n v="-160"/>
    <n v="-110626.16000000002"/>
    <x v="12"/>
  </r>
  <r>
    <m/>
    <x v="9"/>
    <s v="Credit Note"/>
    <s v="4401596173"/>
    <s v="BUILDERS WAREHOUSE:RIVONIA"/>
    <s v="SIMPLY BEAUTIFUL RANGE 15CM  150863"/>
    <n v="-1"/>
    <n v="41.5"/>
    <n v="-41.5"/>
    <n v="-110667.66000000002"/>
    <x v="12"/>
  </r>
  <r>
    <m/>
    <x v="9"/>
    <s v="Credit Note"/>
    <s v="4401596253"/>
    <s v="BUILDERS WAREHOUSE:WOODLANDS"/>
    <s v="SIMPLY BEAUTIFUL RANGE 15CM  150863"/>
    <n v="-12"/>
    <n v="41.5"/>
    <n v="-498"/>
    <n v="-111165.66000000002"/>
    <x v="12"/>
  </r>
  <r>
    <m/>
    <x v="9"/>
    <s v="Credit Note"/>
    <s v="4401596256"/>
    <s v="BUILDERS WAREHOUSE:LYNNWOOD"/>
    <s v="SIMPLY BEAUTIFUL RANGE 15CM  150863"/>
    <n v="-15"/>
    <n v="41.5"/>
    <n v="-622.5"/>
    <n v="-111788.16000000002"/>
    <x v="12"/>
  </r>
  <r>
    <m/>
    <x v="9"/>
    <s v="Credit Note"/>
    <s v="4401596213"/>
    <s v="BUILDERS WAREHOUSE:ZAMBEZI"/>
    <s v="SIMPLY BEAUTIFUL RANGE 15CM  150863"/>
    <n v="-2"/>
    <n v="41.5"/>
    <n v="-83"/>
    <n v="-111871.16000000002"/>
    <x v="12"/>
  </r>
  <r>
    <m/>
    <x v="9"/>
    <s v="Credit Note"/>
    <s v="4401596263"/>
    <s v="BUILDERS WAREHOUSE:WONDER PARK"/>
    <s v="SIMPLY BEAUTIFUL RANGE 15CM  150863"/>
    <n v="-4"/>
    <n v="41.5"/>
    <n v="-166"/>
    <n v="-112037.16000000002"/>
    <x v="12"/>
  </r>
  <r>
    <m/>
    <x v="246"/>
    <s v="Credit Note"/>
    <s v="4401597273"/>
    <s v="BUILDERS WAREHOUSE:BLOEMFONTEIN"/>
    <s v="SIMPLY BEAUTIFUL RANGE 15CM  150863"/>
    <n v="-4"/>
    <n v="41.5"/>
    <n v="-166"/>
    <n v="-112203.16000000002"/>
    <x v="12"/>
  </r>
  <r>
    <m/>
    <x v="246"/>
    <s v="Credit Note"/>
    <s v="4401597251"/>
    <s v="BUILDERS WAREHOUSE:MIDDELBURG"/>
    <s v="SIMPLY BEAUTIFUL RANGE 15CM  150863"/>
    <n v="-5"/>
    <n v="41.5"/>
    <n v="-207.5"/>
    <n v="-112410.66000000002"/>
    <x v="12"/>
  </r>
  <r>
    <m/>
    <x v="313"/>
    <s v="Credit Note"/>
    <s v="90045A"/>
    <s v="THYME SQUARE"/>
    <s v="FUSCHIA 15CM"/>
    <n v="-2"/>
    <n v="38.799999999999997"/>
    <n v="-77.599999999999994"/>
    <n v="-112488.26000000002"/>
    <x v="12"/>
  </r>
  <r>
    <m/>
    <x v="313"/>
    <s v="Credit Note"/>
    <s v="90045A"/>
    <s v="THYME SQUARE"/>
    <s v="DAISY BUSH 15CM"/>
    <n v="-2"/>
    <n v="38.799999999999997"/>
    <n v="-77.599999999999994"/>
    <n v="-112565.86000000003"/>
    <x v="15"/>
  </r>
  <r>
    <m/>
    <x v="10"/>
    <s v="Credit Note"/>
    <s v="12881"/>
    <s v="FH CHAMBERLAIN TRADING (PTY) LTD:KYALAMI"/>
    <s v="SIMPLY BEAUTIFUL RANGE 15CM"/>
    <n v="-2"/>
    <n v="41.5"/>
    <n v="-83"/>
    <n v="-112648.86000000003"/>
    <x v="12"/>
  </r>
  <r>
    <m/>
    <x v="10"/>
    <s v="Credit Note"/>
    <s v="4401598152"/>
    <s v="BUILDERS WAREHOUSE:GEZINA NEW"/>
    <s v="SIMPLY BEAUTIFUL RANGE 15CM  150863"/>
    <n v="-2"/>
    <n v="41.5"/>
    <n v="-83"/>
    <n v="-112731.86000000003"/>
    <x v="12"/>
  </r>
  <r>
    <m/>
    <x v="10"/>
    <s v="Credit Note"/>
    <s v="4401598137"/>
    <s v="BUILDERS WAREHOUSE:SILVERLAKES"/>
    <s v="SIMPLY BEAUTIFUL RANGE 15CM  150863"/>
    <n v="-13"/>
    <n v="41.5"/>
    <n v="-539.5"/>
    <n v="-113271.36000000003"/>
    <x v="12"/>
  </r>
  <r>
    <m/>
    <x v="42"/>
    <s v="Credit Note"/>
    <s v="1314"/>
    <s v="ROSES FOR U t/a URTH"/>
    <s v="CALIBRACHOA 15CM"/>
    <n v="-1"/>
    <n v="40.99"/>
    <n v="-40.99"/>
    <n v="-113312.35000000003"/>
    <x v="16"/>
  </r>
  <r>
    <m/>
    <x v="42"/>
    <s v="Credit Note"/>
    <s v="4401599038"/>
    <s v="BUILDERS WAREHOUSE:NEWCASTLE"/>
    <s v="SIMPLY BEAUTIFUL RANGE 15CM  150863"/>
    <n v="-20"/>
    <n v="41.5"/>
    <n v="-830"/>
    <n v="-114142.35000000003"/>
    <x v="12"/>
  </r>
  <r>
    <m/>
    <x v="42"/>
    <s v="Credit Note"/>
    <s v="4401598981"/>
    <s v="BUILDERS WAREHOUSE:GREENSTONE"/>
    <s v="SIMPLY BEAUTIFUL RANGE 15CM  150863"/>
    <n v="-25"/>
    <n v="41.5"/>
    <n v="-1037.5"/>
    <n v="-115179.85000000003"/>
    <x v="12"/>
  </r>
  <r>
    <m/>
    <x v="280"/>
    <s v="Credit Note"/>
    <s v="48718"/>
    <s v="FH CHAMBERLAIN TRADING (PTY) LTD:CENTURION"/>
    <s v="SIMPLY BEAUTIFUL RANGE 15CM"/>
    <n v="-18"/>
    <n v="41.5"/>
    <n v="-747"/>
    <n v="-115926.85000000003"/>
    <x v="12"/>
  </r>
  <r>
    <m/>
    <x v="280"/>
    <s v="Credit Note"/>
    <s v="32544"/>
    <s v="FH CHAMBERLAIN TRADING (PTY) LTD:SILVER LAKES"/>
    <s v="SIMPLY BEAUTIFUL RANGE 15CM"/>
    <n v="-9"/>
    <n v="41.5"/>
    <n v="-373.5"/>
    <n v="-116300.35000000003"/>
    <x v="12"/>
  </r>
  <r>
    <m/>
    <x v="280"/>
    <s v="Credit Note"/>
    <s v="4401599407"/>
    <s v="BUILDERS WAREHOUSE:SUNWARD PARK"/>
    <s v="SIMPLY BEAUTIFUL RANGE 15CM  150863"/>
    <n v="-14"/>
    <n v="41.5"/>
    <n v="-581"/>
    <n v="-116881.35000000003"/>
    <x v="12"/>
  </r>
  <r>
    <m/>
    <x v="4"/>
    <s v="Credit Note"/>
    <s v="4401600493"/>
    <s v="BUILDERS WAREHOUSE:SECUNDA"/>
    <s v="SIMPLY BEAUTIFUL RANGE 15CM  150863"/>
    <n v="-24"/>
    <n v="41.5"/>
    <n v="-996"/>
    <n v="-117877.35000000003"/>
    <x v="12"/>
  </r>
  <r>
    <m/>
    <x v="4"/>
    <s v="Credit Note"/>
    <s v="4401600467"/>
    <s v="BUILDERS WAREHOUSE:LYNNWOOD"/>
    <s v="SIMPLY BEAUTIFUL RANGE 15CM  150863"/>
    <n v="-10"/>
    <n v="41.5"/>
    <n v="-415"/>
    <n v="-118292.35000000003"/>
    <x v="12"/>
  </r>
  <r>
    <m/>
    <x v="131"/>
    <s v="Credit Note"/>
    <s v="38716"/>
    <s v="FH CHAMBERLAIN TRADING (PTY) LTD:MONTANA"/>
    <s v="SIMPLY BEAUTIFUL RANGE 15CM"/>
    <n v="-47"/>
    <n v="41.5"/>
    <n v="-1950.5"/>
    <n v="-120242.85000000003"/>
    <x v="12"/>
  </r>
  <r>
    <m/>
    <x v="43"/>
    <s v="Credit Note"/>
    <s v="4401601335"/>
    <s v="BUILDERS WAREHOUSE:GREENSTONE"/>
    <s v="SIMPLY BEAUTIFUL RANGE 15CM  150863"/>
    <n v="-8"/>
    <n v="41.5"/>
    <n v="-332"/>
    <n v="-120574.85000000003"/>
    <x v="12"/>
  </r>
  <r>
    <m/>
    <x v="11"/>
    <s v="Credit Note"/>
    <s v="90193A"/>
    <s v="THYME SQUARE"/>
    <s v="SIMPLY BEAUTIFUL RANGE 15CM"/>
    <n v="-2"/>
    <n v="38.799999999999997"/>
    <n v="-77.599999999999994"/>
    <n v="-120652.45000000004"/>
    <x v="12"/>
  </r>
  <r>
    <m/>
    <x v="11"/>
    <s v="Credit Note"/>
    <s v="4401601679"/>
    <s v="BUILDERS WAREHOUSE:BETHLEHEM"/>
    <s v="SIMPLY BEAUTIFUL RANGE 15CM  150863"/>
    <n v="-19"/>
    <n v="41.5"/>
    <n v="-788.5"/>
    <n v="-121440.95000000004"/>
    <x v="12"/>
  </r>
  <r>
    <m/>
    <x v="3"/>
    <s v="Credit Note"/>
    <s v="4401602737"/>
    <s v="BUILDERS WAREHOUSE:RUSTENBURG"/>
    <s v="SIMPLY BEAUTIFUL RANGE 15CM  150863"/>
    <n v="-2"/>
    <n v="41.5"/>
    <n v="-83"/>
    <n v="-121523.95000000004"/>
    <x v="12"/>
  </r>
  <r>
    <m/>
    <x v="3"/>
    <s v="Credit Note"/>
    <s v="4401602785"/>
    <s v="BUILDERS WAREHOUSE:RIVONIA"/>
    <s v="SIMPLY BEAUTIFUL RANGE 15CM  150863"/>
    <n v="-1"/>
    <n v="41.5"/>
    <n v="-41.5"/>
    <n v="-121565.45000000004"/>
    <x v="12"/>
  </r>
  <r>
    <m/>
    <x v="3"/>
    <s v="Credit Note"/>
    <s v="4401602759"/>
    <s v="BUILDERS WAREHOUSE:RASLOUW"/>
    <s v="SIMPLY BEAUTIFUL RANGE 15CM  150863"/>
    <n v="-32"/>
    <n v="41.5"/>
    <n v="-1328"/>
    <n v="-122893.45000000004"/>
    <x v="12"/>
  </r>
  <r>
    <m/>
    <x v="3"/>
    <s v="Credit Note"/>
    <s v="4401602766"/>
    <s v="BUILDERS WAREHOUSE:CENTURION"/>
    <s v="SIMPLY BEAUTIFUL RANGE 15CM  150863"/>
    <n v="-24"/>
    <n v="41.5"/>
    <n v="-996"/>
    <n v="-123889.45000000004"/>
    <x v="12"/>
  </r>
  <r>
    <m/>
    <x v="12"/>
    <s v="Credit Note"/>
    <s v="4401603219"/>
    <s v="BUILDERS WAREHOUSE:ZAMBEZI"/>
    <s v="SIMPLY BEAUTIFUL RANGE 15CM  150863"/>
    <n v="-20"/>
    <n v="41.5"/>
    <n v="-830"/>
    <n v="-124719.45000000004"/>
    <x v="12"/>
  </r>
  <r>
    <m/>
    <x v="12"/>
    <s v="Credit Note"/>
    <s v="71216734"/>
    <s v="FH CHAMBERLAIN TRADING (PTY) LTD:SILVER LAKES"/>
    <s v="SIMPLY BEAUTIFUL RANGE 15CM"/>
    <n v="-14"/>
    <n v="41.5"/>
    <n v="-581"/>
    <n v="-125300.45000000004"/>
    <x v="12"/>
  </r>
  <r>
    <m/>
    <x v="13"/>
    <s v="Credit Note"/>
    <s v="4401603673"/>
    <s v="BUILDERS WAREHOUSE:NEWCASTLE"/>
    <s v="SIMPLY BEAUTIFUL RANGE 15CM  150863"/>
    <n v="-4"/>
    <n v="41.5"/>
    <n v="-166"/>
    <n v="-125466.45000000004"/>
    <x v="12"/>
  </r>
  <r>
    <m/>
    <x v="14"/>
    <s v="Credit Note"/>
    <s v="1202"/>
    <s v="ROSES FOR U t/a URTH"/>
    <s v="CALIBRACHOA15CM"/>
    <n v="-5"/>
    <n v="40.99"/>
    <n v="-204.95"/>
    <n v="-125671.40000000004"/>
    <x v="16"/>
  </r>
  <r>
    <m/>
    <x v="14"/>
    <s v="Credit Note"/>
    <s v="4401603964"/>
    <s v="BUILDERS WAREHOUSE:BLOEMFONTEIN"/>
    <s v="SIMPLY BEAUTIFUL RANGE 15CM  150863"/>
    <n v="-6"/>
    <n v="41.5"/>
    <n v="-249"/>
    <n v="-125920.40000000004"/>
    <x v="12"/>
  </r>
  <r>
    <m/>
    <x v="14"/>
    <s v="Credit Note"/>
    <s v="4401603920"/>
    <s v="BUILDERS WAREHOUSE:NEWMARKET"/>
    <s v="SIMPLY BEAUTIFUL RANGE 15CM  150863"/>
    <n v="-10"/>
    <n v="41.5"/>
    <n v="-415"/>
    <n v="-126335.40000000004"/>
    <x v="12"/>
  </r>
  <r>
    <m/>
    <x v="45"/>
    <s v="Credit Note"/>
    <s v="4401604474"/>
    <s v="BUILDERS WAREHOUSE:WOODLANDS"/>
    <s v="SIMPLY BEAUTIFUL RANGE 15CM  150863"/>
    <n v="-7"/>
    <n v="41.5"/>
    <n v="-290.5"/>
    <n v="-126625.90000000004"/>
    <x v="12"/>
  </r>
  <r>
    <m/>
    <x v="45"/>
    <s v="Credit Note"/>
    <s v="4401604416"/>
    <s v="BUILDERS WAREHOUSE:STRUBENS VALLEY"/>
    <s v="SIMPLY BEAUTIFUL RANGE 15CM  150863"/>
    <n v="-19"/>
    <n v="41.5"/>
    <n v="-788.5"/>
    <n v="-127414.40000000004"/>
    <x v="12"/>
  </r>
  <r>
    <m/>
    <x v="15"/>
    <s v="Credit Note"/>
    <s v="4401604899"/>
    <s v="BUILDERS WAREHOUSE:RIVONIA"/>
    <s v="SIMPLY BEAUTIFUL RANGE 15CM  150863"/>
    <n v="-1"/>
    <n v="41.5"/>
    <n v="-41.5"/>
    <n v="-127455.90000000004"/>
    <x v="12"/>
  </r>
  <r>
    <m/>
    <x v="15"/>
    <s v="Credit Note"/>
    <s v="4401604949"/>
    <s v="BUILDERS WAREHOUSE:SILVERLAKES"/>
    <s v="SIMPLY BEAUTIFUL RANGE 15CM  150863"/>
    <n v="-5"/>
    <n v="41.5"/>
    <n v="-207.5"/>
    <n v="-127663.40000000004"/>
    <x v="12"/>
  </r>
  <r>
    <m/>
    <x v="132"/>
    <s v="Credit Note"/>
    <s v="13020"/>
    <s v="FH CHAMBERLAIN TRADING (PTY) LTD:KYALAMI"/>
    <s v="SIMPLY BEAUTIFUL RANGE 15CM"/>
    <n v="-5"/>
    <n v="41.5"/>
    <n v="-207.5"/>
    <n v="-127870.90000000004"/>
    <x v="12"/>
  </r>
  <r>
    <m/>
    <x v="132"/>
    <s v="Credit Note"/>
    <s v="17012"/>
    <s v="FH CHAMBERLAIN TRADING (PTY) LTD:RIVIERA"/>
    <s v="SIMPLY BEAUTIFUL RANGE 15CM"/>
    <n v="-2"/>
    <n v="41.5"/>
    <n v="-83"/>
    <n v="-127953.90000000004"/>
    <x v="12"/>
  </r>
  <r>
    <m/>
    <x v="132"/>
    <s v="Credit Note"/>
    <s v="49024"/>
    <s v="FH CHAMBERLAIN TRADING (PTY) LTD:CENTURION"/>
    <s v="SIMPLY BEAUTIFUL RANGE 15CM"/>
    <n v="-2"/>
    <n v="41.5"/>
    <n v="-83"/>
    <n v="-128036.90000000004"/>
    <x v="12"/>
  </r>
  <r>
    <m/>
    <x v="132"/>
    <s v="Credit Note"/>
    <s v="4401605230"/>
    <s v="BUILDERS WAREHOUSE:MAFIKENG"/>
    <s v="SIMPLY BEAUTIFUL RANGE 15CM  150863"/>
    <n v="-64"/>
    <n v="41.5"/>
    <n v="-2656"/>
    <n v="-130692.90000000004"/>
    <x v="12"/>
  </r>
  <r>
    <m/>
    <x v="5"/>
    <s v="Credit Note"/>
    <s v="4401605602"/>
    <s v="BUILDERS WAREHOUSE:POLOKWANE"/>
    <s v="SIMPLY BEAUTIFUL RANGE 15CM  150863"/>
    <n v="-20"/>
    <n v="41.5"/>
    <n v="-830"/>
    <n v="-131522.90000000002"/>
    <x v="12"/>
  </r>
  <r>
    <m/>
    <x v="218"/>
    <s v="Credit Note"/>
    <s v="4401605950"/>
    <s v="BUILDERS WAREHOUSE:NELSPRUIT"/>
    <s v="SIMPLY BEAUTIFUL RANGE 15CM  150863"/>
    <n v="-58"/>
    <n v="41.5"/>
    <n v="-2407"/>
    <n v="-133929.90000000002"/>
    <x v="12"/>
  </r>
  <r>
    <m/>
    <x v="218"/>
    <s v="Credit Note"/>
    <s v="4401605943"/>
    <s v="BUILDERS WAREHOUSE:NEWMARKET"/>
    <s v="SIMPLY BEAUTIFUL RANGE 15CM  150863"/>
    <n v="-15"/>
    <n v="41.5"/>
    <n v="-622.5"/>
    <n v="-134552.40000000002"/>
    <x v="12"/>
  </r>
  <r>
    <m/>
    <x v="16"/>
    <s v="Credit Note"/>
    <s v="4401606695"/>
    <s v="BUILDERS WAREHOUSE:RUSTENBURG"/>
    <s v="SIMPLY BEAUTIFUL RANGE 15CM  150863"/>
    <n v="-16"/>
    <n v="41.5"/>
    <n v="-664"/>
    <n v="-135216.40000000002"/>
    <x v="12"/>
  </r>
  <r>
    <m/>
    <x v="16"/>
    <s v="Credit Note"/>
    <s v="4401606629"/>
    <s v="BUILDERS WAREHOUSE:ZAMBEZI"/>
    <s v="SIMPLY BEAUTIFUL RANGE 15CM  150863"/>
    <n v="-1"/>
    <n v="41.5"/>
    <n v="-41.5"/>
    <n v="-135257.90000000002"/>
    <x v="12"/>
  </r>
  <r>
    <m/>
    <x v="17"/>
    <s v="Credit Note"/>
    <s v="1387"/>
    <s v="THYME SQUARE"/>
    <s v="CALIBRACHOA 15CM"/>
    <n v="-8"/>
    <n v="38.799999999999997"/>
    <n v="-310.39999999999998"/>
    <n v="-135568.30000000002"/>
    <x v="16"/>
  </r>
  <r>
    <m/>
    <x v="17"/>
    <s v="Credit Note"/>
    <s v="4401607702"/>
    <s v="BUILDERS WAREHOUSE:SUNWARD PARK"/>
    <s v="SIMPLY BEAUTIFUL RANGE 15CM  150863"/>
    <n v="-2"/>
    <n v="41.5"/>
    <n v="-83"/>
    <n v="-135651.30000000002"/>
    <x v="12"/>
  </r>
  <r>
    <m/>
    <x v="17"/>
    <s v="Credit Note"/>
    <s v="4401607719"/>
    <s v="BUILDERS WAREHOUSE:EDENVALE"/>
    <s v="SIMPLY BEAUTIFUL RANGE 15CM  150863"/>
    <n v="-24"/>
    <n v="41.5"/>
    <n v="-996"/>
    <n v="-136647.30000000002"/>
    <x v="12"/>
  </r>
  <r>
    <m/>
    <x v="52"/>
    <s v="Credit Note"/>
    <s v="13103"/>
    <s v="FH CHAMBERLAIN TRADING (PTY) LTD:KYALAMI"/>
    <s v="SIMPLY BEAUTIFUL RANGE 15CM"/>
    <n v="-2"/>
    <n v="41.5"/>
    <n v="-83"/>
    <n v="-136730.30000000002"/>
    <x v="12"/>
  </r>
  <r>
    <m/>
    <x v="52"/>
    <s v="Credit Note"/>
    <s v="4401608665"/>
    <s v="BUILDERS WAREHOUSE:RUSTENBURG"/>
    <s v="SIMPLY BEAUTIFUL RANGE 15CM  150863"/>
    <n v="-1"/>
    <n v="41.5"/>
    <n v="-41.5"/>
    <n v="-136771.80000000002"/>
    <x v="12"/>
  </r>
  <r>
    <m/>
    <x v="53"/>
    <s v="Credit Note"/>
    <s v="4401609639"/>
    <s v="BUILDERS WAREHOUSE:KEMPTON PARK"/>
    <s v="SIMPLY BEAUTIFUL RANGE 15CM  150863"/>
    <n v="-11"/>
    <n v="41.5"/>
    <n v="-456.5"/>
    <n v="-137228.30000000002"/>
    <x v="12"/>
  </r>
  <r>
    <m/>
    <x v="47"/>
    <s v="Credit Note"/>
    <s v="4401609880"/>
    <s v="BUILDERS WAREHOUSE:NELSPRUIT"/>
    <s v="SIMPLY BEAUTIFUL RANGE 15CM  150863"/>
    <n v="-15"/>
    <n v="41.5"/>
    <n v="-622.5"/>
    <n v="-137850.80000000002"/>
    <x v="12"/>
  </r>
  <r>
    <m/>
    <x v="47"/>
    <s v="Credit Note"/>
    <s v="4401610135"/>
    <s v="BUILDERS WAREHOUSE:EDENVALE"/>
    <s v="SIMPLY BEAUTIFUL RANGE 15CM  150863"/>
    <n v="-26"/>
    <n v="41.5"/>
    <n v="-1079"/>
    <n v="-138929.80000000002"/>
    <x v="12"/>
  </r>
  <r>
    <m/>
    <x v="18"/>
    <s v="Credit Note"/>
    <s v="13144"/>
    <s v="FH CHAMBERLAIN TRADING (PTY) LTD:KYALAMI"/>
    <s v="SIMPLY BEAUTIFUL RANGE 15CM"/>
    <n v="-4"/>
    <n v="41.5"/>
    <n v="-166"/>
    <n v="-139095.80000000002"/>
    <x v="12"/>
  </r>
  <r>
    <m/>
    <x v="18"/>
    <s v="Credit Note"/>
    <s v="4401611256"/>
    <s v="BUILDERS WAREHOUSE:SILVERLAKES"/>
    <s v="SIMPLY BEAUTIFUL RANGE 15CM  150863"/>
    <n v="-3"/>
    <n v="41.5"/>
    <n v="-124.5"/>
    <n v="-139220.30000000002"/>
    <x v="12"/>
  </r>
  <r>
    <m/>
    <x v="18"/>
    <s v="Credit Note"/>
    <s v="4401611280"/>
    <s v="BUILDERS WAREHOUSE:FOURWAYS"/>
    <s v="SIMPLY BEAUTIFUL RANGE 15CM  150863"/>
    <n v="-3"/>
    <n v="41.5"/>
    <n v="-124.5"/>
    <n v="-139344.80000000002"/>
    <x v="12"/>
  </r>
  <r>
    <m/>
    <x v="282"/>
    <s v="Credit Note"/>
    <s v="39035"/>
    <s v="FH CHAMBERLAIN TRADING (PTY) LTD:MONTANA"/>
    <s v="SIMPLY BEAUTIFUL RANGE 15CM"/>
    <n v="-19"/>
    <n v="41.5"/>
    <n v="-788.5"/>
    <n v="-140133.30000000002"/>
    <x v="12"/>
  </r>
  <r>
    <m/>
    <x v="55"/>
    <s v="Credit Note"/>
    <s v="4401612298"/>
    <s v="BUILDERS WAREHOUSE:MAFIKENG"/>
    <s v="SIMPLY BEAUTIFUL RANGE 15CM  150863"/>
    <n v="-50"/>
    <n v="41.5"/>
    <n v="-2075"/>
    <n v="-142208.30000000002"/>
    <x v="12"/>
  </r>
  <r>
    <m/>
    <x v="48"/>
    <s v="Credit Note"/>
    <s v="1395"/>
    <s v="THYME SQUARE"/>
    <s v="CALIBRACHOA 15CM"/>
    <n v="-4"/>
    <n v="38.799999999999997"/>
    <n v="-155.19999999999999"/>
    <n v="-142363.50000000003"/>
    <x v="16"/>
  </r>
  <r>
    <m/>
    <x v="49"/>
    <s v="Credit Note"/>
    <s v="4401613390"/>
    <s v="BUILDERS WAREHOUSE:RUSTENBURG"/>
    <s v="SIMPLY BEAUTIFUL RANGE 15CM 150863"/>
    <n v="-16"/>
    <n v="41.5"/>
    <n v="-664"/>
    <n v="-143027.50000000003"/>
    <x v="12"/>
  </r>
  <r>
    <m/>
    <x v="49"/>
    <s v="Credit Note"/>
    <s v="4401613395"/>
    <s v="BUILDERS WAREHOUSE:KEMPTON PARK"/>
    <s v="SIMPLY BEAUTIFUL RANGE 15CM 150863"/>
    <n v="-7"/>
    <n v="41.5"/>
    <n v="-290.5"/>
    <n v="-143318.00000000003"/>
    <x v="12"/>
  </r>
  <r>
    <m/>
    <x v="19"/>
    <s v="Credit Note"/>
    <s v="4401613798"/>
    <s v="BUILDERS WAREHOUSE:HARTEBEESPOORT"/>
    <s v="SIMPLY BEAUTIFUL RANGE 15CM 150863"/>
    <n v="-24"/>
    <n v="41.5"/>
    <n v="-996"/>
    <n v="-144314.00000000003"/>
    <x v="12"/>
  </r>
  <r>
    <m/>
    <x v="50"/>
    <s v="Credit Note"/>
    <s v="4401614237"/>
    <s v="BUILDERS WAREHOUSE:SECUNDA"/>
    <s v="SIMPLY BEAUTIFUL RANGE 15CM 150863"/>
    <n v="-20"/>
    <n v="41.5"/>
    <n v="-830"/>
    <n v="-145144.00000000003"/>
    <x v="12"/>
  </r>
  <r>
    <m/>
    <x v="56"/>
    <s v="Credit Note"/>
    <s v="4401614674"/>
    <s v="BUILDERS WAREHOUSE:ROBINDALE"/>
    <s v="SIMPLY BEAUTIFUL RANGE 15CM 150863"/>
    <n v="-13"/>
    <n v="41.5"/>
    <n v="-539.5"/>
    <n v="-145683.50000000003"/>
    <x v="12"/>
  </r>
  <r>
    <m/>
    <x v="20"/>
    <s v="Credit Note"/>
    <s v="1335"/>
    <s v="THYME SQUARE"/>
    <s v="SIMPLY BEAUTIFUL RANGE 15CM"/>
    <n v="-3"/>
    <n v="38.799999999999997"/>
    <n v="-116.4"/>
    <n v="-145799.90000000002"/>
    <x v="12"/>
  </r>
  <r>
    <m/>
    <x v="20"/>
    <s v="Credit Note"/>
    <s v="4401615039"/>
    <s v="BUILDERS WAREHOUSE:BLOEMFONTEIN"/>
    <s v="SIMPLY BEAUTIFUL RANGE 15CM 150863"/>
    <n v="-11"/>
    <n v="41.5"/>
    <n v="-456.5"/>
    <n v="-146256.40000000002"/>
    <x v="12"/>
  </r>
  <r>
    <m/>
    <x v="20"/>
    <s v="Credit Note"/>
    <s v="4401614964"/>
    <s v="BUILDERS WAREHOUSE:MAFIKENG"/>
    <s v="SIMPLY BEAUTIFUL RANGE 15CM 150863"/>
    <n v="-2"/>
    <n v="41.5"/>
    <n v="-83"/>
    <n v="-146339.40000000002"/>
    <x v="12"/>
  </r>
  <r>
    <m/>
    <x v="20"/>
    <s v="Credit Note"/>
    <s v="4401614974"/>
    <s v="BUILDERS WAREHOUSE:FOURWAYS"/>
    <s v="SIMPLY BEAUTIFUL RANGE 15CM 150863"/>
    <n v="-1"/>
    <n v="41.5"/>
    <n v="-41.5"/>
    <n v="-146380.90000000002"/>
    <x v="12"/>
  </r>
  <r>
    <m/>
    <x v="21"/>
    <s v="Credit Note"/>
    <s v="4401615858"/>
    <s v="BUILDERS WAREHOUSE:WOODLANDS"/>
    <s v="SIMPLY BEAUTIFUL RANGE 15CM 150863"/>
    <n v="-18"/>
    <n v="41.5"/>
    <n v="-747"/>
    <n v="-147127.90000000002"/>
    <x v="12"/>
  </r>
  <r>
    <m/>
    <x v="21"/>
    <s v="Credit Note"/>
    <s v="4401615886"/>
    <s v="BUILDERS WAREHOUSE:LYNNWOOD"/>
    <s v="SIMPLY BEAUTIFUL RANGE 15CM 150863"/>
    <n v="-2"/>
    <n v="41.5"/>
    <n v="-83"/>
    <n v="-147210.90000000002"/>
    <x v="12"/>
  </r>
  <r>
    <s v="Total for SIMPLY BEAUTIFUL RANGE 15CM"/>
    <x v="0"/>
    <m/>
    <m/>
    <m/>
    <m/>
    <n v="-3569"/>
    <m/>
    <n v="-147210.90000000002"/>
    <m/>
    <x v="0"/>
  </r>
  <r>
    <s v="VERBENA 15CM"/>
    <x v="0"/>
    <m/>
    <m/>
    <m/>
    <m/>
    <m/>
    <m/>
    <m/>
    <m/>
    <x v="0"/>
  </r>
  <r>
    <m/>
    <x v="57"/>
    <s v="Credit Note"/>
    <s v="1103"/>
    <s v="THYME SQUARE"/>
    <s v="VERBENA 14CM"/>
    <n v="-15"/>
    <n v="38.799999999999997"/>
    <n v="-582"/>
    <n v="-582"/>
    <x v="12"/>
  </r>
  <r>
    <m/>
    <x v="220"/>
    <s v="Credit Note"/>
    <s v="4401479504"/>
    <s v="BUILDERS WAREHOUSE:NELSPRUIT"/>
    <s v="VERBENA 15CM  450520"/>
    <n v="-24"/>
    <n v="41.5"/>
    <n v="-996"/>
    <n v="-1578"/>
    <x v="12"/>
  </r>
  <r>
    <m/>
    <x v="211"/>
    <s v="Credit Note"/>
    <s v="4401479939"/>
    <s v="BUILDERS WAREHOUSE:GREENSTONE"/>
    <s v="VERBENA 15CM  450520"/>
    <n v="-5"/>
    <n v="41.5"/>
    <n v="-207.5"/>
    <n v="-1785.5"/>
    <x v="12"/>
  </r>
  <r>
    <m/>
    <x v="144"/>
    <s v="Credit Note"/>
    <s v="4401480171"/>
    <s v="BUILDERS WAREHOUSE:NEWCASTLE"/>
    <s v="VERBENA 15CM  450520"/>
    <n v="-3"/>
    <n v="41.5"/>
    <n v="-124.5"/>
    <n v="-1910"/>
    <x v="12"/>
  </r>
  <r>
    <m/>
    <x v="144"/>
    <s v="Credit Note"/>
    <s v="4401480187"/>
    <s v="BUILDERS WAREHOUSE:EDENVALE"/>
    <s v="VERBENA 15CM  450520"/>
    <n v="-2"/>
    <n v="41.5"/>
    <n v="-83"/>
    <n v="-1993"/>
    <x v="12"/>
  </r>
  <r>
    <m/>
    <x v="249"/>
    <s v="Credit Note"/>
    <s v="4401480898"/>
    <s v="BUILDERS WAREHOUSE:HARTEBEESPOORT"/>
    <s v="VERBENA 15CM  450520"/>
    <n v="-9"/>
    <n v="41.5"/>
    <n v="-373.5"/>
    <n v="-2366.5"/>
    <x v="12"/>
  </r>
  <r>
    <m/>
    <x v="212"/>
    <s v="Credit Note"/>
    <s v="4401483430"/>
    <s v="BUILDERS WAREHOUSE:GREENSTONE"/>
    <s v="VERBENA 15CM  450520"/>
    <n v="-8"/>
    <n v="41.5"/>
    <n v="-332"/>
    <n v="-2698.5"/>
    <x v="12"/>
  </r>
  <r>
    <m/>
    <x v="212"/>
    <s v="Credit Note"/>
    <s v="4401483531"/>
    <s v="BUILDERS WAREHOUSE:BEDFORDVIEW"/>
    <s v="VERBENA 15CM  450520"/>
    <n v="-6"/>
    <n v="41.5"/>
    <n v="-249"/>
    <n v="-2947.5"/>
    <x v="12"/>
  </r>
  <r>
    <m/>
    <x v="225"/>
    <s v="Credit Note"/>
    <s v="4401485511"/>
    <s v="BUILDERS WAREHOUSE:KEMPTON PARK"/>
    <s v="VERBENA 15CM  450520"/>
    <n v="-14"/>
    <n v="41.5"/>
    <n v="-581"/>
    <n v="-3528.5"/>
    <x v="12"/>
  </r>
  <r>
    <m/>
    <x v="150"/>
    <s v="Credit Note"/>
    <s v="4401488273"/>
    <s v="BUILDERS WAREHOUSE:CARNIVAL MALL"/>
    <s v="VERBENA 15CM  450520"/>
    <n v="-11"/>
    <n v="41.5"/>
    <n v="-456.5"/>
    <n v="-3985"/>
    <x v="12"/>
  </r>
  <r>
    <m/>
    <x v="221"/>
    <s v="Credit Note"/>
    <s v="4401493037"/>
    <s v="BUILDERS WAREHOUSE:KEMPTON PARK"/>
    <s v="VERBENA 15CM  450520"/>
    <n v="-9"/>
    <n v="41.5"/>
    <n v="-373.5"/>
    <n v="-4358.5"/>
    <x v="12"/>
  </r>
  <r>
    <m/>
    <x v="221"/>
    <s v="Credit Note"/>
    <s v="4401493056"/>
    <s v="BUILDERS WAREHOUSE:ERASMUS PARK"/>
    <s v="VERBENA 15CM  450520"/>
    <n v="-14"/>
    <n v="41.5"/>
    <n v="-581"/>
    <n v="-4939.5"/>
    <x v="12"/>
  </r>
  <r>
    <m/>
    <x v="156"/>
    <s v="Credit Note"/>
    <s v="4401497025"/>
    <s v="BUILDERS WAREHOUSE:GREENSTONE"/>
    <s v="VERBENA 15CM  450520"/>
    <n v="-8"/>
    <n v="41.5"/>
    <n v="-332"/>
    <n v="-5271.5"/>
    <x v="12"/>
  </r>
  <r>
    <m/>
    <x v="156"/>
    <s v="Credit Note"/>
    <s v="4401496995"/>
    <s v="BUILDERS WAREHOUSE:STRUBENS VALLEY"/>
    <s v="VERBENA 15CM  450520"/>
    <n v="-11"/>
    <n v="41.5"/>
    <n v="-456.5"/>
    <n v="-5728"/>
    <x v="12"/>
  </r>
  <r>
    <m/>
    <x v="156"/>
    <s v="Credit Note"/>
    <s v="4401497380"/>
    <s v="BUILDERS WAREHOUSE:EDENVALE"/>
    <s v="VERBENA 15CM  450520"/>
    <n v="-1"/>
    <n v="41.5"/>
    <n v="-41.5"/>
    <n v="-5769.5"/>
    <x v="12"/>
  </r>
  <r>
    <m/>
    <x v="156"/>
    <s v="Credit Note"/>
    <s v="4401497322"/>
    <s v="BUILDERS WAREHOUSE:RIVONIA"/>
    <s v="VERBENA 15CM  450520"/>
    <n v="-4"/>
    <n v="41.5"/>
    <n v="-166"/>
    <n v="-5935.5"/>
    <x v="12"/>
  </r>
  <r>
    <m/>
    <x v="157"/>
    <s v="Credit Note"/>
    <s v="4401497388"/>
    <s v="BUILDERS WAREHOUSE:NEWMARKET"/>
    <s v="VERBENA 15CM  450520"/>
    <n v="-9"/>
    <n v="41.5"/>
    <n v="-373.5"/>
    <n v="-6309"/>
    <x v="12"/>
  </r>
  <r>
    <m/>
    <x v="157"/>
    <s v="Credit Note"/>
    <s v="1129"/>
    <s v="THYME SQUARE"/>
    <s v="VERBENA 15CM"/>
    <n v="-2"/>
    <n v="19.989999999999998"/>
    <n v="-39.979999999999997"/>
    <n v="-6348.98"/>
    <x v="12"/>
  </r>
  <r>
    <m/>
    <x v="160"/>
    <s v="Credit Note"/>
    <s v="4401498980"/>
    <s v="BUILDERS WAREHOUSE:BLOEMFONTEIN"/>
    <s v="VERBENA 15CM  450520"/>
    <n v="-4"/>
    <n v="41.5"/>
    <n v="-166"/>
    <n v="-6514.98"/>
    <x v="12"/>
  </r>
  <r>
    <m/>
    <x v="161"/>
    <s v="Credit Note"/>
    <s v="4401499390"/>
    <s v="BUILDERS WAREHOUSE:KEMPTON PARK"/>
    <s v="VERBENA 15CM  450520"/>
    <n v="-12"/>
    <n v="41.5"/>
    <n v="-498"/>
    <n v="-7012.98"/>
    <x v="12"/>
  </r>
  <r>
    <m/>
    <x v="162"/>
    <s v="Credit Note"/>
    <s v="4401499865"/>
    <s v="BUILDERS WAREHOUSE:NEWMARKET"/>
    <s v="VERBENA 15CM  450520"/>
    <n v="-13"/>
    <n v="41.5"/>
    <n v="-539.5"/>
    <n v="-7552.48"/>
    <x v="12"/>
  </r>
  <r>
    <m/>
    <x v="162"/>
    <s v="Credit Note"/>
    <s v="4401499923"/>
    <s v="BUILDERS WAREHOUSE:ROBINDALE"/>
    <s v="VERBENA 15CM  450520"/>
    <n v="-3"/>
    <n v="41.5"/>
    <n v="-124.5"/>
    <n v="-7676.98"/>
    <x v="12"/>
  </r>
  <r>
    <m/>
    <x v="169"/>
    <s v="Credit Note"/>
    <s v="4401504265"/>
    <s v="BUILDERS WAREHOUSE:KEMPTON PARK"/>
    <s v="VERBENA 15CM  450520"/>
    <n v="-10"/>
    <n v="41.5"/>
    <n v="-415"/>
    <n v="-8091.98"/>
    <x v="12"/>
  </r>
  <r>
    <m/>
    <x v="60"/>
    <s v="Credit Note"/>
    <s v="4401504638"/>
    <s v="BUILDERS WAREHOUSE:SUNWARD PARK"/>
    <s v="VERBENA 15CM  450520"/>
    <n v="-14"/>
    <n v="41.5"/>
    <n v="-581"/>
    <n v="-8672.98"/>
    <x v="12"/>
  </r>
  <r>
    <m/>
    <x v="60"/>
    <s v="Credit Note"/>
    <s v="0985"/>
    <s v="THYME SQUARE"/>
    <s v="VERBENA 15CM"/>
    <n v="-3"/>
    <n v="38.799999999999997"/>
    <n v="-116.4"/>
    <n v="-8789.3799999999992"/>
    <x v="12"/>
  </r>
  <r>
    <m/>
    <x v="172"/>
    <s v="Credit Note"/>
    <s v="4401506206"/>
    <s v="BUILDERS WAREHOUSE:GREENSTONE"/>
    <s v="VERBENA 15CM  450520"/>
    <n v="-6"/>
    <n v="41.5"/>
    <n v="-249"/>
    <n v="-9038.3799999999992"/>
    <x v="12"/>
  </r>
  <r>
    <m/>
    <x v="172"/>
    <s v="Credit Note"/>
    <s v="4401506159"/>
    <s v="BUILDERS WAREHOUSE:BEDFORDVIEW"/>
    <s v="VERBENA 15CM  450520"/>
    <n v="-1"/>
    <n v="41.5"/>
    <n v="-41.5"/>
    <n v="-9079.8799999999992"/>
    <x v="12"/>
  </r>
  <r>
    <m/>
    <x v="172"/>
    <s v="Credit Note"/>
    <s v="4401506213"/>
    <s v="BUILDERS WAREHOUSE:NEWCASTLE"/>
    <s v="VERBENA 15CM  450520"/>
    <n v="-5"/>
    <n v="41.5"/>
    <n v="-207.5"/>
    <n v="-9287.3799999999992"/>
    <x v="12"/>
  </r>
  <r>
    <m/>
    <x v="247"/>
    <s v="Credit Note"/>
    <s v="4401506527"/>
    <s v="BUILDERS WAREHOUSE:CEDAR SQUARE"/>
    <s v="VERBENA 15CM  450520"/>
    <n v="-5"/>
    <n v="41.5"/>
    <n v="-207.5"/>
    <n v="-9494.8799999999992"/>
    <x v="12"/>
  </r>
  <r>
    <m/>
    <x v="176"/>
    <s v="Credit Note"/>
    <s v="4401508561"/>
    <s v="BUILDERS WAREHOUSE:NEWMARKET"/>
    <s v="VERBENA 15CM  450520"/>
    <n v="-7"/>
    <n v="41.5"/>
    <n v="-290.5"/>
    <n v="-9785.3799999999992"/>
    <x v="12"/>
  </r>
  <r>
    <m/>
    <x v="176"/>
    <s v="Credit Note"/>
    <s v="4401508510"/>
    <s v="BUILDERS WAREHOUSE:CEDAR SQUARE"/>
    <s v="VERBENA 15CM  450520"/>
    <n v="-8"/>
    <n v="41.5"/>
    <n v="-332"/>
    <n v="-10117.379999999999"/>
    <x v="12"/>
  </r>
  <r>
    <m/>
    <x v="61"/>
    <s v="Credit Note"/>
    <s v="4401509842"/>
    <s v="BUILDERS WAREHOUSE:CEDAR SQUARE"/>
    <s v="VERBENA 15CM 450520"/>
    <n v="-3"/>
    <n v="41.5"/>
    <n v="-124.5"/>
    <n v="-10241.879999999999"/>
    <x v="12"/>
  </r>
  <r>
    <m/>
    <x v="61"/>
    <s v="Credit Note"/>
    <s v="4401509753"/>
    <s v="BUILDERS WAREHOUSE:CENTURION"/>
    <s v="VERBENA 15CM  450520"/>
    <n v="-16"/>
    <n v="41.5"/>
    <n v="-664"/>
    <n v="-10905.88"/>
    <x v="12"/>
  </r>
  <r>
    <m/>
    <x v="63"/>
    <s v="Credit Note"/>
    <s v="4401510924"/>
    <s v="BUILDERS WAREHOUSE:CARNIVAL MALL"/>
    <s v="VERBENA 15CM  450520"/>
    <n v="-7"/>
    <n v="41.5"/>
    <n v="-290.5"/>
    <n v="-11196.38"/>
    <x v="12"/>
  </r>
  <r>
    <m/>
    <x v="63"/>
    <s v="Credit Note"/>
    <s v="87095A"/>
    <s v="THYME SQUARE"/>
    <s v="VERBENA 15CM"/>
    <n v="-8"/>
    <n v="38.799999999999997"/>
    <n v="-310.39999999999998"/>
    <n v="-11506.779999999999"/>
    <x v="12"/>
  </r>
  <r>
    <m/>
    <x v="177"/>
    <s v="Credit Note"/>
    <s v="4401512643"/>
    <s v="BUILDERS WAREHOUSE:NEWCASTLE"/>
    <s v="VERBENA 15CM  450520"/>
    <n v="-5"/>
    <n v="41.5"/>
    <n v="-207.5"/>
    <n v="-11714.279999999999"/>
    <x v="12"/>
  </r>
  <r>
    <m/>
    <x v="177"/>
    <s v="Credit Note"/>
    <s v="4401512654"/>
    <s v="BUILDERS WAREHOUSE:KLERKSDORP"/>
    <s v="VERBENA 15CM  450520"/>
    <n v="-15"/>
    <n v="41.5"/>
    <n v="-622.5"/>
    <n v="-12336.779999999999"/>
    <x v="12"/>
  </r>
  <r>
    <m/>
    <x v="178"/>
    <s v="Credit Note"/>
    <s v="87130A"/>
    <s v="THYME SQUARE"/>
    <s v="VERBENA 15CM"/>
    <n v="-8"/>
    <n v="38.799999999999997"/>
    <n v="-310.39999999999998"/>
    <n v="-12647.179999999998"/>
    <x v="12"/>
  </r>
  <r>
    <m/>
    <x v="65"/>
    <s v="Credit Note"/>
    <s v="4401513981"/>
    <s v="BUILDERS WAREHOUSE:RASLOUW"/>
    <s v="VERBENA 15CM  450520"/>
    <n v="-10"/>
    <n v="41.5"/>
    <n v="-415"/>
    <n v="-13062.179999999998"/>
    <x v="12"/>
  </r>
  <r>
    <m/>
    <x v="65"/>
    <s v="Credit Note"/>
    <s v="4401513934"/>
    <s v="BUILDERS WAREHOUSE:CENTURION"/>
    <s v="VERBENA 15CM  450520"/>
    <n v="-1"/>
    <n v="41.5"/>
    <n v="-41.5"/>
    <n v="-13103.679999999998"/>
    <x v="12"/>
  </r>
  <r>
    <m/>
    <x v="137"/>
    <s v="Credit Note"/>
    <s v="4401514813"/>
    <s v="BUILDERS WAREHOUSE:NOORDHEUWEL"/>
    <s v="VERBENA 15CM  450520"/>
    <n v="-6"/>
    <n v="41.5"/>
    <n v="-249"/>
    <n v="-13352.679999999998"/>
    <x v="12"/>
  </r>
  <r>
    <m/>
    <x v="137"/>
    <s v="Credit Note"/>
    <s v="4401514805"/>
    <s v="BUILDERS WAREHOUSE:STRUBENS VALLEY"/>
    <s v="VERBENA 15CM  450520"/>
    <n v="-4"/>
    <n v="41.5"/>
    <n v="-166"/>
    <n v="-13518.679999999998"/>
    <x v="12"/>
  </r>
  <r>
    <m/>
    <x v="67"/>
    <s v="Credit Note"/>
    <s v="4401515857"/>
    <s v="BUILDERS WAREHOUSE:KEMPTON PARK"/>
    <s v="VERBENA 15CM 450520"/>
    <n v="-10"/>
    <n v="41.5"/>
    <n v="-415"/>
    <n v="-13933.679999999998"/>
    <x v="12"/>
  </r>
  <r>
    <m/>
    <x v="69"/>
    <s v="Credit Note"/>
    <s v="4401517963"/>
    <s v="BUILDERS WAREHOUSE:CRAIGHALL PARK"/>
    <s v="VERBENA 15CM  450520"/>
    <n v="-8"/>
    <n v="41.5"/>
    <n v="-332"/>
    <n v="-14265.679999999998"/>
    <x v="12"/>
  </r>
  <r>
    <m/>
    <x v="70"/>
    <s v="Credit Note"/>
    <s v="4401518927"/>
    <s v="BUILDERS WAREHOUSE:NEWMARKET"/>
    <s v="VERBENA 15CM  450520"/>
    <n v="-17"/>
    <n v="41.5"/>
    <n v="-705.5"/>
    <n v="-14971.179999999998"/>
    <x v="12"/>
  </r>
  <r>
    <m/>
    <x v="181"/>
    <s v="Credit Note"/>
    <s v="4401520981"/>
    <s v="BUILDERS WAREHOUSE:KLERKSDORP"/>
    <s v="VERBENA 15CM  450520"/>
    <n v="-7"/>
    <n v="41.5"/>
    <n v="-290.5"/>
    <n v="-15261.679999999998"/>
    <x v="12"/>
  </r>
  <r>
    <m/>
    <x v="74"/>
    <s v="Credit Note"/>
    <s v="4401524298"/>
    <s v="BUILDERS WAREHOUSE:ROBINDALE"/>
    <s v="VERBENA 15CM  450520"/>
    <n v="-11"/>
    <n v="41.5"/>
    <n v="-456.5"/>
    <n v="-15718.179999999998"/>
    <x v="12"/>
  </r>
  <r>
    <m/>
    <x v="183"/>
    <s v="Credit Note"/>
    <s v="4401524729"/>
    <s v="BUILDERS WAREHOUSE:NELSPRUIT"/>
    <s v="VERBENA 15CM  450520"/>
    <n v="-9"/>
    <n v="41.5"/>
    <n v="-373.5"/>
    <n v="-16091.679999999998"/>
    <x v="12"/>
  </r>
  <r>
    <m/>
    <x v="183"/>
    <s v="Credit Note"/>
    <s v="4401524680"/>
    <s v="BUILDERS WAREHOUSE:BOKSBURG (NEW)"/>
    <s v="VERBENA 15CM  450520"/>
    <n v="-29"/>
    <n v="41.5"/>
    <n v="-1203.5"/>
    <n v="-17295.18"/>
    <x v="12"/>
  </r>
  <r>
    <m/>
    <x v="75"/>
    <s v="Credit Note"/>
    <s v="4401525559"/>
    <s v="BUILDERS WAREHOUSE:RIVONIA"/>
    <s v="VERBENA 15CM  450520"/>
    <n v="-7"/>
    <n v="41.5"/>
    <n v="-290.5"/>
    <n v="-17585.68"/>
    <x v="12"/>
  </r>
  <r>
    <m/>
    <x v="79"/>
    <s v="Credit Note"/>
    <s v="1808"/>
    <s v="ROSES FOR U t/a URTH"/>
    <s v="VERBENA 15CM"/>
    <n v="-1"/>
    <n v="41.5"/>
    <n v="-41.5"/>
    <n v="-17627.18"/>
    <x v="12"/>
  </r>
  <r>
    <m/>
    <x v="80"/>
    <s v="Credit Note"/>
    <s v="4401531707"/>
    <s v="BUILDERS WAREHOUSE:BETHLEHEM"/>
    <s v="VERBENA 15CM  450520"/>
    <n v="-5"/>
    <n v="41.5"/>
    <n v="-207.5"/>
    <n v="-17834.68"/>
    <x v="12"/>
  </r>
  <r>
    <m/>
    <x v="80"/>
    <s v="Credit Note"/>
    <s v="4401531616"/>
    <s v="BUILDERS WAREHOUSE:BRYANSTON"/>
    <s v="VERBENA 15CM  450520"/>
    <n v="-1"/>
    <n v="41.5"/>
    <n v="-41.5"/>
    <n v="-17876.18"/>
    <x v="12"/>
  </r>
  <r>
    <m/>
    <x v="83"/>
    <s v="Credit Note"/>
    <s v="4401535103"/>
    <s v="BUILDERS WAREHOUSE:RASLOUW"/>
    <s v="450520  VERBENA 15CM"/>
    <n v="-1"/>
    <n v="41.5"/>
    <n v="-41.5"/>
    <n v="-17917.68"/>
    <x v="12"/>
  </r>
  <r>
    <m/>
    <x v="87"/>
    <s v="Credit Note"/>
    <s v="1882"/>
    <s v="ROSES FOR U t/a URTH"/>
    <s v="VERBENA 15CM"/>
    <n v="-10"/>
    <n v="41.5"/>
    <n v="-415"/>
    <n v="-18332.68"/>
    <x v="12"/>
  </r>
  <r>
    <m/>
    <x v="270"/>
    <s v="Credit Note"/>
    <s v="4401550366"/>
    <s v="BUILDERS WAREHOUSE:NORTHRIDING"/>
    <s v="VERBENA 15CM  450520"/>
    <n v="-6"/>
    <n v="41.5"/>
    <n v="-249"/>
    <n v="-18581.68"/>
    <x v="12"/>
  </r>
  <r>
    <m/>
    <x v="105"/>
    <s v="Credit Note"/>
    <s v="4401556760"/>
    <s v="BUILDERS WAREHOUSE:RASLOUW"/>
    <s v="VERBENA 15CM  450520"/>
    <n v="-6"/>
    <n v="41.5"/>
    <n v="-249"/>
    <n v="-18830.68"/>
    <x v="12"/>
  </r>
  <r>
    <m/>
    <x v="109"/>
    <s v="Credit Note"/>
    <s v="4401558913"/>
    <s v="BUILDERS WAREHOUSE:RASLOUW"/>
    <s v="VERBENA 15CM  450520"/>
    <n v="-8"/>
    <n v="41.5"/>
    <n v="-332"/>
    <n v="-19162.68"/>
    <x v="12"/>
  </r>
  <r>
    <m/>
    <x v="197"/>
    <s v="Credit Note"/>
    <s v="1895"/>
    <s v="THYME SQUARE"/>
    <s v="VERBENA 15CM"/>
    <n v="-1"/>
    <n v="38.799999999999997"/>
    <n v="-38.799999999999997"/>
    <n v="-19201.48"/>
    <x v="12"/>
  </r>
  <r>
    <m/>
    <x v="23"/>
    <s v="Credit Note"/>
    <s v="1988"/>
    <s v="ROSES FOR U t/a URTH"/>
    <s v="VERBENA 15CM"/>
    <n v="-3"/>
    <n v="40.99"/>
    <n v="-122.97"/>
    <n v="-19324.45"/>
    <x v="12"/>
  </r>
  <r>
    <m/>
    <x v="202"/>
    <s v="Credit Note"/>
    <s v="1948"/>
    <s v="ROSES FOR U t/a URTH"/>
    <s v="VERBENA 15CM"/>
    <n v="-1"/>
    <n v="40.99"/>
    <n v="-40.99"/>
    <n v="-19365.440000000002"/>
    <x v="12"/>
  </r>
  <r>
    <m/>
    <x v="205"/>
    <s v="Credit Note"/>
    <s v="1255"/>
    <s v="ROSES FOR U t/a URTH"/>
    <s v="VERBENA 15CM"/>
    <n v="-2"/>
    <n v="40.99"/>
    <n v="-81.98"/>
    <n v="-19447.420000000002"/>
    <x v="12"/>
  </r>
  <r>
    <m/>
    <x v="36"/>
    <s v="Credit Note"/>
    <s v="89832A"/>
    <s v="THYME SQUARE"/>
    <s v="VERBENA 15CM"/>
    <n v="-23"/>
    <n v="38.799999999999997"/>
    <n v="-892.4"/>
    <n v="-20339.820000000003"/>
    <x v="12"/>
  </r>
  <r>
    <m/>
    <x v="246"/>
    <s v="Credit Note"/>
    <s v="1374"/>
    <s v="ROSES FOR U t/a URTH"/>
    <s v="VERBENA 15CM"/>
    <n v="-2"/>
    <n v="40.99"/>
    <n v="-81.98"/>
    <n v="-20421.800000000003"/>
    <x v="12"/>
  </r>
  <r>
    <m/>
    <x v="42"/>
    <s v="Credit Note"/>
    <s v="1314"/>
    <s v="ROSES FOR U t/a URTH"/>
    <s v="VERBENA 15CM"/>
    <n v="-6"/>
    <n v="40.99"/>
    <n v="-245.94"/>
    <n v="-20667.740000000002"/>
    <x v="12"/>
  </r>
  <r>
    <m/>
    <x v="20"/>
    <s v="Credit Note"/>
    <s v="1275"/>
    <s v="ROSES FOR U t/a URTH"/>
    <s v="VERBENA 15CM"/>
    <n v="-1"/>
    <n v="40.99"/>
    <n v="-40.99"/>
    <n v="-20708.730000000003"/>
    <x v="12"/>
  </r>
  <r>
    <s v="Total for VERBENA 15CM"/>
    <x v="0"/>
    <m/>
    <m/>
    <m/>
    <m/>
    <n v="-504"/>
    <m/>
    <n v="-20708.730000000003"/>
    <m/>
    <x v="0"/>
  </r>
  <r>
    <s v="VERBENA CADETTE PINK 15CM"/>
    <x v="0"/>
    <m/>
    <m/>
    <m/>
    <m/>
    <m/>
    <m/>
    <m/>
    <m/>
    <x v="0"/>
  </r>
  <r>
    <m/>
    <x v="3"/>
    <s v="Credit Note"/>
    <s v="67375-121176"/>
    <s v="STODELS NURSERIES:BRYANSTON"/>
    <s v="26223650 - VERBENA ASSORTED 15CM (MALANSEUNS SHOW SPECIAL)"/>
    <n v="-9"/>
    <n v="17"/>
    <n v="-153"/>
    <n v="-153"/>
    <x v="12"/>
  </r>
  <r>
    <s v="Total for VERBENA CADETTE PINK 15CM"/>
    <x v="0"/>
    <m/>
    <m/>
    <m/>
    <m/>
    <n v="-9"/>
    <m/>
    <n v="-153"/>
    <m/>
    <x v="0"/>
  </r>
  <r>
    <s v="RANUNCULAS 15CM"/>
    <x v="0"/>
    <m/>
    <m/>
    <m/>
    <m/>
    <m/>
    <m/>
    <m/>
    <m/>
    <x v="0"/>
  </r>
  <r>
    <m/>
    <x v="103"/>
    <s v="Credit Note"/>
    <s v="27022"/>
    <s v="LIFESTYLE HOME GARDEN"/>
    <s v="RANUNCULAS 15CM"/>
    <n v="-4"/>
    <n v="20"/>
    <n v="-80"/>
    <n v="-80"/>
    <x v="18"/>
  </r>
  <r>
    <m/>
    <x v="108"/>
    <s v="Credit Note"/>
    <s v="15894"/>
    <s v="GARDENSHOP PARKTOWN"/>
    <s v="RANUNCULAS 15CM"/>
    <n v="-18"/>
    <n v="22.9"/>
    <n v="-412.2"/>
    <n v="-492.2"/>
    <x v="18"/>
  </r>
  <r>
    <m/>
    <x v="111"/>
    <s v="Credit Note"/>
    <s v="1673"/>
    <s v="PRETTY GARDENS"/>
    <s v="RANUNCULAS 15CM"/>
    <n v="-32"/>
    <n v="32.950000000000003"/>
    <n v="-1054.4000000000001"/>
    <n v="-1546.6000000000001"/>
    <x v="18"/>
  </r>
  <r>
    <m/>
    <x v="304"/>
    <s v="Credit Note"/>
    <s v="1682"/>
    <s v="LITTLE AUSTRIA"/>
    <s v="RANUNCULAS 15CM"/>
    <n v="-4"/>
    <n v="22.9"/>
    <n v="-91.6"/>
    <n v="-1638.2"/>
    <x v="18"/>
  </r>
  <r>
    <m/>
    <x v="120"/>
    <s v="Credit Note"/>
    <s v="1934"/>
    <s v="THYME SQUARE"/>
    <s v="RANUNCULAS 15CM"/>
    <n v="-1"/>
    <n v="23.7"/>
    <n v="-23.7"/>
    <n v="-1661.9"/>
    <x v="18"/>
  </r>
  <r>
    <s v="Total for RANUNCULAS 15CM"/>
    <x v="0"/>
    <m/>
    <m/>
    <m/>
    <m/>
    <n v="-59"/>
    <m/>
    <n v="-1661.9"/>
    <m/>
    <x v="0"/>
  </r>
  <r>
    <s v="SUCCULENT 15CM"/>
    <x v="0"/>
    <m/>
    <m/>
    <m/>
    <m/>
    <m/>
    <m/>
    <m/>
    <m/>
    <x v="0"/>
  </r>
  <r>
    <m/>
    <x v="144"/>
    <s v="Credit Note"/>
    <s v="25287"/>
    <s v="LIFESTYLE HOME GARDEN"/>
    <s v="SUCCULENT 15CM"/>
    <n v="-6"/>
    <n v="18.989999999999998"/>
    <n v="-113.94"/>
    <n v="-113.94"/>
    <x v="19"/>
  </r>
  <r>
    <m/>
    <x v="144"/>
    <s v="Credit Note"/>
    <s v="1016"/>
    <s v="THYME SQUARE"/>
    <s v="SUCCULENT 15CM"/>
    <n v="-9"/>
    <n v="19.989999999999998"/>
    <n v="-179.91"/>
    <n v="-293.85000000000002"/>
    <x v="19"/>
  </r>
  <r>
    <m/>
    <x v="150"/>
    <s v="Credit Note"/>
    <s v="1030"/>
    <s v="THYME SQUARE"/>
    <s v="SUCCULENT 15CM"/>
    <n v="-1"/>
    <n v="19.989999999999998"/>
    <n v="-19.989999999999998"/>
    <n v="-313.84000000000003"/>
    <x v="19"/>
  </r>
  <r>
    <m/>
    <x v="135"/>
    <s v="Credit Note"/>
    <s v="86794A"/>
    <s v="THYME SQUARE"/>
    <s v="SUCCULENT 15CM"/>
    <n v="-14"/>
    <n v="19.989999999999998"/>
    <n v="-279.86"/>
    <n v="-593.70000000000005"/>
    <x v="19"/>
  </r>
  <r>
    <m/>
    <x v="64"/>
    <s v="Credit Note"/>
    <s v="26366"/>
    <s v="LIFESTYLE HOME GARDEN"/>
    <s v="SUCCULENT 15CM"/>
    <n v="-20"/>
    <n v="18.989999999999998"/>
    <n v="-379.8"/>
    <n v="-973.5"/>
    <x v="19"/>
  </r>
  <r>
    <m/>
    <x v="1"/>
    <s v="Credit Note"/>
    <s v="26572"/>
    <s v="LIFESTYLE HOME GARDEN"/>
    <s v="SUCCULENT 15CM"/>
    <n v="-1"/>
    <n v="18.989999999999998"/>
    <n v="-18.989999999999998"/>
    <n v="-992.49"/>
    <x v="19"/>
  </r>
  <r>
    <m/>
    <x v="71"/>
    <s v="Credit Note"/>
    <s v="26657"/>
    <s v="LIFESTYLE HOME GARDEN"/>
    <s v="SUCCULENT 15CM"/>
    <n v="-3"/>
    <n v="18.989999999999998"/>
    <n v="-56.97"/>
    <n v="-1049.46"/>
    <x v="19"/>
  </r>
  <r>
    <m/>
    <x v="80"/>
    <s v="Credit Note"/>
    <s v="1914"/>
    <s v="THYME SQUARE"/>
    <s v="SUCCULENT 15CM"/>
    <n v="-5"/>
    <n v="19.989999999999998"/>
    <n v="-99.95"/>
    <n v="-1149.4100000000001"/>
    <x v="19"/>
  </r>
  <r>
    <m/>
    <x v="89"/>
    <s v="Credit Note"/>
    <s v="26788"/>
    <s v="LIFESTYLE HOME GARDEN"/>
    <s v="CACTUS 15CM"/>
    <n v="-20"/>
    <n v="19.989999999999998"/>
    <n v="-399.8"/>
    <n v="-1549.21"/>
    <x v="19"/>
  </r>
  <r>
    <m/>
    <x v="89"/>
    <s v="Credit Note"/>
    <s v="1923"/>
    <s v="THYME SQUARE"/>
    <s v="SUCCULENT 15CM"/>
    <n v="-8"/>
    <n v="19.989999999999998"/>
    <n v="-159.91999999999999"/>
    <n v="-1709.13"/>
    <x v="19"/>
  </r>
  <r>
    <m/>
    <x v="98"/>
    <s v="Credit Note"/>
    <s v="1890"/>
    <s v="THYME SQUARE"/>
    <s v="SUCCULENT 15CM"/>
    <n v="-5"/>
    <n v="21.2"/>
    <n v="-106"/>
    <n v="-1815.13"/>
    <x v="19"/>
  </r>
  <r>
    <m/>
    <x v="120"/>
    <s v="Credit Note"/>
    <s v="1934"/>
    <s v="THYME SQUARE"/>
    <s v="SUCCULENT 15CM"/>
    <n v="-2"/>
    <n v="21.2"/>
    <n v="-42.4"/>
    <n v="-1857.5300000000002"/>
    <x v="19"/>
  </r>
  <r>
    <m/>
    <x v="140"/>
    <s v="Credit Note"/>
    <s v="88822A"/>
    <s v="THYME SQUARE"/>
    <s v="SUCCULENT 15CM"/>
    <n v="-1"/>
    <n v="21.2"/>
    <n v="-21.2"/>
    <n v="-1878.7300000000002"/>
    <x v="19"/>
  </r>
  <r>
    <m/>
    <x v="26"/>
    <s v="Credit Note"/>
    <s v="1996"/>
    <s v="THYME SQUARE"/>
    <s v="SUCCULENT 15CM"/>
    <n v="-2"/>
    <n v="21.2"/>
    <n v="-42.4"/>
    <n v="-1921.1300000000003"/>
    <x v="19"/>
  </r>
  <r>
    <m/>
    <x v="33"/>
    <s v="Credit Note"/>
    <s v="29940"/>
    <s v="LIFESTYLE HOME GARDEN"/>
    <s v="SUCCULENT 15CM"/>
    <n v="-26"/>
    <n v="21.2"/>
    <n v="-551.20000000000005"/>
    <n v="-2472.3300000000004"/>
    <x v="19"/>
  </r>
  <r>
    <m/>
    <x v="36"/>
    <s v="Credit Note"/>
    <s v="89832A"/>
    <s v="THYME SQUARE"/>
    <s v="SUCCULENT 15CM"/>
    <n v="-8"/>
    <n v="21.2"/>
    <n v="-169.6"/>
    <n v="-2641.9300000000003"/>
    <x v="19"/>
  </r>
  <r>
    <m/>
    <x v="39"/>
    <s v="Credit Note"/>
    <s v="1304"/>
    <s v="THYME SQUARE"/>
    <s v="SUCCULENT 15CM"/>
    <n v="-6"/>
    <n v="21.2"/>
    <n v="-127.2"/>
    <n v="-2769.13"/>
    <x v="19"/>
  </r>
  <r>
    <m/>
    <x v="278"/>
    <s v="Credit Note"/>
    <s v="28588"/>
    <s v="LIFESTYLE HOME GARDEN"/>
    <s v="SUCCULENT 15CM"/>
    <n v="-4"/>
    <n v="21.2"/>
    <n v="-84.8"/>
    <n v="-2853.9300000000003"/>
    <x v="19"/>
  </r>
  <r>
    <m/>
    <x v="313"/>
    <s v="Credit Note"/>
    <s v="90045A"/>
    <s v="THYME SQUARE"/>
    <s v="SUCCULENT 15CM"/>
    <n v="-1"/>
    <n v="21.2"/>
    <n v="-21.2"/>
    <n v="-2875.13"/>
    <x v="19"/>
  </r>
  <r>
    <m/>
    <x v="11"/>
    <s v="Credit Note"/>
    <s v="90193A"/>
    <s v="THYME SQUARE"/>
    <s v="SUCCULENT 15CM"/>
    <n v="-24"/>
    <n v="21.2"/>
    <n v="-508.8"/>
    <n v="-3383.9300000000003"/>
    <x v="19"/>
  </r>
  <r>
    <m/>
    <x v="15"/>
    <s v="Credit Note"/>
    <s v="28764"/>
    <s v="LIFESTYLE HOME GARDEN"/>
    <s v="SUCCULENT 15CM"/>
    <n v="-1"/>
    <n v="30.5"/>
    <n v="-30.5"/>
    <n v="-3414.4300000000003"/>
    <x v="19"/>
  </r>
  <r>
    <m/>
    <x v="218"/>
    <s v="Credit Note"/>
    <s v="1265"/>
    <s v="THYME SQUARE"/>
    <s v="SUCCULENT 15CM"/>
    <n v="-4"/>
    <n v="21.2"/>
    <n v="-84.8"/>
    <n v="-3499.2300000000005"/>
    <x v="19"/>
  </r>
  <r>
    <m/>
    <x v="47"/>
    <s v="Credit Note"/>
    <s v="28869"/>
    <s v="LIFESTYLE HOME GARDEN"/>
    <s v="SUCCULENT 15CM"/>
    <n v="-46"/>
    <n v="21.2"/>
    <n v="-975.2"/>
    <n v="-4474.43"/>
    <x v="19"/>
  </r>
  <r>
    <m/>
    <x v="20"/>
    <s v="Credit Note"/>
    <s v="1335"/>
    <s v="THYME SQUARE"/>
    <s v="SUCCULENT 15CM"/>
    <n v="-2"/>
    <n v="21.2"/>
    <n v="-42.4"/>
    <n v="-4516.83"/>
    <x v="19"/>
  </r>
  <r>
    <s v="Total for SUCCULENT 15CM"/>
    <x v="0"/>
    <m/>
    <m/>
    <m/>
    <m/>
    <n v="-219"/>
    <m/>
    <n v="-4516.83"/>
    <m/>
    <x v="0"/>
  </r>
  <r>
    <s v="VYGIE 15CM"/>
    <x v="0"/>
    <m/>
    <m/>
    <m/>
    <m/>
    <m/>
    <m/>
    <m/>
    <m/>
    <x v="0"/>
  </r>
  <r>
    <m/>
    <x v="150"/>
    <s v="Credit Note"/>
    <s v="0973"/>
    <s v="ROSES FOR U t/a URTH"/>
    <s v="VYGIE 15CM"/>
    <n v="-8"/>
    <n v="19.989999999999998"/>
    <n v="-159.91999999999999"/>
    <n v="-159.91999999999999"/>
    <x v="19"/>
  </r>
  <r>
    <s v="Total for VYGIE 15CM"/>
    <x v="0"/>
    <m/>
    <m/>
    <m/>
    <m/>
    <n v="-8"/>
    <m/>
    <n v="-159.91999999999999"/>
    <m/>
    <x v="0"/>
  </r>
  <r>
    <s v="CHILLI 17CM"/>
    <x v="0"/>
    <m/>
    <m/>
    <m/>
    <m/>
    <m/>
    <m/>
    <m/>
    <m/>
    <x v="0"/>
  </r>
  <r>
    <m/>
    <x v="292"/>
    <s v="Credit Note"/>
    <s v="16344"/>
    <s v="HECKERS GARDEN CENTRE (Pty) Ltd"/>
    <s v="CHILLI 17CM"/>
    <n v="-102"/>
    <n v="19.95"/>
    <n v="-2034.9"/>
    <n v="-2034.9"/>
    <x v="20"/>
  </r>
  <r>
    <m/>
    <x v="46"/>
    <s v="Credit Note"/>
    <s v="0026"/>
    <s v="FLORICULTURE WHOLESALE GROWERS"/>
    <s v="CHILLI 17CM"/>
    <n v="-20"/>
    <n v="33.950000000000003"/>
    <n v="-679"/>
    <n v="-2713.9"/>
    <x v="20"/>
  </r>
  <r>
    <s v="Total for CHILLI 17CM"/>
    <x v="0"/>
    <m/>
    <m/>
    <m/>
    <m/>
    <n v="-122"/>
    <m/>
    <n v="-2713.9"/>
    <m/>
    <x v="0"/>
  </r>
  <r>
    <s v="COLOUR MIX"/>
    <x v="0"/>
    <m/>
    <m/>
    <m/>
    <m/>
    <m/>
    <m/>
    <m/>
    <m/>
    <x v="0"/>
  </r>
  <r>
    <m/>
    <x v="174"/>
    <s v="Credit Note"/>
    <s v="15199"/>
    <s v="FH CHAMBERLAIN TRADING (PTY) LTD:RIVIERA"/>
    <s v="PLANT CHILLI POT 19CM"/>
    <n v="-9"/>
    <n v="58.95"/>
    <n v="-530.54999999999995"/>
    <n v="-530.54999999999995"/>
    <x v="21"/>
  </r>
  <r>
    <m/>
    <x v="178"/>
    <s v="Credit Note"/>
    <s v="15267"/>
    <s v="FH CHAMBERLAIN TRADING (PTY) LTD:RIVIERA"/>
    <s v="COLOUR MIX"/>
    <n v="-1"/>
    <n v="58.95"/>
    <n v="-58.95"/>
    <n v="-589.5"/>
    <x v="22"/>
  </r>
  <r>
    <s v="Total for COLOUR MIX"/>
    <x v="0"/>
    <m/>
    <m/>
    <m/>
    <m/>
    <n v="-10"/>
    <m/>
    <n v="-589.5"/>
    <m/>
    <x v="0"/>
  </r>
  <r>
    <s v="COLOUR PERENNIAL 17CM"/>
    <x v="0"/>
    <m/>
    <m/>
    <m/>
    <m/>
    <m/>
    <m/>
    <m/>
    <m/>
    <x v="0"/>
  </r>
  <r>
    <m/>
    <x v="211"/>
    <s v="Credit Note"/>
    <s v="4401479933"/>
    <s v="BUILDERS WAREHOUSE:BEDFORDVIEW"/>
    <s v="COLOUR PERENNIAL 17CM  170765"/>
    <n v="-5"/>
    <n v="48.75"/>
    <n v="-243.75"/>
    <n v="-243.75"/>
    <x v="23"/>
  </r>
  <r>
    <m/>
    <x v="144"/>
    <s v="Credit Note"/>
    <s v="4401480197"/>
    <s v="BUILDERS WAREHOUSE:MAFIKENG"/>
    <s v="COLOUR PERENNIAL 17CM  170765"/>
    <n v="-1"/>
    <n v="48.75"/>
    <n v="-48.75"/>
    <n v="-292.5"/>
    <x v="23"/>
  </r>
  <r>
    <m/>
    <x v="144"/>
    <s v="Credit Note"/>
    <s v="86139A"/>
    <s v="BUILDERS WAREHOUSE:CARNIVAL MALL"/>
    <s v="COLOUR PERENNIAL 17CM  170765"/>
    <n v="-10"/>
    <n v="48.75"/>
    <n v="-487.5"/>
    <n v="-780"/>
    <x v="23"/>
  </r>
  <r>
    <m/>
    <x v="146"/>
    <s v="Credit Note"/>
    <s v="4401480964"/>
    <s v="BUILDERS WAREHOUSE:CENTURION"/>
    <s v="COLOUR PERENNIAL 17CM  170765"/>
    <n v="-1"/>
    <n v="48.75"/>
    <n v="-48.75"/>
    <n v="-828.75"/>
    <x v="23"/>
  </r>
  <r>
    <m/>
    <x v="226"/>
    <s v="Credit Note"/>
    <s v="4401494284"/>
    <s v="BUILDERS WAREHOUSE:GLEN EAGLES"/>
    <s v="COLOUR PERENNIAL 17CM  170765"/>
    <n v="-3"/>
    <n v="48.75"/>
    <n v="-146.25"/>
    <n v="-975"/>
    <x v="23"/>
  </r>
  <r>
    <m/>
    <x v="255"/>
    <s v="Credit Note"/>
    <s v="4401495453"/>
    <s v="BUILDERS WAREHOUSE:BLOEMFONTEIN"/>
    <s v="COLOUR PERENNIAL 17CM"/>
    <n v="-9"/>
    <n v="48.75"/>
    <n v="-438.75"/>
    <n v="-1413.75"/>
    <x v="23"/>
  </r>
  <r>
    <m/>
    <x v="172"/>
    <s v="Credit Note"/>
    <s v="4401506159"/>
    <s v="BUILDERS WAREHOUSE:BEDFORDVIEW"/>
    <s v="COLOUR PERENNIAL 17CM  170765"/>
    <n v="-1"/>
    <n v="48.75"/>
    <n v="-48.75"/>
    <n v="-1462.5"/>
    <x v="23"/>
  </r>
  <r>
    <m/>
    <x v="63"/>
    <s v="Credit Note"/>
    <s v="4401510864"/>
    <s v="BUILDERS WAREHOUSE:SUNWARD PARK"/>
    <s v="COLOUR PERENNIAL 17CM  170765"/>
    <n v="-7"/>
    <n v="48.75"/>
    <n v="-341.25"/>
    <n v="-1803.75"/>
    <x v="23"/>
  </r>
  <r>
    <m/>
    <x v="88"/>
    <s v="Credit Note"/>
    <s v="4401540000"/>
    <s v="BUILDERS WAREHOUSE:SECUNDA"/>
    <s v="COLOUR PERENNIAL 17CM  170765"/>
    <n v="-6"/>
    <n v="48.75"/>
    <n v="-292.5"/>
    <n v="-2096.25"/>
    <x v="23"/>
  </r>
  <r>
    <m/>
    <x v="91"/>
    <s v="Credit Note"/>
    <s v="4401542361"/>
    <s v="BUILDERS WAREHOUSE:WOODLANDS"/>
    <s v="COLOUR PERENNIAL 17CM  170765"/>
    <n v="-3"/>
    <n v="48.75"/>
    <n v="-146.25"/>
    <n v="-2242.5"/>
    <x v="23"/>
  </r>
  <r>
    <m/>
    <x v="103"/>
    <s v="Credit Note"/>
    <s v="4401555764"/>
    <s v="BUILDERS WAREHOUSE:SUNWARD PARK"/>
    <s v="COLOUR PERENNIAL 17CM  170765"/>
    <n v="-8"/>
    <n v="48.75"/>
    <n v="-390"/>
    <n v="-2632.5"/>
    <x v="23"/>
  </r>
  <r>
    <m/>
    <x v="114"/>
    <s v="Credit Note"/>
    <s v="4401561791"/>
    <s v="BUILDERS WAREHOUSE:WOODLANDS"/>
    <s v="COLOUR PERENNIAL 17CM  170765"/>
    <n v="-4"/>
    <n v="48.75"/>
    <n v="-195"/>
    <n v="-2827.5"/>
    <x v="23"/>
  </r>
  <r>
    <m/>
    <x v="141"/>
    <s v="Credit Note"/>
    <s v="88903A"/>
    <s v="BUILDERS WAREHOUSE:NEWMARKET"/>
    <s v="COLOUR PERENNIAL 17CM  170765"/>
    <n v="-1"/>
    <n v="48.75"/>
    <n v="-48.75"/>
    <n v="-2876.25"/>
    <x v="23"/>
  </r>
  <r>
    <m/>
    <x v="142"/>
    <s v="Credit Note"/>
    <s v="88990A 88989"/>
    <s v="BUILDERS WAREHOUSE:NEWCASTLE"/>
    <s v="COLOUR PERENNIAL 17CM  170765"/>
    <n v="-10"/>
    <n v="48.75"/>
    <n v="-487.5"/>
    <n v="-3363.75"/>
    <x v="23"/>
  </r>
  <r>
    <m/>
    <x v="244"/>
    <s v="Credit Note"/>
    <s v="4401575302"/>
    <s v="BUILDERS WAREHOUSE:CARNIVAL MALL"/>
    <s v="COLOUR PERENNIAL 17CM  170765"/>
    <n v="-12"/>
    <n v="48.75"/>
    <n v="-585"/>
    <n v="-3948.75"/>
    <x v="23"/>
  </r>
  <r>
    <m/>
    <x v="306"/>
    <s v="Credit Note"/>
    <s v="4401575741"/>
    <s v="BUILDERS WAREHOUSE:NOORDHEUWEL"/>
    <s v="COLOUR PERENNIAL 17CM  170765"/>
    <n v="-4"/>
    <n v="48.75"/>
    <n v="-195"/>
    <n v="-4143.75"/>
    <x v="23"/>
  </r>
  <r>
    <m/>
    <x v="130"/>
    <s v="Credit Note"/>
    <s v="4401583041"/>
    <s v="BUILDERS WAREHOUSE:GEZINA NEW"/>
    <s v="COLOUR PERENNIAL 17CM  170765"/>
    <n v="-14"/>
    <n v="48.75"/>
    <n v="-682.5"/>
    <n v="-4826.25"/>
    <x v="23"/>
  </r>
  <r>
    <m/>
    <x v="26"/>
    <s v="Credit Note"/>
    <s v="4401585707"/>
    <s v="BUILDERS WAREHOUSE:HARTEBEESPOORT"/>
    <s v="COLOUR PERENNIAL 17CM"/>
    <n v="-15"/>
    <n v="48.75"/>
    <n v="-731.25"/>
    <n v="-5557.5"/>
    <x v="23"/>
  </r>
  <r>
    <m/>
    <x v="202"/>
    <s v="Credit Note"/>
    <s v="1699"/>
    <s v="LITTLE AUSTRIA"/>
    <s v="COLOUR PERENNIAL 17CM"/>
    <n v="-6"/>
    <n v="47.99"/>
    <n v="-287.94"/>
    <n v="-5845.44"/>
    <x v="23"/>
  </r>
  <r>
    <m/>
    <x v="202"/>
    <s v="Credit Note"/>
    <s v="4401587315"/>
    <s v="BUILDERS WAREHOUSE:BLOEMFONTEIN"/>
    <s v="COLOUR PERENNIAL 17CM  170765"/>
    <n v="-4"/>
    <n v="48.75"/>
    <n v="-195"/>
    <n v="-6040.44"/>
    <x v="23"/>
  </r>
  <r>
    <m/>
    <x v="203"/>
    <s v="Credit Note"/>
    <s v="4401587573"/>
    <s v="BUILDERS WAREHOUSE:EDENVALE"/>
    <s v="COLOUR PERENNIAL 17CM  170765"/>
    <n v="-2"/>
    <n v="48.75"/>
    <n v="-97.5"/>
    <n v="-6137.94"/>
    <x v="23"/>
  </r>
  <r>
    <m/>
    <x v="32"/>
    <s v="Credit Note"/>
    <s v="4401589668"/>
    <s v="BUILDERS WAREHOUSE:BLOEMFONTEIN"/>
    <s v="COLOUR PERENNIAL 17CM  170765"/>
    <n v="-3"/>
    <n v="48.75"/>
    <n v="-146.25"/>
    <n v="-6284.19"/>
    <x v="23"/>
  </r>
  <r>
    <m/>
    <x v="33"/>
    <s v="Credit Note"/>
    <s v="4401590517"/>
    <s v="BUILDERS WAREHOUSE:ZAMBEZI"/>
    <s v="COLOUR PERENNIAL 17CM"/>
    <n v="-14"/>
    <n v="48.75"/>
    <n v="-682.5"/>
    <n v="-6966.69"/>
    <x v="23"/>
  </r>
  <r>
    <m/>
    <x v="6"/>
    <s v="Credit Note"/>
    <s v="1363"/>
    <s v="LITTLE AUSTRIA"/>
    <s v="COLOUR PERENNIAL 17CM"/>
    <n v="-2"/>
    <n v="47.99"/>
    <n v="-95.98"/>
    <n v="-7062.6699999999992"/>
    <x v="23"/>
  </r>
  <r>
    <m/>
    <x v="6"/>
    <s v="Credit Note"/>
    <s v="4401591236"/>
    <s v="BUILDERS WAREHOUSE:NEWMARKET"/>
    <s v="COLOUR PERENNIAL 17CM  170765"/>
    <n v="-10"/>
    <n v="48.75"/>
    <n v="-487.5"/>
    <n v="-7550.1699999999992"/>
    <x v="23"/>
  </r>
  <r>
    <m/>
    <x v="7"/>
    <s v="Credit Note"/>
    <s v="4401591442"/>
    <s v="BUILDERS WAREHOUSE:CHERRY LANE"/>
    <s v="COLOUR PERENNIAL 17CM  170765"/>
    <n v="-4"/>
    <n v="48.75"/>
    <n v="-195"/>
    <n v="-7745.1699999999992"/>
    <x v="23"/>
  </r>
  <r>
    <m/>
    <x v="7"/>
    <s v="Credit Note"/>
    <s v="4401591462"/>
    <s v="BUILDERS WAREHOUSE:GEZINA NEW"/>
    <s v="COLOUR PERENNIAL 17CM  170765"/>
    <n v="-6"/>
    <n v="48.75"/>
    <n v="-292.5"/>
    <n v="-8037.6699999999992"/>
    <x v="23"/>
  </r>
  <r>
    <m/>
    <x v="2"/>
    <s v="Credit Note"/>
    <s v="4401591684"/>
    <s v="BUILDERS WAREHOUSE:KLERKSDORP"/>
    <s v="COLOUR PERENNIAL 17CM  170765"/>
    <n v="-7"/>
    <n v="48.75"/>
    <n v="-341.25"/>
    <n v="-8378.9199999999983"/>
    <x v="23"/>
  </r>
  <r>
    <m/>
    <x v="35"/>
    <s v="Credit Note"/>
    <s v="4401592151"/>
    <s v="BUILDERS WAREHOUSE:NELSPRUIT"/>
    <s v="COLOUR PERENNIAL 17CM  170765"/>
    <n v="-3"/>
    <n v="48.75"/>
    <n v="-146.25"/>
    <n v="-8525.1699999999983"/>
    <x v="23"/>
  </r>
  <r>
    <m/>
    <x v="8"/>
    <s v="Credit Note"/>
    <s v="4401592795"/>
    <s v="BUILDERS WAREHOUSE:ZAMBEZI"/>
    <s v="COLOUR PERENNIAL 17CM  170765"/>
    <n v="-2"/>
    <n v="48.75"/>
    <n v="-97.5"/>
    <n v="-8622.6699999999983"/>
    <x v="23"/>
  </r>
  <r>
    <m/>
    <x v="39"/>
    <s v="Credit Note"/>
    <s v="4401593625"/>
    <s v="BUILDERS WAREHOUSE:BLOEMFONTEIN"/>
    <s v="COLOUR PERENNIAL 17CM  170765"/>
    <n v="-1"/>
    <n v="48.75"/>
    <n v="-48.75"/>
    <n v="-8671.4199999999983"/>
    <x v="23"/>
  </r>
  <r>
    <m/>
    <x v="39"/>
    <s v="Credit Note"/>
    <s v="4401593620"/>
    <s v="BUILDERS WAREHOUSE:NEWMARKET"/>
    <s v="COLOUR PERENNIAL 17CM  170765"/>
    <n v="-10"/>
    <n v="48.75"/>
    <n v="-487.5"/>
    <n v="-9158.9199999999983"/>
    <x v="23"/>
  </r>
  <r>
    <m/>
    <x v="39"/>
    <s v="Credit Note"/>
    <s v="4401593646"/>
    <s v="BUILDERS WAREHOUSE:EDENVALE"/>
    <s v="COLOUR PERENNIAL 17CM  170765"/>
    <n v="-4"/>
    <n v="48.75"/>
    <n v="-195"/>
    <n v="-9353.9199999999983"/>
    <x v="23"/>
  </r>
  <r>
    <m/>
    <x v="217"/>
    <s v="Credit Note"/>
    <s v="4401594457"/>
    <s v="BUILDERS WAREHOUSE:ZAMBEZI"/>
    <s v="COLOUR PERENNIAL 17CM  170765"/>
    <n v="-3"/>
    <n v="48.75"/>
    <n v="-146.25"/>
    <n v="-9500.1699999999983"/>
    <x v="23"/>
  </r>
  <r>
    <m/>
    <x v="217"/>
    <s v="Credit Note"/>
    <s v="4401594453"/>
    <s v="BUILDERS WAREHOUSE:GEZINA NEW"/>
    <s v="COLOUR PERENNIAL 17CM   170765"/>
    <n v="-3"/>
    <n v="48.75"/>
    <n v="-146.25"/>
    <n v="-9646.4199999999983"/>
    <x v="23"/>
  </r>
  <r>
    <m/>
    <x v="206"/>
    <s v="Credit Note"/>
    <s v="4401594773"/>
    <s v="BUILDERS WAREHOUSE:KLERKSDORP"/>
    <s v="COLOUR PERENNIAL 17CM  170765"/>
    <n v="-11"/>
    <n v="48.75"/>
    <n v="-536.25"/>
    <n v="-10182.669999999998"/>
    <x v="23"/>
  </r>
  <r>
    <m/>
    <x v="207"/>
    <s v="Credit Note"/>
    <s v="1370"/>
    <s v="LITTLE AUSTRIA"/>
    <s v="COLOUR PERENNIAL 17CM"/>
    <n v="-2"/>
    <n v="47.99"/>
    <n v="-95.98"/>
    <n v="-10278.649999999998"/>
    <x v="23"/>
  </r>
  <r>
    <m/>
    <x v="207"/>
    <s v="Credit Note"/>
    <s v="4401595157"/>
    <s v="BUILDERS WAREHOUSE:NEWCASTLE"/>
    <s v="COLOUR PERENNIAL 17CM  170765"/>
    <n v="-5"/>
    <n v="48.63"/>
    <n v="-243.15"/>
    <n v="-10521.799999999997"/>
    <x v="23"/>
  </r>
  <r>
    <m/>
    <x v="208"/>
    <s v="Credit Note"/>
    <s v="4401595487"/>
    <s v="BUILDERS WAREHOUSE:SUNWARD PARK"/>
    <s v="COLOUR PERENNIAL 17CM   170765"/>
    <n v="-10"/>
    <n v="48.75"/>
    <n v="-487.5"/>
    <n v="-11009.299999999997"/>
    <x v="23"/>
  </r>
  <r>
    <m/>
    <x v="208"/>
    <s v="Credit Note"/>
    <s v="4401595444"/>
    <s v="BUILDERS WAREHOUSE:NEWMARKET"/>
    <s v="COLOUR PERENNIAL 17CM  170765"/>
    <n v="-11"/>
    <n v="48.75"/>
    <n v="-536.25"/>
    <n v="-11545.549999999997"/>
    <x v="23"/>
  </r>
  <r>
    <m/>
    <x v="208"/>
    <s v="Credit Note"/>
    <s v="4401595469"/>
    <s v="BUILDERS WAREHOUSE:CARNIVAL MALL"/>
    <s v="COLOUR PERENNIAL 17CM  170765"/>
    <n v="-15"/>
    <n v="48.75"/>
    <n v="-731.25"/>
    <n v="-12276.799999999997"/>
    <x v="23"/>
  </r>
  <r>
    <m/>
    <x v="9"/>
    <s v="Credit Note"/>
    <s v="4401596213"/>
    <s v="BUILDERS WAREHOUSE:ZAMBEZI"/>
    <s v="COLOUR PERENNIAL 17CM  170765"/>
    <n v="-2"/>
    <n v="48.75"/>
    <n v="-97.5"/>
    <n v="-12374.299999999997"/>
    <x v="23"/>
  </r>
  <r>
    <m/>
    <x v="40"/>
    <s v="Credit Note"/>
    <s v="4401597004"/>
    <s v="BUILDERS WAREHOUSE:KEMPTON PARK"/>
    <s v="COLOUR PERENNIAL 17CM  170765"/>
    <n v="-9"/>
    <n v="48.75"/>
    <n v="-438.75"/>
    <n v="-12813.049999999997"/>
    <x v="23"/>
  </r>
  <r>
    <m/>
    <x v="40"/>
    <s v="Credit Note"/>
    <s v="90016A"/>
    <s v="BUILDERS WAREHOUSE:BEDFORDVIEW"/>
    <s v="COLOUR PERENNIAL 17CM  170765"/>
    <n v="-2"/>
    <n v="48.75"/>
    <n v="-97.5"/>
    <n v="-12910.549999999997"/>
    <x v="23"/>
  </r>
  <r>
    <m/>
    <x v="246"/>
    <s v="Credit Note"/>
    <s v="4401597270"/>
    <s v="BUILDERS WAREHOUSE:EDENVALE"/>
    <s v="COLOUR PERENNIAL 17CM   170765"/>
    <n v="-5"/>
    <n v="48.75"/>
    <n v="-243.75"/>
    <n v="-13154.299999999997"/>
    <x v="23"/>
  </r>
  <r>
    <m/>
    <x v="10"/>
    <s v="Credit Note"/>
    <s v="4401598138"/>
    <s v="BUILDERS WAREHOUSE:WOODLANDS"/>
    <s v="COLOUR PERENNIAL 17CM  170765"/>
    <n v="-10"/>
    <n v="48.75"/>
    <n v="-487.5"/>
    <n v="-13641.799999999997"/>
    <x v="23"/>
  </r>
  <r>
    <m/>
    <x v="42"/>
    <s v="Credit Note"/>
    <s v="4401599061"/>
    <s v="BUILDERS WAREHOUSE:KEMPTON PARK"/>
    <s v="COLOUR PERENNIAL 17CM  170765"/>
    <n v="-19"/>
    <n v="48.75"/>
    <n v="-926.25"/>
    <n v="-14568.049999999997"/>
    <x v="23"/>
  </r>
  <r>
    <m/>
    <x v="43"/>
    <s v="Credit Note"/>
    <s v="4401601455"/>
    <s v="BUILDERS WAREHOUSE:KEMPTON PARK"/>
    <s v="COLOUR PERENNIAL 17CM  170765"/>
    <n v="-3"/>
    <n v="48.75"/>
    <n v="-146.25"/>
    <n v="-14714.299999999997"/>
    <x v="23"/>
  </r>
  <r>
    <m/>
    <x v="3"/>
    <s v="Credit Note"/>
    <s v="4401602766"/>
    <s v="BUILDERS WAREHOUSE:CENTURION"/>
    <s v="COLOUR PERENNIAL 17CM  170765"/>
    <n v="-14"/>
    <n v="48.75"/>
    <n v="-682.5"/>
    <n v="-15396.799999999997"/>
    <x v="23"/>
  </r>
  <r>
    <m/>
    <x v="3"/>
    <s v="Credit Note"/>
    <s v="4401602778"/>
    <s v="BUILDERS WAREHOUSE:GEZINA NEW"/>
    <s v="COLOUR PERENNIAL 17CM  170765"/>
    <n v="-15"/>
    <n v="48.75"/>
    <n v="-731.25"/>
    <n v="-16128.049999999997"/>
    <x v="23"/>
  </r>
  <r>
    <m/>
    <x v="14"/>
    <s v="Credit Note"/>
    <s v="4401603964"/>
    <s v="BUILDERS WAREHOUSE:BLOEMFONTEIN"/>
    <s v="COLOUR PERENNIAL 17CM  170765"/>
    <n v="-10"/>
    <n v="48.75"/>
    <n v="-487.5"/>
    <n v="-16615.549999999996"/>
    <x v="23"/>
  </r>
  <r>
    <m/>
    <x v="14"/>
    <s v="Credit Note"/>
    <s v="4401603957"/>
    <s v="BUILDERS WAREHOUSE:EDENVALE"/>
    <s v="COLOUR PERENNIAL 17CM  170765"/>
    <n v="-5"/>
    <n v="48.75"/>
    <n v="-243.75"/>
    <n v="-16859.299999999996"/>
    <x v="23"/>
  </r>
  <r>
    <m/>
    <x v="45"/>
    <s v="Credit Note"/>
    <s v="4401604474"/>
    <s v="BUILDERS WAREHOUSE:WOODLANDS"/>
    <s v="COLOUR PERENNIAL 17CM  170765"/>
    <n v="-9"/>
    <n v="48.75"/>
    <n v="-438.75"/>
    <n v="-17298.049999999996"/>
    <x v="23"/>
  </r>
  <r>
    <m/>
    <x v="15"/>
    <s v="Credit Note"/>
    <s v="4401604844"/>
    <s v="BUILDERS WAREHOUSE:ERASMUS PARK"/>
    <s v="COLOUR PERENNIAL 17CM  170765"/>
    <n v="-27"/>
    <n v="48.75"/>
    <n v="-1316.25"/>
    <n v="-18614.299999999996"/>
    <x v="23"/>
  </r>
  <r>
    <m/>
    <x v="5"/>
    <s v="Credit Note"/>
    <s v="4401605544"/>
    <s v="BUILDERS WAREHOUSE:KLERKSDORP"/>
    <s v="COLOUR PERENNIAL 17CM  170765"/>
    <n v="-1"/>
    <n v="48.75"/>
    <n v="-48.75"/>
    <n v="-18663.049999999996"/>
    <x v="23"/>
  </r>
  <r>
    <m/>
    <x v="218"/>
    <s v="Credit Note"/>
    <s v="4401605950"/>
    <s v="BUILDERS WAREHOUSE:NELSPRUIT"/>
    <s v="COLOUR PERENNIAL 17CM  170765"/>
    <n v="-34"/>
    <n v="48.75"/>
    <n v="-1657.5"/>
    <n v="-20320.549999999996"/>
    <x v="23"/>
  </r>
  <r>
    <m/>
    <x v="16"/>
    <s v="Credit Note"/>
    <s v="4401606695"/>
    <s v="BUILDERS WAREHOUSE:RUSTENBURG"/>
    <s v="COLOUR PERENNIAL 17CM  170765"/>
    <n v="-8"/>
    <n v="48.75"/>
    <n v="-390"/>
    <n v="-20710.549999999996"/>
    <x v="23"/>
  </r>
  <r>
    <m/>
    <x v="16"/>
    <s v="Credit Note"/>
    <s v="4401606681"/>
    <s v="BUILDERS WAREHOUSE:ERASMUS PARK"/>
    <s v="COLOUR PERENNIAL 17CM  170765"/>
    <n v="-1"/>
    <n v="48.75"/>
    <n v="-48.75"/>
    <n v="-20759.299999999996"/>
    <x v="23"/>
  </r>
  <r>
    <m/>
    <x v="16"/>
    <s v="Credit Note"/>
    <s v="4401606629"/>
    <s v="BUILDERS WAREHOUSE:ZAMBEZI"/>
    <s v="COLOUR PERENNIAL 17CM  170765"/>
    <n v="-6"/>
    <n v="48.75"/>
    <n v="-292.5"/>
    <n v="-21051.799999999996"/>
    <x v="23"/>
  </r>
  <r>
    <m/>
    <x v="219"/>
    <s v="Credit Note"/>
    <s v="4401607296"/>
    <s v="BUILDERS WAREHOUSE:KLERKSDORP"/>
    <s v="COLOUR PERENNIAL 17CM  170765"/>
    <n v="-3"/>
    <n v="48.75"/>
    <n v="-146.25"/>
    <n v="-21198.049999999996"/>
    <x v="23"/>
  </r>
  <r>
    <m/>
    <x v="17"/>
    <s v="Credit Note"/>
    <s v="4401607612"/>
    <s v="BUILDERS WAREHOUSE:NEWMARKET"/>
    <s v="COLOUR PERENNIAL 17CM  170765"/>
    <n v="-14"/>
    <n v="48.75"/>
    <n v="-682.5"/>
    <n v="-21880.549999999996"/>
    <x v="23"/>
  </r>
  <r>
    <m/>
    <x v="17"/>
    <s v="Credit Note"/>
    <s v="4401607739"/>
    <s v="BUILDERS WAREHOUSE:CARNIVAL MALL"/>
    <s v="COLOUR PERENNIAL 17CM  170765"/>
    <n v="-8"/>
    <n v="48.75"/>
    <n v="-390"/>
    <n v="-22270.549999999996"/>
    <x v="23"/>
  </r>
  <r>
    <m/>
    <x v="52"/>
    <s v="Credit Note"/>
    <s v="4401608665"/>
    <s v="BUILDERS WAREHOUSE:RUSTENBURG"/>
    <s v="COLOUR PERENNIAL 17CM  170765"/>
    <n v="-8"/>
    <n v="48.75"/>
    <n v="-390"/>
    <n v="-22660.549999999996"/>
    <x v="23"/>
  </r>
  <r>
    <m/>
    <x v="52"/>
    <s v="Credit Note"/>
    <s v="4401608669"/>
    <s v="BUILDERS WAREHOUSE:ZAMBEZI"/>
    <s v="COLOUR PERENNIAL 17CM  170765"/>
    <n v="-2"/>
    <n v="48.75"/>
    <n v="-97.5"/>
    <n v="-22758.049999999996"/>
    <x v="23"/>
  </r>
  <r>
    <m/>
    <x v="52"/>
    <s v="Credit Note"/>
    <s v="4401608648"/>
    <s v="BUILDERS WAREHOUSE:LYNNWOOD"/>
    <s v="COLOUR PERENNIAL 17CM  170765"/>
    <n v="-2"/>
    <n v="48.75"/>
    <n v="-97.5"/>
    <n v="-22855.549999999996"/>
    <x v="23"/>
  </r>
  <r>
    <m/>
    <x v="53"/>
    <s v="Credit Note"/>
    <s v="4401609554"/>
    <s v="BUILDERS WAREHOUSE:KLERKSDORP"/>
    <s v="COLOUR PERENNIAL 17CM  170765"/>
    <n v="-4"/>
    <n v="48.75"/>
    <n v="-195"/>
    <n v="-23050.549999999996"/>
    <x v="23"/>
  </r>
  <r>
    <m/>
    <x v="53"/>
    <s v="Credit Note"/>
    <s v="4401609509"/>
    <s v="BUILDERS WAREHOUSE:ROBINDALE"/>
    <s v="COLOUR PERENNIAL 17CM  170765"/>
    <n v="-19"/>
    <n v="48.75"/>
    <n v="-926.25"/>
    <n v="-23976.799999999996"/>
    <x v="23"/>
  </r>
  <r>
    <m/>
    <x v="53"/>
    <s v="Credit Note"/>
    <s v="4401609639"/>
    <s v="BUILDERS WAREHOUSE:KEMPTON PARK"/>
    <s v="COLOUR PERENNIAL 17CM  170765"/>
    <n v="-7"/>
    <n v="48.75"/>
    <n v="-341.25"/>
    <n v="-24318.049999999996"/>
    <x v="23"/>
  </r>
  <r>
    <m/>
    <x v="47"/>
    <s v="Credit Note"/>
    <s v="4401610150"/>
    <s v="BUILDERS WAREHOUSE:BLOEMFONTEIN"/>
    <s v="COLOUR PERENNIAL 17CM  170765"/>
    <n v="-9"/>
    <n v="48.75"/>
    <n v="-438.75"/>
    <n v="-24756.799999999996"/>
    <x v="23"/>
  </r>
  <r>
    <m/>
    <x v="47"/>
    <s v="Credit Note"/>
    <s v="4401610107"/>
    <s v="BUILDERS WAREHOUSE:EDENVALE"/>
    <s v="COLOUR PERENNIAL 17CM 170765"/>
    <n v="-13"/>
    <n v="48.75"/>
    <n v="-633.75"/>
    <n v="-25390.549999999996"/>
    <x v="23"/>
  </r>
  <r>
    <m/>
    <x v="47"/>
    <s v="Credit Note"/>
    <s v="4401610147"/>
    <s v="BUILDERS WAREHOUSE:RIVONIA"/>
    <s v="COLOUR PERENNIAL 17CM  170765"/>
    <n v="-6"/>
    <n v="48.75"/>
    <n v="-292.5"/>
    <n v="-25683.049999999996"/>
    <x v="23"/>
  </r>
  <r>
    <m/>
    <x v="47"/>
    <s v="Credit Note"/>
    <s v="4401610091"/>
    <s v="BUILDERS WAREHOUSE:NEWMARKET"/>
    <s v="COLOUR PERENNIAL 17CM  170765"/>
    <n v="-14"/>
    <n v="48.75"/>
    <n v="-682.5"/>
    <n v="-26365.549999999996"/>
    <x v="23"/>
  </r>
  <r>
    <m/>
    <x v="54"/>
    <s v="Credit Note"/>
    <s v="4401610724"/>
    <s v="BUILDERS WAREHOUSE:BOKSBURG (NEW)"/>
    <s v="COLOUR PERENNIAL 17CM  170765"/>
    <n v="-3"/>
    <n v="48.75"/>
    <n v="-146.25"/>
    <n v="-26511.799999999996"/>
    <x v="23"/>
  </r>
  <r>
    <m/>
    <x v="18"/>
    <s v="Credit Note"/>
    <s v="4401611207"/>
    <s v="BUILDERS WAREHOUSE:CENTURION"/>
    <s v="COLOUR PERENNIAL 17CM  170765"/>
    <n v="-11"/>
    <n v="48.75"/>
    <n v="-536.25"/>
    <n v="-27048.049999999996"/>
    <x v="23"/>
  </r>
  <r>
    <m/>
    <x v="18"/>
    <s v="Credit Note"/>
    <s v="4401611280"/>
    <s v="BUILDERS WAREHOUSE:FOURWAYS"/>
    <s v="COLOUR PERENNIAL 17CM  170765"/>
    <n v="-2"/>
    <n v="48.75"/>
    <n v="-97.5"/>
    <n v="-27145.549999999996"/>
    <x v="23"/>
  </r>
  <r>
    <m/>
    <x v="55"/>
    <s v="Credit Note"/>
    <s v="4401612298"/>
    <s v="BUILDERS WAREHOUSE:MAFIKENG"/>
    <s v="COLOUR PERENNIAL 17CM  170765"/>
    <n v="-22"/>
    <n v="48.75"/>
    <n v="-1072.5"/>
    <n v="-28218.049999999996"/>
    <x v="23"/>
  </r>
  <r>
    <m/>
    <x v="55"/>
    <s v="Credit Note"/>
    <s v="4401612158"/>
    <s v="BUILDERS WAREHOUSE:STRUBENS VALLEY"/>
    <s v="COLOUR PERENNIAL 17CM  170765"/>
    <n v="-2"/>
    <n v="48.75"/>
    <n v="-97.5"/>
    <n v="-28315.549999999996"/>
    <x v="23"/>
  </r>
  <r>
    <m/>
    <x v="49"/>
    <s v="Credit Note"/>
    <s v="4401613390"/>
    <s v="BUILDERS WAREHOUSE:RUSTENBURG"/>
    <s v="COLOUR PERENNIAL 17CM 170765"/>
    <n v="-15"/>
    <n v="48.75"/>
    <n v="-731.25"/>
    <n v="-29046.799999999996"/>
    <x v="23"/>
  </r>
  <r>
    <m/>
    <x v="19"/>
    <s v="Credit Note"/>
    <s v="4401613843"/>
    <s v="BUILDERS WAREHOUSE:CHERRY LANE"/>
    <s v="COLOUR PERENNIAL 17CM 170765"/>
    <n v="-6"/>
    <n v="48.75"/>
    <n v="-292.5"/>
    <n v="-29339.299999999996"/>
    <x v="23"/>
  </r>
  <r>
    <m/>
    <x v="19"/>
    <s v="Credit Note"/>
    <s v="4401613900"/>
    <s v="BUILDERS WAREHOUSE:GEZINA NEW"/>
    <s v="COLOUR PERENNIAL 17CM 170765"/>
    <n v="-8"/>
    <n v="48.75"/>
    <n v="-390"/>
    <n v="-29729.299999999996"/>
    <x v="23"/>
  </r>
  <r>
    <m/>
    <x v="56"/>
    <s v="Credit Note"/>
    <s v="4401614591"/>
    <s v="BUILDERS WAREHOUSE:BEDFORDVIEW"/>
    <s v="COLOUR PERENNIAL 17CM 170765"/>
    <n v="-4"/>
    <n v="48.75"/>
    <n v="-195"/>
    <n v="-29924.299999999996"/>
    <x v="23"/>
  </r>
  <r>
    <m/>
    <x v="20"/>
    <s v="Credit Note"/>
    <s v="4401614964"/>
    <s v="BUILDERS WAREHOUSE:MAFIKENG"/>
    <s v="COLOUR PERENNIAL 17CM 170765"/>
    <n v="-1"/>
    <n v="48.75"/>
    <n v="-48.75"/>
    <n v="-29973.049999999996"/>
    <x v="23"/>
  </r>
  <r>
    <m/>
    <x v="51"/>
    <s v="Credit Note"/>
    <s v="4401615467"/>
    <s v="BUILDERS WAREHOUSE:SUNWARD PARK"/>
    <s v="COLOUR PERENNIAL 17CM 170765"/>
    <n v="-4"/>
    <n v="48.75"/>
    <n v="-195"/>
    <n v="-30168.049999999996"/>
    <x v="23"/>
  </r>
  <r>
    <m/>
    <x v="21"/>
    <s v="Credit Note"/>
    <s v="4401615822"/>
    <s v="BUILDERS WAREHOUSE:RIVONIA"/>
    <s v="COLOUR PERENNIAL 17CM 170765"/>
    <n v="-8"/>
    <n v="48.75"/>
    <n v="-390"/>
    <n v="-30558.049999999996"/>
    <x v="23"/>
  </r>
  <r>
    <s v="Total for COLOUR PERENNIAL 17CM"/>
    <x v="0"/>
    <m/>
    <m/>
    <m/>
    <m/>
    <n v="-627"/>
    <m/>
    <n v="-30558.049999999996"/>
    <m/>
    <x v="0"/>
  </r>
  <r>
    <s v="COLOUR POTS 17CM"/>
    <x v="0"/>
    <m/>
    <m/>
    <m/>
    <m/>
    <m/>
    <m/>
    <m/>
    <m/>
    <x v="0"/>
  </r>
  <r>
    <m/>
    <x v="164"/>
    <s v="Credit Note"/>
    <s v="1097"/>
    <s v="MONTROSE NURSERY"/>
    <s v="COLOUR POTS 17CM"/>
    <n v="-3"/>
    <n v="47.99"/>
    <n v="-143.97"/>
    <n v="-143.97"/>
    <x v="24"/>
  </r>
  <r>
    <m/>
    <x v="240"/>
    <s v="Credit Note"/>
    <s v="88940A"/>
    <s v="ECKARDS GARDEN PAVILION"/>
    <s v="COLOUR POTS 17CM"/>
    <n v="-3"/>
    <n v="33.950000000000003"/>
    <n v="-101.85"/>
    <n v="-245.82"/>
    <x v="24"/>
  </r>
  <r>
    <s v="Total for COLOUR POTS 17CM"/>
    <x v="0"/>
    <m/>
    <m/>
    <m/>
    <m/>
    <n v="-6"/>
    <m/>
    <n v="-245.82"/>
    <m/>
    <x v="0"/>
  </r>
  <r>
    <s v="LEMON GRASS CYMBOPOGON CITRATUS 17CM"/>
    <x v="0"/>
    <m/>
    <m/>
    <m/>
    <m/>
    <m/>
    <m/>
    <m/>
    <m/>
    <x v="0"/>
  </r>
  <r>
    <m/>
    <x v="256"/>
    <s v="Credit Note"/>
    <s v="1035"/>
    <s v="THYME SQUARE"/>
    <s v="LEMON GRASS 17CM"/>
    <n v="-4"/>
    <n v="27.65"/>
    <n v="-110.6"/>
    <n v="-110.6"/>
    <x v="20"/>
  </r>
  <r>
    <s v="Total for LEMON GRASS CYMBOPOGON CITRATUS 17CM"/>
    <x v="0"/>
    <m/>
    <m/>
    <m/>
    <m/>
    <n v="-4"/>
    <m/>
    <n v="-110.6"/>
    <m/>
    <x v="0"/>
  </r>
  <r>
    <s v="PLANT TO PLATE 17CM"/>
    <x v="0"/>
    <m/>
    <m/>
    <m/>
    <m/>
    <m/>
    <m/>
    <m/>
    <m/>
    <x v="0"/>
  </r>
  <r>
    <m/>
    <x v="57"/>
    <s v="Credit Note"/>
    <s v="1103"/>
    <s v="THYME SQUARE"/>
    <s v="PLANT TO PLATE 17CM"/>
    <n v="-8"/>
    <n v="27.65"/>
    <n v="-221.2"/>
    <n v="-221.2"/>
    <x v="20"/>
  </r>
  <r>
    <m/>
    <x v="220"/>
    <s v="Credit Note"/>
    <s v="86091A"/>
    <s v="CENTRAL NURSERY DEPOT"/>
    <s v="PLANT TO PLATE 17CM"/>
    <n v="-3"/>
    <n v="32.200000000000003"/>
    <n v="-96.6"/>
    <n v="-317.79999999999995"/>
    <x v="20"/>
  </r>
  <r>
    <m/>
    <x v="248"/>
    <s v="Credit Note"/>
    <s v="86092A"/>
    <s v="ECKARDS GARDEN PAVILION"/>
    <s v="PLANT TO PLATE 17CM"/>
    <n v="-9"/>
    <n v="32.200000000000003"/>
    <n v="-289.8"/>
    <n v="-607.59999999999991"/>
    <x v="20"/>
  </r>
  <r>
    <m/>
    <x v="248"/>
    <s v="Credit Note"/>
    <s v="4401479699"/>
    <s v="BUILDERS WAREHOUSE:WONDERBOOM"/>
    <s v="PLANT TO PLATE 17CM  438425"/>
    <n v="-8"/>
    <n v="33.99"/>
    <n v="-271.92"/>
    <n v="-879.52"/>
    <x v="20"/>
  </r>
  <r>
    <m/>
    <x v="248"/>
    <s v="Credit Note"/>
    <s v="86117A"/>
    <s v="SYLVIA PASS GARDEN CENTRE"/>
    <s v="PLANT TO PLATE 17CM"/>
    <n v="-3"/>
    <n v="32.200000000000003"/>
    <n v="-96.6"/>
    <n v="-976.12"/>
    <x v="20"/>
  </r>
  <r>
    <m/>
    <x v="248"/>
    <s v="Credit Note"/>
    <s v="4401481899"/>
    <s v="BUILDERS WAREHOUSE:BLOEMFONTEIN"/>
    <s v="PLANT TO PLATE 17CM  438425"/>
    <n v="-5"/>
    <n v="33.99"/>
    <n v="-169.95"/>
    <n v="-1146.07"/>
    <x v="20"/>
  </r>
  <r>
    <m/>
    <x v="211"/>
    <s v="Credit Note"/>
    <s v="RTS1032272"/>
    <s v="RIVERSIDE MICA"/>
    <s v="PLANT TO PLATE 17CM"/>
    <n v="-2"/>
    <n v="33.200000000000003"/>
    <n v="-66.400000000000006"/>
    <n v="-1212.47"/>
    <x v="20"/>
  </r>
  <r>
    <m/>
    <x v="144"/>
    <s v="Credit Note"/>
    <s v="4401480205"/>
    <s v="BUILDERS WAREHOUSE:CARNIVAL MALL"/>
    <s v="PLANT TO PLATE 17CM  438425"/>
    <n v="-8"/>
    <n v="33.99"/>
    <n v="-271.92"/>
    <n v="-1484.39"/>
    <x v="20"/>
  </r>
  <r>
    <m/>
    <x v="144"/>
    <s v="Credit Note"/>
    <s v="25287"/>
    <s v="LIFESTYLE HOME GARDEN"/>
    <s v="PLANT TO PLATE 17CM"/>
    <n v="-4"/>
    <n v="30.5"/>
    <n v="-122"/>
    <n v="-1606.39"/>
    <x v="20"/>
  </r>
  <r>
    <m/>
    <x v="144"/>
    <s v="Credit Note"/>
    <s v="4401480187"/>
    <s v="BUILDERS WAREHOUSE:EDENVALE"/>
    <s v="PLANT TO PLATE 17CM  438425"/>
    <n v="-4"/>
    <n v="33.99"/>
    <n v="-135.96"/>
    <n v="-1742.3500000000001"/>
    <x v="20"/>
  </r>
  <r>
    <m/>
    <x v="144"/>
    <s v="Credit Note"/>
    <s v="86193A"/>
    <s v="BUILDERS WAREHOUSE:HARTEBEESPOORT"/>
    <s v="PLANT TO PLATE 17CM  438425"/>
    <n v="-20"/>
    <n v="3.49"/>
    <n v="-69.8"/>
    <n v="-1812.15"/>
    <x v="20"/>
  </r>
  <r>
    <m/>
    <x v="146"/>
    <s v="Credit Note"/>
    <s v="18220"/>
    <s v="FH CHAMBERLAIN TRADING (PTY) LTD:STRUBENSVALLEY"/>
    <s v="PLANT TO PLATE 17CM"/>
    <n v="-6"/>
    <n v="31.45"/>
    <n v="-188.7"/>
    <n v="-2000.8500000000001"/>
    <x v="20"/>
  </r>
  <r>
    <m/>
    <x v="147"/>
    <s v="Credit Note"/>
    <s v="4401481537"/>
    <s v="BUILDERS WAREHOUSE:KEMPTON PARK"/>
    <s v="PLANT TO PLATE 17CM  438425"/>
    <n v="-8"/>
    <n v="33.99"/>
    <n v="-271.92"/>
    <n v="-2272.77"/>
    <x v="20"/>
  </r>
  <r>
    <m/>
    <x v="147"/>
    <s v="Credit Note"/>
    <s v="4401481550"/>
    <s v="BUILDERS WAREHOUSE:KLERKSDORP"/>
    <s v="PLANT TO PLATE 17CM  438425"/>
    <n v="-1"/>
    <n v="33.99"/>
    <n v="-33.99"/>
    <n v="-2306.7599999999998"/>
    <x v="20"/>
  </r>
  <r>
    <m/>
    <x v="147"/>
    <s v="Credit Note"/>
    <s v="16069"/>
    <s v="FH CHAMBERLAIN TRADING (PTY) LTD:WATERKLOOF GLEN"/>
    <s v="PLANT TO PLATE 17CM"/>
    <n v="-1"/>
    <n v="31.45"/>
    <n v="-31.45"/>
    <n v="-2338.2099999999996"/>
    <x v="20"/>
  </r>
  <r>
    <m/>
    <x v="148"/>
    <s v="Credit Note"/>
    <s v="1073"/>
    <s v="THYME SQUARE"/>
    <s v="PLANT TO PLATE 17CM"/>
    <n v="-5"/>
    <n v="27.65"/>
    <n v="-138.25"/>
    <n v="-2476.4599999999996"/>
    <x v="20"/>
  </r>
  <r>
    <m/>
    <x v="250"/>
    <s v="Credit Note"/>
    <s v="4401482722"/>
    <s v="BUILDERS WAREHOUSE:BRYANSTON"/>
    <s v="PLANT TO PLATE 17CM  438425"/>
    <n v="-1"/>
    <n v="33.99"/>
    <n v="-33.99"/>
    <n v="-2510.4499999999994"/>
    <x v="20"/>
  </r>
  <r>
    <m/>
    <x v="250"/>
    <s v="Credit Note"/>
    <s v="4401482741"/>
    <s v="BUILDERS WAREHOUSE:WONDER PARK"/>
    <s v="PLANT TO PLATE 17CM 438425"/>
    <n v="-1"/>
    <n v="33.99"/>
    <n v="-33.99"/>
    <n v="-2544.4399999999991"/>
    <x v="20"/>
  </r>
  <r>
    <m/>
    <x v="250"/>
    <s v="Credit Note"/>
    <s v="25355"/>
    <s v="LIFESTYLE HOME GARDEN"/>
    <s v="PLANT TO PLATE 17CM"/>
    <n v="-2"/>
    <n v="30.5"/>
    <n v="-61"/>
    <n v="-2605.4399999999991"/>
    <x v="20"/>
  </r>
  <r>
    <m/>
    <x v="224"/>
    <s v="Credit Note"/>
    <s v="10545"/>
    <s v="FH CHAMBERLAIN TRADING (PTY) LTD:KYALAMI"/>
    <s v="PLANT TO PLATE 17CM"/>
    <n v="-5"/>
    <n v="31.45"/>
    <n v="-157.25"/>
    <n v="-2762.6899999999991"/>
    <x v="20"/>
  </r>
  <r>
    <m/>
    <x v="224"/>
    <s v="Credit Note"/>
    <s v="0967"/>
    <s v="CENTRAL NURSERY DEPOT"/>
    <s v="PLANT TO PLATE 17CM"/>
    <n v="-6"/>
    <n v="32.200000000000003"/>
    <n v="-193.2"/>
    <n v="-2955.889999999999"/>
    <x v="20"/>
  </r>
  <r>
    <m/>
    <x v="224"/>
    <s v="Credit Note"/>
    <s v="4401483133"/>
    <s v="BUILDERS WAREHOUSE:ZAMBEZI"/>
    <s v="PLANT TO PLATE 17CM  438425"/>
    <n v="-10"/>
    <n v="33.99"/>
    <n v="-339.9"/>
    <n v="-3295.7899999999991"/>
    <x v="20"/>
  </r>
  <r>
    <m/>
    <x v="224"/>
    <s v="Credit Note"/>
    <s v="4401483123"/>
    <s v="BUILDERS WAREHOUSE:WONDERBOOM"/>
    <s v="PLANT TO PLATE 17CM  438425"/>
    <n v="-5"/>
    <n v="33.99"/>
    <n v="-169.95"/>
    <n v="-3465.7399999999989"/>
    <x v="20"/>
  </r>
  <r>
    <m/>
    <x v="212"/>
    <s v="Credit Note"/>
    <s v="4401483538"/>
    <s v="BUILDERS WAREHOUSE:POLOKWANE"/>
    <s v="PLANT TO PLATE 17CM  438425"/>
    <n v="-11"/>
    <n v="33.99"/>
    <n v="-373.89"/>
    <n v="-3839.6299999999987"/>
    <x v="20"/>
  </r>
  <r>
    <m/>
    <x v="133"/>
    <s v="Credit Note"/>
    <s v="86300A"/>
    <s v="THYME SQUARE"/>
    <s v="PLANT TO PLATE 17CM"/>
    <n v="-3"/>
    <n v="27.65"/>
    <n v="-82.95"/>
    <n v="-3922.5799999999986"/>
    <x v="20"/>
  </r>
  <r>
    <m/>
    <x v="133"/>
    <s v="Credit Note"/>
    <s v="15622"/>
    <s v="GARDENSHOP PARKTOWN"/>
    <s v="PLANT TO PLATE 17CM"/>
    <n v="-2"/>
    <n v="32.200000000000003"/>
    <n v="-64.400000000000006"/>
    <n v="-3986.9799999999987"/>
    <x v="20"/>
  </r>
  <r>
    <m/>
    <x v="133"/>
    <s v="Credit Note"/>
    <s v="4401483810"/>
    <s v="BUILDERS WAREHOUSE:NEWCASTLE"/>
    <s v="PLANT TO PLATE 17CM 438425"/>
    <n v="-2"/>
    <n v="33.99"/>
    <n v="-67.98"/>
    <n v="-4054.9599999999987"/>
    <x v="20"/>
  </r>
  <r>
    <m/>
    <x v="225"/>
    <s v="Credit Note"/>
    <s v="4401485535"/>
    <s v="BUILDERS WAREHOUSE:MAFIKENG"/>
    <s v="PLANT TO PLATE 17CM  438425"/>
    <n v="-3"/>
    <n v="33.99"/>
    <n v="-101.97"/>
    <n v="-4156.9299999999985"/>
    <x v="20"/>
  </r>
  <r>
    <m/>
    <x v="149"/>
    <s v="Credit Note"/>
    <s v="4401485792"/>
    <s v="BUILDERS WAREHOUSE:NEWMARKET"/>
    <s v="PLANT TO PLATE 17CM  438425"/>
    <n v="-14"/>
    <n v="33.99"/>
    <n v="-475.86"/>
    <n v="-4632.7899999999981"/>
    <x v="20"/>
  </r>
  <r>
    <m/>
    <x v="149"/>
    <s v="Credit Note"/>
    <s v="4401485869"/>
    <s v="BUILDERS WAREHOUSE:RIVONIA"/>
    <s v="PLANT TO PLATE 17CM  438425"/>
    <n v="-5"/>
    <n v="33.99"/>
    <n v="-169.95"/>
    <n v="-4802.739999999998"/>
    <x v="20"/>
  </r>
  <r>
    <m/>
    <x v="288"/>
    <s v="Credit Note"/>
    <s v="1027"/>
    <s v="THYME SQUARE"/>
    <s v="PLANT TO PLATE 17CM"/>
    <n v="-4"/>
    <n v="27.65"/>
    <n v="-110.6"/>
    <n v="-4913.3399999999983"/>
    <x v="20"/>
  </r>
  <r>
    <m/>
    <x v="222"/>
    <s v="Credit Note"/>
    <s v="4401486961"/>
    <s v="BUILDERS WAREHOUSE:WONDER PARK"/>
    <s v="PLANT TO PLATE 17CM 438425"/>
    <n v="-1"/>
    <n v="33.99"/>
    <n v="-33.99"/>
    <n v="-4947.3299999999981"/>
    <x v="20"/>
  </r>
  <r>
    <m/>
    <x v="222"/>
    <s v="Credit Note"/>
    <s v="4401486959"/>
    <s v="BUILDERS WAREHOUSE:WONDERBOOM"/>
    <s v="PLANT TO PLATE 17CM  438425"/>
    <n v="-5"/>
    <n v="33.99"/>
    <n v="-169.95"/>
    <n v="-5117.2799999999979"/>
    <x v="20"/>
  </r>
  <r>
    <m/>
    <x v="222"/>
    <s v="Credit Note"/>
    <s v="25398"/>
    <s v="LIFESTYLE HOME GARDEN"/>
    <s v="PLANT TO PLATE 17CM"/>
    <n v="-17"/>
    <n v="30.5"/>
    <n v="-518.5"/>
    <n v="-5635.7799999999979"/>
    <x v="20"/>
  </r>
  <r>
    <m/>
    <x v="222"/>
    <s v="Credit Note"/>
    <s v="25453"/>
    <s v="LIFESTYLE HOME GARDEN"/>
    <s v="PLANT TO PLATE 17CM"/>
    <n v="-10"/>
    <n v="30.5"/>
    <n v="-305"/>
    <n v="-5940.7799999999979"/>
    <x v="20"/>
  </r>
  <r>
    <m/>
    <x v="222"/>
    <s v="Credit Note"/>
    <s v="4401486996"/>
    <s v="BUILDERS WAREHOUSE:SILVERLAKES"/>
    <s v="PLANT TO PLATE 17CM  438425"/>
    <n v="-7"/>
    <n v="33.99"/>
    <n v="-237.93"/>
    <n v="-6178.7099999999982"/>
    <x v="20"/>
  </r>
  <r>
    <m/>
    <x v="222"/>
    <s v="Credit Note"/>
    <s v="86393A"/>
    <s v="ECKARDS GARDEN PAVILION"/>
    <s v="PLANT TO PLATE 17CM"/>
    <n v="-12"/>
    <n v="32.200000000000003"/>
    <n v="-386.4"/>
    <n v="-6565.1099999999979"/>
    <x v="20"/>
  </r>
  <r>
    <m/>
    <x v="222"/>
    <s v="Credit Note"/>
    <s v="15636"/>
    <s v="GARDENSHOP PARKTOWN"/>
    <s v="PLANT TO PLATE 17CM"/>
    <n v="-3"/>
    <n v="32.200000000000003"/>
    <n v="-96.6"/>
    <n v="-6661.7099999999982"/>
    <x v="20"/>
  </r>
  <r>
    <m/>
    <x v="222"/>
    <s v="Credit Note"/>
    <s v="86382A"/>
    <s v="BUILDERS WAREHOUSE:ZAMBEZI"/>
    <s v="PLANT TO PLATE 17CM  438425"/>
    <n v="-10"/>
    <n v="33.99"/>
    <n v="-339.9"/>
    <n v="-7001.6099999999979"/>
    <x v="20"/>
  </r>
  <r>
    <m/>
    <x v="253"/>
    <s v="Credit Note"/>
    <s v="4401487832"/>
    <s v="BUILDERS WAREHOUSE:CHERRY LANE"/>
    <s v="PLANT TO PLATE 17CM  438425"/>
    <n v="-5"/>
    <n v="33.99"/>
    <n v="-169.95"/>
    <n v="-7171.5599999999977"/>
    <x v="20"/>
  </r>
  <r>
    <m/>
    <x v="253"/>
    <s v="Credit Note"/>
    <s v="4401487775"/>
    <s v="BUILDERS WAREHOUSE:NEWCASTLE"/>
    <s v="PLANT TO PLATE 17CM  438425"/>
    <n v="-20"/>
    <n v="33.99"/>
    <n v="-679.8"/>
    <n v="-7851.3599999999979"/>
    <x v="20"/>
  </r>
  <r>
    <m/>
    <x v="150"/>
    <s v="Credit Note"/>
    <s v="0974"/>
    <s v="PRETTY GARDENS"/>
    <s v="PLANT TO PLATE 17CM"/>
    <n v="-9"/>
    <n v="32.200000000000003"/>
    <n v="-289.8"/>
    <n v="-8141.159999999998"/>
    <x v="20"/>
  </r>
  <r>
    <m/>
    <x v="150"/>
    <s v="Credit Note"/>
    <s v="4401488185"/>
    <s v="BUILDERS WAREHOUSE:NEWMARKET"/>
    <s v="PLANT TO PLATE 17CM  438425"/>
    <n v="-8"/>
    <n v="33.99"/>
    <n v="-271.92"/>
    <n v="-8413.0799999999981"/>
    <x v="20"/>
  </r>
  <r>
    <m/>
    <x v="150"/>
    <s v="Credit Note"/>
    <s v="1030"/>
    <s v="THYME SQUARE"/>
    <s v="PLANT TO PLATE 17CM"/>
    <n v="-4"/>
    <n v="27.65"/>
    <n v="-110.6"/>
    <n v="-8523.6799999999985"/>
    <x v="20"/>
  </r>
  <r>
    <m/>
    <x v="150"/>
    <s v="Credit Note"/>
    <s v="4401488279"/>
    <s v="BUILDERS WAREHOUSE:MIDDELBURG"/>
    <s v="PLANT TO PLATE 17CM  438425"/>
    <n v="-3"/>
    <n v="33.99"/>
    <n v="-101.97"/>
    <n v="-8625.6499999999978"/>
    <x v="20"/>
  </r>
  <r>
    <m/>
    <x v="151"/>
    <s v="Credit Note"/>
    <s v="4401488840"/>
    <s v="BUILDERS WAREHOUSE:RUSTENBURG"/>
    <s v="PLANT TO PLATE 17CM  438425"/>
    <n v="-15"/>
    <n v="33.99"/>
    <n v="-509.85"/>
    <n v="-9135.4999999999982"/>
    <x v="20"/>
  </r>
  <r>
    <m/>
    <x v="58"/>
    <s v="Credit Note"/>
    <s v="25475"/>
    <s v="LIFESTYLE HOME GARDEN"/>
    <s v="PLANT TO PLATE 17CM"/>
    <n v="-1"/>
    <n v="30.5"/>
    <n v="-30.5"/>
    <n v="-9165.9999999999982"/>
    <x v="20"/>
  </r>
  <r>
    <m/>
    <x v="58"/>
    <s v="Credit Note"/>
    <s v="4401489234"/>
    <s v="BUILDERS WAREHOUSE:WOODLANDS"/>
    <s v="PLANT TO PLATE 17CM  438425"/>
    <n v="-32"/>
    <n v="33.99"/>
    <n v="-1087.68"/>
    <n v="-10253.679999999998"/>
    <x v="20"/>
  </r>
  <r>
    <m/>
    <x v="58"/>
    <s v="Credit Note"/>
    <s v="4401489253"/>
    <s v="BUILDERS WAREHOUSE:GEZINA NEW"/>
    <s v="PLANT TO PLATE 17CM  438425"/>
    <n v="-5"/>
    <n v="33.99"/>
    <n v="-169.95"/>
    <n v="-10423.629999999999"/>
    <x v="20"/>
  </r>
  <r>
    <m/>
    <x v="152"/>
    <s v="Credit Note"/>
    <s v="4401489959"/>
    <s v="BUILDERS WAREHOUSE:KLERKSDORP"/>
    <s v="PLANT TO PLATE 17CM  438425"/>
    <n v="-1"/>
    <n v="33.99"/>
    <n v="-33.99"/>
    <n v="-10457.619999999999"/>
    <x v="20"/>
  </r>
  <r>
    <m/>
    <x v="152"/>
    <s v="Credit Note"/>
    <s v="15646"/>
    <s v="GARDENSHOP PARKTOWN"/>
    <s v="PLANT TO PLATE 17CM"/>
    <n v="-3"/>
    <n v="32.200000000000003"/>
    <n v="-96.6"/>
    <n v="-10554.22"/>
    <x v="20"/>
  </r>
  <r>
    <m/>
    <x v="152"/>
    <s v="Credit Note"/>
    <s v="4401483101"/>
    <s v="BUILDERS WAREHOUSE:CHERRY LANE"/>
    <s v="PLANT TO PLATE 17CM"/>
    <n v="-7"/>
    <n v="33.99"/>
    <n v="-237.93"/>
    <n v="-10792.15"/>
    <x v="20"/>
  </r>
  <r>
    <m/>
    <x v="134"/>
    <s v="Credit Note"/>
    <s v="4401490914"/>
    <s v="BUILDERS WAREHOUSE:BETHLEHEM"/>
    <s v="PLANT TO PLATE 17CM  43597"/>
    <n v="-1"/>
    <n v="33.99"/>
    <n v="-33.99"/>
    <n v="-10826.14"/>
    <x v="20"/>
  </r>
  <r>
    <m/>
    <x v="134"/>
    <s v="Credit Note"/>
    <s v="4401490924"/>
    <s v="BUILDERS WAREHOUSE:NEWMARKET"/>
    <s v="PLANT TO PLATE 17CM  438425"/>
    <n v="-2"/>
    <n v="33.99"/>
    <n v="-67.98"/>
    <n v="-10894.119999999999"/>
    <x v="20"/>
  </r>
  <r>
    <m/>
    <x v="134"/>
    <s v="Credit Note"/>
    <s v="86526A"/>
    <s v="THYME SQUARE"/>
    <s v="PLANT TO PLATE 17CM"/>
    <n v="-2"/>
    <n v="27.65"/>
    <n v="-55.3"/>
    <n v="-10949.419999999998"/>
    <x v="20"/>
  </r>
  <r>
    <m/>
    <x v="213"/>
    <s v="Credit Note"/>
    <s v="4401491489"/>
    <s v="BUILDERS WAREHOUSE:RUSTENBURG"/>
    <s v="PLANT TO PLATE 17CM  438425"/>
    <n v="-5"/>
    <n v="33.99"/>
    <n v="-169.95"/>
    <n v="-11119.369999999999"/>
    <x v="20"/>
  </r>
  <r>
    <m/>
    <x v="154"/>
    <s v="Credit Note"/>
    <s v="4401493967"/>
    <s v="BUILDERS WAREHOUSE:HARTEBEESPOORT"/>
    <s v="PLANT TO PLATE 17CM  438425"/>
    <n v="-15"/>
    <n v="33.99"/>
    <n v="-509.85"/>
    <n v="-11629.22"/>
    <x v="20"/>
  </r>
  <r>
    <m/>
    <x v="226"/>
    <s v="Credit Note"/>
    <s v="4401494273"/>
    <s v="BUILDERS WAREHOUSE:SECUNDA"/>
    <s v="PLANT TO PLATE 17CM  438425"/>
    <n v="-10"/>
    <n v="33.99"/>
    <n v="-339.9"/>
    <n v="-11969.119999999999"/>
    <x v="20"/>
  </r>
  <r>
    <m/>
    <x v="226"/>
    <s v="Credit Note"/>
    <s v="43022"/>
    <s v="FH CHAMBERLAIN TRADING (PTY) LTD:CENTURION"/>
    <s v="PLANT TO PLATE 17CM"/>
    <n v="-6"/>
    <n v="31.45"/>
    <n v="-188.7"/>
    <n v="-12157.82"/>
    <x v="20"/>
  </r>
  <r>
    <m/>
    <x v="226"/>
    <s v="Credit Note"/>
    <s v="4401494449"/>
    <s v="BUILDERS WAREHOUSE:CENTURION"/>
    <s v="PLANT TO PLATE 17CM  438425"/>
    <n v="-21"/>
    <n v="33.99"/>
    <n v="-713.79"/>
    <n v="-12871.61"/>
    <x v="20"/>
  </r>
  <r>
    <m/>
    <x v="226"/>
    <s v="Credit Note"/>
    <s v="4401494386"/>
    <s v="BUILDERS WAREHOUSE:WONDERBOOM"/>
    <s v="PLANT TO PLATE 17CM  438425"/>
    <n v="-4"/>
    <n v="33.99"/>
    <n v="-135.96"/>
    <n v="-13007.57"/>
    <x v="20"/>
  </r>
  <r>
    <m/>
    <x v="226"/>
    <s v="Credit Note"/>
    <s v="26111"/>
    <s v="LIFESTYLE HOME GARDEN"/>
    <s v="PLANT TO PLATE 17CM"/>
    <n v="-2"/>
    <n v="30.5"/>
    <n v="-61"/>
    <n v="-13068.57"/>
    <x v="20"/>
  </r>
  <r>
    <m/>
    <x v="255"/>
    <s v="Credit Note"/>
    <s v="4401495453"/>
    <s v="BUILDERS WAREHOUSE:BLOEMFONTEIN"/>
    <s v="PLANT TO PLATE 17CM  438425"/>
    <n v="-6"/>
    <n v="33.99"/>
    <n v="-203.94"/>
    <n v="-13272.51"/>
    <x v="20"/>
  </r>
  <r>
    <m/>
    <x v="255"/>
    <s v="Credit Note"/>
    <s v="4401495449"/>
    <s v="BUILDERS WAREHOUSE:MAFIKENG"/>
    <s v="PLANT TO PLATE 17CM  438425"/>
    <n v="-5"/>
    <n v="33.99"/>
    <n v="-169.95"/>
    <n v="-13442.460000000001"/>
    <x v="20"/>
  </r>
  <r>
    <m/>
    <x v="59"/>
    <s v="Credit Note"/>
    <s v="0897"/>
    <s v="ECKARDS GARDEN PAVILION"/>
    <s v="PLANT TO PLATE 17CM"/>
    <n v="-9"/>
    <n v="32.200000000000003"/>
    <n v="-289.8"/>
    <n v="-13732.26"/>
    <x v="20"/>
  </r>
  <r>
    <m/>
    <x v="59"/>
    <s v="Credit Note"/>
    <s v="4401496255"/>
    <s v="BUILDERS WAREHOUSE:RUSTENBURG"/>
    <s v="PLANT TO PLATE 17CM  438425"/>
    <n v="-1"/>
    <n v="33.99"/>
    <n v="-33.99"/>
    <n v="-13766.25"/>
    <x v="20"/>
  </r>
  <r>
    <m/>
    <x v="59"/>
    <s v="Credit Note"/>
    <s v="26142"/>
    <s v="LIFESTYLE HOME GARDEN"/>
    <s v="PLANT TO PLATE 17CM"/>
    <n v="-20"/>
    <n v="30.5"/>
    <n v="-610"/>
    <n v="-14376.25"/>
    <x v="20"/>
  </r>
  <r>
    <m/>
    <x v="59"/>
    <s v="Credit Note"/>
    <s v="4401496267"/>
    <s v="BUILDERS WAREHOUSE:GLEN EAGLES"/>
    <s v="PLANT TO PLATE 17CM  438425"/>
    <n v="-1"/>
    <n v="33.99"/>
    <n v="-33.99"/>
    <n v="-14410.24"/>
    <x v="20"/>
  </r>
  <r>
    <m/>
    <x v="157"/>
    <s v="Credit Note"/>
    <s v="1129"/>
    <s v="THYME SQUARE"/>
    <s v="SUCCULENT 17CM"/>
    <n v="-4"/>
    <n v="27.65"/>
    <n v="-110.6"/>
    <n v="-14520.84"/>
    <x v="25"/>
  </r>
  <r>
    <m/>
    <x v="157"/>
    <s v="Credit Note"/>
    <s v="1129"/>
    <s v="THYME SQUARE"/>
    <s v="PLANT TO PLATE 17CM"/>
    <n v="-4"/>
    <n v="27.65"/>
    <n v="-110.6"/>
    <n v="-14631.44"/>
    <x v="20"/>
  </r>
  <r>
    <m/>
    <x v="158"/>
    <s v="Credit Note"/>
    <s v="4401497986"/>
    <s v="BUILDERS WAREHOUSE:SILVERLAKES"/>
    <s v="PLANT TO PLATE 17CM  438425"/>
    <n v="-7"/>
    <n v="33.99"/>
    <n v="-237.93"/>
    <n v="-14869.37"/>
    <x v="20"/>
  </r>
  <r>
    <m/>
    <x v="158"/>
    <s v="Credit Note"/>
    <s v="86738A"/>
    <s v="BUILDERS WAREHOUSE:SILVERLAKES"/>
    <s v="PLANT TO PLATE 17CM  438425"/>
    <n v="-3"/>
    <n v="33.99"/>
    <n v="-101.97"/>
    <n v="-14971.34"/>
    <x v="20"/>
  </r>
  <r>
    <m/>
    <x v="159"/>
    <s v="Credit Note"/>
    <s v="4401498397"/>
    <s v="BUILDERS WAREHOUSE:SECUNDA"/>
    <s v="PLANT TO PLATE 17CM  438425"/>
    <n v="-3"/>
    <n v="33.99"/>
    <n v="-101.97"/>
    <n v="-15073.31"/>
    <x v="20"/>
  </r>
  <r>
    <m/>
    <x v="162"/>
    <s v="Credit Note"/>
    <s v="4401499823"/>
    <s v="BUILDERS WAREHOUSE:MIDDELBURG"/>
    <s v="PLANT TO PLATE 17CM  438425"/>
    <n v="-4"/>
    <n v="33.99"/>
    <n v="-135.96"/>
    <n v="-15209.269999999999"/>
    <x v="20"/>
  </r>
  <r>
    <m/>
    <x v="162"/>
    <s v="Credit Note"/>
    <s v="35793"/>
    <s v="FH CHAMBERLAIN TRADING (PTY) LTD:MONTANA"/>
    <s v="PLANT TO PLATE 17CM"/>
    <n v="-1"/>
    <n v="33.99"/>
    <n v="-33.99"/>
    <n v="-15243.259999999998"/>
    <x v="20"/>
  </r>
  <r>
    <m/>
    <x v="135"/>
    <s v="Credit Note"/>
    <s v="86794A"/>
    <s v="THYME SQUARE"/>
    <s v="PLANT TO PLATE 17CM"/>
    <n v="-11"/>
    <n v="27.65"/>
    <n v="-304.14999999999998"/>
    <n v="-15547.409999999998"/>
    <x v="20"/>
  </r>
  <r>
    <m/>
    <x v="163"/>
    <s v="Credit Note"/>
    <s v="1093"/>
    <s v="LITTLE AUSTRIA"/>
    <s v="DAISEY 17CM"/>
    <n v="-3"/>
    <n v="47.99"/>
    <n v="-143.97"/>
    <n v="-15691.379999999997"/>
    <x v="26"/>
  </r>
  <r>
    <m/>
    <x v="163"/>
    <s v="Credit Note"/>
    <s v="4401500520"/>
    <s v="BUILDERS WAREHOUSE:RUSTENBURG"/>
    <s v="PLANT TO PLATE 17CM 438425"/>
    <n v="-15"/>
    <n v="33.99"/>
    <n v="-509.85"/>
    <n v="-16201.229999999998"/>
    <x v="20"/>
  </r>
  <r>
    <m/>
    <x v="165"/>
    <s v="Credit Note"/>
    <s v="4401501513"/>
    <s v="BUILDERS WAREHOUSE:NEWCASTLE"/>
    <s v="PLANT TO PLATE 17CM  438425"/>
    <n v="-7"/>
    <n v="33.99"/>
    <n v="-237.93"/>
    <n v="-16439.159999999996"/>
    <x v="20"/>
  </r>
  <r>
    <m/>
    <x v="256"/>
    <s v="Credit Note"/>
    <s v="0899"/>
    <s v="PRETTY GARDENS"/>
    <s v="PLANT TO PLATE 17CM"/>
    <n v="-7"/>
    <n v="32.200000000000003"/>
    <n v="-225.4"/>
    <n v="-16664.559999999998"/>
    <x v="20"/>
  </r>
  <r>
    <m/>
    <x v="256"/>
    <s v="Credit Note"/>
    <s v="4401501499"/>
    <s v="BUILDERS WAREHOUSE:POLOKWANE"/>
    <s v="PLANT TO PLATE 17CM 438425"/>
    <n v="-7"/>
    <n v="33.99"/>
    <n v="-237.93"/>
    <n v="-16902.489999999998"/>
    <x v="20"/>
  </r>
  <r>
    <m/>
    <x v="167"/>
    <s v="Credit Note"/>
    <s v="4401503453"/>
    <s v="BUILDERS WAREHOUSE:RIVONIA"/>
    <s v="PLANT TO PLATE 17CM  438425"/>
    <n v="-3"/>
    <n v="33.99"/>
    <n v="-101.97"/>
    <n v="-17004.46"/>
    <x v="20"/>
  </r>
  <r>
    <m/>
    <x v="168"/>
    <s v="Credit Note"/>
    <s v="15693"/>
    <s v="GARDENSHOP PARKTOWN"/>
    <s v="PLANT TO PLATE 17CM"/>
    <n v="-5"/>
    <n v="32.200000000000003"/>
    <n v="-161"/>
    <n v="-17165.46"/>
    <x v="20"/>
  </r>
  <r>
    <m/>
    <x v="169"/>
    <s v="Credit Note"/>
    <s v="4401504312"/>
    <s v="BUILDERS WAREHOUSE:STRUBENS VALLEY"/>
    <s v="PLANT TO PLATE 17CM  438425"/>
    <n v="-9"/>
    <n v="33.99"/>
    <n v="-305.91000000000003"/>
    <n v="-17471.37"/>
    <x v="20"/>
  </r>
  <r>
    <m/>
    <x v="60"/>
    <s v="Credit Note"/>
    <s v="4401504638"/>
    <s v="BUILDERS WAREHOUSE:SUNWARD PARK"/>
    <s v="PLANT TO PLATE 17CM  438425"/>
    <n v="-10"/>
    <n v="33.99"/>
    <n v="-339.9"/>
    <n v="-17811.27"/>
    <x v="20"/>
  </r>
  <r>
    <m/>
    <x v="170"/>
    <s v="Credit Note"/>
    <s v="4401505143"/>
    <s v="BUILDERS WAREHOUSE:RUSTENBURG"/>
    <s v="PLANT TO PLATE 17CM  438425"/>
    <n v="-14"/>
    <n v="33.99"/>
    <n v="-475.86"/>
    <n v="-18287.13"/>
    <x v="20"/>
  </r>
  <r>
    <m/>
    <x v="171"/>
    <s v="Credit Note"/>
    <s v="4401505551"/>
    <s v="BUILDERS WAREHOUSE:GEZINA NEW"/>
    <s v="PLANT TO PLATE 17CM  438425"/>
    <n v="-5"/>
    <n v="33.99"/>
    <n v="-169.95"/>
    <n v="-18457.080000000002"/>
    <x v="20"/>
  </r>
  <r>
    <m/>
    <x v="171"/>
    <s v="Credit Note"/>
    <s v="4401505508"/>
    <s v="BUILDERS WAREHOUSE:SECUNDA"/>
    <s v="PLANT TO PLATE 17CM  438425"/>
    <n v="-3"/>
    <n v="33.99"/>
    <n v="-101.97"/>
    <n v="-18559.050000000003"/>
    <x v="20"/>
  </r>
  <r>
    <m/>
    <x v="136"/>
    <s v="Credit Note"/>
    <s v="43678"/>
    <s v="FH CHAMBERLAIN TRADING (PTY) LTD:CENTURION"/>
    <s v="PLANT TO PLATE 17CM"/>
    <n v="-6"/>
    <n v="31.45"/>
    <n v="-188.7"/>
    <n v="-18747.750000000004"/>
    <x v="20"/>
  </r>
  <r>
    <m/>
    <x v="136"/>
    <s v="Credit Note"/>
    <s v="0947"/>
    <s v="CENTRAL NURSERY DEPOT"/>
    <s v="PLANT TO PLATE 17CM"/>
    <n v="-5"/>
    <n v="32.200000000000003"/>
    <n v="-161"/>
    <n v="-18908.750000000004"/>
    <x v="20"/>
  </r>
  <r>
    <m/>
    <x v="136"/>
    <s v="Credit Note"/>
    <s v="4401505849"/>
    <s v="BUILDERS WAREHOUSE:BLOEMFONTEIN"/>
    <s v="PLANT TO PLATE 17CM  438425"/>
    <n v="-5"/>
    <n v="33.99"/>
    <n v="-169.95"/>
    <n v="-19078.700000000004"/>
    <x v="20"/>
  </r>
  <r>
    <m/>
    <x v="172"/>
    <s v="Credit Note"/>
    <s v="4401506159"/>
    <s v="BUILDERS WAREHOUSE:BEDFORDVIEW"/>
    <s v="PLANT TO PLATE 17CM  438425"/>
    <n v="-8"/>
    <n v="33.99"/>
    <n v="-271.92"/>
    <n v="-19350.620000000003"/>
    <x v="20"/>
  </r>
  <r>
    <m/>
    <x v="247"/>
    <s v="Credit Note"/>
    <s v="4401506488"/>
    <s v="BUILDERS WAREHOUSE:RIVONIA"/>
    <s v="PLANT TO PLATE 17CM  438425"/>
    <n v="-2"/>
    <n v="33.99"/>
    <n v="-67.98"/>
    <n v="-19418.600000000002"/>
    <x v="20"/>
  </r>
  <r>
    <m/>
    <x v="247"/>
    <s v="Credit Note"/>
    <s v="4401506534"/>
    <s v="BUILDERS WAREHOUSE:NORTHMEAD"/>
    <s v="PLANT TO PLATE 17CM  438425"/>
    <n v="-2"/>
    <n v="33.99"/>
    <n v="-67.98"/>
    <n v="-19486.580000000002"/>
    <x v="20"/>
  </r>
  <r>
    <m/>
    <x v="292"/>
    <s v="Credit Note"/>
    <s v="1046"/>
    <s v="SCHAFFLERS GARDEN NURSERY"/>
    <s v="PLANT TO PLATE 17CM"/>
    <n v="-4"/>
    <n v="29.99"/>
    <n v="-119.96"/>
    <n v="-19606.54"/>
    <x v="20"/>
  </r>
  <r>
    <m/>
    <x v="173"/>
    <s v="Credit Note"/>
    <s v="26420"/>
    <s v="LIFESTYLE HOME GARDEN"/>
    <s v="PLANT TO PLATE 17CM"/>
    <n v="-12"/>
    <n v="32.65"/>
    <n v="-391.8"/>
    <n v="-19998.34"/>
    <x v="20"/>
  </r>
  <r>
    <m/>
    <x v="175"/>
    <s v="Credit Note"/>
    <s v="1049"/>
    <s v="LITTLE AUSTRIA"/>
    <s v="PLANT TO PLATE 17CM"/>
    <n v="-5"/>
    <n v="32.200000000000003"/>
    <n v="-161"/>
    <n v="-20159.34"/>
    <x v="20"/>
  </r>
  <r>
    <m/>
    <x v="176"/>
    <s v="Credit Note"/>
    <s v="4401508619"/>
    <s v="BUILDERS WAREHOUSE:RIVONIA"/>
    <s v="PLANT TO PLATE 17CM  438425"/>
    <n v="-5"/>
    <n v="33.99"/>
    <n v="-169.95"/>
    <n v="-20329.29"/>
    <x v="20"/>
  </r>
  <r>
    <m/>
    <x v="257"/>
    <s v="Credit Note"/>
    <s v="1141"/>
    <s v="PRETTY GARDENS"/>
    <s v="PLANT TO PLATE 17CM"/>
    <n v="-3"/>
    <n v="32.200000000000003"/>
    <n v="-96.6"/>
    <n v="-20425.89"/>
    <x v="20"/>
  </r>
  <r>
    <m/>
    <x v="61"/>
    <s v="Credit Note"/>
    <s v="4401509810"/>
    <s v="BUILDERS WAREHOUSE:ERASMUS PARK"/>
    <s v="PLANT TO PLATE 17CM 438425"/>
    <n v="-11"/>
    <n v="33.99"/>
    <n v="-373.89"/>
    <n v="-20799.78"/>
    <x v="20"/>
  </r>
  <r>
    <m/>
    <x v="61"/>
    <s v="Credit Note"/>
    <s v="4401509835"/>
    <s v="BUILDERS WAREHOUSE:RUSTENBURG"/>
    <s v="PLANT TO PLATE 17CM  438425"/>
    <n v="-3"/>
    <n v="33.99"/>
    <n v="-101.97"/>
    <n v="-20901.75"/>
    <x v="20"/>
  </r>
  <r>
    <m/>
    <x v="61"/>
    <s v="Credit Note"/>
    <s v="0990"/>
    <s v="ECKARDS GARDEN PAVILION"/>
    <s v="PLANT TO PLATE 17CM"/>
    <n v="-17"/>
    <n v="32.200000000000003"/>
    <n v="-547.4"/>
    <n v="-21449.15"/>
    <x v="20"/>
  </r>
  <r>
    <m/>
    <x v="62"/>
    <s v="Credit Note"/>
    <s v="15722"/>
    <s v="GARDENSHOP PARKTOWN"/>
    <s v="PLANT TO PLATE 17CM"/>
    <n v="-3"/>
    <n v="32.200000000000003"/>
    <n v="-96.6"/>
    <n v="-21545.75"/>
    <x v="20"/>
  </r>
  <r>
    <m/>
    <x v="62"/>
    <s v="Credit Note"/>
    <s v="11135"/>
    <s v="FH CHAMBERLAIN TRADING (PTY) LTD:KYALAMI"/>
    <s v="PLANT TO PLATE 17CM"/>
    <n v="-3"/>
    <n v="33.99"/>
    <n v="-101.97"/>
    <n v="-21647.72"/>
    <x v="20"/>
  </r>
  <r>
    <m/>
    <x v="62"/>
    <s v="Credit Note"/>
    <s v="4401510492"/>
    <s v="BUILDERS WAREHOUSE:ZAMBEZI"/>
    <s v="PLANT TO PLATE 17CM"/>
    <n v="-4"/>
    <n v="33.99"/>
    <n v="-135.96"/>
    <n v="-21783.68"/>
    <x v="20"/>
  </r>
  <r>
    <m/>
    <x v="63"/>
    <s v="Credit Note"/>
    <s v="4401510864"/>
    <s v="BUILDERS WAREHOUSE:SUNWARD PARK"/>
    <s v="PLANT TO PLATE 17CM  438425"/>
    <n v="-1"/>
    <n v="33.99"/>
    <n v="-33.99"/>
    <n v="-21817.670000000002"/>
    <x v="20"/>
  </r>
  <r>
    <m/>
    <x v="63"/>
    <s v="Credit Note"/>
    <s v="4401510924"/>
    <s v="BUILDERS WAREHOUSE:CARNIVAL MALL"/>
    <s v="PLANT TO PLATE 17CM  438425"/>
    <n v="-10"/>
    <n v="33.99"/>
    <n v="-339.9"/>
    <n v="-22157.570000000003"/>
    <x v="20"/>
  </r>
  <r>
    <m/>
    <x v="63"/>
    <s v="Credit Note"/>
    <s v="87095A"/>
    <s v="THYME SQUARE"/>
    <s v="PLANT TO PLATE 17CM"/>
    <n v="-7"/>
    <n v="27.65"/>
    <n v="-193.55"/>
    <n v="-22351.120000000003"/>
    <x v="20"/>
  </r>
  <r>
    <m/>
    <x v="63"/>
    <s v="Credit Note"/>
    <s v="4401510784"/>
    <s v="BUILDERS WAREHOUSE:NEWMARKET"/>
    <s v="PLANT TO PLATE 17CM  438425"/>
    <n v="-5"/>
    <n v="33.99"/>
    <n v="-169.95"/>
    <n v="-22521.070000000003"/>
    <x v="20"/>
  </r>
  <r>
    <m/>
    <x v="64"/>
    <s v="Credit Note"/>
    <s v="4401512027"/>
    <s v="BUILDERS WAREHOUSE:CHERRY LANE"/>
    <s v="PLANT TO PLATE 17CM  438425"/>
    <n v="-5"/>
    <n v="33.99"/>
    <n v="-169.95"/>
    <n v="-22691.020000000004"/>
    <x v="20"/>
  </r>
  <r>
    <m/>
    <x v="64"/>
    <s v="Credit Note"/>
    <s v="26368"/>
    <s v="LIFESTYLE HOME GARDEN"/>
    <s v="PLANT TO PLATE 17CM"/>
    <n v="-9"/>
    <n v="32.65"/>
    <n v="-293.85000000000002"/>
    <n v="-22984.870000000003"/>
    <x v="20"/>
  </r>
  <r>
    <m/>
    <x v="178"/>
    <s v="Credit Note"/>
    <s v="1851"/>
    <s v="IMPALA FLORA"/>
    <s v="PLANT TO PLATE 17CM"/>
    <n v="-2"/>
    <n v="33.93"/>
    <n v="-67.86"/>
    <n v="-23052.730000000003"/>
    <x v="20"/>
  </r>
  <r>
    <m/>
    <x v="178"/>
    <s v="Credit Note"/>
    <s v="15267"/>
    <s v="FH CHAMBERLAIN TRADING (PTY) LTD:RIVIERA"/>
    <s v="PLANT TO PLATE 17CM"/>
    <n v="-1"/>
    <n v="33.99"/>
    <n v="-33.99"/>
    <n v="-23086.720000000005"/>
    <x v="20"/>
  </r>
  <r>
    <m/>
    <x v="178"/>
    <s v="Credit Note"/>
    <s v="1902"/>
    <s v="ECKARDS GARDEN PAVILION"/>
    <s v="PLANT TO PLATE 17CM"/>
    <n v="-9"/>
    <n v="32.200000000000003"/>
    <n v="-289.8"/>
    <n v="-23376.520000000004"/>
    <x v="20"/>
  </r>
  <r>
    <m/>
    <x v="65"/>
    <s v="Credit Note"/>
    <s v="4401513900"/>
    <s v="BUILDERS WAREHOUSE:WOODLANDS"/>
    <s v="PLANT TO PLATE 17CM  438425"/>
    <n v="-8"/>
    <n v="33.99"/>
    <n v="-271.92"/>
    <n v="-23648.440000000002"/>
    <x v="20"/>
  </r>
  <r>
    <m/>
    <x v="65"/>
    <s v="Credit Note"/>
    <s v="11199"/>
    <s v="FH CHAMBERLAIN TRADING (PTY) LTD:KYALAMI"/>
    <s v="PLANT TO PLATE 17CM"/>
    <n v="-14"/>
    <n v="33.99"/>
    <n v="-475.86"/>
    <n v="-24124.300000000003"/>
    <x v="20"/>
  </r>
  <r>
    <m/>
    <x v="179"/>
    <s v="Credit Note"/>
    <s v="0997"/>
    <s v="LITTLE AUSTRIA"/>
    <s v="PLANT TO PLATE 17CM"/>
    <n v="-2"/>
    <n v="32.200000000000003"/>
    <n v="-64.400000000000006"/>
    <n v="-24188.700000000004"/>
    <x v="20"/>
  </r>
  <r>
    <m/>
    <x v="137"/>
    <s v="Credit Note"/>
    <s v="1856"/>
    <s v="THYME SQUARE"/>
    <s v="PLANT TO PLATE 17CM"/>
    <n v="-9"/>
    <n v="27.65"/>
    <n v="-248.85"/>
    <n v="-24437.550000000003"/>
    <x v="20"/>
  </r>
  <r>
    <m/>
    <x v="137"/>
    <s v="Credit Note"/>
    <s v="4401514812"/>
    <s v="BUILDERS WAREHOUSE:RUSTENBURG"/>
    <s v="PLANT TO PLATE 17CM  438425"/>
    <n v="-5"/>
    <n v="33.99"/>
    <n v="-169.95"/>
    <n v="-24607.500000000004"/>
    <x v="20"/>
  </r>
  <r>
    <m/>
    <x v="66"/>
    <s v="Credit Note"/>
    <s v="4401515162"/>
    <s v="BUILDERS WAREHOUSE:RIVONIA"/>
    <s v="PLANT TO PLATE 17CM  438425"/>
    <n v="-8"/>
    <n v="33.99"/>
    <n v="-271.92"/>
    <n v="-24879.420000000002"/>
    <x v="20"/>
  </r>
  <r>
    <m/>
    <x v="66"/>
    <s v="Credit Note"/>
    <s v="87211A"/>
    <s v="ECKARDS GARDEN PAVILION"/>
    <s v="PLANT TO PLATE 17CM"/>
    <n v="-9"/>
    <n v="32.200000000000003"/>
    <n v="-289.8"/>
    <n v="-25169.22"/>
    <x v="20"/>
  </r>
  <r>
    <m/>
    <x v="66"/>
    <s v="Credit Note"/>
    <s v="87213A"/>
    <s v="SYLVIA PASS GARDEN CENTRE"/>
    <s v="PLANT TO PLATE 17CM"/>
    <n v="-5"/>
    <n v="32.200000000000003"/>
    <n v="-161"/>
    <n v="-25330.22"/>
    <x v="20"/>
  </r>
  <r>
    <m/>
    <x v="180"/>
    <s v="Credit Note"/>
    <s v="15319"/>
    <s v="FH CHAMBERLAIN TRADING (PTY) LTD:RIVIERA"/>
    <s v="PLANT TO PLATE 17CM"/>
    <n v="-2"/>
    <n v="33.99"/>
    <n v="-67.98"/>
    <n v="-25398.2"/>
    <x v="20"/>
  </r>
  <r>
    <m/>
    <x v="180"/>
    <s v="Credit Note"/>
    <s v="15740"/>
    <s v="GARDENSHOP PARKTOWN"/>
    <s v="PLANT TO PLATE 17CM"/>
    <n v="-4"/>
    <n v="32.200000000000003"/>
    <n v="-128.80000000000001"/>
    <n v="-25527"/>
    <x v="20"/>
  </r>
  <r>
    <m/>
    <x v="67"/>
    <s v="Credit Note"/>
    <s v="4401515588"/>
    <s v="BUILDERS WAREHOUSE:HARTEBEESPOORT"/>
    <s v="PLANT TO PLATE 17CM"/>
    <n v="-4"/>
    <n v="33.99"/>
    <n v="-135.96"/>
    <n v="-25662.959999999999"/>
    <x v="20"/>
  </r>
  <r>
    <m/>
    <x v="1"/>
    <s v="Credit Note"/>
    <s v="4401516493"/>
    <s v="BUILDERS WAREHOUSE:SUNWARD PARK"/>
    <s v="PLANT TO PLATE 17CM  438425"/>
    <n v="-11"/>
    <n v="33.99"/>
    <n v="-373.89"/>
    <n v="-26036.85"/>
    <x v="20"/>
  </r>
  <r>
    <m/>
    <x v="1"/>
    <s v="Credit Note"/>
    <s v="1801"/>
    <s v="THYME SQUARE"/>
    <s v="PLANT TO PLATE 17CM"/>
    <n v="-5"/>
    <n v="27.65"/>
    <n v="-138.25"/>
    <n v="-26175.1"/>
    <x v="20"/>
  </r>
  <r>
    <m/>
    <x v="1"/>
    <s v="Credit Note"/>
    <s v="4401516452"/>
    <s v="BUILDERS WAREHOUSE:NEWMARKET"/>
    <s v="PLANT TO PLATE 17CM  438425"/>
    <n v="-5"/>
    <n v="33.99"/>
    <n v="-169.95"/>
    <n v="-26345.05"/>
    <x v="20"/>
  </r>
  <r>
    <m/>
    <x v="1"/>
    <s v="Credit Note"/>
    <s v="4401516420"/>
    <s v="BUILDERS WAREHOUSE:NEWMARKET"/>
    <s v="PLANT TO PLATE 17CM  438425"/>
    <n v="-7"/>
    <n v="33.99"/>
    <n v="-237.93"/>
    <n v="-26582.98"/>
    <x v="20"/>
  </r>
  <r>
    <m/>
    <x v="1"/>
    <s v="Credit Note"/>
    <s v="26572"/>
    <s v="LIFESTYLE HOME GARDEN"/>
    <s v="PLANT TO PLATE 17CM"/>
    <n v="-5"/>
    <n v="30.5"/>
    <n v="-152.5"/>
    <n v="-26735.48"/>
    <x v="20"/>
  </r>
  <r>
    <m/>
    <x v="1"/>
    <s v="Credit Note"/>
    <s v="26571"/>
    <s v="LIFESTYLE HOME GARDEN"/>
    <s v="PLANT TO PLATE 17CM"/>
    <n v="-10"/>
    <n v="30.5"/>
    <n v="-305"/>
    <n v="-27040.48"/>
    <x v="20"/>
  </r>
  <r>
    <m/>
    <x v="68"/>
    <s v="Credit Note"/>
    <s v="4401517363"/>
    <s v="BUILDERS WAREHOUSE:ZAMBEZI"/>
    <s v="PLANT TO PLATE 17CM  438425"/>
    <n v="-23"/>
    <n v="33.99"/>
    <n v="-781.77"/>
    <n v="-27822.25"/>
    <x v="20"/>
  </r>
  <r>
    <m/>
    <x v="68"/>
    <s v="Credit Note"/>
    <s v="4401517393"/>
    <s v="BUILDERS WAREHOUSE:RASLOUW"/>
    <s v="PLANT TO PLATE 17CM  438425"/>
    <n v="-4"/>
    <n v="33.99"/>
    <n v="-135.96"/>
    <n v="-27958.21"/>
    <x v="20"/>
  </r>
  <r>
    <m/>
    <x v="68"/>
    <s v="Credit Note"/>
    <s v="4401517389"/>
    <s v="BUILDERS WAREHOUSE:RUSTENBURG"/>
    <s v="PLANT TO PLATE 17CM  438425"/>
    <n v="-8"/>
    <n v="33.99"/>
    <n v="-271.92"/>
    <n v="-28230.129999999997"/>
    <x v="20"/>
  </r>
  <r>
    <m/>
    <x v="69"/>
    <s v="Credit Note"/>
    <s v="11276"/>
    <s v="FH CHAMBERLAIN TRADING (PTY) LTD:KYALAMI"/>
    <s v="PLANT TO PLATE 17CM"/>
    <n v="-6"/>
    <n v="33.99"/>
    <n v="-203.94"/>
    <n v="-28434.069999999996"/>
    <x v="20"/>
  </r>
  <r>
    <m/>
    <x v="71"/>
    <s v="Credit Note"/>
    <s v="4401520462"/>
    <s v="BUILDERS WAREHOUSE:SILVERLAKES"/>
    <s v="PLANT TO PLATE 17CM  438425"/>
    <n v="-10"/>
    <n v="33.99"/>
    <n v="-339.9"/>
    <n v="-28773.969999999998"/>
    <x v="20"/>
  </r>
  <r>
    <m/>
    <x v="71"/>
    <s v="Credit Note"/>
    <s v="4401520430"/>
    <s v="BUILDERS WAREHOUSE:ERASMUS PARK"/>
    <s v="PLANT TO PLATE 17CM  438425"/>
    <n v="-5"/>
    <n v="33.99"/>
    <n v="-169.95"/>
    <n v="-28943.919999999998"/>
    <x v="20"/>
  </r>
  <r>
    <m/>
    <x v="71"/>
    <s v="Credit Note"/>
    <s v="4401520352"/>
    <s v="BUILDERS WAREHOUSE:CENTURION"/>
    <s v="PLANT TO PLATE 17CM  438425"/>
    <n v="-6"/>
    <n v="33.99"/>
    <n v="-203.94"/>
    <n v="-29147.859999999997"/>
    <x v="20"/>
  </r>
  <r>
    <m/>
    <x v="71"/>
    <s v="Credit Note"/>
    <s v="4401520461"/>
    <s v="BUILDERS WAREHOUSE:CHERRY LANE"/>
    <s v="PLANT TO PLATE 17CM  438425"/>
    <n v="-3"/>
    <n v="33.99"/>
    <n v="-101.97"/>
    <n v="-29249.829999999998"/>
    <x v="20"/>
  </r>
  <r>
    <m/>
    <x v="71"/>
    <s v="Credit Note"/>
    <s v="26655"/>
    <s v="LIFESTYLE HOME GARDEN"/>
    <s v="PLANT TO PLATE 17CM"/>
    <n v="-7"/>
    <n v="30.5"/>
    <n v="-213.5"/>
    <n v="-29463.329999999998"/>
    <x v="20"/>
  </r>
  <r>
    <m/>
    <x v="71"/>
    <s v="Credit Note"/>
    <s v="26657"/>
    <s v="LIFESTYLE HOME GARDEN"/>
    <s v="PLANT TO PLATE 17CM"/>
    <n v="-10"/>
    <n v="32.65"/>
    <n v="-326.5"/>
    <n v="-29789.829999999998"/>
    <x v="20"/>
  </r>
  <r>
    <m/>
    <x v="181"/>
    <s v="Credit Note"/>
    <s v="1867"/>
    <s v="ECKARDS GARDEN PAVILION"/>
    <s v="PLANT TO PLATE 17CM"/>
    <n v="-6"/>
    <n v="32.200000000000003"/>
    <n v="-193.2"/>
    <n v="-29983.03"/>
    <x v="20"/>
  </r>
  <r>
    <m/>
    <x v="259"/>
    <s v="Credit Note"/>
    <s v="4401521675"/>
    <s v="BUILDERS WAREHOUSE:KEMPTON PARK"/>
    <s v="PLANT TO PLATE 17CM  438425"/>
    <n v="-26"/>
    <n v="33.99"/>
    <n v="-883.74"/>
    <n v="-30866.77"/>
    <x v="20"/>
  </r>
  <r>
    <m/>
    <x v="259"/>
    <s v="Credit Note"/>
    <s v="4401521699"/>
    <s v="BUILDERS WAREHOUSE:NEWCASTLE"/>
    <s v="PLANT TO PLATE 17CM  438425"/>
    <n v="-4"/>
    <n v="33.99"/>
    <n v="-135.96"/>
    <n v="-31002.73"/>
    <x v="20"/>
  </r>
  <r>
    <m/>
    <x v="259"/>
    <s v="Credit Note"/>
    <s v="1867A"/>
    <s v="LITTLE AUSTRIA"/>
    <s v="PLANT TO PLATE 17CM"/>
    <n v="-2"/>
    <n v="32.200000000000003"/>
    <n v="-64.400000000000006"/>
    <n v="-31067.13"/>
    <x v="20"/>
  </r>
  <r>
    <m/>
    <x v="72"/>
    <s v="Credit Note"/>
    <s v="26667"/>
    <s v="LIFESTYLE HOME GARDEN"/>
    <s v="PLANT TO PLATE 17CM"/>
    <n v="-12"/>
    <n v="30.5"/>
    <n v="-366"/>
    <n v="-31433.13"/>
    <x v="20"/>
  </r>
  <r>
    <m/>
    <x v="72"/>
    <s v="Credit Note"/>
    <s v="0999"/>
    <s v="PRETTY GARDENS"/>
    <s v="PLANT TO PLATE 17CM"/>
    <n v="-10"/>
    <n v="33.99"/>
    <n v="-339.9"/>
    <n v="-31773.030000000002"/>
    <x v="20"/>
  </r>
  <r>
    <m/>
    <x v="72"/>
    <s v="Credit Note"/>
    <s v="4401522253"/>
    <s v="BUILDERS WAREHOUSE:BLOEMFONTEIN"/>
    <s v="PLANT TO PLATE 17CM  438425"/>
    <n v="-5"/>
    <n v="33.99"/>
    <n v="-169.95"/>
    <n v="-31942.980000000003"/>
    <x v="20"/>
  </r>
  <r>
    <m/>
    <x v="72"/>
    <s v="Credit Note"/>
    <s v="4401522238"/>
    <s v="BUILDERS WAREHOUSE:BOKSBURG (NEW)"/>
    <s v="PLANT TO PLATE 17CM  438425"/>
    <n v="-6"/>
    <n v="33.99"/>
    <n v="-203.94"/>
    <n v="-32146.920000000002"/>
    <x v="20"/>
  </r>
  <r>
    <m/>
    <x v="72"/>
    <s v="Credit Note"/>
    <s v="1951"/>
    <s v="THYME SQUARE"/>
    <s v="PLANT TO PLATE 17CM"/>
    <n v="-11"/>
    <n v="27.65"/>
    <n v="-304.14999999999998"/>
    <n v="-32451.070000000003"/>
    <x v="20"/>
  </r>
  <r>
    <m/>
    <x v="73"/>
    <s v="Credit Note"/>
    <s v="4401523347"/>
    <s v="BUILDERS WAREHOUSE:CENTURION"/>
    <s v="PLANT TO PLATE 17CM  438425"/>
    <n v="-11"/>
    <n v="33.99"/>
    <n v="-373.89"/>
    <n v="-32824.960000000006"/>
    <x v="20"/>
  </r>
  <r>
    <m/>
    <x v="73"/>
    <s v="Credit Note"/>
    <s v="4401523404"/>
    <s v="BUILDERS WAREHOUSE:ZAMBEZI"/>
    <s v="PLANT TO PLATE 17CM  438425"/>
    <n v="-1"/>
    <n v="33.99"/>
    <n v="-33.99"/>
    <n v="-32858.950000000004"/>
    <x v="20"/>
  </r>
  <r>
    <m/>
    <x v="73"/>
    <s v="Credit Note"/>
    <s v="4401523344"/>
    <s v="BUILDERS WAREHOUSE:RUSTENBURG"/>
    <s v="PLANT TO PLATE 17CM  438425"/>
    <n v="-1"/>
    <n v="33.99"/>
    <n v="-33.99"/>
    <n v="-32892.94"/>
    <x v="20"/>
  </r>
  <r>
    <m/>
    <x v="73"/>
    <s v="Credit Note"/>
    <s v="1905"/>
    <s v="CENTRAL NURSERY DEPOT"/>
    <s v="PLANT TO PLATE 17CM"/>
    <n v="-9"/>
    <n v="33.200000000000003"/>
    <n v="-298.8"/>
    <n v="-33191.740000000005"/>
    <x v="20"/>
  </r>
  <r>
    <m/>
    <x v="260"/>
    <s v="Credit Note"/>
    <s v="4401523818"/>
    <s v="BUILDERS WAREHOUSE:SECUNDA"/>
    <s v="PLANT TO PLATE 17CM  438425"/>
    <n v="-6"/>
    <n v="33.99"/>
    <n v="-203.94"/>
    <n v="-33395.680000000008"/>
    <x v="20"/>
  </r>
  <r>
    <m/>
    <x v="74"/>
    <s v="Credit Note"/>
    <s v="4401524359"/>
    <s v="BUILDERS WAREHOUSE:STRUBENS VALLEY"/>
    <s v="PLANT TO PLATE 17CM 438425"/>
    <n v="-25"/>
    <n v="33.99"/>
    <n v="-849.75"/>
    <n v="-34245.430000000008"/>
    <x v="20"/>
  </r>
  <r>
    <m/>
    <x v="75"/>
    <s v="Credit Note"/>
    <s v="4401525525"/>
    <s v="BUILDERS WAREHOUSE:ERASMUS PARK"/>
    <s v="PLANT TO PLATE 17CM  438425"/>
    <n v="-1"/>
    <n v="33.99"/>
    <n v="-33.99"/>
    <n v="-34279.420000000006"/>
    <x v="20"/>
  </r>
  <r>
    <m/>
    <x v="75"/>
    <s v="Credit Note"/>
    <s v="4401525506"/>
    <s v="BUILDERS WAREHOUSE:GEZINA NEW"/>
    <s v="PLANT TO PLATE 17CM  438425"/>
    <n v="-5"/>
    <n v="33.99"/>
    <n v="-169.95"/>
    <n v="-34449.370000000003"/>
    <x v="20"/>
  </r>
  <r>
    <m/>
    <x v="75"/>
    <s v="Credit Note"/>
    <s v="4401525559"/>
    <s v="BUILDERS WAREHOUSE:RIVONIA"/>
    <s v="PLANT TO PLATE 17CM  438425"/>
    <n v="-4"/>
    <n v="33.99"/>
    <n v="-135.96"/>
    <n v="-34585.33"/>
    <x v="20"/>
  </r>
  <r>
    <m/>
    <x v="75"/>
    <s v="Credit Note"/>
    <s v="26693"/>
    <s v="LIFESTYLE HOME GARDEN"/>
    <s v="PLANT TO PLATE 17CM"/>
    <n v="-3"/>
    <n v="32.65"/>
    <n v="-97.95"/>
    <n v="-34683.279999999999"/>
    <x v="20"/>
  </r>
  <r>
    <m/>
    <x v="75"/>
    <s v="Credit Note"/>
    <s v="87502A"/>
    <s v="ECKARDS GARDEN PAVILION"/>
    <s v="PLANT TO PLATE 17CM"/>
    <n v="-3"/>
    <n v="32.200000000000003"/>
    <n v="-96.6"/>
    <n v="-34779.879999999997"/>
    <x v="20"/>
  </r>
  <r>
    <m/>
    <x v="75"/>
    <s v="Credit Note"/>
    <s v="4401525566"/>
    <s v="BUILDERS WAREHOUSE:CENTURION"/>
    <s v="PLANT TO PLATE 17CM  438425"/>
    <n v="-2"/>
    <n v="33.99"/>
    <n v="-67.98"/>
    <n v="-34847.86"/>
    <x v="20"/>
  </r>
  <r>
    <m/>
    <x v="238"/>
    <s v="Credit Note"/>
    <s v="4401526250"/>
    <s v="BUILDERS WAREHOUSE:KEMPTON PARK"/>
    <s v="PLANT TO PLATE 17CM  438425"/>
    <n v="-5"/>
    <n v="33.99"/>
    <n v="-169.95"/>
    <n v="-35017.81"/>
    <x v="20"/>
  </r>
  <r>
    <m/>
    <x v="238"/>
    <s v="Credit Note"/>
    <s v="4401526206"/>
    <s v="BUILDERS WAREHOUSE:BEDFORDVIEW"/>
    <s v="PLANT TO PLATE 17CM  438425"/>
    <n v="-9"/>
    <n v="33.99"/>
    <n v="-305.91000000000003"/>
    <n v="-35323.72"/>
    <x v="20"/>
  </r>
  <r>
    <m/>
    <x v="238"/>
    <s v="Credit Note"/>
    <s v="4401526293"/>
    <s v="BUILDERS WAREHOUSE:POLOKWANE"/>
    <s v="PLANT TO PLATE 17CM  438425"/>
    <n v="-3"/>
    <n v="33.99"/>
    <n v="-101.97"/>
    <n v="-35425.69"/>
    <x v="20"/>
  </r>
  <r>
    <m/>
    <x v="76"/>
    <s v="Credit Note"/>
    <s v="4401526642"/>
    <s v="BUILDERS WAREHOUSE:THOHOYANDOU"/>
    <s v="PLANT TO PLATE 17CM  438425"/>
    <n v="-5"/>
    <n v="33.99"/>
    <n v="-169.95"/>
    <n v="-35595.64"/>
    <x v="20"/>
  </r>
  <r>
    <m/>
    <x v="76"/>
    <s v="Credit Note"/>
    <s v="1908"/>
    <s v="THYME SQUARE"/>
    <s v="PLANT TO PLATE 17CM"/>
    <n v="-9"/>
    <n v="27.65"/>
    <n v="-248.85"/>
    <n v="-35844.49"/>
    <x v="20"/>
  </r>
  <r>
    <m/>
    <x v="77"/>
    <s v="Credit Note"/>
    <s v="4401527504"/>
    <s v="BUILDERS WAREHOUSE:CHERRY LANE"/>
    <s v="PLANT TO PLATE 17CM  438425"/>
    <n v="-10"/>
    <n v="33.99"/>
    <n v="-339.9"/>
    <n v="-36184.39"/>
    <x v="20"/>
  </r>
  <r>
    <m/>
    <x v="77"/>
    <s v="Credit Note"/>
    <s v="4401527541"/>
    <s v="BUILDERS WAREHOUSE:ZAMBEZI"/>
    <s v="PLANT TO PLATE 17CM  438425"/>
    <n v="-3"/>
    <n v="33.99"/>
    <n v="-101.97"/>
    <n v="-36286.36"/>
    <x v="20"/>
  </r>
  <r>
    <m/>
    <x v="262"/>
    <s v="Credit Note"/>
    <s v="4401528463"/>
    <s v="BUILDERS WAREHOUSE:NORTHRIDING"/>
    <s v="PLANT TO PLATE 17CM  438425"/>
    <n v="-3"/>
    <n v="33.99"/>
    <n v="-101.97"/>
    <n v="-36388.33"/>
    <x v="20"/>
  </r>
  <r>
    <m/>
    <x v="296"/>
    <s v="Credit Note"/>
    <s v="4401530019"/>
    <s v="BUILDERS WAREHOUSE:SECUNDA"/>
    <s v="PLANT TO PLATE 17CM  438425"/>
    <n v="-3"/>
    <n v="33.99"/>
    <n v="-101.97"/>
    <n v="-36490.300000000003"/>
    <x v="20"/>
  </r>
  <r>
    <m/>
    <x v="79"/>
    <s v="Credit Note"/>
    <s v="4401530533"/>
    <s v="BUILDERS WAREHOUSE:GEZINA NEW"/>
    <s v="PLANT TO PLATE 17CM  438425"/>
    <n v="-4"/>
    <n v="33.99"/>
    <n v="-135.96"/>
    <n v="-36626.26"/>
    <x v="20"/>
  </r>
  <r>
    <m/>
    <x v="79"/>
    <s v="Credit Note"/>
    <s v="4401530609"/>
    <s v="BUILDERS WAREHOUSE:WOODLANDS"/>
    <s v="PLANT TO PLATE 17CM  438425"/>
    <n v="-5"/>
    <n v="33.99"/>
    <n v="-169.95"/>
    <n v="-36796.21"/>
    <x v="20"/>
  </r>
  <r>
    <m/>
    <x v="79"/>
    <s v="Credit Note"/>
    <s v="4401530644"/>
    <s v="BUILDERS WAREHOUSE:LYNNWOOD"/>
    <s v="PLANT TO PLATE 17CM  438425"/>
    <n v="-6"/>
    <n v="33.99"/>
    <n v="-203.94"/>
    <n v="-37000.15"/>
    <x v="20"/>
  </r>
  <r>
    <m/>
    <x v="79"/>
    <s v="Credit Note"/>
    <s v="4401530503"/>
    <s v="BUILDERS WAREHOUSE:NEWMARKET"/>
    <s v="PLANT TO PLATE 17CM  438425"/>
    <n v="-8"/>
    <n v="33.99"/>
    <n v="-271.92"/>
    <n v="-37272.07"/>
    <x v="20"/>
  </r>
  <r>
    <m/>
    <x v="79"/>
    <s v="Credit Note"/>
    <s v="26730"/>
    <s v="LIFESTYLE HOME GARDEN"/>
    <s v="PLANT TO PLATE 17CM"/>
    <n v="-2"/>
    <n v="32.65"/>
    <n v="-65.3"/>
    <n v="-37337.370000000003"/>
    <x v="20"/>
  </r>
  <r>
    <m/>
    <x v="79"/>
    <s v="Credit Note"/>
    <s v="19095"/>
    <s v="FH CHAMBERLAIN TRADING (PTY) LTD:STRUBENSVALLEY"/>
    <s v="PLANT TO PLATE 17CM"/>
    <n v="-24"/>
    <n v="33.99"/>
    <n v="-815.76"/>
    <n v="-38153.130000000005"/>
    <x v="20"/>
  </r>
  <r>
    <m/>
    <x v="263"/>
    <s v="Credit Note"/>
    <s v="17029"/>
    <s v="FH CHAMBERLAIN TRADING (PTY) LTD:WATERKLOOF GLEN"/>
    <s v="PLANT TO PLATE 17CM"/>
    <n v="-8"/>
    <n v="33.99"/>
    <n v="-271.92"/>
    <n v="-38425.050000000003"/>
    <x v="20"/>
  </r>
  <r>
    <m/>
    <x v="263"/>
    <s v="Credit Note"/>
    <s v="15789"/>
    <s v="GARDENSHOP PARKTOWN"/>
    <s v="CALANDULA ROYAL 17CM"/>
    <n v="-1"/>
    <n v="32.200000000000003"/>
    <n v="-32.200000000000003"/>
    <n v="-38457.25"/>
    <x v="20"/>
  </r>
  <r>
    <m/>
    <x v="263"/>
    <s v="Credit Note"/>
    <s v="4401531194"/>
    <s v="BUILDERS WAREHOUSE:KEMPTON PARK"/>
    <s v="PLANT TO PLATE 17CM  438425"/>
    <n v="-10"/>
    <n v="33.99"/>
    <n v="-339.9"/>
    <n v="-38797.15"/>
    <x v="20"/>
  </r>
  <r>
    <m/>
    <x v="80"/>
    <s v="Credit Note"/>
    <s v="4401531613"/>
    <s v="BUILDERS WAREHOUSE:CARNIVAL MALL"/>
    <s v="PLANT TO PLATE 17CM  438425"/>
    <n v="-14"/>
    <n v="33.99"/>
    <n v="-475.86"/>
    <n v="-39273.01"/>
    <x v="20"/>
  </r>
  <r>
    <m/>
    <x v="232"/>
    <s v="Credit Note"/>
    <s v="4401532319"/>
    <s v="BUILDERS WAREHOUSE:ROBINDALE"/>
    <s v="PLANT TO PLATE 17CM  438425"/>
    <n v="-3"/>
    <n v="33.99"/>
    <n v="-101.97"/>
    <n v="-39374.980000000003"/>
    <x v="20"/>
  </r>
  <r>
    <m/>
    <x v="81"/>
    <s v="Credit Note"/>
    <s v="4401532955"/>
    <s v="BUILDERS WAREHOUSE:GLEN EAGLES"/>
    <s v="PLANT TO PLATE 17CM  438425"/>
    <n v="-8"/>
    <n v="33.99"/>
    <n v="-271.92"/>
    <n v="-39646.9"/>
    <x v="20"/>
  </r>
  <r>
    <m/>
    <x v="81"/>
    <s v="Credit Note"/>
    <s v="4401532889"/>
    <s v="BUILDERS WAREHOUSE:RIVONIA"/>
    <s v="PLANT TO PLATE 17CM  438425"/>
    <n v="-10"/>
    <n v="33.99"/>
    <n v="-339.9"/>
    <n v="-39986.800000000003"/>
    <x v="20"/>
  </r>
  <r>
    <m/>
    <x v="81"/>
    <s v="Credit Note"/>
    <s v="4401532871"/>
    <s v="BUILDERS WAREHOUSE:SILVERLAKES"/>
    <s v="PLANT TO PLATE 17CM  438425"/>
    <n v="-9"/>
    <n v="33.99"/>
    <n v="-305.91000000000003"/>
    <n v="-40292.710000000006"/>
    <x v="20"/>
  </r>
  <r>
    <m/>
    <x v="264"/>
    <s v="Credit Note"/>
    <s v="4401533432"/>
    <s v="BUILDERS WAREHOUSE:NEWCASTLE"/>
    <s v="PLANT TO PLATE 17CM  438425"/>
    <n v="-8"/>
    <n v="33.99"/>
    <n v="-271.92"/>
    <n v="-40564.630000000005"/>
    <x v="20"/>
  </r>
  <r>
    <m/>
    <x v="233"/>
    <s v="Credit Note"/>
    <s v="4401534216"/>
    <s v="BUILDERS WAREHOUSE:SUNWARD PARK"/>
    <s v="438425 PLANT TO PLATE 17CM"/>
    <n v="-12"/>
    <n v="33.99"/>
    <n v="-407.88"/>
    <n v="-40972.51"/>
    <x v="20"/>
  </r>
  <r>
    <m/>
    <x v="233"/>
    <s v="Credit Note"/>
    <s v="1814"/>
    <s v="THYME SQUARE"/>
    <s v="PLANT TO PLATE 17CM"/>
    <n v="-1"/>
    <n v="27.65"/>
    <n v="-27.65"/>
    <n v="-41000.160000000003"/>
    <x v="20"/>
  </r>
  <r>
    <m/>
    <x v="233"/>
    <s v="Credit Note"/>
    <s v="4401534230"/>
    <s v="BUILDERS WAREHOUSE:EDENVALE"/>
    <s v="438425  PLANT TO PLATE 17CM"/>
    <n v="-9"/>
    <n v="33.99"/>
    <n v="-305.91000000000003"/>
    <n v="-41306.070000000007"/>
    <x v="20"/>
  </r>
  <r>
    <m/>
    <x v="82"/>
    <s v="Credit Note"/>
    <s v="4401534653"/>
    <s v="BUILDERS WAREHOUSE:ROBINDALE"/>
    <s v="438425  PLANT TO PLATE 17CM"/>
    <n v="-6"/>
    <n v="33.99"/>
    <n v="-203.94"/>
    <n v="-41510.010000000009"/>
    <x v="20"/>
  </r>
  <r>
    <m/>
    <x v="83"/>
    <s v="Credit Note"/>
    <s v="4401535104"/>
    <s v="BUILDERS WAREHOUSE:CHERRY LANE"/>
    <s v="438425  PLANT TO PLATE 17CM"/>
    <n v="-3"/>
    <n v="33.99"/>
    <n v="-101.97"/>
    <n v="-41611.98000000001"/>
    <x v="20"/>
  </r>
  <r>
    <m/>
    <x v="84"/>
    <s v="Credit Note"/>
    <s v="4401535739"/>
    <s v="BUILDERS WAREHOUSE:ROBINDALE"/>
    <s v="438425 PLANT TO PLATE 17CM"/>
    <n v="-3"/>
    <n v="33.99"/>
    <n v="-101.97"/>
    <n v="-41713.950000000012"/>
    <x v="20"/>
  </r>
  <r>
    <m/>
    <x v="84"/>
    <s v="Credit Note"/>
    <s v="4401535821"/>
    <s v="BUILDERS WAREHOUSE:NORTHRIDING"/>
    <s v="438425  PLANT TO PLATE 17CM"/>
    <n v="-10"/>
    <n v="33.99"/>
    <n v="-339.9"/>
    <n v="-42053.850000000013"/>
    <x v="20"/>
  </r>
  <r>
    <m/>
    <x v="84"/>
    <s v="Credit Note"/>
    <s v="4401536194"/>
    <s v="BUILDERS WAREHOUSE:NEWMARKET"/>
    <s v="438425  PLANT TO PLATE 17CM"/>
    <n v="-15"/>
    <n v="33.99"/>
    <n v="-509.85"/>
    <n v="-42563.700000000012"/>
    <x v="20"/>
  </r>
  <r>
    <m/>
    <x v="85"/>
    <s v="Credit Note"/>
    <s v="4401537254"/>
    <s v="BUILDERS WAREHOUSE:ERASMUS PARK"/>
    <s v="PLANT TO PLATE 17CM  438425"/>
    <n v="-11"/>
    <n v="33.99"/>
    <n v="-373.89"/>
    <n v="-42937.590000000011"/>
    <x v="20"/>
  </r>
  <r>
    <m/>
    <x v="85"/>
    <s v="Credit Note"/>
    <s v="4401537273"/>
    <s v="BUILDERS WAREHOUSE:ZAMBEZI"/>
    <s v="PLANT TO PLATE 17CM  438425"/>
    <n v="-7"/>
    <n v="33.99"/>
    <n v="-237.93"/>
    <n v="-43175.520000000011"/>
    <x v="20"/>
  </r>
  <r>
    <m/>
    <x v="267"/>
    <s v="Credit Note"/>
    <s v="11601"/>
    <s v="FH CHAMBERLAIN TRADING (PTY) LTD:KYALAMI"/>
    <s v="PLANT TO PLATE 17CM"/>
    <n v="-2"/>
    <n v="33.99"/>
    <n v="-67.98"/>
    <n v="-43243.500000000015"/>
    <x v="20"/>
  </r>
  <r>
    <m/>
    <x v="267"/>
    <s v="Credit Note"/>
    <s v="1880"/>
    <s v="ECKARDS GARDEN PAVILION"/>
    <s v="PLANT TO PLATE 17CM"/>
    <n v="-25"/>
    <n v="32.200000000000003"/>
    <n v="-805"/>
    <n v="-44048.500000000015"/>
    <x v="20"/>
  </r>
  <r>
    <m/>
    <x v="87"/>
    <s v="Credit Note"/>
    <s v="4401538706"/>
    <s v="BUILDERS WAREHOUSE:EDENVALE"/>
    <s v="PLANT TO PLATE 17CM  438425"/>
    <n v="-7"/>
    <n v="33.99"/>
    <n v="-237.93"/>
    <n v="-44286.430000000015"/>
    <x v="20"/>
  </r>
  <r>
    <m/>
    <x v="87"/>
    <s v="Credit Note"/>
    <s v="4401538818"/>
    <s v="BUILDERS WAREHOUSE:RIVONIA"/>
    <s v="PLANT TO PLATE 17CM  438425"/>
    <n v="-10"/>
    <n v="33.99"/>
    <n v="-339.9"/>
    <n v="-44626.330000000016"/>
    <x v="20"/>
  </r>
  <r>
    <m/>
    <x v="88"/>
    <s v="Credit Note"/>
    <s v="4401539878"/>
    <s v="BUILDERS WAREHOUSE:RUSTENBURG"/>
    <s v="PLANT TO PLATE 17CM  438425"/>
    <n v="-9"/>
    <n v="33.99"/>
    <n v="-305.91000000000003"/>
    <n v="-44932.24000000002"/>
    <x v="20"/>
  </r>
  <r>
    <m/>
    <x v="88"/>
    <s v="Credit Note"/>
    <s v="1921"/>
    <s v="CENTRAL NURSERY DEPOT"/>
    <s v="CHILLI 17CM"/>
    <n v="-1"/>
    <n v="32.200000000000003"/>
    <n v="-32.200000000000003"/>
    <n v="-44964.440000000017"/>
    <x v="20"/>
  </r>
  <r>
    <m/>
    <x v="186"/>
    <s v="Credit Note"/>
    <s v="4401541004"/>
    <s v="BUILDERS WAREHOUSE:MIDDELBURG"/>
    <s v="PLANT TO PLATE 17CM  438425"/>
    <n v="-10"/>
    <n v="33.99"/>
    <n v="-339.9"/>
    <n v="-45304.340000000018"/>
    <x v="20"/>
  </r>
  <r>
    <m/>
    <x v="89"/>
    <s v="Credit Note"/>
    <s v="26788"/>
    <s v="LIFESTYLE HOME GARDEN"/>
    <s v="PLANT TO PLATE 17CM"/>
    <n v="-37"/>
    <n v="30.5"/>
    <n v="-1128.5"/>
    <n v="-46432.840000000018"/>
    <x v="20"/>
  </r>
  <r>
    <m/>
    <x v="89"/>
    <s v="Credit Note"/>
    <s v="26787"/>
    <s v="LIFESTYLE HOME GARDEN"/>
    <s v="PLANT TO PLATE 17CM"/>
    <n v="-15"/>
    <n v="30.5"/>
    <n v="-457.5"/>
    <n v="-46890.340000000018"/>
    <x v="20"/>
  </r>
  <r>
    <m/>
    <x v="89"/>
    <s v="Credit Note"/>
    <s v="1923"/>
    <s v="THYME SQUARE"/>
    <s v="PLANT TO PLATE 17CM"/>
    <n v="-4"/>
    <n v="27.65"/>
    <n v="-110.6"/>
    <n v="-47000.940000000017"/>
    <x v="20"/>
  </r>
  <r>
    <m/>
    <x v="91"/>
    <s v="Credit Note"/>
    <s v="11665"/>
    <s v="FH CHAMBERLAIN TRADING (PTY) LTD:KYALAMI"/>
    <s v="PLANT TO PLATE 17CM"/>
    <n v="-1"/>
    <n v="33.99"/>
    <n v="-33.99"/>
    <n v="-47034.930000000015"/>
    <x v="20"/>
  </r>
  <r>
    <m/>
    <x v="91"/>
    <s v="Credit Note"/>
    <s v="4401542514"/>
    <s v="BUILDERS WAREHOUSE:ZAMBEZI"/>
    <s v="PLANT TO PLATE 17CM  438425"/>
    <n v="-4"/>
    <n v="33.99"/>
    <n v="-135.96"/>
    <n v="-47170.890000000014"/>
    <x v="20"/>
  </r>
  <r>
    <m/>
    <x v="91"/>
    <s v="Credit Note"/>
    <s v="4401542405"/>
    <s v="BUILDERS WAREHOUSE:GLEN EAGLES"/>
    <s v="PLANT TO PLATE 17CM  438425"/>
    <n v="-5"/>
    <n v="33.99"/>
    <n v="-169.95"/>
    <n v="-47340.840000000011"/>
    <x v="20"/>
  </r>
  <r>
    <m/>
    <x v="299"/>
    <s v="Credit Note"/>
    <s v="17250"/>
    <s v="FH CHAMBERLAIN TRADING (PTY) LTD:WATERKLOOF GLEN"/>
    <s v="PLANT TO PLATE 17CM"/>
    <n v="-10"/>
    <n v="33.99"/>
    <n v="-339.9"/>
    <n v="-47680.740000000013"/>
    <x v="20"/>
  </r>
  <r>
    <m/>
    <x v="243"/>
    <s v="Credit Note"/>
    <s v="15825"/>
    <s v="GARDENSHOP PARKTOWN"/>
    <s v="PLANT TO PLATE 17CM"/>
    <n v="-1"/>
    <n v="32.200000000000003"/>
    <n v="-32.200000000000003"/>
    <n v="-47712.94000000001"/>
    <x v="20"/>
  </r>
  <r>
    <m/>
    <x v="243"/>
    <s v="Credit Note"/>
    <s v="4401543271"/>
    <s v="BUILDERS WAREHOUSE:NORTHRIDING"/>
    <s v="PLANT TO PLATE 17CM  438425"/>
    <n v="-5"/>
    <n v="33.99"/>
    <n v="-169.95"/>
    <n v="-47882.890000000007"/>
    <x v="20"/>
  </r>
  <r>
    <m/>
    <x v="92"/>
    <s v="Credit Note"/>
    <s v="1821"/>
    <s v="PRETTY GARDENS"/>
    <s v="PLANT TO PLATE 17CM"/>
    <n v="-2"/>
    <n v="33.99"/>
    <n v="-67.98"/>
    <n v="-47950.87000000001"/>
    <x v="20"/>
  </r>
  <r>
    <m/>
    <x v="92"/>
    <s v="Credit Note"/>
    <s v="26811"/>
    <s v="LIFESTYLE HOME GARDEN"/>
    <s v="PLANT TO PLATE 17CM"/>
    <n v="-9"/>
    <n v="32.65"/>
    <n v="-293.85000000000002"/>
    <n v="-48244.720000000008"/>
    <x v="20"/>
  </r>
  <r>
    <m/>
    <x v="93"/>
    <s v="Credit Note"/>
    <s v="4401544603"/>
    <s v="BUILDERS WAREHOUSE:CHERRY LANE"/>
    <s v="PLANT TO PLATE 17CM  438425"/>
    <n v="-10"/>
    <n v="33.99"/>
    <n v="-339.9"/>
    <n v="-48584.62000000001"/>
    <x v="20"/>
  </r>
  <r>
    <m/>
    <x v="93"/>
    <s v="Credit Note"/>
    <s v="4401544542"/>
    <s v="BUILDERS WAREHOUSE:BRYANSTON"/>
    <s v="PLANT TO PLATE 17CM  438425"/>
    <n v="-1"/>
    <n v="33.99"/>
    <n v="-33.99"/>
    <n v="-48618.610000000008"/>
    <x v="20"/>
  </r>
  <r>
    <m/>
    <x v="268"/>
    <s v="Credit Note"/>
    <s v="4401545645"/>
    <s v="BUILDERS WAREHOUSE:RIVONIA"/>
    <s v="PLANT TO PLATE 17CM  438425"/>
    <n v="-10"/>
    <n v="35.700000000000003"/>
    <n v="-357"/>
    <n v="-48975.610000000008"/>
    <x v="20"/>
  </r>
  <r>
    <m/>
    <x v="268"/>
    <s v="Credit Note"/>
    <s v="1148"/>
    <s v="THYME SQUARE"/>
    <s v="PLANT TO PLATE 17CM"/>
    <n v="-2"/>
    <n v="27.65"/>
    <n v="-55.3"/>
    <n v="-49030.910000000011"/>
    <x v="20"/>
  </r>
  <r>
    <m/>
    <x v="268"/>
    <s v="Credit Note"/>
    <s v="4401545652"/>
    <s v="BUILDERS WAREHOUSE:EDENVALE"/>
    <s v="PLANT TO PLATE 17CM  438425"/>
    <n v="-9"/>
    <n v="35.700000000000003"/>
    <n v="-321.3"/>
    <n v="-49352.210000000014"/>
    <x v="20"/>
  </r>
  <r>
    <m/>
    <x v="301"/>
    <s v="Credit Note"/>
    <s v="4401546066"/>
    <s v="BUILDERS WAREHOUSE:STRUBENS VALLEY"/>
    <s v="PLANT TO PLATE 17CM  438425"/>
    <n v="-4"/>
    <n v="35.700000000000003"/>
    <n v="-142.80000000000001"/>
    <n v="-49495.010000000017"/>
    <x v="20"/>
  </r>
  <r>
    <m/>
    <x v="187"/>
    <s v="Credit Note"/>
    <s v="4401546530"/>
    <s v="BUILDERS WAREHOUSE:ZAMBEZI"/>
    <s v="PLANT TO PLATE 17CM  438425"/>
    <n v="-6"/>
    <n v="35.700000000000003"/>
    <n v="-214.2"/>
    <n v="-49709.210000000014"/>
    <x v="20"/>
  </r>
  <r>
    <m/>
    <x v="189"/>
    <s v="Credit Note"/>
    <s v="4401547286"/>
    <s v="BUILDERS WAREHOUSE:BEDFORDVIEW"/>
    <s v="PLANT TO PLATE 17CM  438425"/>
    <n v="-6"/>
    <n v="35.700000000000003"/>
    <n v="-214.2"/>
    <n v="-49923.410000000011"/>
    <x v="20"/>
  </r>
  <r>
    <m/>
    <x v="189"/>
    <s v="Credit Note"/>
    <s v="4401547386"/>
    <s v="BUILDERS WAREHOUSE:NORTHRIDING"/>
    <s v="PLANT TO PLATE 17CM  438425"/>
    <n v="-11"/>
    <n v="35.700000000000003"/>
    <n v="-392.7"/>
    <n v="-50316.110000000008"/>
    <x v="20"/>
  </r>
  <r>
    <m/>
    <x v="95"/>
    <s v="Credit Note"/>
    <s v="4401547886"/>
    <s v="BUILDERS WAREHOUSE:MAFIKENG"/>
    <s v="PLANT TO PLATE 17CM  438425"/>
    <n v="-8"/>
    <n v="35.700000000000003"/>
    <n v="-285.60000000000002"/>
    <n v="-50601.710000000006"/>
    <x v="20"/>
  </r>
  <r>
    <m/>
    <x v="95"/>
    <s v="Credit Note"/>
    <s v="4401547882"/>
    <s v="BUILDERS WAREHOUSE:BOKSBURG (NEW)"/>
    <s v="PLANT TO PLATE 17CM  438425"/>
    <n v="-9"/>
    <n v="35.700000000000003"/>
    <n v="-321.3"/>
    <n v="-50923.010000000009"/>
    <x v="20"/>
  </r>
  <r>
    <m/>
    <x v="95"/>
    <s v="Credit Note"/>
    <s v="4401547910"/>
    <s v="BUILDERS WAREHOUSE:CARNIVAL MALL"/>
    <s v="PLANT TO PLATE 17CM  438425"/>
    <n v="-18"/>
    <n v="35.700000000000003"/>
    <n v="-642.6"/>
    <n v="-51565.610000000008"/>
    <x v="20"/>
  </r>
  <r>
    <m/>
    <x v="96"/>
    <s v="Credit Note"/>
    <s v="4401549095"/>
    <s v="BUILDERS WAREHOUSE:LYNNWOOD"/>
    <s v="PLANT TO PLATE 17CM  438425"/>
    <n v="-8"/>
    <n v="35.700000000000003"/>
    <n v="-285.60000000000002"/>
    <n v="-51851.210000000006"/>
    <x v="20"/>
  </r>
  <r>
    <m/>
    <x v="96"/>
    <s v="Credit Note"/>
    <s v="4401549067"/>
    <s v="BUILDERS WAREHOUSE:WONDER PARK"/>
    <s v="PLANT TO PLATE 17CM  438425"/>
    <n v="-4"/>
    <n v="35.700000000000003"/>
    <n v="-142.80000000000001"/>
    <n v="-51994.010000000009"/>
    <x v="20"/>
  </r>
  <r>
    <m/>
    <x v="96"/>
    <s v="Credit Note"/>
    <s v="26955"/>
    <s v="LIFESTYLE HOME GARDEN"/>
    <s v="PLANT TO PLATE 17CM"/>
    <n v="-11"/>
    <n v="30.5"/>
    <n v="-335.5"/>
    <n v="-52329.510000000009"/>
    <x v="20"/>
  </r>
  <r>
    <m/>
    <x v="96"/>
    <s v="Credit Note"/>
    <s v="4401548926"/>
    <s v="BUILDERS WAREHOUSE:GLEN EAGLES"/>
    <s v="PLANT TO PLATE 17CM  438425"/>
    <n v="-15"/>
    <n v="35.700000000000003"/>
    <n v="-535.5"/>
    <n v="-52865.010000000009"/>
    <x v="20"/>
  </r>
  <r>
    <m/>
    <x v="96"/>
    <s v="Credit Note"/>
    <s v="1660"/>
    <s v="CENTRAL NURSERY DEPOT"/>
    <s v="PLANT TO PLATE 17CM"/>
    <n v="-29"/>
    <n v="33.950000000000003"/>
    <n v="-984.55"/>
    <n v="-53849.560000000012"/>
    <x v="20"/>
  </r>
  <r>
    <m/>
    <x v="96"/>
    <s v="Credit Note"/>
    <s v="4401549030"/>
    <s v="BUILDERS WAREHOUSE:BRYANSTON"/>
    <s v="PLANT TO PLATE 17CM  438425"/>
    <n v="-5"/>
    <n v="35.700000000000003"/>
    <n v="-178.5"/>
    <n v="-54028.060000000012"/>
    <x v="20"/>
  </r>
  <r>
    <m/>
    <x v="97"/>
    <s v="Credit Note"/>
    <s v="17416"/>
    <s v="FH CHAMBERLAIN TRADING (PTY) LTD:WATERKLOOF GLEN"/>
    <s v="PLANT TO PLATE 17CM"/>
    <n v="-15"/>
    <n v="33.99"/>
    <n v="-509.85"/>
    <n v="-54537.910000000011"/>
    <x v="20"/>
  </r>
  <r>
    <m/>
    <x v="97"/>
    <s v="Credit Note"/>
    <s v="17416"/>
    <s v="FH CHAMBERLAIN TRADING (PTY) LTD:WATERKLOOF GLEN"/>
    <s v="PLANT TO PLATE 17CM"/>
    <n v="-13"/>
    <n v="33.99"/>
    <n v="-441.87"/>
    <n v="-54979.780000000013"/>
    <x v="20"/>
  </r>
  <r>
    <m/>
    <x v="270"/>
    <s v="Credit Note"/>
    <s v="4401550302"/>
    <s v="BUILDERS WAREHOUSE:NELSPRUIT"/>
    <s v="PLANT TO PLATE 17CM  438425"/>
    <n v="-2"/>
    <n v="35.700000000000003"/>
    <n v="-71.400000000000006"/>
    <n v="-55051.180000000015"/>
    <x v="20"/>
  </r>
  <r>
    <m/>
    <x v="270"/>
    <s v="Credit Note"/>
    <s v="4401550254"/>
    <s v="BUILDERS WAREHOUSE:KEMPTON PARK"/>
    <s v="PLANT TO PLATE 17CM  438425"/>
    <n v="-11"/>
    <n v="35.700000000000003"/>
    <n v="-392.7"/>
    <n v="-55443.880000000012"/>
    <x v="20"/>
  </r>
  <r>
    <m/>
    <x v="270"/>
    <s v="Credit Note"/>
    <s v="4401550388"/>
    <s v="BUILDERS WAREHOUSE:ROBINDALE"/>
    <s v="PLANT TO PLATE 17CM  438425"/>
    <n v="-3"/>
    <n v="35.700000000000003"/>
    <n v="-107.1"/>
    <n v="-55550.98000000001"/>
    <x v="20"/>
  </r>
  <r>
    <m/>
    <x v="270"/>
    <s v="Credit Note"/>
    <s v="4401550366"/>
    <s v="BUILDERS WAREHOUSE:NORTHRIDING"/>
    <s v="PLANT TO PLATE 17CM  438425"/>
    <n v="-4"/>
    <n v="35.700000000000003"/>
    <n v="-142.80000000000001"/>
    <n v="-55693.780000000013"/>
    <x v="20"/>
  </r>
  <r>
    <m/>
    <x v="98"/>
    <s v="Credit Note"/>
    <s v="4401550863"/>
    <s v="BUILDERS WAREHOUSE:EDENVALE"/>
    <s v="PLANT TO PLATE 17CM  438425"/>
    <n v="-3"/>
    <n v="35.700000000000003"/>
    <n v="-107.1"/>
    <n v="-55800.880000000012"/>
    <x v="20"/>
  </r>
  <r>
    <m/>
    <x v="98"/>
    <s v="Credit Note"/>
    <s v="4401550869"/>
    <s v="BUILDERS WAREHOUSE:CARNIVAL MALL"/>
    <s v="PLANT TO PLATE 17CM  438425"/>
    <n v="-10"/>
    <n v="35.700000000000003"/>
    <n v="-357"/>
    <n v="-56157.880000000012"/>
    <x v="20"/>
  </r>
  <r>
    <m/>
    <x v="98"/>
    <s v="Credit Note"/>
    <s v="4401550889"/>
    <s v="BUILDERS WAREHOUSE:SUNWARD PARK"/>
    <s v="PLANT TO PLATE 17CM  438425"/>
    <n v="-9"/>
    <n v="35.700000000000003"/>
    <n v="-321.3"/>
    <n v="-56479.180000000015"/>
    <x v="20"/>
  </r>
  <r>
    <m/>
    <x v="98"/>
    <s v="Credit Note"/>
    <s v="4401550744"/>
    <s v="BUILDERS WAREHOUSE:NEWMARKET"/>
    <s v="PLANT TO PLATE 17CM  438425"/>
    <n v="-5"/>
    <n v="35.700000000000003"/>
    <n v="-178.5"/>
    <n v="-56657.680000000015"/>
    <x v="20"/>
  </r>
  <r>
    <m/>
    <x v="98"/>
    <s v="Credit Note"/>
    <s v="1890"/>
    <s v="THYME SQUARE"/>
    <s v="PLANT TO PLATE 17CM"/>
    <n v="-9"/>
    <n v="29.3"/>
    <n v="-263.7"/>
    <n v="-56921.380000000012"/>
    <x v="20"/>
  </r>
  <r>
    <m/>
    <x v="99"/>
    <s v="Credit Note"/>
    <s v="4401552046"/>
    <s v="BUILDERS WAREHOUSE:RASLOUW"/>
    <s v="PLANT TO PLATE 17CM  438425"/>
    <n v="-28"/>
    <n v="35.700000000000003"/>
    <n v="-999.6"/>
    <n v="-57920.98000000001"/>
    <x v="20"/>
  </r>
  <r>
    <m/>
    <x v="99"/>
    <s v="Credit Note"/>
    <s v="4401551893"/>
    <s v="BUILDERS WAREHOUSE:RUSTENBURG"/>
    <s v="PLANT TO PLATE 17CM  438425"/>
    <n v="-1"/>
    <n v="35.700000000000003"/>
    <n v="-35.700000000000003"/>
    <n v="-57956.680000000008"/>
    <x v="20"/>
  </r>
  <r>
    <m/>
    <x v="99"/>
    <s v="Credit Note"/>
    <s v="4401552061"/>
    <s v="BUILDERS WAREHOUSE:SILVERLAKES"/>
    <s v="PLANT TO PLATE 17CM  438425"/>
    <n v="-6"/>
    <n v="35.700000000000003"/>
    <n v="-214.2"/>
    <n v="-58170.880000000005"/>
    <x v="20"/>
  </r>
  <r>
    <m/>
    <x v="99"/>
    <s v="Credit Note"/>
    <s v="88075A"/>
    <s v="ECKARDS GARDEN PAVILION"/>
    <s v="PLANT TO PLATE 17CM"/>
    <n v="-14"/>
    <n v="33.950000000000003"/>
    <n v="-475.3"/>
    <n v="-58646.180000000008"/>
    <x v="20"/>
  </r>
  <r>
    <m/>
    <x v="99"/>
    <s v="Credit Note"/>
    <s v="26985"/>
    <s v="LIFESTYLE HOME GARDEN"/>
    <s v="PLANT TO PLATE 17CM"/>
    <n v="-12"/>
    <n v="30.5"/>
    <n v="-366"/>
    <n v="-59012.180000000008"/>
    <x v="20"/>
  </r>
  <r>
    <m/>
    <x v="239"/>
    <s v="Credit Note"/>
    <s v="4401553063"/>
    <s v="BUILDERS WAREHOUSE:NEWCASTLE"/>
    <s v="PLANT TO PLATE 17CM  438425"/>
    <n v="-10"/>
    <n v="34.61"/>
    <n v="-346.1"/>
    <n v="-59358.280000000006"/>
    <x v="20"/>
  </r>
  <r>
    <m/>
    <x v="100"/>
    <s v="Credit Note"/>
    <s v="1926"/>
    <s v="THYME SQUARE"/>
    <s v="PLANT TO PLATE 17CM"/>
    <n v="-8"/>
    <n v="29.3"/>
    <n v="-234.4"/>
    <n v="-59592.680000000008"/>
    <x v="20"/>
  </r>
  <r>
    <m/>
    <x v="100"/>
    <s v="Credit Note"/>
    <s v="4401553455"/>
    <s v="BUILDERS WAREHOUSE:BOKSBURG (NEW)"/>
    <s v="PLANT TO PLATE 17CM  438425"/>
    <n v="-8"/>
    <n v="35.700000000000003"/>
    <n v="-285.60000000000002"/>
    <n v="-59878.280000000006"/>
    <x v="20"/>
  </r>
  <r>
    <m/>
    <x v="101"/>
    <s v="Credit Note"/>
    <s v="4401554538"/>
    <s v="BUILDERS WAREHOUSE:GEZINA NEW"/>
    <s v="PLANT TO PLATE 17CM  438425"/>
    <n v="-16"/>
    <n v="35.700000000000003"/>
    <n v="-571.20000000000005"/>
    <n v="-60449.48"/>
    <x v="20"/>
  </r>
  <r>
    <m/>
    <x v="101"/>
    <s v="Credit Note"/>
    <s v="88168A"/>
    <s v="BUILDERS WAREHOUSE:CHERRY LANE"/>
    <s v="PLANT TO PLATE 17CM  438425"/>
    <n v="-5"/>
    <n v="35.700000000000003"/>
    <n v="-178.5"/>
    <n v="-60627.98"/>
    <x v="20"/>
  </r>
  <r>
    <m/>
    <x v="101"/>
    <s v="Credit Note"/>
    <s v="4401554480"/>
    <s v="BUILDERS WAREHOUSE:RUSTENBURG"/>
    <s v="PLANT TO PLATE 17CM  438425"/>
    <n v="-9"/>
    <n v="35.700000000000003"/>
    <n v="-321.3"/>
    <n v="-60949.280000000006"/>
    <x v="20"/>
  </r>
  <r>
    <m/>
    <x v="223"/>
    <s v="Credit Note"/>
    <s v="27010"/>
    <s v="LIFESTYLE HOME GARDEN"/>
    <s v="PLANT TO PLATE 17CM"/>
    <n v="-3"/>
    <n v="30.5"/>
    <n v="-91.5"/>
    <n v="-61040.780000000006"/>
    <x v="20"/>
  </r>
  <r>
    <m/>
    <x v="223"/>
    <s v="Credit Note"/>
    <s v="88204A"/>
    <s v="BUILDERS WAREHOUSE:CENTURION"/>
    <s v="PLANT TO PLATE 17CM  438425"/>
    <n v="-5"/>
    <n v="35.700000000000003"/>
    <n v="-178.5"/>
    <n v="-61219.280000000006"/>
    <x v="20"/>
  </r>
  <r>
    <m/>
    <x v="102"/>
    <s v="Credit Note"/>
    <s v="15880"/>
    <s v="GARDENSHOP PARKTOWN"/>
    <s v="PLANT TO PLATE LAVENDER 17CM"/>
    <n v="-2"/>
    <n v="33.950000000000003"/>
    <n v="-67.900000000000006"/>
    <n v="-61287.180000000008"/>
    <x v="20"/>
  </r>
  <r>
    <m/>
    <x v="103"/>
    <s v="Credit Note"/>
    <s v="4401555798"/>
    <s v="BUILDERS WAREHOUSE:EDENVALE"/>
    <s v="PLANT TO PLATE 17CM  438425"/>
    <n v="-5"/>
    <n v="35.700000000000003"/>
    <n v="-178.5"/>
    <n v="-61465.680000000008"/>
    <x v="20"/>
  </r>
  <r>
    <m/>
    <x v="103"/>
    <s v="Credit Note"/>
    <s v="4401555764"/>
    <s v="BUILDERS WAREHOUSE:SUNWARD PARK"/>
    <s v="PLANT TO PLATE 17CM  438425"/>
    <n v="-14"/>
    <n v="35.700000000000003"/>
    <n v="-499.8"/>
    <n v="-61965.48000000001"/>
    <x v="20"/>
  </r>
  <r>
    <m/>
    <x v="103"/>
    <s v="Credit Note"/>
    <s v="4401555799"/>
    <s v="BUILDERS WAREHOUSE:BOKSBURG (NEW)"/>
    <s v="PLANT TO PLATE 17CM  438425"/>
    <n v="-2"/>
    <n v="35.700000000000003"/>
    <n v="-71.400000000000006"/>
    <n v="-62036.880000000012"/>
    <x v="20"/>
  </r>
  <r>
    <m/>
    <x v="103"/>
    <s v="Credit Note"/>
    <s v="4401555759"/>
    <s v="BUILDERS WAREHOUSE:NEWMARKET"/>
    <s v="PLANT TO PLATE 17CM  438425"/>
    <n v="-2"/>
    <n v="35.700000000000003"/>
    <n v="-71.400000000000006"/>
    <n v="-62108.280000000013"/>
    <x v="20"/>
  </r>
  <r>
    <m/>
    <x v="105"/>
    <s v="Credit Note"/>
    <s v="4401556764"/>
    <s v="BUILDERS WAREHOUSE:SECUNDA"/>
    <s v="PLANT TO PLATE 17CM  438425"/>
    <n v="-9"/>
    <n v="35.700000000000003"/>
    <n v="-321.3"/>
    <n v="-62429.580000000016"/>
    <x v="20"/>
  </r>
  <r>
    <m/>
    <x v="105"/>
    <s v="Credit Note"/>
    <s v="4401556712"/>
    <s v="BUILDERS WAREHOUSE:CHERRY LANE"/>
    <s v="PLANT TO PLATE 17CM  438425"/>
    <n v="-1"/>
    <n v="35.700000000000003"/>
    <n v="-35.700000000000003"/>
    <n v="-62465.280000000013"/>
    <x v="20"/>
  </r>
  <r>
    <m/>
    <x v="105"/>
    <s v="Credit Note"/>
    <s v="4401556694"/>
    <s v="BUILDERS WAREHOUSE:WOODLANDS"/>
    <s v="PLANT TO PLATE 17CM  438425"/>
    <n v="-1"/>
    <n v="35.700000000000003"/>
    <n v="-35.700000000000003"/>
    <n v="-62500.98000000001"/>
    <x v="20"/>
  </r>
  <r>
    <m/>
    <x v="106"/>
    <s v="Credit Note"/>
    <s v="4401557221"/>
    <s v="BUILDERS WAREHOUSE:NEWCASTLE"/>
    <s v="PLANT TO PLATE 17CM  438425"/>
    <n v="-8"/>
    <n v="35.119999999999997"/>
    <n v="-280.95999999999998"/>
    <n v="-62781.94000000001"/>
    <x v="20"/>
  </r>
  <r>
    <m/>
    <x v="106"/>
    <s v="Credit Note"/>
    <s v="4401557244"/>
    <s v="BUILDERS WAREHOUSE:WONDER PARK"/>
    <s v="PLANT TO PLATE 17CM  438425"/>
    <n v="-4"/>
    <n v="35.700000000000003"/>
    <n v="-142.80000000000001"/>
    <n v="-62924.740000000013"/>
    <x v="20"/>
  </r>
  <r>
    <m/>
    <x v="106"/>
    <s v="Credit Note"/>
    <s v="88267A"/>
    <s v="BUILDERS WAREHOUSE:WONDER PARK"/>
    <s v="PLANT TO PLATE 17CM 438425"/>
    <n v="-2"/>
    <n v="35.700000000000003"/>
    <n v="-71.400000000000006"/>
    <n v="-62996.140000000014"/>
    <x v="20"/>
  </r>
  <r>
    <m/>
    <x v="106"/>
    <s v="Credit Note"/>
    <s v="16044"/>
    <s v="FH CHAMBERLAIN TRADING (PTY) LTD:RIVIERA"/>
    <s v="PLANT TO PLATE 17CM  438425"/>
    <n v="-3"/>
    <n v="33.99"/>
    <n v="-101.97"/>
    <n v="-63098.110000000015"/>
    <x v="20"/>
  </r>
  <r>
    <m/>
    <x v="106"/>
    <s v="Credit Note"/>
    <s v="88314A"/>
    <s v="ECKARDS GARDEN PAVILION"/>
    <s v="PLANT TO PLATE 17CM"/>
    <n v="-8"/>
    <n v="33.950000000000003"/>
    <n v="-271.60000000000002"/>
    <n v="-63369.710000000014"/>
    <x v="20"/>
  </r>
  <r>
    <m/>
    <x v="107"/>
    <s v="Credit Note"/>
    <s v="1931"/>
    <s v="PRETTY GARDENS"/>
    <s v="PLANT TO PLATE 17CM"/>
    <n v="-15"/>
    <n v="33.950000000000003"/>
    <n v="-509.25"/>
    <n v="-63878.960000000014"/>
    <x v="20"/>
  </r>
  <r>
    <m/>
    <x v="107"/>
    <s v="Credit Note"/>
    <s v="4401557596"/>
    <s v="BUILDERS WAREHOUSE:STRUBENS VALLEY"/>
    <s v="PLANT TO PLATE 17CM  438425"/>
    <n v="-7"/>
    <n v="35.700000000000003"/>
    <n v="-249.9"/>
    <n v="-64128.860000000015"/>
    <x v="20"/>
  </r>
  <r>
    <m/>
    <x v="107"/>
    <s v="Credit Note"/>
    <s v="4401557602"/>
    <s v="BUILDERS WAREHOUSE:NOORDHEUWEL"/>
    <s v="PLANT TO PLATE 17CM  438425"/>
    <n v="-1"/>
    <n v="35.700000000000003"/>
    <n v="-35.700000000000003"/>
    <n v="-64164.560000000012"/>
    <x v="20"/>
  </r>
  <r>
    <m/>
    <x v="107"/>
    <s v="Credit Note"/>
    <s v="4401557608"/>
    <s v="BUILDERS WAREHOUSE:KEMPTON PARK"/>
    <s v="PLANT TO PLATE 17CM  438425"/>
    <n v="-8"/>
    <n v="35.700000000000003"/>
    <n v="-285.60000000000002"/>
    <n v="-64450.160000000011"/>
    <x v="20"/>
  </r>
  <r>
    <m/>
    <x v="107"/>
    <s v="Credit Note"/>
    <s v="11946"/>
    <s v="FH CHAMBERLAIN TRADING (PTY) LTD:KYALAMI"/>
    <s v="PLANT TO PLATE 17CM"/>
    <n v="-3"/>
    <n v="33.99"/>
    <n v="-101.97"/>
    <n v="-64552.130000000012"/>
    <x v="20"/>
  </r>
  <r>
    <m/>
    <x v="108"/>
    <s v="Credit Note"/>
    <s v="4401557933"/>
    <s v="BUILDERS WAREHOUSE:EDENVALE"/>
    <s v="PLANT TO PLATE 17CM  438425"/>
    <n v="-3"/>
    <n v="35.700000000000003"/>
    <n v="-107.1"/>
    <n v="-64659.23000000001"/>
    <x v="20"/>
  </r>
  <r>
    <m/>
    <x v="108"/>
    <s v="Credit Note"/>
    <s v="27153"/>
    <s v="LIFESTYLE HOME GARDEN"/>
    <s v="PLANT TO PLATE 17CM"/>
    <n v="-4"/>
    <n v="20.25"/>
    <n v="-81"/>
    <n v="-64740.23000000001"/>
    <x v="20"/>
  </r>
  <r>
    <m/>
    <x v="108"/>
    <s v="Credit Note"/>
    <s v="27153"/>
    <s v="LIFESTYLE HOME GARDEN"/>
    <s v="PLANT TO PLATE 17CM"/>
    <n v="-4"/>
    <n v="30.5"/>
    <n v="-122"/>
    <n v="-64862.23000000001"/>
    <x v="20"/>
  </r>
  <r>
    <m/>
    <x v="108"/>
    <s v="Credit Note"/>
    <s v="37369"/>
    <s v="FH CHAMBERLAIN TRADING (PTY) LTD:MONTANA"/>
    <s v="PLANT TO PLATE 17CM"/>
    <n v="-1"/>
    <n v="33.99"/>
    <n v="-33.99"/>
    <n v="-64896.220000000008"/>
    <x v="20"/>
  </r>
  <r>
    <m/>
    <x v="108"/>
    <s v="Credit Note"/>
    <s v="4401557935"/>
    <s v="BUILDERS WAREHOUSE:BOKSBURG (NEW)"/>
    <s v="PLANT TO PLATE 17CM  438425"/>
    <n v="-2"/>
    <n v="35.700000000000003"/>
    <n v="-71.400000000000006"/>
    <n v="-64967.62000000001"/>
    <x v="20"/>
  </r>
  <r>
    <m/>
    <x v="271"/>
    <s v="Credit Note"/>
    <s v="4401558464"/>
    <s v="BUILDERS WAREHOUSE:RIVONIA"/>
    <s v="PLANT TO PLATE 17CM  438425"/>
    <n v="-8"/>
    <n v="35.700000000000003"/>
    <n v="-285.60000000000002"/>
    <n v="-65253.220000000008"/>
    <x v="20"/>
  </r>
  <r>
    <m/>
    <x v="271"/>
    <s v="Credit Note"/>
    <s v="4401558497"/>
    <s v="BUILDERS WAREHOUSE:BOKSBURG (NEW)"/>
    <s v="PLANT TO PLATE 17CM  438425"/>
    <n v="-7"/>
    <n v="35.700000000000003"/>
    <n v="-249.9"/>
    <n v="-65503.12000000001"/>
    <x v="20"/>
  </r>
  <r>
    <m/>
    <x v="109"/>
    <s v="Credit Note"/>
    <s v="4401558898"/>
    <s v="BUILDERS WAREHOUSE:WOODLANDS"/>
    <s v="PLANT TO PLATE 17CM  438425"/>
    <n v="-13"/>
    <n v="35.700000000000003"/>
    <n v="-464.1"/>
    <n v="-65967.220000000016"/>
    <x v="20"/>
  </r>
  <r>
    <m/>
    <x v="109"/>
    <s v="Credit Note"/>
    <s v="4401558909"/>
    <s v="BUILDERS WAREHOUSE:ZAMBEZI"/>
    <s v="PLANT TO PLATE 17CM  438425"/>
    <n v="-10"/>
    <n v="35.700000000000003"/>
    <n v="-357"/>
    <n v="-66324.220000000016"/>
    <x v="20"/>
  </r>
  <r>
    <m/>
    <x v="109"/>
    <s v="Credit Note"/>
    <s v="4401558854"/>
    <s v="BUILDERS WAREHOUSE:CENTURION"/>
    <s v="PLANT TO PLATE 17CM  438425"/>
    <n v="-17"/>
    <n v="35.700000000000003"/>
    <n v="-606.9"/>
    <n v="-66931.12000000001"/>
    <x v="20"/>
  </r>
  <r>
    <m/>
    <x v="109"/>
    <s v="Credit Note"/>
    <s v="27305"/>
    <s v="LIFESTYLE HOME GARDEN"/>
    <s v="PLANT TO PLATE 17CM"/>
    <n v="-9"/>
    <n v="30.5"/>
    <n v="-274.5"/>
    <n v="-67205.62000000001"/>
    <x v="20"/>
  </r>
  <r>
    <m/>
    <x v="110"/>
    <s v="Credit Note"/>
    <s v="11985"/>
    <s v="FH CHAMBERLAIN TRADING (PTY) LTD:KYALAMI"/>
    <s v="PLANT TO PLATE 17CM"/>
    <n v="-2"/>
    <n v="33.99"/>
    <n v="-67.98"/>
    <n v="-67273.600000000006"/>
    <x v="20"/>
  </r>
  <r>
    <m/>
    <x v="209"/>
    <s v="Credit Note"/>
    <s v="4401559710"/>
    <s v="BUILDERS WAREHOUSE:NEWCASTLE"/>
    <s v="PLANT TO PLATE 17CM"/>
    <n v="-5"/>
    <n v="35.119999999999997"/>
    <n v="-175.6"/>
    <n v="-67449.200000000012"/>
    <x v="20"/>
  </r>
  <r>
    <m/>
    <x v="209"/>
    <s v="Credit Note"/>
    <s v="4401559793"/>
    <s v="BUILDERS WAREHOUSE:KEMPTON PARK"/>
    <s v="PLANT TO PLATE 17CM  438425"/>
    <n v="-10"/>
    <n v="35.700000000000003"/>
    <n v="-357"/>
    <n v="-67806.200000000012"/>
    <x v="20"/>
  </r>
  <r>
    <m/>
    <x v="111"/>
    <s v="Credit Note"/>
    <s v="88453A"/>
    <s v="THYME SQUARE"/>
    <s v="PLANT TO PLATE 17CM"/>
    <n v="-1"/>
    <n v="29.3"/>
    <n v="-29.3"/>
    <n v="-67835.500000000015"/>
    <x v="20"/>
  </r>
  <r>
    <m/>
    <x v="112"/>
    <s v="Credit Note"/>
    <s v="4401560707"/>
    <s v="BUILDERS WAREHOUSE:BOKSBURG (NEW)"/>
    <s v="PLANT TO PLATE 17CM"/>
    <n v="-8"/>
    <n v="35.700000000000003"/>
    <n v="-285.60000000000002"/>
    <n v="-68121.10000000002"/>
    <x v="20"/>
  </r>
  <r>
    <m/>
    <x v="113"/>
    <s v="Credit Note"/>
    <s v="4401561333"/>
    <s v="BUILDERS WAREHOUSE:GEZINA NEW"/>
    <s v="PLANT TO PLATE 17CM  438425"/>
    <n v="-9"/>
    <n v="35.700000000000003"/>
    <n v="-321.3"/>
    <n v="-68442.400000000023"/>
    <x v="20"/>
  </r>
  <r>
    <m/>
    <x v="113"/>
    <s v="Credit Note"/>
    <s v="27323"/>
    <s v="LIFESTYLE HOME GARDEN"/>
    <s v="PLANT TO PLATE 17CM  438425"/>
    <n v="-4"/>
    <n v="30.5"/>
    <n v="-122"/>
    <n v="-68564.400000000023"/>
    <x v="20"/>
  </r>
  <r>
    <m/>
    <x v="113"/>
    <s v="Credit Note"/>
    <s v="4401561285"/>
    <s v="BUILDERS WAREHOUSE:SECUNDA"/>
    <s v="PLANT TO PLATE 17CM  438425"/>
    <n v="-2"/>
    <n v="35.700000000000003"/>
    <n v="-71.400000000000006"/>
    <n v="-68635.800000000017"/>
    <x v="20"/>
  </r>
  <r>
    <m/>
    <x v="113"/>
    <s v="Credit Note"/>
    <s v="4401561287"/>
    <s v="BUILDERS WAREHOUSE:CHERRY LANE"/>
    <s v="PLANT TO PLATE 17CM  438425"/>
    <n v="-10"/>
    <n v="35.700000000000003"/>
    <n v="-357"/>
    <n v="-68992.800000000017"/>
    <x v="20"/>
  </r>
  <r>
    <m/>
    <x v="114"/>
    <s v="Credit Note"/>
    <s v="4401561791"/>
    <s v="BUILDERS WAREHOUSE:WOODLANDS"/>
    <s v="PLANT TO PLATE 17CM  438425"/>
    <n v="-18"/>
    <n v="35.700000000000003"/>
    <n v="-642.6"/>
    <n v="-69635.400000000023"/>
    <x v="20"/>
  </r>
  <r>
    <m/>
    <x v="114"/>
    <s v="Credit Note"/>
    <s v="4401561961"/>
    <s v="BUILDERS WAREHOUSE:ZAMBEZI"/>
    <s v="PLANT TO PLATE 17CM  438425"/>
    <n v="-19"/>
    <n v="35.700000000000003"/>
    <n v="-678.3"/>
    <n v="-70313.700000000026"/>
    <x v="20"/>
  </r>
  <r>
    <m/>
    <x v="115"/>
    <s v="Credit Note"/>
    <s v="4401562307"/>
    <s v="BUILDERS WAREHOUSE:BEDFORDVIEW"/>
    <s v="PLANT TO PLATE 17CM  438425"/>
    <n v="-1"/>
    <n v="35.700000000000003"/>
    <n v="-35.700000000000003"/>
    <n v="-70349.400000000023"/>
    <x v="20"/>
  </r>
  <r>
    <m/>
    <x v="115"/>
    <s v="Credit Note"/>
    <s v="4401562382"/>
    <s v="BUILDERS WAREHOUSE:ROBINDALE"/>
    <s v="PLANT TO PLATE 17CM  438425"/>
    <n v="-5"/>
    <n v="35.700000000000003"/>
    <n v="-178.5"/>
    <n v="-70527.900000000023"/>
    <x v="20"/>
  </r>
  <r>
    <m/>
    <x v="116"/>
    <s v="Credit Note"/>
    <s v="4401562885"/>
    <s v="BUILDERS WAREHOUSE:EDENVALE"/>
    <s v="PLANT TO PLATE 17CM  438425"/>
    <n v="-7"/>
    <n v="35.700000000000003"/>
    <n v="-249.9"/>
    <n v="-70777.800000000017"/>
    <x v="20"/>
  </r>
  <r>
    <m/>
    <x v="116"/>
    <s v="Credit Note"/>
    <s v="4401562873"/>
    <s v="BUILDERS WAREHOUSE:NEWMARKET"/>
    <s v="PLANT TO PLATE 17CM  438425"/>
    <n v="-4"/>
    <n v="35.700000000000003"/>
    <n v="-142.80000000000001"/>
    <n v="-70920.60000000002"/>
    <x v="20"/>
  </r>
  <r>
    <m/>
    <x v="117"/>
    <s v="Credit Note"/>
    <s v="4401563967"/>
    <s v="BUILDERS WAREHOUSE:SECUNDA"/>
    <s v="PLANT TO PLATE 17CM  438425"/>
    <n v="-12"/>
    <n v="35.700000000000003"/>
    <n v="-428.4"/>
    <n v="-71349.000000000015"/>
    <x v="20"/>
  </r>
  <r>
    <m/>
    <x v="117"/>
    <s v="Credit Note"/>
    <s v="4401564043"/>
    <s v="BUILDERS WAREHOUSE:BRYANSTON"/>
    <s v="PLANT TO PLATE 17CM  438425"/>
    <n v="-1"/>
    <n v="35.700000000000003"/>
    <n v="-35.700000000000003"/>
    <n v="-71384.700000000012"/>
    <x v="20"/>
  </r>
  <r>
    <m/>
    <x v="117"/>
    <s v="Credit Note"/>
    <s v="4401563949"/>
    <s v="BUILDERS WAREHOUSE:WOODLANDS"/>
    <s v="PLANT TO PLATE 17CM  438425"/>
    <n v="-1"/>
    <n v="35.700000000000003"/>
    <n v="-35.700000000000003"/>
    <n v="-71420.400000000009"/>
    <x v="20"/>
  </r>
  <r>
    <m/>
    <x v="117"/>
    <s v="Credit Note"/>
    <s v="4401563951"/>
    <s v="BUILDERS WAREHOUSE:ERASMUS PARK"/>
    <s v="PLANT TO PLATE 17CM  438425"/>
    <n v="-23"/>
    <n v="35.700000000000003"/>
    <n v="-821.1"/>
    <n v="-72241.500000000015"/>
    <x v="20"/>
  </r>
  <r>
    <m/>
    <x v="117"/>
    <s v="Credit Note"/>
    <s v="4401564061"/>
    <s v="BUILDERS WAREHOUSE:GEZINA NEW"/>
    <s v="PLANT TO PLATE 17CM  438425"/>
    <n v="-7"/>
    <n v="35.700000000000003"/>
    <n v="-249.9"/>
    <n v="-72491.400000000009"/>
    <x v="20"/>
  </r>
  <r>
    <m/>
    <x v="117"/>
    <s v="Credit Note"/>
    <s v="4401563999"/>
    <s v="BUILDERS WAREHOUSE:CHERRY LANE"/>
    <s v="PLANT TO PLATE 17CM  438425"/>
    <n v="-5"/>
    <n v="35.700000000000003"/>
    <n v="-178.5"/>
    <n v="-72669.900000000009"/>
    <x v="20"/>
  </r>
  <r>
    <m/>
    <x v="191"/>
    <s v="Credit Note"/>
    <s v="4401564270"/>
    <s v="BUILDERS WAREHOUSE:SOUTHGATE"/>
    <s v="PLANT TO PLATE 17CM  438425"/>
    <n v="-2"/>
    <n v="35.700000000000003"/>
    <n v="-71.400000000000006"/>
    <n v="-72741.3"/>
    <x v="20"/>
  </r>
  <r>
    <m/>
    <x v="118"/>
    <s v="Credit Note"/>
    <s v="4401564628"/>
    <s v="BUILDERS WAREHOUSE:KEMPTON PARK"/>
    <s v="PLANT TO PLATE 17CM  438425"/>
    <n v="-1"/>
    <n v="35.700000000000003"/>
    <n v="-35.700000000000003"/>
    <n v="-72777"/>
    <x v="20"/>
  </r>
  <r>
    <m/>
    <x v="118"/>
    <s v="Credit Note"/>
    <s v="4401564591"/>
    <s v="BUILDERS WAREHOUSE:ZAMBEZI"/>
    <s v="PLANT TO PLATE 17CM  438425"/>
    <n v="-11"/>
    <n v="35.700000000000003"/>
    <n v="-392.7"/>
    <n v="-73169.7"/>
    <x v="20"/>
  </r>
  <r>
    <m/>
    <x v="139"/>
    <s v="Credit Note"/>
    <s v="4401565020"/>
    <s v="BUILDERS WAREHOUSE:THOHOYANDOU"/>
    <s v="PLANT TO PLATE 17CM  438425"/>
    <n v="-24"/>
    <n v="35.700000000000003"/>
    <n v="-856.8"/>
    <n v="-74026.5"/>
    <x v="20"/>
  </r>
  <r>
    <m/>
    <x v="139"/>
    <s v="Credit Note"/>
    <s v="4401565005"/>
    <s v="BUILDERS WAREHOUSE:NEWMARKET"/>
    <s v="PLANT TO PLATE 17CM  438425"/>
    <n v="-9"/>
    <n v="35.700000000000003"/>
    <n v="-321.3"/>
    <n v="-74347.8"/>
    <x v="20"/>
  </r>
  <r>
    <m/>
    <x v="139"/>
    <s v="Credit Note"/>
    <s v="4401565012"/>
    <s v="BUILDERS WAREHOUSE:BOKSBURG (NEW)"/>
    <s v="PLANT TO PLATE 17CM  438425"/>
    <n v="-7"/>
    <n v="35.700000000000003"/>
    <n v="-249.9"/>
    <n v="-74597.7"/>
    <x v="20"/>
  </r>
  <r>
    <m/>
    <x v="139"/>
    <s v="Credit Note"/>
    <s v="4401564930"/>
    <s v="BUILDERS WAREHOUSE:CARNIVAL MALL"/>
    <s v="PLANT TO PLATE 17CM  438425"/>
    <n v="-5"/>
    <n v="35.700000000000003"/>
    <n v="-178.5"/>
    <n v="-74776.2"/>
    <x v="20"/>
  </r>
  <r>
    <m/>
    <x v="139"/>
    <s v="Credit Note"/>
    <s v="4401564987"/>
    <s v="BUILDERS WAREHOUSE:NORTHRIDING"/>
    <s v="PLANT TO PLATE 17CM  438425"/>
    <n v="-1"/>
    <n v="35.700000000000003"/>
    <n v="-35.700000000000003"/>
    <n v="-74811.899999999994"/>
    <x v="20"/>
  </r>
  <r>
    <m/>
    <x v="139"/>
    <s v="Credit Note"/>
    <s v="88650a"/>
    <s v="THYME SQUARE"/>
    <s v="PLANT TO PLATE 17CM  438425"/>
    <n v="-3"/>
    <n v="29.3"/>
    <n v="-87.9"/>
    <n v="-74899.799999999988"/>
    <x v="20"/>
  </r>
  <r>
    <m/>
    <x v="119"/>
    <s v="Credit Note"/>
    <s v="4401565750"/>
    <s v="BUILDERS WAREHOUSE:MAFIKENG"/>
    <s v="PLANT TO PLATE 17CM  438425"/>
    <n v="-5"/>
    <n v="35.700000000000003"/>
    <n v="-178.5"/>
    <n v="-75078.299999999988"/>
    <x v="20"/>
  </r>
  <r>
    <m/>
    <x v="119"/>
    <s v="Credit Note"/>
    <s v="4401565844"/>
    <s v="BUILDERS WAREHOUSE:RUSTENBURG"/>
    <s v="PLANT TO PLATE 17CM  438425"/>
    <n v="-5"/>
    <n v="35.700000000000003"/>
    <n v="-178.5"/>
    <n v="-75256.799999999988"/>
    <x v="20"/>
  </r>
  <r>
    <m/>
    <x v="119"/>
    <s v="Credit Note"/>
    <s v="4401565823"/>
    <s v="BUILDERS WAREHOUSE:RIVONIA"/>
    <s v="PLANT TO PLATE 17CM  438425"/>
    <n v="-6"/>
    <n v="35.700000000000003"/>
    <n v="-214.2"/>
    <n v="-75470.999999999985"/>
    <x v="20"/>
  </r>
  <r>
    <m/>
    <x v="119"/>
    <s v="Credit Note"/>
    <s v="4401565875"/>
    <s v="BUILDERS WAREHOUSE:FOURWAYS"/>
    <s v="PLANT TO PLATE 17CM  438425"/>
    <n v="-3"/>
    <n v="35.700000000000003"/>
    <n v="-107.1"/>
    <n v="-75578.099999999991"/>
    <x v="20"/>
  </r>
  <r>
    <m/>
    <x v="119"/>
    <s v="Credit Note"/>
    <s v="4401565867"/>
    <s v="BUILDERS WAREHOUSE:ZAMBEZI"/>
    <s v="PLANT TO PLATE 17CM  438425"/>
    <n v="-1"/>
    <n v="35.700000000000003"/>
    <n v="-35.700000000000003"/>
    <n v="-75613.799999999988"/>
    <x v="20"/>
  </r>
  <r>
    <m/>
    <x v="119"/>
    <s v="Credit Note"/>
    <s v="4401565884"/>
    <s v="BUILDERS WAREHOUSE:SILVERLAKES"/>
    <s v="PLANT TO PLATE 17CM  438425"/>
    <n v="-18"/>
    <n v="35.700000000000003"/>
    <n v="-642.6"/>
    <n v="-76256.399999999994"/>
    <x v="20"/>
  </r>
  <r>
    <m/>
    <x v="119"/>
    <s v="Credit Note"/>
    <s v="4401565802"/>
    <s v="BUILDERS WAREHOUSE:RASLOUW"/>
    <s v="PLANT TO PLATE 17CM  438425"/>
    <n v="-3"/>
    <n v="35.700000000000003"/>
    <n v="-107.1"/>
    <n v="-76363.5"/>
    <x v="20"/>
  </r>
  <r>
    <m/>
    <x v="119"/>
    <s v="Credit Note"/>
    <s v="4401565763"/>
    <s v="BUILDERS WAREHOUSE:EDENVALE"/>
    <s v="PLANT TO PLATE 17CM  438425"/>
    <n v="-1"/>
    <n v="35.700000000000003"/>
    <n v="-35.700000000000003"/>
    <n v="-76399.199999999997"/>
    <x v="20"/>
  </r>
  <r>
    <m/>
    <x v="192"/>
    <s v="Credit Note"/>
    <s v="4401566459"/>
    <s v="BUILDERS WAREHOUSE:HARTEBEESPOORT"/>
    <s v="PLANT TO PLATE 17CM  438425"/>
    <n v="-3"/>
    <n v="35.700000000000003"/>
    <n v="-107.1"/>
    <n v="-76506.3"/>
    <x v="20"/>
  </r>
  <r>
    <m/>
    <x v="192"/>
    <s v="Credit Note"/>
    <s v="4401566476"/>
    <s v="BUILDERS WAREHOUSE:KEMPTON PARK"/>
    <s v="PLANT TO PLATE 17CM  438425"/>
    <n v="-7"/>
    <n v="35.700000000000003"/>
    <n v="-249.9"/>
    <n v="-76756.2"/>
    <x v="20"/>
  </r>
  <r>
    <m/>
    <x v="192"/>
    <s v="Credit Note"/>
    <s v="4401566480"/>
    <s v="BUILDERS WAREHOUSE:KEMPTON PARK"/>
    <s v="PLANT TO PLATE 17CM  438425"/>
    <n v="-1"/>
    <n v="35.700000000000003"/>
    <n v="-35.700000000000003"/>
    <n v="-76791.899999999994"/>
    <x v="20"/>
  </r>
  <r>
    <m/>
    <x v="192"/>
    <s v="Credit Note"/>
    <s v="RTS1037739"/>
    <s v="RIVERSIDE MICA"/>
    <s v="PLANT TO PLATE 17CM"/>
    <n v="-2"/>
    <n v="35.21"/>
    <n v="-70.42"/>
    <n v="-76862.319999999992"/>
    <x v="20"/>
  </r>
  <r>
    <m/>
    <x v="120"/>
    <s v="Credit Note"/>
    <s v="1934"/>
    <s v="THYME SQUARE"/>
    <s v="PLANT TO PLATE 17CM"/>
    <n v="-2"/>
    <n v="29.3"/>
    <n v="-58.6"/>
    <n v="-76920.92"/>
    <x v="20"/>
  </r>
  <r>
    <m/>
    <x v="120"/>
    <s v="Credit Note"/>
    <s v="4401566721"/>
    <s v="BUILDERS WAREHOUSE:CARNIVAL MALL"/>
    <s v="PLANT TO PLATE 17CM  438425"/>
    <n v="-10"/>
    <n v="35.700000000000003"/>
    <n v="-357"/>
    <n v="-77277.919999999998"/>
    <x v="20"/>
  </r>
  <r>
    <m/>
    <x v="120"/>
    <s v="Credit Note"/>
    <s v="4401566723"/>
    <s v="BUILDERS WAREHOUSE:SUNWARD PARK"/>
    <s v="PLANT TO PLATE 17CM  438425"/>
    <n v="-1"/>
    <n v="35.700000000000003"/>
    <n v="-35.700000000000003"/>
    <n v="-77313.62"/>
    <x v="20"/>
  </r>
  <r>
    <m/>
    <x v="120"/>
    <s v="Credit Note"/>
    <s v="27177"/>
    <s v="LIFESTYLE HOME GARDEN"/>
    <s v="PLANT TO PLATE 17CM"/>
    <n v="-17"/>
    <n v="30.5"/>
    <n v="-518.5"/>
    <n v="-77832.12"/>
    <x v="20"/>
  </r>
  <r>
    <m/>
    <x v="121"/>
    <s v="Credit Note"/>
    <s v="4401567499"/>
    <s v="BUILDERS WAREHOUSE:ZAMBEZI"/>
    <s v="PLANT TO PLATE 17CM   438425"/>
    <n v="-15"/>
    <n v="35.700000000000003"/>
    <n v="-535.5"/>
    <n v="-78367.62"/>
    <x v="20"/>
  </r>
  <r>
    <m/>
    <x v="122"/>
    <s v="Credit Note"/>
    <s v="4401567460"/>
    <s v="BUILDERS WAREHOUSE:BRYANSTON"/>
    <s v="PLANT TO PLATE 17CM  438425"/>
    <n v="-5"/>
    <n v="35.700000000000003"/>
    <n v="-178.5"/>
    <n v="-78546.12"/>
    <x v="20"/>
  </r>
  <r>
    <m/>
    <x v="122"/>
    <s v="Credit Note"/>
    <s v="4401567920"/>
    <s v="BUILDERS WAREHOUSE:CHERRY LANE"/>
    <s v="PLANT TO PLATE 17CM  438425"/>
    <n v="-6"/>
    <n v="35.700000000000003"/>
    <n v="-214.2"/>
    <n v="-78760.319999999992"/>
    <x v="20"/>
  </r>
  <r>
    <m/>
    <x v="193"/>
    <s v="Credit Note"/>
    <s v="4401568307"/>
    <s v="BUILDERS WAREHOUSE:NORTHRIDING"/>
    <s v="PLANT TO PLATE 17CM  438425"/>
    <n v="-6"/>
    <n v="35.700000000000003"/>
    <n v="-214.2"/>
    <n v="-78974.51999999999"/>
    <x v="20"/>
  </r>
  <r>
    <m/>
    <x v="193"/>
    <s v="Credit Note"/>
    <s v="4401568291"/>
    <s v="BUILDERS WAREHOUSE:NEWCASTLE"/>
    <s v="PLANT TO PLATE 17CM  438425"/>
    <n v="-5"/>
    <n v="35.58"/>
    <n v="-177.9"/>
    <n v="-79152.419999999984"/>
    <x v="20"/>
  </r>
  <r>
    <m/>
    <x v="140"/>
    <s v="Credit Note"/>
    <s v="4401568600"/>
    <s v="BUILDERS WAREHOUSE:NEWMARKET"/>
    <s v="PLANT TO PLATE 17CM  438425"/>
    <n v="-13"/>
    <n v="35.700000000000003"/>
    <n v="-464.1"/>
    <n v="-79616.51999999999"/>
    <x v="20"/>
  </r>
  <r>
    <m/>
    <x v="140"/>
    <s v="Credit Note"/>
    <s v="88822A"/>
    <s v="THYME SQUARE"/>
    <s v="PLANT TO PLATE 17CM"/>
    <n v="-1"/>
    <n v="29.3"/>
    <n v="-29.3"/>
    <n v="-79645.819999999992"/>
    <x v="20"/>
  </r>
  <r>
    <m/>
    <x v="140"/>
    <s v="Credit Note"/>
    <s v="4401568654"/>
    <s v="BUILDERS WAREHOUSE:BLOEMFONTEIN"/>
    <s v="PLANT TO PLATE 17CM  438425"/>
    <n v="-2"/>
    <n v="35.700000000000003"/>
    <n v="-71.400000000000006"/>
    <n v="-79717.219999999987"/>
    <x v="20"/>
  </r>
  <r>
    <m/>
    <x v="140"/>
    <s v="Credit Note"/>
    <s v="4401568653"/>
    <s v="BUILDERS WAREHOUSE:CEDAR SQUARE"/>
    <s v="PLANT TO PLATE 17CM  438425"/>
    <n v="-4"/>
    <n v="35.700000000000003"/>
    <n v="-142.80000000000001"/>
    <n v="-79860.01999999999"/>
    <x v="20"/>
  </r>
  <r>
    <m/>
    <x v="140"/>
    <s v="Credit Note"/>
    <s v="27196"/>
    <s v="LIFESTYLE HOME GARDEN"/>
    <s v="PLANT TO PLATE 17CM"/>
    <n v="-4"/>
    <n v="33.950000000000003"/>
    <n v="-135.80000000000001"/>
    <n v="-79995.819999999992"/>
    <x v="20"/>
  </r>
  <r>
    <m/>
    <x v="140"/>
    <s v="Credit Note"/>
    <s v="4401568661"/>
    <s v="BUILDERS WAREHOUSE:NELSPRUIT"/>
    <s v="PLANT TO PLATE 17CM  438425"/>
    <n v="-4"/>
    <n v="35.700000000000003"/>
    <n v="-142.80000000000001"/>
    <n v="-80138.62"/>
    <x v="20"/>
  </r>
  <r>
    <m/>
    <x v="140"/>
    <s v="Credit Note"/>
    <s v="4401568659"/>
    <s v="BUILDERS WAREHOUSE:BOKSBURG (NEW)"/>
    <s v="PLANT TO PLATE 17CM  438425"/>
    <n v="-11"/>
    <n v="35.700000000000003"/>
    <n v="-392.7"/>
    <n v="-80531.319999999992"/>
    <x v="20"/>
  </r>
  <r>
    <m/>
    <x v="140"/>
    <s v="Credit Note"/>
    <s v="4401568638"/>
    <s v="BUILDERS WAREHOUSE:EDENVALE"/>
    <s v="PLANT TO PLATE 17CM  438425"/>
    <n v="-2"/>
    <n v="35.700000000000003"/>
    <n v="-71.400000000000006"/>
    <n v="-80602.719999999987"/>
    <x v="20"/>
  </r>
  <r>
    <m/>
    <x v="124"/>
    <s v="Credit Note"/>
    <s v="4401569713"/>
    <s v="BUILDERS WAREHOUSE:WOODLANDS"/>
    <s v="PLANT TO PLATE 17CM  438425"/>
    <n v="-2"/>
    <n v="35.700000000000003"/>
    <n v="-71.400000000000006"/>
    <n v="-80674.119999999981"/>
    <x v="20"/>
  </r>
  <r>
    <m/>
    <x v="124"/>
    <s v="Credit Note"/>
    <s v="4401569639"/>
    <s v="BUILDERS WAREHOUSE:ERASMUS PARK"/>
    <s v="PLANT TO PLATE 17CM  438425"/>
    <n v="-30"/>
    <n v="35.700000000000003"/>
    <n v="-1071"/>
    <n v="-81745.119999999981"/>
    <x v="20"/>
  </r>
  <r>
    <m/>
    <x v="124"/>
    <s v="Credit Note"/>
    <s v="88837A"/>
    <s v="BUILDERS WAREHOUSE:ZAMBEZI"/>
    <s v="PLANT TO PLATE 17CM  438425"/>
    <n v="-1"/>
    <n v="35.700000000000003"/>
    <n v="-35.700000000000003"/>
    <n v="-81780.819999999978"/>
    <x v="20"/>
  </r>
  <r>
    <m/>
    <x v="124"/>
    <s v="Credit Note"/>
    <s v="4401569702"/>
    <s v="BUILDERS WAREHOUSE:WONDER PARK"/>
    <s v="PLANT TO PLATE 17CM  438425"/>
    <n v="-7"/>
    <n v="35.700000000000003"/>
    <n v="-249.9"/>
    <n v="-82030.719999999972"/>
    <x v="20"/>
  </r>
  <r>
    <m/>
    <x v="194"/>
    <s v="Credit Note"/>
    <s v="4401570598"/>
    <s v="BUILDERS WAREHOUSE:KEMPTON PARK"/>
    <s v="PLANT TO PLATE 17CM  438425"/>
    <n v="-14"/>
    <n v="35.700000000000003"/>
    <n v="-499.8"/>
    <n v="-82530.519999999975"/>
    <x v="20"/>
  </r>
  <r>
    <m/>
    <x v="194"/>
    <s v="Credit Note"/>
    <s v="4401570472"/>
    <s v="BUILDERS WAREHOUSE:NORTHRIDING"/>
    <s v="PLANT TO PLATE 17CM  438425"/>
    <n v="-7"/>
    <n v="35.700000000000003"/>
    <n v="-249.9"/>
    <n v="-82780.419999999969"/>
    <x v="20"/>
  </r>
  <r>
    <m/>
    <x v="141"/>
    <s v="Credit Note"/>
    <s v="4401570903"/>
    <s v="BUILDERS WAREHOUSE:BRYANSTON"/>
    <s v="PLANT TO PLATE 17CM"/>
    <n v="-4"/>
    <n v="35.700000000000003"/>
    <n v="-142.80000000000001"/>
    <n v="-82923.219999999972"/>
    <x v="20"/>
  </r>
  <r>
    <m/>
    <x v="141"/>
    <s v="Credit Note"/>
    <s v="15958"/>
    <s v="GARDENSHOP PARKTOWN"/>
    <s v="PLANT TO PLATE 17CM"/>
    <n v="-2"/>
    <n v="33.950000000000003"/>
    <n v="-67.900000000000006"/>
    <n v="-82991.119999999966"/>
    <x v="20"/>
  </r>
  <r>
    <m/>
    <x v="141"/>
    <s v="Credit Note"/>
    <s v="1685"/>
    <s v="THYME SQUARE"/>
    <s v="PLANT TO PLATE 17CM"/>
    <n v="-4"/>
    <n v="29.3"/>
    <n v="-117.2"/>
    <n v="-83108.319999999963"/>
    <x v="20"/>
  </r>
  <r>
    <m/>
    <x v="141"/>
    <s v="Credit Note"/>
    <s v="1685"/>
    <s v="THYME SQUARE"/>
    <s v="PLANT TO PLATE 17CM"/>
    <n v="-1"/>
    <n v="29.3"/>
    <n v="-29.3"/>
    <n v="-83137.619999999966"/>
    <x v="20"/>
  </r>
  <r>
    <m/>
    <x v="141"/>
    <s v="Credit Note"/>
    <s v="4401570911"/>
    <s v="BUILDERS WAREHOUSE:GLEN EAGLES"/>
    <s v="PLANT TO PLATE 17CM  438425"/>
    <n v="-6"/>
    <n v="35.700000000000003"/>
    <n v="-214.2"/>
    <n v="-83351.819999999963"/>
    <x v="20"/>
  </r>
  <r>
    <m/>
    <x v="141"/>
    <s v="Credit Note"/>
    <s v="4401570937"/>
    <s v="BUILDERS WAREHOUSE:CARNIVAL MALL"/>
    <s v="PLANT TO PLATE 17CM  438425"/>
    <n v="-2"/>
    <n v="35.700000000000003"/>
    <n v="-71.400000000000006"/>
    <n v="-83423.219999999958"/>
    <x v="20"/>
  </r>
  <r>
    <m/>
    <x v="141"/>
    <s v="Credit Note"/>
    <s v="4401570878"/>
    <s v="BUILDERS WAREHOUSE:BOKSBURG (NEW)"/>
    <s v="PLANT TO PLATE 17CM  438425"/>
    <n v="-6"/>
    <n v="35.700000000000003"/>
    <n v="-214.2"/>
    <n v="-83637.419999999955"/>
    <x v="20"/>
  </r>
  <r>
    <m/>
    <x v="141"/>
    <s v="Credit Note"/>
    <s v="4401570931"/>
    <s v="BUILDERS WAREHOUSE:MAFIKENG"/>
    <s v="PLANT TO PLATE 17CM  438425"/>
    <n v="-1"/>
    <n v="35.700000000000003"/>
    <n v="-35.700000000000003"/>
    <n v="-83673.119999999952"/>
    <x v="20"/>
  </r>
  <r>
    <m/>
    <x v="141"/>
    <s v="Credit Note"/>
    <s v="1943"/>
    <s v="PRETTY GARDENS"/>
    <s v="PLANT TO PLATE 17CM  438425"/>
    <n v="-11"/>
    <n v="33.950000000000003"/>
    <n v="-373.45"/>
    <n v="-84046.569999999949"/>
    <x v="20"/>
  </r>
  <r>
    <m/>
    <x v="195"/>
    <s v="Credit Note"/>
    <s v="4401572071"/>
    <s v="BUILDERS WAREHOUSE:WOODLANDS"/>
    <s v="PLANT TO PLATE 17CM  438425"/>
    <n v="-5"/>
    <n v="35.700000000000003"/>
    <n v="-178.5"/>
    <n v="-84225.069999999949"/>
    <x v="20"/>
  </r>
  <r>
    <m/>
    <x v="195"/>
    <s v="Credit Note"/>
    <s v="4401571967"/>
    <s v="BUILDERS WAREHOUSE:CENTURION"/>
    <s v="PLANT TO PLATE 17CM"/>
    <n v="-10"/>
    <n v="35.700000000000003"/>
    <n v="-357"/>
    <n v="-84582.069999999949"/>
    <x v="20"/>
  </r>
  <r>
    <m/>
    <x v="195"/>
    <s v="Credit Note"/>
    <s v="4401572101"/>
    <s v="BUILDERS WAREHOUSE:RIVONIA"/>
    <s v="PLANT TO PLATE 17CM  438425"/>
    <n v="-12"/>
    <n v="35.700000000000003"/>
    <n v="-428.4"/>
    <n v="-85010.469999999943"/>
    <x v="20"/>
  </r>
  <r>
    <m/>
    <x v="195"/>
    <s v="Credit Note"/>
    <s v="4401572060"/>
    <s v="BUILDERS WAREHOUSE:GLEN EAGLES"/>
    <s v="PLANT TO PLATE 17CM  438425"/>
    <n v="-2"/>
    <n v="35.700000000000003"/>
    <n v="-71.400000000000006"/>
    <n v="-85081.869999999937"/>
    <x v="20"/>
  </r>
  <r>
    <m/>
    <x v="195"/>
    <s v="Credit Note"/>
    <s v="4401572062"/>
    <s v="BUILDERS WAREHOUSE:GLEN EAGLES"/>
    <s v="PLANT TO PLATE 17CM  438425"/>
    <n v="-4"/>
    <n v="35.700000000000003"/>
    <n v="-142.80000000000001"/>
    <n v="-85224.66999999994"/>
    <x v="20"/>
  </r>
  <r>
    <m/>
    <x v="195"/>
    <s v="Credit Note"/>
    <s v="27472"/>
    <s v="LIFESTYLE HOME GARDEN"/>
    <s v="PLANT TO PLATE 17CM"/>
    <n v="-5"/>
    <n v="30.5"/>
    <n v="-152.5"/>
    <n v="-85377.16999999994"/>
    <x v="20"/>
  </r>
  <r>
    <m/>
    <x v="195"/>
    <s v="Credit Note"/>
    <s v="27473"/>
    <s v="LIFESTYLE HOME GARDEN"/>
    <s v="PLANT TO PLATE 17CM"/>
    <n v="-9"/>
    <n v="30.5"/>
    <n v="-274.5"/>
    <n v="-85651.66999999994"/>
    <x v="20"/>
  </r>
  <r>
    <m/>
    <x v="195"/>
    <s v="Credit Note"/>
    <s v="4401572013"/>
    <s v="BUILDERS WAREHOUSE:RUSTENBURG"/>
    <s v="PLANT TO PLATE 17CM  438425"/>
    <n v="-2"/>
    <n v="35.700000000000003"/>
    <n v="-71.400000000000006"/>
    <n v="-85723.069999999934"/>
    <x v="20"/>
  </r>
  <r>
    <m/>
    <x v="240"/>
    <s v="Credit Note"/>
    <s v="12289"/>
    <s v="FH CHAMBERLAIN TRADING (PTY) LTD:KYALAMI"/>
    <s v="PLANT TO PLATE 17CM"/>
    <n v="-9"/>
    <n v="33.99"/>
    <n v="-305.91000000000003"/>
    <n v="-86028.979999999938"/>
    <x v="20"/>
  </r>
  <r>
    <m/>
    <x v="142"/>
    <s v="Credit Note"/>
    <s v="4401573049"/>
    <s v="BUILDERS WAREHOUSE:STRUBENS VALLEY"/>
    <s v="PLANT TO PLATE 17CM"/>
    <n v="-3"/>
    <n v="35.700000000000003"/>
    <n v="-107.1"/>
    <n v="-86136.079999999944"/>
    <x v="20"/>
  </r>
  <r>
    <m/>
    <x v="125"/>
    <s v="Credit Note"/>
    <s v="4401573416"/>
    <s v="BUILDERS WAREHOUSE:HARTEBEESPOORT"/>
    <s v="PLANT TO PLATE 17CM  438425"/>
    <n v="-3"/>
    <n v="35.700000000000003"/>
    <n v="-107.1"/>
    <n v="-86243.179999999949"/>
    <x v="20"/>
  </r>
  <r>
    <m/>
    <x v="125"/>
    <s v="Credit Note"/>
    <s v="4401573459"/>
    <s v="BUILDERS WAREHOUSE:CARNIVAL MALL"/>
    <s v="PLANT TO PLATE 17CM  438425"/>
    <n v="-3"/>
    <n v="35.700000000000003"/>
    <n v="-107.1"/>
    <n v="-86350.279999999955"/>
    <x v="20"/>
  </r>
  <r>
    <m/>
    <x v="125"/>
    <s v="Credit Note"/>
    <s v="4401573408"/>
    <s v="BUILDERS WAREHOUSE:SUNWARD PARK"/>
    <s v="PLANT TO PLATE 17CM  438425"/>
    <n v="-9"/>
    <n v="35.700000000000003"/>
    <n v="-321.3"/>
    <n v="-86671.579999999958"/>
    <x v="20"/>
  </r>
  <r>
    <m/>
    <x v="125"/>
    <s v="Credit Note"/>
    <s v="4401573380"/>
    <s v="BUILDERS WAREHOUSE:EDENVALE"/>
    <s v="PLANT TO PLATE 17CM  438425"/>
    <n v="-13"/>
    <n v="35.700000000000003"/>
    <n v="-464.1"/>
    <n v="-87135.679999999964"/>
    <x v="20"/>
  </r>
  <r>
    <m/>
    <x v="125"/>
    <s v="Credit Note"/>
    <s v="4401573435"/>
    <s v="BUILDERS WAREHOUSE:BOKSBURG (NEW)"/>
    <s v="PLANT TO PLATE 17CM  438425"/>
    <n v="-5"/>
    <n v="35.700000000000003"/>
    <n v="-178.5"/>
    <n v="-87314.179999999964"/>
    <x v="20"/>
  </r>
  <r>
    <m/>
    <x v="125"/>
    <s v="Credit Note"/>
    <s v="88986A"/>
    <s v="THYME SQUARE"/>
    <s v="PLANT TO PLATE 17CM"/>
    <n v="-3"/>
    <n v="29.3"/>
    <n v="-87.9"/>
    <n v="-87402.079999999958"/>
    <x v="20"/>
  </r>
  <r>
    <m/>
    <x v="126"/>
    <s v="Credit Note"/>
    <s v="4401574357"/>
    <s v="BUILDERS WAREHOUSE:CHERRY LANE"/>
    <s v="PLANT TO PLATE 17CM  438425"/>
    <n v="-3"/>
    <n v="35.700000000000003"/>
    <n v="-107.1"/>
    <n v="-87509.179999999964"/>
    <x v="20"/>
  </r>
  <r>
    <m/>
    <x v="126"/>
    <s v="Credit Note"/>
    <s v="4401574237"/>
    <s v="BUILDERS WAREHOUSE:CENTURION"/>
    <s v="PLANT TO PLATE 17CM  438425"/>
    <n v="-6"/>
    <n v="35.700000000000003"/>
    <n v="-214.2"/>
    <n v="-87723.379999999961"/>
    <x v="20"/>
  </r>
  <r>
    <m/>
    <x v="126"/>
    <s v="Credit Note"/>
    <s v="4401574323"/>
    <s v="BUILDERS WAREHOUSE:GEZINA NEW"/>
    <s v="PLANT TO PLATE 17CM  438425"/>
    <n v="-7"/>
    <n v="35.700000000000003"/>
    <n v="-249.9"/>
    <n v="-87973.279999999955"/>
    <x v="20"/>
  </r>
  <r>
    <m/>
    <x v="244"/>
    <s v="Credit Note"/>
    <s v="4401575281"/>
    <s v="BUILDERS WAREHOUSE:NEWMARKET"/>
    <s v="PLANT TO PLATE 17CM  438425"/>
    <n v="-5"/>
    <n v="35.700000000000003"/>
    <n v="-178.5"/>
    <n v="-88151.779999999955"/>
    <x v="20"/>
  </r>
  <r>
    <m/>
    <x v="244"/>
    <s v="Credit Note"/>
    <s v="1946"/>
    <s v="THYME SQUARE"/>
    <s v="PLANT TO PLATE 17CM"/>
    <n v="-9"/>
    <n v="10"/>
    <n v="-90"/>
    <n v="-88241.779999999955"/>
    <x v="20"/>
  </r>
  <r>
    <m/>
    <x v="127"/>
    <s v="Credit Note"/>
    <s v="89104A"/>
    <s v="CENTRAL NURSERY DEPOT"/>
    <s v="PLANT TO PLATE 17CM"/>
    <n v="-11"/>
    <n v="33.950000000000003"/>
    <n v="-373.45"/>
    <n v="-88615.229999999952"/>
    <x v="20"/>
  </r>
  <r>
    <m/>
    <x v="127"/>
    <s v="Credit Note"/>
    <s v="22082"/>
    <s v="LIFESTYLE HOME GARDEN"/>
    <s v="PLANT TO PLATE 17CM"/>
    <n v="-17"/>
    <n v="30.5"/>
    <n v="-518.5"/>
    <n v="-89133.729999999952"/>
    <x v="20"/>
  </r>
  <r>
    <m/>
    <x v="127"/>
    <s v="Credit Note"/>
    <s v="4401576007"/>
    <s v="BUILDERS WAREHOUSE:CHERRY LANE"/>
    <s v="PLANT TO PLATE 17CM  438425"/>
    <n v="-5"/>
    <n v="35.700000000000003"/>
    <n v="-178.5"/>
    <n v="-89312.229999999952"/>
    <x v="20"/>
  </r>
  <r>
    <m/>
    <x v="127"/>
    <s v="Credit Note"/>
    <s v="4401576059"/>
    <s v="BUILDERS WAREHOUSE:GEZINA NEW"/>
    <s v="PLANT TO PLATE 17CM  438425"/>
    <n v="-15"/>
    <n v="35.700000000000003"/>
    <n v="-535.5"/>
    <n v="-89847.729999999952"/>
    <x v="20"/>
  </r>
  <r>
    <m/>
    <x v="127"/>
    <s v="Credit Note"/>
    <s v="4401576081"/>
    <s v="BUILDERS WAREHOUSE:ZAMBEZI"/>
    <s v="PLANT TO PLATE 17CM  438425"/>
    <n v="-11"/>
    <n v="35.700000000000003"/>
    <n v="-392.7"/>
    <n v="-90240.429999999949"/>
    <x v="20"/>
  </r>
  <r>
    <m/>
    <x v="127"/>
    <s v="Credit Note"/>
    <s v="4401576088"/>
    <s v="BUILDERS WAREHOUSE:ERASMUS PARK"/>
    <s v="PLANT TO PLATE 17CM  438425"/>
    <n v="-13"/>
    <n v="35.700000000000003"/>
    <n v="-464.1"/>
    <n v="-90704.529999999955"/>
    <x v="20"/>
  </r>
  <r>
    <m/>
    <x v="127"/>
    <s v="Credit Note"/>
    <s v="4401576062"/>
    <s v="BUILDERS WAREHOUSE:SILVERLAKES"/>
    <s v="PLANT TO PLATE 17CM  438425"/>
    <n v="-10"/>
    <n v="35.700000000000003"/>
    <n v="-357"/>
    <n v="-91061.529999999955"/>
    <x v="20"/>
  </r>
  <r>
    <m/>
    <x v="128"/>
    <s v="Credit Note"/>
    <s v="4401576854"/>
    <s v="BUILDERS WAREHOUSE:HARTEBEESPOORT"/>
    <s v="PLANT TO PLATE 17CM  438425"/>
    <n v="-2"/>
    <n v="35.700000000000003"/>
    <n v="-71.400000000000006"/>
    <n v="-91132.929999999949"/>
    <x v="20"/>
  </r>
  <r>
    <m/>
    <x v="128"/>
    <s v="Credit Note"/>
    <s v="4401576829"/>
    <s v="BUILDERS WAREHOUSE:NORTHRIDING"/>
    <s v="PLANT TO PLATE 17CM  438425"/>
    <n v="-3"/>
    <n v="35.700000000000003"/>
    <n v="-107.1"/>
    <n v="-91240.029999999955"/>
    <x v="20"/>
  </r>
  <r>
    <m/>
    <x v="215"/>
    <s v="Credit Note"/>
    <s v="1302"/>
    <s v="PRETTY GARDENS"/>
    <s v="PLANT TO PLATE 17CM"/>
    <n v="-2"/>
    <n v="33.950000000000003"/>
    <n v="-67.900000000000006"/>
    <n v="-91307.929999999949"/>
    <x v="20"/>
  </r>
  <r>
    <m/>
    <x v="215"/>
    <s v="Credit Note"/>
    <s v="31803"/>
    <s v="FH CHAMBERLAIN TRADING (PTY) LTD:SILVER LAKES"/>
    <s v="PLANT TO PLATE 17CM"/>
    <n v="-6"/>
    <n v="33.99"/>
    <n v="-203.94"/>
    <n v="-91511.869999999952"/>
    <x v="20"/>
  </r>
  <r>
    <m/>
    <x v="216"/>
    <s v="Credit Note"/>
    <s v="4401579040"/>
    <s v="BUILDERS WAREHOUSE:ROBINDALE"/>
    <s v="PLANT TO PLATE 17CM  438425"/>
    <n v="-3"/>
    <n v="35.700000000000003"/>
    <n v="-107.1"/>
    <n v="-91618.969999999958"/>
    <x v="20"/>
  </r>
  <r>
    <m/>
    <x v="197"/>
    <s v="Credit Note"/>
    <s v="1355"/>
    <s v="ROSES FOR U t/a URTH"/>
    <s v="PLANT TO PLATE 17CM"/>
    <n v="-4"/>
    <n v="47.99"/>
    <n v="-191.96"/>
    <n v="-91810.929999999964"/>
    <x v="20"/>
  </r>
  <r>
    <m/>
    <x v="197"/>
    <s v="Credit Note"/>
    <s v="29616"/>
    <s v="LIFESTYLE HOME GARDEN"/>
    <s v="PLANT TO PLATE 17CM"/>
    <n v="-5"/>
    <n v="30.5"/>
    <n v="-152.5"/>
    <n v="-91963.429999999964"/>
    <x v="20"/>
  </r>
  <r>
    <m/>
    <x v="197"/>
    <s v="Credit Note"/>
    <s v="1895"/>
    <s v="THYME SQUARE"/>
    <s v="PLANT TO PLATE 17CM"/>
    <n v="-4"/>
    <n v="29.3"/>
    <n v="-117.2"/>
    <n v="-92080.629999999961"/>
    <x v="20"/>
  </r>
  <r>
    <m/>
    <x v="197"/>
    <s v="Credit Note"/>
    <s v="4401579456"/>
    <s v="BUILDERS WAREHOUSE:EDENVALE"/>
    <s v="PLANT TO PLATE 17CM"/>
    <n v="-8"/>
    <n v="35.700000000000003"/>
    <n v="-285.60000000000002"/>
    <n v="-92366.229999999967"/>
    <x v="20"/>
  </r>
  <r>
    <m/>
    <x v="198"/>
    <s v="Credit Note"/>
    <s v="4401580788"/>
    <s v="BUILDERS WAREHOUSE:GEZINA NEW"/>
    <s v="PLANT TO PLATE 17CM  438425"/>
    <n v="-1"/>
    <n v="35.700000000000003"/>
    <n v="-35.700000000000003"/>
    <n v="-92401.929999999964"/>
    <x v="20"/>
  </r>
  <r>
    <m/>
    <x v="198"/>
    <s v="Credit Note"/>
    <s v="4401580790"/>
    <s v="BUILDERS WAREHOUSE:ERASMUS PARK"/>
    <s v="PLANT TO PLATE 17CM  438425"/>
    <n v="-8"/>
    <n v="35.700000000000003"/>
    <n v="-285.60000000000002"/>
    <n v="-92687.52999999997"/>
    <x v="20"/>
  </r>
  <r>
    <m/>
    <x v="198"/>
    <s v="Credit Note"/>
    <s v="4401580676"/>
    <s v="BUILDERS WAREHOUSE:SILVERLAKES"/>
    <s v="PLANT TO PLATE 17CM  438425"/>
    <n v="-11"/>
    <n v="35.700000000000003"/>
    <n v="-392.7"/>
    <n v="-93080.229999999967"/>
    <x v="20"/>
  </r>
  <r>
    <m/>
    <x v="22"/>
    <s v="Credit Note"/>
    <s v="47590"/>
    <s v="FH CHAMBERLAIN TRADING (PTY) LTD:CENTURION"/>
    <s v="PLANT TO PLATE 17CM"/>
    <n v="-3"/>
    <n v="33.99"/>
    <n v="-101.97"/>
    <n v="-93182.199999999968"/>
    <x v="20"/>
  </r>
  <r>
    <m/>
    <x v="22"/>
    <s v="Credit Note"/>
    <s v="4401582107"/>
    <s v="BUILDERS WAREHOUSE:BOKSBURG (NEW)"/>
    <s v="PLANT TO PLATE 17CM  438425"/>
    <n v="-2"/>
    <n v="35.700000000000003"/>
    <n v="-71.400000000000006"/>
    <n v="-93253.599999999962"/>
    <x v="20"/>
  </r>
  <r>
    <m/>
    <x v="130"/>
    <s v="Credit Note"/>
    <s v="4401582993"/>
    <s v="BUILDERS WAREHOUSE:CHERRY LANE"/>
    <s v="PLANT TO PLATE 17CM  438425"/>
    <n v="-4"/>
    <n v="35.700000000000003"/>
    <n v="-142.80000000000001"/>
    <n v="-93396.399999999965"/>
    <x v="20"/>
  </r>
  <r>
    <m/>
    <x v="130"/>
    <s v="Credit Note"/>
    <s v="1836"/>
    <s v="ECKARDS GARDEN PAVILION"/>
    <s v="PLANT TO PLATE 17CM"/>
    <n v="-12"/>
    <n v="33.950000000000003"/>
    <n v="-407.4"/>
    <n v="-93803.799999999959"/>
    <x v="20"/>
  </r>
  <r>
    <m/>
    <x v="199"/>
    <s v="Credit Note"/>
    <s v="4401583315"/>
    <s v="BUILDERS WAREHOUSE:WONDER PARK"/>
    <s v="PLANT TO PLATE 17CM  438425"/>
    <n v="-8"/>
    <n v="35.700000000000003"/>
    <n v="-285.60000000000002"/>
    <n v="-94089.399999999965"/>
    <x v="20"/>
  </r>
  <r>
    <m/>
    <x v="234"/>
    <s v="Credit Note"/>
    <s v="4401583580"/>
    <s v="BUILDERS WAREHOUSE:BEDFORDVIEW"/>
    <s v="PLANT TO PLATE 17CM  438425"/>
    <n v="-9"/>
    <n v="35.700000000000003"/>
    <n v="-321.3"/>
    <n v="-94410.699999999968"/>
    <x v="20"/>
  </r>
  <r>
    <m/>
    <x v="23"/>
    <s v="Credit Note"/>
    <s v="89430A"/>
    <s v="THYME SQUARE"/>
    <s v="PLANT TO PLATE 17CM"/>
    <n v="-6"/>
    <n v="29.3"/>
    <n v="-175.8"/>
    <n v="-94586.499999999971"/>
    <x v="20"/>
  </r>
  <r>
    <m/>
    <x v="24"/>
    <s v="Credit Note"/>
    <s v="27061"/>
    <s v="LIFESTYLE HOME GARDEN"/>
    <s v="PLANT TO PLATE 17CM"/>
    <n v="-6"/>
    <n v="30.5"/>
    <n v="-183"/>
    <n v="-94769.499999999971"/>
    <x v="20"/>
  </r>
  <r>
    <m/>
    <x v="24"/>
    <s v="Credit Note"/>
    <s v="4401584666"/>
    <s v="BUILDERS WAREHOUSE:GLEN EAGLES"/>
    <s v="PLANT TO PLATE 17CM  438425"/>
    <n v="-9"/>
    <n v="35.700000000000003"/>
    <n v="-321.3"/>
    <n v="-95090.799999999974"/>
    <x v="20"/>
  </r>
  <r>
    <m/>
    <x v="24"/>
    <s v="Credit Note"/>
    <s v="4401584710"/>
    <s v="BUILDERS WAREHOUSE:LYNNWOOD"/>
    <s v="PLANT TO PLATE 17CM  438425"/>
    <n v="-1"/>
    <n v="35.700000000000003"/>
    <n v="-35.700000000000003"/>
    <n v="-95126.499999999971"/>
    <x v="20"/>
  </r>
  <r>
    <m/>
    <x v="200"/>
    <s v="Credit Note"/>
    <s v="4401585406"/>
    <s v="BUILDERS WAREHOUSE:KEMPTON PARK"/>
    <s v="PLANT TO PLATE 17CM  438425"/>
    <n v="-12"/>
    <n v="35.700000000000003"/>
    <n v="-428.4"/>
    <n v="-95554.899999999965"/>
    <x v="20"/>
  </r>
  <r>
    <m/>
    <x v="26"/>
    <s v="Credit Note"/>
    <s v="4401585665"/>
    <s v="BUILDERS WAREHOUSE:BLOEMFONTEIN"/>
    <s v="PLANT TO PLATE 17CM  438425"/>
    <n v="-2"/>
    <n v="35.700000000000003"/>
    <n v="-71.400000000000006"/>
    <n v="-95626.299999999959"/>
    <x v="20"/>
  </r>
  <r>
    <m/>
    <x v="26"/>
    <s v="Credit Note"/>
    <s v="1996"/>
    <s v="THYME SQUARE"/>
    <s v="PLANT TO PLATE 17CM"/>
    <n v="-4"/>
    <n v="29.3"/>
    <n v="-117.2"/>
    <n v="-95743.499999999956"/>
    <x v="20"/>
  </r>
  <r>
    <m/>
    <x v="26"/>
    <s v="Credit Note"/>
    <s v="1995"/>
    <s v="CENTRAL NURSERY DEPOT"/>
    <s v="PLANT TO PLATE 17CM"/>
    <n v="-6"/>
    <n v="33.950000000000003"/>
    <n v="-203.7"/>
    <n v="-95947.199999999953"/>
    <x v="20"/>
  </r>
  <r>
    <m/>
    <x v="26"/>
    <s v="Credit Note"/>
    <s v="4401585699"/>
    <s v="BUILDERS WAREHOUSE:BOKSBURG (NEW)"/>
    <s v="PLANT TO PLATE 17CM  438425"/>
    <n v="-5"/>
    <n v="35.700000000000003"/>
    <n v="-178.5"/>
    <n v="-96125.699999999953"/>
    <x v="20"/>
  </r>
  <r>
    <m/>
    <x v="202"/>
    <s v="Credit Note"/>
    <s v="4401587220"/>
    <s v="BUILDERS WAREHOUSE:NEWCASTLE"/>
    <s v="PLANT TO PLATE 17CM  438425"/>
    <n v="-2"/>
    <n v="35.69"/>
    <n v="-71.38"/>
    <n v="-96197.079999999958"/>
    <x v="20"/>
  </r>
  <r>
    <m/>
    <x v="203"/>
    <s v="Credit Note"/>
    <s v="RTS1039338"/>
    <s v="RIVERSIDE MICA"/>
    <s v="PLANT TO PLATE 17CM"/>
    <n v="-1"/>
    <n v="35.200000000000003"/>
    <n v="-35.200000000000003"/>
    <n v="-96232.279999999955"/>
    <x v="20"/>
  </r>
  <r>
    <m/>
    <x v="203"/>
    <s v="Credit Note"/>
    <s v="4401587582"/>
    <s v="BUILDERS WAREHOUSE:BEDFORDVIEW"/>
    <s v="PLANT TO PLATE 17CM  438425"/>
    <n v="-1"/>
    <n v="35.700000000000003"/>
    <n v="-35.700000000000003"/>
    <n v="-96267.979999999952"/>
    <x v="20"/>
  </r>
  <r>
    <m/>
    <x v="203"/>
    <s v="Credit Note"/>
    <s v="4401587573"/>
    <s v="BUILDERS WAREHOUSE:EDENVALE"/>
    <s v="PLANT TO PLATE 17CM  438425"/>
    <n v="-13"/>
    <n v="35.700000000000003"/>
    <n v="-464.1"/>
    <n v="-96732.079999999958"/>
    <x v="20"/>
  </r>
  <r>
    <m/>
    <x v="203"/>
    <s v="Credit Note"/>
    <s v="89621A"/>
    <s v="CENTRAL NURSERY DEPOT"/>
    <s v="PLANT TO PLATE 17CM"/>
    <n v="-8"/>
    <n v="33.950000000000003"/>
    <n v="-271.60000000000002"/>
    <n v="-97003.679999999964"/>
    <x v="20"/>
  </r>
  <r>
    <m/>
    <x v="28"/>
    <s v="Credit Note"/>
    <s v="4401588385"/>
    <s v="BUILDERS WAREHOUSE:ZAMBEZI"/>
    <s v="PLANT TO PLATE 17CM  438425"/>
    <n v="-3"/>
    <n v="35.700000000000003"/>
    <n v="-107.1"/>
    <n v="-97110.77999999997"/>
    <x v="20"/>
  </r>
  <r>
    <m/>
    <x v="28"/>
    <s v="Credit Note"/>
    <s v="4401588365"/>
    <s v="BUILDERS WAREHOUSE:GLEN EAGLES"/>
    <s v="PLANT TO PLATE 17CM  438425"/>
    <n v="-5"/>
    <n v="35.700000000000003"/>
    <n v="-178.5"/>
    <n v="-97289.27999999997"/>
    <x v="20"/>
  </r>
  <r>
    <m/>
    <x v="29"/>
    <s v="Credit Note"/>
    <s v="1898"/>
    <s v="ECKARDS GARDEN PAVILION"/>
    <s v="PLANT TO PLATE 17CM"/>
    <n v="-8"/>
    <n v="33.950000000000003"/>
    <n v="-271.60000000000002"/>
    <n v="-97560.879999999976"/>
    <x v="20"/>
  </r>
  <r>
    <m/>
    <x v="29"/>
    <s v="Credit Note"/>
    <s v="4401588664"/>
    <s v="BUILDERS WAREHOUSE:ROBINDALE"/>
    <s v="PLANT TO PLATE 17CM  438425"/>
    <n v="-3"/>
    <n v="35.700000000000003"/>
    <n v="-107.1"/>
    <n v="-97667.979999999981"/>
    <x v="20"/>
  </r>
  <r>
    <m/>
    <x v="30"/>
    <s v="Credit Note"/>
    <s v="29914"/>
    <s v="LIFESTYLE HOME GARDEN"/>
    <s v="PLANT TO PLATE 17CM"/>
    <n v="-1"/>
    <n v="29.3"/>
    <n v="-29.3"/>
    <n v="-97697.279999999984"/>
    <x v="20"/>
  </r>
  <r>
    <m/>
    <x v="30"/>
    <s v="Credit Note"/>
    <s v="4401588873"/>
    <s v="BUILDERS WAREHOUSE:HARTEBEESPOORT"/>
    <s v="PLANT TO PLATE 17CM  438425"/>
    <n v="-1"/>
    <n v="35.700000000000003"/>
    <n v="-35.700000000000003"/>
    <n v="-97732.979999999981"/>
    <x v="20"/>
  </r>
  <r>
    <m/>
    <x v="30"/>
    <s v="Credit Note"/>
    <s v="89660A"/>
    <s v="BUILDERS WAREHOUSE:HARTEBEESPOORT"/>
    <s v="PLANT TO PLATE 17CM  438425"/>
    <n v="-1"/>
    <n v="15.75"/>
    <n v="-15.75"/>
    <n v="-97748.729999999981"/>
    <x v="20"/>
  </r>
  <r>
    <m/>
    <x v="32"/>
    <s v="Credit Note"/>
    <s v="4401589668"/>
    <s v="BUILDERS WAREHOUSE:BLOEMFONTEIN"/>
    <s v="PLANT TO PLATE 17CM  438425"/>
    <n v="-3"/>
    <n v="35.700000000000003"/>
    <n v="-107.1"/>
    <n v="-97855.829999999987"/>
    <x v="20"/>
  </r>
  <r>
    <m/>
    <x v="321"/>
    <s v="Credit Note"/>
    <s v="89387A"/>
    <s v="BUILDERS WAREHOUSE:SOUTHGATE"/>
    <s v="PLANT TO PLATE 17CM"/>
    <n v="-1"/>
    <n v="35.700000000000003"/>
    <n v="-35.700000000000003"/>
    <n v="-97891.529999999984"/>
    <x v="20"/>
  </r>
  <r>
    <m/>
    <x v="33"/>
    <s v="Credit Note"/>
    <s v="4401590506"/>
    <s v="BUILDERS WAREHOUSE:GLEN EAGLES"/>
    <s v="PLANT TO PLATE 17CM  438425"/>
    <n v="-8"/>
    <n v="35.700000000000003"/>
    <n v="-285.60000000000002"/>
    <n v="-98177.12999999999"/>
    <x v="20"/>
  </r>
  <r>
    <m/>
    <x v="33"/>
    <s v="Credit Note"/>
    <s v="4401590517"/>
    <s v="BUILDERS WAREHOUSE:ZAMBEZI"/>
    <s v="PLANT TO PLATE 17CM  438425"/>
    <n v="-3"/>
    <n v="35.700000000000003"/>
    <n v="-107.1"/>
    <n v="-98284.23"/>
    <x v="20"/>
  </r>
  <r>
    <m/>
    <x v="6"/>
    <s v="Credit Note"/>
    <s v="1363"/>
    <s v="LITTLE AUSTRIA"/>
    <s v="PLANT TO PLATE 17CM"/>
    <n v="-3"/>
    <n v="33.950000000000003"/>
    <n v="-101.85"/>
    <n v="-98386.08"/>
    <x v="20"/>
  </r>
  <r>
    <m/>
    <x v="7"/>
    <s v="Credit Note"/>
    <s v="1900"/>
    <s v="ECKARDS GARDEN PAVILION"/>
    <s v="PLANT TO PLATE 17CM"/>
    <n v="-3"/>
    <n v="33.950000000000003"/>
    <n v="-101.85"/>
    <n v="-98487.930000000008"/>
    <x v="20"/>
  </r>
  <r>
    <m/>
    <x v="7"/>
    <s v="Credit Note"/>
    <s v="4401591462"/>
    <s v="BUILDERS WAREHOUSE:GEZINA NEW"/>
    <s v="PLANT TO PLATE 17CM  438425"/>
    <n v="-5"/>
    <n v="35.700000000000003"/>
    <n v="-178.5"/>
    <n v="-98666.430000000008"/>
    <x v="20"/>
  </r>
  <r>
    <m/>
    <x v="7"/>
    <s v="Credit Note"/>
    <s v="4401591464"/>
    <s v="BUILDERS WAREHOUSE:WONDER PARK"/>
    <s v="PLANT TO PLATE 17CM  438425"/>
    <n v="-2"/>
    <n v="35.700000000000003"/>
    <n v="-71.400000000000006"/>
    <n v="-98737.83"/>
    <x v="20"/>
  </r>
  <r>
    <m/>
    <x v="7"/>
    <s v="Credit Note"/>
    <s v="28513"/>
    <s v="LIFESTYLE HOME GARDEN"/>
    <s v="PLANT TO PLATE 17CM"/>
    <n v="-18"/>
    <n v="30.5"/>
    <n v="-549"/>
    <n v="-99286.83"/>
    <x v="20"/>
  </r>
  <r>
    <m/>
    <x v="2"/>
    <s v="Credit Note"/>
    <s v="4401591694"/>
    <s v="BUILDERS WAREHOUSE:NEWCASTLE"/>
    <s v="PLANT TO PLATE 17CM  438425"/>
    <n v="-1"/>
    <n v="35.69"/>
    <n v="-35.69"/>
    <n v="-99322.52"/>
    <x v="20"/>
  </r>
  <r>
    <m/>
    <x v="2"/>
    <s v="Credit Note"/>
    <s v="4401591707"/>
    <s v="BUILDERS WAREHOUSE:SOUTHGATE"/>
    <s v="PLANT TO PLATE 17CM  438425"/>
    <n v="-1"/>
    <n v="35.700000000000003"/>
    <n v="-35.700000000000003"/>
    <n v="-99358.22"/>
    <x v="20"/>
  </r>
  <r>
    <m/>
    <x v="205"/>
    <s v="Credit Note"/>
    <s v="16710"/>
    <s v="FH CHAMBERLAIN TRADING (PTY) LTD:RIVIERA"/>
    <s v="PLANT TO PLATE 17CM"/>
    <n v="-2"/>
    <n v="33.99"/>
    <n v="-67.98"/>
    <n v="-99426.2"/>
    <x v="20"/>
  </r>
  <r>
    <m/>
    <x v="205"/>
    <s v="Credit Note"/>
    <s v="4401591954"/>
    <s v="BUILDERS WAREHOUSE:NORTHRIDING"/>
    <s v="PLANT TO PLATE 17CM  438425"/>
    <n v="-2"/>
    <n v="35.700000000000003"/>
    <n v="-71.400000000000006"/>
    <n v="-99497.599999999991"/>
    <x v="20"/>
  </r>
  <r>
    <m/>
    <x v="35"/>
    <s v="Credit Note"/>
    <s v="4401592151"/>
    <s v="BUILDERS WAREHOUSE:NELSPRUIT"/>
    <s v="PLANT TO PLATE 17CM  438425"/>
    <n v="-3"/>
    <n v="35.700000000000003"/>
    <n v="-107.1"/>
    <n v="-99604.7"/>
    <x v="20"/>
  </r>
  <r>
    <m/>
    <x v="35"/>
    <s v="Credit Note"/>
    <s v="89830A"/>
    <s v="BUILDERS WAREHOUSE:NEWMARKET"/>
    <s v="PLANT TO PLATE 17CM 438425"/>
    <n v="-50"/>
    <n v="35.700000000000003"/>
    <n v="-1785"/>
    <n v="-101389.7"/>
    <x v="20"/>
  </r>
  <r>
    <m/>
    <x v="35"/>
    <s v="Credit Note"/>
    <s v="4401592152"/>
    <s v="BUILDERS WAREHOUSE:CARNIVAL MALL"/>
    <s v="PLANT TO PLATE 17CM  438425"/>
    <n v="-8"/>
    <n v="35.700000000000003"/>
    <n v="-285.60000000000002"/>
    <n v="-101675.3"/>
    <x v="20"/>
  </r>
  <r>
    <m/>
    <x v="36"/>
    <s v="Credit Note"/>
    <s v="89827A"/>
    <s v="BUILDERS WAREHOUSE:NORTHMEAD"/>
    <s v="PLANT TO PLATE 17CM  438425"/>
    <n v="-10"/>
    <n v="35.700000000000003"/>
    <n v="-357"/>
    <n v="-102032.3"/>
    <x v="20"/>
  </r>
  <r>
    <m/>
    <x v="36"/>
    <s v="Credit Note"/>
    <s v="4401592264"/>
    <s v="BUILDERS WAREHOUSE:BOKSBURG (NEW)"/>
    <s v="PLANT TO PLATE 17CM  438425"/>
    <n v="-2"/>
    <n v="35.700000000000003"/>
    <n v="-71.400000000000006"/>
    <n v="-102103.7"/>
    <x v="20"/>
  </r>
  <r>
    <m/>
    <x v="36"/>
    <s v="Credit Note"/>
    <s v="89832A"/>
    <s v="THYME SQUARE"/>
    <s v="PLANT TO PLATE 17CM"/>
    <n v="-6"/>
    <n v="29.3"/>
    <n v="-175.8"/>
    <n v="-102279.5"/>
    <x v="20"/>
  </r>
  <r>
    <m/>
    <x v="8"/>
    <s v="Credit Note"/>
    <s v="4401592795"/>
    <s v="BUILDERS WAREHOUSE:ZAMBEZI"/>
    <s v="PLANT TO PLATE 17CM  438425"/>
    <n v="-3"/>
    <n v="35.700000000000003"/>
    <n v="-107.1"/>
    <n v="-102386.6"/>
    <x v="20"/>
  </r>
  <r>
    <m/>
    <x v="8"/>
    <s v="Credit Note"/>
    <s v="4401592777"/>
    <s v="BUILDERS WAREHOUSE:GEZINA NEW"/>
    <s v="PLANT TO PLATE 17CM  438425"/>
    <n v="-3"/>
    <n v="35.700000000000003"/>
    <n v="-107.1"/>
    <n v="-102493.70000000001"/>
    <x v="20"/>
  </r>
  <r>
    <m/>
    <x v="38"/>
    <s v="Credit Note"/>
    <s v="4401593084"/>
    <s v="BUILDERS WAREHOUSE:CENTURION"/>
    <s v="PLANT TO PLATE 17CM  438425"/>
    <n v="-8"/>
    <n v="35.700000000000003"/>
    <n v="-285.60000000000002"/>
    <n v="-102779.30000000002"/>
    <x v="20"/>
  </r>
  <r>
    <m/>
    <x v="39"/>
    <s v="Credit Note"/>
    <s v="1367"/>
    <s v="PRETTY GARDENS"/>
    <s v="PLANT TO PLATE 17CM"/>
    <n v="-5"/>
    <n v="33.950000000000003"/>
    <n v="-169.75"/>
    <n v="-102949.05000000002"/>
    <x v="20"/>
  </r>
  <r>
    <m/>
    <x v="39"/>
    <s v="Credit Note"/>
    <s v="1304"/>
    <s v="THYME SQUARE"/>
    <s v="PLANT TO PLATE 17CM"/>
    <n v="-1"/>
    <n v="29.3"/>
    <n v="-29.3"/>
    <n v="-102978.35000000002"/>
    <x v="20"/>
  </r>
  <r>
    <m/>
    <x v="39"/>
    <s v="Credit Note"/>
    <s v="4401593620"/>
    <s v="BUILDERS WAREHOUSE:NEWMARKET"/>
    <s v="PLANT TO PLATE 17CM  438425"/>
    <n v="-5"/>
    <n v="35.700000000000003"/>
    <n v="-178.5"/>
    <n v="-103156.85000000002"/>
    <x v="20"/>
  </r>
  <r>
    <m/>
    <x v="39"/>
    <s v="Credit Note"/>
    <s v="4401593646"/>
    <s v="BUILDERS WAREHOUSE:EDENVALE"/>
    <s v="PLANT TO PLATE 17CM  438425"/>
    <n v="-5"/>
    <n v="35.700000000000003"/>
    <n v="-178.5"/>
    <n v="-103335.35000000002"/>
    <x v="20"/>
  </r>
  <r>
    <m/>
    <x v="217"/>
    <s v="Credit Note"/>
    <s v="28553"/>
    <s v="LIFESTYLE HOME GARDEN"/>
    <s v="PLANT TO PLATE 17CM"/>
    <n v="-30"/>
    <n v="30.5"/>
    <n v="-915"/>
    <n v="-104250.35000000002"/>
    <x v="20"/>
  </r>
  <r>
    <m/>
    <x v="217"/>
    <s v="Credit Note"/>
    <s v="28554"/>
    <s v="LIFESTYLE HOME GARDEN"/>
    <s v="PLANT TO PLATE 17CM"/>
    <n v="-6"/>
    <n v="30.5"/>
    <n v="-183"/>
    <n v="-104433.35000000002"/>
    <x v="20"/>
  </r>
  <r>
    <m/>
    <x v="217"/>
    <s v="Credit Note"/>
    <s v="4401594476"/>
    <s v="BUILDERS WAREHOUSE:SECUNDA"/>
    <s v="PLANT TO PLATE 17CM  438425"/>
    <n v="-10"/>
    <n v="35.700000000000003"/>
    <n v="-357"/>
    <n v="-104790.35000000002"/>
    <x v="20"/>
  </r>
  <r>
    <m/>
    <x v="217"/>
    <s v="Credit Note"/>
    <s v="4401594435"/>
    <s v="BUILDERS WAREHOUSE:RUSTENBURG"/>
    <s v="PLANT TO PLATE 17CM  438425"/>
    <n v="-17"/>
    <n v="35.700000000000003"/>
    <n v="-606.9"/>
    <n v="-105397.25000000001"/>
    <x v="20"/>
  </r>
  <r>
    <m/>
    <x v="217"/>
    <s v="Credit Note"/>
    <s v="4401594425"/>
    <s v="BUILDERS WAREHOUSE:RIVONIA"/>
    <s v="PLANT TO PLATE 17CM  438425"/>
    <n v="-2"/>
    <n v="35.700000000000003"/>
    <n v="-71.400000000000006"/>
    <n v="-105468.65000000001"/>
    <x v="20"/>
  </r>
  <r>
    <m/>
    <x v="217"/>
    <s v="Credit Note"/>
    <s v="4401594457"/>
    <s v="BUILDERS WAREHOUSE:ZAMBEZI"/>
    <s v="PLANT TO PLATE 17CM  438425"/>
    <n v="-11"/>
    <n v="35.700000000000003"/>
    <n v="-392.7"/>
    <n v="-105861.35"/>
    <x v="20"/>
  </r>
  <r>
    <m/>
    <x v="206"/>
    <s v="Credit Note"/>
    <s v="12794"/>
    <s v="FH CHAMBERLAIN TRADING (PTY) LTD:KYALAMI"/>
    <s v="PLANT TO PLATE 17CM"/>
    <n v="-1"/>
    <n v="33.99"/>
    <n v="-33.99"/>
    <n v="-105895.34000000001"/>
    <x v="20"/>
  </r>
  <r>
    <m/>
    <x v="207"/>
    <s v="Credit Note"/>
    <s v="4401595157"/>
    <s v="BUILDERS WAREHOUSE:NEWCASTLE"/>
    <s v="PLANT TO PLATE 17CM  438425"/>
    <n v="-6"/>
    <n v="35.69"/>
    <n v="-214.14"/>
    <n v="-106109.48000000001"/>
    <x v="20"/>
  </r>
  <r>
    <m/>
    <x v="207"/>
    <s v="Credit Note"/>
    <s v="4401595121"/>
    <s v="BUILDERS WAREHOUSE:KEMPTON PARK"/>
    <s v="PLANT TO PLATE 17CM  438425"/>
    <n v="-11"/>
    <n v="35.700000000000003"/>
    <n v="-392.7"/>
    <n v="-106502.18000000001"/>
    <x v="20"/>
  </r>
  <r>
    <m/>
    <x v="208"/>
    <s v="Credit Note"/>
    <s v="1259"/>
    <s v="THYME SQUARE"/>
    <s v="PLANT TO PLATE 17CM"/>
    <n v="-2"/>
    <n v="29.3"/>
    <n v="-58.6"/>
    <n v="-106560.78000000001"/>
    <x v="20"/>
  </r>
  <r>
    <m/>
    <x v="208"/>
    <s v="Credit Note"/>
    <s v="4401595487"/>
    <s v="BUILDERS WAREHOUSE:SUNWARD PARK"/>
    <s v="PLANT TO PLATE 17CM  438425"/>
    <n v="-6"/>
    <n v="35.700000000000003"/>
    <n v="-214.2"/>
    <n v="-106774.98000000001"/>
    <x v="20"/>
  </r>
  <r>
    <m/>
    <x v="208"/>
    <s v="Credit Note"/>
    <s v="4401595444"/>
    <s v="BUILDERS WAREHOUSE:NEWMARKET"/>
    <s v="PLANT TO PLATE 17CM  438425"/>
    <n v="-1"/>
    <n v="35.700000000000003"/>
    <n v="-35.700000000000003"/>
    <n v="-106810.68000000001"/>
    <x v="20"/>
  </r>
  <r>
    <m/>
    <x v="9"/>
    <s v="Credit Note"/>
    <s v="4401596213"/>
    <s v="BUILDERS WAREHOUSE:ZAMBEZI"/>
    <s v="PLANT TO PLATE 17CM  438425"/>
    <n v="-1"/>
    <n v="35.700000000000003"/>
    <n v="-35.700000000000003"/>
    <n v="-106846.38"/>
    <x v="20"/>
  </r>
  <r>
    <m/>
    <x v="9"/>
    <s v="Credit Note"/>
    <s v="4401596263"/>
    <s v="BUILDERS WAREHOUSE:WONDER PARK"/>
    <s v="PLANT TO PLATE 17CM  438425"/>
    <n v="-5"/>
    <n v="35.700000000000003"/>
    <n v="-178.5"/>
    <n v="-107024.88"/>
    <x v="20"/>
  </r>
  <r>
    <m/>
    <x v="9"/>
    <s v="Credit Note"/>
    <s v="4401596216"/>
    <s v="BUILDERS WAREHOUSE:CHERRY LANE"/>
    <s v="PLANT TO PLATE 17CM  438425"/>
    <n v="-10"/>
    <n v="35.700000000000003"/>
    <n v="-357"/>
    <n v="-107381.88"/>
    <x v="20"/>
  </r>
  <r>
    <m/>
    <x v="278"/>
    <s v="Credit Note"/>
    <s v="28587"/>
    <s v="LIFESTYLE HOME GARDEN"/>
    <s v="PLANT TO PLATE 17CM"/>
    <n v="-21"/>
    <n v="30.5"/>
    <n v="-640.5"/>
    <n v="-108022.38"/>
    <x v="20"/>
  </r>
  <r>
    <m/>
    <x v="40"/>
    <s v="Credit Note"/>
    <s v="RTS1040106"/>
    <s v="RIVERSIDE MICA"/>
    <s v="PLANT TO PLATE 17CM"/>
    <n v="-2"/>
    <n v="35.200000000000003"/>
    <n v="-70.400000000000006"/>
    <n v="-108092.78"/>
    <x v="20"/>
  </r>
  <r>
    <m/>
    <x v="40"/>
    <s v="Credit Note"/>
    <s v="4401597008"/>
    <s v="BUILDERS WAREHOUSE:NORTHRIDING"/>
    <s v="PLANT TO PLATE 17CM  438425"/>
    <n v="-7"/>
    <n v="35.700000000000003"/>
    <n v="-249.9"/>
    <n v="-108342.68"/>
    <x v="20"/>
  </r>
  <r>
    <m/>
    <x v="40"/>
    <s v="Credit Note"/>
    <s v="4401597004"/>
    <s v="BUILDERS WAREHOUSE:KEMPTON PARK"/>
    <s v="PLANT TO PLATE 17CM  438425"/>
    <n v="-8"/>
    <n v="35.700000000000003"/>
    <n v="-285.60000000000002"/>
    <n v="-108628.28"/>
    <x v="20"/>
  </r>
  <r>
    <m/>
    <x v="246"/>
    <s v="Credit Note"/>
    <s v="90042A"/>
    <s v="ECKARDS GARDEN PAVILION"/>
    <s v="PLANT TO PLATE 17CM"/>
    <n v="-8"/>
    <n v="33.950000000000003"/>
    <n v="-271.60000000000002"/>
    <n v="-108899.88"/>
    <x v="20"/>
  </r>
  <r>
    <m/>
    <x v="246"/>
    <s v="Credit Note"/>
    <s v="4401597270"/>
    <s v="BUILDERS WAREHOUSE:EDENVALE"/>
    <s v="PLANT TO PLATE 17CM  438425"/>
    <n v="-5"/>
    <n v="35.700000000000003"/>
    <n v="-178.5"/>
    <n v="-109078.38"/>
    <x v="20"/>
  </r>
  <r>
    <m/>
    <x v="246"/>
    <s v="Credit Note"/>
    <s v="1375"/>
    <s v="PRETTY GARDENS"/>
    <s v="PLANT TO PLATE 17CM"/>
    <n v="-1"/>
    <n v="33.950000000000003"/>
    <n v="-33.950000000000003"/>
    <n v="-109112.33"/>
    <x v="20"/>
  </r>
  <r>
    <m/>
    <x v="313"/>
    <s v="Credit Note"/>
    <s v="90045A"/>
    <s v="THYME SQUARE"/>
    <s v="PLANT TO PLATE 17CM"/>
    <n v="-16"/>
    <n v="29.3"/>
    <n v="-468.8"/>
    <n v="-109581.13"/>
    <x v="20"/>
  </r>
  <r>
    <m/>
    <x v="10"/>
    <s v="Credit Note"/>
    <s v="12881"/>
    <s v="FH CHAMBERLAIN TRADING (PTY) LTD:KYALAMI"/>
    <s v="PLANT TO PLATE 17CM"/>
    <n v="-2"/>
    <n v="33.99"/>
    <n v="-67.98"/>
    <n v="-109649.11"/>
    <x v="20"/>
  </r>
  <r>
    <m/>
    <x v="10"/>
    <s v="Credit Note"/>
    <s v="4401598145"/>
    <s v="BUILDERS WAREHOUSE:WONDER PARK"/>
    <s v="PLANT TO PLATE 17CM  438425"/>
    <n v="-20"/>
    <n v="35.700000000000003"/>
    <n v="-714"/>
    <n v="-110363.11"/>
    <x v="20"/>
  </r>
  <r>
    <m/>
    <x v="10"/>
    <s v="Credit Note"/>
    <s v="4401598152"/>
    <s v="BUILDERS WAREHOUSE:GEZINA NEW"/>
    <s v="PLANT TO PLATE 17CM  438425"/>
    <n v="-5"/>
    <n v="35.700000000000003"/>
    <n v="-178.5"/>
    <n v="-110541.61"/>
    <x v="20"/>
  </r>
  <r>
    <m/>
    <x v="10"/>
    <s v="Credit Note"/>
    <s v="4401598137"/>
    <s v="BUILDERS WAREHOUSE:SILVERLAKES"/>
    <s v="PLANT TO PLATE 17CM  438425"/>
    <n v="-19"/>
    <n v="35.700000000000003"/>
    <n v="-678.3"/>
    <n v="-111219.91"/>
    <x v="20"/>
  </r>
  <r>
    <m/>
    <x v="10"/>
    <s v="Credit Note"/>
    <s v="4401598138"/>
    <s v="BUILDERS WAREHOUSE:WOODLANDS"/>
    <s v="PLANT TO PLATE 17CM  438425"/>
    <n v="-7"/>
    <n v="35.700000000000003"/>
    <n v="-249.9"/>
    <n v="-111469.81"/>
    <x v="20"/>
  </r>
  <r>
    <m/>
    <x v="41"/>
    <s v="Credit Note"/>
    <s v="4401598588"/>
    <s v="BUILDERS WAREHOUSE:HARTEBEESPOORT"/>
    <s v="PLANT TO PLATE 17CM  438425"/>
    <n v="-13"/>
    <n v="35.700000000000003"/>
    <n v="-464.1"/>
    <n v="-111933.91"/>
    <x v="20"/>
  </r>
  <r>
    <m/>
    <x v="4"/>
    <s v="Credit Note"/>
    <s v="1379"/>
    <s v="ECKARDS GARDEN PAVILION"/>
    <s v="PLANT TO PLATE 17CM"/>
    <n v="-18"/>
    <n v="33.950000000000003"/>
    <n v="-611.1"/>
    <n v="-112545.01000000001"/>
    <x v="20"/>
  </r>
  <r>
    <m/>
    <x v="4"/>
    <s v="Credit Note"/>
    <s v="4401600447"/>
    <s v="BUILDERS WAREHOUSE:ERASMUS PARK"/>
    <s v="PLANT TO PLATE 17CM  438425"/>
    <n v="-15"/>
    <n v="35.700000000000003"/>
    <n v="-535.5"/>
    <n v="-113080.51000000001"/>
    <x v="20"/>
  </r>
  <r>
    <m/>
    <x v="131"/>
    <s v="Credit Note"/>
    <s v="16924"/>
    <s v="FH CHAMBERLAIN TRADING (PTY) LTD:RIVIERA"/>
    <s v="PLANT TO PLATE 17CM"/>
    <n v="-3"/>
    <n v="33.99"/>
    <n v="-101.97"/>
    <n v="-113182.48000000001"/>
    <x v="20"/>
  </r>
  <r>
    <m/>
    <x v="43"/>
    <s v="Credit Note"/>
    <s v="4401601455"/>
    <s v="BUILDERS WAREHOUSE:KEMPTON PARK"/>
    <s v="PLANT TO PLATE 17CM  438425"/>
    <n v="-1"/>
    <n v="35.700000000000003"/>
    <n v="-35.700000000000003"/>
    <n v="-113218.18000000001"/>
    <x v="20"/>
  </r>
  <r>
    <m/>
    <x v="11"/>
    <s v="Credit Note"/>
    <s v="1201"/>
    <s v="CENTRAL NURSERY DEPOT"/>
    <s v="PLANT TO PLATE 17CM"/>
    <n v="-5"/>
    <n v="33.950000000000003"/>
    <n v="-169.75"/>
    <n v="-113387.93000000001"/>
    <x v="20"/>
  </r>
  <r>
    <m/>
    <x v="11"/>
    <s v="Credit Note"/>
    <s v="90193A"/>
    <s v="THYME SQUARE"/>
    <s v="PLANT TO PLATE 17CM"/>
    <n v="-3"/>
    <n v="29.3"/>
    <n v="-87.9"/>
    <n v="-113475.83"/>
    <x v="20"/>
  </r>
  <r>
    <m/>
    <x v="11"/>
    <s v="Credit Note"/>
    <s v="4401601764"/>
    <s v="BUILDERS WAREHOUSE:RIVONIA"/>
    <s v="PLANT TO PLATE 17CM  438425"/>
    <n v="-6"/>
    <n v="35.700000000000003"/>
    <n v="-214.2"/>
    <n v="-113690.03"/>
    <x v="20"/>
  </r>
  <r>
    <m/>
    <x v="3"/>
    <s v="Credit Note"/>
    <s v="1382"/>
    <s v="MONTROSE NURSERY"/>
    <s v="PLANT TO PLATE 17CM"/>
    <n v="-1"/>
    <n v="33.950000000000003"/>
    <n v="-33.950000000000003"/>
    <n v="-113723.98"/>
    <x v="20"/>
  </r>
  <r>
    <m/>
    <x v="3"/>
    <s v="Credit Note"/>
    <s v="28747"/>
    <s v="LIFESTYLE HOME GARDEN"/>
    <s v="PLANT TO PLATE 17CM"/>
    <n v="-14"/>
    <n v="30.5"/>
    <n v="-427"/>
    <n v="-114150.98"/>
    <x v="20"/>
  </r>
  <r>
    <m/>
    <x v="3"/>
    <s v="Credit Note"/>
    <s v="4401602759"/>
    <s v="BUILDERS WAREHOUSE:RASLOUW"/>
    <s v="PLANT TO PLATE 17CM  438425"/>
    <n v="-15"/>
    <n v="35.700000000000003"/>
    <n v="-535.5"/>
    <n v="-114686.48"/>
    <x v="20"/>
  </r>
  <r>
    <m/>
    <x v="3"/>
    <s v="Credit Note"/>
    <s v="4401602778"/>
    <s v="BUILDERS WAREHOUSE:GEZINA NEW"/>
    <s v="PLANT TO PLATE 17CM  438425"/>
    <n v="-8"/>
    <n v="35.700000000000003"/>
    <n v="-285.60000000000002"/>
    <n v="-114972.08"/>
    <x v="20"/>
  </r>
  <r>
    <m/>
    <x v="12"/>
    <s v="Credit Note"/>
    <s v="1383"/>
    <s v="ECKARDS GARDEN PAVILION"/>
    <s v="PLANT TO PLATE 17CM"/>
    <n v="-2"/>
    <n v="33.950000000000003"/>
    <n v="-67.900000000000006"/>
    <n v="-115039.98"/>
    <x v="20"/>
  </r>
  <r>
    <m/>
    <x v="13"/>
    <s v="Credit Note"/>
    <s v="4401603574"/>
    <s v="BUILDERS WAREHOUSE:BEDFORDVIEW"/>
    <s v="PLANT TO PLATE 17CM  438425"/>
    <n v="-5"/>
    <n v="35.700000000000003"/>
    <n v="-178.5"/>
    <n v="-115218.48"/>
    <x v="20"/>
  </r>
  <r>
    <m/>
    <x v="15"/>
    <s v="Credit Note"/>
    <s v="28763"/>
    <s v="LIFESTYLE HOME GARDEN"/>
    <s v="PLANT TO PLATE 17CM"/>
    <n v="-2"/>
    <n v="30.5"/>
    <n v="-61"/>
    <n v="-115279.48"/>
    <x v="20"/>
  </r>
  <r>
    <m/>
    <x v="15"/>
    <s v="Credit Note"/>
    <s v="28764"/>
    <s v="LIFESTYLE HOME GARDEN"/>
    <s v="PLANT TO PLATE 17CM"/>
    <n v="-21"/>
    <n v="30.5"/>
    <n v="-640.5"/>
    <n v="-115919.98"/>
    <x v="20"/>
  </r>
  <r>
    <m/>
    <x v="132"/>
    <s v="Credit Note"/>
    <s v="17012"/>
    <s v="FH CHAMBERLAIN TRADING (PTY) LTD:RIVIERA"/>
    <s v="PLANT TO PLATE 17CM"/>
    <n v="-3"/>
    <n v="33.99"/>
    <n v="-101.97"/>
    <n v="-116021.95"/>
    <x v="20"/>
  </r>
  <r>
    <m/>
    <x v="132"/>
    <s v="Credit Note"/>
    <s v="49024"/>
    <s v="FH CHAMBERLAIN TRADING (PTY) LTD:CENTURION"/>
    <s v="PLANT TO PLATE 17CM"/>
    <n v="-3"/>
    <n v="33.99"/>
    <n v="-101.97"/>
    <n v="-116123.92"/>
    <x v="20"/>
  </r>
  <r>
    <m/>
    <x v="5"/>
    <s v="Credit Note"/>
    <s v="4401605608"/>
    <s v="BUILDERS WAREHOUSE:NORTHRIDING"/>
    <s v="PLANT TO PLATE 17CM  438425"/>
    <n v="-5"/>
    <n v="35.700000000000003"/>
    <n v="-178.5"/>
    <n v="-116302.42"/>
    <x v="20"/>
  </r>
  <r>
    <m/>
    <x v="218"/>
    <s v="Credit Note"/>
    <s v="4401605950"/>
    <s v="BUILDERS WAREHOUSE:NELSPRUIT"/>
    <s v="PLANT TO PLATE 17CM  438425"/>
    <n v="-1"/>
    <n v="35.700000000000003"/>
    <n v="-35.700000000000003"/>
    <n v="-116338.12"/>
    <x v="20"/>
  </r>
  <r>
    <m/>
    <x v="218"/>
    <s v="Credit Note"/>
    <s v="1324"/>
    <s v="WAY TO TRADE Pty Ltd"/>
    <s v="DAHLIA 17CM"/>
    <n v="-2"/>
    <n v="33.950000000000003"/>
    <n v="-67.900000000000006"/>
    <n v="-116406.01999999999"/>
    <x v="23"/>
  </r>
  <r>
    <m/>
    <x v="16"/>
    <s v="Credit Note"/>
    <s v="28782"/>
    <s v="LIFESTYLE HOME GARDEN"/>
    <s v="PLANT TO PLATE 17CM"/>
    <n v="-5"/>
    <n v="30.5"/>
    <n v="-152.5"/>
    <n v="-116558.51999999999"/>
    <x v="20"/>
  </r>
  <r>
    <m/>
    <x v="16"/>
    <s v="Credit Note"/>
    <s v="4401606695"/>
    <s v="BUILDERS WAREHOUSE:RUSTENBURG"/>
    <s v="PLANT TO PLATE 17CM   438425"/>
    <n v="-18"/>
    <n v="35.700000000000003"/>
    <n v="-642.6"/>
    <n v="-117201.12"/>
    <x v="20"/>
  </r>
  <r>
    <m/>
    <x v="16"/>
    <s v="Credit Note"/>
    <s v="4401606629"/>
    <s v="BUILDERS WAREHOUSE:ZAMBEZI"/>
    <s v="PLANT TO PLATE 17CM  438425"/>
    <n v="-3"/>
    <n v="35.700000000000003"/>
    <n v="-107.1"/>
    <n v="-117308.22"/>
    <x v="20"/>
  </r>
  <r>
    <m/>
    <x v="46"/>
    <s v="Credit Note"/>
    <s v="1386"/>
    <s v="CENTRAL NURSERY DEPOT"/>
    <s v="PLANT TO PLATE 17CM"/>
    <n v="-10"/>
    <n v="33.950000000000003"/>
    <n v="-339.5"/>
    <n v="-117647.72"/>
    <x v="20"/>
  </r>
  <r>
    <m/>
    <x v="219"/>
    <s v="Credit Note"/>
    <s v="4401607352"/>
    <s v="BUILDERS WAREHOUSE:ROBINDALE"/>
    <s v="PLANT TO PLATE 17CM  438425"/>
    <n v="-3"/>
    <n v="35.700000000000003"/>
    <n v="-107.1"/>
    <n v="-117754.82"/>
    <x v="20"/>
  </r>
  <r>
    <m/>
    <x v="17"/>
    <s v="Credit Note"/>
    <s v="1387"/>
    <s v="THYME SQUARE"/>
    <s v="PLANT TO PLATE 17CM"/>
    <n v="-5"/>
    <n v="29.3"/>
    <n v="-146.5"/>
    <n v="-117901.32"/>
    <x v="20"/>
  </r>
  <r>
    <m/>
    <x v="17"/>
    <s v="Credit Note"/>
    <s v="4401607702"/>
    <s v="BUILDERS WAREHOUSE:SUNWARD PARK"/>
    <s v="PLANT TO PLATE 17CM  438425"/>
    <n v="-6"/>
    <n v="35.700000000000003"/>
    <n v="-214.2"/>
    <n v="-118115.52"/>
    <x v="20"/>
  </r>
  <r>
    <m/>
    <x v="52"/>
    <s v="Credit Note"/>
    <s v="17074"/>
    <s v="FH CHAMBERLAIN TRADING (PTY) LTD:RIVIERA"/>
    <s v="PLANT CHILLI POT ASSORTED 17CM"/>
    <n v="-3"/>
    <n v="33.99"/>
    <n v="-101.97"/>
    <n v="-118217.49"/>
    <x v="20"/>
  </r>
  <r>
    <m/>
    <x v="52"/>
    <s v="Credit Note"/>
    <s v="4401608653"/>
    <s v="BUILDERS WAREHOUSE:SILVERLAKES"/>
    <s v="PLANT TO PLATE 17CM  438425"/>
    <n v="-10"/>
    <n v="35.700000000000003"/>
    <n v="-357"/>
    <n v="-118574.49"/>
    <x v="20"/>
  </r>
  <r>
    <m/>
    <x v="52"/>
    <s v="Credit Note"/>
    <s v="4401608648"/>
    <s v="BUILDERS WAREHOUSE:LYNNWOOD"/>
    <s v="PLANT TO PLATE 17CM  438425"/>
    <n v="-5"/>
    <n v="35.700000000000003"/>
    <n v="-178.5"/>
    <n v="-118752.99"/>
    <x v="20"/>
  </r>
  <r>
    <m/>
    <x v="53"/>
    <s v="Credit Note"/>
    <s v="1332"/>
    <s v="ECKARDS GARDEN PAVILION"/>
    <s v="PLANT TO PLATE 17CM"/>
    <n v="-14"/>
    <n v="33.950000000000003"/>
    <n v="-475.3"/>
    <n v="-119228.29000000001"/>
    <x v="20"/>
  </r>
  <r>
    <m/>
    <x v="53"/>
    <s v="Credit Note"/>
    <s v="4401609639"/>
    <s v="BUILDERS WAREHOUSE:KEMPTON PARK"/>
    <s v="PLANT TO PLATE 17CM  438425"/>
    <n v="-12"/>
    <n v="35.700000000000003"/>
    <n v="-428.4"/>
    <n v="-119656.69"/>
    <x v="20"/>
  </r>
  <r>
    <m/>
    <x v="47"/>
    <s v="Credit Note"/>
    <s v="28869"/>
    <s v="LIFESTYLE HOME GARDEN"/>
    <s v="PLANT TO PLATE 17CM"/>
    <n v="-2"/>
    <n v="30.5"/>
    <n v="-61"/>
    <n v="-119717.69"/>
    <x v="20"/>
  </r>
  <r>
    <m/>
    <x v="47"/>
    <s v="Credit Note"/>
    <s v="1269"/>
    <s v="PRETTY GARDENS"/>
    <s v="PLANT TO PLATE 17CM"/>
    <n v="-3"/>
    <n v="33.950000000000003"/>
    <n v="-101.85"/>
    <n v="-119819.54000000001"/>
    <x v="20"/>
  </r>
  <r>
    <m/>
    <x v="47"/>
    <s v="Credit Note"/>
    <s v="4401610107"/>
    <s v="BUILDERS WAREHOUSE:EDENVALE"/>
    <s v="PLANT TO PLATE 17CM 438425"/>
    <n v="-4"/>
    <n v="35.700000000000003"/>
    <n v="-142.80000000000001"/>
    <n v="-119962.34000000001"/>
    <x v="20"/>
  </r>
  <r>
    <m/>
    <x v="18"/>
    <s v="Credit Note"/>
    <s v="28885"/>
    <s v="LIFESTYLE HOME GARDEN"/>
    <s v="PLANT TO PLATE 17CM"/>
    <n v="-15"/>
    <n v="30.5"/>
    <n v="-457.5"/>
    <n v="-120419.84000000001"/>
    <x v="20"/>
  </r>
  <r>
    <m/>
    <x v="18"/>
    <s v="Credit Note"/>
    <s v="4401611256"/>
    <s v="BUILDERS WAREHOUSE:SILVERLAKES"/>
    <s v="PLANT TO PLATE 17CM  438425"/>
    <n v="-3"/>
    <n v="35.700000000000003"/>
    <n v="-107.1"/>
    <n v="-120526.94000000002"/>
    <x v="20"/>
  </r>
  <r>
    <m/>
    <x v="18"/>
    <s v="Credit Note"/>
    <s v="4401611207"/>
    <s v="BUILDERS WAREHOUSE:CENTURION"/>
    <s v="PLANT TO PLATE 17CM  438425"/>
    <n v="-4"/>
    <n v="35.700000000000003"/>
    <n v="-142.80000000000001"/>
    <n v="-120669.74000000002"/>
    <x v="20"/>
  </r>
  <r>
    <m/>
    <x v="48"/>
    <s v="Credit Note"/>
    <s v="90509A"/>
    <s v="ECKARDS GARDEN PAVILION"/>
    <s v="PLANT TO PLATE 17CM"/>
    <n v="-26"/>
    <n v="33.950000000000003"/>
    <n v="-882.7"/>
    <n v="-121552.44000000002"/>
    <x v="20"/>
  </r>
  <r>
    <m/>
    <x v="48"/>
    <s v="Credit Note"/>
    <s v="1395"/>
    <s v="THYME SQUARE"/>
    <s v="PLANT TO PLATE 17CM"/>
    <n v="-7"/>
    <n v="29.3"/>
    <n v="-205.1"/>
    <n v="-121757.54000000002"/>
    <x v="20"/>
  </r>
  <r>
    <m/>
    <x v="49"/>
    <s v="Credit Note"/>
    <s v="4401613390"/>
    <s v="BUILDERS WAREHOUSE:RUSTENBURG"/>
    <s v="PLANT TO PLATE 17CM 438425"/>
    <n v="-16"/>
    <n v="35.700000000000003"/>
    <n v="-571.20000000000005"/>
    <n v="-122328.74000000002"/>
    <x v="20"/>
  </r>
  <r>
    <m/>
    <x v="19"/>
    <s v="Credit Note"/>
    <s v="4401613903"/>
    <s v="BUILDERS WAREHOUSE:ZAMBEZI"/>
    <s v="PLANT TO PLATE 17CM 438425"/>
    <n v="-7"/>
    <n v="35.700000000000003"/>
    <n v="-249.9"/>
    <n v="-122578.64000000001"/>
    <x v="20"/>
  </r>
  <r>
    <m/>
    <x v="19"/>
    <s v="Credit Note"/>
    <s v="4401613736"/>
    <s v="BUILDERS WAREHOUSE:GLEN EAGLES"/>
    <s v="PLANT TO PLATE 17CM 438425"/>
    <n v="-4"/>
    <n v="35.700000000000003"/>
    <n v="-142.80000000000001"/>
    <n v="-122721.44000000002"/>
    <x v="20"/>
  </r>
  <r>
    <m/>
    <x v="19"/>
    <s v="Credit Note"/>
    <s v="4401613843"/>
    <s v="BUILDERS WAREHOUSE:CHERRY LANE"/>
    <s v="PLANT TO PLATE 17CM 438425"/>
    <n v="-7"/>
    <n v="35.700000000000003"/>
    <n v="-249.9"/>
    <n v="-122971.34000000001"/>
    <x v="20"/>
  </r>
  <r>
    <m/>
    <x v="56"/>
    <s v="Credit Note"/>
    <s v="4401614591"/>
    <s v="BUILDERS WAREHOUSE:BEDFORDVIEW"/>
    <s v="PLANT TO PLATE 17CM 438425"/>
    <n v="-7"/>
    <n v="35.700000000000003"/>
    <n v="-249.9"/>
    <n v="-123221.24"/>
    <x v="20"/>
  </r>
  <r>
    <m/>
    <x v="20"/>
    <s v="Credit Note"/>
    <s v="4401614978"/>
    <s v="BUILDERS WAREHOUSE:MAFIKENG"/>
    <s v="PLANT TO PLATE 17CM 438425"/>
    <n v="-1"/>
    <n v="35.700000000000003"/>
    <n v="-35.700000000000003"/>
    <n v="-123256.94"/>
    <x v="20"/>
  </r>
  <r>
    <m/>
    <x v="20"/>
    <s v="Credit Note"/>
    <s v="4401614994"/>
    <s v="BUILDERS WAREHOUSE:EDENVALE"/>
    <s v="PLANT TO PLATE 17CM 438425"/>
    <n v="-5"/>
    <n v="35.700000000000003"/>
    <n v="-178.5"/>
    <n v="-123435.44"/>
    <x v="20"/>
  </r>
  <r>
    <m/>
    <x v="51"/>
    <s v="Credit Note"/>
    <s v="4401615467"/>
    <s v="BUILDERS WAREHOUSE:SUNWARD PARK"/>
    <s v="PLANT TO PLATE 17CM 438425"/>
    <n v="-1"/>
    <n v="35.700000000000003"/>
    <n v="-35.700000000000003"/>
    <n v="-123471.14"/>
    <x v="20"/>
  </r>
  <r>
    <m/>
    <x v="21"/>
    <s v="Credit Note"/>
    <s v="4401615867"/>
    <s v="BUILDERS WAREHOUSE:CEDAR SQUARE"/>
    <s v="PLANT TO PLATE 17CM 438425"/>
    <n v="-1"/>
    <n v="35.700000000000003"/>
    <n v="-35.700000000000003"/>
    <n v="-123506.84"/>
    <x v="20"/>
  </r>
  <r>
    <m/>
    <x v="21"/>
    <s v="Credit Note"/>
    <s v="4401615870"/>
    <s v="BUILDERS WAREHOUSE:BRYANSTON"/>
    <s v="PLANT TO PLATE 17CM 438425"/>
    <n v="-2"/>
    <n v="35.700000000000003"/>
    <n v="-71.400000000000006"/>
    <n v="-123578.23999999999"/>
    <x v="20"/>
  </r>
  <r>
    <s v="Total for PLANT TO PLATE 17CM"/>
    <x v="0"/>
    <m/>
    <m/>
    <m/>
    <m/>
    <n v="-3665"/>
    <m/>
    <n v="-123578.23999999999"/>
    <m/>
    <x v="0"/>
  </r>
  <r>
    <s v="PLANT TO PLATE L/STYLE 17CM"/>
    <x v="0"/>
    <m/>
    <m/>
    <m/>
    <m/>
    <m/>
    <m/>
    <m/>
    <m/>
    <x v="0"/>
  </r>
  <r>
    <m/>
    <x v="233"/>
    <s v="Credit Note"/>
    <s v="26743"/>
    <s v="LIFESTYLE HOME GARDEN"/>
    <s v="PLANT TO PLATE L/STYLE 17CM"/>
    <n v="-10"/>
    <n v="32.65"/>
    <n v="-326.5"/>
    <n v="-326.5"/>
    <x v="20"/>
  </r>
  <r>
    <s v="Total for PLANT TO PLATE L/STYLE 17CM"/>
    <x v="0"/>
    <m/>
    <m/>
    <m/>
    <m/>
    <n v="-10"/>
    <m/>
    <n v="-326.5"/>
    <m/>
    <x v="0"/>
  </r>
  <r>
    <s v="SPINACH SWISS CHARD MIX 17CM"/>
    <x v="0"/>
    <m/>
    <m/>
    <m/>
    <m/>
    <m/>
    <m/>
    <m/>
    <m/>
    <x v="0"/>
  </r>
  <r>
    <m/>
    <x v="319"/>
    <s v="Credit Note"/>
    <s v="119690"/>
    <s v="STODELS NURSERIES:BRYANSTON"/>
    <s v="26881287 - HERB SPINACH ASSORTED 17CM"/>
    <n v="-9"/>
    <n v="39.72"/>
    <n v="-357.48"/>
    <n v="-357.48"/>
    <x v="20"/>
  </r>
  <r>
    <s v="Total for SPINACH SWISS CHARD MIX 17CM"/>
    <x v="0"/>
    <m/>
    <m/>
    <m/>
    <m/>
    <n v="-9"/>
    <m/>
    <n v="-357.48"/>
    <m/>
    <x v="0"/>
  </r>
  <r>
    <s v="GERANIUM 17CM"/>
    <x v="0"/>
    <m/>
    <m/>
    <m/>
    <m/>
    <m/>
    <m/>
    <m/>
    <m/>
    <x v="0"/>
  </r>
  <r>
    <m/>
    <x v="148"/>
    <s v="Credit Note"/>
    <s v="1073"/>
    <s v="THYME SQUARE"/>
    <s v="GERANIUM 17CM"/>
    <n v="-1"/>
    <n v="18.8"/>
    <n v="-18.8"/>
    <n v="-18.8"/>
    <x v="27"/>
  </r>
  <r>
    <s v="Total for GERANIUM 17CM"/>
    <x v="0"/>
    <m/>
    <m/>
    <m/>
    <m/>
    <n v="-1"/>
    <m/>
    <n v="-18.8"/>
    <m/>
    <x v="0"/>
  </r>
  <r>
    <s v="LAVENDER ALLARDII MEERLO VARIEGATED 17CM"/>
    <x v="0"/>
    <m/>
    <m/>
    <m/>
    <m/>
    <m/>
    <m/>
    <m/>
    <m/>
    <x v="0"/>
  </r>
  <r>
    <m/>
    <x v="3"/>
    <s v="Credit Note"/>
    <s v="67375-121176"/>
    <s v="STODELS NURSERIES:BRYANSTON"/>
    <s v="26378084 - HERB LAVENDULA ALLARDII 17CM (MALANSEUNS SHOW SPECIAL)"/>
    <n v="-9"/>
    <n v="33.950000000000003"/>
    <n v="-305.55"/>
    <n v="-305.55"/>
    <x v="20"/>
  </r>
  <r>
    <s v="Total for LAVENDER ALLARDII MEERLO VARIEGATED 17CM"/>
    <x v="0"/>
    <m/>
    <m/>
    <m/>
    <m/>
    <n v="-9"/>
    <m/>
    <n v="-305.55"/>
    <m/>
    <x v="0"/>
  </r>
  <r>
    <s v="CAPSICUM CHILLI CAROLINA REAPER RED 19CM"/>
    <x v="0"/>
    <m/>
    <m/>
    <m/>
    <m/>
    <m/>
    <m/>
    <m/>
    <m/>
    <x v="0"/>
  </r>
  <r>
    <m/>
    <x v="256"/>
    <s v="Credit Note"/>
    <s v="1035"/>
    <s v="THYME SQUARE"/>
    <s v="19CM POTS"/>
    <n v="-10"/>
    <n v="19.989999999999998"/>
    <n v="-199.9"/>
    <n v="-199.9"/>
    <x v="21"/>
  </r>
  <r>
    <m/>
    <x v="47"/>
    <s v="Credit Note"/>
    <s v="1269"/>
    <s v="PRETTY GARDENS"/>
    <s v="26899664 - ANNUAL CAPSICUM CHILLI CAROLINA REAPER RED 19CM"/>
    <n v="-2"/>
    <n v="47.75"/>
    <n v="-95.5"/>
    <n v="-295.39999999999998"/>
    <x v="21"/>
  </r>
  <r>
    <s v="Total for CAPSICUM CHILLI CAROLINA REAPER RED 19CM"/>
    <x v="0"/>
    <m/>
    <m/>
    <m/>
    <m/>
    <n v="-12"/>
    <m/>
    <n v="-295.39999999999998"/>
    <m/>
    <x v="0"/>
  </r>
  <r>
    <s v="BACOPA SCOPIA GULLIVER COMPACT WHITE 20CM"/>
    <x v="0"/>
    <m/>
    <m/>
    <m/>
    <m/>
    <m/>
    <m/>
    <m/>
    <m/>
    <x v="0"/>
  </r>
  <r>
    <m/>
    <x v="147"/>
    <s v="Credit Note"/>
    <s v="61229A"/>
    <s v="STODELS NURSERIES:MENLOPARK"/>
    <s v="26907741 - PERENNIAL BACOPA SCOPIA GULLIVER COMPACT WHITE 20CM"/>
    <n v="-5"/>
    <n v="64.989999999999995"/>
    <n v="-324.95"/>
    <n v="-324.95"/>
    <x v="28"/>
  </r>
  <r>
    <s v="Total for BACOPA SCOPIA GULLIVER COMPACT WHITE 20CM"/>
    <x v="0"/>
    <m/>
    <m/>
    <m/>
    <m/>
    <n v="-5"/>
    <m/>
    <n v="-324.95"/>
    <m/>
    <x v="0"/>
  </r>
  <r>
    <s v="FUCHSIA BELLA VERA RED &amp; BLUE 20CM"/>
    <x v="0"/>
    <m/>
    <m/>
    <m/>
    <m/>
    <m/>
    <m/>
    <m/>
    <m/>
    <x v="0"/>
  </r>
  <r>
    <m/>
    <x v="270"/>
    <s v="Credit Note"/>
    <s v="1889"/>
    <s v="SYLVIA PASS GARDEN CENTRE"/>
    <s v="FUCHSIA"/>
    <n v="-4"/>
    <n v="40.99"/>
    <n v="-163.96"/>
    <n v="-163.96"/>
    <x v="12"/>
  </r>
  <r>
    <s v="Total for FUCHSIA BELLA VERA RED &amp; BLUE 20CM"/>
    <x v="0"/>
    <m/>
    <m/>
    <m/>
    <m/>
    <n v="-4"/>
    <m/>
    <n v="-163.96"/>
    <m/>
    <x v="0"/>
  </r>
  <r>
    <s v="PLANTED AERO BOWL 20CM"/>
    <x v="0"/>
    <m/>
    <m/>
    <m/>
    <m/>
    <m/>
    <m/>
    <m/>
    <m/>
    <x v="0"/>
  </r>
  <r>
    <m/>
    <x v="236"/>
    <s v="Credit Note"/>
    <s v="42198"/>
    <s v="FH CHAMBERLAIN TRADING (PTY) LTD:CENTURION"/>
    <s v="PLANTED AERO BOWL 20CM"/>
    <n v="-7"/>
    <n v="63.99"/>
    <n v="-447.93"/>
    <n v="-447.93"/>
    <x v="28"/>
  </r>
  <r>
    <m/>
    <x v="236"/>
    <s v="Credit Note"/>
    <s v="15987"/>
    <s v="FH CHAMBERLAIN TRADING (PTY) LTD:WATERKLOOF GLEN"/>
    <s v="PLANTED AERO BOWL 20CM"/>
    <n v="-4"/>
    <n v="63.99"/>
    <n v="-255.96"/>
    <n v="-703.89"/>
    <x v="28"/>
  </r>
  <r>
    <m/>
    <x v="236"/>
    <s v="Credit Note"/>
    <s v="86057A"/>
    <s v="MONTROSE NURSERY"/>
    <s v="PLANTED AERO BOWL 20CM"/>
    <n v="-4"/>
    <n v="64.989999999999995"/>
    <n v="-259.95999999999998"/>
    <n v="-963.84999999999991"/>
    <x v="28"/>
  </r>
  <r>
    <m/>
    <x v="57"/>
    <s v="Credit Note"/>
    <s v="4401478896"/>
    <s v="BUILDERS WAREHOUSE:NOORDHEUWEL"/>
    <s v="PLANTED AERO BOWL 20CM  43597"/>
    <n v="-4"/>
    <n v="68.989999999999995"/>
    <n v="-275.95999999999998"/>
    <n v="-1239.81"/>
    <x v="28"/>
  </r>
  <r>
    <m/>
    <x v="57"/>
    <s v="Credit Note"/>
    <s v="4401478892"/>
    <s v="BUILDERS WAREHOUSE:BOKSBURG (NEW)"/>
    <s v="PLANTED AERO BOWL 20CM  43597"/>
    <n v="-1"/>
    <n v="68.989999999999995"/>
    <n v="-68.989999999999995"/>
    <n v="-1308.8"/>
    <x v="28"/>
  </r>
  <r>
    <m/>
    <x v="57"/>
    <s v="Credit Note"/>
    <s v="4401485896"/>
    <s v="BUILDERS WAREHOUSE:HARTEBEESPOORT"/>
    <s v="PLANTED AERO BOWL 20CM  43597"/>
    <n v="-6"/>
    <n v="68.989999999999995"/>
    <n v="-413.94"/>
    <n v="-1722.74"/>
    <x v="28"/>
  </r>
  <r>
    <m/>
    <x v="285"/>
    <s v="Credit Note"/>
    <s v="4401479293"/>
    <s v="BUILDERS WAREHOUSE:ROBINDALE"/>
    <s v="PLANTED AERO BOWL 20CM  43597"/>
    <n v="-2"/>
    <n v="68.989999999999995"/>
    <n v="-137.97999999999999"/>
    <n v="-1860.72"/>
    <x v="28"/>
  </r>
  <r>
    <m/>
    <x v="220"/>
    <s v="Credit Note"/>
    <s v="4401479527"/>
    <s v="BUILDERS WAREHOUSE:FOURWAYS"/>
    <s v="PLANTED AERO BOWL 20CM  43597"/>
    <n v="-1"/>
    <n v="68.989999999999995"/>
    <n v="-68.989999999999995"/>
    <n v="-1929.71"/>
    <x v="28"/>
  </r>
  <r>
    <m/>
    <x v="220"/>
    <s v="Credit Note"/>
    <s v="4401479521"/>
    <s v="BUILDERS WAREHOUSE:WOODLANDS"/>
    <s v="PLANTED AERO BOWL 20CM  43597"/>
    <n v="-1"/>
    <n v="68.989999999999995"/>
    <n v="-68.989999999999995"/>
    <n v="-1998.7"/>
    <x v="28"/>
  </r>
  <r>
    <m/>
    <x v="220"/>
    <s v="Credit Note"/>
    <s v="4401479504"/>
    <s v="BUILDERS WAREHOUSE:NELSPRUIT"/>
    <s v="PLANTED AERO BOWL 20CM  43597"/>
    <n v="-7"/>
    <n v="68.989999999999995"/>
    <n v="-482.93"/>
    <n v="-2481.63"/>
    <x v="28"/>
  </r>
  <r>
    <m/>
    <x v="248"/>
    <s v="Credit Note"/>
    <s v="4401479683"/>
    <s v="BUILDERS WAREHOUSE:LAMBTON"/>
    <s v="PLANTED AERO BOWL 20CM  43597"/>
    <n v="-1"/>
    <n v="68.989999999999995"/>
    <n v="-68.989999999999995"/>
    <n v="-2550.62"/>
    <x v="28"/>
  </r>
  <r>
    <m/>
    <x v="248"/>
    <s v="Credit Note"/>
    <s v="35193"/>
    <s v="FH CHAMBERLAIN TRADING (PTY) LTD:MONTANA"/>
    <s v="PLANTED AERO BOWL 20CM"/>
    <n v="-1"/>
    <n v="63.99"/>
    <n v="-63.99"/>
    <n v="-2614.6099999999997"/>
    <x v="28"/>
  </r>
  <r>
    <m/>
    <x v="248"/>
    <s v="Credit Note"/>
    <s v="0962"/>
    <s v="ROSES FOR U t/a URTH"/>
    <s v="PLANTED AERO BOWL BEGONIA  20CM"/>
    <n v="-2"/>
    <n v="64.989999999999995"/>
    <n v="-129.97999999999999"/>
    <n v="-2744.5899999999997"/>
    <x v="28"/>
  </r>
  <r>
    <m/>
    <x v="211"/>
    <s v="Credit Note"/>
    <s v="4401479933"/>
    <s v="BUILDERS WAREHOUSE:BEDFORDVIEW"/>
    <s v="PLANTED AERO BOWL 20CM  43597"/>
    <n v="-2"/>
    <n v="68.989999999999995"/>
    <n v="-137.97999999999999"/>
    <n v="-2882.5699999999997"/>
    <x v="28"/>
  </r>
  <r>
    <m/>
    <x v="211"/>
    <s v="Credit Note"/>
    <s v="14648"/>
    <s v="FH CHAMBERLAIN TRADING (PTY) LTD:RIVIERA"/>
    <s v="PLANTED AERO BOWL 20CM"/>
    <n v="-7"/>
    <n v="63.99"/>
    <n v="-447.93"/>
    <n v="-3330.4999999999995"/>
    <x v="28"/>
  </r>
  <r>
    <m/>
    <x v="144"/>
    <s v="Credit Note"/>
    <s v="0965"/>
    <s v="IMPALA FLORA"/>
    <s v="PLANTED AERO BOWL 20CM"/>
    <n v="-4"/>
    <n v="64.989999999999995"/>
    <n v="-259.95999999999998"/>
    <n v="-3590.4599999999996"/>
    <x v="28"/>
  </r>
  <r>
    <m/>
    <x v="144"/>
    <s v="Credit Note"/>
    <s v="4401480195"/>
    <s v="BUILDERS WAREHOUSE:SUNWARD PARK"/>
    <s v="PLANTED AERO BOWL 20CM  43597"/>
    <n v="-1"/>
    <n v="68.989999999999995"/>
    <n v="-68.989999999999995"/>
    <n v="-3659.4499999999994"/>
    <x v="28"/>
  </r>
  <r>
    <m/>
    <x v="144"/>
    <s v="Credit Note"/>
    <s v="4401480197"/>
    <s v="BUILDERS WAREHOUSE:MAFIKENG"/>
    <s v="PLANTED AERO BOWL 20CM  43597"/>
    <n v="-2"/>
    <n v="68.989999999999995"/>
    <n v="-137.97999999999999"/>
    <n v="-3797.4299999999994"/>
    <x v="28"/>
  </r>
  <r>
    <m/>
    <x v="144"/>
    <s v="Credit Note"/>
    <s v="1016"/>
    <s v="THYME SQUARE"/>
    <s v="PLANTED AERO BOWL 20CM"/>
    <n v="-3"/>
    <n v="64.95"/>
    <n v="-194.85"/>
    <n v="-3992.2799999999993"/>
    <x v="28"/>
  </r>
  <r>
    <m/>
    <x v="144"/>
    <s v="Credit Note"/>
    <s v="4401480187"/>
    <s v="BUILDERS WAREHOUSE:EDENVALE"/>
    <s v="PLANTED AERO BOWL 20CM  43597"/>
    <n v="-3"/>
    <n v="68.989999999999995"/>
    <n v="-206.97"/>
    <n v="-4199.2499999999991"/>
    <x v="28"/>
  </r>
  <r>
    <m/>
    <x v="144"/>
    <s v="Credit Note"/>
    <s v="86193A"/>
    <s v="BUILDERS WAREHOUSE:HARTEBEESPOORT"/>
    <s v="PLANTED AERO BOWL 20CM  43597"/>
    <n v="-14"/>
    <n v="38.49"/>
    <n v="-538.86"/>
    <n v="-4738.1099999999988"/>
    <x v="28"/>
  </r>
  <r>
    <m/>
    <x v="145"/>
    <s v="Credit Note"/>
    <s v="4401480632"/>
    <s v="BUILDERS WAREHOUSE:RUSTENBURG"/>
    <s v="PLANTED AERO BOWL 20CM  43597"/>
    <n v="-2"/>
    <n v="68.989999999999995"/>
    <n v="-137.97999999999999"/>
    <n v="-4876.0899999999983"/>
    <x v="28"/>
  </r>
  <r>
    <m/>
    <x v="145"/>
    <s v="Credit Note"/>
    <s v="4401480599"/>
    <s v="BUILDERS WAREHOUSE:NOORDHEUWEL"/>
    <s v="PLANTED AERO BOWL 20CM  43597"/>
    <n v="-1"/>
    <n v="68.989999999999995"/>
    <n v="-68.989999999999995"/>
    <n v="-4945.0799999999981"/>
    <x v="28"/>
  </r>
  <r>
    <m/>
    <x v="146"/>
    <s v="Credit Note"/>
    <s v="4401480956"/>
    <s v="BUILDERS WAREHOUSE:WONDER PARK"/>
    <s v="PLANTED AERO BOWL 20CM  43597"/>
    <n v="-1"/>
    <n v="68.989999999999995"/>
    <n v="-68.989999999999995"/>
    <n v="-5014.0699999999979"/>
    <x v="28"/>
  </r>
  <r>
    <m/>
    <x v="146"/>
    <s v="Credit Note"/>
    <s v="4401480903"/>
    <s v="BUILDERS WAREHOUSE:FOURWAYS"/>
    <s v="PLANTED AERO BOWL 20CM  43597"/>
    <n v="-2"/>
    <n v="68.989999999999995"/>
    <n v="-137.97999999999999"/>
    <n v="-5152.0499999999975"/>
    <x v="28"/>
  </r>
  <r>
    <m/>
    <x v="146"/>
    <s v="Credit Note"/>
    <s v="4401480971"/>
    <s v="BUILDERS WAREHOUSE:ZAMBEZI"/>
    <s v="PLANTED AERO BOWL 20CM  43597"/>
    <n v="-4"/>
    <n v="68.989999999999995"/>
    <n v="-275.95999999999998"/>
    <n v="-5428.0099999999975"/>
    <x v="28"/>
  </r>
  <r>
    <m/>
    <x v="146"/>
    <s v="Credit Note"/>
    <s v="29139"/>
    <s v="FH CHAMBERLAIN TRADING (PTY) LTD:SILVER LAKES"/>
    <s v="PLANTED AERO BOWL 20CM"/>
    <n v="-84"/>
    <n v="63.99"/>
    <n v="-5375.16"/>
    <n v="-10803.169999999998"/>
    <x v="28"/>
  </r>
  <r>
    <m/>
    <x v="146"/>
    <s v="Credit Note"/>
    <s v="29138"/>
    <s v="FH CHAMBERLAIN TRADING (PTY) LTD:SILVER LAKES"/>
    <s v="PLANTED AERO BOWL 20CM"/>
    <n v="-1"/>
    <n v="63.99"/>
    <n v="-63.99"/>
    <n v="-10867.159999999998"/>
    <x v="28"/>
  </r>
  <r>
    <m/>
    <x v="146"/>
    <s v="Credit Note"/>
    <s v="4401480993"/>
    <s v="BUILDERS WAREHOUSE:GEZINA NEW"/>
    <s v="PLANTED AERO BOWL 20CM  43597"/>
    <n v="-1"/>
    <n v="68.989999999999995"/>
    <n v="-68.989999999999995"/>
    <n v="-10936.149999999998"/>
    <x v="28"/>
  </r>
  <r>
    <m/>
    <x v="146"/>
    <s v="Credit Note"/>
    <s v="4401480991"/>
    <s v="BUILDERS WAREHOUSE:MIDDELBURG"/>
    <s v="PLANTED AERO BOWL 20CM  43597"/>
    <n v="-3"/>
    <n v="68.989999999999995"/>
    <n v="-206.97"/>
    <n v="-11143.119999999997"/>
    <x v="28"/>
  </r>
  <r>
    <m/>
    <x v="146"/>
    <s v="Credit Note"/>
    <s v="4401480964"/>
    <s v="BUILDERS WAREHOUSE:CENTURION"/>
    <s v="PLANTED AERO BOWL 20CM  43597"/>
    <n v="-1"/>
    <n v="68.989999999999995"/>
    <n v="-68.989999999999995"/>
    <n v="-11212.109999999997"/>
    <x v="28"/>
  </r>
  <r>
    <m/>
    <x v="146"/>
    <s v="Credit Note"/>
    <s v="1072"/>
    <s v="ECKARDS GARDEN PAVILION"/>
    <s v="PLANTED AERO BOWL 20CM"/>
    <n v="-2"/>
    <n v="64.989999999999995"/>
    <n v="-129.97999999999999"/>
    <n v="-11342.089999999997"/>
    <x v="28"/>
  </r>
  <r>
    <m/>
    <x v="146"/>
    <s v="Credit Note"/>
    <s v="1109"/>
    <s v="ROSES FOR U t/a URTH"/>
    <s v="PLANTED AERO BOWL PETUNIA 20CM"/>
    <n v="-7"/>
    <n v="64.989999999999995"/>
    <n v="-454.93"/>
    <n v="-11797.019999999997"/>
    <x v="28"/>
  </r>
  <r>
    <m/>
    <x v="249"/>
    <s v="Credit Note"/>
    <s v="4401480898"/>
    <s v="BUILDERS WAREHOUSE:HARTEBEESPOORT"/>
    <s v="PLANTED AERO BOWL 20CM  43597"/>
    <n v="-4"/>
    <n v="68.989999999999995"/>
    <n v="-275.95999999999998"/>
    <n v="-12072.979999999996"/>
    <x v="28"/>
  </r>
  <r>
    <m/>
    <x v="249"/>
    <s v="Credit Note"/>
    <s v="42332"/>
    <s v="FH CHAMBERLAIN TRADING (PTY) LTD:CENTURION"/>
    <s v="PLANTED AERO BOWL 20CM"/>
    <n v="-1"/>
    <n v="63.99"/>
    <n v="-63.99"/>
    <n v="-12136.969999999996"/>
    <x v="28"/>
  </r>
  <r>
    <m/>
    <x v="148"/>
    <s v="Credit Note"/>
    <s v="4401481897"/>
    <s v="BUILDERS WAREHOUSE:NELSPRUIT"/>
    <s v="PLANTED AERO BOWL 20CM  43597"/>
    <n v="-2"/>
    <n v="68.989999999999995"/>
    <n v="-137.97999999999999"/>
    <n v="-12274.949999999995"/>
    <x v="28"/>
  </r>
  <r>
    <m/>
    <x v="148"/>
    <s v="Credit Note"/>
    <s v="4401481898"/>
    <s v="BUILDERS WAREHOUSE:BLOEMFONTEIN"/>
    <s v="PLANTED AERO BOWL 20CM  43597"/>
    <n v="-3"/>
    <n v="68.989999999999995"/>
    <n v="-206.97"/>
    <n v="-12481.919999999995"/>
    <x v="28"/>
  </r>
  <r>
    <m/>
    <x v="148"/>
    <s v="Credit Note"/>
    <s v="1110"/>
    <s v="PRETTY GARDENS"/>
    <s v="PLANTED AERO BOWL 20CM"/>
    <n v="-4"/>
    <n v="64.989999999999995"/>
    <n v="-259.95999999999998"/>
    <n v="-12741.879999999994"/>
    <x v="28"/>
  </r>
  <r>
    <m/>
    <x v="148"/>
    <s v="Credit Note"/>
    <s v="4401481832"/>
    <s v="BUILDERS WAREHOUSE:EDENVALE"/>
    <s v="PLANTED AERO BOWL 20CM  43597"/>
    <n v="-1"/>
    <n v="68.989999999999995"/>
    <n v="-68.989999999999995"/>
    <n v="-12810.869999999994"/>
    <x v="28"/>
  </r>
  <r>
    <m/>
    <x v="148"/>
    <s v="Credit Note"/>
    <s v="4401481807"/>
    <s v="BUILDERS WAREHOUSE:SUNWARD PARK"/>
    <s v="PLANTED AERO BOWL 20CM  43597"/>
    <n v="-3"/>
    <n v="68.989999999999995"/>
    <n v="-206.97"/>
    <n v="-13017.839999999993"/>
    <x v="28"/>
  </r>
  <r>
    <m/>
    <x v="148"/>
    <s v="Credit Note"/>
    <s v="1073"/>
    <s v="THYME SQUARE"/>
    <s v="PLANTED AERO BOWL 20CM"/>
    <n v="-3"/>
    <n v="64.95"/>
    <n v="-194.85"/>
    <n v="-13212.689999999993"/>
    <x v="28"/>
  </r>
  <r>
    <m/>
    <x v="286"/>
    <s v="Credit Note"/>
    <s v="4401482384"/>
    <s v="BUILDERS WAREHOUSE:NOORDHEUWEL"/>
    <s v="PLANTED AERO BOWL 20CM  43597"/>
    <n v="-2"/>
    <n v="68.989999999999995"/>
    <n v="-137.97999999999999"/>
    <n v="-13350.669999999993"/>
    <x v="28"/>
  </r>
  <r>
    <m/>
    <x v="286"/>
    <s v="Credit Note"/>
    <s v="4401482269"/>
    <s v="BUILDERS WAREHOUSE:GREENSTONE"/>
    <s v="PLANTED AERO BOWL 20CM  43597"/>
    <n v="-1"/>
    <n v="68.989999999999995"/>
    <n v="-68.989999999999995"/>
    <n v="-13419.659999999993"/>
    <x v="28"/>
  </r>
  <r>
    <m/>
    <x v="286"/>
    <s v="Credit Note"/>
    <s v="0882"/>
    <s v="LITTLE AUSTRIA"/>
    <s v="PLANTED AERO BOWL 20CM"/>
    <n v="-1"/>
    <n v="64.989999999999995"/>
    <n v="-64.989999999999995"/>
    <n v="-13484.649999999992"/>
    <x v="28"/>
  </r>
  <r>
    <m/>
    <x v="250"/>
    <s v="Credit Note"/>
    <s v="4401482738"/>
    <s v="BUILDERS WAREHOUSE:CEDAR SQUARE"/>
    <s v="PLANTED AERO BOWL 20CM 43597"/>
    <n v="-2"/>
    <n v="68.989999999999995"/>
    <n v="-137.97999999999999"/>
    <n v="-13622.629999999992"/>
    <x v="28"/>
  </r>
  <r>
    <m/>
    <x v="250"/>
    <s v="Credit Note"/>
    <s v="1111"/>
    <s v="ECKARDS GARDEN PAVILION"/>
    <s v="PLANTED AERO BOWL 20CM"/>
    <n v="-8"/>
    <n v="21.8"/>
    <n v="-174.4"/>
    <n v="-13797.029999999992"/>
    <x v="28"/>
  </r>
  <r>
    <m/>
    <x v="224"/>
    <s v="Credit Note"/>
    <s v="15617"/>
    <s v="GARDENSHOP PARKTOWN"/>
    <s v="PLANTED AERO BOWL 20CM"/>
    <n v="-1"/>
    <n v="64.989999999999995"/>
    <n v="-64.989999999999995"/>
    <n v="-13862.019999999991"/>
    <x v="28"/>
  </r>
  <r>
    <m/>
    <x v="224"/>
    <s v="Credit Note"/>
    <s v="4401483133"/>
    <s v="BUILDERS WAREHOUSE:ZAMBEZI"/>
    <s v="PLANTED AERO BOWL 20CM  43597"/>
    <n v="-3"/>
    <n v="68.989999999999995"/>
    <n v="-206.97"/>
    <n v="-14068.989999999991"/>
    <x v="28"/>
  </r>
  <r>
    <m/>
    <x v="224"/>
    <s v="Credit Note"/>
    <s v="16100"/>
    <s v="FH CHAMBERLAIN TRADING (PTY) LTD:WATERKLOOF GLEN"/>
    <s v="PLANTED AERO BOWL 20CM"/>
    <n v="-3"/>
    <n v="63.99"/>
    <n v="-191.97"/>
    <n v="-14260.95999999999"/>
    <x v="28"/>
  </r>
  <r>
    <m/>
    <x v="224"/>
    <s v="Credit Note"/>
    <s v="1074"/>
    <s v="MONTROSE NURSERY"/>
    <s v="PLANTED AERO BOWL 20CM"/>
    <n v="-3"/>
    <n v="64.989999999999995"/>
    <n v="-194.97"/>
    <n v="-14455.929999999989"/>
    <x v="28"/>
  </r>
  <r>
    <m/>
    <x v="212"/>
    <s v="Credit Note"/>
    <s v="4401483475"/>
    <s v="BUILDERS WAREHOUSE:NOORDHEUWEL"/>
    <s v="PLANTED AERO BOWL 20CM  43597"/>
    <n v="-1"/>
    <n v="68.989999999999995"/>
    <n v="-68.989999999999995"/>
    <n v="-14524.919999999989"/>
    <x v="28"/>
  </r>
  <r>
    <m/>
    <x v="212"/>
    <s v="Credit Note"/>
    <s v="4401483418"/>
    <s v="BUILDERS WAREHOUSE:NORWOOD"/>
    <s v="PLANTED AERO BOWL 20CM 43597"/>
    <n v="-1"/>
    <n v="68.989999999999995"/>
    <n v="-68.989999999999995"/>
    <n v="-14593.909999999989"/>
    <x v="28"/>
  </r>
  <r>
    <m/>
    <x v="212"/>
    <s v="Credit Note"/>
    <s v="4401483538"/>
    <s v="BUILDERS WAREHOUSE:POLOKWANE"/>
    <s v="PLANTED AERO BOWL 20CM  43597"/>
    <n v="-4"/>
    <n v="68.989999999999995"/>
    <n v="-275.95999999999998"/>
    <n v="-14869.869999999988"/>
    <x v="28"/>
  </r>
  <r>
    <m/>
    <x v="133"/>
    <s v="Credit Note"/>
    <s v="86293A"/>
    <s v="BUILDERS WAREHOUSE:MIDDELBURG"/>
    <s v="PLANTED AERO BOWL 20CM  43597"/>
    <n v="-5"/>
    <n v="68.989999999999995"/>
    <n v="-344.95"/>
    <n v="-15214.819999999989"/>
    <x v="28"/>
  </r>
  <r>
    <m/>
    <x v="133"/>
    <s v="Credit Note"/>
    <s v="4401483877"/>
    <s v="BUILDERS WAREHOUSE:SUNWARD PARK"/>
    <s v="PLANTED AERO BOWL 20CM  43597"/>
    <n v="-9"/>
    <n v="68.989999999999995"/>
    <n v="-620.91"/>
    <n v="-15835.729999999989"/>
    <x v="28"/>
  </r>
  <r>
    <m/>
    <x v="133"/>
    <s v="Credit Note"/>
    <s v="4401483878"/>
    <s v="BUILDERS WAREHOUSE:EDENVALE"/>
    <s v="PLANTED AERO BOWL 20CM  43597"/>
    <n v="-2"/>
    <n v="68.989999999999995"/>
    <n v="-137.97999999999999"/>
    <n v="-15973.709999999988"/>
    <x v="28"/>
  </r>
  <r>
    <m/>
    <x v="133"/>
    <s v="Credit Note"/>
    <s v="86295A"/>
    <s v="BUILDERS WAREHOUSE:EDENVALE"/>
    <s v="PLANTED AERO BOWL 20CM"/>
    <n v="-4"/>
    <n v="68.989999999999995"/>
    <n v="-275.95999999999998"/>
    <n v="-16249.669999999987"/>
    <x v="28"/>
  </r>
  <r>
    <m/>
    <x v="133"/>
    <s v="Credit Note"/>
    <s v="4401483819"/>
    <s v="BUILDERS WAREHOUSE:FOURWAYS"/>
    <s v="PLANTED AERO BOWL 20CM 43597"/>
    <n v="-1"/>
    <n v="68.989999999999995"/>
    <n v="-68.989999999999995"/>
    <n v="-16318.659999999987"/>
    <x v="28"/>
  </r>
  <r>
    <m/>
    <x v="133"/>
    <s v="Credit Note"/>
    <s v="86300A"/>
    <s v="THYME SQUARE"/>
    <s v="PLANTED AERO BOWL 20CM"/>
    <n v="-3"/>
    <n v="64.5"/>
    <n v="-193.5"/>
    <n v="-16512.159999999989"/>
    <x v="28"/>
  </r>
  <r>
    <m/>
    <x v="133"/>
    <s v="Credit Note"/>
    <s v="1026"/>
    <s v="LITTLE AUSTRIA"/>
    <s v="PLANTED AERO BOWL 20CM"/>
    <n v="-1"/>
    <n v="64.989999999999995"/>
    <n v="-64.989999999999995"/>
    <n v="-16577.149999999991"/>
    <x v="28"/>
  </r>
  <r>
    <m/>
    <x v="133"/>
    <s v="Credit Note"/>
    <s v="1023"/>
    <s v="ROSES FOR U t/a URTH"/>
    <s v="PLANTED AERO BOWL IMPATIENT 20CM"/>
    <n v="-2"/>
    <n v="64.989999999999995"/>
    <n v="-129.97999999999999"/>
    <n v="-16707.12999999999"/>
    <x v="28"/>
  </r>
  <r>
    <m/>
    <x v="133"/>
    <s v="Credit Note"/>
    <s v="4401483810"/>
    <s v="BUILDERS WAREHOUSE:NEWCASTLE"/>
    <s v="PLANTED AERO BOWL 20CM  43597"/>
    <n v="-3"/>
    <n v="68.48"/>
    <n v="-205.44"/>
    <n v="-16912.569999999989"/>
    <x v="28"/>
  </r>
  <r>
    <m/>
    <x v="133"/>
    <s v="Credit Note"/>
    <s v="4401483870"/>
    <s v="BUILDERS WAREHOUSE:MIDDELBURG"/>
    <s v="PLANTED AERO BOWL 20CM"/>
    <n v="-5"/>
    <n v="68.989999999999995"/>
    <n v="-344.95"/>
    <n v="-17257.51999999999"/>
    <x v="28"/>
  </r>
  <r>
    <m/>
    <x v="287"/>
    <s v="Credit Note"/>
    <s v="4401484424"/>
    <s v="BUILDERS WAREHOUSE:RUSTENBURG"/>
    <s v="PLANTED AERO BOWL 20CM  43597"/>
    <n v="-13"/>
    <n v="68.989999999999995"/>
    <n v="-896.87"/>
    <n v="-18154.389999999989"/>
    <x v="28"/>
  </r>
  <r>
    <m/>
    <x v="287"/>
    <s v="Credit Note"/>
    <s v="4401484354"/>
    <s v="BUILDERS WAREHOUSE:NOORDHEUWEL"/>
    <s v="PLANTED AERO BOWL 20CM  43597"/>
    <n v="-3"/>
    <n v="68.989999999999995"/>
    <n v="-206.97"/>
    <n v="-18361.35999999999"/>
    <x v="28"/>
  </r>
  <r>
    <m/>
    <x v="252"/>
    <s v="Credit Note"/>
    <s v="42537"/>
    <s v="FH CHAMBERLAIN TRADING (PTY) LTD:CENTURION"/>
    <s v="PLANTED AERO BOWL 20CM"/>
    <n v="-1"/>
    <n v="63.99"/>
    <n v="-63.99"/>
    <n v="-18425.349999999991"/>
    <x v="28"/>
  </r>
  <r>
    <m/>
    <x v="252"/>
    <s v="Credit Note"/>
    <s v="4401485087"/>
    <s v="BUILDERS WAREHOUSE:KLERKSDORP"/>
    <s v="PLANTED AERO BOWL 20CM  43597"/>
    <n v="-2"/>
    <n v="68.989999999999995"/>
    <n v="-137.97999999999999"/>
    <n v="-18563.329999999991"/>
    <x v="28"/>
  </r>
  <r>
    <m/>
    <x v="252"/>
    <s v="Credit Note"/>
    <s v="15626"/>
    <s v="GARDENSHOP PARKTOWN"/>
    <s v="PLANTED AERO BOWL 20CM"/>
    <n v="-1"/>
    <n v="64.989999999999995"/>
    <n v="-64.989999999999995"/>
    <n v="-18628.319999999992"/>
    <x v="28"/>
  </r>
  <r>
    <m/>
    <x v="225"/>
    <s v="Credit Note"/>
    <s v="4401485535"/>
    <s v="BUILDERS WAREHOUSE:MAFIKENG"/>
    <s v="PLANTED AERO BOWL 20CM  43597"/>
    <n v="-1"/>
    <n v="68.989999999999995"/>
    <n v="-68.989999999999995"/>
    <n v="-18697.309999999994"/>
    <x v="28"/>
  </r>
  <r>
    <m/>
    <x v="149"/>
    <s v="Credit Note"/>
    <s v="4401485865"/>
    <s v="BUILDERS WAREHOUSE:SUNWARD PARK"/>
    <s v="PLANTED AERO BOWL 20CM  43597"/>
    <n v="-4"/>
    <n v="68.989999999999995"/>
    <n v="-275.95999999999998"/>
    <n v="-18973.269999999993"/>
    <x v="28"/>
  </r>
  <r>
    <m/>
    <x v="149"/>
    <s v="Credit Note"/>
    <s v="4401485869"/>
    <s v="BUILDERS WAREHOUSE:RIVONIA"/>
    <s v="PLANTED AERO BOWL 20CM  43597"/>
    <n v="-1"/>
    <n v="68.989999999999995"/>
    <n v="-68.989999999999995"/>
    <n v="-19042.259999999995"/>
    <x v="28"/>
  </r>
  <r>
    <m/>
    <x v="149"/>
    <s v="Credit Note"/>
    <s v="4401485883"/>
    <s v="BUILDERS WAREHOUSE:RIVONIA"/>
    <s v="PLANTED AERO BOWL 20CM  43597"/>
    <n v="-1"/>
    <n v="68.989999999999995"/>
    <n v="-68.989999999999995"/>
    <n v="-19111.249999999996"/>
    <x v="28"/>
  </r>
  <r>
    <m/>
    <x v="288"/>
    <s v="Credit Note"/>
    <s v="1027"/>
    <s v="THYME SQUARE"/>
    <s v="PLANTED AERO BOWL 20CM"/>
    <n v="-1"/>
    <n v="64.95"/>
    <n v="-64.95"/>
    <n v="-19176.199999999997"/>
    <x v="28"/>
  </r>
  <r>
    <m/>
    <x v="318"/>
    <s v="Credit Note"/>
    <s v="4401486519"/>
    <s v="BUILDERS WAREHOUSE:NOORDHEUWEL"/>
    <s v="PLANTED AERO BOWL 20CM  43597"/>
    <n v="-1"/>
    <n v="68.989999999999995"/>
    <n v="-68.989999999999995"/>
    <n v="-19245.189999999999"/>
    <x v="28"/>
  </r>
  <r>
    <m/>
    <x v="222"/>
    <s v="Credit Note"/>
    <s v="4401486855"/>
    <s v="BUILDERS WAREHOUSE:SECUNDA"/>
    <s v="PLANTED AERO BOWL 20CM  43597"/>
    <n v="-7"/>
    <n v="68.989999999999995"/>
    <n v="-482.93"/>
    <n v="-19728.12"/>
    <x v="28"/>
  </r>
  <r>
    <m/>
    <x v="222"/>
    <s v="Credit Note"/>
    <s v="4401486871"/>
    <s v="BUILDERS WAREHOUSE:LYNNWOOD"/>
    <s v="PLANTED AERO BOWL 20CM  43597"/>
    <n v="-2"/>
    <n v="68.989999999999995"/>
    <n v="-137.97999999999999"/>
    <n v="-19866.099999999999"/>
    <x v="28"/>
  </r>
  <r>
    <m/>
    <x v="222"/>
    <s v="Credit Note"/>
    <s v="4401486873"/>
    <s v="BUILDERS WAREHOUSE:ZAMBEZI"/>
    <s v="PLANTED AERO BOWL 20CM  43597"/>
    <n v="-1"/>
    <n v="68.989999999999995"/>
    <n v="-68.989999999999995"/>
    <n v="-19935.09"/>
    <x v="28"/>
  </r>
  <r>
    <m/>
    <x v="289"/>
    <s v="Credit Note"/>
    <s v="35475"/>
    <s v="FH CHAMBERLAIN TRADING (PTY) LTD:MONTANA"/>
    <s v="PLANTED AERO BOWL 20CM"/>
    <n v="-7"/>
    <n v="63.99"/>
    <n v="-447.93"/>
    <n v="-20383.02"/>
    <x v="28"/>
  </r>
  <r>
    <m/>
    <x v="253"/>
    <s v="Credit Note"/>
    <s v="4401487832"/>
    <s v="BUILDERS WAREHOUSE:CHERRY LANE"/>
    <s v="PLANTED AERO BOWL 20CM  43597"/>
    <n v="-3"/>
    <n v="68.989999999999995"/>
    <n v="-206.97"/>
    <n v="-20589.990000000002"/>
    <x v="28"/>
  </r>
  <r>
    <m/>
    <x v="253"/>
    <s v="Credit Note"/>
    <s v="4401487792"/>
    <s v="BUILDERS WAREHOUSE:STRUBENS VALLEY"/>
    <s v="PLANTED AERO BOWL 20CM  43597"/>
    <n v="-1"/>
    <n v="68.989999999999995"/>
    <n v="-68.989999999999995"/>
    <n v="-20658.980000000003"/>
    <x v="28"/>
  </r>
  <r>
    <m/>
    <x v="253"/>
    <s v="Credit Note"/>
    <s v="4401487794"/>
    <s v="BUILDERS WAREHOUSE:STRUBENS VALLEY"/>
    <s v="PLANTED AERO BOWL 20CM  43597"/>
    <n v="-4"/>
    <n v="68.989999999999995"/>
    <n v="-275.95999999999998"/>
    <n v="-20934.940000000002"/>
    <x v="28"/>
  </r>
  <r>
    <m/>
    <x v="253"/>
    <s v="Credit Note"/>
    <s v="4401487817"/>
    <s v="BUILDERS WAREHOUSE:VEREENIGING"/>
    <s v="PLANTED AERO BOWL 20CM  43597"/>
    <n v="-4"/>
    <n v="68.989999999999995"/>
    <n v="-275.95999999999998"/>
    <n v="-21210.9"/>
    <x v="28"/>
  </r>
  <r>
    <m/>
    <x v="253"/>
    <s v="Credit Note"/>
    <s v="1028"/>
    <s v="LITTLE AUSTRIA"/>
    <s v="PLANTED AERO BOWL 20CM"/>
    <n v="-3"/>
    <n v="64.989999999999995"/>
    <n v="-194.97"/>
    <n v="-21405.870000000003"/>
    <x v="28"/>
  </r>
  <r>
    <m/>
    <x v="150"/>
    <s v="Credit Note"/>
    <s v="0973"/>
    <s v="ROSES FOR U t/a URTH"/>
    <s v="PLANTED AERO BOWL 20CM"/>
    <n v="-2"/>
    <n v="64.989999999999995"/>
    <n v="-129.97999999999999"/>
    <n v="-21535.850000000002"/>
    <x v="28"/>
  </r>
  <r>
    <m/>
    <x v="150"/>
    <s v="Credit Note"/>
    <s v="4401488299"/>
    <s v="BUILDERS WAREHOUSE:BLOEMFONTEIN"/>
    <s v="PLANTED AERO BOWL 20CM  43597"/>
    <n v="-4"/>
    <n v="68.989999999999995"/>
    <n v="-275.95999999999998"/>
    <n v="-21811.81"/>
    <x v="28"/>
  </r>
  <r>
    <m/>
    <x v="150"/>
    <s v="Credit Note"/>
    <s v="4401488185"/>
    <s v="BUILDERS WAREHOUSE:NEWMARKET"/>
    <s v="PLANTED AERO BOWL 20CM  43597"/>
    <n v="-9"/>
    <n v="68.989999999999995"/>
    <n v="-620.91"/>
    <n v="-22432.720000000001"/>
    <x v="28"/>
  </r>
  <r>
    <m/>
    <x v="150"/>
    <s v="Credit Note"/>
    <s v="4401488279"/>
    <s v="BUILDERS WAREHOUSE:MIDDELBURG"/>
    <s v="PLANTED AERO BOWL 20CM  43597"/>
    <n v="-3"/>
    <n v="68.989999999999995"/>
    <n v="-206.97"/>
    <n v="-22639.690000000002"/>
    <x v="28"/>
  </r>
  <r>
    <m/>
    <x v="150"/>
    <s v="Credit Note"/>
    <s v="4401488238"/>
    <s v="BUILDERS WAREHOUSE:SUNWARD PARK"/>
    <s v="PLANTED AERO BOWL 20CM  43597"/>
    <n v="-1"/>
    <n v="68.989999999999995"/>
    <n v="-68.989999999999995"/>
    <n v="-22708.680000000004"/>
    <x v="28"/>
  </r>
  <r>
    <m/>
    <x v="151"/>
    <s v="Credit Note"/>
    <s v="4401488840"/>
    <s v="BUILDERS WAREHOUSE:RUSTENBURG"/>
    <s v="PLANTED AERO BOWL 20CM  43597"/>
    <n v="-3"/>
    <n v="68.989999999999995"/>
    <n v="-206.97"/>
    <n v="-22915.650000000005"/>
    <x v="28"/>
  </r>
  <r>
    <m/>
    <x v="151"/>
    <s v="Credit Note"/>
    <s v="4401488874"/>
    <s v="BUILDERS WAREHOUSE:RUSTENBURG"/>
    <s v="PLANTED AERO BOWL 20CM  43597"/>
    <n v="-2"/>
    <n v="68.989999999999995"/>
    <n v="-137.97999999999999"/>
    <n v="-23053.630000000005"/>
    <x v="28"/>
  </r>
  <r>
    <m/>
    <x v="151"/>
    <s v="Credit Note"/>
    <s v="4401488783"/>
    <s v="BUILDERS WAREHOUSE:STRUBENS VALLEY"/>
    <s v="PLANTED AERO BOWL 20CM 43597"/>
    <n v="-1"/>
    <n v="68.989999999999995"/>
    <n v="-68.989999999999995"/>
    <n v="-23122.620000000006"/>
    <x v="28"/>
  </r>
  <r>
    <m/>
    <x v="151"/>
    <s v="Credit Note"/>
    <s v="4401488915"/>
    <s v="BUILDERS WAREHOUSE:NOORDHEUWEL"/>
    <s v="PLANTED AERO BOWL 20CM  43597"/>
    <n v="-1"/>
    <n v="68.989999999999995"/>
    <n v="-68.989999999999995"/>
    <n v="-23191.610000000008"/>
    <x v="28"/>
  </r>
  <r>
    <m/>
    <x v="58"/>
    <s v="Credit Note"/>
    <s v="4401489343"/>
    <s v="BUILDERS WAREHOUSE:RIVONIA"/>
    <s v="PLANTED AERO BOWL 20CM  43597"/>
    <n v="-1"/>
    <n v="68.989999999999995"/>
    <n v="-68.989999999999995"/>
    <n v="-23260.600000000009"/>
    <x v="28"/>
  </r>
  <r>
    <m/>
    <x v="58"/>
    <s v="Credit Note"/>
    <s v="4401489312"/>
    <s v="BUILDERS WAREHOUSE:LYNNWOOD"/>
    <s v="PLANTED AERO BOWL 20CM  43597"/>
    <n v="-2"/>
    <n v="68.989999999999995"/>
    <n v="-137.97999999999999"/>
    <n v="-23398.580000000009"/>
    <x v="28"/>
  </r>
  <r>
    <m/>
    <x v="152"/>
    <s v="Credit Note"/>
    <s v="4401489959"/>
    <s v="BUILDERS WAREHOUSE:KLERKSDORP"/>
    <s v="PLANTED AERO BOWL 20CM  43597"/>
    <n v="-3"/>
    <n v="68.989999999999995"/>
    <n v="-206.97"/>
    <n v="-23605.55000000001"/>
    <x v="28"/>
  </r>
  <r>
    <m/>
    <x v="152"/>
    <s v="Credit Note"/>
    <s v="4401489934"/>
    <s v="BUILDERS WAREHOUSE:LAMBTON"/>
    <s v="PLANTED AERO BOWL 20CM  43597"/>
    <n v="-1"/>
    <n v="68.989999999999995"/>
    <n v="-68.989999999999995"/>
    <n v="-23674.540000000012"/>
    <x v="28"/>
  </r>
  <r>
    <m/>
    <x v="152"/>
    <s v="Credit Note"/>
    <s v="86491A"/>
    <s v="BUILDERS WAREHOUSE:LAMBTON"/>
    <s v="PLANTED AERO BOWL 20CM  43597"/>
    <n v="-3"/>
    <n v="68.989999999999995"/>
    <n v="-206.97"/>
    <n v="-23881.510000000013"/>
    <x v="28"/>
  </r>
  <r>
    <m/>
    <x v="152"/>
    <s v="Credit Note"/>
    <s v="14877A"/>
    <s v="FH CHAMBERLAIN TRADING (PTY) LTD:RIVIERA"/>
    <s v="PLANTED AERO BOWL 20CM"/>
    <n v="-4"/>
    <n v="63.99"/>
    <n v="-255.96"/>
    <n v="-24137.470000000012"/>
    <x v="28"/>
  </r>
  <r>
    <m/>
    <x v="152"/>
    <s v="Credit Note"/>
    <s v="4401479671"/>
    <s v="BUILDERS WAREHOUSE:CHERRY LANE"/>
    <s v="PLANTED AERO BOWL 20CM"/>
    <n v="-4"/>
    <n v="68.989999999999995"/>
    <n v="-275.95999999999998"/>
    <n v="-24413.430000000011"/>
    <x v="28"/>
  </r>
  <r>
    <m/>
    <x v="153"/>
    <s v="Credit Note"/>
    <s v="4401490429"/>
    <s v="BUILDERS WAREHOUSE:MIDDELBURG"/>
    <s v="PLANTED AERO BOWL 20CM  43597"/>
    <n v="-5"/>
    <n v="68.989999999999995"/>
    <n v="-344.95"/>
    <n v="-24758.380000000012"/>
    <x v="28"/>
  </r>
  <r>
    <m/>
    <x v="153"/>
    <s v="Credit Note"/>
    <s v="4401490536"/>
    <s v="BUILDERS WAREHOUSE:NORTHRIDING"/>
    <s v="PLANTED AERO BOWL 20CM  43597"/>
    <n v="-3"/>
    <n v="68.989999999999995"/>
    <n v="-206.97"/>
    <n v="-24965.350000000013"/>
    <x v="28"/>
  </r>
  <r>
    <m/>
    <x v="134"/>
    <s v="Credit Note"/>
    <s v="4401490898"/>
    <s v="BUILDERS WAREHOUSE:SUNWARD PARK"/>
    <s v="PLANTED AERO BOWL 20CM  43597"/>
    <n v="-1"/>
    <n v="68.989999999999995"/>
    <n v="-68.989999999999995"/>
    <n v="-25034.340000000015"/>
    <x v="28"/>
  </r>
  <r>
    <m/>
    <x v="134"/>
    <s v="Credit Note"/>
    <s v="4401490924"/>
    <s v="BUILDERS WAREHOUSE:NEWMARKET"/>
    <s v="PLANTED AERO BOWL 20CM  43597"/>
    <n v="-6"/>
    <n v="68.989999999999995"/>
    <n v="-413.94"/>
    <n v="-25448.280000000013"/>
    <x v="28"/>
  </r>
  <r>
    <m/>
    <x v="134"/>
    <s v="Credit Note"/>
    <s v="86526A"/>
    <s v="THYME SQUARE"/>
    <s v="PLANTED AERO BOWL 20CM"/>
    <n v="-3"/>
    <n v="64.95"/>
    <n v="-194.85"/>
    <n v="-25643.130000000012"/>
    <x v="28"/>
  </r>
  <r>
    <m/>
    <x v="213"/>
    <s v="Credit Note"/>
    <s v="4401491358"/>
    <s v="BUILDERS WAREHOUSE:NORTHMEAD"/>
    <s v="PLANTED AERO BOWL 20CM  43597"/>
    <n v="-1"/>
    <n v="68.989999999999995"/>
    <n v="-68.989999999999995"/>
    <n v="-25712.120000000014"/>
    <x v="28"/>
  </r>
  <r>
    <m/>
    <x v="254"/>
    <s v="Credit Note"/>
    <s v="4401491928"/>
    <s v="BUILDERS WAREHOUSE:LYNNWOOD"/>
    <s v="PLANTED AERO BOWL 20CM  43597"/>
    <n v="-1"/>
    <n v="68.989999999999995"/>
    <n v="-68.989999999999995"/>
    <n v="-25781.110000000015"/>
    <x v="28"/>
  </r>
  <r>
    <m/>
    <x v="290"/>
    <s v="Credit Note"/>
    <s v="4401492562"/>
    <s v="BUILDERS WAREHOUSE:NEWCASTLE"/>
    <s v="PLANTED AERO BOWL 20CM  43597"/>
    <n v="-3"/>
    <n v="68.790000000000006"/>
    <n v="-206.37"/>
    <n v="-25987.480000000014"/>
    <x v="28"/>
  </r>
  <r>
    <m/>
    <x v="221"/>
    <s v="Credit Note"/>
    <s v="1083"/>
    <s v="SYLVIA PASS GARDEN CENTRE"/>
    <s v="PLANTED AERO BOWL 20CM"/>
    <n v="-2"/>
    <n v="64.989999999999995"/>
    <n v="-129.97999999999999"/>
    <n v="-26117.460000000014"/>
    <x v="28"/>
  </r>
  <r>
    <m/>
    <x v="221"/>
    <s v="Credit Note"/>
    <s v="4401493112"/>
    <s v="BUILDERS WAREHOUSE:POLOKWANE"/>
    <s v="PLANTED AERO BOWL 20CM  43597"/>
    <n v="-3"/>
    <n v="68.989999999999995"/>
    <n v="-206.97"/>
    <n v="-26324.430000000015"/>
    <x v="28"/>
  </r>
  <r>
    <m/>
    <x v="242"/>
    <s v="Credit Note"/>
    <s v="4401493509"/>
    <s v="BUILDERS WAREHOUSE:NELSPRUIT"/>
    <s v="PLANTED AERO BOWL 20CM  43597"/>
    <n v="-3"/>
    <n v="68.989999999999995"/>
    <n v="-206.97"/>
    <n v="-26531.400000000016"/>
    <x v="28"/>
  </r>
  <r>
    <m/>
    <x v="226"/>
    <s v="Credit Note"/>
    <s v="4401494273"/>
    <s v="BUILDERS WAREHOUSE:SECUNDA"/>
    <s v="PLANTED AERO BOWL 20CM  43597"/>
    <n v="-2"/>
    <n v="68.989999999999995"/>
    <n v="-137.97999999999999"/>
    <n v="-26669.380000000016"/>
    <x v="28"/>
  </r>
  <r>
    <m/>
    <x v="226"/>
    <s v="Credit Note"/>
    <s v="43023"/>
    <s v="FH CHAMBERLAIN TRADING (PTY) LTD:CENTURION"/>
    <s v="PLANTED AERO BOWL 20CM"/>
    <n v="-2"/>
    <n v="63.99"/>
    <n v="-127.98"/>
    <n v="-26797.360000000015"/>
    <x v="28"/>
  </r>
  <r>
    <m/>
    <x v="226"/>
    <s v="Credit Note"/>
    <s v="4401494386"/>
    <s v="BUILDERS WAREHOUSE:WONDERBOOM"/>
    <s v="PLANTED AERO BOWL 20CM  43597"/>
    <n v="-4"/>
    <n v="68.989999999999995"/>
    <n v="-275.95999999999998"/>
    <n v="-27073.320000000014"/>
    <x v="28"/>
  </r>
  <r>
    <m/>
    <x v="226"/>
    <s v="Credit Note"/>
    <s v="0894"/>
    <s v="MONTROSE NURSERY"/>
    <s v="PLANTED AERO BOWL 20CM"/>
    <n v="-1"/>
    <n v="64.989999999999995"/>
    <n v="-64.989999999999995"/>
    <n v="-27138.310000000016"/>
    <x v="28"/>
  </r>
  <r>
    <m/>
    <x v="227"/>
    <s v="Credit Note"/>
    <s v="4401494716"/>
    <s v="BUILDERS WAREHOUSE:KLERKSDORP"/>
    <s v="PLANTED AERO BOWL 20CM  43597"/>
    <n v="-3"/>
    <n v="68.989999999999995"/>
    <n v="-206.97"/>
    <n v="-27345.280000000017"/>
    <x v="28"/>
  </r>
  <r>
    <m/>
    <x v="227"/>
    <s v="Credit Note"/>
    <s v="29545"/>
    <s v="FH CHAMBERLAIN TRADING (PTY) LTD:SILVER LAKES"/>
    <s v="PLANTED AERO BOWL 20CM"/>
    <n v="-4"/>
    <n v="63.99"/>
    <n v="-255.96"/>
    <n v="-27601.240000000016"/>
    <x v="28"/>
  </r>
  <r>
    <m/>
    <x v="228"/>
    <s v="Credit Note"/>
    <s v="4401495132"/>
    <s v="BUILDERS WAREHOUSE:NOORDHEUWEL"/>
    <s v="PLANTED AERO BOWL 20CM  43597"/>
    <n v="-2"/>
    <n v="68.989999999999995"/>
    <n v="-137.97999999999999"/>
    <n v="-27739.220000000016"/>
    <x v="28"/>
  </r>
  <r>
    <m/>
    <x v="228"/>
    <s v="Credit Note"/>
    <s v="1124"/>
    <s v="LITTLE AUSTRIA"/>
    <s v="PLANTED AERO BOWL 20CM"/>
    <n v="-1"/>
    <n v="64.989999999999995"/>
    <n v="-64.989999999999995"/>
    <n v="-27804.210000000017"/>
    <x v="28"/>
  </r>
  <r>
    <m/>
    <x v="255"/>
    <s v="Credit Note"/>
    <s v="0895"/>
    <s v="ROSES FOR U t/a URTH"/>
    <s v="PLANTED AERO BOWL 20CM"/>
    <n v="-2"/>
    <n v="64.989999999999995"/>
    <n v="-129.97999999999999"/>
    <n v="-27934.190000000017"/>
    <x v="28"/>
  </r>
  <r>
    <m/>
    <x v="255"/>
    <s v="Credit Note"/>
    <s v="4401495453"/>
    <s v="BUILDERS WAREHOUSE:BLOEMFONTEIN"/>
    <s v="PLANTED AERO BOWL 20CM  43597"/>
    <n v="-5"/>
    <n v="68.989999999999995"/>
    <n v="-344.95"/>
    <n v="-28279.140000000018"/>
    <x v="28"/>
  </r>
  <r>
    <m/>
    <x v="255"/>
    <s v="Credit Note"/>
    <s v="4401495449"/>
    <s v="BUILDERS WAREHOUSE:MAFIKENG"/>
    <s v="PLANTED AERO BOWL 20CM  43597"/>
    <n v="-3"/>
    <n v="68.989999999999995"/>
    <n v="-206.97"/>
    <n v="-28486.110000000019"/>
    <x v="28"/>
  </r>
  <r>
    <m/>
    <x v="291"/>
    <s v="Credit Note"/>
    <s v="0896"/>
    <s v="LITTLE AUSTRIA"/>
    <s v="PLANTED AERO BOWL 20CM"/>
    <n v="-1"/>
    <n v="64.989999999999995"/>
    <n v="-64.989999999999995"/>
    <n v="-28551.10000000002"/>
    <x v="28"/>
  </r>
  <r>
    <m/>
    <x v="59"/>
    <s v="Credit Note"/>
    <s v="4401496255"/>
    <s v="BUILDERS WAREHOUSE:RUSTENBURG"/>
    <s v="PLANTED AERO BOWL 20CM  43597"/>
    <n v="-2"/>
    <n v="68.989999999999995"/>
    <n v="-137.97999999999999"/>
    <n v="-28689.08000000002"/>
    <x v="28"/>
  </r>
  <r>
    <m/>
    <x v="59"/>
    <s v="Credit Note"/>
    <s v="4401496137"/>
    <s v="BUILDERS WAREHOUSE:CENTURION"/>
    <s v="PLANTED AERO BOWL 20CM  43597"/>
    <n v="-2"/>
    <n v="68.989999999999995"/>
    <n v="-137.97999999999999"/>
    <n v="-28827.060000000019"/>
    <x v="28"/>
  </r>
  <r>
    <m/>
    <x v="155"/>
    <s v="Credit Note"/>
    <s v="15663"/>
    <s v="GARDENSHOP PARKTOWN"/>
    <s v="PLANTED AERO BOWL 20CM"/>
    <n v="-1"/>
    <n v="64.989999999999995"/>
    <n v="-64.989999999999995"/>
    <n v="-28892.050000000021"/>
    <x v="28"/>
  </r>
  <r>
    <m/>
    <x v="156"/>
    <s v="Credit Note"/>
    <s v="4401496918"/>
    <s v="BUILDERS WAREHOUSE:KEMPTON PARK"/>
    <s v="PLANTED AERO BOWL 20CM  43597"/>
    <n v="-19"/>
    <n v="68.989999999999995"/>
    <n v="-1310.81"/>
    <n v="-30202.860000000022"/>
    <x v="28"/>
  </r>
  <r>
    <m/>
    <x v="156"/>
    <s v="Credit Note"/>
    <s v="1127"/>
    <s v="LITTLE AUSTRIA"/>
    <s v="PLANTED AERO BOWL 20CM"/>
    <n v="-1"/>
    <n v="64.989999999999995"/>
    <n v="-64.989999999999995"/>
    <n v="-30267.850000000024"/>
    <x v="28"/>
  </r>
  <r>
    <m/>
    <x v="156"/>
    <s v="Credit Note"/>
    <s v="1087"/>
    <s v="SPAR SOUTH RAND DC:SPAR WALKERVILLE"/>
    <s v="PLANTED AERO BOWL 20CM"/>
    <n v="-1"/>
    <n v="70.5"/>
    <n v="-70.5"/>
    <n v="-30338.350000000024"/>
    <x v="28"/>
  </r>
  <r>
    <m/>
    <x v="156"/>
    <s v="Credit Note"/>
    <s v="4401497380"/>
    <s v="BUILDERS WAREHOUSE:EDENVALE"/>
    <s v="PLANTED AERO BOWL 20CM  43597"/>
    <n v="-1"/>
    <n v="68.989999999999995"/>
    <n v="-68.989999999999995"/>
    <n v="-30407.340000000026"/>
    <x v="28"/>
  </r>
  <r>
    <m/>
    <x v="157"/>
    <s v="Credit Note"/>
    <s v="4401497344"/>
    <s v="BUILDERS WAREHOUSE:SUNWARD PARK"/>
    <s v="PLANTED AERO BOWL 20CM  43597"/>
    <n v="-3"/>
    <n v="68.989999999999995"/>
    <n v="-206.97"/>
    <n v="-30614.310000000027"/>
    <x v="28"/>
  </r>
  <r>
    <m/>
    <x v="157"/>
    <s v="Credit Note"/>
    <s v="1129"/>
    <s v="THYME SQUARE"/>
    <s v="PLANTED AERO BOWL 20CM"/>
    <n v="-2"/>
    <n v="64.95"/>
    <n v="-129.9"/>
    <n v="-30744.210000000028"/>
    <x v="28"/>
  </r>
  <r>
    <m/>
    <x v="158"/>
    <s v="Credit Note"/>
    <s v="4401497956"/>
    <s v="BUILDERS WAREHOUSE:NOORDHEUWEL"/>
    <s v="PLANTED AERO BOWL 20CM  43597"/>
    <n v="-1"/>
    <n v="68.989999999999995"/>
    <n v="-68.989999999999995"/>
    <n v="-30813.20000000003"/>
    <x v="28"/>
  </r>
  <r>
    <m/>
    <x v="158"/>
    <s v="Credit Note"/>
    <s v="4401497986"/>
    <s v="BUILDERS WAREHOUSE:SILVERLAKES"/>
    <s v="PLANTED AERO BOWL 20CM  43597"/>
    <n v="-3"/>
    <n v="68.989999999999995"/>
    <n v="-206.97"/>
    <n v="-31020.170000000031"/>
    <x v="28"/>
  </r>
  <r>
    <m/>
    <x v="159"/>
    <s v="Credit Note"/>
    <s v="4401498397"/>
    <s v="BUILDERS WAREHOUSE:SECUNDA"/>
    <s v="PLANTED AERO BOWL 20CM  4357"/>
    <n v="-2"/>
    <n v="68.989999999999995"/>
    <n v="-137.97999999999999"/>
    <n v="-31158.150000000031"/>
    <x v="28"/>
  </r>
  <r>
    <m/>
    <x v="159"/>
    <s v="Credit Note"/>
    <s v="15034"/>
    <s v="FH CHAMBERLAIN TRADING (PTY) LTD:RIVIERA"/>
    <s v="PLANTED AERO BOWL 20CM"/>
    <n v="-1"/>
    <n v="68.989999999999995"/>
    <n v="-68.989999999999995"/>
    <n v="-31227.140000000032"/>
    <x v="28"/>
  </r>
  <r>
    <m/>
    <x v="159"/>
    <s v="Credit Note"/>
    <s v="15673"/>
    <s v="GARDENSHOP PARKTOWN"/>
    <s v="PLANTED AERO BOWL 20CM"/>
    <n v="-1"/>
    <n v="64.989999999999995"/>
    <n v="-64.989999999999995"/>
    <n v="-31292.130000000034"/>
    <x v="28"/>
  </r>
  <r>
    <m/>
    <x v="160"/>
    <s v="Credit Note"/>
    <s v="1091"/>
    <s v="ROSES FOR U t/a URTH"/>
    <s v="PLANTED AERO BOWL ALYSSUM 20CM"/>
    <n v="-1"/>
    <n v="64.989999999999995"/>
    <n v="-64.989999999999995"/>
    <n v="-31357.120000000035"/>
    <x v="28"/>
  </r>
  <r>
    <m/>
    <x v="160"/>
    <s v="Credit Note"/>
    <s v="1091"/>
    <s v="ROSES FOR U t/a URTH"/>
    <s v="PLANTED AERO BOWL PETUNIA 20CM"/>
    <n v="-1"/>
    <n v="64.989999999999995"/>
    <n v="-64.989999999999995"/>
    <n v="-31422.110000000037"/>
    <x v="28"/>
  </r>
  <r>
    <m/>
    <x v="160"/>
    <s v="Credit Note"/>
    <s v="1090"/>
    <s v="PLANT FACTORY"/>
    <s v="PLANTED AERO BOWL 20CM"/>
    <n v="-1"/>
    <n v="64.989999999999995"/>
    <n v="-64.989999999999995"/>
    <n v="-31487.100000000039"/>
    <x v="28"/>
  </r>
  <r>
    <m/>
    <x v="160"/>
    <s v="Credit Note"/>
    <s v="4401498913"/>
    <s v="BUILDERS WAREHOUSE:KLERKSDORP"/>
    <s v="PLANTED AERO BOWL 20CM  43597"/>
    <n v="-5"/>
    <n v="68.989999999999995"/>
    <n v="-344.95"/>
    <n v="-31832.050000000039"/>
    <x v="28"/>
  </r>
  <r>
    <m/>
    <x v="160"/>
    <s v="Credit Note"/>
    <s v="4401499027"/>
    <s v="BUILDERS WAREHOUSE:LAMBTON"/>
    <s v="PLANTED AERO BOWL 20CM  43597"/>
    <n v="-4"/>
    <n v="68.989999999999995"/>
    <n v="-275.95999999999998"/>
    <n v="-32108.010000000038"/>
    <x v="28"/>
  </r>
  <r>
    <m/>
    <x v="160"/>
    <s v="Credit Note"/>
    <s v="4401498980"/>
    <s v="BUILDERS WAREHOUSE:BLOEMFONTEIN"/>
    <s v="PLANTED AERO BOWL 20CM  43597"/>
    <n v="-3"/>
    <n v="68.989999999999995"/>
    <n v="-206.97"/>
    <n v="-32314.98000000004"/>
    <x v="28"/>
  </r>
  <r>
    <m/>
    <x v="161"/>
    <s v="Credit Note"/>
    <s v="4401499414"/>
    <s v="BUILDERS WAREHOUSE:GREENSTONE"/>
    <s v="PLANTED AERO BOWL 20CM  43597"/>
    <n v="-1"/>
    <n v="68.989999999999995"/>
    <n v="-68.989999999999995"/>
    <n v="-32383.970000000041"/>
    <x v="28"/>
  </r>
  <r>
    <m/>
    <x v="162"/>
    <s v="Credit Note"/>
    <s v="4401499874"/>
    <s v="BUILDERS WAREHOUSE:BETHLEHEM"/>
    <s v="PLANTED AERO BOWL 20CM 43597"/>
    <n v="-4"/>
    <n v="68.989999999999995"/>
    <n v="-275.95999999999998"/>
    <n v="-32659.93000000004"/>
    <x v="28"/>
  </r>
  <r>
    <m/>
    <x v="162"/>
    <s v="Credit Note"/>
    <s v="26189"/>
    <s v="LIFESTYLE HOME GARDEN"/>
    <s v="PLANTED AERO BOWL 20CM"/>
    <n v="-20"/>
    <n v="58.3"/>
    <n v="-1166"/>
    <n v="-33825.930000000037"/>
    <x v="28"/>
  </r>
  <r>
    <m/>
    <x v="162"/>
    <s v="Credit Note"/>
    <s v="4401499871"/>
    <s v="BUILDERS WAREHOUSE:FOURWAYS"/>
    <s v="PLANTED AERO BOWL 20CM  43597"/>
    <n v="-1"/>
    <n v="68.989999999999995"/>
    <n v="-68.989999999999995"/>
    <n v="-33894.920000000035"/>
    <x v="28"/>
  </r>
  <r>
    <m/>
    <x v="162"/>
    <s v="Credit Note"/>
    <s v="4401499923"/>
    <s v="BUILDERS WAREHOUSE:ROBINDALE"/>
    <s v="PLANTED AERO BOWL 20CM  43597"/>
    <n v="-10"/>
    <n v="68.989999999999995"/>
    <n v="-689.9"/>
    <n v="-34584.820000000036"/>
    <x v="28"/>
  </r>
  <r>
    <m/>
    <x v="162"/>
    <s v="Credit Note"/>
    <s v="4401499823"/>
    <s v="BUILDERS WAREHOUSE:MIDDELBURG"/>
    <s v="PLANTED AERO BOWL 20CM  43597"/>
    <n v="-5"/>
    <n v="68.989999999999995"/>
    <n v="-344.95"/>
    <n v="-34929.770000000033"/>
    <x v="28"/>
  </r>
  <r>
    <m/>
    <x v="162"/>
    <s v="Credit Note"/>
    <s v="35793"/>
    <s v="FH CHAMBERLAIN TRADING (PTY) LTD:MONTANA"/>
    <s v="PLANTED AERO BOWL 20CM"/>
    <n v="-2"/>
    <n v="68.989999999999995"/>
    <n v="-137.97999999999999"/>
    <n v="-35067.750000000036"/>
    <x v="28"/>
  </r>
  <r>
    <m/>
    <x v="135"/>
    <s v="Credit Note"/>
    <s v="86794A"/>
    <s v="THYME SQUARE"/>
    <s v="PLANTED AERO BOWL 20CM"/>
    <n v="-2"/>
    <n v="64.95"/>
    <n v="-129.9"/>
    <n v="-35197.650000000038"/>
    <x v="28"/>
  </r>
  <r>
    <m/>
    <x v="163"/>
    <s v="Credit Note"/>
    <s v="1093"/>
    <s v="LITTLE AUSTRIA"/>
    <s v="PLANTED AERO BOWL 20CM"/>
    <n v="-2"/>
    <n v="64.989999999999995"/>
    <n v="-129.97999999999999"/>
    <n v="-35327.630000000041"/>
    <x v="28"/>
  </r>
  <r>
    <m/>
    <x v="163"/>
    <s v="Credit Note"/>
    <s v="4401500520"/>
    <s v="BUILDERS WAREHOUSE:RUSTENBURG"/>
    <s v="PLANTED AERO BOWL 20CM  43597"/>
    <n v="-4"/>
    <n v="68.989999999999995"/>
    <n v="-275.95999999999998"/>
    <n v="-35603.59000000004"/>
    <x v="28"/>
  </r>
  <r>
    <m/>
    <x v="163"/>
    <s v="Credit Note"/>
    <s v="4401500514"/>
    <s v="BUILDERS WAREHOUSE:HARTEBEESPOORT"/>
    <s v="PLANTED AERO BOWL 20CM  43597"/>
    <n v="-9"/>
    <n v="68.989999999999995"/>
    <n v="-620.91"/>
    <n v="-36224.500000000044"/>
    <x v="28"/>
  </r>
  <r>
    <m/>
    <x v="165"/>
    <s v="Credit Note"/>
    <s v="4401501531"/>
    <s v="BUILDERS WAREHOUSE:NELSPRUIT"/>
    <s v="PLANTED AERO BOWL 20CM  43597"/>
    <n v="-1"/>
    <n v="68.989999999999995"/>
    <n v="-68.989999999999995"/>
    <n v="-36293.490000000042"/>
    <x v="28"/>
  </r>
  <r>
    <m/>
    <x v="165"/>
    <s v="Credit Note"/>
    <s v="4401501471"/>
    <s v="BUILDERS WAREHOUSE:NEWCASTLE"/>
    <s v="PLANTED AERO BOWL 20CM  43597"/>
    <n v="-10"/>
    <n v="68.900000000000006"/>
    <n v="-689"/>
    <n v="-36982.490000000042"/>
    <x v="28"/>
  </r>
  <r>
    <m/>
    <x v="165"/>
    <s v="Credit Note"/>
    <s v="4401501183"/>
    <s v="BUILDERS WAREHOUSE:MIDDELBURG"/>
    <s v="PLANTED AERO BOWL 20CM  43597"/>
    <n v="-4"/>
    <n v="68.989999999999995"/>
    <n v="-275.95999999999998"/>
    <n v="-37258.450000000041"/>
    <x v="28"/>
  </r>
  <r>
    <m/>
    <x v="165"/>
    <s v="Credit Note"/>
    <s v="4401501382"/>
    <s v="BUILDERS WAREHOUSE:KLERKSDORP"/>
    <s v="PLANTED AERO BOWL 20CM  43597"/>
    <n v="-3"/>
    <n v="68.989999999999995"/>
    <n v="-206.97"/>
    <n v="-37465.420000000042"/>
    <x v="28"/>
  </r>
  <r>
    <m/>
    <x v="256"/>
    <s v="Credit Note"/>
    <s v="1035"/>
    <s v="THYME SQUARE"/>
    <s v="PLANTED AERO BOWL 20CM"/>
    <n v="-3"/>
    <n v="64.95"/>
    <n v="-194.85"/>
    <n v="-37660.27000000004"/>
    <x v="28"/>
  </r>
  <r>
    <m/>
    <x v="168"/>
    <s v="Credit Note"/>
    <s v="16519"/>
    <s v="FH CHAMBERLAIN TRADING (PTY) LTD:WATERKLOOF GLEN"/>
    <s v="PLANTED AERO BOWL 20CM"/>
    <n v="-5"/>
    <n v="68.989999999999995"/>
    <n v="-344.95"/>
    <n v="-38005.220000000038"/>
    <x v="28"/>
  </r>
  <r>
    <m/>
    <x v="168"/>
    <s v="Credit Note"/>
    <s v="4401503702"/>
    <s v="BUILDERS WAREHOUSE:LAMBTON"/>
    <s v="PLANTED AERO BOWL 20CM  43597"/>
    <n v="-6"/>
    <n v="68.989999999999995"/>
    <n v="-413.94"/>
    <n v="-38419.16000000004"/>
    <x v="28"/>
  </r>
  <r>
    <m/>
    <x v="168"/>
    <s v="Credit Note"/>
    <s v="15693"/>
    <s v="GARDENSHOP PARKTOWN"/>
    <s v="PLANTED AERO BOWL 20CM"/>
    <n v="-1"/>
    <n v="64.989999999999995"/>
    <n v="-64.989999999999995"/>
    <n v="-38484.150000000038"/>
    <x v="28"/>
  </r>
  <r>
    <m/>
    <x v="169"/>
    <s v="Credit Note"/>
    <s v="4401504306"/>
    <s v="BUILDERS WAREHOUSE:BEDWORTH PARK"/>
    <s v="PLANTED AERO BOWL 20CM  43597"/>
    <n v="-2"/>
    <n v="68.989999999999995"/>
    <n v="-137.97999999999999"/>
    <n v="-38622.130000000041"/>
    <x v="28"/>
  </r>
  <r>
    <m/>
    <x v="169"/>
    <s v="Credit Note"/>
    <s v="4401504371"/>
    <s v="BUILDERS WAREHOUSE:VEREENIGING"/>
    <s v="PLANTED AERO BOWL 20CM  43597"/>
    <n v="-3"/>
    <n v="68.989999999999995"/>
    <n v="-206.97"/>
    <n v="-38829.100000000042"/>
    <x v="28"/>
  </r>
  <r>
    <m/>
    <x v="169"/>
    <s v="Credit Note"/>
    <s v="4401504345"/>
    <s v="BUILDERS WAREHOUSE:GREENSTONE"/>
    <s v="PLANTED AERO BOWL 20CM  43597"/>
    <n v="-5"/>
    <n v="68.989999999999995"/>
    <n v="-344.95"/>
    <n v="-39174.050000000039"/>
    <x v="28"/>
  </r>
  <r>
    <m/>
    <x v="60"/>
    <s v="Credit Note"/>
    <s v="4401504697"/>
    <s v="BUILDERS WAREHOUSE:NORTHMEAD"/>
    <s v="PLANTED AERO BOWL 20CM  43597"/>
    <n v="-1"/>
    <n v="68.989999999999995"/>
    <n v="-68.989999999999995"/>
    <n v="-39243.040000000037"/>
    <x v="28"/>
  </r>
  <r>
    <m/>
    <x v="60"/>
    <s v="Credit Note"/>
    <s v="0985"/>
    <s v="THYME SQUARE"/>
    <s v="PLANTED AERO BOWL 20CM"/>
    <n v="-3"/>
    <n v="64.95"/>
    <n v="-194.85"/>
    <n v="-39437.890000000036"/>
    <x v="28"/>
  </r>
  <r>
    <m/>
    <x v="170"/>
    <s v="Credit Note"/>
    <s v="4401505143"/>
    <s v="BUILDERS WAREHOUSE:RUSTENBURG"/>
    <s v="PLANTED AERO BOWL 20CM  43597"/>
    <n v="-2"/>
    <n v="68.989999999999995"/>
    <n v="-137.97999999999999"/>
    <n v="-39575.870000000039"/>
    <x v="28"/>
  </r>
  <r>
    <m/>
    <x v="170"/>
    <s v="Credit Note"/>
    <s v="4401505543"/>
    <s v="BUILDERS WAREHOUSE:ZAMBEZI"/>
    <s v="PLANTED AERO BOWL 20CM  43597"/>
    <n v="-5"/>
    <n v="68.989999999999995"/>
    <n v="-344.95"/>
    <n v="-39920.820000000036"/>
    <x v="28"/>
  </r>
  <r>
    <m/>
    <x v="171"/>
    <s v="Credit Note"/>
    <s v="4401505549"/>
    <s v="BUILDERS WAREHOUSE:LYNNWOOD"/>
    <s v="PLANTED AERO BOWL 20CM  43597"/>
    <n v="-3"/>
    <n v="68.989999999999995"/>
    <n v="-206.97"/>
    <n v="-40127.790000000037"/>
    <x v="28"/>
  </r>
  <r>
    <m/>
    <x v="171"/>
    <s v="Credit Note"/>
    <s v="4401505508"/>
    <s v="BUILDERS WAREHOUSE:SECUNDA"/>
    <s v="PLANTED AERO BOWL 20CM  43597"/>
    <n v="-1"/>
    <n v="68.989999999999995"/>
    <n v="-68.989999999999995"/>
    <n v="-40196.780000000035"/>
    <x v="28"/>
  </r>
  <r>
    <m/>
    <x v="136"/>
    <s v="Credit Note"/>
    <s v="0850"/>
    <s v="LOTS OF POTS CENTURION"/>
    <s v="PLANTED AERO BOWL 20CM"/>
    <n v="-1"/>
    <n v="64.989999999999995"/>
    <n v="-64.989999999999995"/>
    <n v="-40261.770000000033"/>
    <x v="28"/>
  </r>
  <r>
    <m/>
    <x v="136"/>
    <s v="Credit Note"/>
    <s v="16561"/>
    <s v="FH CHAMBERLAIN TRADING (PTY) LTD:WATERKLOOF GLEN"/>
    <s v="PLANTED AERO BOWL 20CM"/>
    <n v="-4"/>
    <n v="68.989999999999995"/>
    <n v="-275.95999999999998"/>
    <n v="-40537.730000000032"/>
    <x v="28"/>
  </r>
  <r>
    <m/>
    <x v="136"/>
    <s v="Credit Note"/>
    <s v="15706"/>
    <s v="GARDENSHOP PARKTOWN"/>
    <s v="PLANTED AERO BOWL 20CM"/>
    <n v="-2"/>
    <n v="64.989999999999995"/>
    <n v="-129.97999999999999"/>
    <n v="-40667.710000000036"/>
    <x v="28"/>
  </r>
  <r>
    <m/>
    <x v="136"/>
    <s v="Credit Note"/>
    <s v="15706"/>
    <s v="GARDENSHOP PARKTOWN"/>
    <s v="PLANTED AERO BOWL 20CM"/>
    <n v="-1"/>
    <n v="64.989999999999995"/>
    <n v="-64.989999999999995"/>
    <n v="-40732.700000000033"/>
    <x v="28"/>
  </r>
  <r>
    <m/>
    <x v="136"/>
    <s v="Credit Note"/>
    <s v="4401505849"/>
    <s v="BUILDERS WAREHOUSE:BLOEMFONTEIN"/>
    <s v="PLANTED AERO BOWL 20CM  43597"/>
    <n v="-8"/>
    <n v="68.989999999999995"/>
    <n v="-551.91999999999996"/>
    <n v="-41284.620000000032"/>
    <x v="28"/>
  </r>
  <r>
    <m/>
    <x v="136"/>
    <s v="Credit Note"/>
    <s v="4401513848"/>
    <s v="BUILDERS WAREHOUSE:KLERKSDORP"/>
    <s v="PLANTED AERO BOWL 20CM  43597"/>
    <n v="-3"/>
    <n v="68.989999999999995"/>
    <n v="-206.97"/>
    <n v="-41491.590000000033"/>
    <x v="28"/>
  </r>
  <r>
    <m/>
    <x v="172"/>
    <s v="Credit Note"/>
    <s v="4401506206"/>
    <s v="BUILDERS WAREHOUSE:GREENSTONE"/>
    <s v="PLANTED AERO BOWL 20CM  43597"/>
    <n v="-6"/>
    <n v="68.989999999999995"/>
    <n v="-413.94"/>
    <n v="-41905.530000000035"/>
    <x v="28"/>
  </r>
  <r>
    <m/>
    <x v="172"/>
    <s v="Credit Note"/>
    <s v="4401506159"/>
    <s v="BUILDERS WAREHOUSE:BEDFORDVIEW"/>
    <s v="PLANTED AERO BOWL 20CM  43597"/>
    <n v="-4"/>
    <n v="68.989999999999995"/>
    <n v="-275.95999999999998"/>
    <n v="-42181.490000000034"/>
    <x v="28"/>
  </r>
  <r>
    <m/>
    <x v="172"/>
    <s v="Credit Note"/>
    <s v="86960A"/>
    <s v="BUILDERS WAREHOUSE:BEDFORDVIEW"/>
    <s v="PLANTED AERO BOWL 20CM  43597"/>
    <n v="-5"/>
    <n v="68.989999999999995"/>
    <n v="-344.95"/>
    <n v="-42526.440000000031"/>
    <x v="28"/>
  </r>
  <r>
    <m/>
    <x v="172"/>
    <s v="Credit Note"/>
    <s v="4401506213"/>
    <s v="BUILDERS WAREHOUSE:NEWCASTLE"/>
    <s v="PLANTED AERO BOWL 20CM  43597"/>
    <n v="-6"/>
    <n v="68.900000000000006"/>
    <n v="-413.4"/>
    <n v="-42939.840000000033"/>
    <x v="28"/>
  </r>
  <r>
    <m/>
    <x v="247"/>
    <s v="Credit Note"/>
    <s v="1137"/>
    <s v="THYME SQUARE"/>
    <s v="PLANTED AERO BOWL 20CM"/>
    <n v="-2"/>
    <n v="64.95"/>
    <n v="-129.9"/>
    <n v="-43069.740000000034"/>
    <x v="28"/>
  </r>
  <r>
    <m/>
    <x v="247"/>
    <s v="Credit Note"/>
    <s v="35972"/>
    <s v="FH CHAMBERLAIN TRADING (PTY) LTD:MONTANA"/>
    <s v="PLANTED AERO BOWL 20CM"/>
    <n v="-1"/>
    <n v="68.989999999999995"/>
    <n v="-68.989999999999995"/>
    <n v="-43138.730000000032"/>
    <x v="28"/>
  </r>
  <r>
    <m/>
    <x v="173"/>
    <s v="Credit Note"/>
    <s v="4401507431"/>
    <s v="BUILDERS WAREHOUSE:LYNNWOOD"/>
    <s v="PLANTED AERO BOWL 20CM  43597"/>
    <n v="-3"/>
    <n v="68.989999999999995"/>
    <n v="-206.97"/>
    <n v="-43345.700000000033"/>
    <x v="28"/>
  </r>
  <r>
    <m/>
    <x v="173"/>
    <s v="Credit Note"/>
    <s v="4401507311"/>
    <s v="BUILDERS WAREHOUSE:ERASMUS PARK"/>
    <s v="PLANTED AERO BOWL 20CM  43597"/>
    <n v="-1"/>
    <n v="68.989999999999995"/>
    <n v="-68.989999999999995"/>
    <n v="-43414.690000000031"/>
    <x v="28"/>
  </r>
  <r>
    <m/>
    <x v="174"/>
    <s v="Credit Note"/>
    <s v="4401507785"/>
    <s v="BUILDERS WAREHOUSE:LAMBTON"/>
    <s v="PLANTED AERO BOWL 20CM  43597"/>
    <n v="-6"/>
    <n v="68.989999999999995"/>
    <n v="-413.94"/>
    <n v="-43828.630000000034"/>
    <x v="28"/>
  </r>
  <r>
    <m/>
    <x v="174"/>
    <s v="Credit Note"/>
    <s v="15199"/>
    <s v="FH CHAMBERLAIN TRADING (PTY) LTD:RIVIERA"/>
    <s v="PLANTED AERO BOWL 20CM"/>
    <n v="-12"/>
    <n v="68.989999999999995"/>
    <n v="-827.88"/>
    <n v="-44656.510000000031"/>
    <x v="28"/>
  </r>
  <r>
    <m/>
    <x v="174"/>
    <s v="Credit Note"/>
    <s v="43780"/>
    <s v="FH CHAMBERLAIN TRADING (PTY) LTD:CENTURION"/>
    <s v="PLANTED AERO BOWL 20CM"/>
    <n v="-2"/>
    <n v="68.989999999999995"/>
    <n v="-137.97999999999999"/>
    <n v="-44794.490000000034"/>
    <x v="28"/>
  </r>
  <r>
    <m/>
    <x v="174"/>
    <s v="Credit Note"/>
    <s v="43782"/>
    <s v="FH CHAMBERLAIN TRADING (PTY) LTD:CENTURION"/>
    <s v="PLANTED AERO BOWL 20CM"/>
    <n v="-3"/>
    <n v="68.989999999999995"/>
    <n v="-206.97"/>
    <n v="-45001.460000000036"/>
    <x v="28"/>
  </r>
  <r>
    <m/>
    <x v="174"/>
    <s v="Credit Note"/>
    <s v="29900"/>
    <s v="FH CHAMBERLAIN TRADING (PTY) LTD:SILVER LAKES"/>
    <s v="PLANTED AERO BOWL 20CM"/>
    <n v="-1"/>
    <n v="68.989999999999995"/>
    <n v="-68.989999999999995"/>
    <n v="-45070.450000000033"/>
    <x v="28"/>
  </r>
  <r>
    <m/>
    <x v="175"/>
    <s v="Credit Note"/>
    <s v="36033"/>
    <s v="FH CHAMBERLAIN TRADING (PTY) LTD:MONTANA"/>
    <s v="PLANTED AERO BOWL 20CM"/>
    <n v="-17"/>
    <n v="68.989999999999995"/>
    <n v="-1172.83"/>
    <n v="-46243.280000000035"/>
    <x v="28"/>
  </r>
  <r>
    <m/>
    <x v="175"/>
    <s v="Credit Note"/>
    <s v="4401508214"/>
    <s v="BUILDERS WAREHOUSE:GREENSTONE"/>
    <s v="PLANTED AERO BOWL 20CM  43597"/>
    <n v="-2"/>
    <n v="68.989999999999995"/>
    <n v="-137.97999999999999"/>
    <n v="-46381.260000000038"/>
    <x v="28"/>
  </r>
  <r>
    <m/>
    <x v="175"/>
    <s v="Credit Note"/>
    <s v="4401508167"/>
    <s v="BUILDERS WAREHOUSE:VEREENIGING"/>
    <s v="PLANTED AERO BOWL 20CM  43597"/>
    <n v="-2"/>
    <n v="68.989999999999995"/>
    <n v="-137.97999999999999"/>
    <n v="-46519.240000000042"/>
    <x v="28"/>
  </r>
  <r>
    <m/>
    <x v="257"/>
    <s v="Credit Note"/>
    <s v="4401509300"/>
    <s v="BUILDERS WAREHOUSE:NOORDHEUWEL"/>
    <s v="PLANTED AERO BOWL 20CM  43597"/>
    <n v="-1"/>
    <n v="68.989999999999995"/>
    <n v="-68.989999999999995"/>
    <n v="-46588.23000000004"/>
    <x v="28"/>
  </r>
  <r>
    <m/>
    <x v="257"/>
    <s v="Credit Note"/>
    <s v="4401509275"/>
    <s v="BUILDERS WAREHOUSE:BLOEMFONTEIN"/>
    <s v="PLANTED AERO BOWL 20CM  43597"/>
    <n v="-5"/>
    <n v="68.989999999999995"/>
    <n v="-344.95"/>
    <n v="-46933.180000000037"/>
    <x v="28"/>
  </r>
  <r>
    <m/>
    <x v="61"/>
    <s v="Credit Note"/>
    <s v="4401509809"/>
    <s v="BUILDERS WAREHOUSE:GLEN EAGLES"/>
    <s v="PLANTED AERO BOWL 20CM  43597"/>
    <n v="-7"/>
    <n v="68.989999999999995"/>
    <n v="-482.93"/>
    <n v="-47416.110000000037"/>
    <x v="28"/>
  </r>
  <r>
    <m/>
    <x v="62"/>
    <s v="Credit Note"/>
    <s v="0993"/>
    <s v="LITTLE AUSTRIA"/>
    <s v="PLANTED AERO BOWL 20CM"/>
    <n v="-2"/>
    <n v="64.989999999999995"/>
    <n v="-129.97999999999999"/>
    <n v="-47546.09000000004"/>
    <x v="28"/>
  </r>
  <r>
    <m/>
    <x v="62"/>
    <s v="Credit Note"/>
    <s v="15722"/>
    <s v="GARDENSHOP PARKTOWN"/>
    <s v="PLANTED AERO BOWL 20CM"/>
    <n v="-2"/>
    <n v="64.989999999999995"/>
    <n v="-129.97999999999999"/>
    <n v="-47676.070000000043"/>
    <x v="28"/>
  </r>
  <r>
    <m/>
    <x v="62"/>
    <s v="Credit Note"/>
    <s v="4401510440"/>
    <s v="BUILDERS WAREHOUSE:KLERKSDORP"/>
    <s v="PLANTED AERO BOWL 20CM  43597"/>
    <n v="-6"/>
    <n v="68.989999999999995"/>
    <n v="-413.94"/>
    <n v="-48090.010000000046"/>
    <x v="28"/>
  </r>
  <r>
    <m/>
    <x v="62"/>
    <s v="Credit Note"/>
    <s v="4401510063"/>
    <s v="BUILDERS WAREHOUSE:MIDDELBURG"/>
    <s v="PLANTED AERO BOWL 20CM  43597"/>
    <n v="-3"/>
    <n v="68.989999999999995"/>
    <n v="-206.97"/>
    <n v="-48296.980000000047"/>
    <x v="28"/>
  </r>
  <r>
    <m/>
    <x v="62"/>
    <s v="Credit Note"/>
    <s v="4401510492"/>
    <s v="BUILDERS WAREHOUSE:ZAMBEZI"/>
    <s v="PLANTED AERO BOWL 20CM"/>
    <n v="-2"/>
    <n v="68.989999999999995"/>
    <n v="-137.97999999999999"/>
    <n v="-48434.96000000005"/>
    <x v="28"/>
  </r>
  <r>
    <m/>
    <x v="63"/>
    <s v="Credit Note"/>
    <s v="4401510864"/>
    <s v="BUILDERS WAREHOUSE:SUNWARD PARK"/>
    <s v="PLANTED AERO BOWL 20CM  43597"/>
    <n v="-8"/>
    <n v="68.989999999999995"/>
    <n v="-551.91999999999996"/>
    <n v="-48986.880000000048"/>
    <x v="28"/>
  </r>
  <r>
    <m/>
    <x v="63"/>
    <s v="Credit Note"/>
    <s v="4401510866"/>
    <s v="BUILDERS WAREHOUSE:BOKSBURG (NEW)"/>
    <s v="PLANTED AERO BOWL 20CM  43597"/>
    <n v="-2"/>
    <n v="68.989999999999995"/>
    <n v="-137.97999999999999"/>
    <n v="-49124.860000000052"/>
    <x v="28"/>
  </r>
  <r>
    <m/>
    <x v="63"/>
    <s v="Credit Note"/>
    <s v="4401510773"/>
    <s v="BUILDERS WAREHOUSE:STRUBENS VALLEY"/>
    <s v="PLANTED AERO BOWL 20CM 43597"/>
    <n v="-1"/>
    <n v="68.989999999999995"/>
    <n v="-68.989999999999995"/>
    <n v="-49193.850000000049"/>
    <x v="28"/>
  </r>
  <r>
    <m/>
    <x v="63"/>
    <s v="Credit Note"/>
    <s v="87095A"/>
    <s v="THYME SQUARE"/>
    <s v="PLANTED AERO BOWL 20CM"/>
    <n v="-2"/>
    <n v="64.95"/>
    <n v="-129.9"/>
    <n v="-49323.750000000051"/>
    <x v="28"/>
  </r>
  <r>
    <m/>
    <x v="293"/>
    <s v="Credit Note"/>
    <s v="4401511658"/>
    <s v="BUILDERS WAREHOUSE:NOORDHEUWEL"/>
    <s v="PLANTED AERO BOWL 20CM  43597"/>
    <n v="-3"/>
    <n v="68.989999999999995"/>
    <n v="-206.97"/>
    <n v="-49530.720000000052"/>
    <x v="28"/>
  </r>
  <r>
    <m/>
    <x v="64"/>
    <s v="Credit Note"/>
    <s v="4401512128"/>
    <s v="BUILDERS WAREHOUSE:CEDAR SQUARE"/>
    <s v="PLANTED AERO BOWL 20CM  43597"/>
    <n v="-5"/>
    <n v="68.989999999999995"/>
    <n v="-344.95"/>
    <n v="-49875.670000000049"/>
    <x v="28"/>
  </r>
  <r>
    <m/>
    <x v="177"/>
    <s v="Credit Note"/>
    <s v="4401512643"/>
    <s v="BUILDERS WAREHOUSE:NEWCASTLE"/>
    <s v="PLANTED AERO BOWL 20CM  43597"/>
    <n v="-3"/>
    <n v="68.900000000000006"/>
    <n v="-206.7"/>
    <n v="-50082.370000000046"/>
    <x v="28"/>
  </r>
  <r>
    <m/>
    <x v="178"/>
    <s v="Credit Note"/>
    <s v="87130A"/>
    <s v="THYME SQUARE"/>
    <s v="PLANTED AERO BOWL 20CM"/>
    <n v="-1"/>
    <n v="64.95"/>
    <n v="-64.95"/>
    <n v="-50147.320000000043"/>
    <x v="28"/>
  </r>
  <r>
    <m/>
    <x v="294"/>
    <s v="Credit Note"/>
    <s v="1852"/>
    <s v="LITTLE AUSTRIA"/>
    <s v="PLANTED AERO BOWL 20CM"/>
    <n v="-3"/>
    <n v="64.989999999999995"/>
    <n v="-194.97"/>
    <n v="-50342.290000000045"/>
    <x v="28"/>
  </r>
  <r>
    <m/>
    <x v="294"/>
    <s v="Credit Note"/>
    <s v="4401513640"/>
    <s v="BUILDERS WAREHOUSE:NOORDHEUWEL"/>
    <s v="PLANTED AERO BOWL 20CM  43597"/>
    <n v="-2"/>
    <n v="68.989999999999995"/>
    <n v="-137.97999999999999"/>
    <n v="-50480.270000000048"/>
    <x v="28"/>
  </r>
  <r>
    <m/>
    <x v="65"/>
    <s v="Credit Note"/>
    <s v="1854"/>
    <s v="ROSES FOR U t/a URTH"/>
    <s v="PLANTED AERO BOWL 20CM"/>
    <n v="-2"/>
    <n v="64.989999999999995"/>
    <n v="-129.97999999999999"/>
    <n v="-50610.250000000051"/>
    <x v="28"/>
  </r>
  <r>
    <m/>
    <x v="179"/>
    <s v="Credit Note"/>
    <s v="0997"/>
    <s v="LITTLE AUSTRIA"/>
    <s v="PLANTED AERO BOWL 20CM"/>
    <n v="-1"/>
    <n v="64.989999999999995"/>
    <n v="-64.989999999999995"/>
    <n v="-50675.240000000049"/>
    <x v="28"/>
  </r>
  <r>
    <m/>
    <x v="179"/>
    <s v="Credit Note"/>
    <s v="4401514305"/>
    <s v="BUILDERS WAREHOUSE:NORTHRIDING"/>
    <s v="PLANTED AERO BOWL 20CM  43597"/>
    <n v="-3"/>
    <n v="68.989999999999995"/>
    <n v="-206.97"/>
    <n v="-50882.21000000005"/>
    <x v="28"/>
  </r>
  <r>
    <m/>
    <x v="179"/>
    <s v="Credit Note"/>
    <s v="36194"/>
    <s v="FH CHAMBERLAIN TRADING (PTY) LTD:MONTANA"/>
    <s v="PLANTED AERO BOWL 20CM"/>
    <n v="-7"/>
    <n v="68.989999999999995"/>
    <n v="-482.93"/>
    <n v="-51365.14000000005"/>
    <x v="28"/>
  </r>
  <r>
    <m/>
    <x v="137"/>
    <s v="Credit Note"/>
    <s v="1856"/>
    <s v="THYME SQUARE"/>
    <s v="PLANTED AERO BOWL 20CM"/>
    <n v="-3"/>
    <n v="64.95"/>
    <n v="-194.85"/>
    <n v="-51559.990000000049"/>
    <x v="28"/>
  </r>
  <r>
    <m/>
    <x v="137"/>
    <s v="Credit Note"/>
    <s v="4401514812"/>
    <s v="BUILDERS WAREHOUSE:RUSTENBURG"/>
    <s v="PLANTED AERO BOWL 20CM  43597"/>
    <n v="-2"/>
    <n v="68.989999999999995"/>
    <n v="-137.97999999999999"/>
    <n v="-51697.970000000052"/>
    <x v="28"/>
  </r>
  <r>
    <m/>
    <x v="66"/>
    <s v="Credit Note"/>
    <s v="4401515211"/>
    <s v="BUILDERS WAREHOUSE:SECUNDA"/>
    <s v="PLANTED AERO BOWL 20CM  43597"/>
    <n v="-4"/>
    <n v="68.989999999999995"/>
    <n v="-275.95999999999998"/>
    <n v="-51973.930000000051"/>
    <x v="28"/>
  </r>
  <r>
    <m/>
    <x v="66"/>
    <s v="Credit Note"/>
    <s v="4401515227"/>
    <s v="BUILDERS WAREHOUSE:CENTURION"/>
    <s v="PLANTED AERO BOWL 20CM  43597"/>
    <n v="-1"/>
    <n v="68.989999999999995"/>
    <n v="-68.989999999999995"/>
    <n v="-52042.920000000049"/>
    <x v="28"/>
  </r>
  <r>
    <m/>
    <x v="180"/>
    <s v="Credit Note"/>
    <s v="15319"/>
    <s v="FH CHAMBERLAIN TRADING (PTY) LTD:RIVIERA"/>
    <s v="PLANTED AERO BOWL 20CM"/>
    <n v="-9"/>
    <n v="68.989999999999995"/>
    <n v="-620.91"/>
    <n v="-52663.830000000053"/>
    <x v="28"/>
  </r>
  <r>
    <m/>
    <x v="180"/>
    <s v="Credit Note"/>
    <s v="15320"/>
    <s v="FH CHAMBERLAIN TRADING (PTY) LTD:KYALAMI"/>
    <s v="PLANTED AERO BOWL 20CM"/>
    <n v="-5"/>
    <n v="68.989999999999995"/>
    <n v="-344.95"/>
    <n v="-53008.78000000005"/>
    <x v="28"/>
  </r>
  <r>
    <m/>
    <x v="180"/>
    <s v="Credit Note"/>
    <s v="15740"/>
    <s v="GARDENSHOP PARKTOWN"/>
    <s v="PLANTED AERO BOWL 20CM"/>
    <n v="-8"/>
    <n v="64.989999999999995"/>
    <n v="-519.91999999999996"/>
    <n v="-53528.700000000048"/>
    <x v="28"/>
  </r>
  <r>
    <m/>
    <x v="1"/>
    <s v="Credit Note"/>
    <s v="4401516444"/>
    <s v="BUILDERS WAREHOUSE:BLOEMFONTEIN"/>
    <s v="PLANTED AERO BOWL 20CM  43597"/>
    <n v="-2"/>
    <n v="68.989999999999995"/>
    <n v="-137.97999999999999"/>
    <n v="-53666.680000000051"/>
    <x v="28"/>
  </r>
  <r>
    <m/>
    <x v="1"/>
    <s v="Credit Note"/>
    <s v="4401516466"/>
    <s v="BUILDERS WAREHOUSE:NORTHMEAD"/>
    <s v="PLANTED AERO BOWL 20CM  43597"/>
    <n v="-6"/>
    <n v="68.989999999999995"/>
    <n v="-413.94"/>
    <n v="-54080.620000000054"/>
    <x v="28"/>
  </r>
  <r>
    <m/>
    <x v="1"/>
    <s v="Credit Note"/>
    <s v="1801"/>
    <s v="THYME SQUARE"/>
    <s v="PLANTED AERO BOWL 20CM"/>
    <n v="-1"/>
    <n v="64.95"/>
    <n v="-64.95"/>
    <n v="-54145.570000000051"/>
    <x v="28"/>
  </r>
  <r>
    <m/>
    <x v="1"/>
    <s v="Credit Note"/>
    <s v="4401516457"/>
    <s v="BUILDERS WAREHOUSE:BRYANSTON"/>
    <s v="PLANTED AERO BOWL 20CM  43597"/>
    <n v="-3"/>
    <n v="68.989999999999995"/>
    <n v="-206.97"/>
    <n v="-54352.540000000052"/>
    <x v="28"/>
  </r>
  <r>
    <m/>
    <x v="229"/>
    <s v="Credit Note"/>
    <s v="4401517023"/>
    <s v="BUILDERS WAREHOUSE:STRUBENS VALLEY"/>
    <s v="PLANTED AERO BOWL 20CM  43597"/>
    <n v="-1"/>
    <n v="68.989999999999995"/>
    <n v="-68.989999999999995"/>
    <n v="-54421.53000000005"/>
    <x v="28"/>
  </r>
  <r>
    <m/>
    <x v="229"/>
    <s v="Credit Note"/>
    <s v="87298A"/>
    <s v="BUILDERS WAREHOUSE:BOKSBURG (NEW)"/>
    <s v="PLANTED AERO BOWL 20CM  43597"/>
    <n v="-9"/>
    <n v="68.989999999999995"/>
    <n v="-620.91"/>
    <n v="-55042.440000000053"/>
    <x v="28"/>
  </r>
  <r>
    <m/>
    <x v="68"/>
    <s v="Credit Note"/>
    <s v="4401517347"/>
    <s v="BUILDERS WAREHOUSE:BRYANSTON"/>
    <s v="PLANTED AERO BOWL 20CM  43597"/>
    <n v="-4"/>
    <n v="68.989999999999995"/>
    <n v="-275.95999999999998"/>
    <n v="-55318.400000000052"/>
    <x v="28"/>
  </r>
  <r>
    <m/>
    <x v="68"/>
    <s v="Credit Note"/>
    <s v="4401517393"/>
    <s v="BUILDERS WAREHOUSE:RASLOUW"/>
    <s v="PLANTED AERO BOWL 20CM  43597"/>
    <n v="-5"/>
    <n v="68.989999999999995"/>
    <n v="-344.95"/>
    <n v="-55663.350000000049"/>
    <x v="28"/>
  </r>
  <r>
    <m/>
    <x v="68"/>
    <s v="Credit Note"/>
    <s v="4401517389"/>
    <s v="BUILDERS WAREHOUSE:RUSTENBURG"/>
    <s v="PLANTED AERO BOWL 20CM  43597"/>
    <n v="-1"/>
    <n v="68.989999999999995"/>
    <n v="-68.989999999999995"/>
    <n v="-55732.340000000047"/>
    <x v="28"/>
  </r>
  <r>
    <m/>
    <x v="69"/>
    <s v="Credit Note"/>
    <s v="4401517897"/>
    <s v="BUILDERS WAREHOUSE:KLERKSDORP"/>
    <s v="PLANTED AERO BOWL 20CM  43597"/>
    <n v="-4"/>
    <n v="68.989999999999995"/>
    <n v="-275.95999999999998"/>
    <n v="-56008.300000000047"/>
    <x v="28"/>
  </r>
  <r>
    <m/>
    <x v="69"/>
    <s v="Credit Note"/>
    <s v="44363"/>
    <s v="FH CHAMBERLAIN TRADING (PTY) LTD:CENTURION"/>
    <s v="PLANTED AERO BOWL 20CM"/>
    <n v="-7"/>
    <n v="68.989999999999995"/>
    <n v="-482.93"/>
    <n v="-56491.230000000047"/>
    <x v="28"/>
  </r>
  <r>
    <m/>
    <x v="69"/>
    <s v="Credit Note"/>
    <s v="4401517771"/>
    <s v="BUILDERS WAREHOUSE:LAMBTON"/>
    <s v="PLANTED AERO BOWL 20CM  43597"/>
    <n v="-1"/>
    <n v="68.989999999999995"/>
    <n v="-68.989999999999995"/>
    <n v="-56560.220000000045"/>
    <x v="28"/>
  </r>
  <r>
    <m/>
    <x v="69"/>
    <s v="Credit Note"/>
    <s v="16794"/>
    <s v="FH CHAMBERLAIN TRADING (PTY) LTD:WATERKLOOF GLEN"/>
    <s v="PLANTED AERO BOWL 20CM"/>
    <n v="-10"/>
    <n v="68.989999999999995"/>
    <n v="-689.9"/>
    <n v="-57250.120000000046"/>
    <x v="28"/>
  </r>
  <r>
    <m/>
    <x v="230"/>
    <s v="Credit Note"/>
    <s v="4401518514"/>
    <s v="BUILDERS WAREHOUSE:ROBINDALE"/>
    <s v="PLANTED AERO BOWL 20CM  43597"/>
    <n v="-1"/>
    <n v="68.989999999999995"/>
    <n v="-68.989999999999995"/>
    <n v="-57319.110000000044"/>
    <x v="28"/>
  </r>
  <r>
    <m/>
    <x v="230"/>
    <s v="Credit Note"/>
    <s v="87326A"/>
    <s v="LITTLE AUSTRIA"/>
    <s v="PLANTED AERO BOWL 20CM"/>
    <n v="-2"/>
    <n v="64.989999999999995"/>
    <n v="-129.97999999999999"/>
    <n v="-57449.090000000047"/>
    <x v="28"/>
  </r>
  <r>
    <m/>
    <x v="70"/>
    <s v="Credit Note"/>
    <s v="4401518977"/>
    <s v="BUILDERS WAREHOUSE:FOURWAYS"/>
    <s v="PLANTED AERO BOWL 20CM  43597"/>
    <n v="-1"/>
    <n v="68.989999999999995"/>
    <n v="-68.989999999999995"/>
    <n v="-57518.080000000045"/>
    <x v="28"/>
  </r>
  <r>
    <m/>
    <x v="70"/>
    <s v="Credit Note"/>
    <s v="4401518946"/>
    <s v="BUILDERS WAREHOUSE:SUNWARD PARK"/>
    <s v="PLANTED AERO BOWL 20CM"/>
    <n v="-2"/>
    <n v="68.989999999999995"/>
    <n v="-137.97999999999999"/>
    <n v="-57656.060000000049"/>
    <x v="28"/>
  </r>
  <r>
    <m/>
    <x v="70"/>
    <s v="Credit Note"/>
    <s v="4401518989"/>
    <s v="BUILDERS WAREHOUSE:EDENVALE"/>
    <s v="PLANTED AERO BOWL 20CM  43597"/>
    <n v="-1"/>
    <n v="68.989999999999995"/>
    <n v="-68.989999999999995"/>
    <n v="-57725.050000000047"/>
    <x v="28"/>
  </r>
  <r>
    <m/>
    <x v="70"/>
    <s v="Credit Note"/>
    <s v="4401519021"/>
    <s v="BUILDERS WAREHOUSE:NORTHMEAD"/>
    <s v="PLANTED AERO BOWL 20CM 43597"/>
    <n v="-5"/>
    <n v="68.989999999999995"/>
    <n v="-344.95"/>
    <n v="-58070.000000000044"/>
    <x v="28"/>
  </r>
  <r>
    <m/>
    <x v="71"/>
    <s v="Credit Note"/>
    <s v="4401520437"/>
    <s v="BUILDERS WAREHOUSE:ZAMBEZI"/>
    <s v="PLANTED AERO BOWL 20CM 43597"/>
    <n v="-4"/>
    <n v="68.989999999999995"/>
    <n v="-275.95999999999998"/>
    <n v="-58345.960000000043"/>
    <x v="28"/>
  </r>
  <r>
    <m/>
    <x v="181"/>
    <s v="Credit Note"/>
    <s v="1867"/>
    <s v="ECKARDS GARDEN PAVILION"/>
    <s v="PLANTED AERO BOWL 20CM"/>
    <n v="-2"/>
    <n v="64.989999999999995"/>
    <n v="-129.97999999999999"/>
    <n v="-58475.940000000046"/>
    <x v="28"/>
  </r>
  <r>
    <m/>
    <x v="259"/>
    <s v="Credit Note"/>
    <s v="4401521699"/>
    <s v="BUILDERS WAREHOUSE:NEWCASTLE"/>
    <s v="PLANTED AERO BOWL 20CM  43597"/>
    <n v="-3"/>
    <n v="68.900000000000006"/>
    <n v="-206.7"/>
    <n v="-58682.640000000043"/>
    <x v="28"/>
  </r>
  <r>
    <m/>
    <x v="72"/>
    <s v="Credit Note"/>
    <s v="4401522198"/>
    <s v="BUILDERS WAREHOUSE:SUNWARD PARK"/>
    <s v="PLANTED AERO BOWL 20CM  43597"/>
    <n v="-1"/>
    <n v="68.989999999999995"/>
    <n v="-68.989999999999995"/>
    <n v="-58751.630000000041"/>
    <x v="28"/>
  </r>
  <r>
    <m/>
    <x v="72"/>
    <s v="Credit Note"/>
    <s v="4401522253"/>
    <s v="BUILDERS WAREHOUSE:BLOEMFONTEIN"/>
    <s v="PLANTED AERO BOWL 20CM"/>
    <n v="-5"/>
    <n v="68.989999999999995"/>
    <n v="-344.95"/>
    <n v="-59096.580000000038"/>
    <x v="28"/>
  </r>
  <r>
    <m/>
    <x v="73"/>
    <s v="Credit Note"/>
    <s v="4401523262"/>
    <s v="BUILDERS WAREHOUSE:CEDAR SQUARE"/>
    <s v="PLANTED AERO BOWL 20CM  43597"/>
    <n v="-1"/>
    <n v="68.989999999999995"/>
    <n v="-68.989999999999995"/>
    <n v="-59165.570000000036"/>
    <x v="28"/>
  </r>
  <r>
    <m/>
    <x v="73"/>
    <s v="Credit Note"/>
    <s v="15452"/>
    <s v="FH CHAMBERLAIN TRADING (PTY) LTD:RIVIERA"/>
    <s v="PLANTED AERO BOWL 20CM"/>
    <n v="-9"/>
    <n v="68.989999999999995"/>
    <n v="-620.91"/>
    <n v="-59786.48000000004"/>
    <x v="28"/>
  </r>
  <r>
    <m/>
    <x v="260"/>
    <s v="Credit Note"/>
    <s v="4401523735"/>
    <s v="BUILDERS WAREHOUSE:LAMBTON"/>
    <s v="PLANTED AERO BOWL 20CM  43597"/>
    <n v="-3"/>
    <n v="68.989999999999995"/>
    <n v="-206.97"/>
    <n v="-59993.450000000041"/>
    <x v="28"/>
  </r>
  <r>
    <m/>
    <x v="260"/>
    <s v="Credit Note"/>
    <s v="4401523854"/>
    <s v="BUILDERS WAREHOUSE:MIDDELBURG"/>
    <s v="PLANTED AERO BOWL 20CM  43597"/>
    <n v="-2"/>
    <n v="68.989999999999995"/>
    <n v="-137.97999999999999"/>
    <n v="-60131.430000000044"/>
    <x v="28"/>
  </r>
  <r>
    <m/>
    <x v="260"/>
    <s v="Credit Note"/>
    <s v="4401523818"/>
    <s v="BUILDERS WAREHOUSE:SECUNDA"/>
    <s v="PLANTED AERO BOWL 20CM  43597"/>
    <n v="-2"/>
    <n v="68.989999999999995"/>
    <n v="-137.97999999999999"/>
    <n v="-60269.410000000047"/>
    <x v="28"/>
  </r>
  <r>
    <m/>
    <x v="74"/>
    <s v="Credit Note"/>
    <s v="36440"/>
    <s v="FH CHAMBERLAIN TRADING (PTY) LTD:MONTANA"/>
    <s v="PLANTED AERO BOWL 20CM"/>
    <n v="-5"/>
    <n v="68.989999999999995"/>
    <n v="-344.95"/>
    <n v="-60614.360000000044"/>
    <x v="28"/>
  </r>
  <r>
    <m/>
    <x v="183"/>
    <s v="Credit Note"/>
    <s v="4401524733"/>
    <s v="BUILDERS WAREHOUSE:BLOEMFONTEIN"/>
    <s v="PLANTED AERO BOWL 20CM  43597"/>
    <n v="-5"/>
    <n v="68.989999999999995"/>
    <n v="-344.95"/>
    <n v="-60959.310000000041"/>
    <x v="28"/>
  </r>
  <r>
    <m/>
    <x v="261"/>
    <s v="Credit Note"/>
    <s v="4401525138"/>
    <s v="BUILDERS WAREHOUSE:NOORDHEUWEL"/>
    <s v="PLANTED AERO BOWL 20CM  43597"/>
    <n v="-1"/>
    <n v="68.989999999999995"/>
    <n v="-68.989999999999995"/>
    <n v="-61028.300000000039"/>
    <x v="28"/>
  </r>
  <r>
    <m/>
    <x v="75"/>
    <s v="Credit Note"/>
    <s v="4401525578"/>
    <s v="BUILDERS WAREHOUSE:ZAMBEZI"/>
    <s v="PLANTED AERO BOWL 20CM  43597"/>
    <n v="-3"/>
    <n v="68.989999999999995"/>
    <n v="-206.97"/>
    <n v="-61235.27000000004"/>
    <x v="28"/>
  </r>
  <r>
    <m/>
    <x v="75"/>
    <s v="Credit Note"/>
    <s v="4401525566"/>
    <s v="BUILDERS WAREHOUSE:CENTURION"/>
    <s v="PLANTED AERO BOWL 20CM  43597"/>
    <n v="-1"/>
    <n v="68.989999999999995"/>
    <n v="-68.989999999999995"/>
    <n v="-61304.260000000038"/>
    <x v="28"/>
  </r>
  <r>
    <m/>
    <x v="238"/>
    <s v="Credit Note"/>
    <s v="1906"/>
    <s v="LITTLE AUSTRIA"/>
    <s v="PLANTED AERO BOWL 20CM"/>
    <n v="-1"/>
    <n v="64.989999999999995"/>
    <n v="-64.989999999999995"/>
    <n v="-61369.250000000036"/>
    <x v="28"/>
  </r>
  <r>
    <m/>
    <x v="76"/>
    <s v="Credit Note"/>
    <s v="4401526560"/>
    <s v="BUILDERS WAREHOUSE:EDENVALE"/>
    <s v="PLANTED AERO BOWL 20CM  43597"/>
    <n v="-6"/>
    <n v="68.989999999999995"/>
    <n v="-413.94"/>
    <n v="-61783.190000000039"/>
    <x v="28"/>
  </r>
  <r>
    <m/>
    <x v="76"/>
    <s v="Credit Note"/>
    <s v="4401526583"/>
    <s v="BUILDERS WAREHOUSE:CEDAR SQUARE"/>
    <s v="PLANTED AERO BOWL 20CM  43597"/>
    <n v="-1"/>
    <n v="68.989999999999995"/>
    <n v="-68.989999999999995"/>
    <n v="-61852.180000000037"/>
    <x v="28"/>
  </r>
  <r>
    <m/>
    <x v="76"/>
    <s v="Credit Note"/>
    <s v="4401526621"/>
    <s v="BUILDERS WAREHOUSE:NORTHMEAD"/>
    <s v="PLANTED AERO BOWL 20CM  43597"/>
    <n v="-3"/>
    <n v="68.989999999999995"/>
    <n v="-206.97"/>
    <n v="-62059.150000000038"/>
    <x v="28"/>
  </r>
  <r>
    <m/>
    <x v="76"/>
    <s v="Credit Note"/>
    <s v="1908"/>
    <s v="THYME SQUARE"/>
    <s v="PLANTED AERO BOWL 20CM"/>
    <n v="-2"/>
    <n v="64.95"/>
    <n v="-129.9"/>
    <n v="-62189.050000000039"/>
    <x v="28"/>
  </r>
  <r>
    <m/>
    <x v="77"/>
    <s v="Credit Note"/>
    <s v="4401527541"/>
    <s v="BUILDERS WAREHOUSE:ZAMBEZI"/>
    <s v="PLANTED AERO BOWL 20CM  43597"/>
    <n v="-3"/>
    <n v="68.989999999999995"/>
    <n v="-206.97"/>
    <n v="-62396.02000000004"/>
    <x v="28"/>
  </r>
  <r>
    <m/>
    <x v="320"/>
    <s v="Credit Note"/>
    <s v="015547"/>
    <s v="FH CHAMBERLAIN TRADING (PTY) LTD:RIVIERA"/>
    <s v="PLANTED AERO BOWL 20CM"/>
    <n v="-6"/>
    <n v="68.989999999999995"/>
    <n v="-413.94"/>
    <n v="-62809.960000000043"/>
    <x v="28"/>
  </r>
  <r>
    <m/>
    <x v="320"/>
    <s v="Credit Note"/>
    <s v="4401527858"/>
    <s v="BUILDERS WAREHOUSE:CRAIGHALL PARK"/>
    <s v="PLANTED AERO BOWL 20CM  43597"/>
    <n v="-1"/>
    <n v="68.989999999999995"/>
    <n v="-68.989999999999995"/>
    <n v="-62878.950000000041"/>
    <x v="28"/>
  </r>
  <r>
    <m/>
    <x v="262"/>
    <s v="Credit Note"/>
    <s v="4401528463"/>
    <s v="BUILDERS WAREHOUSE:NORTHRIDING"/>
    <s v="PLANTED AERO BOWL 20CM  43597"/>
    <n v="-1"/>
    <n v="68.989999999999995"/>
    <n v="-68.989999999999995"/>
    <n v="-62947.940000000039"/>
    <x v="28"/>
  </r>
  <r>
    <m/>
    <x v="78"/>
    <s v="Credit Note"/>
    <s v="4401529060"/>
    <s v="BUILDERS WAREHOUSE:FOURWAYS"/>
    <s v="PLANTED AERO BOWL 20CM 43597"/>
    <n v="-1"/>
    <n v="68.989999999999995"/>
    <n v="-68.989999999999995"/>
    <n v="-63016.930000000037"/>
    <x v="28"/>
  </r>
  <r>
    <m/>
    <x v="78"/>
    <s v="Credit Note"/>
    <s v="4401529084"/>
    <s v="BUILDERS WAREHOUSE:LAMBTON"/>
    <s v="PLANTED AERO BOWL 20CM  43597"/>
    <n v="-6"/>
    <n v="68.989999999999995"/>
    <n v="-413.94"/>
    <n v="-63430.870000000039"/>
    <x v="28"/>
  </r>
  <r>
    <m/>
    <x v="78"/>
    <s v="Credit Note"/>
    <s v="01167"/>
    <s v="THYME SQUARE"/>
    <s v="PLANTED AERO BOWL 20CM"/>
    <n v="-3"/>
    <n v="64.95"/>
    <n v="-194.85"/>
    <n v="-63625.720000000038"/>
    <x v="28"/>
  </r>
  <r>
    <m/>
    <x v="296"/>
    <s v="Credit Note"/>
    <s v="4401530019"/>
    <s v="BUILDERS WAREHOUSE:SECUNDA"/>
    <s v="PLANTED AERO BOWL 20CM  43597"/>
    <n v="-1"/>
    <n v="68.989999999999995"/>
    <n v="-68.989999999999995"/>
    <n v="-63694.710000000036"/>
    <x v="28"/>
  </r>
  <r>
    <m/>
    <x v="296"/>
    <s v="Credit Note"/>
    <s v="4401530015"/>
    <s v="BUILDERS WAREHOUSE:NOORDHEUWEL"/>
    <s v="PLANTED AERO BOWL 20CM  43597"/>
    <n v="-1"/>
    <n v="68.989999999999995"/>
    <n v="-68.989999999999995"/>
    <n v="-63763.700000000033"/>
    <x v="28"/>
  </r>
  <r>
    <m/>
    <x v="79"/>
    <s v="Credit Note"/>
    <s v="1808"/>
    <s v="ROSES FOR U t/a URTH"/>
    <s v="PLANTED AERO BOWL 20CM"/>
    <n v="-1"/>
    <n v="64.989999999999995"/>
    <n v="-64.989999999999995"/>
    <n v="-63828.690000000031"/>
    <x v="28"/>
  </r>
  <r>
    <m/>
    <x v="79"/>
    <s v="Credit Note"/>
    <s v="4401530621"/>
    <s v="BUILDERS WAREHOUSE:BLOEMFONTEIN"/>
    <s v="PLANTED AERO BOWL 20CM  43597"/>
    <n v="-2"/>
    <n v="68.989999999999995"/>
    <n v="-137.97999999999999"/>
    <n v="-63966.670000000035"/>
    <x v="28"/>
  </r>
  <r>
    <m/>
    <x v="79"/>
    <s v="Credit Note"/>
    <s v="4401530644"/>
    <s v="BUILDERS WAREHOUSE:LYNNWOOD"/>
    <s v="PLANTED AERO BOWL 20CM  43597"/>
    <n v="-5"/>
    <n v="68.989999999999995"/>
    <n v="-344.95"/>
    <n v="-64311.620000000032"/>
    <x v="28"/>
  </r>
  <r>
    <m/>
    <x v="79"/>
    <s v="Credit Note"/>
    <s v="19095"/>
    <s v="FH CHAMBERLAIN TRADING (PTY) LTD:STRUBENSVALLEY"/>
    <s v="PLANTED AERO BOWL 20CM"/>
    <n v="-2"/>
    <n v="68.989999999999995"/>
    <n v="-137.97999999999999"/>
    <n v="-64449.600000000035"/>
    <x v="28"/>
  </r>
  <r>
    <m/>
    <x v="79"/>
    <s v="Credit Note"/>
    <s v="1913"/>
    <s v="MONTROSE NURSERY"/>
    <s v="PLANTED AERO BOWL 20CM"/>
    <n v="-3"/>
    <n v="64.989999999999995"/>
    <n v="-194.97"/>
    <n v="-64644.570000000036"/>
    <x v="28"/>
  </r>
  <r>
    <m/>
    <x v="79"/>
    <s v="Credit Note"/>
    <s v="36616"/>
    <s v="FH CHAMBERLAIN TRADING (PTY) LTD:MONTANA"/>
    <s v="PLANTED AERO BOWL 20CM"/>
    <n v="-4"/>
    <n v="68.989999999999995"/>
    <n v="-275.95999999999998"/>
    <n v="-64920.530000000035"/>
    <x v="28"/>
  </r>
  <r>
    <m/>
    <x v="263"/>
    <s v="Credit Note"/>
    <s v="44961"/>
    <s v="FH CHAMBERLAIN TRADING (PTY) LTD:CENTURION"/>
    <s v="PLANTED AERO BOWL 20CM"/>
    <n v="-1"/>
    <n v="68.989999999999995"/>
    <n v="-68.989999999999995"/>
    <n v="-64989.520000000033"/>
    <x v="28"/>
  </r>
  <r>
    <m/>
    <x v="263"/>
    <s v="Credit Note"/>
    <s v="17029"/>
    <s v="FH CHAMBERLAIN TRADING (PTY) LTD:WATERKLOOF GLEN"/>
    <s v="PLANTED AERO BOWL 20CM"/>
    <n v="-3"/>
    <n v="68.989999999999995"/>
    <n v="-206.97"/>
    <n v="-65196.490000000034"/>
    <x v="28"/>
  </r>
  <r>
    <m/>
    <x v="263"/>
    <s v="Credit Note"/>
    <s v="RTS1035681"/>
    <s v="RIVERSIDE MICA"/>
    <s v="PLANTED AERO BOWL 20CM"/>
    <n v="-1"/>
    <n v="64.25"/>
    <n v="-64.25"/>
    <n v="-65260.740000000034"/>
    <x v="28"/>
  </r>
  <r>
    <m/>
    <x v="80"/>
    <s v="Credit Note"/>
    <s v="4401531707"/>
    <s v="BUILDERS WAREHOUSE:BETHLEHEM"/>
    <s v="PLANTED AERO BOWL 20CM  43597"/>
    <n v="-1"/>
    <n v="68.989999999999995"/>
    <n v="-68.989999999999995"/>
    <n v="-65329.730000000032"/>
    <x v="28"/>
  </r>
  <r>
    <m/>
    <x v="80"/>
    <s v="Credit Note"/>
    <s v="1914"/>
    <s v="THYME SQUARE"/>
    <s v="PLANTED AERO BOWL 20CM"/>
    <n v="-1"/>
    <n v="64.95"/>
    <n v="-64.95"/>
    <n v="-65394.680000000029"/>
    <x v="28"/>
  </r>
  <r>
    <m/>
    <x v="81"/>
    <s v="Credit Note"/>
    <s v="4401532955"/>
    <s v="BUILDERS WAREHOUSE:GLEN EAGLES"/>
    <s v="PLANTED AERO BOWL 20CM  43597"/>
    <n v="-1"/>
    <n v="68.989999999999995"/>
    <n v="-68.989999999999995"/>
    <n v="-65463.670000000027"/>
    <x v="28"/>
  </r>
  <r>
    <m/>
    <x v="81"/>
    <s v="Credit Note"/>
    <s v="4401532871"/>
    <s v="BUILDERS WAREHOUSE:SILVERLAKES"/>
    <s v="PLANTED AERO BOWL 20CM  43597"/>
    <n v="-1"/>
    <n v="68.989999999999995"/>
    <n v="-68.989999999999995"/>
    <n v="-65532.660000000025"/>
    <x v="28"/>
  </r>
  <r>
    <m/>
    <x v="264"/>
    <s v="Credit Note"/>
    <s v="87664A"/>
    <s v="BUILDERS WAREHOUSE:MAFIKENG"/>
    <s v="PLANTED AERO BOWL 20CM  43597"/>
    <n v="-1"/>
    <n v="68.989999999999995"/>
    <n v="-68.989999999999995"/>
    <n v="-65601.650000000023"/>
    <x v="28"/>
  </r>
  <r>
    <m/>
    <x v="264"/>
    <s v="Credit Note"/>
    <s v="4401533529"/>
    <s v="BUILDERS WAREHOUSE:MAFIKENG"/>
    <s v="PLANTED AERO BOWL 20CM  43597"/>
    <n v="-7"/>
    <n v="68.989999999999995"/>
    <n v="-482.93"/>
    <n v="-66084.580000000016"/>
    <x v="28"/>
  </r>
  <r>
    <m/>
    <x v="233"/>
    <s v="Credit Note"/>
    <s v="1814"/>
    <s v="THYME SQUARE"/>
    <s v="PLANTED AERO BOWL 20CM"/>
    <n v="-4"/>
    <n v="64.95"/>
    <n v="-259.8"/>
    <n v="-66344.380000000019"/>
    <x v="28"/>
  </r>
  <r>
    <m/>
    <x v="83"/>
    <s v="Credit Note"/>
    <s v="4401535075"/>
    <s v="BUILDERS WAREHOUSE:FOURWAYS"/>
    <s v="43597  PLANTED AERO BOWL 20CM"/>
    <n v="-2"/>
    <n v="68.989999999999995"/>
    <n v="-137.97999999999999"/>
    <n v="-66482.360000000015"/>
    <x v="28"/>
  </r>
  <r>
    <m/>
    <x v="83"/>
    <s v="Credit Note"/>
    <s v="4401535042"/>
    <s v="BUILDERS WAREHOUSE:ZAMBEZI"/>
    <s v="43597  PLANTED AERO BOWL 20CM"/>
    <n v="-1"/>
    <n v="68.989999999999995"/>
    <n v="-68.989999999999995"/>
    <n v="-66551.35000000002"/>
    <x v="28"/>
  </r>
  <r>
    <m/>
    <x v="83"/>
    <s v="Credit Note"/>
    <s v="4401535104"/>
    <s v="BUILDERS WAREHOUSE:CHERRY LANE"/>
    <s v="43597  PLANTED AERO BOWL 20CM"/>
    <n v="-4"/>
    <n v="68.989999999999995"/>
    <n v="-275.95999999999998"/>
    <n v="-66827.310000000027"/>
    <x v="28"/>
  </r>
  <r>
    <m/>
    <x v="184"/>
    <s v="Credit Note"/>
    <s v="4401535396"/>
    <s v="BUILDERS WAREHOUSE:LAMBTON"/>
    <s v="43597  PLANTED AERO BOWL 20CM"/>
    <n v="-3"/>
    <n v="68.989999999999995"/>
    <n v="-206.97"/>
    <n v="-67034.280000000028"/>
    <x v="28"/>
  </r>
  <r>
    <m/>
    <x v="297"/>
    <s v="Credit Note"/>
    <s v="1878"/>
    <s v="IMPALA FLORA"/>
    <s v="PLANTED AERO BOWL 20CM"/>
    <n v="-3"/>
    <n v="64.989999999999995"/>
    <n v="-194.97"/>
    <n v="-67229.250000000029"/>
    <x v="28"/>
  </r>
  <r>
    <m/>
    <x v="85"/>
    <s v="Credit Note"/>
    <s v="4401537273"/>
    <s v="BUILDERS WAREHOUSE:ZAMBEZI"/>
    <s v="PLANTED AERO BOWL 20CM  43597"/>
    <n v="-2"/>
    <n v="68.989999999999995"/>
    <n v="-137.97999999999999"/>
    <n v="-67367.230000000025"/>
    <x v="28"/>
  </r>
  <r>
    <m/>
    <x v="86"/>
    <s v="Credit Note"/>
    <s v="4401538318"/>
    <s v="BUILDERS WAREHOUSE:BEDFORDVIEW"/>
    <s v="PLANTED AERO BOWL 20CM  43597"/>
    <n v="-2"/>
    <n v="68.989999999999995"/>
    <n v="-137.97999999999999"/>
    <n v="-67505.210000000021"/>
    <x v="28"/>
  </r>
  <r>
    <m/>
    <x v="86"/>
    <s v="Credit Note"/>
    <s v="1917"/>
    <s v="LITTLE AUSTRIA"/>
    <s v="PLANTED AERO BOWL 20CM"/>
    <n v="-1"/>
    <n v="64.989999999999995"/>
    <n v="-64.989999999999995"/>
    <n v="-67570.200000000026"/>
    <x v="28"/>
  </r>
  <r>
    <m/>
    <x v="87"/>
    <s v="Credit Note"/>
    <s v="1883"/>
    <s v="PRETTY GARDENS"/>
    <s v="PLANTED AERO BOWL 20CM"/>
    <n v="-3"/>
    <n v="64.989999999999995"/>
    <n v="-194.97"/>
    <n v="-67765.170000000027"/>
    <x v="28"/>
  </r>
  <r>
    <m/>
    <x v="87"/>
    <s v="Credit Note"/>
    <s v="4401538706"/>
    <s v="BUILDERS WAREHOUSE:EDENVALE"/>
    <s v="PLANTED AERO BOWL 20CM  43597"/>
    <n v="-2"/>
    <n v="68.989999999999995"/>
    <n v="-137.97999999999999"/>
    <n v="-67903.150000000023"/>
    <x v="28"/>
  </r>
  <r>
    <m/>
    <x v="87"/>
    <s v="Credit Note"/>
    <s v="4401538818"/>
    <s v="BUILDERS WAREHOUSE:RIVONIA"/>
    <s v="PLANTED AERO BOWL 20CM  43597"/>
    <n v="-1"/>
    <n v="68.989999999999995"/>
    <n v="-68.989999999999995"/>
    <n v="-67972.140000000029"/>
    <x v="28"/>
  </r>
  <r>
    <m/>
    <x v="185"/>
    <s v="Credit Note"/>
    <s v="4401540455"/>
    <s v="BUILDERS WAREHOUSE:KLERKSDORP"/>
    <s v="PLANTED AERO BOWL 20CM  43597"/>
    <n v="-1"/>
    <n v="68.989999999999995"/>
    <n v="-68.989999999999995"/>
    <n v="-68041.130000000034"/>
    <x v="28"/>
  </r>
  <r>
    <m/>
    <x v="186"/>
    <s v="Credit Note"/>
    <s v="4401541004"/>
    <s v="BUILDERS WAREHOUSE:MIDDELBURG"/>
    <s v="PLANTED AERO BOWL 20CM  43597"/>
    <n v="-2"/>
    <n v="68.989999999999995"/>
    <n v="-137.97999999999999"/>
    <n v="-68179.11000000003"/>
    <x v="28"/>
  </r>
  <r>
    <m/>
    <x v="91"/>
    <s v="Credit Note"/>
    <s v="11665"/>
    <s v="FH CHAMBERLAIN TRADING (PTY) LTD:KYALAMI"/>
    <s v="PLANTED AERO BOWL 20CM"/>
    <n v="-1"/>
    <n v="68.989999999999995"/>
    <n v="-68.989999999999995"/>
    <n v="-68248.100000000035"/>
    <x v="28"/>
  </r>
  <r>
    <m/>
    <x v="299"/>
    <s v="Credit Note"/>
    <s v="17250"/>
    <s v="FH CHAMBERLAIN TRADING (PTY) LTD:WATERKLOOF GLEN"/>
    <s v="PLANTED AERO BOWL 20CM"/>
    <n v="-5"/>
    <n v="68.989999999999995"/>
    <n v="-344.95"/>
    <n v="-68593.050000000032"/>
    <x v="28"/>
  </r>
  <r>
    <m/>
    <x v="243"/>
    <s v="Credit Note"/>
    <s v="4401543340"/>
    <s v="BUILDERS WAREHOUSE:NOORDHEUWEL"/>
    <s v="PLANTED AERO BOWL 20CM  43597"/>
    <n v="-4"/>
    <n v="68.989999999999995"/>
    <n v="-275.95999999999998"/>
    <n v="-68869.010000000038"/>
    <x v="28"/>
  </r>
  <r>
    <m/>
    <x v="243"/>
    <s v="Credit Note"/>
    <s v="36964"/>
    <s v="FH CHAMBERLAIN TRADING (PTY) LTD:MONTANA"/>
    <s v="PLANTED AERO BOWL 20CM"/>
    <n v="-2"/>
    <n v="68.989999999999995"/>
    <n v="-137.97999999999999"/>
    <n v="-69006.990000000034"/>
    <x v="28"/>
  </r>
  <r>
    <m/>
    <x v="92"/>
    <s v="Credit Note"/>
    <s v="1820"/>
    <s v="ROSES FOR U t/a URTH"/>
    <s v="PLANTED AERO BOWL 20CM"/>
    <n v="-2"/>
    <n v="64.989999999999995"/>
    <n v="-129.97999999999999"/>
    <n v="-69136.97000000003"/>
    <x v="28"/>
  </r>
  <r>
    <m/>
    <x v="92"/>
    <s v="Credit Note"/>
    <s v="4401543669"/>
    <s v="BUILDERS WAREHOUSE:RIVONIA"/>
    <s v="PLANTED AERO BOWL 20CM  43597"/>
    <n v="-1"/>
    <n v="68.989999999999995"/>
    <n v="-68.989999999999995"/>
    <n v="-69205.960000000036"/>
    <x v="28"/>
  </r>
  <r>
    <m/>
    <x v="93"/>
    <s v="Credit Note"/>
    <s v="4401544603"/>
    <s v="BUILDERS WAREHOUSE:CHERRY LANE"/>
    <s v="PLANTED AERO BOWL 20CM  43597"/>
    <n v="-1"/>
    <n v="68.989999999999995"/>
    <n v="-68.989999999999995"/>
    <n v="-69274.950000000041"/>
    <x v="28"/>
  </r>
  <r>
    <m/>
    <x v="93"/>
    <s v="Credit Note"/>
    <s v="4401544542"/>
    <s v="BUILDERS WAREHOUSE:BRYANSTON"/>
    <s v="PLANTED AERO BOWL 20CM 43597"/>
    <n v="-5"/>
    <n v="68.989999999999995"/>
    <n v="-344.95"/>
    <n v="-69619.900000000038"/>
    <x v="28"/>
  </r>
  <r>
    <m/>
    <x v="93"/>
    <s v="Credit Note"/>
    <s v="4401544621"/>
    <s v="BUILDERS WAREHOUSE:ZAMBEZI"/>
    <s v="PLANTED AERO BOWL 20CM  43597"/>
    <n v="-4"/>
    <n v="68.989999999999995"/>
    <n v="-275.95999999999998"/>
    <n v="-69895.860000000044"/>
    <x v="28"/>
  </r>
  <r>
    <m/>
    <x v="94"/>
    <s v="Credit Note"/>
    <s v="15835"/>
    <s v="FH CHAMBERLAIN TRADING (PTY) LTD:RIVIERA"/>
    <s v="PLANTED AERO BOWL 20CM"/>
    <n v="-3"/>
    <n v="68.989999999999995"/>
    <n v="-206.97"/>
    <n v="-70102.830000000045"/>
    <x v="28"/>
  </r>
  <r>
    <m/>
    <x v="300"/>
    <s v="Credit Note"/>
    <s v="45663"/>
    <s v="FH CHAMBERLAIN TRADING (PTY) LTD:CENTURION"/>
    <s v="PLANTED AERO BOWL 20CM"/>
    <n v="-1"/>
    <n v="68.989999999999995"/>
    <n v="-68.989999999999995"/>
    <n v="-70171.820000000051"/>
    <x v="28"/>
  </r>
  <r>
    <m/>
    <x v="268"/>
    <s v="Credit Note"/>
    <s v="1148"/>
    <s v="THYME SQUARE"/>
    <s v="PLANTED AERO BOWL 20CM"/>
    <n v="-3"/>
    <n v="64.95"/>
    <n v="-194.85"/>
    <n v="-70366.670000000056"/>
    <x v="28"/>
  </r>
  <r>
    <m/>
    <x v="188"/>
    <s v="Credit Note"/>
    <s v="4401546864"/>
    <s v="BUILDERS WAREHOUSE:SECUNDA"/>
    <s v="PLANTED AERO BOWL 20CM  43597"/>
    <n v="-2"/>
    <n v="72.5"/>
    <n v="-145"/>
    <n v="-70511.670000000056"/>
    <x v="28"/>
  </r>
  <r>
    <m/>
    <x v="188"/>
    <s v="Credit Note"/>
    <s v="37099"/>
    <s v="FH CHAMBERLAIN TRADING (PTY) LTD:MONTANA"/>
    <s v="PLANTED AERO BOWL 20CM"/>
    <n v="-5"/>
    <n v="68.989999999999995"/>
    <n v="-344.95"/>
    <n v="-70856.620000000054"/>
    <x v="28"/>
  </r>
  <r>
    <m/>
    <x v="189"/>
    <s v="Credit Note"/>
    <s v="15842"/>
    <s v="GARDENSHOP PARKTOWN"/>
    <s v="PLANTED AERO BOWL 20CM"/>
    <n v="-1"/>
    <n v="68.900000000000006"/>
    <n v="-68.900000000000006"/>
    <n v="-70925.520000000048"/>
    <x v="28"/>
  </r>
  <r>
    <m/>
    <x v="95"/>
    <s v="Credit Note"/>
    <s v="4401547310"/>
    <s v="BUILDERS WAREHOUSE:NOORDHEUWEL"/>
    <s v="PLANTED AERO BOWL 20CM  43597"/>
    <n v="-1"/>
    <n v="72.5"/>
    <n v="-72.5"/>
    <n v="-70998.020000000048"/>
    <x v="28"/>
  </r>
  <r>
    <m/>
    <x v="95"/>
    <s v="Credit Note"/>
    <s v="87971A"/>
    <s v="CLARKS GARDEN CENTRE"/>
    <s v="PLANTED AERO BOWL 20CM"/>
    <n v="-2"/>
    <n v="68.900000000000006"/>
    <n v="-137.80000000000001"/>
    <n v="-71135.820000000051"/>
    <x v="28"/>
  </r>
  <r>
    <m/>
    <x v="95"/>
    <s v="Credit Note"/>
    <s v="4401547886"/>
    <s v="BUILDERS WAREHOUSE:MAFIKENG"/>
    <s v="PLANTED AERO BOWL 20CM  43597"/>
    <n v="-8"/>
    <n v="72.5"/>
    <n v="-580"/>
    <n v="-71715.820000000051"/>
    <x v="28"/>
  </r>
  <r>
    <m/>
    <x v="96"/>
    <s v="Credit Note"/>
    <s v="4401549095"/>
    <s v="BUILDERS WAREHOUSE:LYNNWOOD"/>
    <s v="PLANTED AERO BOWL 20CM  43597"/>
    <n v="-3"/>
    <n v="72.5"/>
    <n v="-217.5"/>
    <n v="-71933.320000000051"/>
    <x v="28"/>
  </r>
  <r>
    <m/>
    <x v="98"/>
    <s v="Credit Note"/>
    <s v="1925"/>
    <s v="ROSES FOR U t/a URTH"/>
    <s v="PLANTED AERO BOWL 20CM"/>
    <n v="-1"/>
    <n v="68.900000000000006"/>
    <n v="-68.900000000000006"/>
    <n v="-72002.220000000045"/>
    <x v="28"/>
  </r>
  <r>
    <m/>
    <x v="98"/>
    <s v="Credit Note"/>
    <s v="88027A"/>
    <s v="BUILDERS WAREHOUSE:FOURWAYS"/>
    <s v="PLANTED AERO BOWL 20CM  43597"/>
    <n v="-1"/>
    <n v="72.5"/>
    <n v="-72.5"/>
    <n v="-72074.720000000045"/>
    <x v="28"/>
  </r>
  <r>
    <m/>
    <x v="98"/>
    <s v="Credit Note"/>
    <s v="4401550863"/>
    <s v="BUILDERS WAREHOUSE:EDENVALE"/>
    <s v="PLANTED AERO BOWL 20CM  43597"/>
    <n v="-1"/>
    <n v="72.5"/>
    <n v="-72.5"/>
    <n v="-72147.220000000045"/>
    <x v="28"/>
  </r>
  <r>
    <m/>
    <x v="98"/>
    <s v="Credit Note"/>
    <s v="4401550889"/>
    <s v="BUILDERS WAREHOUSE:SUNWARD PARK"/>
    <s v="PLANTED AERO BOWL 20CM  43597"/>
    <n v="-3"/>
    <n v="72.5"/>
    <n v="-217.5"/>
    <n v="-72364.720000000045"/>
    <x v="28"/>
  </r>
  <r>
    <m/>
    <x v="98"/>
    <s v="Credit Note"/>
    <s v="1890"/>
    <s v="THYME SQUARE"/>
    <s v="PLANTED AERO BOWL 20CM"/>
    <n v="-2"/>
    <n v="68.8"/>
    <n v="-137.6"/>
    <n v="-72502.320000000051"/>
    <x v="28"/>
  </r>
  <r>
    <m/>
    <x v="302"/>
    <s v="Credit Note"/>
    <s v="4401551528"/>
    <s v="BUILDERS WAREHOUSE:NOORDHEUWEL"/>
    <s v="PLANTED AERO BOWL 20CM  43597"/>
    <n v="-2"/>
    <n v="72.5"/>
    <n v="-145"/>
    <n v="-72647.320000000051"/>
    <x v="28"/>
  </r>
  <r>
    <m/>
    <x v="99"/>
    <s v="Credit Note"/>
    <s v="4401551915"/>
    <s v="BUILDERS WAREHOUSE:GLEN EAGLES"/>
    <s v="PLANTED AERO BOWL 20CM  43597"/>
    <n v="-2"/>
    <n v="72.5"/>
    <n v="-145"/>
    <n v="-72792.320000000051"/>
    <x v="28"/>
  </r>
  <r>
    <m/>
    <x v="99"/>
    <s v="Credit Note"/>
    <s v="4401552006"/>
    <s v="BUILDERS WAREHOUSE:LYNNWOOD"/>
    <s v="PLANTED AERO BOWL 20CM  43597"/>
    <n v="-3"/>
    <n v="72.5"/>
    <n v="-217.5"/>
    <n v="-73009.820000000051"/>
    <x v="28"/>
  </r>
  <r>
    <m/>
    <x v="99"/>
    <s v="Credit Note"/>
    <s v="4401552049"/>
    <s v="BUILDERS WAREHOUSE:FOURWAYS"/>
    <s v="PLANTED AERO BOWL 20CM  43597"/>
    <n v="-1"/>
    <n v="72.5"/>
    <n v="-72.5"/>
    <n v="-73082.320000000051"/>
    <x v="28"/>
  </r>
  <r>
    <m/>
    <x v="190"/>
    <s v="Credit Note"/>
    <s v="88101A"/>
    <s v="MONTROSE NURSERY"/>
    <s v="PLANTED AERO BOWL 20CM"/>
    <n v="-2"/>
    <n v="21.8"/>
    <n v="-43.6"/>
    <n v="-73125.920000000056"/>
    <x v="28"/>
  </r>
  <r>
    <m/>
    <x v="239"/>
    <s v="Credit Note"/>
    <s v="1663"/>
    <s v="LITTLE AUSTRIA"/>
    <s v="PLANTED AERO BOWL 20CM"/>
    <n v="-1"/>
    <n v="68.900000000000006"/>
    <n v="-68.900000000000006"/>
    <n v="-73194.820000000051"/>
    <x v="28"/>
  </r>
  <r>
    <m/>
    <x v="239"/>
    <s v="Credit Note"/>
    <s v="37242"/>
    <s v="FH CHAMBERLAIN TRADING (PTY) LTD:MONTANA"/>
    <s v="PLANTED AERO BOWL 20CM"/>
    <n v="-2"/>
    <n v="68.989999999999995"/>
    <n v="-137.97999999999999"/>
    <n v="-73332.800000000047"/>
    <x v="28"/>
  </r>
  <r>
    <m/>
    <x v="100"/>
    <s v="Credit Note"/>
    <s v="1892"/>
    <s v="ROSES FOR U t/a URTH"/>
    <s v="PLANTED AERO BOWL 20CM"/>
    <n v="-1"/>
    <n v="68.900000000000006"/>
    <n v="-68.900000000000006"/>
    <n v="-73401.700000000041"/>
    <x v="28"/>
  </r>
  <r>
    <m/>
    <x v="100"/>
    <s v="Credit Note"/>
    <s v="1926"/>
    <s v="THYME SQUARE"/>
    <s v="PLANTED AERO BOWL 20CM"/>
    <n v="-4"/>
    <n v="64.95"/>
    <n v="-259.8"/>
    <n v="-73661.500000000044"/>
    <x v="28"/>
  </r>
  <r>
    <m/>
    <x v="303"/>
    <s v="Credit Note"/>
    <s v="4401554121"/>
    <s v="BUILDERS WAREHOUSE:NOORDHEUWEL"/>
    <s v="PLANTED AERO BOWL 20CM  43597"/>
    <n v="-1"/>
    <n v="72.5"/>
    <n v="-72.5"/>
    <n v="-73734.000000000044"/>
    <x v="28"/>
  </r>
  <r>
    <m/>
    <x v="101"/>
    <s v="Credit Note"/>
    <s v="4401554486"/>
    <s v="BUILDERS WAREHOUSE:SECUNDA"/>
    <s v="PLANTED AERO BOWL 20CM  43597"/>
    <n v="-2"/>
    <n v="72.5"/>
    <n v="-145"/>
    <n v="-73879.000000000044"/>
    <x v="28"/>
  </r>
  <r>
    <m/>
    <x v="223"/>
    <s v="Credit Note"/>
    <s v="17503"/>
    <s v="FH CHAMBERLAIN TRADING (PTY) LTD:WATERKLOOF GLEN"/>
    <s v="PLANTED AERO BOWL 20CM"/>
    <n v="-4"/>
    <n v="68.989999999999995"/>
    <n v="-275.95999999999998"/>
    <n v="-74154.96000000005"/>
    <x v="28"/>
  </r>
  <r>
    <m/>
    <x v="223"/>
    <s v="Credit Note"/>
    <s v="17505"/>
    <s v="FH CHAMBERLAIN TRADING (PTY) LTD:WATERKLOOF GLEN"/>
    <s v="PLANTED AERO BOWL 20CM"/>
    <n v="-1"/>
    <n v="68.989999999999995"/>
    <n v="-68.989999999999995"/>
    <n v="-74223.950000000055"/>
    <x v="28"/>
  </r>
  <r>
    <m/>
    <x v="223"/>
    <s v="Credit Note"/>
    <s v="4401554992"/>
    <s v="BUILDERS WAREHOUSE:KLERKSDORP"/>
    <s v="PLANTED AERO BOWL 20CM  43597"/>
    <n v="-2"/>
    <n v="72.5"/>
    <n v="-145"/>
    <n v="-74368.950000000055"/>
    <x v="28"/>
  </r>
  <r>
    <m/>
    <x v="102"/>
    <s v="Credit Note"/>
    <s v="19507/80325271"/>
    <s v="FH CHAMBERLAIN TRADING (PTY) LTD:STRUBENSVALLEY"/>
    <s v="PLANTED AERO BOWL 20CM"/>
    <n v="-1"/>
    <n v="68.989999999999995"/>
    <n v="-68.989999999999995"/>
    <n v="-74437.940000000061"/>
    <x v="28"/>
  </r>
  <r>
    <m/>
    <x v="102"/>
    <s v="Credit Note"/>
    <s v="37305"/>
    <s v="FH CHAMBERLAIN TRADING (PTY) LTD:MONTANA"/>
    <s v="PLANTED AERO BOWL 20CM"/>
    <n v="-19"/>
    <n v="68.989999999999995"/>
    <n v="-1310.81"/>
    <n v="-75748.750000000058"/>
    <x v="28"/>
  </r>
  <r>
    <m/>
    <x v="103"/>
    <s v="Credit Note"/>
    <s v="4401555827"/>
    <s v="BUILDERS WAREHOUSE:BLOEMFONTEIN"/>
    <s v="PLANTED AERO BOWL 20CM  43597"/>
    <n v="-2"/>
    <n v="72.5"/>
    <n v="-145"/>
    <n v="-75893.750000000058"/>
    <x v="28"/>
  </r>
  <r>
    <m/>
    <x v="103"/>
    <s v="Credit Note"/>
    <s v="1822"/>
    <s v="ROSES FOR U t/a URTH"/>
    <s v="PLANTED AERO BOWL VIOLA 20CM"/>
    <n v="-5"/>
    <n v="68.900000000000006"/>
    <n v="-344.5"/>
    <n v="-76238.250000000058"/>
    <x v="28"/>
  </r>
  <r>
    <m/>
    <x v="103"/>
    <s v="Credit Note"/>
    <s v="1822"/>
    <s v="ROSES FOR U t/a URTH"/>
    <s v="PLANTED AERO BOWL PANSY 20CM"/>
    <n v="-4"/>
    <n v="68.900000000000006"/>
    <n v="-275.60000000000002"/>
    <n v="-76513.850000000064"/>
    <x v="28"/>
  </r>
  <r>
    <m/>
    <x v="104"/>
    <s v="Credit Note"/>
    <s v="4401556285"/>
    <s v="BUILDERS WAREHOUSE:HARTEBEESPOORT"/>
    <s v="PLANTED AERO BOWL 20CM  43597"/>
    <n v="-5"/>
    <n v="72.5"/>
    <n v="-362.5"/>
    <n v="-76876.350000000064"/>
    <x v="28"/>
  </r>
  <r>
    <m/>
    <x v="105"/>
    <s v="Credit Note"/>
    <s v="4401556764"/>
    <s v="BUILDERS WAREHOUSE:SECUNDA"/>
    <s v="PLANTED AERO BOWL 20CM  43597"/>
    <n v="-1"/>
    <n v="72.5"/>
    <n v="-72.5"/>
    <n v="-76948.850000000064"/>
    <x v="28"/>
  </r>
  <r>
    <m/>
    <x v="105"/>
    <s v="Credit Note"/>
    <s v="4401556712"/>
    <s v="BUILDERS WAREHOUSE:CHERRY LANE"/>
    <s v="PLANTED AERO BOWL 20CM  43597"/>
    <n v="-2"/>
    <n v="72.5"/>
    <n v="-145"/>
    <n v="-77093.850000000064"/>
    <x v="28"/>
  </r>
  <r>
    <m/>
    <x v="106"/>
    <s v="Credit Note"/>
    <s v="16044"/>
    <s v="FH CHAMBERLAIN TRADING (PTY) LTD:RIVIERA"/>
    <s v="PLANTED AERO BOWL 20CM  43597"/>
    <n v="-3"/>
    <n v="68.989999999999995"/>
    <n v="-206.97"/>
    <n v="-77300.820000000065"/>
    <x v="28"/>
  </r>
  <r>
    <m/>
    <x v="107"/>
    <s v="Credit Note"/>
    <s v="4401557598"/>
    <s v="BUILDERS WAREHOUSE:BLOEMFONTEIN"/>
    <s v="PLANTED AERO BOWL 20CM  43597"/>
    <n v="-7"/>
    <n v="72.5"/>
    <n v="-507.5"/>
    <n v="-77808.320000000065"/>
    <x v="28"/>
  </r>
  <r>
    <m/>
    <x v="107"/>
    <s v="Credit Note"/>
    <s v="17558"/>
    <s v="FH CHAMBERLAIN TRADING (PTY) LTD:WATERKLOOF GLEN"/>
    <s v="PLANTED AERO BOWL 20CM"/>
    <n v="-1"/>
    <n v="68.989999999999995"/>
    <n v="-68.989999999999995"/>
    <n v="-77877.31000000007"/>
    <x v="28"/>
  </r>
  <r>
    <m/>
    <x v="107"/>
    <s v="Credit Note"/>
    <s v="4401557582"/>
    <s v="BUILDERS WAREHOUSE:MIDDELBURG"/>
    <s v="PLANTED AERO BOWL 20CM  43597"/>
    <n v="-2"/>
    <n v="72.5"/>
    <n v="-145"/>
    <n v="-78022.31000000007"/>
    <x v="28"/>
  </r>
  <r>
    <m/>
    <x v="108"/>
    <s v="Credit Note"/>
    <s v="4401557890"/>
    <s v="BUILDERS WAREHOUSE:BETHLEHEM"/>
    <s v="PLANTED AERO BOWL 20CM  43597"/>
    <n v="-1"/>
    <n v="72.5"/>
    <n v="-72.5"/>
    <n v="-78094.81000000007"/>
    <x v="28"/>
  </r>
  <r>
    <m/>
    <x v="109"/>
    <s v="Credit Note"/>
    <s v="4401558496"/>
    <s v="BUILDERS WAREHOUSE:ROBINDALE"/>
    <s v="PLANTED AERO BOWL 20CM  43597"/>
    <n v="-2"/>
    <n v="72.5"/>
    <n v="-145"/>
    <n v="-78239.81000000007"/>
    <x v="28"/>
  </r>
  <r>
    <m/>
    <x v="109"/>
    <s v="Credit Note"/>
    <s v="4401558913"/>
    <s v="BUILDERS WAREHOUSE:RASLOUW"/>
    <s v="PLANTED AERO BOWL 20CM  43597"/>
    <n v="-4"/>
    <n v="72.5"/>
    <n v="-290"/>
    <n v="-78529.81000000007"/>
    <x v="28"/>
  </r>
  <r>
    <m/>
    <x v="109"/>
    <s v="Credit Note"/>
    <s v="4401558880"/>
    <s v="BUILDERS WAREHOUSE:GEZINA NEW"/>
    <s v="PLANTED AERO BOWL 20CM  43597"/>
    <n v="-3"/>
    <n v="72.5"/>
    <n v="-217.5"/>
    <n v="-78747.31000000007"/>
    <x v="28"/>
  </r>
  <r>
    <m/>
    <x v="109"/>
    <s v="Credit Note"/>
    <s v="4401558909"/>
    <s v="BUILDERS WAREHOUSE:ZAMBEZI"/>
    <s v="PLANTED AERO BOWL 20CM  43597"/>
    <n v="-3"/>
    <n v="72.5"/>
    <n v="-217.5"/>
    <n v="-78964.81000000007"/>
    <x v="28"/>
  </r>
  <r>
    <m/>
    <x v="110"/>
    <s v="Credit Note"/>
    <s v="4401559328"/>
    <s v="BUILDERS WAREHOUSE:SECUNDA"/>
    <s v="PLANTED AERO BOWL 20CM  43597"/>
    <n v="-1"/>
    <n v="72.5"/>
    <n v="-72.5"/>
    <n v="-79037.31000000007"/>
    <x v="28"/>
  </r>
  <r>
    <m/>
    <x v="110"/>
    <s v="Credit Note"/>
    <s v="4401559113"/>
    <s v="BUILDERS WAREHOUSE:GLEN EAGLES"/>
    <s v="PLANTED AERO BOWL 20CM  43597"/>
    <n v="-1"/>
    <n v="72.5"/>
    <n v="-72.5"/>
    <n v="-79109.81000000007"/>
    <x v="28"/>
  </r>
  <r>
    <m/>
    <x v="110"/>
    <s v="Credit Note"/>
    <s v="11985"/>
    <s v="FH CHAMBERLAIN TRADING (PTY) LTD:KYALAMI"/>
    <s v="PLANTED AERO BOWL 20CM"/>
    <n v="-1"/>
    <n v="68.989999999999995"/>
    <n v="-68.989999999999995"/>
    <n v="-79178.800000000076"/>
    <x v="28"/>
  </r>
  <r>
    <m/>
    <x v="110"/>
    <s v="Credit Note"/>
    <s v="16091"/>
    <s v="FH CHAMBERLAIN TRADING (PTY) LTD:RIVIERA"/>
    <s v="PLANTED AERO BOWL 20CM"/>
    <n v="-4"/>
    <n v="68.989999999999995"/>
    <n v="-275.95999999999998"/>
    <n v="-79454.760000000082"/>
    <x v="28"/>
  </r>
  <r>
    <m/>
    <x v="209"/>
    <s v="Credit Note"/>
    <s v="88433A"/>
    <s v="BUILDERS WAREHOUSE:FLORIDA GLEN"/>
    <s v="PLANTED AERO BOWL 20CM  43597"/>
    <n v="-3"/>
    <n v="72.5"/>
    <n v="-217.5"/>
    <n v="-79672.260000000082"/>
    <x v="28"/>
  </r>
  <r>
    <m/>
    <x v="209"/>
    <s v="Credit Note"/>
    <s v="88430A"/>
    <s v="LITTLE AUSTRIA"/>
    <s v="PLANTED AERO BOWL 20CM"/>
    <n v="-2"/>
    <n v="68.900000000000006"/>
    <n v="-137.80000000000001"/>
    <n v="-79810.060000000085"/>
    <x v="28"/>
  </r>
  <r>
    <m/>
    <x v="111"/>
    <s v="Credit Note"/>
    <s v="1672"/>
    <s v="ROSES FOR U t/a URTH"/>
    <s v="PLANTED AERO BOWL 20CM"/>
    <n v="-2"/>
    <n v="68.900000000000006"/>
    <n v="-137.80000000000001"/>
    <n v="-79947.860000000088"/>
    <x v="28"/>
  </r>
  <r>
    <m/>
    <x v="111"/>
    <s v="Credit Note"/>
    <s v="1672"/>
    <s v="ROSES FOR U t/a URTH"/>
    <s v="PLANTED AERO BOWL CALIBRACHOA  20CM"/>
    <n v="-1"/>
    <n v="68.900000000000006"/>
    <n v="-68.900000000000006"/>
    <n v="-80016.760000000082"/>
    <x v="16"/>
  </r>
  <r>
    <m/>
    <x v="111"/>
    <s v="Credit Note"/>
    <s v="4401560202"/>
    <s v="BUILDERS WAREHOUSE:BLOEMFONTEIN"/>
    <s v="PLANTED AERO BOWL 20CM"/>
    <n v="-1"/>
    <n v="72.5"/>
    <n v="-72.5"/>
    <n v="-80089.260000000082"/>
    <x v="28"/>
  </r>
  <r>
    <m/>
    <x v="111"/>
    <s v="Credit Note"/>
    <s v="88438A"/>
    <s v="BUILDERS WAREHOUSE:SUNWARD PARK"/>
    <s v="PLANTED AERO BOWL 20CM  43597"/>
    <n v="-2"/>
    <n v="72.5"/>
    <n v="-145"/>
    <n v="-80234.260000000082"/>
    <x v="28"/>
  </r>
  <r>
    <m/>
    <x v="111"/>
    <s v="Credit Note"/>
    <s v="4401560056"/>
    <s v="BUILDERS WAREHOUSE:CEDAR SQUARE"/>
    <s v="PLANTED AERO BOWL 20CM  43597"/>
    <n v="-1"/>
    <n v="72.5"/>
    <n v="-72.5"/>
    <n v="-80306.760000000082"/>
    <x v="28"/>
  </r>
  <r>
    <m/>
    <x v="111"/>
    <s v="Credit Note"/>
    <s v="88442A"/>
    <s v="BUILDERS WAREHOUSE:EDENVALE"/>
    <s v="PLANTED AERO BOWL 20CM  43597"/>
    <n v="-10"/>
    <n v="72.5"/>
    <n v="-725"/>
    <n v="-81031.760000000082"/>
    <x v="28"/>
  </r>
  <r>
    <m/>
    <x v="111"/>
    <s v="Credit Note"/>
    <s v="4401560211"/>
    <s v="BUILDERS WAREHOUSE:MIDDELBURG"/>
    <s v="PLANTED AERO BOWL 20CM  43597"/>
    <n v="-2"/>
    <n v="72.5"/>
    <n v="-145"/>
    <n v="-81176.760000000082"/>
    <x v="28"/>
  </r>
  <r>
    <m/>
    <x v="112"/>
    <s v="Credit Note"/>
    <s v="4401560786"/>
    <s v="BUILDERS WAREHOUSE:NOORDHEUWEL"/>
    <s v="PLANTED AERO BOWL 20CM  43597"/>
    <n v="-1"/>
    <n v="72.5"/>
    <n v="-72.5"/>
    <n v="-81249.260000000082"/>
    <x v="28"/>
  </r>
  <r>
    <m/>
    <x v="113"/>
    <s v="Credit Note"/>
    <s v="4401561285"/>
    <s v="BUILDERS WAREHOUSE:SECUNDA"/>
    <s v="PLANTED AERO BOWL 20CM  43597"/>
    <n v="-1"/>
    <n v="72.5"/>
    <n v="-72.5"/>
    <n v="-81321.760000000082"/>
    <x v="28"/>
  </r>
  <r>
    <m/>
    <x v="113"/>
    <s v="Credit Note"/>
    <s v="4401561287"/>
    <s v="BUILDERS WAREHOUSE:CHERRY LANE"/>
    <s v="PLANTED AERO BOWL 20CM  43597"/>
    <n v="-2"/>
    <n v="72.5"/>
    <n v="-145"/>
    <n v="-81466.760000000082"/>
    <x v="28"/>
  </r>
  <r>
    <m/>
    <x v="114"/>
    <s v="Credit Note"/>
    <s v="4401561938"/>
    <s v="BUILDERS WAREHOUSE:RASLOUW"/>
    <s v="PLANTED AERO BOWL 20CM  43597"/>
    <n v="-4"/>
    <n v="72.5"/>
    <n v="-290"/>
    <n v="-81756.760000000082"/>
    <x v="28"/>
  </r>
  <r>
    <m/>
    <x v="114"/>
    <s v="Credit Note"/>
    <s v="4401561983"/>
    <s v="BUILDERS WAREHOUSE:LAMBTON"/>
    <s v="PLANTED AERO BOWL 20CM  43597"/>
    <n v="-5"/>
    <n v="72.5"/>
    <n v="-362.5"/>
    <n v="-82119.260000000082"/>
    <x v="28"/>
  </r>
  <r>
    <m/>
    <x v="114"/>
    <s v="Credit Note"/>
    <s v="4401561791"/>
    <s v="BUILDERS WAREHOUSE:WOODLANDS"/>
    <s v="PLANTED AERO BOWL 20CM  43597"/>
    <n v="-1"/>
    <n v="72.5"/>
    <n v="-72.5"/>
    <n v="-82191.760000000082"/>
    <x v="28"/>
  </r>
  <r>
    <m/>
    <x v="114"/>
    <s v="Credit Note"/>
    <s v="4401561961"/>
    <s v="BUILDERS WAREHOUSE:ZAMBEZI"/>
    <s v="PLANTED AERO BOWL 20CM  43597"/>
    <n v="-2"/>
    <n v="72.5"/>
    <n v="-145"/>
    <n v="-82336.760000000082"/>
    <x v="28"/>
  </r>
  <r>
    <m/>
    <x v="116"/>
    <s v="Credit Note"/>
    <s v="1964"/>
    <s v="ROSES FOR U t/a URTH"/>
    <s v="PLANTED AERO BOWL CALIBRACHOA  20CM"/>
    <n v="-2"/>
    <n v="68.900000000000006"/>
    <n v="-137.80000000000001"/>
    <n v="-82474.560000000085"/>
    <x v="16"/>
  </r>
  <r>
    <m/>
    <x v="116"/>
    <s v="Credit Note"/>
    <s v="4401562910"/>
    <s v="BUILDERS WAREHOUSE:BLOEMFONTEIN"/>
    <s v="PLANTED AERO BOWL 20CM  43597"/>
    <n v="-1"/>
    <n v="72.5"/>
    <n v="-72.5"/>
    <n v="-82547.060000000085"/>
    <x v="28"/>
  </r>
  <r>
    <m/>
    <x v="116"/>
    <s v="Credit Note"/>
    <s v="12048"/>
    <s v="FH CHAMBERLAIN TRADING (PTY) LTD:KYALAMI"/>
    <s v="PLANTED AERO BOWL 20CM"/>
    <n v="-2"/>
    <n v="68.989999999999995"/>
    <n v="-137.97999999999999"/>
    <n v="-82685.040000000081"/>
    <x v="28"/>
  </r>
  <r>
    <m/>
    <x v="116"/>
    <s v="Credit Note"/>
    <s v="4401562835"/>
    <s v="BUILDERS WAREHOUSE:NEWCASTLE"/>
    <s v="PLANTED AERO BOWL 20CM  43597"/>
    <n v="-6"/>
    <n v="72.489999999999995"/>
    <n v="-434.94"/>
    <n v="-83119.980000000083"/>
    <x v="28"/>
  </r>
  <r>
    <m/>
    <x v="117"/>
    <s v="Credit Note"/>
    <s v="4401563967"/>
    <s v="BUILDERS WAREHOUSE:SECUNDA"/>
    <s v="PLANTED AERO BOWL 20CM  43597"/>
    <n v="-2"/>
    <n v="72.5"/>
    <n v="-145"/>
    <n v="-83264.980000000083"/>
    <x v="28"/>
  </r>
  <r>
    <m/>
    <x v="118"/>
    <s v="Credit Note"/>
    <s v="4401564516"/>
    <s v="BUILDERS WAREHOUSE:MIDDELBURG"/>
    <s v="PLANTED AERO BOWL 20CM  43597"/>
    <n v="-1"/>
    <n v="72.5"/>
    <n v="-72.5"/>
    <n v="-83337.480000000083"/>
    <x v="28"/>
  </r>
  <r>
    <m/>
    <x v="118"/>
    <s v="Credit Note"/>
    <s v="16195"/>
    <s v="FH CHAMBERLAIN TRADING (PTY) LTD:RIVIERA"/>
    <s v="PLANTED AERO BOWL 20CM"/>
    <n v="-14"/>
    <n v="68.989999999999995"/>
    <n v="-965.86"/>
    <n v="-84303.340000000084"/>
    <x v="28"/>
  </r>
  <r>
    <m/>
    <x v="118"/>
    <s v="Credit Note"/>
    <s v="37522"/>
    <s v="FH CHAMBERLAIN TRADING (PTY) LTD:MONTANA"/>
    <s v="PLANTED AERO BOWL 20CM"/>
    <n v="-11"/>
    <n v="68.989999999999995"/>
    <n v="-758.89"/>
    <n v="-85062.230000000083"/>
    <x v="28"/>
  </r>
  <r>
    <m/>
    <x v="118"/>
    <s v="Credit Note"/>
    <s v="4401564388"/>
    <s v="BUILDERS WAREHOUSE:MOKOPANE"/>
    <s v="PLANTED AERO BOWL 20CM  43597"/>
    <n v="-2"/>
    <n v="72.5"/>
    <n v="-145"/>
    <n v="-85207.230000000083"/>
    <x v="28"/>
  </r>
  <r>
    <m/>
    <x v="139"/>
    <s v="Credit Note"/>
    <s v="4401564989"/>
    <s v="BUILDERS WAREHOUSE:MIDRAND"/>
    <s v="PLANTED AERO BOWL 20CM  43597"/>
    <n v="-2"/>
    <n v="72.5"/>
    <n v="-145"/>
    <n v="-85352.230000000083"/>
    <x v="28"/>
  </r>
  <r>
    <m/>
    <x v="139"/>
    <s v="Credit Note"/>
    <s v="4401564981"/>
    <s v="BUILDERS WAREHOUSE:NORTHMEAD"/>
    <s v="PLANTED AERO BOWL 20CM  43597"/>
    <n v="-1"/>
    <n v="72.5"/>
    <n v="-72.5"/>
    <n v="-85424.730000000083"/>
    <x v="28"/>
  </r>
  <r>
    <m/>
    <x v="139"/>
    <s v="Credit Note"/>
    <s v="4401564937"/>
    <s v="BUILDERS WAREHOUSE:FLORIDA GLEN"/>
    <s v="PLANTED AERO BOWL 20CM  43597"/>
    <n v="-2"/>
    <n v="72.5"/>
    <n v="-145"/>
    <n v="-85569.730000000083"/>
    <x v="28"/>
  </r>
  <r>
    <m/>
    <x v="139"/>
    <s v="Credit Note"/>
    <s v="88650a"/>
    <s v="THYME SQUARE"/>
    <s v="PLANTED AERO BOWL 20CM  43597"/>
    <n v="-2"/>
    <n v="68.8"/>
    <n v="-137.6"/>
    <n v="-85707.330000000089"/>
    <x v="28"/>
  </r>
  <r>
    <m/>
    <x v="304"/>
    <s v="Credit Note"/>
    <s v="4401565424"/>
    <s v="BUILDERS WAREHOUSE:ROBINDALE"/>
    <s v="PLANTED AERO BOWL 20CM  43597"/>
    <n v="-4"/>
    <n v="72.5"/>
    <n v="-290"/>
    <n v="-85997.330000000089"/>
    <x v="28"/>
  </r>
  <r>
    <m/>
    <x v="119"/>
    <s v="Credit Note"/>
    <s v="4401565750"/>
    <s v="BUILDERS WAREHOUSE:MAFIKENG"/>
    <s v="PLANTED AERO BOWL 20CM  43597"/>
    <n v="-10"/>
    <n v="72.5"/>
    <n v="-725"/>
    <n v="-86722.330000000089"/>
    <x v="28"/>
  </r>
  <r>
    <m/>
    <x v="119"/>
    <s v="Credit Note"/>
    <s v="4401565867"/>
    <s v="BUILDERS WAREHOUSE:ZAMBEZI"/>
    <s v="PLANTED AERO BOWL 20CM  43597"/>
    <n v="-2"/>
    <n v="72.5"/>
    <n v="-145"/>
    <n v="-86867.330000000089"/>
    <x v="28"/>
  </r>
  <r>
    <m/>
    <x v="119"/>
    <s v="Credit Note"/>
    <s v="4401565876"/>
    <s v="BUILDERS WAREHOUSE:LYNNWOOD"/>
    <s v="PLANTED AERO BOWL 20CM 43597"/>
    <n v="-1"/>
    <n v="72.5"/>
    <n v="-72.5"/>
    <n v="-86939.830000000089"/>
    <x v="28"/>
  </r>
  <r>
    <m/>
    <x v="119"/>
    <s v="Credit Note"/>
    <s v="17749"/>
    <s v="FH CHAMBERLAIN TRADING (PTY) LTD:WATERKLOOF GLEN"/>
    <s v="PLANTED AERO BOWL 20CM  43597"/>
    <n v="-3"/>
    <n v="68.989999999999995"/>
    <n v="-206.97"/>
    <n v="-87146.80000000009"/>
    <x v="28"/>
  </r>
  <r>
    <m/>
    <x v="119"/>
    <s v="Credit Note"/>
    <s v="1967"/>
    <s v="ROSES FOR U t/a URTH"/>
    <s v="ALYSUM PLANTED AERO BOWL 20CM  43597"/>
    <n v="-1"/>
    <n v="68.900000000000006"/>
    <n v="-68.900000000000006"/>
    <n v="-87215.700000000084"/>
    <x v="28"/>
  </r>
  <r>
    <m/>
    <x v="120"/>
    <s v="Credit Note"/>
    <s v="1934"/>
    <s v="THYME SQUARE"/>
    <s v="PLANTED AERO BOWL 20CM"/>
    <n v="-1"/>
    <n v="68.8"/>
    <n v="-68.8"/>
    <n v="-87284.500000000087"/>
    <x v="28"/>
  </r>
  <r>
    <m/>
    <x v="120"/>
    <s v="Credit Note"/>
    <s v="4401566725"/>
    <s v="BUILDERS WAREHOUSE:EDENVALE"/>
    <s v="PLANTED AERO BOWL 20CM  43597"/>
    <n v="-2"/>
    <n v="72.5"/>
    <n v="-145"/>
    <n v="-87429.500000000087"/>
    <x v="28"/>
  </r>
  <r>
    <m/>
    <x v="121"/>
    <s v="Credit Note"/>
    <s v="4401567379"/>
    <s v="BUILDERS WAREHOUSE:MOKOPANE"/>
    <s v="PLANTED AERO BOWL 20CM  43597"/>
    <n v="-2"/>
    <n v="72.5"/>
    <n v="-145"/>
    <n v="-87574.500000000087"/>
    <x v="28"/>
  </r>
  <r>
    <m/>
    <x v="121"/>
    <s v="Credit Note"/>
    <s v="4401567499"/>
    <s v="BUILDERS WAREHOUSE:ZAMBEZI"/>
    <s v="PLANTED AERO BOWL 20CM  43597"/>
    <n v="-2"/>
    <n v="72.5"/>
    <n v="-145"/>
    <n v="-87719.500000000087"/>
    <x v="28"/>
  </r>
  <r>
    <m/>
    <x v="122"/>
    <s v="Credit Note"/>
    <s v="4401567485"/>
    <s v="BUILDERS WAREHOUSE:LYNNWOOD"/>
    <s v="PLANTED AERO BOWL 20CM  43597"/>
    <n v="-2"/>
    <n v="72.5"/>
    <n v="-145"/>
    <n v="-87864.500000000087"/>
    <x v="28"/>
  </r>
  <r>
    <m/>
    <x v="122"/>
    <s v="Credit Note"/>
    <s v="16267"/>
    <s v="FH CHAMBERLAIN TRADING (PTY) LTD:RIVIERA"/>
    <s v="PLANTED AERO BOWL 20CM  43597"/>
    <n v="-2"/>
    <n v="68.989999999999995"/>
    <n v="-137.97999999999999"/>
    <n v="-88002.480000000083"/>
    <x v="28"/>
  </r>
  <r>
    <m/>
    <x v="193"/>
    <s v="Credit Note"/>
    <s v="4401568321"/>
    <s v="BUILDERS WAREHOUSE:ROBINDALE"/>
    <s v="PLANTED AERO BOWL 20CM  43597"/>
    <n v="-1"/>
    <n v="72.5"/>
    <n v="-72.5"/>
    <n v="-88074.980000000083"/>
    <x v="28"/>
  </r>
  <r>
    <m/>
    <x v="140"/>
    <s v="Credit Note"/>
    <s v="4401568694"/>
    <s v="BUILDERS WAREHOUSE:SUNWARD PARK"/>
    <s v="PLANTED AERO BOWL 20CM  43597"/>
    <n v="-2"/>
    <n v="72.5"/>
    <n v="-145"/>
    <n v="-88219.980000000083"/>
    <x v="28"/>
  </r>
  <r>
    <m/>
    <x v="140"/>
    <s v="Credit Note"/>
    <s v="4401568654"/>
    <s v="BUILDERS WAREHOUSE:BLOEMFONTEIN"/>
    <s v="PLANTED AERO BOWL 20CM  43597"/>
    <n v="-3"/>
    <n v="72.5"/>
    <n v="-217.5"/>
    <n v="-88437.480000000083"/>
    <x v="28"/>
  </r>
  <r>
    <m/>
    <x v="124"/>
    <s v="Credit Note"/>
    <s v="4401569671"/>
    <s v="BUILDERS WAREHOUSE:RUSTENBURG"/>
    <s v="PLANTED AERO BOWL 20CM  43597"/>
    <n v="-2"/>
    <n v="72.5"/>
    <n v="-145"/>
    <n v="-88582.480000000083"/>
    <x v="28"/>
  </r>
  <r>
    <m/>
    <x v="124"/>
    <s v="Credit Note"/>
    <s v="1971"/>
    <s v="MONTROSE NURSERY"/>
    <s v="PLANTED AERO BOWL 20CM"/>
    <n v="-1"/>
    <n v="68.900000000000006"/>
    <n v="-68.900000000000006"/>
    <n v="-88651.380000000077"/>
    <x v="28"/>
  </r>
  <r>
    <m/>
    <x v="124"/>
    <s v="Credit Note"/>
    <s v="4401569727"/>
    <s v="BUILDERS WAREHOUSE:RASLOUW"/>
    <s v="PLANTED AERO BOWL 20CM  43597"/>
    <n v="-1"/>
    <n v="72.5"/>
    <n v="-72.5"/>
    <n v="-88723.880000000077"/>
    <x v="28"/>
  </r>
  <r>
    <m/>
    <x v="124"/>
    <s v="Credit Note"/>
    <s v="4401569702"/>
    <s v="BUILDERS WAREHOUSE:WONDER PARK"/>
    <s v="PLANTED AERO BOWL 20CM  43597"/>
    <n v="-1"/>
    <n v="72.5"/>
    <n v="-72.5"/>
    <n v="-88796.380000000077"/>
    <x v="28"/>
  </r>
  <r>
    <m/>
    <x v="210"/>
    <s v="Credit Note"/>
    <s v="4401570012"/>
    <s v="BUILDERS WAREHOUSE:LAMBTON"/>
    <s v="PLANTED AERO BOWL 20CM  43597"/>
    <n v="-4"/>
    <n v="72.5"/>
    <n v="-290"/>
    <n v="-89086.380000000077"/>
    <x v="28"/>
  </r>
  <r>
    <m/>
    <x v="194"/>
    <s v="Credit Note"/>
    <s v="4401570478"/>
    <s v="BUILDERS WAREHOUSE:FLORIDA GLEN"/>
    <s v="PLANTED AERO BOWL 20CM  43597"/>
    <n v="-1"/>
    <n v="72.5"/>
    <n v="-72.5"/>
    <n v="-89158.880000000077"/>
    <x v="28"/>
  </r>
  <r>
    <m/>
    <x v="141"/>
    <s v="Credit Note"/>
    <s v="1685"/>
    <s v="THYME SQUARE"/>
    <s v="PLANTED AERO BOWL 20CM"/>
    <n v="-2"/>
    <n v="68.8"/>
    <n v="-137.6"/>
    <n v="-89296.480000000083"/>
    <x v="28"/>
  </r>
  <r>
    <m/>
    <x v="141"/>
    <s v="Credit Note"/>
    <s v="4401570940"/>
    <s v="BUILDERS WAREHOUSE:NORTHMEAD"/>
    <s v="PLANTED AERO BOWL 20CM  43597"/>
    <n v="-1"/>
    <n v="61.5"/>
    <n v="-61.5"/>
    <n v="-89357.980000000083"/>
    <x v="28"/>
  </r>
  <r>
    <m/>
    <x v="141"/>
    <s v="Credit Note"/>
    <s v="4401570931"/>
    <s v="BUILDERS WAREHOUSE:MAFIKENG"/>
    <s v="PLANTED AERO BOWL 20CM  43597"/>
    <n v="-7"/>
    <n v="72.5"/>
    <n v="-507.5"/>
    <n v="-89865.480000000083"/>
    <x v="28"/>
  </r>
  <r>
    <m/>
    <x v="141"/>
    <s v="Credit Note"/>
    <s v="1942"/>
    <s v="ROSES FOR U t/a URTH"/>
    <s v="CALIBRACHOA AERO BOWL 20CM"/>
    <n v="-3"/>
    <n v="68.900000000000006"/>
    <n v="-206.7"/>
    <n v="-90072.18000000008"/>
    <x v="16"/>
  </r>
  <r>
    <m/>
    <x v="141"/>
    <s v="Credit Note"/>
    <s v="1942"/>
    <s v="ROSES FOR U t/a URTH"/>
    <s v="PETUNIA AERO BOWL 20CM"/>
    <n v="-2"/>
    <n v="68.900000000000006"/>
    <n v="-137.80000000000001"/>
    <n v="-90209.980000000083"/>
    <x v="28"/>
  </r>
  <r>
    <m/>
    <x v="141"/>
    <s v="Credit Note"/>
    <s v="1942"/>
    <s v="ROSES FOR U t/a URTH"/>
    <s v="ALLYSUM AERO BOWL 20CM"/>
    <n v="-1"/>
    <n v="68.900000000000006"/>
    <n v="-68.900000000000006"/>
    <n v="-90278.880000000077"/>
    <x v="28"/>
  </r>
  <r>
    <m/>
    <x v="305"/>
    <s v="Credit Note"/>
    <s v="4401571502"/>
    <s v="BUILDERS WAREHOUSE:NOORDHEUWEL"/>
    <s v="PLANTED AERO BOWL 20CM  43597"/>
    <n v="-3"/>
    <n v="72.5"/>
    <n v="-217.5"/>
    <n v="-90496.380000000077"/>
    <x v="28"/>
  </r>
  <r>
    <m/>
    <x v="195"/>
    <s v="Credit Note"/>
    <s v="4401571942"/>
    <s v="BUILDERS WAREHOUSE:RASLOUW"/>
    <s v="PLANTED AERO BOWL 20CM  43597"/>
    <n v="-7"/>
    <n v="72.5"/>
    <n v="-507.5"/>
    <n v="-91003.880000000077"/>
    <x v="28"/>
  </r>
  <r>
    <m/>
    <x v="240"/>
    <s v="Credit Note"/>
    <s v="4401572351"/>
    <s v="BUILDERS WAREHOUSE:SOUTHGATE"/>
    <s v="PLANTED AERO BOWL 20CM  43597"/>
    <n v="-1"/>
    <n v="72.5"/>
    <n v="-72.5"/>
    <n v="-91076.380000000077"/>
    <x v="28"/>
  </r>
  <r>
    <m/>
    <x v="125"/>
    <s v="Credit Note"/>
    <s v="4401573463"/>
    <s v="BUILDERS WAREHOUSE:NELSPRUIT"/>
    <s v="PLANTED AERO BOWL 20CM  43597"/>
    <n v="-1"/>
    <n v="72.5"/>
    <n v="-72.5"/>
    <n v="-91148.880000000077"/>
    <x v="28"/>
  </r>
  <r>
    <m/>
    <x v="125"/>
    <s v="Credit Note"/>
    <s v="4401573439"/>
    <s v="BUILDERS WAREHOUSE:NORTHMEAD"/>
    <s v="PLANTED AERO BOWL 20CM  43597"/>
    <n v="-1"/>
    <n v="72.5"/>
    <n v="-72.5"/>
    <n v="-91221.380000000077"/>
    <x v="28"/>
  </r>
  <r>
    <m/>
    <x v="125"/>
    <s v="Credit Note"/>
    <s v="88986A"/>
    <s v="THYME SQUARE"/>
    <s v="PLANTED AERO BOWL 20CM"/>
    <n v="-2"/>
    <n v="68.8"/>
    <n v="-137.6"/>
    <n v="-91358.980000000083"/>
    <x v="28"/>
  </r>
  <r>
    <m/>
    <x v="126"/>
    <s v="Credit Note"/>
    <s v="89019A"/>
    <s v="MONTROSE NURSERY"/>
    <s v="PLANTED AERO BOWL 20CM"/>
    <n v="-1"/>
    <n v="68.900000000000006"/>
    <n v="-68.900000000000006"/>
    <n v="-91427.880000000077"/>
    <x v="28"/>
  </r>
  <r>
    <m/>
    <x v="126"/>
    <s v="Credit Note"/>
    <s v="4401574357"/>
    <s v="BUILDERS WAREHOUSE:CHERRY LANE"/>
    <s v="PLANTED AERO BOWL 20CM  43597"/>
    <n v="-3"/>
    <n v="72.5"/>
    <n v="-217.5"/>
    <n v="-91645.380000000077"/>
    <x v="28"/>
  </r>
  <r>
    <m/>
    <x v="126"/>
    <s v="Credit Note"/>
    <s v="4401574344"/>
    <s v="BUILDERS WAREHOUSE:SECUNDA"/>
    <s v="PLANTED AERO BOWL 20CM  43597"/>
    <n v="-1"/>
    <n v="72.5"/>
    <n v="-72.5"/>
    <n v="-91717.880000000077"/>
    <x v="28"/>
  </r>
  <r>
    <m/>
    <x v="241"/>
    <s v="Credit Note"/>
    <s v="4401574721"/>
    <s v="BUILDERS WAREHOUSE:LAMBTON"/>
    <s v="PLANTED AERO BOWL 20CM  43597"/>
    <n v="-6"/>
    <n v="72.5"/>
    <n v="-435"/>
    <n v="-92152.880000000077"/>
    <x v="28"/>
  </r>
  <r>
    <m/>
    <x v="237"/>
    <s v="Credit Note"/>
    <s v="4401575071"/>
    <s v="BUILDERS WAREHOUSE:MIDDELBURG"/>
    <s v="PLANTED AERO BOWL 20CM  43597"/>
    <n v="-1"/>
    <n v="72.5"/>
    <n v="-72.5"/>
    <n v="-92225.380000000077"/>
    <x v="28"/>
  </r>
  <r>
    <m/>
    <x v="237"/>
    <s v="Credit Note"/>
    <s v="RST1038286"/>
    <s v="RIVERSIDE MICA"/>
    <s v="PLANTED AERO BOWL 20CM"/>
    <n v="-1"/>
    <n v="67.989999999999995"/>
    <n v="-67.989999999999995"/>
    <n v="-92293.370000000083"/>
    <x v="28"/>
  </r>
  <r>
    <m/>
    <x v="244"/>
    <s v="Credit Note"/>
    <s v="4401575294"/>
    <s v="BUILDERS WAREHOUSE:NORTHMEAD"/>
    <s v="PLANTED AERO BOWL 20CM  43597"/>
    <n v="-1"/>
    <n v="72.5"/>
    <n v="-72.5"/>
    <n v="-92365.870000000083"/>
    <x v="28"/>
  </r>
  <r>
    <m/>
    <x v="244"/>
    <s v="Credit Note"/>
    <s v="4401575278"/>
    <s v="BUILDERS WAREHOUSE:MIDRAND"/>
    <s v="PLANTED AERO BOWL 20CM  43597"/>
    <n v="-2"/>
    <n v="72.5"/>
    <n v="-145"/>
    <n v="-92510.870000000083"/>
    <x v="28"/>
  </r>
  <r>
    <m/>
    <x v="306"/>
    <s v="Credit Note"/>
    <s v="4401575741"/>
    <s v="BUILDERS WAREHOUSE:NOORDHEUWEL"/>
    <s v="PLANTED AERO BOWL 20CM  43597"/>
    <n v="-2"/>
    <n v="72.5"/>
    <n v="-145"/>
    <n v="-92655.870000000083"/>
    <x v="28"/>
  </r>
  <r>
    <m/>
    <x v="306"/>
    <s v="Credit Note"/>
    <s v="4401575671"/>
    <s v="BUILDERS WAREHOUSE:ROBINDALE"/>
    <s v="PLANTED AERO BOWL 20CM  43597"/>
    <n v="-1"/>
    <n v="72.5"/>
    <n v="-72.5"/>
    <n v="-92728.370000000083"/>
    <x v="28"/>
  </r>
  <r>
    <m/>
    <x v="127"/>
    <s v="Credit Note"/>
    <s v="4401576007"/>
    <s v="BUILDERS WAREHOUSE:CHERRY LANE"/>
    <s v="PLANTED AERO BOWL 20CM  43597"/>
    <n v="-1"/>
    <n v="72.5"/>
    <n v="-72.5"/>
    <n v="-92800.870000000083"/>
    <x v="28"/>
  </r>
  <r>
    <m/>
    <x v="127"/>
    <s v="Credit Note"/>
    <s v="4401576081"/>
    <s v="BUILDERS WAREHOUSE:ZAMBEZI"/>
    <s v="PLANTED AERO BOWL 20CM  43597"/>
    <n v="-1"/>
    <n v="72.5"/>
    <n v="-72.5"/>
    <n v="-92873.370000000083"/>
    <x v="28"/>
  </r>
  <r>
    <m/>
    <x v="127"/>
    <s v="Credit Note"/>
    <s v="4401576051"/>
    <s v="BUILDERS WAREHOUSE:BRYANSTON"/>
    <s v="PLANTED AERO BOWL 20CM  43597"/>
    <n v="-2"/>
    <n v="72.5"/>
    <n v="-145"/>
    <n v="-93018.370000000083"/>
    <x v="28"/>
  </r>
  <r>
    <m/>
    <x v="274"/>
    <s v="Credit Note"/>
    <s v="16399"/>
    <s v="FH CHAMBERLAIN TRADING (PTY) LTD:RIVIERA"/>
    <s v="PLANTED AERO BOWL 20CM"/>
    <n v="-3"/>
    <n v="68.989999999999995"/>
    <n v="-206.97"/>
    <n v="-93225.340000000084"/>
    <x v="28"/>
  </r>
  <r>
    <m/>
    <x v="274"/>
    <s v="Credit Note"/>
    <s v="17999"/>
    <s v="FH CHAMBERLAIN TRADING (PTY) LTD:WATERKLOOF GLEN"/>
    <s v="PLANTED AERO BOWL 20CM"/>
    <n v="-3"/>
    <n v="68.989999999999995"/>
    <n v="-206.97"/>
    <n v="-93432.310000000085"/>
    <x v="28"/>
  </r>
  <r>
    <m/>
    <x v="128"/>
    <s v="Credit Note"/>
    <s v="4401576868"/>
    <s v="BUILDERS WAREHOUSE:MIDDELBURG"/>
    <s v="PLANTED AERO BOWL 20CM  43597"/>
    <n v="-3"/>
    <n v="72.5"/>
    <n v="-217.5"/>
    <n v="-93649.810000000085"/>
    <x v="28"/>
  </r>
  <r>
    <m/>
    <x v="128"/>
    <s v="Credit Note"/>
    <s v="4401576854"/>
    <s v="BUILDERS WAREHOUSE:HARTEBEESPOORT"/>
    <s v="PLANTED AERO BOWL 20CM  43597"/>
    <n v="-4"/>
    <n v="72.5"/>
    <n v="-290"/>
    <n v="-93939.810000000085"/>
    <x v="28"/>
  </r>
  <r>
    <m/>
    <x v="128"/>
    <s v="Credit Note"/>
    <s v="4401576829"/>
    <s v="BUILDERS WAREHOUSE:NORTHRIDING"/>
    <s v="PLANTED AERO BOWL 20CM  43597"/>
    <n v="-1"/>
    <n v="72.5"/>
    <n v="-72.5"/>
    <n v="-94012.310000000085"/>
    <x v="28"/>
  </r>
  <r>
    <m/>
    <x v="215"/>
    <s v="Credit Note"/>
    <s v="1301"/>
    <s v="ROSES FOR U t/a URTH"/>
    <s v="CALIBRACHOA AERO BOWL 20CM"/>
    <n v="-2"/>
    <n v="68.900000000000006"/>
    <n v="-137.80000000000001"/>
    <n v="-94150.110000000088"/>
    <x v="16"/>
  </r>
  <r>
    <m/>
    <x v="215"/>
    <s v="Credit Note"/>
    <s v="1695"/>
    <s v="THYME SQUARE"/>
    <s v="PLANTED AERO BOWL 20CM"/>
    <n v="-1"/>
    <n v="68.8"/>
    <n v="-68.8"/>
    <n v="-94218.910000000091"/>
    <x v="28"/>
  </r>
  <r>
    <m/>
    <x v="129"/>
    <s v="Credit Note"/>
    <s v="4401578042"/>
    <s v="BUILDERS WAREHOUSE:CHERRY LANE"/>
    <s v="PLANTED AERO BOWL 20CM  43597"/>
    <n v="-1"/>
    <n v="72.5"/>
    <n v="-72.5"/>
    <n v="-94291.410000000091"/>
    <x v="28"/>
  </r>
  <r>
    <m/>
    <x v="129"/>
    <s v="Credit Note"/>
    <s v="4401578130"/>
    <s v="BUILDERS WAREHOUSE:ZAMBEZI"/>
    <s v="PLANTED AERO BOWL 20CM  43597"/>
    <n v="-2"/>
    <n v="72.5"/>
    <n v="-145"/>
    <n v="-94436.410000000091"/>
    <x v="28"/>
  </r>
  <r>
    <m/>
    <x v="196"/>
    <s v="Credit Note"/>
    <s v="37949"/>
    <s v="FH CHAMBERLAIN TRADING (PTY) LTD:MONTANA"/>
    <s v="PLANTED AERO BOWL 20CM"/>
    <n v="-11"/>
    <n v="68.989999999999995"/>
    <n v="-758.89"/>
    <n v="-95195.30000000009"/>
    <x v="28"/>
  </r>
  <r>
    <m/>
    <x v="216"/>
    <s v="Credit Note"/>
    <s v="4001579089"/>
    <s v="BUILDERS WAREHOUSE:NEWCASTLE"/>
    <s v="PLANTED AERO BOWL 20CM  43597"/>
    <n v="-5"/>
    <n v="67.790000000000006"/>
    <n v="-338.95"/>
    <n v="-95534.250000000087"/>
    <x v="28"/>
  </r>
  <r>
    <m/>
    <x v="216"/>
    <s v="Credit Note"/>
    <s v="4401579040"/>
    <s v="BUILDERS WAREHOUSE:ROBINDALE"/>
    <s v="PLANTED AERO BOWL 20CM  43597"/>
    <n v="-2"/>
    <n v="72.5"/>
    <n v="-145"/>
    <n v="-95679.250000000087"/>
    <x v="28"/>
  </r>
  <r>
    <m/>
    <x v="216"/>
    <s v="Credit Note"/>
    <s v="4401579098"/>
    <s v="BUILDERS WAREHOUSE:MIDDELBURG"/>
    <s v="PLANTED AERO BOWL 20CM  43597"/>
    <n v="-1"/>
    <n v="72.5"/>
    <n v="-72.5"/>
    <n v="-95751.750000000087"/>
    <x v="28"/>
  </r>
  <r>
    <m/>
    <x v="216"/>
    <s v="Credit Note"/>
    <s v="4401578990"/>
    <s v="BUILDERS WAREHOUSE:VEREENIGING"/>
    <s v="PLANTED AERO BOWL 20CM  43597"/>
    <n v="-1"/>
    <n v="72.5"/>
    <n v="-72.5"/>
    <n v="-95824.250000000087"/>
    <x v="28"/>
  </r>
  <r>
    <m/>
    <x v="197"/>
    <s v="Credit Note"/>
    <s v="1355"/>
    <s v="ROSES FOR U t/a URTH"/>
    <s v="PLANTED AERO BOWL 20CM"/>
    <n v="-4"/>
    <n v="68.900000000000006"/>
    <n v="-275.60000000000002"/>
    <n v="-96099.850000000093"/>
    <x v="28"/>
  </r>
  <r>
    <m/>
    <x v="197"/>
    <s v="Credit Note"/>
    <s v="1354"/>
    <s v="PLANT FACTORY"/>
    <s v="PLANTED AERO BOWL 20CM"/>
    <n v="-4"/>
    <n v="68.900000000000006"/>
    <n v="-275.60000000000002"/>
    <n v="-96375.450000000099"/>
    <x v="28"/>
  </r>
  <r>
    <m/>
    <x v="197"/>
    <s v="Credit Note"/>
    <s v="1895"/>
    <s v="THYME SQUARE"/>
    <s v="PLANTED AERO BOWL 20CM"/>
    <n v="-1"/>
    <n v="68.8"/>
    <n v="-68.8"/>
    <n v="-96444.250000000102"/>
    <x v="28"/>
  </r>
  <r>
    <m/>
    <x v="197"/>
    <s v="Credit Note"/>
    <s v="4401579461"/>
    <s v="BUILDERS WAREHOUSE:CEDAR SQUARE"/>
    <s v="PLANTED AERO BOWL 20CM  43597"/>
    <n v="-1"/>
    <n v="72.5"/>
    <n v="-72.5"/>
    <n v="-96516.750000000102"/>
    <x v="28"/>
  </r>
  <r>
    <m/>
    <x v="319"/>
    <s v="Credit Note"/>
    <s v="4401580244"/>
    <s v="BUILDERS WAREHOUSE:NOORDHEUWEL"/>
    <s v="PLANTED AERO BOWL 20CM  73597"/>
    <n v="-1"/>
    <n v="72.5"/>
    <n v="-72.5"/>
    <n v="-96589.250000000102"/>
    <x v="28"/>
  </r>
  <r>
    <m/>
    <x v="198"/>
    <s v="Credit Note"/>
    <s v="4401580782"/>
    <s v="BUILDERS WAREHOUSE:MAFIKENG"/>
    <s v="PLANTED AERO BOWL 20CM  43597"/>
    <n v="-5"/>
    <n v="72.5"/>
    <n v="-362.5"/>
    <n v="-96951.750000000102"/>
    <x v="28"/>
  </r>
  <r>
    <m/>
    <x v="198"/>
    <s v="Credit Note"/>
    <s v="4401580713"/>
    <s v="BUILDERS WAREHOUSE:BRYANSTON"/>
    <s v="PLANTED AERO BOWL 20CM  43597"/>
    <n v="-2"/>
    <n v="72.5"/>
    <n v="-145"/>
    <n v="-97096.750000000102"/>
    <x v="28"/>
  </r>
  <r>
    <m/>
    <x v="245"/>
    <s v="Credit Note"/>
    <s v="4401581740"/>
    <s v="BUILDERS WAREHOUSE:NELSPRUIT"/>
    <s v="PLANTED AERO BOWL 20CM  43597"/>
    <n v="-6"/>
    <n v="72.5"/>
    <n v="-435"/>
    <n v="-97531.750000000102"/>
    <x v="28"/>
  </r>
  <r>
    <m/>
    <x v="245"/>
    <s v="Credit Note"/>
    <s v="44015811636"/>
    <s v="BUILDERS WAREHOUSE:STRUBENS VALLEY"/>
    <s v="PLANTED AERO BOWL 20CM  43597"/>
    <n v="-1"/>
    <n v="72.5"/>
    <n v="-72.5"/>
    <n v="-97604.250000000102"/>
    <x v="28"/>
  </r>
  <r>
    <m/>
    <x v="245"/>
    <s v="Credit Note"/>
    <s v="1985"/>
    <s v="MONTANA GARDEN PAVILION"/>
    <s v="PLANTED AERO BOWL 20CM"/>
    <n v="-2"/>
    <n v="68.900000000000006"/>
    <n v="-137.80000000000001"/>
    <n v="-97742.050000000105"/>
    <x v="28"/>
  </r>
  <r>
    <m/>
    <x v="22"/>
    <s v="Credit Note"/>
    <s v="47590"/>
    <s v="FH CHAMBERLAIN TRADING (PTY) LTD:CENTURION"/>
    <s v="PLANTED AERO BOWL 20CM"/>
    <n v="-1"/>
    <n v="68.989999999999995"/>
    <n v="-68.989999999999995"/>
    <n v="-97811.04000000011"/>
    <x v="28"/>
  </r>
  <r>
    <m/>
    <x v="275"/>
    <s v="Credit Note"/>
    <s v="4401582633"/>
    <s v="BUILDERS WAREHOUSE:NOORDHEUWEL"/>
    <s v="PLANTED AERO BOWL 20CM  43597"/>
    <n v="-2"/>
    <n v="72.5"/>
    <n v="-145"/>
    <n v="-97956.04000000011"/>
    <x v="28"/>
  </r>
  <r>
    <m/>
    <x v="130"/>
    <s v="Credit Note"/>
    <s v="12519"/>
    <s v="FH CHAMBERLAIN TRADING (PTY) LTD:KYALAMI"/>
    <s v="PLANTED AERO BOWL 20CM"/>
    <n v="-3"/>
    <n v="68.989999999999995"/>
    <n v="-206.97"/>
    <n v="-98163.010000000111"/>
    <x v="28"/>
  </r>
  <r>
    <m/>
    <x v="130"/>
    <s v="Credit Note"/>
    <s v="4401583035"/>
    <s v="BUILDERS WAREHOUSE:SECUNDA"/>
    <s v="PLANTED AERO BOWL 20CM  43597"/>
    <n v="-2"/>
    <n v="72.5"/>
    <n v="-145"/>
    <n v="-98308.010000000111"/>
    <x v="28"/>
  </r>
  <r>
    <m/>
    <x v="130"/>
    <s v="Credit Note"/>
    <s v="4401582987"/>
    <s v="BUILDERS WAREHOUSE:RASLOUW"/>
    <s v="PLANTED AERO BOWL 20CM  43597"/>
    <n v="-3"/>
    <n v="72.5"/>
    <n v="-217.5"/>
    <n v="-98525.510000000111"/>
    <x v="28"/>
  </r>
  <r>
    <m/>
    <x v="130"/>
    <s v="Credit Note"/>
    <s v="4401583009"/>
    <s v="BUILDERS WAREHOUSE:RIVONIA"/>
    <s v="PLANTED AERO BOWL 20CM  43597"/>
    <n v="-2"/>
    <n v="72.5"/>
    <n v="-145"/>
    <n v="-98670.510000000111"/>
    <x v="28"/>
  </r>
  <r>
    <m/>
    <x v="199"/>
    <s v="Credit Note"/>
    <s v="4401583363"/>
    <s v="BUILDERS WAREHOUSE:MIDDELBURG"/>
    <s v="PLANTED AERO BOWL 20CM  43597"/>
    <n v="-4"/>
    <n v="72.5"/>
    <n v="-290"/>
    <n v="-98960.510000000111"/>
    <x v="28"/>
  </r>
  <r>
    <m/>
    <x v="234"/>
    <s v="Credit Note"/>
    <s v="4401583599"/>
    <s v="BUILDERS WAREHOUSE:ROBINDALE"/>
    <s v="PLANTED AERO BOWL 20CM  43597"/>
    <n v="-4"/>
    <n v="72.5"/>
    <n v="-290"/>
    <n v="-99250.510000000111"/>
    <x v="28"/>
  </r>
  <r>
    <m/>
    <x v="234"/>
    <s v="Credit Note"/>
    <s v="1359"/>
    <s v="LITTLE AUSTRIA"/>
    <s v="PLANTED AERO BOWL 20CM"/>
    <n v="-2"/>
    <n v="68.900000000000006"/>
    <n v="-137.80000000000001"/>
    <n v="-99388.310000000114"/>
    <x v="28"/>
  </r>
  <r>
    <m/>
    <x v="23"/>
    <s v="Credit Note"/>
    <s v="4401583297"/>
    <s v="BUILDERS WAREHOUSE:EMALALHENI"/>
    <s v="PLANTED AERO BOWL 20CM  43597"/>
    <n v="-3"/>
    <n v="72.5"/>
    <n v="-217.5"/>
    <n v="-99605.810000000114"/>
    <x v="28"/>
  </r>
  <r>
    <m/>
    <x v="23"/>
    <s v="Credit Note"/>
    <s v="1988"/>
    <s v="ROSES FOR U t/a URTH"/>
    <s v="CALIBRACHOA AERO BOWL 20CM"/>
    <n v="-2"/>
    <n v="68.900000000000006"/>
    <n v="-137.80000000000001"/>
    <n v="-99743.610000000117"/>
    <x v="16"/>
  </r>
  <r>
    <m/>
    <x v="23"/>
    <s v="Credit Note"/>
    <s v="1988"/>
    <s v="ROSES FOR U t/a URTH"/>
    <s v="PETUNIA AERO BOWL 20CM"/>
    <n v="-1"/>
    <n v="68.900000000000006"/>
    <n v="-68.900000000000006"/>
    <n v="-99812.510000000111"/>
    <x v="28"/>
  </r>
  <r>
    <m/>
    <x v="23"/>
    <s v="Credit Note"/>
    <s v="1897"/>
    <s v="CLARKS GARDEN CENTRE"/>
    <s v="PLANTED AERO BOWL 20CM"/>
    <n v="-2"/>
    <n v="68.900000000000006"/>
    <n v="-137.80000000000001"/>
    <n v="-99950.310000000114"/>
    <x v="28"/>
  </r>
  <r>
    <m/>
    <x v="23"/>
    <s v="Credit Note"/>
    <s v="1987"/>
    <s v="PLANT FACTORY"/>
    <s v="PLANTED AERO BOWL 20CM"/>
    <n v="-1"/>
    <n v="68.900000000000006"/>
    <n v="-68.900000000000006"/>
    <n v="-100019.21000000011"/>
    <x v="28"/>
  </r>
  <r>
    <m/>
    <x v="23"/>
    <s v="Credit Note"/>
    <s v="89430A"/>
    <s v="THYME SQUARE"/>
    <s v="PLANTED AERO BOWL 20CM"/>
    <n v="-1"/>
    <n v="68.8"/>
    <n v="-68.8"/>
    <n v="-100088.01000000011"/>
    <x v="28"/>
  </r>
  <r>
    <m/>
    <x v="23"/>
    <s v="Credit Note"/>
    <s v="16544"/>
    <s v="FH CHAMBERLAIN TRADING (PTY) LTD:RIVIERA"/>
    <s v="PLANTED AERO BOWL 20CM"/>
    <n v="-1"/>
    <n v="68.989999999999995"/>
    <n v="-68.989999999999995"/>
    <n v="-100157.00000000012"/>
    <x v="28"/>
  </r>
  <r>
    <m/>
    <x v="23"/>
    <s v="Credit Note"/>
    <s v="4401583870"/>
    <s v="BUILDERS WAREHOUSE:MAFIKENG"/>
    <s v="PLANTED AERO BOWL 20CM  43597"/>
    <n v="-10"/>
    <n v="72.5"/>
    <n v="-725"/>
    <n v="-100882.00000000012"/>
    <x v="28"/>
  </r>
  <r>
    <m/>
    <x v="23"/>
    <s v="Credit Note"/>
    <s v="4401583891"/>
    <s v="BUILDERS WAREHOUSE:EDENVALE"/>
    <s v="PLANTED AERO BOWL 20CM  43597"/>
    <n v="-2"/>
    <n v="72.5"/>
    <n v="-145"/>
    <n v="-101027.00000000012"/>
    <x v="28"/>
  </r>
  <r>
    <m/>
    <x v="276"/>
    <s v="Credit Note"/>
    <s v="4401579537"/>
    <s v="BUILDERS WAREHOUSE:FOURWAYS"/>
    <s v="PLANTED AERO BOWL 20CM"/>
    <n v="-1"/>
    <n v="72.5"/>
    <n v="-72.5"/>
    <n v="-101099.50000000012"/>
    <x v="28"/>
  </r>
  <r>
    <m/>
    <x v="24"/>
    <s v="Credit Note"/>
    <s v="4401584714"/>
    <s v="BUILDERS WAREHOUSE:CHERRY LANE"/>
    <s v="PLANTED AERO BOWL 20CM  43597"/>
    <n v="-3"/>
    <n v="72.5"/>
    <n v="-217.5"/>
    <n v="-101317.00000000012"/>
    <x v="28"/>
  </r>
  <r>
    <m/>
    <x v="24"/>
    <s v="Credit Note"/>
    <s v="4401584712"/>
    <s v="BUILDERS WAREHOUSE:FOURWAYS"/>
    <s v="PLANTED AERO BOWL 20CM  43597"/>
    <n v="-1"/>
    <n v="72.5"/>
    <n v="-72.5"/>
    <n v="-101389.50000000012"/>
    <x v="28"/>
  </r>
  <r>
    <m/>
    <x v="25"/>
    <s v="Credit Note"/>
    <s v="12567"/>
    <s v="FH CHAMBERLAIN TRADING (PTY) LTD:KYALAMI"/>
    <s v="PLANTED AERO BOWL 20CM"/>
    <n v="-8"/>
    <n v="68.989999999999995"/>
    <n v="-551.91999999999996"/>
    <n v="-101941.42000000011"/>
    <x v="28"/>
  </r>
  <r>
    <m/>
    <x v="25"/>
    <s v="Credit Note"/>
    <s v="4401585076"/>
    <s v="BUILDERS WAREHOUSE:NELSPRUIT"/>
    <s v="PLANTED AERO BOWL 20CM  43597"/>
    <n v="-10"/>
    <n v="72.5"/>
    <n v="-725"/>
    <n v="-102666.42000000011"/>
    <x v="28"/>
  </r>
  <r>
    <m/>
    <x v="25"/>
    <s v="Credit Note"/>
    <s v="4401585073"/>
    <s v="BUILDERS WAREHOUSE:SOUTHGATE"/>
    <s v="PLANTED AERO BOWL 20CM  43597"/>
    <n v="-2"/>
    <n v="72.5"/>
    <n v="-145"/>
    <n v="-102811.42000000011"/>
    <x v="28"/>
  </r>
  <r>
    <m/>
    <x v="25"/>
    <s v="Credit Note"/>
    <s v="4401585031"/>
    <s v="BUILDERS WAREHOUSE:LAMBTON"/>
    <s v="PLANTED AERO BOWL 20CM  43597"/>
    <n v="-7"/>
    <n v="72.5"/>
    <n v="-507.5"/>
    <n v="-103318.92000000011"/>
    <x v="28"/>
  </r>
  <r>
    <m/>
    <x v="200"/>
    <s v="Credit Note"/>
    <s v="4401585367"/>
    <s v="BUILDERS WAREHOUSE:MIDRAND"/>
    <s v="PLANTED AERO BOWL 20CM  43597"/>
    <n v="-11"/>
    <n v="72.5"/>
    <n v="-797.5"/>
    <n v="-104116.42000000011"/>
    <x v="28"/>
  </r>
  <r>
    <m/>
    <x v="200"/>
    <s v="Credit Note"/>
    <s v="4401585330"/>
    <s v="BUILDERS WAREHOUSE:ROBINDALE"/>
    <s v="PLANTED AERO BOWL 20CM  43597"/>
    <n v="-2"/>
    <n v="72.5"/>
    <n v="-145"/>
    <n v="-104261.42000000011"/>
    <x v="28"/>
  </r>
  <r>
    <m/>
    <x v="200"/>
    <s v="Credit Note"/>
    <s v="4401585379"/>
    <s v="BUILDERS WAREHOUSE:NOORDHEUWEL"/>
    <s v="PLANTED AERO BOWL 20CM  43597"/>
    <n v="-3"/>
    <n v="72.5"/>
    <n v="-217.5"/>
    <n v="-104478.92000000011"/>
    <x v="28"/>
  </r>
  <r>
    <m/>
    <x v="26"/>
    <s v="Credit Note"/>
    <s v="4401585665"/>
    <s v="BUILDERS WAREHOUSE:BLOEMFONTEIN"/>
    <s v="PLANTED AERO BOWL 20CM  43597"/>
    <n v="-4"/>
    <n v="72.5"/>
    <n v="-290"/>
    <n v="-104768.92000000011"/>
    <x v="28"/>
  </r>
  <r>
    <m/>
    <x v="26"/>
    <s v="Credit Note"/>
    <s v="1996"/>
    <s v="THYME SQUARE"/>
    <s v="PLANTED AERO BOWL 20CM"/>
    <n v="-11"/>
    <n v="68.8"/>
    <n v="-756.8"/>
    <n v="-105525.72000000012"/>
    <x v="28"/>
  </r>
  <r>
    <m/>
    <x v="26"/>
    <s v="Credit Note"/>
    <s v="4401585703"/>
    <s v="BUILDERS WAREHOUSE:SUNWARD PARK"/>
    <s v="PLANTED AERO BOWL 20CM  43597"/>
    <n v="-4"/>
    <n v="72.5"/>
    <n v="-290"/>
    <n v="-105815.72000000012"/>
    <x v="28"/>
  </r>
  <r>
    <m/>
    <x v="26"/>
    <s v="Credit Note"/>
    <s v="4401585711"/>
    <s v="BUILDERS WAREHOUSE:RIVONIA"/>
    <s v="PLANTED AERO BOWL 20CM  43597"/>
    <n v="-1"/>
    <n v="72.5"/>
    <n v="-72.5"/>
    <n v="-105888.22000000012"/>
    <x v="28"/>
  </r>
  <r>
    <m/>
    <x v="26"/>
    <s v="Credit Note"/>
    <s v="4401585660"/>
    <s v="BUILDERS WAREHOUSE:FOURWAYS"/>
    <s v="PLANTED AERO BOWL 20CM  43597"/>
    <n v="-1"/>
    <n v="72.5"/>
    <n v="-72.5"/>
    <n v="-105960.72000000012"/>
    <x v="28"/>
  </r>
  <r>
    <m/>
    <x v="201"/>
    <s v="Credit Note"/>
    <s v="4401586668"/>
    <s v="BUILDERS WAREHOUSE:FOURWAYS"/>
    <s v="PLANTED AERO BOWL 20CM  43597"/>
    <n v="-1"/>
    <n v="72.5"/>
    <n v="-72.5"/>
    <n v="-106033.22000000012"/>
    <x v="28"/>
  </r>
  <r>
    <m/>
    <x v="201"/>
    <s v="Credit Note"/>
    <s v="4401586647"/>
    <s v="BUILDERS WAREHOUSE:LYNNWOOD"/>
    <s v="PLANTED AERO BOWL 20CM  43597"/>
    <n v="-3"/>
    <n v="72.5"/>
    <n v="-217.5"/>
    <n v="-106250.72000000012"/>
    <x v="28"/>
  </r>
  <r>
    <m/>
    <x v="27"/>
    <s v="Credit Note"/>
    <s v="4401586982"/>
    <s v="BUILDERS WAREHOUSE:MIDDELBURG"/>
    <s v="PLANTED AERO BOWL 20CM  43597"/>
    <n v="-5"/>
    <n v="72.5"/>
    <n v="-362.5"/>
    <n v="-106613.22000000012"/>
    <x v="28"/>
  </r>
  <r>
    <m/>
    <x v="27"/>
    <s v="Credit Note"/>
    <s v="89549A"/>
    <s v="BUILDERS WAREHOUSE:GEZINA NEW"/>
    <s v="PLANTED AERO BOWL 20CM  43597"/>
    <n v="-5"/>
    <n v="72.5"/>
    <n v="-362.5"/>
    <n v="-106975.72000000012"/>
    <x v="28"/>
  </r>
  <r>
    <m/>
    <x v="27"/>
    <s v="Credit Note"/>
    <s v="4401586946"/>
    <s v="BUILDERS WAREHOUSE:CHERRY LANE"/>
    <s v="PLANTED AERO BOWL 20CM  43597"/>
    <n v="-3"/>
    <n v="72.5"/>
    <n v="-217.5"/>
    <n v="-107193.22000000012"/>
    <x v="28"/>
  </r>
  <r>
    <m/>
    <x v="202"/>
    <s v="Credit Note"/>
    <s v="1948"/>
    <s v="ROSES FOR U t/a URTH"/>
    <s v="PETUNIA AERO BOWL 20CM"/>
    <n v="-3"/>
    <n v="68.900000000000006"/>
    <n v="-206.7"/>
    <n v="-107399.92000000011"/>
    <x v="28"/>
  </r>
  <r>
    <m/>
    <x v="202"/>
    <s v="Credit Note"/>
    <s v="4401587315"/>
    <s v="BUILDERS WAREHOUSE:BLOEMFONTEIN"/>
    <s v="PLANTED AERO BOWL 20CM  43597"/>
    <n v="-2"/>
    <n v="72.5"/>
    <n v="-145"/>
    <n v="-107544.92000000011"/>
    <x v="28"/>
  </r>
  <r>
    <m/>
    <x v="202"/>
    <s v="Credit Note"/>
    <s v="4401587220"/>
    <s v="BUILDERS WAREHOUSE:NEWCASTLE"/>
    <s v="PLANTED AERO BOWL 20CM  43597"/>
    <n v="-6"/>
    <n v="67.790000000000006"/>
    <n v="-406.74"/>
    <n v="-107951.66000000012"/>
    <x v="28"/>
  </r>
  <r>
    <m/>
    <x v="202"/>
    <s v="Credit Note"/>
    <s v="4401587246"/>
    <s v="BUILDERS WAREHOUSE:NOORDHEUWEL"/>
    <s v="PLANTED AERO BOWL 20CM  43597"/>
    <n v="-2"/>
    <n v="72.5"/>
    <n v="-145"/>
    <n v="-108096.66000000012"/>
    <x v="28"/>
  </r>
  <r>
    <m/>
    <x v="203"/>
    <s v="Credit Note"/>
    <s v="RTS1039338"/>
    <s v="RIVERSIDE MICA"/>
    <s v="PLANTED AERO BOWL 20CM"/>
    <n v="-4"/>
    <n v="67.989999999999995"/>
    <n v="-271.95999999999998"/>
    <n v="-108368.62000000013"/>
    <x v="28"/>
  </r>
  <r>
    <m/>
    <x v="203"/>
    <s v="Credit Note"/>
    <s v="4401587565"/>
    <s v="BUILDERS WAREHOUSE:BOKSBURG (NEW)"/>
    <s v="PLANTED AERO BOWL 20CM   43597"/>
    <n v="-1"/>
    <n v="72.5"/>
    <n v="-72.5"/>
    <n v="-108441.12000000013"/>
    <x v="28"/>
  </r>
  <r>
    <m/>
    <x v="203"/>
    <s v="Credit Note"/>
    <s v="4401587582"/>
    <s v="BUILDERS WAREHOUSE:BEDFORDVIEW"/>
    <s v="PLANTED AERO BOWL 20CM  43597"/>
    <n v="-9"/>
    <n v="72.5"/>
    <n v="-652.5"/>
    <n v="-109093.62000000013"/>
    <x v="28"/>
  </r>
  <r>
    <m/>
    <x v="203"/>
    <s v="Credit Note"/>
    <s v="4401587553"/>
    <s v="BUILDERS WAREHOUSE:FLORIDA GLEN"/>
    <s v="PLANTED AERO BOWL 20CM  43597"/>
    <n v="-3"/>
    <n v="72.5"/>
    <n v="-217.5"/>
    <n v="-109311.12000000013"/>
    <x v="28"/>
  </r>
  <r>
    <m/>
    <x v="28"/>
    <s v="Credit Note"/>
    <s v="4401588372"/>
    <s v="BUILDERS WAREHOUSE:MAFIKENG"/>
    <s v="PLANTED AERO BOWL 20CM  43597"/>
    <n v="-5"/>
    <n v="72.5"/>
    <n v="-362.5"/>
    <n v="-109673.62000000013"/>
    <x v="28"/>
  </r>
  <r>
    <m/>
    <x v="28"/>
    <s v="Credit Note"/>
    <s v="4401588385"/>
    <s v="BUILDERS WAREHOUSE:ZAMBEZI"/>
    <s v="PLANTED AERO BOWL 20CM  43597"/>
    <n v="-2"/>
    <n v="72.5"/>
    <n v="-145"/>
    <n v="-109818.62000000013"/>
    <x v="28"/>
  </r>
  <r>
    <m/>
    <x v="28"/>
    <s v="Credit Note"/>
    <s v="4401588380"/>
    <s v="BUILDERS WAREHOUSE:RASLOUW"/>
    <s v="PLANTED AERO BOWL 20CM  43597"/>
    <n v="-3"/>
    <n v="72.5"/>
    <n v="-217.5"/>
    <n v="-110036.12000000013"/>
    <x v="28"/>
  </r>
  <r>
    <m/>
    <x v="28"/>
    <s v="Credit Note"/>
    <s v="4401588383"/>
    <s v="BUILDERS WAREHOUSE:RUSTENBURG"/>
    <s v="PLANTED AERO BOWL 20CM  43597"/>
    <n v="-1"/>
    <n v="72.5"/>
    <n v="-72.5"/>
    <n v="-110108.62000000013"/>
    <x v="28"/>
  </r>
  <r>
    <m/>
    <x v="28"/>
    <s v="Credit Note"/>
    <s v="4401588365"/>
    <s v="BUILDERS WAREHOUSE:GLEN EAGLES"/>
    <s v="PLANTED AERO BOWL 20CM  43597"/>
    <n v="-4"/>
    <n v="72.5"/>
    <n v="-290"/>
    <n v="-110398.62000000013"/>
    <x v="28"/>
  </r>
  <r>
    <m/>
    <x v="29"/>
    <s v="Credit Note"/>
    <s v="4401588628"/>
    <s v="BUILDERS WAREHOUSE:LAMBTON"/>
    <s v="PLANTED AERO BOWL 20CM   43597"/>
    <n v="-3"/>
    <n v="72.5"/>
    <n v="-217.5"/>
    <n v="-110616.12000000013"/>
    <x v="28"/>
  </r>
  <r>
    <m/>
    <x v="29"/>
    <s v="Credit Note"/>
    <s v="4401588640"/>
    <s v="BUILDERS WAREHOUSE:RIVONIA"/>
    <s v="PLANTED AERO BOWL 20CM  43597"/>
    <n v="-1"/>
    <n v="72.5"/>
    <n v="-72.5"/>
    <n v="-110688.62000000013"/>
    <x v="28"/>
  </r>
  <r>
    <m/>
    <x v="30"/>
    <s v="Credit Note"/>
    <s v="4401588891"/>
    <s v="BUILDERS WAREHOUSE:NORTHRIDING"/>
    <s v="PLANTED AERO BOWL 20CM  43597"/>
    <n v="-2"/>
    <n v="72.5"/>
    <n v="-145"/>
    <n v="-110833.62000000013"/>
    <x v="28"/>
  </r>
  <r>
    <m/>
    <x v="30"/>
    <s v="Credit Note"/>
    <s v="4401588873"/>
    <s v="BUILDERS WAREHOUSE:HARTEBEESPOORT"/>
    <s v="PLANTED AERO BOWL 20CM  43597"/>
    <n v="-2"/>
    <n v="72.5"/>
    <n v="-145"/>
    <n v="-110978.62000000013"/>
    <x v="28"/>
  </r>
  <r>
    <m/>
    <x v="30"/>
    <s v="Credit Note"/>
    <s v="4401588894"/>
    <s v="BUILDERS WAREHOUSE:NELSPRUIT"/>
    <s v="PLANTED AERO BOWL 20CM  43597"/>
    <n v="-11"/>
    <n v="72.5"/>
    <n v="-797.5"/>
    <n v="-111776.12000000013"/>
    <x v="28"/>
  </r>
  <r>
    <m/>
    <x v="30"/>
    <s v="Credit Note"/>
    <s v="4401588902"/>
    <s v="BUILDERS WAREHOUSE:MIDDELBURG"/>
    <s v="PLANTED AERO BOWL 20CM  43597"/>
    <n v="-2"/>
    <n v="72.5"/>
    <n v="-145"/>
    <n v="-111921.12000000013"/>
    <x v="28"/>
  </r>
  <r>
    <m/>
    <x v="143"/>
    <s v="Credit Note"/>
    <s v="1362"/>
    <s v="THYME SQUARE"/>
    <s v="PLANTED AERO BOWL 20CM"/>
    <n v="-2"/>
    <n v="68.8"/>
    <n v="-137.6"/>
    <n v="-112058.72000000013"/>
    <x v="28"/>
  </r>
  <r>
    <m/>
    <x v="143"/>
    <s v="Credit Note"/>
    <s v="1362"/>
    <s v="THYME SQUARE"/>
    <s v="PLANTED AERO BOWL 20CM"/>
    <n v="-1"/>
    <n v="68.8"/>
    <n v="-68.8"/>
    <n v="-112127.52000000014"/>
    <x v="28"/>
  </r>
  <r>
    <m/>
    <x v="32"/>
    <s v="Credit Note"/>
    <s v="1303"/>
    <s v="PLANT FACTORY"/>
    <s v="PLANTED AERO BOWL 20CM"/>
    <n v="-1"/>
    <n v="68.900000000000006"/>
    <n v="-68.900000000000006"/>
    <n v="-112196.42000000013"/>
    <x v="28"/>
  </r>
  <r>
    <m/>
    <x v="32"/>
    <s v="Credit Note"/>
    <s v="16670"/>
    <s v="FH CHAMBERLAIN TRADING (PTY) LTD:RIVIERA"/>
    <s v="PLANTED AERO BOWL 20CM"/>
    <n v="-19"/>
    <n v="68.989999999999995"/>
    <n v="-1310.81"/>
    <n v="-113507.23000000013"/>
    <x v="28"/>
  </r>
  <r>
    <m/>
    <x v="32"/>
    <s v="Credit Note"/>
    <s v="4401589658"/>
    <s v="BUILDERS WAREHOUSE:CHERRY LANE"/>
    <s v="PLANTED AERO BOWL 20CM  43597"/>
    <n v="-2"/>
    <n v="72.5"/>
    <n v="-145"/>
    <n v="-113652.23000000013"/>
    <x v="28"/>
  </r>
  <r>
    <m/>
    <x v="32"/>
    <s v="Credit Note"/>
    <s v="4401589674"/>
    <s v="BUILDERS WAREHOUSE:LYNNWOOD"/>
    <s v="PLANTED AERO BOWL 20CM  43597"/>
    <n v="-2"/>
    <n v="72.5"/>
    <n v="-145"/>
    <n v="-113797.23000000013"/>
    <x v="28"/>
  </r>
  <r>
    <m/>
    <x v="32"/>
    <s v="Credit Note"/>
    <s v="4401589668"/>
    <s v="BUILDERS WAREHOUSE:BLOEMFONTEIN"/>
    <s v="PLANTED AERO BOWL 20CM  43597"/>
    <n v="-6"/>
    <n v="72.5"/>
    <n v="-435"/>
    <n v="-114232.23000000013"/>
    <x v="28"/>
  </r>
  <r>
    <m/>
    <x v="34"/>
    <s v="Credit Note"/>
    <s v="4401590851"/>
    <s v="BUILDERS WAREHOUSE:SUNWARD PARK"/>
    <s v="PLANTED AERO BOWL 20CM  43597"/>
    <n v="-3"/>
    <n v="72.5"/>
    <n v="-217.5"/>
    <n v="-114449.73000000013"/>
    <x v="28"/>
  </r>
  <r>
    <m/>
    <x v="34"/>
    <s v="Credit Note"/>
    <s v="4401590859"/>
    <s v="BUILDERS WAREHOUSE:EDENVALE"/>
    <s v="PLANTED AERO BOWL 20CM  43597"/>
    <n v="-2"/>
    <n v="72.5"/>
    <n v="-145"/>
    <n v="-114594.73000000013"/>
    <x v="28"/>
  </r>
  <r>
    <m/>
    <x v="6"/>
    <s v="Credit Note"/>
    <s v="1363"/>
    <s v="LITTLE AUSTRIA"/>
    <s v="PLANTED AERO BOWL 20CM"/>
    <n v="-1"/>
    <n v="68.900000000000006"/>
    <n v="-68.900000000000006"/>
    <n v="-114663.63000000012"/>
    <x v="28"/>
  </r>
  <r>
    <m/>
    <x v="6"/>
    <s v="Credit Note"/>
    <s v="4401591243"/>
    <s v="BUILDERS WAREHOUSE:NOORDHEUWEL"/>
    <s v="PLANTED AERO BOWL 20CM  43597"/>
    <n v="-2"/>
    <n v="72.5"/>
    <n v="-145"/>
    <n v="-114808.63000000012"/>
    <x v="28"/>
  </r>
  <r>
    <m/>
    <x v="7"/>
    <s v="Credit Note"/>
    <s v="4401591442"/>
    <s v="BUILDERS WAREHOUSE:CHERRY LANE"/>
    <s v="PLANTED AERO BOWL 20CM  43597"/>
    <n v="-7"/>
    <n v="72.5"/>
    <n v="-507.5"/>
    <n v="-115316.13000000012"/>
    <x v="28"/>
  </r>
  <r>
    <m/>
    <x v="2"/>
    <s v="Credit Note"/>
    <s v="4401591672"/>
    <s v="BUILDERS WAREHOUSE:LAMBTON"/>
    <s v="PLANTED AERO BOWL 20CM  43597"/>
    <n v="-2"/>
    <n v="72.5"/>
    <n v="-145"/>
    <n v="-115461.13000000012"/>
    <x v="28"/>
  </r>
  <r>
    <m/>
    <x v="2"/>
    <s v="Credit Note"/>
    <s v="4401591714"/>
    <s v="BUILDERS WAREHOUSE:MAFIKENG"/>
    <s v="PLANTED AERO BOWL 20CM  43597"/>
    <n v="-2"/>
    <n v="72.5"/>
    <n v="-145"/>
    <n v="-115606.13000000012"/>
    <x v="28"/>
  </r>
  <r>
    <m/>
    <x v="205"/>
    <s v="Credit Note"/>
    <s v="16710"/>
    <s v="FH CHAMBERLAIN TRADING (PTY) LTD:RIVIERA"/>
    <s v="PLANTED AERO BOWL 20CM"/>
    <n v="-6"/>
    <n v="68.989999999999995"/>
    <n v="-413.94"/>
    <n v="-116020.07000000012"/>
    <x v="28"/>
  </r>
  <r>
    <m/>
    <x v="205"/>
    <s v="Credit Note"/>
    <s v="4401591945"/>
    <s v="BUILDERS WAREHOUSE:ROBINDALE"/>
    <s v="PLANTED AERO BOWL 20CM  43597"/>
    <n v="-2"/>
    <n v="72.5"/>
    <n v="-145"/>
    <n v="-116165.07000000012"/>
    <x v="28"/>
  </r>
  <r>
    <m/>
    <x v="205"/>
    <s v="Credit Note"/>
    <s v="4401591943"/>
    <s v="BUILDERS WAREHOUSE:BEDFORDVIEW"/>
    <s v="PLANTED AERO BOWL 20CM  43597"/>
    <n v="-1"/>
    <n v="72.5"/>
    <n v="-72.5"/>
    <n v="-116237.57000000012"/>
    <x v="28"/>
  </r>
  <r>
    <m/>
    <x v="35"/>
    <s v="Credit Note"/>
    <s v="1364"/>
    <s v="MONTANA GARDEN PAVILION"/>
    <s v="PLANTED AERO BOWL 20CM"/>
    <n v="-1"/>
    <n v="68.900000000000006"/>
    <n v="-68.900000000000006"/>
    <n v="-116306.47000000012"/>
    <x v="28"/>
  </r>
  <r>
    <m/>
    <x v="35"/>
    <s v="Credit Note"/>
    <s v="1845"/>
    <s v="LITTLE AUSTRIA"/>
    <s v="PLANTED AERO BOWL 20CM"/>
    <n v="-2"/>
    <n v="68.900000000000006"/>
    <n v="-137.80000000000001"/>
    <n v="-116444.27000000012"/>
    <x v="28"/>
  </r>
  <r>
    <m/>
    <x v="35"/>
    <s v="Credit Note"/>
    <s v="4401592151"/>
    <s v="BUILDERS WAREHOUSE:NELSPRUIT"/>
    <s v="PLANTED AERO BOWL 20CM  43597"/>
    <n v="-2"/>
    <n v="72.5"/>
    <n v="-145"/>
    <n v="-116589.27000000012"/>
    <x v="28"/>
  </r>
  <r>
    <m/>
    <x v="35"/>
    <s v="Credit Note"/>
    <s v="4401592155"/>
    <s v="BUILDERS WAREHOUSE:MIDDELBURG"/>
    <s v="PLANTED AERO BOWL 20CM  43597"/>
    <n v="-1"/>
    <n v="72.5"/>
    <n v="-72.5"/>
    <n v="-116661.77000000012"/>
    <x v="28"/>
  </r>
  <r>
    <m/>
    <x v="36"/>
    <s v="Credit Note"/>
    <s v="89832A"/>
    <s v="THYME SQUARE"/>
    <s v="PLANTED AERO BOWL 20CM"/>
    <n v="-4"/>
    <n v="68.8"/>
    <n v="-275.2"/>
    <n v="-116936.97000000012"/>
    <x v="28"/>
  </r>
  <r>
    <m/>
    <x v="37"/>
    <s v="Credit Note"/>
    <s v="4401592529"/>
    <s v="BUILDERS WAREHOUSE:MIDRAND"/>
    <s v="PLANTED AERO BOWL 20CM  43597"/>
    <n v="-2"/>
    <n v="72.5"/>
    <n v="-145"/>
    <n v="-117081.97000000012"/>
    <x v="28"/>
  </r>
  <r>
    <m/>
    <x v="37"/>
    <s v="Credit Note"/>
    <s v="18406"/>
    <s v="FH CHAMBERLAIN TRADING (PTY) LTD:WATERKLOOF GLEN"/>
    <s v="PLANTED AERO BOWL 20CM"/>
    <n v="-14"/>
    <n v="68.989999999999995"/>
    <n v="-965.86"/>
    <n v="-118047.83000000012"/>
    <x v="28"/>
  </r>
  <r>
    <m/>
    <x v="8"/>
    <s v="Credit Note"/>
    <s v="4401592774"/>
    <s v="BUILDERS WAREHOUSE:FOURWAYS"/>
    <s v="PLANTED AERO BOWL 20CM  43597"/>
    <n v="-2"/>
    <n v="72.5"/>
    <n v="-145"/>
    <n v="-118192.83000000012"/>
    <x v="28"/>
  </r>
  <r>
    <m/>
    <x v="8"/>
    <s v="Credit Note"/>
    <s v="4401592788"/>
    <s v="BUILDERS WAREHOUSE:BRYANSTON"/>
    <s v="PLANTED AERO BOWL 20CM  43597"/>
    <n v="-4"/>
    <n v="72.5"/>
    <n v="-290"/>
    <n v="-118482.83000000012"/>
    <x v="28"/>
  </r>
  <r>
    <m/>
    <x v="8"/>
    <s v="Credit Note"/>
    <s v="4401592796"/>
    <s v="BUILDERS WAREHOUSE:RUSTENBURG"/>
    <s v="PLANTED AERO BOWL 20CM  43597"/>
    <n v="-1"/>
    <n v="72.5"/>
    <n v="-72.5"/>
    <n v="-118555.33000000012"/>
    <x v="28"/>
  </r>
  <r>
    <m/>
    <x v="38"/>
    <s v="Credit Note"/>
    <s v="4401593000"/>
    <s v="BUILDERS WAREHOUSE:FLORIDA GLEN"/>
    <s v="PLANTED AERO BOWL 20CM  43597"/>
    <n v="-2"/>
    <n v="72.5"/>
    <n v="-145"/>
    <n v="-118700.33000000012"/>
    <x v="28"/>
  </r>
  <r>
    <m/>
    <x v="38"/>
    <s v="Credit Note"/>
    <s v="4401593071"/>
    <s v="BUILDERS WAREHOUSE:RASLOUW"/>
    <s v="PLANTED AERO BOWL 20CM  43597"/>
    <n v="-4"/>
    <n v="72.5"/>
    <n v="-290"/>
    <n v="-118990.33000000012"/>
    <x v="28"/>
  </r>
  <r>
    <m/>
    <x v="277"/>
    <s v="Credit Note"/>
    <s v="16764"/>
    <s v="FH CHAMBERLAIN TRADING (PTY) LTD:RIVIERA"/>
    <s v="PLANTED AERO BOWL 20CM"/>
    <n v="-4"/>
    <n v="68.989999999999995"/>
    <n v="-275.95999999999998"/>
    <n v="-119266.29000000012"/>
    <x v="28"/>
  </r>
  <r>
    <m/>
    <x v="277"/>
    <s v="Credit Note"/>
    <s v="4401593312"/>
    <s v="BUILDERS WAREHOUSE:VEREENIGING"/>
    <s v="PLANTED AERO BOWL 20CM  43597"/>
    <n v="-2"/>
    <n v="72.5"/>
    <n v="-145"/>
    <n v="-119411.29000000012"/>
    <x v="28"/>
  </r>
  <r>
    <m/>
    <x v="39"/>
    <s v="Credit Note"/>
    <s v="1367"/>
    <s v="PRETTY GARDENS"/>
    <s v="PLANTED AERO BOWL 20CM"/>
    <n v="-2"/>
    <n v="68.900000000000006"/>
    <n v="-137.80000000000001"/>
    <n v="-119549.09000000013"/>
    <x v="28"/>
  </r>
  <r>
    <m/>
    <x v="39"/>
    <s v="Credit Note"/>
    <s v="1366"/>
    <s v="ROSES FOR U t/a URTH"/>
    <s v="VERBENA AERO BOWL 20CM"/>
    <n v="-2"/>
    <n v="68.900000000000006"/>
    <n v="-137.80000000000001"/>
    <n v="-119686.89000000013"/>
    <x v="28"/>
  </r>
  <r>
    <m/>
    <x v="39"/>
    <s v="Credit Note"/>
    <s v="1366"/>
    <s v="ROSES FOR U t/a URTH"/>
    <s v="CALIBRACHOA AERO BOWL 20CM"/>
    <n v="-5"/>
    <n v="68.900000000000006"/>
    <n v="-344.5"/>
    <n v="-120031.39000000013"/>
    <x v="16"/>
  </r>
  <r>
    <m/>
    <x v="39"/>
    <s v="Credit Note"/>
    <s v="1304"/>
    <s v="THYME SQUARE"/>
    <s v="PLANTED AERO BOWL 20CM"/>
    <n v="-1"/>
    <n v="68.8"/>
    <n v="-68.8"/>
    <n v="-120100.19000000013"/>
    <x v="28"/>
  </r>
  <r>
    <m/>
    <x v="39"/>
    <s v="Credit Note"/>
    <s v="4401593625"/>
    <s v="BUILDERS WAREHOUSE:BLOEMFONTEIN"/>
    <s v="PLANTED AERO BOWL 20CM  43597"/>
    <n v="-4"/>
    <n v="72.5"/>
    <n v="-290"/>
    <n v="-120390.19000000013"/>
    <x v="28"/>
  </r>
  <r>
    <m/>
    <x v="39"/>
    <s v="Credit Note"/>
    <s v="4401593646"/>
    <s v="BUILDERS WAREHOUSE:EDENVALE"/>
    <s v="PLANTED AERO BOWL 20CM  43597"/>
    <n v="-1"/>
    <n v="72.5"/>
    <n v="-72.5"/>
    <n v="-120462.69000000013"/>
    <x v="28"/>
  </r>
  <r>
    <m/>
    <x v="235"/>
    <s v="Credit Note"/>
    <s v="89421A"/>
    <s v="BUILDERS WAREHOUSE:CEDAR SQUARE"/>
    <s v="PLANTED AERO BOWL 20CM  43597"/>
    <n v="-5"/>
    <n v="72.5"/>
    <n v="-362.5"/>
    <n v="-120825.19000000013"/>
    <x v="28"/>
  </r>
  <r>
    <m/>
    <x v="206"/>
    <s v="Credit Note"/>
    <s v="1151"/>
    <s v="MONTROSE NURSERY"/>
    <s v="PLANTED AERO BOWL 20CM"/>
    <n v="-2"/>
    <n v="68.900000000000006"/>
    <n v="-137.80000000000001"/>
    <n v="-120962.99000000014"/>
    <x v="28"/>
  </r>
  <r>
    <m/>
    <x v="206"/>
    <s v="Credit Note"/>
    <s v="12794"/>
    <s v="FH CHAMBERLAIN TRADING (PTY) LTD:KYALAMI"/>
    <s v="PLANTED AERO BOWL 20CM"/>
    <n v="-2"/>
    <n v="68.989999999999995"/>
    <n v="-137.97999999999999"/>
    <n v="-121100.97000000013"/>
    <x v="28"/>
  </r>
  <r>
    <m/>
    <x v="206"/>
    <s v="Credit Note"/>
    <s v="4401594747"/>
    <s v="BUILDERS WAREHOUSE:LAMBTON"/>
    <s v="PLANTED AERO BOWL 20CM  43597"/>
    <n v="-3"/>
    <n v="72.5"/>
    <n v="-217.5"/>
    <n v="-121318.47000000013"/>
    <x v="28"/>
  </r>
  <r>
    <m/>
    <x v="206"/>
    <s v="Credit Note"/>
    <s v="89937A"/>
    <s v="BUILDERS WAREHOUSE:LAMBTON"/>
    <s v="PLANTED AERO BOWL 20CM  43597"/>
    <n v="-1"/>
    <n v="72.5"/>
    <n v="-72.5"/>
    <n v="-121390.97000000013"/>
    <x v="28"/>
  </r>
  <r>
    <m/>
    <x v="207"/>
    <s v="Credit Note"/>
    <s v="4401595128"/>
    <s v="BUILDERS WAREHOUSE:STRUBENS VALLEY"/>
    <s v="PLANTED AERO BOWL 20CM  43597"/>
    <n v="-1"/>
    <n v="72.5"/>
    <n v="-72.5"/>
    <n v="-121463.47000000013"/>
    <x v="28"/>
  </r>
  <r>
    <m/>
    <x v="208"/>
    <s v="Credit Note"/>
    <s v="4401595487"/>
    <s v="BUILDERS WAREHOUSE:SUNWARD PARK"/>
    <s v="PLANTED AERO BOWL 20CM  43597"/>
    <n v="-2"/>
    <n v="72.5"/>
    <n v="-145"/>
    <n v="-121608.47000000013"/>
    <x v="28"/>
  </r>
  <r>
    <m/>
    <x v="9"/>
    <s v="Credit Note"/>
    <s v="4401596263"/>
    <s v="BUILDERS WAREHOUSE:WONDER PARK"/>
    <s v="PLANTED AERO BOWL 20CM  43597"/>
    <n v="-2"/>
    <n v="72.5"/>
    <n v="-145"/>
    <n v="-121753.47000000013"/>
    <x v="28"/>
  </r>
  <r>
    <m/>
    <x v="9"/>
    <s v="Credit Note"/>
    <s v="4401596255"/>
    <s v="BUILDERS WAREHOUSE:CEDAR SQUARE"/>
    <s v="PLANTED AERO BOWL 20CM  43597"/>
    <n v="-1"/>
    <n v="72.5"/>
    <n v="-72.5"/>
    <n v="-121825.97000000013"/>
    <x v="28"/>
  </r>
  <r>
    <m/>
    <x v="9"/>
    <s v="Credit Note"/>
    <s v="4401596216"/>
    <s v="BUILDERS WAREHOUSE:CHERRY LANE"/>
    <s v="PLANTED AERO BOWL 20CM  43597"/>
    <n v="-2"/>
    <n v="72.5"/>
    <n v="-145"/>
    <n v="-121970.97000000013"/>
    <x v="28"/>
  </r>
  <r>
    <m/>
    <x v="278"/>
    <s v="Credit Note"/>
    <s v="18541"/>
    <s v="FH CHAMBERLAIN TRADING (PTY) LTD:WATERKLOOF GLEN"/>
    <s v="PLANTED AERO BOWL 20CM"/>
    <n v="-2"/>
    <n v="68.989999999999995"/>
    <n v="-137.97999999999999"/>
    <n v="-122108.95000000013"/>
    <x v="28"/>
  </r>
  <r>
    <m/>
    <x v="40"/>
    <s v="Credit Note"/>
    <s v="1308"/>
    <s v="LITTLE AUSTRIA"/>
    <s v="PLANTED AERO BOWL 20CM"/>
    <n v="-2"/>
    <n v="68.900000000000006"/>
    <n v="-137.80000000000001"/>
    <n v="-122246.75000000013"/>
    <x v="28"/>
  </r>
  <r>
    <m/>
    <x v="246"/>
    <s v="Credit Note"/>
    <s v="38624"/>
    <s v="FH CHAMBERLAIN TRADING (PTY) LTD:MONTANA"/>
    <s v="PLANTED AERO BOWL 20CM"/>
    <n v="-2"/>
    <n v="68.989999999999995"/>
    <n v="-137.97999999999999"/>
    <n v="-122384.73000000013"/>
    <x v="28"/>
  </r>
  <r>
    <m/>
    <x v="246"/>
    <s v="Credit Note"/>
    <s v="4401597273"/>
    <s v="BUILDERS WAREHOUSE:BLOEMFONTEIN"/>
    <s v="PLANTED AERO BOWL 20CM  43597"/>
    <n v="-5"/>
    <n v="72.5"/>
    <n v="-362.5"/>
    <n v="-122747.23000000013"/>
    <x v="28"/>
  </r>
  <r>
    <m/>
    <x v="246"/>
    <s v="Credit Note"/>
    <s v="1374"/>
    <s v="ROSES FOR U t/a URTH"/>
    <s v="PETUNIA AERO BOWL 20CM"/>
    <n v="-3"/>
    <n v="68.900000000000006"/>
    <n v="-206.7"/>
    <n v="-122953.93000000012"/>
    <x v="28"/>
  </r>
  <r>
    <m/>
    <x v="313"/>
    <s v="Credit Note"/>
    <s v="90045A"/>
    <s v="THYME SQUARE"/>
    <s v="PLANTED AERO BOWL 20CM"/>
    <n v="-1"/>
    <n v="68.8"/>
    <n v="-68.8"/>
    <n v="-123022.73000000013"/>
    <x v="28"/>
  </r>
  <r>
    <m/>
    <x v="279"/>
    <s v="Credit Note"/>
    <s v="4401597649"/>
    <s v="BUILDERS WAREHOUSE:BRYANSTON"/>
    <s v="PLANTED AERO BOWL 20CM  43597"/>
    <n v="-2"/>
    <n v="72.5"/>
    <n v="-145"/>
    <n v="-123167.73000000013"/>
    <x v="28"/>
  </r>
  <r>
    <m/>
    <x v="41"/>
    <s v="Credit Note"/>
    <s v="4401598443"/>
    <s v="BUILDERS WAREHOUSE:LAMBTON"/>
    <s v="PLANTED AERO BOWL 20CM 43597"/>
    <n v="-2"/>
    <n v="72.5"/>
    <n v="-145"/>
    <n v="-123312.73000000013"/>
    <x v="28"/>
  </r>
  <r>
    <m/>
    <x v="42"/>
    <s v="Credit Note"/>
    <s v="1314"/>
    <s v="ROSES FOR U t/a URTH"/>
    <s v="VERBENA AERO BOWL 20CM"/>
    <n v="-2"/>
    <n v="68.900000000000006"/>
    <n v="-137.80000000000001"/>
    <n v="-123450.53000000013"/>
    <x v="28"/>
  </r>
  <r>
    <m/>
    <x v="4"/>
    <s v="Credit Note"/>
    <s v="1379"/>
    <s v="ECKARDS GARDEN PAVILION"/>
    <s v="PLANTED AERO BOWL 20CM"/>
    <n v="-2"/>
    <n v="68.900000000000006"/>
    <n v="-137.80000000000001"/>
    <n v="-123588.33000000013"/>
    <x v="28"/>
  </r>
  <r>
    <m/>
    <x v="4"/>
    <s v="Credit Note"/>
    <s v="4401600491"/>
    <s v="BUILDERS WAREHOUSE:CHERRY LANE"/>
    <s v="PLANTED AERO BOWL 20CM  43597"/>
    <n v="-8"/>
    <n v="72.5"/>
    <n v="-580"/>
    <n v="-124168.33000000013"/>
    <x v="28"/>
  </r>
  <r>
    <m/>
    <x v="131"/>
    <s v="Credit Note"/>
    <s v="48794"/>
    <s v="FH CHAMBERLAIN TRADING (PTY) LTD:CENTURION"/>
    <s v="PLANTED AERO BOWL 20CM"/>
    <n v="-1"/>
    <n v="68.989999999999995"/>
    <n v="-68.989999999999995"/>
    <n v="-124237.32000000014"/>
    <x v="28"/>
  </r>
  <r>
    <m/>
    <x v="131"/>
    <s v="Credit Note"/>
    <s v="18628"/>
    <s v="FH CHAMBERLAIN TRADING (PTY) LTD:WATERKLOOF GLEN"/>
    <s v="PLANTED AERO BOWL 20CM"/>
    <n v="-1"/>
    <n v="68.989999999999995"/>
    <n v="-68.989999999999995"/>
    <n v="-124306.31000000014"/>
    <x v="28"/>
  </r>
  <r>
    <m/>
    <x v="131"/>
    <s v="Credit Note"/>
    <s v="4401600953"/>
    <s v="BUILDERS WAREHOUSE:NELSPRUIT"/>
    <s v="PLANTED AERO BOWL 20CM  43597"/>
    <n v="-6"/>
    <n v="72.5"/>
    <n v="-435"/>
    <n v="-124741.31000000014"/>
    <x v="28"/>
  </r>
  <r>
    <m/>
    <x v="43"/>
    <s v="Credit Note"/>
    <s v="12931"/>
    <s v="FH CHAMBERLAIN TRADING (PTY) LTD:KYALAMI"/>
    <s v="PLANTED AERO BOWL 20CM"/>
    <n v="-4"/>
    <n v="68.989999999999995"/>
    <n v="-275.95999999999998"/>
    <n v="-125017.27000000015"/>
    <x v="28"/>
  </r>
  <r>
    <m/>
    <x v="11"/>
    <s v="Credit Note"/>
    <s v="90193A"/>
    <s v="THYME SQUARE"/>
    <s v="PLANTED AERO BOWL 20CM"/>
    <n v="-1"/>
    <n v="68.8"/>
    <n v="-68.8"/>
    <n v="-125086.07000000015"/>
    <x v="28"/>
  </r>
  <r>
    <m/>
    <x v="11"/>
    <s v="Credit Note"/>
    <s v="4401601679"/>
    <s v="BUILDERS WAREHOUSE:BETHLEHEM"/>
    <s v="PLANTED AERO BOWL 20CM  43597"/>
    <n v="-3"/>
    <n v="72.5"/>
    <n v="-217.5"/>
    <n v="-125303.57000000015"/>
    <x v="28"/>
  </r>
  <r>
    <m/>
    <x v="11"/>
    <s v="Credit Note"/>
    <s v="4401601751"/>
    <s v="BUILDERS WAREHOUSE:MIDDELBURG"/>
    <s v="PLANTED AERO BOWL 20CM  43597"/>
    <n v="-1"/>
    <n v="72.5"/>
    <n v="-72.5"/>
    <n v="-125376.07000000015"/>
    <x v="28"/>
  </r>
  <r>
    <m/>
    <x v="3"/>
    <s v="Credit Note"/>
    <s v="4401602759"/>
    <s v="BUILDERS WAREHOUSE:RASLOUW"/>
    <s v="PLANTED AERO BOWL 20CM  43597"/>
    <n v="-5"/>
    <n v="72.5"/>
    <n v="-362.5"/>
    <n v="-125738.57000000015"/>
    <x v="28"/>
  </r>
  <r>
    <m/>
    <x v="3"/>
    <s v="Credit Note"/>
    <s v="4401602706"/>
    <s v="BUILDERS WAREHOUSE:LYNNWOOD"/>
    <s v="PLANTED AERO BOWL 20CM  43597"/>
    <n v="-4"/>
    <n v="72.5"/>
    <n v="-290"/>
    <n v="-126028.57000000015"/>
    <x v="28"/>
  </r>
  <r>
    <m/>
    <x v="12"/>
    <s v="Credit Note"/>
    <s v="4401603145"/>
    <s v="BUILDERS WAREHOUSE:SOUTHGATE"/>
    <s v="PLANTED AERO BOWL 20CM  43597"/>
    <n v="-1"/>
    <n v="72.5"/>
    <n v="-72.5"/>
    <n v="-126101.07000000015"/>
    <x v="28"/>
  </r>
  <r>
    <m/>
    <x v="13"/>
    <s v="Credit Note"/>
    <s v="4401603618"/>
    <s v="BUILDERS WAREHOUSE:NOORDHEUWEL"/>
    <s v="PLANTED AERO BOWL 20CM  43597"/>
    <n v="-4"/>
    <n v="72.5"/>
    <n v="-290"/>
    <n v="-126391.07000000015"/>
    <x v="28"/>
  </r>
  <r>
    <m/>
    <x v="13"/>
    <s v="Credit Note"/>
    <s v="RTS1040489"/>
    <s v="RIVERSIDE MICA"/>
    <s v="PLANTED AERO BOWL 20CM"/>
    <n v="-3"/>
    <n v="55"/>
    <n v="-165"/>
    <n v="-126556.07000000015"/>
    <x v="28"/>
  </r>
  <r>
    <m/>
    <x v="13"/>
    <s v="Credit Note"/>
    <s v="4401603572"/>
    <s v="BUILDERS WAREHOUSE:FLORIDA GLEN"/>
    <s v="PLANTED AERO BOWL 20CM  43597"/>
    <n v="-2"/>
    <n v="72.5"/>
    <n v="-145"/>
    <n v="-126701.07000000015"/>
    <x v="28"/>
  </r>
  <r>
    <m/>
    <x v="13"/>
    <s v="Credit Note"/>
    <s v="4401603665"/>
    <s v="BUILDERS WAREHOUSE:ROBINDALE"/>
    <s v="PLANTED AERO BOWL 20CM  43597"/>
    <n v="-1"/>
    <n v="72.5"/>
    <n v="-72.5"/>
    <n v="-126773.57000000015"/>
    <x v="28"/>
  </r>
  <r>
    <m/>
    <x v="14"/>
    <s v="Credit Note"/>
    <s v="1202"/>
    <s v="ROSES FOR U t/a URTH"/>
    <s v="CALIBRACHOA AERO BOWL 20CM"/>
    <n v="-4"/>
    <n v="68.900000000000006"/>
    <n v="-275.60000000000002"/>
    <n v="-127049.17000000016"/>
    <x v="16"/>
  </r>
  <r>
    <m/>
    <x v="14"/>
    <s v="Credit Note"/>
    <s v="1202"/>
    <s v="ROSES FOR U t/a URTH"/>
    <s v="PETUNIA AERO BOWL 20CM"/>
    <n v="-2"/>
    <n v="68.900000000000006"/>
    <n v="-137.80000000000001"/>
    <n v="-127186.97000000016"/>
    <x v="28"/>
  </r>
  <r>
    <m/>
    <x v="14"/>
    <s v="Credit Note"/>
    <s v="1202"/>
    <s v="ROSES FOR U t/a URTH"/>
    <s v="VERBENA AERO BOWL 20CM"/>
    <n v="-1"/>
    <n v="68.900000000000006"/>
    <n v="-68.900000000000006"/>
    <n v="-127255.87000000016"/>
    <x v="28"/>
  </r>
  <r>
    <m/>
    <x v="14"/>
    <s v="Credit Note"/>
    <s v="4401603957"/>
    <s v="BUILDERS WAREHOUSE:EDENVALE"/>
    <s v="PLANTED AERO BOWL 20CM  43597"/>
    <n v="-5"/>
    <n v="72.5"/>
    <n v="-362.5"/>
    <n v="-127618.37000000016"/>
    <x v="28"/>
  </r>
  <r>
    <m/>
    <x v="14"/>
    <s v="Credit Note"/>
    <s v="4401604001"/>
    <s v="BUILDERS WAREHOUSE:LAMBTON"/>
    <s v="PLANTED AERO BOWL 20CM  43597"/>
    <n v="-3"/>
    <n v="72.5"/>
    <n v="-217.5"/>
    <n v="-127835.87000000016"/>
    <x v="28"/>
  </r>
  <r>
    <m/>
    <x v="15"/>
    <s v="Credit Note"/>
    <s v="4401604918"/>
    <s v="BUILDERS WAREHOUSE:CEDAR SQUARE"/>
    <s v="PLANTED AERO BOWL 20CM  43597"/>
    <n v="-2"/>
    <n v="72.5"/>
    <n v="-145"/>
    <n v="-127980.87000000016"/>
    <x v="28"/>
  </r>
  <r>
    <m/>
    <x v="15"/>
    <s v="Credit Note"/>
    <s v="4401604899"/>
    <s v="BUILDERS WAREHOUSE:RIVONIA"/>
    <s v="PLANTED AERO BOWL 20CM  43597"/>
    <n v="-1"/>
    <n v="72.5"/>
    <n v="-72.5"/>
    <n v="-128053.37000000016"/>
    <x v="28"/>
  </r>
  <r>
    <m/>
    <x v="132"/>
    <s v="Credit Note"/>
    <s v="49024"/>
    <s v="FH CHAMBERLAIN TRADING (PTY) LTD:CENTURION"/>
    <s v="PLANTED AERO BOWL 20CM"/>
    <n v="-1"/>
    <n v="68.989999999999995"/>
    <n v="-68.989999999999995"/>
    <n v="-128122.36000000016"/>
    <x v="28"/>
  </r>
  <r>
    <m/>
    <x v="132"/>
    <s v="Credit Note"/>
    <s v="4401605230"/>
    <s v="BUILDERS WAREHOUSE:MAFIKENG"/>
    <s v="PLANTED AERO BOWL 20CM  43597"/>
    <n v="-3"/>
    <n v="72.5"/>
    <n v="-217.5"/>
    <n v="-128339.86000000016"/>
    <x v="28"/>
  </r>
  <r>
    <m/>
    <x v="5"/>
    <s v="Credit Note"/>
    <s v="1263"/>
    <s v="LITTLE AUSTRIA"/>
    <s v="PLANTED AERO BOWL 20CM"/>
    <n v="-1"/>
    <n v="68.900000000000006"/>
    <n v="-68.900000000000006"/>
    <n v="-128408.76000000015"/>
    <x v="28"/>
  </r>
  <r>
    <m/>
    <x v="5"/>
    <s v="Credit Note"/>
    <s v="90292A"/>
    <s v="BUILDERS WAREHOUSE:NORTHRIDING"/>
    <s v="PLANTED AERO BOWL 20CM  43597"/>
    <n v="-3"/>
    <n v="72.5"/>
    <n v="-217.5"/>
    <n v="-128626.26000000015"/>
    <x v="28"/>
  </r>
  <r>
    <m/>
    <x v="218"/>
    <s v="Credit Note"/>
    <s v="4401605950"/>
    <s v="BUILDERS WAREHOUSE:NELSPRUIT"/>
    <s v="PLANTED AERO BOWL 20CM  43597"/>
    <n v="-1"/>
    <n v="72.5"/>
    <n v="-72.5"/>
    <n v="-128698.76000000015"/>
    <x v="28"/>
  </r>
  <r>
    <m/>
    <x v="218"/>
    <s v="Credit Note"/>
    <s v="4401605927"/>
    <s v="BUILDERS WAREHOUSE:MIDRAND"/>
    <s v="PLANTED AERO BOWL 20CM  43597"/>
    <n v="-3"/>
    <n v="72.5"/>
    <n v="-217.5"/>
    <n v="-128916.26000000015"/>
    <x v="28"/>
  </r>
  <r>
    <m/>
    <x v="218"/>
    <s v="Credit Note"/>
    <s v="4401605947"/>
    <s v="BUILDERS WAREHOUSE:SUNWARD PARK"/>
    <s v="PLANTED AERO BOWL 20CM  43597"/>
    <n v="-1"/>
    <n v="72.5"/>
    <n v="-72.5"/>
    <n v="-128988.76000000015"/>
    <x v="28"/>
  </r>
  <r>
    <m/>
    <x v="218"/>
    <s v="Credit Note"/>
    <s v="1324"/>
    <s v="WAY TO TRADE Pty Ltd"/>
    <s v="PLANTED AERO BOWL 20CM"/>
    <n v="-1"/>
    <n v="68.900000000000006"/>
    <n v="-68.900000000000006"/>
    <n v="-129057.66000000015"/>
    <x v="28"/>
  </r>
  <r>
    <m/>
    <x v="316"/>
    <s v="Credit Note"/>
    <s v="4401606354"/>
    <s v="BUILDERS WAREHOUSE:NOORDHEUWEL"/>
    <s v="PLANTED AERO BOWL 20CM  43597"/>
    <n v="-1"/>
    <n v="72.5"/>
    <n v="-72.5"/>
    <n v="-129130.16000000015"/>
    <x v="28"/>
  </r>
  <r>
    <m/>
    <x v="316"/>
    <s v="Credit Note"/>
    <s v="4401606346"/>
    <s v="BUILDERS WAREHOUSE:NOORDHEUWEL"/>
    <s v="PLANTED AERO BOWL 20CM  43597"/>
    <n v="-2"/>
    <n v="72.5"/>
    <n v="-145"/>
    <n v="-129275.16000000015"/>
    <x v="28"/>
  </r>
  <r>
    <m/>
    <x v="316"/>
    <s v="Credit Note"/>
    <s v="4401606319"/>
    <s v="BUILDERS WAREHOUSE:VEREENIGING"/>
    <s v="PLANTED AERO BOWL 20CM  43597"/>
    <n v="-2"/>
    <n v="72.5"/>
    <n v="-145"/>
    <n v="-129420.16000000015"/>
    <x v="28"/>
  </r>
  <r>
    <m/>
    <x v="16"/>
    <s v="Credit Note"/>
    <s v="4401606691"/>
    <s v="BUILDERS WAREHOUSE:SECUNDA"/>
    <s v="PLANTED AERO BOWL 20CM  43597"/>
    <n v="-3"/>
    <n v="72.5"/>
    <n v="-217.5"/>
    <n v="-129637.66000000015"/>
    <x v="28"/>
  </r>
  <r>
    <m/>
    <x v="16"/>
    <s v="Credit Note"/>
    <s v="4401606695"/>
    <s v="BUILDERS WAREHOUSE:RUSTENBURG"/>
    <s v="PLANTED AERO BOWL 20CM  43597"/>
    <n v="-1"/>
    <n v="72.5"/>
    <n v="-72.5"/>
    <n v="-129710.16000000015"/>
    <x v="28"/>
  </r>
  <r>
    <m/>
    <x v="46"/>
    <s v="Credit Note"/>
    <s v="18751"/>
    <s v="FH CHAMBERLAIN TRADING (PTY) LTD:WATERKLOOF GLEN"/>
    <s v="PLANTED AERO BOWL 20CM"/>
    <n v="-3"/>
    <n v="72.5"/>
    <n v="-217.5"/>
    <n v="-129927.66000000015"/>
    <x v="28"/>
  </r>
  <r>
    <m/>
    <x v="219"/>
    <s v="Credit Note"/>
    <s v="16131"/>
    <s v="GARDENSHOP PARKTOWN"/>
    <s v="PETUNIA AERO BOWL 20CM"/>
    <n v="-2"/>
    <n v="68.900000000000006"/>
    <n v="-137.80000000000001"/>
    <n v="-130065.46000000015"/>
    <x v="28"/>
  </r>
  <r>
    <m/>
    <x v="219"/>
    <s v="Credit Note"/>
    <s v="4401607240"/>
    <s v="BUILDERS WAREHOUSE:BEDFORDVIEW"/>
    <s v="PLANTED AERO BOWL 20CM  43597"/>
    <n v="-4"/>
    <n v="72.5"/>
    <n v="-290"/>
    <n v="-130355.46000000015"/>
    <x v="28"/>
  </r>
  <r>
    <m/>
    <x v="17"/>
    <s v="Credit Note"/>
    <s v="1387"/>
    <s v="THYME SQUARE"/>
    <s v="PLANTED AERO BOWL 20CM"/>
    <n v="-1"/>
    <n v="68.8"/>
    <n v="-68.8"/>
    <n v="-130424.26000000015"/>
    <x v="28"/>
  </r>
  <r>
    <m/>
    <x v="17"/>
    <s v="Credit Note"/>
    <s v="4401607702"/>
    <s v="BUILDERS WAREHOUSE:SUNWARD PARK"/>
    <s v="PLANTED AERO BOWL 20CM  43597"/>
    <n v="-1"/>
    <n v="72.5"/>
    <n v="-72.5"/>
    <n v="-130496.76000000015"/>
    <x v="28"/>
  </r>
  <r>
    <m/>
    <x v="52"/>
    <s v="Credit Note"/>
    <s v="4401608648"/>
    <s v="BUILDERS WAREHOUSE:LYNNWOOD"/>
    <s v="PLANTED AERO BOWL 20CM  43597"/>
    <n v="-4"/>
    <n v="72.5"/>
    <n v="-290"/>
    <n v="-130786.76000000015"/>
    <x v="28"/>
  </r>
  <r>
    <m/>
    <x v="53"/>
    <s v="Credit Note"/>
    <s v="4401609598"/>
    <s v="BUILDERS WAREHOUSE:NOORDHEUWEL"/>
    <s v="PLANTED AERO BOWL 20CM  43597"/>
    <n v="-2"/>
    <n v="72.5"/>
    <n v="-145"/>
    <n v="-130931.76000000015"/>
    <x v="28"/>
  </r>
  <r>
    <m/>
    <x v="53"/>
    <s v="Credit Note"/>
    <s v="4401609557"/>
    <s v="BUILDERS WAREHOUSE:FLORIDA GLEN"/>
    <s v="PLANTED AERO BOWL 20CM  43597"/>
    <n v="-1"/>
    <n v="72.5"/>
    <n v="-72.5"/>
    <n v="-131004.26000000015"/>
    <x v="28"/>
  </r>
  <r>
    <m/>
    <x v="47"/>
    <s v="Credit Note"/>
    <s v="1268"/>
    <s v="ROSES FOR U t/a URTH"/>
    <s v="PETUNIA AERO BOWL 20CM"/>
    <n v="-2"/>
    <n v="68.900000000000006"/>
    <n v="-137.80000000000001"/>
    <n v="-131142.06000000014"/>
    <x v="28"/>
  </r>
  <r>
    <m/>
    <x v="47"/>
    <s v="Credit Note"/>
    <s v="1268"/>
    <s v="ROSES FOR U t/a URTH"/>
    <s v="BEGONIA AERO BOWL 20CM"/>
    <n v="-2"/>
    <n v="68.900000000000006"/>
    <n v="-137.80000000000001"/>
    <n v="-131279.86000000013"/>
    <x v="28"/>
  </r>
  <r>
    <m/>
    <x v="47"/>
    <s v="Credit Note"/>
    <s v="4401609880"/>
    <s v="BUILDERS WAREHOUSE:NELSPRUIT"/>
    <s v="PLANTED AERO BOWL 20CM  43597"/>
    <n v="-3"/>
    <n v="72.5"/>
    <n v="-217.5"/>
    <n v="-131497.36000000013"/>
    <x v="28"/>
  </r>
  <r>
    <m/>
    <x v="47"/>
    <s v="Credit Note"/>
    <s v="4401610186"/>
    <s v="BUILDERS WAREHOUSE:SUNWARD PARK"/>
    <s v="PLANTED AERO BOWL 20CM  43597"/>
    <n v="-3"/>
    <n v="72.5"/>
    <n v="-217.5"/>
    <n v="-131714.86000000013"/>
    <x v="28"/>
  </r>
  <r>
    <m/>
    <x v="18"/>
    <s v="Credit Note"/>
    <s v="4401611185"/>
    <s v="BUILDERS WAREHOUSE:LYNNWOOD"/>
    <s v="PLANTED AERO BOWL 20CM  43597"/>
    <n v="-4"/>
    <n v="72.5"/>
    <n v="-290"/>
    <n v="-132004.86000000013"/>
    <x v="28"/>
  </r>
  <r>
    <m/>
    <x v="18"/>
    <s v="Credit Note"/>
    <s v="4401611234"/>
    <s v="BUILDERS WAREHOUSE:BRYANSTON"/>
    <s v="PLANTED AERO BOWL 20CM  43597"/>
    <n v="-3"/>
    <n v="72.5"/>
    <n v="-217.5"/>
    <n v="-132222.36000000013"/>
    <x v="28"/>
  </r>
  <r>
    <m/>
    <x v="282"/>
    <s v="Credit Note"/>
    <s v="18851"/>
    <s v="FH CHAMBERLAIN TRADING (PTY) LTD:WATERKLOOF GLEN"/>
    <s v="PLANTED AERO BOWL 20CM"/>
    <n v="-1"/>
    <n v="72.5"/>
    <n v="-72.5"/>
    <n v="-132294.86000000013"/>
    <x v="28"/>
  </r>
  <r>
    <m/>
    <x v="282"/>
    <s v="Credit Note"/>
    <s v="39035"/>
    <s v="FH CHAMBERLAIN TRADING (PTY) LTD:MONTANA"/>
    <s v="PLANTED AERO BOWL 20CM"/>
    <n v="-4"/>
    <n v="72.5"/>
    <n v="-290"/>
    <n v="-132584.86000000013"/>
    <x v="28"/>
  </r>
  <r>
    <m/>
    <x v="55"/>
    <s v="Credit Note"/>
    <s v="4401612298"/>
    <s v="BUILDERS WAREHOUSE:MAFIKENG"/>
    <s v="PLANTED AERO BOWL 20CM  43597"/>
    <n v="-2"/>
    <n v="72.5"/>
    <n v="-145"/>
    <n v="-132729.86000000013"/>
    <x v="28"/>
  </r>
  <r>
    <m/>
    <x v="48"/>
    <s v="Credit Note"/>
    <s v="1272"/>
    <s v="YEBO YES PLANTS"/>
    <s v="PLANTED AERO BOWL 20CM"/>
    <n v="-1"/>
    <n v="68.900000000000006"/>
    <n v="-68.900000000000006"/>
    <n v="-132798.76000000013"/>
    <x v="28"/>
  </r>
  <r>
    <m/>
    <x v="49"/>
    <s v="Credit Note"/>
    <s v="4401613390"/>
    <s v="BUILDERS WAREHOUSE:RUSTENBURG"/>
    <s v="PLANTED AERO BOWL 20CM 43597"/>
    <n v="-1"/>
    <n v="72.5"/>
    <n v="-72.5"/>
    <n v="-132871.26000000013"/>
    <x v="28"/>
  </r>
  <r>
    <m/>
    <x v="19"/>
    <s v="Credit Note"/>
    <s v="4401613900"/>
    <s v="BUILDERS WAREHOUSE:GEZINA NEW"/>
    <s v="PLANTED AERO BOWL 20CM 43597"/>
    <n v="-2"/>
    <n v="72.5"/>
    <n v="-145"/>
    <n v="-133016.26000000013"/>
    <x v="28"/>
  </r>
  <r>
    <m/>
    <x v="56"/>
    <s v="Credit Note"/>
    <s v="4401614591"/>
    <s v="BUILDERS WAREHOUSE:BEDFORDVIEW"/>
    <s v="PLANTED AERO BOWL 20CM 43597"/>
    <n v="-6"/>
    <n v="72.5"/>
    <n v="-435"/>
    <n v="-133451.26000000013"/>
    <x v="28"/>
  </r>
  <r>
    <m/>
    <x v="56"/>
    <s v="Credit Note"/>
    <s v="4401614674"/>
    <s v="BUILDERS WAREHOUSE:ROBINDALE"/>
    <s v="PLANTED AERO BOWL 20CM 43597"/>
    <n v="-1"/>
    <n v="72.5"/>
    <n v="-72.5"/>
    <n v="-133523.76000000013"/>
    <x v="28"/>
  </r>
  <r>
    <m/>
    <x v="20"/>
    <s v="Credit Note"/>
    <s v="1275"/>
    <s v="ROSES FOR U t/a URTH"/>
    <s v="CALIBRACHOA AERO BOWL 20CM"/>
    <n v="-1"/>
    <n v="68.900000000000006"/>
    <n v="-68.900000000000006"/>
    <n v="-133592.66000000012"/>
    <x v="16"/>
  </r>
  <r>
    <m/>
    <x v="20"/>
    <s v="Credit Note"/>
    <s v="1335"/>
    <s v="THYME SQUARE"/>
    <s v="PLANTED AERO BOWL 20CM"/>
    <n v="-4"/>
    <n v="68.8"/>
    <n v="-275.2"/>
    <n v="-133867.86000000013"/>
    <x v="28"/>
  </r>
  <r>
    <m/>
    <x v="20"/>
    <s v="Credit Note"/>
    <s v="4401615076"/>
    <s v="BUILDERS WAREHOUSE:BETHLEHEM"/>
    <s v="PLANTED AERO BOWL 20CM 43597"/>
    <n v="-5"/>
    <n v="72.5"/>
    <n v="-362.5"/>
    <n v="-134230.36000000013"/>
    <x v="28"/>
  </r>
  <r>
    <m/>
    <x v="20"/>
    <s v="Credit Note"/>
    <s v="4401614994"/>
    <s v="BUILDERS WAREHOUSE:EDENVALE"/>
    <s v="PLANTED AERO BOWL 20CM 43597"/>
    <n v="-4"/>
    <n v="72.5"/>
    <n v="-290"/>
    <n v="-134520.36000000013"/>
    <x v="28"/>
  </r>
  <r>
    <s v="Total for PLANTED AERO BOWL 20CM"/>
    <x v="0"/>
    <m/>
    <m/>
    <m/>
    <m/>
    <n v="-1955"/>
    <m/>
    <n v="-134520.36000000013"/>
    <m/>
    <x v="0"/>
  </r>
  <r>
    <s v="AT COLEUS 23CM POT"/>
    <x v="0"/>
    <m/>
    <m/>
    <m/>
    <m/>
    <m/>
    <m/>
    <m/>
    <m/>
    <x v="0"/>
  </r>
  <r>
    <m/>
    <x v="256"/>
    <s v="Credit Note"/>
    <s v="1035"/>
    <s v="THYME SQUARE"/>
    <s v="AT COLEUS 23CM POT"/>
    <n v="-1"/>
    <n v="76.8"/>
    <n v="-76.8"/>
    <n v="-76.8"/>
    <x v="29"/>
  </r>
  <r>
    <m/>
    <x v="79"/>
    <s v="Credit Note"/>
    <s v="36616"/>
    <s v="FH CHAMBERLAIN TRADING (PTY) LTD:MONTANA"/>
    <s v="AT COLEUS 23CM POT"/>
    <n v="-4"/>
    <n v="83.5"/>
    <n v="-334"/>
    <n v="-410.8"/>
    <x v="29"/>
  </r>
  <r>
    <m/>
    <x v="35"/>
    <s v="Credit Note"/>
    <s v="89830A"/>
    <s v="BUILDERS WAREHOUSE:NEWMARKET"/>
    <s v="AT COLEUS 23CM POT 754870"/>
    <n v="-12"/>
    <n v="87.7"/>
    <n v="-1052.4000000000001"/>
    <n v="-1463.2"/>
    <x v="29"/>
  </r>
  <r>
    <m/>
    <x v="54"/>
    <s v="Credit Note"/>
    <s v="90478A"/>
    <s v="BUILDERS WAREHOUSE:ROBINDALE"/>
    <s v="AT COLEUS 23CM POT"/>
    <n v="-8"/>
    <n v="87.7"/>
    <n v="-701.6"/>
    <n v="-2164.8000000000002"/>
    <x v="29"/>
  </r>
  <r>
    <s v="Total for AT COLEUS 23CM POT"/>
    <x v="0"/>
    <m/>
    <m/>
    <m/>
    <m/>
    <n v="-25"/>
    <m/>
    <n v="-2164.8000000000002"/>
    <m/>
    <x v="0"/>
  </r>
  <r>
    <s v="AT POTTED MIX 23CM"/>
    <x v="0"/>
    <m/>
    <m/>
    <m/>
    <m/>
    <m/>
    <m/>
    <m/>
    <m/>
    <x v="0"/>
  </r>
  <r>
    <m/>
    <x v="35"/>
    <s v="Credit Note"/>
    <s v="89823A"/>
    <s v="BUILDERS WAREHOUSE:SUNWARD PARK"/>
    <s v="AT POTTED MIX 23CM  850040172"/>
    <n v="-4"/>
    <n v="79.95"/>
    <n v="-319.8"/>
    <n v="-319.8"/>
    <x v="29"/>
  </r>
  <r>
    <m/>
    <x v="9"/>
    <s v="Credit Note"/>
    <s v="4401596216"/>
    <s v="BUILDERS WAREHOUSE:CHERRY LANE"/>
    <s v="AT POTTED MIX 23CM  850040172"/>
    <n v="-4"/>
    <n v="79.95"/>
    <n v="-319.8"/>
    <n v="-639.6"/>
    <x v="29"/>
  </r>
  <r>
    <m/>
    <x v="280"/>
    <s v="Credit Note"/>
    <s v="4401599349"/>
    <s v="BUILDERS WAREHOUSE:EDENVALE"/>
    <s v="AT POTTED MIX 23CM  850040172"/>
    <n v="-3"/>
    <n v="79.95"/>
    <n v="-239.85"/>
    <n v="-879.45"/>
    <x v="29"/>
  </r>
  <r>
    <m/>
    <x v="314"/>
    <s v="Credit Note"/>
    <s v="4401599943"/>
    <s v="BUILDERS WAREHOUSE:BOKSBURG (NEW)"/>
    <s v="AT POTTED MIX 23CM  850040172"/>
    <n v="-7"/>
    <n v="79.95"/>
    <n v="-559.65"/>
    <n v="-1439.1"/>
    <x v="29"/>
  </r>
  <r>
    <m/>
    <x v="43"/>
    <s v="Credit Note"/>
    <s v="4401601414"/>
    <s v="BUILDERS WAREHOUSE:NORTHRIDING"/>
    <s v="AT POTTED MIX 23CM  850040172"/>
    <n v="-1"/>
    <n v="79.95"/>
    <n v="-79.95"/>
    <n v="-1519.05"/>
    <x v="29"/>
  </r>
  <r>
    <m/>
    <x v="11"/>
    <s v="Credit Note"/>
    <s v="4401601833"/>
    <s v="BUILDERS WAREHOUSE:SUNWARD PARK"/>
    <s v="AT POTTED MIX 23CM  850040172"/>
    <n v="-4"/>
    <n v="79.95"/>
    <n v="-319.8"/>
    <n v="-1838.85"/>
    <x v="29"/>
  </r>
  <r>
    <m/>
    <x v="3"/>
    <s v="Credit Note"/>
    <s v="4401602737"/>
    <s v="BUILDERS WAREHOUSE:RUSTENBURG"/>
    <s v="AT POTTED MIX 23CM  850040172"/>
    <n v="-7"/>
    <n v="79.95"/>
    <n v="-559.65"/>
    <n v="-2398.5"/>
    <x v="29"/>
  </r>
  <r>
    <m/>
    <x v="3"/>
    <s v="Credit Note"/>
    <s v="90201A"/>
    <s v="BUILDERS WAREHOUSE:RIVONIA"/>
    <s v="AT POTTED MIX 23CM  850040172"/>
    <n v="-5"/>
    <n v="79.95"/>
    <n v="-399.75"/>
    <n v="-2798.25"/>
    <x v="29"/>
  </r>
  <r>
    <m/>
    <x v="14"/>
    <s v="Credit Note"/>
    <s v="4401603957"/>
    <s v="BUILDERS WAREHOUSE:EDENVALE"/>
    <s v="AT POTTED MIX 23CM  850040172"/>
    <n v="-4"/>
    <n v="79.95"/>
    <n v="-319.8"/>
    <n v="-3118.05"/>
    <x v="29"/>
  </r>
  <r>
    <m/>
    <x v="218"/>
    <s v="Credit Note"/>
    <s v="1265"/>
    <s v="THYME SQUARE"/>
    <s v="AT POTTED MIX 23CM"/>
    <n v="-8"/>
    <n v="81.400000000000006"/>
    <n v="-651.20000000000005"/>
    <n v="-3769.25"/>
    <x v="29"/>
  </r>
  <r>
    <m/>
    <x v="316"/>
    <s v="Credit Note"/>
    <s v="4401606319"/>
    <s v="BUILDERS WAREHOUSE:VEREENIGING"/>
    <s v="AT POTTED MIX 23CM  850040172"/>
    <n v="-5"/>
    <n v="79.95"/>
    <n v="-399.75"/>
    <n v="-4169"/>
    <x v="29"/>
  </r>
  <r>
    <m/>
    <x v="16"/>
    <s v="Credit Note"/>
    <s v="4401606629"/>
    <s v="BUILDERS WAREHOUSE:ZAMBEZI"/>
    <s v="AT POTTED MIX 23CM 850040172"/>
    <n v="-2"/>
    <n v="79.95"/>
    <n v="-159.9"/>
    <n v="-4328.8999999999996"/>
    <x v="29"/>
  </r>
  <r>
    <m/>
    <x v="17"/>
    <s v="Credit Note"/>
    <s v="4401607708"/>
    <s v="BUILDERS WAREHOUSE:BRYANSTON"/>
    <s v="AT POTTED MIX 23CM  850040172"/>
    <n v="-1"/>
    <n v="79.95"/>
    <n v="-79.95"/>
    <n v="-4408.8499999999995"/>
    <x v="29"/>
  </r>
  <r>
    <m/>
    <x v="52"/>
    <s v="Credit Note"/>
    <s v="4401608660"/>
    <s v="BUILDERS WAREHOUSE:GEZINA NEW"/>
    <s v="AT POTTED MIX 23CM  850040172"/>
    <n v="-11"/>
    <n v="79.95"/>
    <n v="-879.45"/>
    <n v="-5288.2999999999993"/>
    <x v="29"/>
  </r>
  <r>
    <m/>
    <x v="47"/>
    <s v="Credit Note"/>
    <s v="4401610107"/>
    <s v="BUILDERS WAREHOUSE:EDENVALE"/>
    <s v="AT POTTED MIX 23CM 850040172"/>
    <n v="-5"/>
    <n v="79.95"/>
    <n v="-399.75"/>
    <n v="-5688.0499999999993"/>
    <x v="29"/>
  </r>
  <r>
    <m/>
    <x v="54"/>
    <s v="Credit Note"/>
    <s v="4401610748"/>
    <s v="BUILDERS WAREHOUSE:NOORDHEUWEL"/>
    <s v="AT POTTED MIX 23CM  850040172"/>
    <n v="-8"/>
    <n v="79.95"/>
    <n v="-639.6"/>
    <n v="-6327.65"/>
    <x v="29"/>
  </r>
  <r>
    <m/>
    <x v="18"/>
    <s v="Credit Note"/>
    <s v="4401611185"/>
    <s v="BUILDERS WAREHOUSE:LYNNWOOD"/>
    <s v="AT POTTED MIX 23CM  850040172"/>
    <n v="-6"/>
    <n v="79.95"/>
    <n v="-479.7"/>
    <n v="-6807.3499999999995"/>
    <x v="29"/>
  </r>
  <r>
    <m/>
    <x v="18"/>
    <s v="Credit Note"/>
    <s v="4401611207"/>
    <s v="BUILDERS WAREHOUSE:CENTURION"/>
    <s v="AT POTTED MIX 23CM  850040172"/>
    <n v="-10"/>
    <n v="79.95"/>
    <n v="-799.5"/>
    <n v="-7606.8499999999995"/>
    <x v="29"/>
  </r>
  <r>
    <m/>
    <x v="18"/>
    <s v="Credit Note"/>
    <s v="4401611265"/>
    <s v="BUILDERS WAREHOUSE:CHERRY LANE"/>
    <s v="AT POTTED MIX 23CM  850040172"/>
    <n v="-5"/>
    <n v="79.95"/>
    <n v="-399.75"/>
    <n v="-8006.5999999999995"/>
    <x v="29"/>
  </r>
  <r>
    <m/>
    <x v="49"/>
    <s v="Credit Note"/>
    <s v="4401613390"/>
    <s v="BUILDERS WAREHOUSE:RUSTENBURG"/>
    <s v="AT POTTED MIX 23CM 850040172"/>
    <n v="-3"/>
    <n v="79.95"/>
    <n v="-239.85"/>
    <n v="-8246.4499999999989"/>
    <x v="29"/>
  </r>
  <r>
    <m/>
    <x v="19"/>
    <s v="Credit Note"/>
    <s v="4401613815"/>
    <s v="BUILDERS WAREHOUSE:ERASMUS PARK"/>
    <s v="AT POTTED MIX 23CM 850040172"/>
    <n v="-1"/>
    <n v="79.95"/>
    <n v="-79.95"/>
    <n v="-8326.4"/>
    <x v="29"/>
  </r>
  <r>
    <m/>
    <x v="19"/>
    <s v="Credit Note"/>
    <s v="4401613903"/>
    <s v="BUILDERS WAREHOUSE:ZAMBEZI"/>
    <s v="AT POTTED MIX 23CM 850040172"/>
    <n v="-3"/>
    <n v="79.95"/>
    <n v="-239.85"/>
    <n v="-8566.25"/>
    <x v="29"/>
  </r>
  <r>
    <m/>
    <x v="19"/>
    <s v="Credit Note"/>
    <s v="4401613900"/>
    <s v="BUILDERS WAREHOUSE:GEZINA NEW"/>
    <s v="AT POTTED MIX 23CM 850040172"/>
    <n v="-9"/>
    <n v="79.95"/>
    <n v="-719.55"/>
    <n v="-9285.7999999999993"/>
    <x v="29"/>
  </r>
  <r>
    <m/>
    <x v="20"/>
    <s v="Credit Note"/>
    <s v="4401615063"/>
    <s v="BUILDERS WAREHOUSE:NEWMARKET"/>
    <s v="AT POTTED MIX 23CM 850040172"/>
    <n v="-12"/>
    <n v="79.95"/>
    <n v="-959.4"/>
    <n v="-10245.199999999999"/>
    <x v="29"/>
  </r>
  <r>
    <m/>
    <x v="20"/>
    <s v="Credit Note"/>
    <s v="4401615026"/>
    <s v="BUILDERS WAREHOUSE:RIVONIA"/>
    <s v="AT POTTED MIX 23CM 850040172"/>
    <n v="-3"/>
    <n v="79.95"/>
    <n v="-239.85"/>
    <n v="-10485.049999999999"/>
    <x v="29"/>
  </r>
  <r>
    <m/>
    <x v="51"/>
    <s v="Credit Note"/>
    <s v="4401615467"/>
    <s v="BUILDERS WAREHOUSE:SUNWARD PARK"/>
    <s v="AT POTTED MIX 23CM 850040172"/>
    <n v="-2"/>
    <n v="79.95"/>
    <n v="-159.9"/>
    <n v="-10644.949999999999"/>
    <x v="29"/>
  </r>
  <r>
    <m/>
    <x v="21"/>
    <s v="Credit Note"/>
    <s v="4401615858"/>
    <s v="BUILDERS WAREHOUSE:WOODLANDS"/>
    <s v="AT POTTED MIX 23CM 850040172"/>
    <n v="-1"/>
    <n v="79.95"/>
    <n v="-79.95"/>
    <n v="-10724.9"/>
    <x v="29"/>
  </r>
  <r>
    <m/>
    <x v="21"/>
    <s v="Credit Note"/>
    <s v="4401615860"/>
    <s v="BUILDERS WAREHOUSE:CENTURION"/>
    <s v="AT POTTED MIX 23CM 850040172"/>
    <n v="-1"/>
    <n v="79.95"/>
    <n v="-79.95"/>
    <n v="-10804.85"/>
    <x v="29"/>
  </r>
  <r>
    <s v="Total for AT POTTED MIX 23CM"/>
    <x v="0"/>
    <m/>
    <m/>
    <m/>
    <m/>
    <n v="-135"/>
    <m/>
    <n v="-10804.85"/>
    <m/>
    <x v="0"/>
  </r>
  <r>
    <s v="COLEUS FLOWER POWER 15CM POT ASS"/>
    <x v="0"/>
    <m/>
    <m/>
    <m/>
    <m/>
    <m/>
    <m/>
    <m/>
    <m/>
    <x v="0"/>
  </r>
  <r>
    <m/>
    <x v="150"/>
    <s v="Credit Note"/>
    <s v="4401488209"/>
    <s v="BUILDERS WAREHOUSE:FOURWAYS"/>
    <s v="COLEUS FLOWER POWER 15CM POT ASS  460018"/>
    <n v="-2"/>
    <n v="31.85"/>
    <n v="-63.7"/>
    <n v="-63.7"/>
    <x v="7"/>
  </r>
  <r>
    <m/>
    <x v="254"/>
    <s v="Credit Note"/>
    <s v="4401491928"/>
    <s v="BUILDERS WAREHOUSE:LYNNWOOD"/>
    <s v="COLEUS FLOWER POWER 15CM POT ASS  460018"/>
    <n v="-17"/>
    <n v="31.85"/>
    <n v="-541.45000000000005"/>
    <n v="-605.15000000000009"/>
    <x v="7"/>
  </r>
  <r>
    <m/>
    <x v="242"/>
    <s v="Credit Note"/>
    <s v="86583A"/>
    <s v="BUILDERS WAREHOUSE:CARNIVAL MALL"/>
    <s v="COLEUS FLOWER POWER 15CM POT ASS  460018"/>
    <n v="-1"/>
    <n v="31.85"/>
    <n v="-31.85"/>
    <n v="-637.00000000000011"/>
    <x v="7"/>
  </r>
  <r>
    <m/>
    <x v="165"/>
    <s v="Credit Note"/>
    <s v="4401501471"/>
    <s v="BUILDERS WAREHOUSE:NEWCASTLE"/>
    <s v="COLEUS FLOWER POWER 15CM POT ASS 460018"/>
    <n v="-32"/>
    <n v="31.85"/>
    <n v="-1019.2"/>
    <n v="-1656.2000000000003"/>
    <x v="7"/>
  </r>
  <r>
    <m/>
    <x v="63"/>
    <s v="Credit Note"/>
    <s v="4401510864"/>
    <s v="BUILDERS WAREHOUSE:SUNWARD PARK"/>
    <s v="COLEUS FLOWER POWER 15CM POT ASS 460018"/>
    <n v="-14"/>
    <n v="31.85"/>
    <n v="-445.9"/>
    <n v="-2102.1000000000004"/>
    <x v="7"/>
  </r>
  <r>
    <m/>
    <x v="177"/>
    <s v="Credit Note"/>
    <s v="4401512643"/>
    <s v="BUILDERS WAREHOUSE:NEWCASTLE"/>
    <s v="COLEUS FLOWER POWER 15CM POT ASS  460018"/>
    <n v="-10"/>
    <n v="31.85"/>
    <n v="-318.5"/>
    <n v="-2420.6000000000004"/>
    <x v="7"/>
  </r>
  <r>
    <m/>
    <x v="66"/>
    <s v="Credit Note"/>
    <s v="4401515162"/>
    <s v="BUILDERS WAREHOUSE:RIVONIA"/>
    <s v="COLEUS FLOWER POWER 15CM POT ASS  460018"/>
    <n v="-6"/>
    <n v="31.85"/>
    <n v="-191.1"/>
    <n v="-2611.7000000000003"/>
    <x v="7"/>
  </r>
  <r>
    <m/>
    <x v="1"/>
    <s v="Credit Note"/>
    <s v="4401516452"/>
    <s v="BUILDERS WAREHOUSE:NEWMARKET"/>
    <s v="COLEUS FLOWER POWER 15CM POT ASS  460018"/>
    <n v="-32"/>
    <n v="31.85"/>
    <n v="-1019.2"/>
    <n v="-3630.9000000000005"/>
    <x v="7"/>
  </r>
  <r>
    <m/>
    <x v="1"/>
    <s v="Credit Note"/>
    <s v="4401516420"/>
    <s v="BUILDERS WAREHOUSE:NEWMARKET"/>
    <s v="COLEUS FLOWER POWER 15CM POT ASS  460018"/>
    <n v="-6"/>
    <n v="31.85"/>
    <n v="-191.1"/>
    <n v="-3822.0000000000005"/>
    <x v="7"/>
  </r>
  <r>
    <m/>
    <x v="70"/>
    <s v="Credit Note"/>
    <s v="4401518977"/>
    <s v="BUILDERS WAREHOUSE:FOURWAYS"/>
    <s v="COLEUS FLOWER POWER 15CM POT ASS  460018"/>
    <n v="-1"/>
    <n v="31.85"/>
    <n v="-31.85"/>
    <n v="-3853.8500000000004"/>
    <x v="7"/>
  </r>
  <r>
    <m/>
    <x v="70"/>
    <s v="Credit Note"/>
    <s v="4401518927"/>
    <s v="BUILDERS WAREHOUSE:NEWMARKET"/>
    <s v="COLEUS FLOWER POWER 15CM POT ASS  460018"/>
    <n v="-2"/>
    <n v="31.85"/>
    <n v="-63.7"/>
    <n v="-3917.55"/>
    <x v="7"/>
  </r>
  <r>
    <m/>
    <x v="258"/>
    <s v="Credit Note"/>
    <s v="4401519703"/>
    <s v="BUILDERS WAREHOUSE:STRUBENS VALLEY"/>
    <s v="COLEUS FLOWER POWER 15CM POT ASS  460018"/>
    <n v="-6"/>
    <n v="31.85"/>
    <n v="-191.1"/>
    <n v="-4108.6500000000005"/>
    <x v="7"/>
  </r>
  <r>
    <m/>
    <x v="99"/>
    <s v="Credit Note"/>
    <s v="4401552006"/>
    <s v="BUILDERS WAREHOUSE:LYNNWOOD"/>
    <s v="COLEUS FLOWER POWER 15CM POT ASS  460018"/>
    <n v="-5"/>
    <n v="31.85"/>
    <n v="-159.25"/>
    <n v="-4267.9000000000005"/>
    <x v="7"/>
  </r>
  <r>
    <m/>
    <x v="194"/>
    <s v="Credit Note"/>
    <s v="4401570598"/>
    <s v="BUILDERS WAREHOUSE:KEMPTON PARK"/>
    <s v="COLEUS FLOWER POWER 15CM POT ASS  460018"/>
    <n v="-4"/>
    <n v="31.85"/>
    <n v="-127.4"/>
    <n v="-4395.3"/>
    <x v="7"/>
  </r>
  <r>
    <s v="Total for COLEUS FLOWER POWER 15CM POT ASS"/>
    <x v="0"/>
    <m/>
    <m/>
    <m/>
    <m/>
    <n v="-138"/>
    <m/>
    <n v="-4395.3"/>
    <m/>
    <x v="0"/>
  </r>
  <r>
    <s v="COLOUR PLUGS 24"/>
    <x v="0"/>
    <m/>
    <m/>
    <m/>
    <m/>
    <m/>
    <m/>
    <m/>
    <m/>
    <x v="0"/>
  </r>
  <r>
    <m/>
    <x v="236"/>
    <s v="Credit Note"/>
    <s v="15599"/>
    <s v="GARDENSHOP PARKTOWN"/>
    <s v="COLOUR PLUGS 24  383052"/>
    <n v="-3"/>
    <n v="96.4"/>
    <n v="-289.2"/>
    <n v="-289.2"/>
    <x v="30"/>
  </r>
  <r>
    <m/>
    <x v="236"/>
    <s v="Credit Note"/>
    <s v="86057A"/>
    <s v="MONTROSE NURSERY"/>
    <s v="COLOUR PLUGS 24"/>
    <n v="-15"/>
    <n v="105.3"/>
    <n v="-1579.5"/>
    <n v="-1868.7"/>
    <x v="30"/>
  </r>
  <r>
    <m/>
    <x v="249"/>
    <s v="Credit Note"/>
    <s v="4401481280"/>
    <s v="MONTROSE NURSERY"/>
    <s v="COLOUR PLUGS 24"/>
    <n v="-15"/>
    <n v="105.3"/>
    <n v="-1579.5"/>
    <n v="-3448.2"/>
    <x v="30"/>
  </r>
  <r>
    <m/>
    <x v="224"/>
    <s v="Credit Note"/>
    <s v="15617"/>
    <s v="GARDENSHOP PARKTOWN"/>
    <s v="COLOUR PLUGS 24"/>
    <n v="-17"/>
    <n v="96.4"/>
    <n v="-1638.8"/>
    <n v="-5087"/>
    <x v="30"/>
  </r>
  <r>
    <m/>
    <x v="224"/>
    <s v="Credit Note"/>
    <s v="1074"/>
    <s v="MONTROSE NURSERY"/>
    <s v="COLOUR PLUGS 24"/>
    <n v="-8"/>
    <n v="105.3"/>
    <n v="-842.4"/>
    <n v="-5929.4"/>
    <x v="30"/>
  </r>
  <r>
    <m/>
    <x v="133"/>
    <s v="Credit Note"/>
    <s v="15622"/>
    <s v="GARDENSHOP PARKTOWN"/>
    <s v="COLOUR PLUGS 24"/>
    <n v="-11"/>
    <n v="96.4"/>
    <n v="-1060.4000000000001"/>
    <n v="-6989.7999999999993"/>
    <x v="30"/>
  </r>
  <r>
    <m/>
    <x v="252"/>
    <s v="Credit Note"/>
    <s v="15626"/>
    <s v="GARDENSHOP PARKTOWN"/>
    <s v="COLOUR PLUGS 24"/>
    <n v="-1"/>
    <n v="96.4"/>
    <n v="-96.4"/>
    <n v="-7086.1999999999989"/>
    <x v="30"/>
  </r>
  <r>
    <m/>
    <x v="58"/>
    <s v="Credit Note"/>
    <s v="0892"/>
    <s v="CENTRAL NURSERY DEPOT"/>
    <s v="COLOUR PLUGS 24"/>
    <n v="-4"/>
    <n v="105.3"/>
    <n v="-421.2"/>
    <n v="-7507.3999999999987"/>
    <x v="30"/>
  </r>
  <r>
    <m/>
    <x v="134"/>
    <s v="Credit Note"/>
    <s v="86535A"/>
    <s v="MONTROSE NURSERY"/>
    <s v="COLOUR PLUGS 24"/>
    <n v="-6"/>
    <n v="105.3"/>
    <n v="-631.79999999999995"/>
    <n v="-8139.1999999999989"/>
    <x v="30"/>
  </r>
  <r>
    <m/>
    <x v="226"/>
    <s v="Credit Note"/>
    <s v="0894"/>
    <s v="MONTROSE NURSERY"/>
    <s v="COLOUR PLUGS 24"/>
    <n v="-3"/>
    <n v="105.3"/>
    <n v="-315.89999999999998"/>
    <n v="-8455.0999999999985"/>
    <x v="30"/>
  </r>
  <r>
    <m/>
    <x v="156"/>
    <s v="Credit Note"/>
    <s v="0976"/>
    <s v="MONTROSE NURSERY"/>
    <s v="COLOUR PLUGS 24"/>
    <n v="-6"/>
    <n v="105.3"/>
    <n v="-631.79999999999995"/>
    <n v="-9086.8999999999978"/>
    <x v="30"/>
  </r>
  <r>
    <m/>
    <x v="159"/>
    <s v="Credit Note"/>
    <s v="15673"/>
    <s v="GARDENSHOP PARKTOWN"/>
    <s v="COLOUR PLUGS 24"/>
    <n v="-6"/>
    <n v="96.4"/>
    <n v="-578.4"/>
    <n v="-9665.2999999999975"/>
    <x v="30"/>
  </r>
  <r>
    <m/>
    <x v="164"/>
    <s v="Credit Note"/>
    <s v="1097"/>
    <s v="MONTROSE NURSERY"/>
    <s v="COLOUR PLUGS 24"/>
    <n v="-3"/>
    <n v="105.3"/>
    <n v="-315.89999999999998"/>
    <n v="-9981.1999999999971"/>
    <x v="30"/>
  </r>
  <r>
    <m/>
    <x v="167"/>
    <s v="Credit Note"/>
    <s v="86884A"/>
    <s v="MONTROSE NURSERY"/>
    <s v="COLOUR PLUGS 24"/>
    <n v="-15"/>
    <n v="105.3"/>
    <n v="-1579.5"/>
    <n v="-11560.699999999997"/>
    <x v="30"/>
  </r>
  <r>
    <m/>
    <x v="168"/>
    <s v="Credit Note"/>
    <s v="15693"/>
    <s v="GARDENSHOP PARKTOWN"/>
    <s v="COLOUR PLUGS 24"/>
    <n v="-2"/>
    <n v="96.4"/>
    <n v="-192.8"/>
    <n v="-11753.499999999996"/>
    <x v="30"/>
  </r>
  <r>
    <m/>
    <x v="61"/>
    <s v="Credit Note"/>
    <s v="87063A"/>
    <s v="MONTROSE NURSERY"/>
    <s v="COLOUR PLUGS 24"/>
    <n v="-6"/>
    <n v="105.3"/>
    <n v="-631.79999999999995"/>
    <n v="-12385.299999999996"/>
    <x v="30"/>
  </r>
  <r>
    <m/>
    <x v="69"/>
    <s v="Credit Note"/>
    <s v="1861"/>
    <s v="MONTROSE NURSERY"/>
    <s v="COLOUR PLUGS 24"/>
    <n v="-12"/>
    <n v="105.3"/>
    <n v="-1263.5999999999999"/>
    <n v="-13648.899999999996"/>
    <x v="30"/>
  </r>
  <r>
    <m/>
    <x v="73"/>
    <s v="Credit Note"/>
    <s v="1905"/>
    <s v="CENTRAL NURSERY DEPOT"/>
    <s v="COLOUR PLUGS 24"/>
    <n v="-3"/>
    <n v="105.3"/>
    <n v="-315.89999999999998"/>
    <n v="-13964.799999999996"/>
    <x v="30"/>
  </r>
  <r>
    <m/>
    <x v="79"/>
    <s v="Credit Note"/>
    <s v="1913"/>
    <s v="MONTROSE NURSERY"/>
    <s v="COLOUR PLUGS 24"/>
    <n v="-10"/>
    <n v="105.3"/>
    <n v="-1053"/>
    <n v="-15017.799999999996"/>
    <x v="30"/>
  </r>
  <r>
    <m/>
    <x v="80"/>
    <s v="Credit Note"/>
    <s v="87626A"/>
    <s v="MONTROSE NURSERY"/>
    <s v="COLOUR PLUGS 24"/>
    <n v="-40"/>
    <n v="105.3"/>
    <n v="-4212"/>
    <n v="-19229.799999999996"/>
    <x v="30"/>
  </r>
  <r>
    <m/>
    <x v="264"/>
    <s v="Credit Note"/>
    <s v="1813"/>
    <s v="MONTROSE NURSERY"/>
    <s v="COLOUR PLUGS 24"/>
    <n v="-23"/>
    <n v="105.3"/>
    <n v="-2421.9"/>
    <n v="-21651.699999999997"/>
    <x v="30"/>
  </r>
  <r>
    <m/>
    <x v="86"/>
    <s v="Credit Note"/>
    <s v="87658A"/>
    <s v="MONTROSE NURSERY"/>
    <s v="COLOUR PLUGS 24"/>
    <n v="-6"/>
    <n v="105.3"/>
    <n v="-631.79999999999995"/>
    <n v="-22283.499999999996"/>
    <x v="30"/>
  </r>
  <r>
    <m/>
    <x v="190"/>
    <s v="Credit Note"/>
    <s v="88101A"/>
    <s v="MONTROSE NURSERY"/>
    <s v="COLOUR PLUGS 24"/>
    <n v="-7"/>
    <n v="102.2"/>
    <n v="-715.4"/>
    <n v="-22998.899999999998"/>
    <x v="30"/>
  </r>
  <r>
    <m/>
    <x v="322"/>
    <s v="Credit Note"/>
    <s v="1668"/>
    <s v="MONTROSE NURSERY"/>
    <s v="COLOUR PLUGS 24"/>
    <n v="-5"/>
    <n v="105.5"/>
    <n v="-527.5"/>
    <n v="-23526.399999999998"/>
    <x v="30"/>
  </r>
  <r>
    <m/>
    <x v="111"/>
    <s v="Credit Note"/>
    <s v="88428A"/>
    <s v="MONTROSE NURSERY"/>
    <s v="COLOUR PLUGS 24"/>
    <n v="-8"/>
    <n v="108.5"/>
    <n v="-868"/>
    <n v="-24394.399999999998"/>
    <x v="30"/>
  </r>
  <r>
    <m/>
    <x v="126"/>
    <s v="Credit Note"/>
    <s v="89019A"/>
    <s v="MONTROSE NURSERY"/>
    <s v="COLOUR PLUGS 24"/>
    <n v="-3"/>
    <n v="108.5"/>
    <n v="-325.5"/>
    <n v="-24719.899999999998"/>
    <x v="30"/>
  </r>
  <r>
    <m/>
    <x v="244"/>
    <s v="Credit Note"/>
    <s v="4401575314"/>
    <s v="BUILDERS WAREHOUSE:NEWCASTLE"/>
    <s v="COLOUR PLUGS 24  383052"/>
    <n v="-3"/>
    <n v="117.8"/>
    <n v="-353.4"/>
    <n v="-25073.3"/>
    <x v="30"/>
  </r>
  <r>
    <m/>
    <x v="274"/>
    <s v="Credit Note"/>
    <s v="15986"/>
    <s v="GARDENSHOP PARKTOWN"/>
    <s v="COLOUR PLUGS 24"/>
    <n v="-1"/>
    <n v="101.99"/>
    <n v="-101.99"/>
    <n v="-25175.29"/>
    <x v="30"/>
  </r>
  <r>
    <m/>
    <x v="25"/>
    <s v="Credit Note"/>
    <s v="89488A"/>
    <s v="MONTROSE NURSERY"/>
    <s v="COLOUR PLUGS 24"/>
    <n v="-6"/>
    <n v="108.5"/>
    <n v="-651"/>
    <n v="-25826.29"/>
    <x v="30"/>
  </r>
  <r>
    <m/>
    <x v="200"/>
    <s v="Credit Note"/>
    <s v="16036"/>
    <s v="GARDENSHOP PARKTOWN"/>
    <s v="COLOUR PLUGS 24"/>
    <n v="-15"/>
    <n v="101.99"/>
    <n v="-1529.85"/>
    <n v="-27356.14"/>
    <x v="30"/>
  </r>
  <r>
    <m/>
    <x v="26"/>
    <s v="Credit Note"/>
    <s v="1995"/>
    <s v="CENTRAL NURSERY DEPOT"/>
    <s v="COLOUR PLUGS 24"/>
    <n v="-14"/>
    <n v="111.2"/>
    <n v="-1556.8"/>
    <n v="-28912.94"/>
    <x v="30"/>
  </r>
  <r>
    <m/>
    <x v="311"/>
    <s v="Credit Note"/>
    <s v="89754A"/>
    <s v="MONTROSE NURSERY"/>
    <s v="COLOUR PLUGS 24"/>
    <n v="-25"/>
    <n v="108.5"/>
    <n v="-2712.5"/>
    <n v="-31625.439999999999"/>
    <x v="30"/>
  </r>
  <r>
    <m/>
    <x v="39"/>
    <s v="Credit Note"/>
    <s v="1257"/>
    <s v="CENTRAL NURSERY DEPOT"/>
    <s v="COLOUR PLUGS 24"/>
    <n v="-3"/>
    <n v="111.6"/>
    <n v="-334.8"/>
    <n v="-31960.239999999998"/>
    <x v="30"/>
  </r>
  <r>
    <m/>
    <x v="206"/>
    <s v="Credit Note"/>
    <s v="1151"/>
    <s v="MONTROSE NURSERY"/>
    <s v="COLOUR PLUGS 24"/>
    <n v="-15"/>
    <n v="108.5"/>
    <n v="-1627.5"/>
    <n v="-33587.74"/>
    <x v="30"/>
  </r>
  <r>
    <m/>
    <x v="278"/>
    <s v="Credit Note"/>
    <s v="90011A"/>
    <s v="MONTROSE NURSERY"/>
    <s v="COLOUR PLUGS 24"/>
    <n v="-31"/>
    <n v="108.5"/>
    <n v="-3363.5"/>
    <n v="-36951.24"/>
    <x v="30"/>
  </r>
  <r>
    <m/>
    <x v="3"/>
    <s v="Credit Note"/>
    <s v="90038A"/>
    <s v="NATURA GARDEN CENTRE"/>
    <s v="COLOUR PLUGS 24"/>
    <n v="-27"/>
    <n v="111.6"/>
    <n v="-3013.2"/>
    <n v="-39964.439999999995"/>
    <x v="30"/>
  </r>
  <r>
    <m/>
    <x v="3"/>
    <s v="Credit Note"/>
    <s v="1382"/>
    <s v="MONTROSE NURSERY"/>
    <s v="COLOUR PLUGS 24"/>
    <n v="-5"/>
    <n v="108.5"/>
    <n v="-542.5"/>
    <n v="-40506.939999999995"/>
    <x v="30"/>
  </r>
  <r>
    <m/>
    <x v="281"/>
    <s v="Credit Note"/>
    <s v="1390"/>
    <s v="MONTROSE NURSERY"/>
    <s v="COLOUR PLUGS 24"/>
    <n v="-3"/>
    <n v="108.5"/>
    <n v="-325.5"/>
    <n v="-40832.439999999995"/>
    <x v="30"/>
  </r>
  <r>
    <m/>
    <x v="18"/>
    <s v="Credit Note"/>
    <s v="1392"/>
    <s v="CENTRAL NURSERY DEPOT"/>
    <s v="COLOUR PLUGS 24"/>
    <n v="-1"/>
    <n v="111.6"/>
    <n v="-111.6"/>
    <n v="-40944.039999999994"/>
    <x v="30"/>
  </r>
  <r>
    <s v="Total for COLOUR PLUGS 24"/>
    <x v="0"/>
    <m/>
    <m/>
    <m/>
    <m/>
    <n v="-387"/>
    <m/>
    <n v="-40944.039999999994"/>
    <m/>
    <x v="0"/>
  </r>
  <r>
    <s v="ALSTROMERIA 25CM"/>
    <x v="0"/>
    <m/>
    <m/>
    <m/>
    <m/>
    <m/>
    <m/>
    <m/>
    <m/>
    <x v="0"/>
  </r>
  <r>
    <m/>
    <x v="68"/>
    <s v="Credit Note"/>
    <s v="4401517364"/>
    <s v="BUILDERS WAREHOUSE:ZAMBEZI"/>
    <s v="ALSTROMERIA 25CM  370786"/>
    <n v="-5"/>
    <n v="129.30000000000001"/>
    <n v="-646.5"/>
    <n v="-646.5"/>
    <x v="31"/>
  </r>
  <r>
    <m/>
    <x v="79"/>
    <s v="Credit Note"/>
    <s v="4401530503"/>
    <s v="BUILDERS WAREHOUSE:NEWMARKET"/>
    <s v="ALSTROMERIA 25CM  370786"/>
    <n v="-4"/>
    <n v="129.30000000000001"/>
    <n v="-517.20000000000005"/>
    <n v="-1163.7"/>
    <x v="31"/>
  </r>
  <r>
    <m/>
    <x v="82"/>
    <s v="Credit Note"/>
    <s v="87275A"/>
    <s v="BUILDERS WAREHOUSE:ZAMBEZI"/>
    <s v="ALSTROMERIA 25CM  370786"/>
    <n v="-5"/>
    <n v="129.30000000000001"/>
    <n v="-646.5"/>
    <n v="-1810.2"/>
    <x v="31"/>
  </r>
  <r>
    <s v="Total for ALSTROMERIA 25CM"/>
    <x v="0"/>
    <m/>
    <m/>
    <m/>
    <m/>
    <n v="-14"/>
    <m/>
    <n v="-1810.2"/>
    <m/>
    <x v="0"/>
  </r>
  <r>
    <s v="CHILLI 25CM"/>
    <x v="0"/>
    <m/>
    <m/>
    <m/>
    <m/>
    <m/>
    <m/>
    <m/>
    <m/>
    <x v="0"/>
  </r>
  <r>
    <m/>
    <x v="146"/>
    <s v="Credit Note"/>
    <s v="4401480971"/>
    <s v="BUILDERS WAREHOUSE:ZAMBEZI"/>
    <s v="CHILLI 25CM  472850"/>
    <n v="-10"/>
    <n v="83.5"/>
    <n v="-835"/>
    <n v="-835"/>
    <x v="32"/>
  </r>
  <r>
    <s v="Total for CHILLI 25CM"/>
    <x v="0"/>
    <m/>
    <m/>
    <m/>
    <m/>
    <n v="-10"/>
    <m/>
    <n v="-835"/>
    <m/>
    <x v="0"/>
  </r>
  <r>
    <s v="COLOUR MAGIC 25CM"/>
    <x v="0"/>
    <m/>
    <m/>
    <m/>
    <m/>
    <m/>
    <m/>
    <m/>
    <m/>
    <x v="0"/>
  </r>
  <r>
    <m/>
    <x v="220"/>
    <s v="Credit Note"/>
    <s v="4401479493"/>
    <s v="BUILDERS WAREHOUSE:ERASMUS PARK"/>
    <s v="COLOUR POT 25CM  472850"/>
    <n v="-6"/>
    <n v="83.5"/>
    <n v="-501"/>
    <n v="-501"/>
    <x v="29"/>
  </r>
  <r>
    <m/>
    <x v="220"/>
    <s v="Credit Note"/>
    <s v="4401479489"/>
    <s v="BUILDERS WAREHOUSE:RIVONIA"/>
    <s v="COLOUR POT 25CM  47850"/>
    <n v="-16"/>
    <n v="83.5"/>
    <n v="-1336"/>
    <n v="-1837"/>
    <x v="29"/>
  </r>
  <r>
    <m/>
    <x v="220"/>
    <s v="Credit Note"/>
    <s v="1015"/>
    <s v="LOTS OF POTS PTA"/>
    <s v="COLOUR POT 25CM"/>
    <n v="-5"/>
    <n v="76.900000000000006"/>
    <n v="-384.5"/>
    <n v="-2221.5"/>
    <x v="29"/>
  </r>
  <r>
    <m/>
    <x v="248"/>
    <s v="Credit Note"/>
    <s v="35193"/>
    <s v="FH CHAMBERLAIN TRADING (PTY) LTD:MONTANA"/>
    <s v="COLOUR MAGIC 25CM"/>
    <n v="-15"/>
    <n v="77.2"/>
    <n v="-1158"/>
    <n v="-3379.5"/>
    <x v="29"/>
  </r>
  <r>
    <m/>
    <x v="211"/>
    <s v="Credit Note"/>
    <s v="4401479939"/>
    <s v="BUILDERS WAREHOUSE:GREENSTONE"/>
    <s v="COLOUR MAGIC 25CM  472580"/>
    <n v="-1"/>
    <n v="83.5"/>
    <n v="-83.5"/>
    <n v="-3463"/>
    <x v="29"/>
  </r>
  <r>
    <m/>
    <x v="211"/>
    <s v="Credit Note"/>
    <s v="14648"/>
    <s v="FH CHAMBERLAIN TRADING (PTY) LTD:RIVIERA"/>
    <s v="COLOUR MAGIC 25CM"/>
    <n v="-17"/>
    <n v="77.2"/>
    <n v="-1312.4"/>
    <n v="-4775.3999999999996"/>
    <x v="29"/>
  </r>
  <r>
    <m/>
    <x v="144"/>
    <s v="Credit Note"/>
    <s v="4401480171"/>
    <s v="BUILDERS WAREHOUSE:NEWCASTLE"/>
    <s v="COLOUR MAGIC 25CM  472850"/>
    <n v="-1"/>
    <n v="83.5"/>
    <n v="-83.5"/>
    <n v="-4858.8999999999996"/>
    <x v="29"/>
  </r>
  <r>
    <m/>
    <x v="144"/>
    <s v="Credit Note"/>
    <s v="4401480205"/>
    <s v="BUILDERS WAREHOUSE:CARNIVAL MALL"/>
    <s v="COLOUR MAGIC 25CM  472850"/>
    <n v="-5"/>
    <n v="83.5"/>
    <n v="-417.5"/>
    <n v="-5276.4"/>
    <x v="29"/>
  </r>
  <r>
    <m/>
    <x v="144"/>
    <s v="Credit Note"/>
    <s v="4401480166"/>
    <s v="BUILDERS WAREHOUSE:NEWMARKET"/>
    <s v="COLOUR MAGIC 25CM  472850"/>
    <n v="-3"/>
    <n v="83.5"/>
    <n v="-250.5"/>
    <n v="-5526.9"/>
    <x v="29"/>
  </r>
  <r>
    <m/>
    <x v="145"/>
    <s v="Credit Note"/>
    <s v="4401480605"/>
    <s v="BUILDERS WAREHOUSE:GREENSTONE"/>
    <s v="COLOUR MAGIC 25CM  472850"/>
    <n v="-5"/>
    <n v="83.5"/>
    <n v="-417.5"/>
    <n v="-5944.4"/>
    <x v="29"/>
  </r>
  <r>
    <m/>
    <x v="145"/>
    <s v="Credit Note"/>
    <s v="1105"/>
    <s v="LITTLE AUSTRIA"/>
    <s v="COLOUR MAGIC 25CM"/>
    <n v="-3"/>
    <n v="76.900000000000006"/>
    <n v="-230.7"/>
    <n v="-6175.0999999999995"/>
    <x v="29"/>
  </r>
  <r>
    <m/>
    <x v="146"/>
    <s v="Credit Note"/>
    <s v="4401480993"/>
    <s v="BUILDERS WAREHOUSE:GEZINA NEW"/>
    <s v="COLOUR MAGIC 25CM  472850"/>
    <n v="-4"/>
    <n v="83.5"/>
    <n v="-334"/>
    <n v="-6509.0999999999995"/>
    <x v="29"/>
  </r>
  <r>
    <m/>
    <x v="146"/>
    <s v="Credit Note"/>
    <s v="0880"/>
    <s v="LOTS OF POTS PTA"/>
    <s v="COLOUR MAGIC 25CM"/>
    <n v="-5"/>
    <n v="76.900000000000006"/>
    <n v="-384.5"/>
    <n v="-6893.5999999999995"/>
    <x v="29"/>
  </r>
  <r>
    <m/>
    <x v="146"/>
    <s v="Credit Note"/>
    <s v="4401480964"/>
    <s v="BUILDERS WAREHOUSE:CENTURION"/>
    <s v="COLOUR MAGIC 25CM"/>
    <n v="-20"/>
    <n v="83.5"/>
    <n v="-1670"/>
    <n v="-8563.5999999999985"/>
    <x v="29"/>
  </r>
  <r>
    <m/>
    <x v="249"/>
    <s v="Credit Note"/>
    <s v="1107"/>
    <s v="LOTS OF POTS CENTURION"/>
    <s v="COLOUR MAGIC 25CM"/>
    <n v="-4"/>
    <n v="76.900000000000006"/>
    <n v="-307.60000000000002"/>
    <n v="-8871.1999999999989"/>
    <x v="29"/>
  </r>
  <r>
    <m/>
    <x v="249"/>
    <s v="Credit Note"/>
    <s v="42332"/>
    <s v="FH CHAMBERLAIN TRADING (PTY) LTD:CENTURION"/>
    <s v="COLOUR MAGIC 25CM"/>
    <n v="-1"/>
    <n v="77.2"/>
    <n v="-77.2"/>
    <n v="-8948.4"/>
    <x v="29"/>
  </r>
  <r>
    <m/>
    <x v="147"/>
    <s v="Credit Note"/>
    <s v="4401481550"/>
    <s v="BUILDERS WAREHOUSE:KLERKSDORP"/>
    <s v="COLOUR MAGIC 25CM  472850"/>
    <n v="-1"/>
    <n v="83.5"/>
    <n v="-83.5"/>
    <n v="-9031.9"/>
    <x v="29"/>
  </r>
  <r>
    <m/>
    <x v="147"/>
    <s v="Credit Note"/>
    <s v="16069"/>
    <s v="FH CHAMBERLAIN TRADING (PTY) LTD:WATERKLOOF GLEN"/>
    <s v="COLOUR MAGIC 25CM"/>
    <n v="-7"/>
    <n v="77.2"/>
    <n v="-540.4"/>
    <n v="-9572.2999999999993"/>
    <x v="29"/>
  </r>
  <r>
    <m/>
    <x v="147"/>
    <s v="Credit Note"/>
    <s v="16068"/>
    <s v="FH CHAMBERLAIN TRADING (PTY) LTD:WATERKLOOF GLEN"/>
    <s v="COLOUR MAGIC 25CM"/>
    <n v="-1"/>
    <n v="77.2"/>
    <n v="-77.2"/>
    <n v="-9649.5"/>
    <x v="29"/>
  </r>
  <r>
    <m/>
    <x v="148"/>
    <s v="Credit Note"/>
    <s v="1110"/>
    <s v="PRETTY GARDENS"/>
    <s v="COLOUR MAGIC 25CM"/>
    <n v="-7"/>
    <n v="76.900000000000006"/>
    <n v="-538.29999999999995"/>
    <n v="-10187.799999999999"/>
    <x v="29"/>
  </r>
  <r>
    <m/>
    <x v="148"/>
    <s v="Credit Note"/>
    <s v="4401481852"/>
    <s v="BUILDERS WAREHOUSE:BOKSBURG (NEW)"/>
    <s v="COLOUR MAGIC 25CM  472850"/>
    <n v="-6"/>
    <n v="83.5"/>
    <n v="-501"/>
    <n v="-10688.8"/>
    <x v="29"/>
  </r>
  <r>
    <m/>
    <x v="148"/>
    <s v="Credit Note"/>
    <s v="4401481827"/>
    <s v="BUILDERS WAREHOUSE:NEWMARKET"/>
    <s v="COLOUR MAGIC 25CM  472850"/>
    <n v="-1"/>
    <n v="83.5"/>
    <n v="-83.5"/>
    <n v="-10772.3"/>
    <x v="29"/>
  </r>
  <r>
    <m/>
    <x v="148"/>
    <s v="Credit Note"/>
    <s v="4401481832"/>
    <s v="BUILDERS WAREHOUSE:EDENVALE"/>
    <s v="COLOUR MAGIC 25CM  472850"/>
    <n v="-1"/>
    <n v="83.5"/>
    <n v="-83.5"/>
    <n v="-10855.8"/>
    <x v="29"/>
  </r>
  <r>
    <m/>
    <x v="148"/>
    <s v="Credit Note"/>
    <s v="1073"/>
    <s v="THYME SQUARE"/>
    <s v="COLOUR MAGIC 25CM"/>
    <n v="-1"/>
    <n v="76.900000000000006"/>
    <n v="-76.900000000000006"/>
    <n v="-10932.699999999999"/>
    <x v="29"/>
  </r>
  <r>
    <m/>
    <x v="250"/>
    <s v="Credit Note"/>
    <s v="4401482751"/>
    <s v="BUILDERS WAREHOUSE:ERASMUS PARK"/>
    <s v="COLOUR MAGIC 25CM  472850"/>
    <n v="-2"/>
    <n v="83.5"/>
    <n v="-167"/>
    <n v="-11099.699999999999"/>
    <x v="29"/>
  </r>
  <r>
    <m/>
    <x v="250"/>
    <s v="Credit Note"/>
    <s v="1111"/>
    <s v="ECKARDS GARDEN PAVILION"/>
    <s v="COLOUR MAGIC 25CM"/>
    <n v="-1"/>
    <n v="76.900000000000006"/>
    <n v="-76.900000000000006"/>
    <n v="-11176.599999999999"/>
    <x v="29"/>
  </r>
  <r>
    <m/>
    <x v="224"/>
    <s v="Credit Note"/>
    <s v="1074"/>
    <s v="MONTROSE NURSERY"/>
    <s v="COLOUR MAGIC 25CM"/>
    <n v="-4"/>
    <n v="76.900000000000006"/>
    <n v="-307.60000000000002"/>
    <n v="-11484.199999999999"/>
    <x v="29"/>
  </r>
  <r>
    <m/>
    <x v="224"/>
    <s v="Credit Note"/>
    <s v="4401483056"/>
    <s v="BUILDERS WAREHOUSE:SECUNDA"/>
    <s v="COLOUR MAGIC 25CM  472850"/>
    <n v="-7"/>
    <n v="83.5"/>
    <n v="-584.5"/>
    <n v="-12068.699999999999"/>
    <x v="29"/>
  </r>
  <r>
    <m/>
    <x v="133"/>
    <s v="Credit Note"/>
    <s v="15622"/>
    <s v="GARDENSHOP PARKTOWN"/>
    <s v="COLOUR MAGIC 25CM"/>
    <n v="-3"/>
    <n v="76.900000000000006"/>
    <n v="-230.7"/>
    <n v="-12299.4"/>
    <x v="29"/>
  </r>
  <r>
    <m/>
    <x v="133"/>
    <s v="Credit Note"/>
    <s v="1023"/>
    <s v="ROSES FOR U t/a URTH"/>
    <s v="PETUNIA 25CM"/>
    <n v="-1"/>
    <n v="76.900000000000006"/>
    <n v="-76.900000000000006"/>
    <n v="-12376.3"/>
    <x v="29"/>
  </r>
  <r>
    <m/>
    <x v="251"/>
    <s v="Credit Note"/>
    <s v="0968"/>
    <s v="LOTS OF POTS PTA"/>
    <s v="COLOUR MAGIC 25CM"/>
    <n v="-6"/>
    <n v="29.99"/>
    <n v="-179.94"/>
    <n v="-12556.24"/>
    <x v="29"/>
  </r>
  <r>
    <m/>
    <x v="252"/>
    <s v="Credit Note"/>
    <s v="1113"/>
    <s v="LOTS OF POTS CENTURION"/>
    <s v="COLOUR MAGIC 25CM"/>
    <n v="-5"/>
    <n v="76.900000000000006"/>
    <n v="-384.5"/>
    <n v="-12940.74"/>
    <x v="29"/>
  </r>
  <r>
    <m/>
    <x v="225"/>
    <s v="Credit Note"/>
    <s v="4401485535"/>
    <s v="BUILDERS WAREHOUSE:MAFIKENG"/>
    <s v="COLOUR MAGIC 25CM  472850"/>
    <n v="-1"/>
    <n v="83.5"/>
    <n v="-83.5"/>
    <n v="-13024.24"/>
    <x v="29"/>
  </r>
  <r>
    <m/>
    <x v="222"/>
    <s v="Credit Note"/>
    <s v="4401486855"/>
    <s v="BUILDERS WAREHOUSE:SECUNDA"/>
    <s v="COLOUR MAGIC 25CM  472850"/>
    <n v="-3"/>
    <n v="83.5"/>
    <n v="-250.5"/>
    <n v="-13274.74"/>
    <x v="29"/>
  </r>
  <r>
    <m/>
    <x v="222"/>
    <s v="Credit Note"/>
    <s v="4401486871"/>
    <s v="BUILDERS WAREHOUSE:LYNNWOOD"/>
    <s v="COLOUR MAGIC 25CM  472850"/>
    <n v="-1"/>
    <n v="83.5"/>
    <n v="-83.5"/>
    <n v="-13358.24"/>
    <x v="29"/>
  </r>
  <r>
    <m/>
    <x v="289"/>
    <s v="Credit Note"/>
    <s v="35474"/>
    <s v="FH CHAMBERLAIN TRADING (PTY) LTD:MONTANA"/>
    <s v="COLOUR MAGIC 25CM"/>
    <n v="-18"/>
    <n v="77.2"/>
    <n v="-1389.6"/>
    <n v="-14747.84"/>
    <x v="29"/>
  </r>
  <r>
    <m/>
    <x v="289"/>
    <s v="Credit Note"/>
    <s v="35475"/>
    <s v="FH CHAMBERLAIN TRADING (PTY) LTD:MONTANA"/>
    <s v="COLOUR MAGIC 25CM"/>
    <n v="-26"/>
    <n v="77.2"/>
    <n v="-2007.2"/>
    <n v="-16755.04"/>
    <x v="29"/>
  </r>
  <r>
    <m/>
    <x v="253"/>
    <s v="Credit Note"/>
    <s v="1028"/>
    <s v="LITTLE AUSTRIA"/>
    <s v="COLOUR MAGIC 25CM"/>
    <n v="-1"/>
    <n v="76.900000000000006"/>
    <n v="-76.900000000000006"/>
    <n v="-16831.940000000002"/>
    <x v="29"/>
  </r>
  <r>
    <m/>
    <x v="150"/>
    <s v="Credit Note"/>
    <s v="4401488279"/>
    <s v="BUILDERS WAREHOUSE:MIDDELBURG"/>
    <s v="COLOUR MAGIC 25CM  472850"/>
    <n v="-1"/>
    <n v="83.5"/>
    <n v="-83.5"/>
    <n v="-16915.440000000002"/>
    <x v="29"/>
  </r>
  <r>
    <m/>
    <x v="58"/>
    <s v="Credit Note"/>
    <s v="4401489253"/>
    <s v="BUILDERS WAREHOUSE:GEZINA NEW"/>
    <s v="COLOUR MAGIC 25CM  472850"/>
    <n v="-6"/>
    <n v="83.5"/>
    <n v="-501"/>
    <n v="-17416.440000000002"/>
    <x v="29"/>
  </r>
  <r>
    <m/>
    <x v="58"/>
    <s v="Credit Note"/>
    <s v="1120"/>
    <s v="LOTS OF POTS PTA"/>
    <s v="COLOUR MAGIC 25CM"/>
    <n v="-2"/>
    <n v="76.900000000000006"/>
    <n v="-153.80000000000001"/>
    <n v="-17570.240000000002"/>
    <x v="29"/>
  </r>
  <r>
    <m/>
    <x v="152"/>
    <s v="Credit Note"/>
    <s v="86496A"/>
    <s v="LOTS OF POTS CENTURION"/>
    <s v="COLOUR MAGIC 25CM"/>
    <n v="-5"/>
    <n v="76.900000000000006"/>
    <n v="-384.5"/>
    <n v="-17954.740000000002"/>
    <x v="29"/>
  </r>
  <r>
    <m/>
    <x v="153"/>
    <s v="Credit Note"/>
    <s v="1079"/>
    <s v="LITTLE AUSTRIA"/>
    <s v="COLOUR MAGIC 25CM"/>
    <n v="-1"/>
    <n v="76.900000000000006"/>
    <n v="-76.900000000000006"/>
    <n v="-18031.640000000003"/>
    <x v="29"/>
  </r>
  <r>
    <m/>
    <x v="134"/>
    <s v="Credit Note"/>
    <s v="4401490898"/>
    <s v="BUILDERS WAREHOUSE:SUNWARD PARK"/>
    <s v="COLOUR MAGIC 25CM  472850"/>
    <n v="-1"/>
    <n v="83.5"/>
    <n v="-83.5"/>
    <n v="-18115.140000000003"/>
    <x v="29"/>
  </r>
  <r>
    <m/>
    <x v="254"/>
    <s v="Credit Note"/>
    <s v="4401491928"/>
    <s v="BUILDERS WAREHOUSE:LYNNWOOD"/>
    <s v="COLOUR MAGIC 25CM  472850"/>
    <n v="-1"/>
    <n v="83.5"/>
    <n v="-83.5"/>
    <n v="-18198.640000000003"/>
    <x v="29"/>
  </r>
  <r>
    <m/>
    <x v="254"/>
    <s v="Credit Note"/>
    <s v="1121"/>
    <s v="LOTS OF POTS PTA"/>
    <s v="COLOUR MAGIC 25CM  472850"/>
    <n v="-1"/>
    <n v="76.900000000000006"/>
    <n v="-76.900000000000006"/>
    <n v="-18275.540000000005"/>
    <x v="29"/>
  </r>
  <r>
    <m/>
    <x v="226"/>
    <s v="Credit Note"/>
    <s v="4401494449"/>
    <s v="BUILDERS WAREHOUSE:CENTURION"/>
    <s v="COLOUR MAGIC 25CM  472850"/>
    <n v="-4"/>
    <n v="83.5"/>
    <n v="-334"/>
    <n v="-18609.540000000005"/>
    <x v="29"/>
  </r>
  <r>
    <m/>
    <x v="227"/>
    <s v="Credit Note"/>
    <s v="1086"/>
    <s v="LOTS OF POTS CENTURION"/>
    <s v="COLOUR MAGIC 25CM"/>
    <n v="-1"/>
    <n v="76.900000000000006"/>
    <n v="-76.900000000000006"/>
    <n v="-18686.440000000006"/>
    <x v="29"/>
  </r>
  <r>
    <m/>
    <x v="228"/>
    <s v="Credit Note"/>
    <s v="1124"/>
    <s v="LITTLE AUSTRIA"/>
    <s v="COLOUR MAGIC 25CM"/>
    <n v="-2"/>
    <n v="76.900000000000006"/>
    <n v="-153.80000000000001"/>
    <n v="-18840.240000000005"/>
    <x v="29"/>
  </r>
  <r>
    <m/>
    <x v="59"/>
    <s v="Credit Note"/>
    <s v="1126"/>
    <s v="LOTS OF POTS PTA"/>
    <s v="COLOUR MAGIC 25CM"/>
    <n v="-2"/>
    <n v="76.900000000000006"/>
    <n v="-153.80000000000001"/>
    <n v="-18994.040000000005"/>
    <x v="29"/>
  </r>
  <r>
    <m/>
    <x v="59"/>
    <s v="Credit Note"/>
    <s v="4401496255"/>
    <s v="BUILDERS WAREHOUSE:RUSTENBURG"/>
    <s v="COLOUR MAGIC 25CM  472850"/>
    <n v="-6"/>
    <n v="83.5"/>
    <n v="-501"/>
    <n v="-19495.040000000005"/>
    <x v="29"/>
  </r>
  <r>
    <m/>
    <x v="155"/>
    <s v="Credit Note"/>
    <s v="35692"/>
    <s v="FH CHAMBERLAIN TRADING (PTY) LTD:MONTANA"/>
    <s v="COLOUR MAGIC 25CM"/>
    <n v="-7"/>
    <n v="83.5"/>
    <n v="-584.5"/>
    <n v="-20079.540000000005"/>
    <x v="29"/>
  </r>
  <r>
    <m/>
    <x v="155"/>
    <s v="Credit Note"/>
    <s v="86701A"/>
    <s v="LOTS OF POTS CENTURION"/>
    <s v="COLOUR MAGIC 25CM"/>
    <n v="-4"/>
    <n v="76.900000000000006"/>
    <n v="-307.60000000000002"/>
    <n v="-20387.140000000003"/>
    <x v="29"/>
  </r>
  <r>
    <m/>
    <x v="156"/>
    <s v="Credit Note"/>
    <s v="4401497380"/>
    <s v="BUILDERS WAREHOUSE:EDENVALE"/>
    <s v="COLOUR MAGIC 25CM  472850"/>
    <n v="-4"/>
    <n v="83.5"/>
    <n v="-334"/>
    <n v="-20721.140000000003"/>
    <x v="29"/>
  </r>
  <r>
    <m/>
    <x v="157"/>
    <s v="Credit Note"/>
    <s v="1129"/>
    <s v="THYME SQUARE"/>
    <s v="COLOUR MAGIC 25CM"/>
    <n v="-1"/>
    <n v="76.8"/>
    <n v="-76.8"/>
    <n v="-20797.940000000002"/>
    <x v="29"/>
  </r>
  <r>
    <m/>
    <x v="159"/>
    <s v="Credit Note"/>
    <s v="15673"/>
    <s v="GARDENSHOP PARKTOWN"/>
    <s v="COLOUR MAGIC 25CM"/>
    <n v="-1"/>
    <n v="76.900000000000006"/>
    <n v="-76.900000000000006"/>
    <n v="-20874.840000000004"/>
    <x v="29"/>
  </r>
  <r>
    <m/>
    <x v="160"/>
    <s v="Credit Note"/>
    <s v="1092"/>
    <s v="PRETTY GARDENS"/>
    <s v="COLOUR MAGIC 25CM"/>
    <n v="-4"/>
    <n v="76.900000000000006"/>
    <n v="-307.60000000000002"/>
    <n v="-21182.440000000002"/>
    <x v="29"/>
  </r>
  <r>
    <m/>
    <x v="160"/>
    <s v="Credit Note"/>
    <s v="1091"/>
    <s v="ROSES FOR U t/a URTH"/>
    <s v="PETUNIA 25CM"/>
    <n v="-3"/>
    <n v="76.900000000000006"/>
    <n v="-230.7"/>
    <n v="-21413.140000000003"/>
    <x v="29"/>
  </r>
  <r>
    <m/>
    <x v="160"/>
    <s v="Credit Note"/>
    <s v="4401498980"/>
    <s v="BUILDERS WAREHOUSE:BLOEMFONTEIN"/>
    <s v="COLOUR MAGIC 25CM  472850"/>
    <n v="-1"/>
    <n v="83.5"/>
    <n v="-83.5"/>
    <n v="-21496.640000000003"/>
    <x v="29"/>
  </r>
  <r>
    <m/>
    <x v="161"/>
    <s v="Credit Note"/>
    <s v="4401499414"/>
    <s v="BUILDERS WAREHOUSE:GREENSTONE"/>
    <s v="COLOUR MAGIC 25CM  472850"/>
    <n v="-2"/>
    <n v="83.5"/>
    <n v="-167"/>
    <n v="-21663.640000000003"/>
    <x v="29"/>
  </r>
  <r>
    <m/>
    <x v="162"/>
    <s v="Credit Note"/>
    <s v="4401499871"/>
    <s v="BUILDERS WAREHOUSE:FOURWAYS"/>
    <s v="COLOUR MAGIC 25CM  472850"/>
    <n v="-1"/>
    <n v="83.5"/>
    <n v="-83.5"/>
    <n v="-21747.140000000003"/>
    <x v="29"/>
  </r>
  <r>
    <m/>
    <x v="162"/>
    <s v="Credit Note"/>
    <s v="35793"/>
    <s v="FH CHAMBERLAIN TRADING (PTY) LTD:MONTANA"/>
    <s v="COLOUR MAGIC 25CM"/>
    <n v="-11"/>
    <n v="83.5"/>
    <n v="-918.5"/>
    <n v="-22665.640000000003"/>
    <x v="29"/>
  </r>
  <r>
    <m/>
    <x v="162"/>
    <s v="Credit Note"/>
    <s v="26188"/>
    <s v="LIFESTYLE HOME GARDEN"/>
    <s v="COLOUR MAGIC 25CM"/>
    <n v="-1"/>
    <n v="118.8"/>
    <n v="-118.8"/>
    <n v="-22784.440000000002"/>
    <x v="29"/>
  </r>
  <r>
    <m/>
    <x v="135"/>
    <s v="Credit Note"/>
    <s v="86794A"/>
    <s v="THYME SQUARE"/>
    <s v="COLOUR MAGIC 25CM"/>
    <n v="-1"/>
    <n v="76.8"/>
    <n v="-76.8"/>
    <n v="-22861.24"/>
    <x v="29"/>
  </r>
  <r>
    <m/>
    <x v="163"/>
    <s v="Credit Note"/>
    <s v="1093"/>
    <s v="LITTLE AUSTRIA"/>
    <s v="COLOUR MAGIC 25CM"/>
    <n v="-2"/>
    <n v="76.900000000000006"/>
    <n v="-153.80000000000001"/>
    <n v="-23015.040000000001"/>
    <x v="29"/>
  </r>
  <r>
    <m/>
    <x v="163"/>
    <s v="Credit Note"/>
    <s v="4401500367"/>
    <s v="BUILDERS WAREHOUSE:GREENSTONE"/>
    <s v="COLOUR MAGIC 25CM  472850"/>
    <n v="-2"/>
    <n v="83.5"/>
    <n v="-167"/>
    <n v="-23182.04"/>
    <x v="29"/>
  </r>
  <r>
    <m/>
    <x v="165"/>
    <s v="Credit Note"/>
    <s v="1131"/>
    <s v="LOTS OF POTS CENTURION"/>
    <s v="COLOUR MAGIC 25CM"/>
    <n v="-4"/>
    <n v="76.900000000000006"/>
    <n v="-307.60000000000002"/>
    <n v="-23489.64"/>
    <x v="29"/>
  </r>
  <r>
    <m/>
    <x v="165"/>
    <s v="Credit Note"/>
    <s v="35826"/>
    <s v="FH CHAMBERLAIN TRADING (PTY) LTD:MONTANA"/>
    <s v="COLOUR MAGIC 25CM"/>
    <n v="-2"/>
    <n v="83.5"/>
    <n v="-167"/>
    <n v="-23656.639999999999"/>
    <x v="29"/>
  </r>
  <r>
    <m/>
    <x v="167"/>
    <s v="Credit Note"/>
    <s v="0983"/>
    <s v="LOTS OF POTS PTA"/>
    <s v="COLOUR MAGIC 25CM"/>
    <n v="-3"/>
    <n v="76.900000000000006"/>
    <n v="-230.7"/>
    <n v="-23887.34"/>
    <x v="29"/>
  </r>
  <r>
    <m/>
    <x v="168"/>
    <s v="Credit Note"/>
    <s v="16519"/>
    <s v="FH CHAMBERLAIN TRADING (PTY) LTD:WATERKLOOF GLEN"/>
    <s v="COLOUR MAGIC 25CM"/>
    <n v="-1"/>
    <n v="83.5"/>
    <n v="-83.5"/>
    <n v="-23970.84"/>
    <x v="29"/>
  </r>
  <r>
    <m/>
    <x v="168"/>
    <s v="Credit Note"/>
    <s v="29779"/>
    <s v="FH CHAMBERLAIN TRADING (PTY) LTD:SILVER LAKES"/>
    <s v="COLOUR MAGIC 25CM"/>
    <n v="-3"/>
    <n v="77.2"/>
    <n v="-231.6"/>
    <n v="-24202.44"/>
    <x v="29"/>
  </r>
  <r>
    <m/>
    <x v="60"/>
    <s v="Credit Note"/>
    <s v="4401504672"/>
    <s v="BUILDERS WAREHOUSE:MAFIKENG"/>
    <s v="COLOUR MAGIC 25CM  472850"/>
    <n v="-11"/>
    <n v="83.5"/>
    <n v="-918.5"/>
    <n v="-25120.94"/>
    <x v="29"/>
  </r>
  <r>
    <m/>
    <x v="60"/>
    <s v="Credit Note"/>
    <s v="4401504638"/>
    <s v="BUILDERS WAREHOUSE:SUNWARD PARK"/>
    <s v="COLOUR MAGIC 25CM  472850"/>
    <n v="-10"/>
    <n v="83.5"/>
    <n v="-835"/>
    <n v="-25955.94"/>
    <x v="29"/>
  </r>
  <r>
    <m/>
    <x v="60"/>
    <s v="Credit Note"/>
    <s v="4401504633"/>
    <s v="BUILDERS WAREHOUSE:NEWMARKET"/>
    <s v="COLOUR MAGIC 25CM  472850"/>
    <n v="-4"/>
    <n v="83.5"/>
    <n v="-334"/>
    <n v="-26289.94"/>
    <x v="29"/>
  </r>
  <r>
    <m/>
    <x v="60"/>
    <s v="Credit Note"/>
    <s v="26335"/>
    <s v="LIFESTYLE HOME GARDEN"/>
    <s v="COLOUR MAGIC 25CM"/>
    <n v="-1"/>
    <n v="118.8"/>
    <n v="-118.8"/>
    <n v="-26408.739999999998"/>
    <x v="29"/>
  </r>
  <r>
    <m/>
    <x v="171"/>
    <s v="Credit Note"/>
    <s v="11042"/>
    <s v="FH CHAMBERLAIN TRADING (PTY) LTD:KYALAMI"/>
    <s v="COLOUR MAGIC 25CM"/>
    <n v="-2"/>
    <n v="83.5"/>
    <n v="-167"/>
    <n v="-26575.739999999998"/>
    <x v="29"/>
  </r>
  <r>
    <m/>
    <x v="171"/>
    <s v="Credit Note"/>
    <s v="4401505555"/>
    <s v="BUILDERS WAREHOUSE:CENTURION"/>
    <s v="COLOUR MAGIC 25CM  472850"/>
    <n v="-15"/>
    <n v="83.5"/>
    <n v="-1252.5"/>
    <n v="-27828.239999999998"/>
    <x v="29"/>
  </r>
  <r>
    <m/>
    <x v="136"/>
    <s v="Credit Note"/>
    <s v="0850"/>
    <s v="LOTS OF POTS CENTURION"/>
    <s v="COLOUR MAGIC 25CM"/>
    <n v="-4"/>
    <n v="76.900000000000006"/>
    <n v="-307.60000000000002"/>
    <n v="-28135.839999999997"/>
    <x v="29"/>
  </r>
  <r>
    <m/>
    <x v="136"/>
    <s v="Credit Note"/>
    <s v="4401513848"/>
    <s v="BUILDERS WAREHOUSE:KLERKSDORP"/>
    <s v="COLOUR MAGIC 25CM  472850"/>
    <n v="-5"/>
    <n v="83.5"/>
    <n v="-417.5"/>
    <n v="-28553.339999999997"/>
    <x v="29"/>
  </r>
  <r>
    <m/>
    <x v="173"/>
    <s v="Credit Note"/>
    <s v="26420"/>
    <s v="LIFESTYLE HOME GARDEN"/>
    <s v="COLOUR MAGIC 25CM"/>
    <n v="-3"/>
    <n v="76.900000000000006"/>
    <n v="-230.7"/>
    <n v="-28784.039999999997"/>
    <x v="29"/>
  </r>
  <r>
    <m/>
    <x v="175"/>
    <s v="Credit Note"/>
    <s v="36033"/>
    <s v="FH CHAMBERLAIN TRADING (PTY) LTD:MONTANA"/>
    <s v="COLOUR MAGIC 25CM"/>
    <n v="-26"/>
    <n v="83.5"/>
    <n v="-2171"/>
    <n v="-30955.039999999997"/>
    <x v="29"/>
  </r>
  <r>
    <m/>
    <x v="175"/>
    <s v="Credit Note"/>
    <s v="4401508214"/>
    <s v="BUILDERS WAREHOUSE:GREENSTONE"/>
    <s v="COLOUR MAGIC 25CM  472850"/>
    <n v="-3"/>
    <n v="83.5"/>
    <n v="-250.5"/>
    <n v="-31205.539999999997"/>
    <x v="29"/>
  </r>
  <r>
    <m/>
    <x v="176"/>
    <s v="Credit Note"/>
    <s v="87035A"/>
    <s v="THYME SQUARE"/>
    <s v="HIBISCUS 25CM"/>
    <n v="-3"/>
    <n v="76.8"/>
    <n v="-230.4"/>
    <n v="-31435.94"/>
    <x v="29"/>
  </r>
  <r>
    <m/>
    <x v="257"/>
    <s v="Credit Note"/>
    <s v="1139"/>
    <s v="PLANT FACTORY"/>
    <s v="COLOUR MAGIC 25CM"/>
    <n v="-5"/>
    <n v="76.900000000000006"/>
    <n v="-384.5"/>
    <n v="-31820.44"/>
    <x v="29"/>
  </r>
  <r>
    <m/>
    <x v="61"/>
    <s v="Credit Note"/>
    <s v="87053A"/>
    <s v="LOTS OF POTS PTA"/>
    <s v="COLOUR MAGIC 25CM"/>
    <n v="-3"/>
    <n v="76.900000000000006"/>
    <n v="-230.7"/>
    <n v="-32051.14"/>
    <x v="29"/>
  </r>
  <r>
    <m/>
    <x v="61"/>
    <s v="Credit Note"/>
    <s v="0990"/>
    <s v="ECKARDS GARDEN PAVILION"/>
    <s v="COLOUR MAGIC 25CM"/>
    <n v="-8"/>
    <n v="76.900000000000006"/>
    <n v="-615.20000000000005"/>
    <n v="-32666.34"/>
    <x v="29"/>
  </r>
  <r>
    <m/>
    <x v="63"/>
    <s v="Credit Note"/>
    <s v="4401510864"/>
    <s v="BUILDERS WAREHOUSE:SUNWARD PARK"/>
    <s v="COLOUR MAGIC 25CM  472850"/>
    <n v="-1"/>
    <n v="83.5"/>
    <n v="-83.5"/>
    <n v="-32749.84"/>
    <x v="29"/>
  </r>
  <r>
    <m/>
    <x v="64"/>
    <s v="Credit Note"/>
    <s v="26368"/>
    <s v="LIFESTYLE HOME GARDEN"/>
    <s v="COLOUR MAGIC 25CM"/>
    <n v="-1"/>
    <n v="76.3"/>
    <n v="-76.3"/>
    <n v="-32826.14"/>
    <x v="29"/>
  </r>
  <r>
    <m/>
    <x v="65"/>
    <s v="Credit Note"/>
    <s v="1855"/>
    <s v="PRETTY GARDENS"/>
    <s v="COLOUR MAGIC 25CM"/>
    <n v="-6"/>
    <n v="76.900000000000006"/>
    <n v="-461.4"/>
    <n v="-33287.54"/>
    <x v="29"/>
  </r>
  <r>
    <m/>
    <x v="65"/>
    <s v="Credit Note"/>
    <s v="11199"/>
    <s v="FH CHAMBERLAIN TRADING (PTY) LTD:KYALAMI"/>
    <s v="COLOUR MAGIC 25CM"/>
    <n v="-4"/>
    <n v="83.5"/>
    <n v="-334"/>
    <n v="-33621.54"/>
    <x v="29"/>
  </r>
  <r>
    <m/>
    <x v="65"/>
    <s v="Credit Note"/>
    <s v="26389"/>
    <s v="LIFESTYLE HOME GARDEN"/>
    <s v="COLOUR MAGIC 25CM"/>
    <n v="-1"/>
    <n v="76.3"/>
    <n v="-76.3"/>
    <n v="-33697.840000000004"/>
    <x v="29"/>
  </r>
  <r>
    <m/>
    <x v="179"/>
    <s v="Credit Note"/>
    <s v="0997"/>
    <s v="LITTLE AUSTRIA"/>
    <s v="HIBUSCUS 25CM"/>
    <n v="-3"/>
    <n v="76.900000000000006"/>
    <n v="-230.7"/>
    <n v="-33928.54"/>
    <x v="29"/>
  </r>
  <r>
    <m/>
    <x v="179"/>
    <s v="Credit Note"/>
    <s v="36194"/>
    <s v="FH CHAMBERLAIN TRADING (PTY) LTD:MONTANA"/>
    <s v="COLOUR MAGIC 25CM"/>
    <n v="-48"/>
    <n v="83.5"/>
    <n v="-4008"/>
    <n v="-37936.54"/>
    <x v="29"/>
  </r>
  <r>
    <m/>
    <x v="137"/>
    <s v="Credit Note"/>
    <s v="1856"/>
    <s v="THYME SQUARE"/>
    <s v="COLOUR MAGIC 25CM"/>
    <n v="-6"/>
    <n v="76.8"/>
    <n v="-460.8"/>
    <n v="-38397.340000000004"/>
    <x v="29"/>
  </r>
  <r>
    <m/>
    <x v="66"/>
    <s v="Credit Note"/>
    <s v="4401515226"/>
    <s v="BUILDERS WAREHOUSE:ERASMUS PARK"/>
    <s v="COLOUR MAGIC 25CM  472850"/>
    <n v="-1"/>
    <n v="83.5"/>
    <n v="-83.5"/>
    <n v="-38480.840000000004"/>
    <x v="29"/>
  </r>
  <r>
    <m/>
    <x v="66"/>
    <s v="Credit Note"/>
    <s v="4401515227"/>
    <s v="BUILDERS WAREHOUSE:CENTURION"/>
    <s v="COLOUR MAGIC 25CM  472850"/>
    <n v="-1"/>
    <n v="83.5"/>
    <n v="-83.5"/>
    <n v="-38564.340000000004"/>
    <x v="29"/>
  </r>
  <r>
    <m/>
    <x v="180"/>
    <s v="Credit Note"/>
    <s v="87219A"/>
    <s v="LOTS OF POTS CENTURION"/>
    <s v="COLOUR MAGIC 25CM"/>
    <n v="-4"/>
    <n v="76.900000000000006"/>
    <n v="-307.60000000000002"/>
    <n v="-38871.94"/>
    <x v="29"/>
  </r>
  <r>
    <m/>
    <x v="180"/>
    <s v="Credit Note"/>
    <s v="15740"/>
    <s v="GARDENSHOP PARKTOWN"/>
    <s v="COLOUR MAGIC 25CM"/>
    <n v="-1"/>
    <n v="76.900000000000006"/>
    <n v="-76.900000000000006"/>
    <n v="-38948.840000000004"/>
    <x v="29"/>
  </r>
  <r>
    <m/>
    <x v="67"/>
    <s v="Credit Note"/>
    <s v="4401516067"/>
    <s v="BUILDERS WAREHOUSE:GREENSTONE"/>
    <s v="COLOUR MAGIC 25CM  472850"/>
    <n v="-1"/>
    <n v="83.5"/>
    <n v="-83.5"/>
    <n v="-39032.340000000004"/>
    <x v="29"/>
  </r>
  <r>
    <m/>
    <x v="1"/>
    <s v="Credit Note"/>
    <s v="4401516444"/>
    <s v="BUILDERS WAREHOUSE:BLOEMFONTEIN"/>
    <s v="COLOUR MAGIC 25CM  472850"/>
    <n v="-1"/>
    <n v="83.5"/>
    <n v="-83.5"/>
    <n v="-39115.840000000004"/>
    <x v="29"/>
  </r>
  <r>
    <m/>
    <x v="1"/>
    <s v="Credit Note"/>
    <s v="4401516452"/>
    <s v="BUILDERS WAREHOUSE:NEWMARKET"/>
    <s v="COLOUR MAGIC 25CM  472850"/>
    <n v="-4"/>
    <n v="83.5"/>
    <n v="-334"/>
    <n v="-39449.840000000004"/>
    <x v="29"/>
  </r>
  <r>
    <m/>
    <x v="1"/>
    <s v="Credit Note"/>
    <s v="4401516420"/>
    <s v="BUILDERS WAREHOUSE:NEWMARKET"/>
    <s v="COLOUR MAGIC 25CM  472850"/>
    <n v="-5"/>
    <n v="83.5"/>
    <n v="-417.5"/>
    <n v="-39867.340000000004"/>
    <x v="29"/>
  </r>
  <r>
    <m/>
    <x v="68"/>
    <s v="Credit Note"/>
    <s v="26586"/>
    <s v="LIFESTYLE HOME GARDEN"/>
    <s v="COLOUR MAGIC 25CM"/>
    <n v="-5"/>
    <n v="99.95"/>
    <n v="-499.75"/>
    <n v="-40367.090000000004"/>
    <x v="29"/>
  </r>
  <r>
    <m/>
    <x v="69"/>
    <s v="Credit Note"/>
    <s v="16794"/>
    <s v="FH CHAMBERLAIN TRADING (PTY) LTD:WATERKLOOF GLEN"/>
    <s v="COLOUR MAGIC 25CM"/>
    <n v="-6"/>
    <n v="83.5"/>
    <n v="-501"/>
    <n v="-40868.090000000004"/>
    <x v="29"/>
  </r>
  <r>
    <m/>
    <x v="69"/>
    <s v="Credit Note"/>
    <s v="15755"/>
    <s v="GARDENSHOP PARKTOWN"/>
    <s v="COLOUR MAGIC 25CM"/>
    <n v="-3"/>
    <n v="118.8"/>
    <n v="-356.4"/>
    <n v="-41224.490000000005"/>
    <x v="29"/>
  </r>
  <r>
    <m/>
    <x v="70"/>
    <s v="Credit Note"/>
    <s v="4401518946"/>
    <s v="BUILDERS WAREHOUSE:SUNWARD PARK"/>
    <s v="COLOUR MAGIC 25CM"/>
    <n v="-3"/>
    <n v="83.5"/>
    <n v="-250.5"/>
    <n v="-41474.990000000005"/>
    <x v="29"/>
  </r>
  <r>
    <m/>
    <x v="71"/>
    <s v="Credit Note"/>
    <s v="4401520352"/>
    <s v="BUILDERS WAREHOUSE:CENTURION"/>
    <s v="COLOUR MAGIC 25CM  472850"/>
    <n v="-3"/>
    <n v="83.5"/>
    <n v="-250.5"/>
    <n v="-41725.490000000005"/>
    <x v="29"/>
  </r>
  <r>
    <m/>
    <x v="181"/>
    <s v="Credit Note"/>
    <s v="1866"/>
    <s v="LOTS OF POTS CENTURION"/>
    <s v="COLOUR MAGIC 25CM"/>
    <n v="-3"/>
    <n v="76.900000000000006"/>
    <n v="-230.7"/>
    <n v="-41956.19"/>
    <x v="29"/>
  </r>
  <r>
    <m/>
    <x v="181"/>
    <s v="Credit Note"/>
    <s v="1867"/>
    <s v="ECKARDS GARDEN PAVILION"/>
    <s v="COLOUR MAGIC 25CM"/>
    <n v="-3"/>
    <n v="76.900000000000006"/>
    <n v="-230.7"/>
    <n v="-42186.89"/>
    <x v="29"/>
  </r>
  <r>
    <m/>
    <x v="259"/>
    <s v="Credit Note"/>
    <s v="1867A"/>
    <s v="LITTLE AUSTRIA"/>
    <s v="COLOUR MAGIC 25CM"/>
    <n v="-2"/>
    <n v="76.900000000000006"/>
    <n v="-153.80000000000001"/>
    <n v="-42340.69"/>
    <x v="29"/>
  </r>
  <r>
    <m/>
    <x v="72"/>
    <s v="Credit Note"/>
    <s v="26667"/>
    <s v="LIFESTYLE HOME GARDEN"/>
    <s v="COLOUR MAGIC 25CM"/>
    <n v="-3"/>
    <n v="76.3"/>
    <n v="-228.9"/>
    <n v="-42569.590000000004"/>
    <x v="29"/>
  </r>
  <r>
    <m/>
    <x v="74"/>
    <s v="Credit Note"/>
    <s v="36440"/>
    <s v="FH CHAMBERLAIN TRADING (PTY) LTD:MONTANA"/>
    <s v="COLOUR MAGIC 25CM"/>
    <n v="-40"/>
    <n v="83.5"/>
    <n v="-3340"/>
    <n v="-45909.590000000004"/>
    <x v="29"/>
  </r>
  <r>
    <m/>
    <x v="183"/>
    <s v="Credit Note"/>
    <s v="4401524733"/>
    <s v="BUILDERS WAREHOUSE:BLOEMFONTEIN"/>
    <s v="COLOUR MAGIC 25CM  472850"/>
    <n v="-1"/>
    <n v="83.5"/>
    <n v="-83.5"/>
    <n v="-45993.090000000004"/>
    <x v="29"/>
  </r>
  <r>
    <m/>
    <x v="183"/>
    <s v="Credit Note"/>
    <s v="4401524607"/>
    <s v="BUILDERS WAREHOUSE:NEWMARKET"/>
    <s v="COLOUR MAGIC 25CM  472850"/>
    <n v="-6"/>
    <n v="83.5"/>
    <n v="-501"/>
    <n v="-46494.090000000004"/>
    <x v="29"/>
  </r>
  <r>
    <m/>
    <x v="238"/>
    <s v="Credit Note"/>
    <s v="4401526250"/>
    <s v="BUILDERS WAREHOUSE:KEMPTON PARK"/>
    <s v="COLOUR MAGIC 25CM  472850"/>
    <n v="-1"/>
    <n v="83.5"/>
    <n v="-83.5"/>
    <n v="-46577.590000000004"/>
    <x v="29"/>
  </r>
  <r>
    <m/>
    <x v="238"/>
    <s v="Credit Note"/>
    <s v="4401526180"/>
    <s v="BUILDERS WAREHOUSE:GREENSTONE"/>
    <s v="COLOUR MAGIC 25CM  472850"/>
    <n v="-4"/>
    <n v="83.5"/>
    <n v="-334"/>
    <n v="-46911.590000000004"/>
    <x v="29"/>
  </r>
  <r>
    <m/>
    <x v="76"/>
    <s v="Credit Note"/>
    <s v="1908"/>
    <s v="THYME SQUARE"/>
    <s v="COLOUR MAGIC 25CM"/>
    <n v="-1"/>
    <n v="76.8"/>
    <n v="-76.8"/>
    <n v="-46988.390000000007"/>
    <x v="29"/>
  </r>
  <r>
    <m/>
    <x v="320"/>
    <s v="Credit Note"/>
    <s v="015547"/>
    <s v="FH CHAMBERLAIN TRADING (PTY) LTD:RIVIERA"/>
    <s v="COLOUR MAGIC 25CM"/>
    <n v="-5"/>
    <n v="83.5"/>
    <n v="-417.5"/>
    <n v="-47405.890000000007"/>
    <x v="29"/>
  </r>
  <r>
    <m/>
    <x v="78"/>
    <s v="Credit Note"/>
    <s v="01167"/>
    <s v="THYME SQUARE"/>
    <s v="COLOUR MAGIC 25CM"/>
    <n v="-1"/>
    <n v="76.900000000000006"/>
    <n v="-76.900000000000006"/>
    <n v="-47482.790000000008"/>
    <x v="29"/>
  </r>
  <r>
    <m/>
    <x v="79"/>
    <s v="Credit Note"/>
    <s v="26729"/>
    <s v="LIFESTYLE HOME GARDEN"/>
    <s v="COLOUR MAGIC 25CM"/>
    <n v="-10"/>
    <n v="76.3"/>
    <n v="-763"/>
    <n v="-48245.790000000008"/>
    <x v="29"/>
  </r>
  <r>
    <m/>
    <x v="79"/>
    <s v="Credit Note"/>
    <s v="36616"/>
    <s v="FH CHAMBERLAIN TRADING (PTY) LTD:MONTANA"/>
    <s v="COLOUR MAGIC 25CM"/>
    <n v="-37"/>
    <n v="83.5"/>
    <n v="-3089.5"/>
    <n v="-51335.290000000008"/>
    <x v="29"/>
  </r>
  <r>
    <m/>
    <x v="263"/>
    <s v="Credit Note"/>
    <s v="17029"/>
    <s v="FH CHAMBERLAIN TRADING (PTY) LTD:WATERKLOOF GLEN"/>
    <s v="COLOUR MAGIC 25CM"/>
    <n v="-2"/>
    <n v="83.5"/>
    <n v="-167"/>
    <n v="-51502.290000000008"/>
    <x v="29"/>
  </r>
  <r>
    <m/>
    <x v="263"/>
    <s v="Credit Note"/>
    <s v="15789"/>
    <s v="GARDENSHOP PARKTOWN"/>
    <s v="COLOUR MAGIC 25CM"/>
    <n v="-4"/>
    <n v="76.900000000000006"/>
    <n v="-307.60000000000002"/>
    <n v="-51809.890000000007"/>
    <x v="29"/>
  </r>
  <r>
    <m/>
    <x v="263"/>
    <s v="Credit Note"/>
    <s v="4401531194"/>
    <s v="BUILDERS WAREHOUSE:KEMPTON PARK"/>
    <s v="COLOUR MAGIC 25CM  472850"/>
    <n v="-3"/>
    <n v="83.5"/>
    <n v="-250.5"/>
    <n v="-52060.390000000007"/>
    <x v="29"/>
  </r>
  <r>
    <m/>
    <x v="233"/>
    <s v="Credit Note"/>
    <s v="1814"/>
    <s v="THYME SQUARE"/>
    <s v="COLOUR MAGIC 25CM"/>
    <n v="-2"/>
    <n v="76.8"/>
    <n v="-153.6"/>
    <n v="-52213.990000000005"/>
    <x v="29"/>
  </r>
  <r>
    <m/>
    <x v="83"/>
    <s v="Credit Note"/>
    <s v="4401535002"/>
    <s v="BUILDERS WAREHOUSE:CENTURION"/>
    <s v="472850  COLOUR MAGIC 25CM"/>
    <n v="-1"/>
    <n v="83.5"/>
    <n v="-83.5"/>
    <n v="-52297.490000000005"/>
    <x v="29"/>
  </r>
  <r>
    <m/>
    <x v="84"/>
    <s v="Credit Note"/>
    <s v="6/0000036760"/>
    <s v="FH CHAMBERLAIN TRADING (PTY) LTD:MONTANA"/>
    <s v="472850  COLOUR MAGIC 25CM"/>
    <n v="-18"/>
    <n v="83.5"/>
    <n v="-1503"/>
    <n v="-53800.490000000005"/>
    <x v="29"/>
  </r>
  <r>
    <m/>
    <x v="88"/>
    <s v="Credit Note"/>
    <s v="1922"/>
    <s v="LOTS OF POTS PTA"/>
    <s v="COLOUR MAGIC 25CM"/>
    <n v="-3"/>
    <n v="76.900000000000006"/>
    <n v="-230.7"/>
    <n v="-54031.19"/>
    <x v="29"/>
  </r>
  <r>
    <m/>
    <x v="89"/>
    <s v="Credit Note"/>
    <s v="1923"/>
    <s v="THYME SQUARE"/>
    <s v="COLOUR MAGIC 25CM"/>
    <n v="-1"/>
    <n v="76.900000000000006"/>
    <n v="-76.900000000000006"/>
    <n v="-54108.090000000004"/>
    <x v="29"/>
  </r>
  <r>
    <m/>
    <x v="90"/>
    <s v="Credit Note"/>
    <s v="4401541941"/>
    <s v="BUILDERS WAREHOUSE:ROBINDALE"/>
    <s v="COLOUR MAGIC 25CM  472850"/>
    <n v="-1"/>
    <n v="83.5"/>
    <n v="-83.5"/>
    <n v="-54191.590000000004"/>
    <x v="29"/>
  </r>
  <r>
    <m/>
    <x v="91"/>
    <s v="Credit Note"/>
    <s v="11665"/>
    <s v="FH CHAMBERLAIN TRADING (PTY) LTD:KYALAMI"/>
    <s v="COLOUR MAGIC 25CM"/>
    <n v="-1"/>
    <n v="83.5"/>
    <n v="-83.5"/>
    <n v="-54275.090000000004"/>
    <x v="29"/>
  </r>
  <r>
    <m/>
    <x v="91"/>
    <s v="Credit Note"/>
    <s v="1959"/>
    <s v="LOTS OF POTS CENTURION"/>
    <s v="COLOUR MAGIC 25CM"/>
    <n v="-2"/>
    <n v="76.900000000000006"/>
    <n v="-153.80000000000001"/>
    <n v="-54428.890000000007"/>
    <x v="29"/>
  </r>
  <r>
    <m/>
    <x v="299"/>
    <s v="Credit Note"/>
    <s v="17250"/>
    <s v="FH CHAMBERLAIN TRADING (PTY) LTD:WATERKLOOF GLEN"/>
    <s v="COLOUR MAGIC 25CM"/>
    <n v="-2"/>
    <n v="83.5"/>
    <n v="-167"/>
    <n v="-54595.890000000007"/>
    <x v="29"/>
  </r>
  <r>
    <m/>
    <x v="243"/>
    <s v="Credit Note"/>
    <s v="36964"/>
    <s v="FH CHAMBERLAIN TRADING (PTY) LTD:MONTANA"/>
    <s v="COLOUR MAGIC 25CM"/>
    <n v="-17"/>
    <n v="83.5"/>
    <n v="-1419.5"/>
    <n v="-56015.390000000007"/>
    <x v="29"/>
  </r>
  <r>
    <m/>
    <x v="214"/>
    <s v="Credit Note"/>
    <s v="1100"/>
    <s v="LOTS OF POTS PTA"/>
    <s v="COLOUR MAGIC 25CM"/>
    <n v="-1"/>
    <n v="76.900000000000006"/>
    <n v="-76.900000000000006"/>
    <n v="-56092.290000000008"/>
    <x v="29"/>
  </r>
  <r>
    <m/>
    <x v="268"/>
    <s v="Credit Note"/>
    <s v="1148"/>
    <s v="THYME SQUARE"/>
    <s v="COLOUR MAGIC 25CM"/>
    <n v="-2"/>
    <n v="76.900000000000006"/>
    <n v="-153.80000000000001"/>
    <n v="-56246.090000000011"/>
    <x v="29"/>
  </r>
  <r>
    <m/>
    <x v="188"/>
    <s v="Credit Note"/>
    <s v="37099"/>
    <s v="FH CHAMBERLAIN TRADING (PTY) LTD:MONTANA"/>
    <s v="COLOUR MAGIC 25CM"/>
    <n v="-37"/>
    <n v="83.5"/>
    <n v="-3089.5"/>
    <n v="-59335.590000000011"/>
    <x v="29"/>
  </r>
  <r>
    <m/>
    <x v="95"/>
    <s v="Credit Note"/>
    <s v="4401547886"/>
    <s v="BUILDERS WAREHOUSE:MAFIKENG"/>
    <s v="COLOUR MAGIC 25CM  472850"/>
    <n v="-4"/>
    <n v="87.7"/>
    <n v="-350.8"/>
    <n v="-59686.390000000014"/>
    <x v="29"/>
  </r>
  <r>
    <m/>
    <x v="98"/>
    <s v="Credit Note"/>
    <s v="4401550889"/>
    <s v="BUILDERS WAREHOUSE:SUNWARD PARK"/>
    <s v="COLOUR MAGIC 25CM  472850"/>
    <n v="-1"/>
    <n v="87.7"/>
    <n v="-87.7"/>
    <n v="-59774.090000000011"/>
    <x v="29"/>
  </r>
  <r>
    <m/>
    <x v="98"/>
    <s v="Credit Note"/>
    <s v="11839"/>
    <s v="FH CHAMBERLAIN TRADING (PTY) LTD:KYALAMI"/>
    <s v="COLOUR MAGIC 25CM"/>
    <n v="-1"/>
    <n v="83.5"/>
    <n v="-83.5"/>
    <n v="-59857.590000000011"/>
    <x v="29"/>
  </r>
  <r>
    <m/>
    <x v="190"/>
    <s v="Credit Note"/>
    <s v="15240"/>
    <s v="BUCO SSC:POTCHEFSTROOM"/>
    <s v="COLOUR MAGIC 25CM"/>
    <n v="-3"/>
    <n v="82.99"/>
    <n v="-248.97"/>
    <n v="-60106.560000000012"/>
    <x v="29"/>
  </r>
  <r>
    <m/>
    <x v="239"/>
    <s v="Credit Note"/>
    <s v="88106A"/>
    <s v="BUILDERS WAREHOUSE:STRUBENS VALLEY"/>
    <s v="COLOUR MAGIC 25CM  472850"/>
    <n v="-4"/>
    <n v="87.7"/>
    <n v="-350.8"/>
    <n v="-60457.360000000015"/>
    <x v="29"/>
  </r>
  <r>
    <m/>
    <x v="239"/>
    <s v="Credit Note"/>
    <s v="37242"/>
    <s v="FH CHAMBERLAIN TRADING (PTY) LTD:MONTANA"/>
    <s v="COLOUR MAGIC 25CM"/>
    <n v="-10"/>
    <n v="83.5"/>
    <n v="-835"/>
    <n v="-61292.360000000015"/>
    <x v="29"/>
  </r>
  <r>
    <m/>
    <x v="100"/>
    <s v="Credit Note"/>
    <s v="1926"/>
    <s v="THYME SQUARE"/>
    <s v="COLOUR MAGIC 25CM"/>
    <n v="-1"/>
    <n v="76.8"/>
    <n v="-76.8"/>
    <n v="-61369.160000000018"/>
    <x v="29"/>
  </r>
  <r>
    <m/>
    <x v="100"/>
    <s v="Credit Note"/>
    <s v="4401553436"/>
    <s v="BUILDERS WAREHOUSE:NEWMARKET"/>
    <s v="COLOUR MAGIC 25CM  472850"/>
    <n v="-3"/>
    <n v="87.7"/>
    <n v="-263.10000000000002"/>
    <n v="-61632.260000000017"/>
    <x v="29"/>
  </r>
  <r>
    <m/>
    <x v="101"/>
    <s v="Credit Note"/>
    <s v="88154A"/>
    <s v="BUILDERS WAREHOUSE:WOODLANDS"/>
    <s v="COLOUR MAGIC 25CM  472850"/>
    <n v="-54"/>
    <n v="87.7"/>
    <n v="-4735.8"/>
    <n v="-66368.060000000012"/>
    <x v="29"/>
  </r>
  <r>
    <m/>
    <x v="101"/>
    <s v="Credit Note"/>
    <s v="1666"/>
    <s v="LOTS OF POTS PTA"/>
    <s v="COLOUR MAGIC 25CM"/>
    <n v="-3"/>
    <n v="81.5"/>
    <n v="-244.5"/>
    <n v="-66612.560000000012"/>
    <x v="29"/>
  </r>
  <r>
    <m/>
    <x v="223"/>
    <s v="Credit Note"/>
    <s v="17503"/>
    <s v="FH CHAMBERLAIN TRADING (PTY) LTD:WATERKLOOF GLEN"/>
    <s v="COLOUR MAGIC 25CM"/>
    <n v="-1"/>
    <n v="83.5"/>
    <n v="-83.5"/>
    <n v="-66696.060000000012"/>
    <x v="29"/>
  </r>
  <r>
    <m/>
    <x v="223"/>
    <s v="Credit Note"/>
    <s v="17505"/>
    <s v="FH CHAMBERLAIN TRADING (PTY) LTD:WATERKLOOF GLEN"/>
    <s v="COLOUR MAGIC 25CM"/>
    <n v="-2"/>
    <n v="83.5"/>
    <n v="-167"/>
    <n v="-66863.060000000012"/>
    <x v="29"/>
  </r>
  <r>
    <m/>
    <x v="223"/>
    <s v="Credit Note"/>
    <s v="1667"/>
    <s v="LOTS OF POTS CENTURION"/>
    <s v="COLOUR MAGIC 25CM"/>
    <n v="-5"/>
    <n v="81.5"/>
    <n v="-407.5"/>
    <n v="-67270.560000000012"/>
    <x v="29"/>
  </r>
  <r>
    <m/>
    <x v="102"/>
    <s v="Credit Note"/>
    <s v="37305"/>
    <s v="FH CHAMBERLAIN TRADING (PTY) LTD:MONTANA"/>
    <s v="COLOUR MAGIC 25CM"/>
    <n v="-58"/>
    <n v="83.5"/>
    <n v="-4843"/>
    <n v="-72113.560000000012"/>
    <x v="29"/>
  </r>
  <r>
    <m/>
    <x v="106"/>
    <s v="Credit Note"/>
    <s v="4401557204"/>
    <s v="BUILDERS WAREHOUSE:MAFIKENG"/>
    <s v="COLOUR MAGIC 25CM  472850"/>
    <n v="-3"/>
    <n v="87.7"/>
    <n v="-263.10000000000002"/>
    <n v="-72376.660000000018"/>
    <x v="29"/>
  </r>
  <r>
    <m/>
    <x v="106"/>
    <s v="Credit Note"/>
    <s v="4401557178"/>
    <s v="BUILDERS WAREHOUSE:KLERKSDORP"/>
    <s v="COLOUR MAGIC 25CM  472850"/>
    <n v="-2"/>
    <n v="87.7"/>
    <n v="-175.4"/>
    <n v="-72552.060000000012"/>
    <x v="29"/>
  </r>
  <r>
    <m/>
    <x v="107"/>
    <s v="Credit Note"/>
    <s v="1929"/>
    <s v="PLANT FACTORY"/>
    <s v="COLOUR MAGIC 25CM"/>
    <n v="-1"/>
    <n v="81.5"/>
    <n v="-81.5"/>
    <n v="-72633.560000000012"/>
    <x v="29"/>
  </r>
  <r>
    <m/>
    <x v="107"/>
    <s v="Credit Note"/>
    <s v="17558"/>
    <s v="FH CHAMBERLAIN TRADING (PTY) LTD:WATERKLOOF GLEN"/>
    <s v="COLOUR MAGIC 25CM"/>
    <n v="-2"/>
    <n v="83.5"/>
    <n v="-167"/>
    <n v="-72800.560000000012"/>
    <x v="29"/>
  </r>
  <r>
    <m/>
    <x v="108"/>
    <s v="Credit Note"/>
    <s v="4401557937"/>
    <s v="BUILDERS WAREHOUSE:NEWMARKET"/>
    <s v="COLOUR MAGIC 25CM  472850"/>
    <n v="-1"/>
    <n v="87.7"/>
    <n v="-87.7"/>
    <n v="-72888.260000000009"/>
    <x v="29"/>
  </r>
  <r>
    <m/>
    <x v="108"/>
    <s v="Credit Note"/>
    <s v="37369"/>
    <s v="FH CHAMBERLAIN TRADING (PTY) LTD:MONTANA"/>
    <s v="COLOUR MAGIC 25CM"/>
    <n v="-1"/>
    <n v="83.5"/>
    <n v="-83.5"/>
    <n v="-72971.760000000009"/>
    <x v="29"/>
  </r>
  <r>
    <m/>
    <x v="109"/>
    <s v="Credit Note"/>
    <s v="4401558839"/>
    <s v="BUILDERS WAREHOUSE:BRYANSTON"/>
    <s v="COLOUR MAGIC 25CM  472850"/>
    <n v="-1"/>
    <n v="87.7"/>
    <n v="-87.7"/>
    <n v="-73059.460000000006"/>
    <x v="29"/>
  </r>
  <r>
    <m/>
    <x v="109"/>
    <s v="Credit Note"/>
    <s v="1671"/>
    <s v="LOTS OF POTS CENTURION"/>
    <s v="COLOUR MAGIC 25CM"/>
    <n v="-3"/>
    <n v="81.5"/>
    <n v="-244.5"/>
    <n v="-73303.960000000006"/>
    <x v="29"/>
  </r>
  <r>
    <m/>
    <x v="113"/>
    <s v="Credit Note"/>
    <s v="4401561359"/>
    <s v="BUILDERS WAREHOUSE:LYNNWOOD"/>
    <s v="COLOUR MAGIC 25CM  472850"/>
    <n v="-4"/>
    <n v="87.7"/>
    <n v="-350.8"/>
    <n v="-73654.760000000009"/>
    <x v="29"/>
  </r>
  <r>
    <m/>
    <x v="114"/>
    <s v="Credit Note"/>
    <s v="17667"/>
    <s v="FH CHAMBERLAIN TRADING (PTY) LTD:WATERKLOOF GLEN"/>
    <s v="COLOUR MAGIC 25CM"/>
    <n v="-11"/>
    <n v="83.5"/>
    <n v="-918.5"/>
    <n v="-74573.260000000009"/>
    <x v="29"/>
  </r>
  <r>
    <m/>
    <x v="115"/>
    <s v="Credit Note"/>
    <s v="4401562382"/>
    <s v="BUILDERS WAREHOUSE:ROBINDALE"/>
    <s v="COLOUR MAGIC 25CM  472850"/>
    <n v="-2"/>
    <n v="87.7"/>
    <n v="-175.4"/>
    <n v="-74748.66"/>
    <x v="29"/>
  </r>
  <r>
    <m/>
    <x v="116"/>
    <s v="Credit Note"/>
    <s v="1965"/>
    <s v="PRETTY GARDENS"/>
    <s v="COLOUR MAGIC 25CM"/>
    <n v="-6"/>
    <n v="81.5"/>
    <n v="-489"/>
    <n v="-75237.66"/>
    <x v="29"/>
  </r>
  <r>
    <m/>
    <x v="116"/>
    <s v="Credit Note"/>
    <s v="12048"/>
    <s v="FH CHAMBERLAIN TRADING (PTY) LTD:KYALAMI"/>
    <s v="COLOUR MAGIC 25CM"/>
    <n v="-1"/>
    <n v="83.5"/>
    <n v="-83.5"/>
    <n v="-75321.16"/>
    <x v="29"/>
  </r>
  <r>
    <m/>
    <x v="117"/>
    <s v="Credit Note"/>
    <s v="4401564051"/>
    <s v="BUILDERS WAREHOUSE:LYNNWOOD"/>
    <s v="COLOUR MAGIC 25CM  472850"/>
    <n v="-1"/>
    <n v="87.7"/>
    <n v="-87.7"/>
    <n v="-75408.86"/>
    <x v="29"/>
  </r>
  <r>
    <m/>
    <x v="191"/>
    <s v="Credit Note"/>
    <s v="88614A"/>
    <s v="LOTS OF POTS CENTURION"/>
    <s v="COLOUR MAGIC 25CM"/>
    <n v="-4"/>
    <n v="81.5"/>
    <n v="-326"/>
    <n v="-75734.86"/>
    <x v="29"/>
  </r>
  <r>
    <m/>
    <x v="118"/>
    <s v="Credit Note"/>
    <s v="37522"/>
    <s v="FH CHAMBERLAIN TRADING (PTY) LTD:MONTANA"/>
    <s v="COLOUR MAGIC 25CM"/>
    <n v="-38"/>
    <n v="83.5"/>
    <n v="-3173"/>
    <n v="-78907.86"/>
    <x v="29"/>
  </r>
  <r>
    <m/>
    <x v="139"/>
    <s v="Credit Note"/>
    <s v="4401565005"/>
    <s v="BUILDERS WAREHOUSE:NEWMARKET"/>
    <s v="COLOUR MAGIC 25CM  472850"/>
    <n v="-1"/>
    <n v="87.7"/>
    <n v="-87.7"/>
    <n v="-78995.56"/>
    <x v="29"/>
  </r>
  <r>
    <m/>
    <x v="139"/>
    <s v="Credit Note"/>
    <s v="4401564930"/>
    <s v="BUILDERS WAREHOUSE:CARNIVAL MALL"/>
    <s v="COLOUR MAGIC 25CM  472850"/>
    <n v="-1"/>
    <n v="87.7"/>
    <n v="-87.7"/>
    <n v="-79083.259999999995"/>
    <x v="29"/>
  </r>
  <r>
    <m/>
    <x v="119"/>
    <s v="Credit Note"/>
    <s v="17749"/>
    <s v="FH CHAMBERLAIN TRADING (PTY) LTD:WATERKLOOF GLEN"/>
    <s v="COLOUR MAGIC 25CM  472850"/>
    <n v="-1"/>
    <n v="83.5"/>
    <n v="-83.5"/>
    <n v="-79166.759999999995"/>
    <x v="29"/>
  </r>
  <r>
    <m/>
    <x v="119"/>
    <s v="Credit Note"/>
    <s v="1968"/>
    <s v="PRETTY GARDENS"/>
    <s v="COLOUR MAGIC 25CM"/>
    <n v="-3"/>
    <n v="81.5"/>
    <n v="-244.5"/>
    <n v="-79411.259999999995"/>
    <x v="29"/>
  </r>
  <r>
    <m/>
    <x v="119"/>
    <s v="Credit Note"/>
    <s v="4401565763"/>
    <s v="BUILDERS WAREHOUSE:EDENVALE"/>
    <s v="COLOUR MAGIC 25CM  472850"/>
    <n v="-12"/>
    <n v="87.7"/>
    <n v="-1052.4000000000001"/>
    <n v="-80463.659999999989"/>
    <x v="29"/>
  </r>
  <r>
    <m/>
    <x v="192"/>
    <s v="Credit Note"/>
    <s v="4401566451"/>
    <s v="BUILDERS WAREHOUSE:NORTHRIDING"/>
    <s v="COLOUR MAGIC 25CM  472850"/>
    <n v="-1"/>
    <n v="87.7"/>
    <n v="-87.7"/>
    <n v="-80551.359999999986"/>
    <x v="29"/>
  </r>
  <r>
    <m/>
    <x v="121"/>
    <s v="Credit Note"/>
    <s v="4401567510"/>
    <s v="BUILDERS WAREHOUSE:RASLOUW"/>
    <s v="COLOUR MAGIC 25CM  472850"/>
    <n v="-3"/>
    <n v="87.7"/>
    <n v="-263.10000000000002"/>
    <n v="-80814.459999999992"/>
    <x v="29"/>
  </r>
  <r>
    <m/>
    <x v="121"/>
    <s v="Credit Note"/>
    <s v="1935"/>
    <s v="LOTS OF POTS PTA"/>
    <s v="COLOUR MAGIC 25CM  472850"/>
    <n v="-9"/>
    <n v="81.5"/>
    <n v="-733.5"/>
    <n v="-81547.959999999992"/>
    <x v="29"/>
  </r>
  <r>
    <m/>
    <x v="121"/>
    <s v="Credit Note"/>
    <s v="4401567499"/>
    <s v="BUILDERS WAREHOUSE:ZAMBEZI"/>
    <s v="COLOUR MAGIC 25CM  472850"/>
    <n v="-1"/>
    <n v="87.7"/>
    <n v="-87.7"/>
    <n v="-81635.659999999989"/>
    <x v="29"/>
  </r>
  <r>
    <m/>
    <x v="122"/>
    <s v="Credit Note"/>
    <s v="4401567485"/>
    <s v="BUILDERS WAREHOUSE:LYNNWOOD"/>
    <s v="COLOUR MAGIC 25CM  472850"/>
    <n v="-1"/>
    <n v="87.7"/>
    <n v="-87.7"/>
    <n v="-81723.359999999986"/>
    <x v="29"/>
  </r>
  <r>
    <m/>
    <x v="122"/>
    <s v="Credit Note"/>
    <s v="12167"/>
    <s v="FH CHAMBERLAIN TRADING (PTY) LTD:KYALAMI"/>
    <s v="COLOUR MAGIC 25CM"/>
    <n v="-1"/>
    <n v="83.5"/>
    <n v="-83.5"/>
    <n v="-81806.859999999986"/>
    <x v="29"/>
  </r>
  <r>
    <m/>
    <x v="193"/>
    <s v="Credit Note"/>
    <s v="4401568307"/>
    <s v="BUILDERS WAREHOUSE:NORTHRIDING"/>
    <s v="COLOUR MAGIC 25CM  472850"/>
    <n v="-1"/>
    <n v="87.7"/>
    <n v="-87.7"/>
    <n v="-81894.559999999983"/>
    <x v="29"/>
  </r>
  <r>
    <m/>
    <x v="140"/>
    <s v="Credit Note"/>
    <s v="4401568600"/>
    <s v="BUILDERS WAREHOUSE:NEWMARKET"/>
    <s v="COLOUR MAGIC 25CM  472850"/>
    <n v="-1"/>
    <n v="87.7"/>
    <n v="-87.7"/>
    <n v="-81982.25999999998"/>
    <x v="29"/>
  </r>
  <r>
    <m/>
    <x v="140"/>
    <s v="Credit Note"/>
    <s v="88822A"/>
    <s v="THYME SQUARE"/>
    <s v="COLOUR MAGIC 25CM"/>
    <n v="-2"/>
    <n v="81.400000000000006"/>
    <n v="-162.80000000000001"/>
    <n v="-82145.059999999983"/>
    <x v="29"/>
  </r>
  <r>
    <m/>
    <x v="140"/>
    <s v="Credit Note"/>
    <s v="4401568694"/>
    <s v="BUILDERS WAREHOUSE:SUNWARD PARK"/>
    <s v="COLOUR MAGIC 25CM  472850"/>
    <n v="-1"/>
    <n v="87.7"/>
    <n v="-87.7"/>
    <n v="-82232.75999999998"/>
    <x v="29"/>
  </r>
  <r>
    <m/>
    <x v="140"/>
    <s v="Credit Note"/>
    <s v="1938"/>
    <s v="PRETTY GARDENS"/>
    <s v="COLOUR MAGIC 25CM  472850"/>
    <n v="-1"/>
    <n v="81.5"/>
    <n v="-81.5"/>
    <n v="-82314.25999999998"/>
    <x v="29"/>
  </r>
  <r>
    <m/>
    <x v="140"/>
    <s v="Credit Note"/>
    <s v="1937"/>
    <s v="ROSES FOR U t/a URTH"/>
    <s v="COLOUR PETUNIA 25CM"/>
    <n v="-5"/>
    <n v="81.5"/>
    <n v="-407.5"/>
    <n v="-82721.75999999998"/>
    <x v="29"/>
  </r>
  <r>
    <m/>
    <x v="140"/>
    <s v="Credit Note"/>
    <s v="1936"/>
    <s v="PLANT FACTORY"/>
    <s v="COLOUR MAGIC 25CM"/>
    <n v="-1"/>
    <n v="81.5"/>
    <n v="-81.5"/>
    <n v="-82803.25999999998"/>
    <x v="29"/>
  </r>
  <r>
    <m/>
    <x v="124"/>
    <s v="Credit Note"/>
    <s v="4401569639"/>
    <s v="BUILDERS WAREHOUSE:ERASMUS PARK"/>
    <s v="COLOUR MAGIC 25CM  472850"/>
    <n v="-1"/>
    <n v="87.7"/>
    <n v="-87.7"/>
    <n v="-82890.959999999977"/>
    <x v="29"/>
  </r>
  <r>
    <m/>
    <x v="124"/>
    <s v="Credit Note"/>
    <s v="4401569724"/>
    <s v="BUILDERS WAREHOUSE:LYNNWOOD"/>
    <s v="COLOUR MAGIC 25CM  472850"/>
    <n v="-1"/>
    <n v="87.7"/>
    <n v="-87.7"/>
    <n v="-82978.659999999974"/>
    <x v="29"/>
  </r>
  <r>
    <m/>
    <x v="124"/>
    <s v="Credit Note"/>
    <s v="4401569671"/>
    <s v="BUILDERS WAREHOUSE:RUSTENBURG"/>
    <s v="COLOUR MAGIC 25CM  472850"/>
    <n v="-3"/>
    <n v="87.7"/>
    <n v="-263.10000000000002"/>
    <n v="-83241.75999999998"/>
    <x v="29"/>
  </r>
  <r>
    <m/>
    <x v="210"/>
    <s v="Credit Note"/>
    <s v="37721"/>
    <s v="FH CHAMBERLAIN TRADING (PTY) LTD:MONTANA"/>
    <s v="COLOUR MAGIC 25CM"/>
    <n v="-48"/>
    <n v="83.5"/>
    <n v="-4008"/>
    <n v="-87249.75999999998"/>
    <x v="29"/>
  </r>
  <r>
    <m/>
    <x v="210"/>
    <s v="Credit Note"/>
    <s v="4401570158"/>
    <s v="BUILDERS WAREHOUSE:KLERKSDORP"/>
    <s v="COLOUR MAGIC 25CM  472850"/>
    <n v="-2"/>
    <n v="87.7"/>
    <n v="-175.4"/>
    <n v="-87425.159999999974"/>
    <x v="29"/>
  </r>
  <r>
    <m/>
    <x v="141"/>
    <s v="Credit Note"/>
    <s v="4401570931"/>
    <s v="BUILDERS WAREHOUSE:MAFIKENG"/>
    <s v="COLOUR MAGIC 25CM  472850"/>
    <n v="-6"/>
    <n v="87.7"/>
    <n v="-526.20000000000005"/>
    <n v="-87951.359999999971"/>
    <x v="29"/>
  </r>
  <r>
    <m/>
    <x v="125"/>
    <s v="Credit Note"/>
    <s v="1832"/>
    <s v="PRETTY GARDENS"/>
    <s v="COLOUR MAGIC 25CM"/>
    <n v="-1"/>
    <n v="81.5"/>
    <n v="-81.5"/>
    <n v="-88032.859999999971"/>
    <x v="29"/>
  </r>
  <r>
    <m/>
    <x v="125"/>
    <s v="Credit Note"/>
    <s v="4401573459"/>
    <s v="BUILDERS WAREHOUSE:CARNIVAL MALL"/>
    <s v="COLOUR MAGIC 25CM  472850"/>
    <n v="-3"/>
    <n v="87.7"/>
    <n v="-263.10000000000002"/>
    <n v="-88295.959999999977"/>
    <x v="29"/>
  </r>
  <r>
    <m/>
    <x v="237"/>
    <s v="Credit Note"/>
    <s v="4401575022"/>
    <s v="BUILDERS WAREHOUSE:STRUBENS VALLEY"/>
    <s v="COLOUR MAGIC 25CM  472850"/>
    <n v="-1"/>
    <n v="87.7"/>
    <n v="-87.7"/>
    <n v="-88383.659999999974"/>
    <x v="29"/>
  </r>
  <r>
    <m/>
    <x v="244"/>
    <s v="Credit Note"/>
    <s v="89063A"/>
    <s v="BUILDERS WAREHOUSE:CARNIVAL MALL"/>
    <s v="COLOUR MAGIC 25CM  472850"/>
    <n v="-5"/>
    <n v="87.7"/>
    <n v="-438.5"/>
    <n v="-88822.159999999974"/>
    <x v="29"/>
  </r>
  <r>
    <m/>
    <x v="274"/>
    <s v="Credit Note"/>
    <s v="17999"/>
    <s v="FH CHAMBERLAIN TRADING (PTY) LTD:WATERKLOOF GLEN"/>
    <s v="COLOUR MAGIC 25CM"/>
    <n v="-2"/>
    <n v="83.5"/>
    <n v="-167"/>
    <n v="-88989.159999999974"/>
    <x v="29"/>
  </r>
  <r>
    <m/>
    <x v="128"/>
    <s v="Credit Note"/>
    <s v="89123A"/>
    <s v="BUILDERS WAREHOUSE:KEMPTON PARK"/>
    <s v="COLOUR MAGIC 25CM"/>
    <n v="-1"/>
    <n v="87.7"/>
    <n v="-87.7"/>
    <n v="-89076.859999999971"/>
    <x v="29"/>
  </r>
  <r>
    <m/>
    <x v="215"/>
    <s v="Credit Note"/>
    <s v="1695"/>
    <s v="THYME SQUARE"/>
    <s v="COLOUR MAGIC 25CM"/>
    <n v="-2"/>
    <n v="81.400000000000006"/>
    <n v="-162.80000000000001"/>
    <n v="-89239.659999999974"/>
    <x v="29"/>
  </r>
  <r>
    <m/>
    <x v="129"/>
    <s v="Credit Note"/>
    <s v="4401578157"/>
    <s v="BUILDERS WAREHOUSE:SECUNDA"/>
    <s v="COLOUR MAGIC 25CM  472850"/>
    <n v="-1"/>
    <n v="87.7"/>
    <n v="-87.7"/>
    <n v="-89327.359999999971"/>
    <x v="29"/>
  </r>
  <r>
    <m/>
    <x v="129"/>
    <s v="Credit Note"/>
    <s v="4401578044"/>
    <s v="BUILDERS WAREHOUSE:RIVONIA"/>
    <s v="COLOUR MAGIC 25CM  472850"/>
    <n v="-1"/>
    <n v="87.7"/>
    <n v="-87.7"/>
    <n v="-89415.059999999969"/>
    <x v="29"/>
  </r>
  <r>
    <m/>
    <x v="129"/>
    <s v="Credit Note"/>
    <s v="4401578042"/>
    <s v="BUILDERS WAREHOUSE:CHERRY LANE"/>
    <s v="COLOUR MAGIC 25CM  472850"/>
    <n v="-1"/>
    <n v="87.7"/>
    <n v="-87.7"/>
    <n v="-89502.759999999966"/>
    <x v="29"/>
  </r>
  <r>
    <m/>
    <x v="129"/>
    <s v="Credit Note"/>
    <s v="4401578141"/>
    <s v="BUILDERS WAREHOUSE:WONDER PARK"/>
    <s v="COLOUR MAGIC 25CM  472850"/>
    <n v="-2"/>
    <n v="87.7"/>
    <n v="-175.4"/>
    <n v="-89678.15999999996"/>
    <x v="29"/>
  </r>
  <r>
    <m/>
    <x v="196"/>
    <s v="Credit Note"/>
    <s v="37949"/>
    <s v="FH CHAMBERLAIN TRADING (PTY) LTD:MONTANA"/>
    <s v="COLOUR MAGIC 25CM"/>
    <n v="-72"/>
    <n v="83.5"/>
    <n v="-6012"/>
    <n v="-95690.15999999996"/>
    <x v="29"/>
  </r>
  <r>
    <m/>
    <x v="216"/>
    <s v="Credit Note"/>
    <s v="4401578955"/>
    <s v="BUILDERS WAREHOUSE:GREENSTONE"/>
    <s v="COLOUR MAGIC 25CM  472850"/>
    <n v="-2"/>
    <n v="87.7"/>
    <n v="-175.4"/>
    <n v="-95865.559999999954"/>
    <x v="29"/>
  </r>
  <r>
    <m/>
    <x v="197"/>
    <s v="Credit Note"/>
    <s v="4401579480"/>
    <s v="BUILDERS WAREHOUSE:RIVONIA"/>
    <s v="COLOUR MAGIC 25CM  472850"/>
    <n v="-2"/>
    <n v="87.7"/>
    <n v="-175.4"/>
    <n v="-96040.959999999948"/>
    <x v="29"/>
  </r>
  <r>
    <m/>
    <x v="198"/>
    <s v="Credit Note"/>
    <s v="4401580782"/>
    <s v="BUILDERS WAREHOUSE:MAFIKENG"/>
    <s v="COLOUR MAGIC 25CM  472850"/>
    <n v="-10"/>
    <n v="87.7"/>
    <n v="-877"/>
    <n v="-96917.959999999948"/>
    <x v="29"/>
  </r>
  <r>
    <m/>
    <x v="198"/>
    <s v="Credit Note"/>
    <s v="18089"/>
    <s v="FH CHAMBERLAIN TRADING (PTY) LTD:WATERKLOOF GLEN"/>
    <s v="COLOUR MAGIC 25CM  472850"/>
    <n v="-6"/>
    <n v="83.5"/>
    <n v="-501"/>
    <n v="-97418.959999999948"/>
    <x v="29"/>
  </r>
  <r>
    <m/>
    <x v="198"/>
    <s v="Credit Note"/>
    <s v="4401580806"/>
    <s v="BUILDERS WAREHOUSE:CENTURION"/>
    <s v="COLOUR MAGIC 25CM  472850"/>
    <n v="-2"/>
    <n v="87.7"/>
    <n v="-175.4"/>
    <n v="-97594.359999999942"/>
    <x v="29"/>
  </r>
  <r>
    <m/>
    <x v="245"/>
    <s v="Credit Note"/>
    <s v="4401581659"/>
    <s v="BUILDERS WAREHOUSE:KLERKSDORP"/>
    <s v="COLOUR MAGIC 25CM  472850"/>
    <n v="-4"/>
    <n v="87.7"/>
    <n v="-350.8"/>
    <n v="-97945.159999999945"/>
    <x v="29"/>
  </r>
  <r>
    <m/>
    <x v="245"/>
    <s v="Credit Note"/>
    <s v="4401581710"/>
    <s v="BUILDERS WAREHOUSE:GREENSTONE"/>
    <s v="COLOUR MAGIC 25CM  472850"/>
    <n v="-3"/>
    <n v="87.7"/>
    <n v="-263.10000000000002"/>
    <n v="-98208.259999999951"/>
    <x v="29"/>
  </r>
  <r>
    <m/>
    <x v="22"/>
    <s v="Credit Note"/>
    <s v="4401582101"/>
    <s v="BUILDERS WAREHOUSE:EDENVALE"/>
    <s v="COLOUR MAGIC 25CM  472850"/>
    <n v="-3"/>
    <n v="87.7"/>
    <n v="-263.10000000000002"/>
    <n v="-98471.359999999957"/>
    <x v="29"/>
  </r>
  <r>
    <m/>
    <x v="130"/>
    <s v="Credit Note"/>
    <s v="1696"/>
    <s v="LOTS OF POTS CENTURION"/>
    <s v="COLOUR MAGIC 25CM"/>
    <n v="-2"/>
    <n v="81.5"/>
    <n v="-163"/>
    <n v="-98634.359999999957"/>
    <x v="29"/>
  </r>
  <r>
    <m/>
    <x v="130"/>
    <s v="Credit Note"/>
    <s v="1697"/>
    <s v="LOTS OF POTS CENTURION"/>
    <s v="COLOUR MAGIC 25CM"/>
    <n v="-3"/>
    <n v="81.5"/>
    <n v="-244.5"/>
    <n v="-98878.859999999957"/>
    <x v="29"/>
  </r>
  <r>
    <m/>
    <x v="130"/>
    <s v="Credit Note"/>
    <s v="12519"/>
    <s v="FH CHAMBERLAIN TRADING (PTY) LTD:KYALAMI"/>
    <s v="COLOUR MAGIC 25CM"/>
    <n v="-5"/>
    <n v="83.5"/>
    <n v="-417.5"/>
    <n v="-99296.359999999957"/>
    <x v="29"/>
  </r>
  <r>
    <m/>
    <x v="130"/>
    <s v="Credit Note"/>
    <s v="4401582999"/>
    <s v="BUILDERS WAREHOUSE:CENTURION"/>
    <s v="COLOUR MAGIC 25CM  472850"/>
    <n v="-5"/>
    <n v="87.7"/>
    <n v="-438.5"/>
    <n v="-99734.859999999957"/>
    <x v="29"/>
  </r>
  <r>
    <m/>
    <x v="130"/>
    <s v="Credit Note"/>
    <s v="4401583009"/>
    <s v="BUILDERS WAREHOUSE:RIVONIA"/>
    <s v="COLOUR MAGIC 25CM  472850"/>
    <n v="-1"/>
    <n v="87.7"/>
    <n v="-87.7"/>
    <n v="-99822.559999999954"/>
    <x v="29"/>
  </r>
  <r>
    <m/>
    <x v="199"/>
    <s v="Credit Note"/>
    <s v="4401583321"/>
    <s v="BUILDERS WAREHOUSE:ZAMBEZI"/>
    <s v="COLOUR MAGIC 25CM  472850"/>
    <n v="-8"/>
    <n v="87.7"/>
    <n v="-701.6"/>
    <n v="-100524.15999999996"/>
    <x v="29"/>
  </r>
  <r>
    <m/>
    <x v="234"/>
    <s v="Credit Note"/>
    <s v="4401583629"/>
    <s v="BUILDERS WAREHOUSE:STRUBENS VALLEY"/>
    <s v="COLOUR MAGIC 25CM  472850"/>
    <n v="-5"/>
    <n v="87.7"/>
    <n v="-438.5"/>
    <n v="-100962.65999999996"/>
    <x v="29"/>
  </r>
  <r>
    <m/>
    <x v="23"/>
    <s v="Credit Note"/>
    <s v="89430A"/>
    <s v="THYME SQUARE"/>
    <s v="COLOUR MAGIC 25CM"/>
    <n v="-1"/>
    <n v="81.400000000000006"/>
    <n v="-81.400000000000006"/>
    <n v="-101044.05999999995"/>
    <x v="29"/>
  </r>
  <r>
    <m/>
    <x v="23"/>
    <s v="Credit Note"/>
    <s v="4401583891"/>
    <s v="BUILDERS WAREHOUSE:EDENVALE"/>
    <s v="COLOUR MAGIC 25CM  472850"/>
    <n v="-1"/>
    <n v="87.7"/>
    <n v="-87.7"/>
    <n v="-101131.75999999995"/>
    <x v="29"/>
  </r>
  <r>
    <m/>
    <x v="23"/>
    <s v="Credit Note"/>
    <s v="4401583857"/>
    <s v="BUILDERS WAREHOUSE:NEWMARKET"/>
    <s v="COLOUR MAGIC 25CM  472850"/>
    <n v="-6"/>
    <n v="87.7"/>
    <n v="-526.20000000000005"/>
    <n v="-101657.95999999995"/>
    <x v="29"/>
  </r>
  <r>
    <m/>
    <x v="276"/>
    <s v="Credit Note"/>
    <s v="4401588903"/>
    <s v="BUILDERS WAREHOUSE:KLERKSDORP"/>
    <s v="COLOUR MAGIC 25CM"/>
    <n v="-3"/>
    <n v="87.7"/>
    <n v="-263.10000000000002"/>
    <n v="-101921.05999999995"/>
    <x v="29"/>
  </r>
  <r>
    <m/>
    <x v="24"/>
    <s v="Credit Note"/>
    <s v="4401584725"/>
    <s v="BUILDERS WAREHOUSE:RUSTENBURG"/>
    <s v="COLOUR MAGIC 25CM  472850"/>
    <n v="-8"/>
    <n v="87.7"/>
    <n v="-701.6"/>
    <n v="-102622.65999999996"/>
    <x v="29"/>
  </r>
  <r>
    <m/>
    <x v="25"/>
    <s v="Credit Note"/>
    <s v="4401582126"/>
    <s v="BUILDERS WAREHOUSE:SUNWARD PARK"/>
    <s v="COLOUR MAGIC 25CM  472850"/>
    <n v="-1"/>
    <n v="87.7"/>
    <n v="-87.7"/>
    <n v="-102710.35999999996"/>
    <x v="29"/>
  </r>
  <r>
    <m/>
    <x v="200"/>
    <s v="Credit Note"/>
    <s v="1991"/>
    <s v="LITTLE AUSTRIA"/>
    <s v="COLOUR MAGIC 25CM"/>
    <n v="-12"/>
    <n v="81.5"/>
    <n v="-978"/>
    <n v="-103688.35999999996"/>
    <x v="29"/>
  </r>
  <r>
    <m/>
    <x v="200"/>
    <s v="Credit Note"/>
    <s v="4401585406"/>
    <s v="BUILDERS WAREHOUSE:KEMPTON PARK"/>
    <s v="COLOUR MAGIC 25CM  472850"/>
    <n v="-4"/>
    <n v="87.7"/>
    <n v="-350.8"/>
    <n v="-104039.15999999996"/>
    <x v="29"/>
  </r>
  <r>
    <m/>
    <x v="200"/>
    <s v="Credit Note"/>
    <s v="4401585353"/>
    <s v="BUILDERS WAREHOUSE:GREENSTONE"/>
    <s v="COLOUR MAGIC 25CM  472850"/>
    <n v="-2"/>
    <n v="87.7"/>
    <n v="-175.4"/>
    <n v="-104214.55999999995"/>
    <x v="29"/>
  </r>
  <r>
    <m/>
    <x v="200"/>
    <s v="Credit Note"/>
    <s v="16036"/>
    <s v="GARDENSHOP PARKTOWN"/>
    <s v="COLOUR MAGIC 25CM"/>
    <n v="-4"/>
    <n v="81.5"/>
    <n v="-326"/>
    <n v="-104540.55999999995"/>
    <x v="29"/>
  </r>
  <r>
    <m/>
    <x v="26"/>
    <s v="Credit Note"/>
    <s v="1996"/>
    <s v="THYME SQUARE"/>
    <s v="COLOUR MAGIC 25CM"/>
    <n v="-2"/>
    <n v="81.400000000000006"/>
    <n v="-162.80000000000001"/>
    <n v="-104703.35999999996"/>
    <x v="29"/>
  </r>
  <r>
    <m/>
    <x v="26"/>
    <s v="Credit Note"/>
    <s v="4401585663"/>
    <s v="BUILDERS WAREHOUSE:NEWMARKET"/>
    <s v="COLOUR MAGIC 25CM  472850"/>
    <n v="-1"/>
    <n v="87.7"/>
    <n v="-87.7"/>
    <n v="-104791.05999999995"/>
    <x v="29"/>
  </r>
  <r>
    <m/>
    <x v="26"/>
    <s v="Credit Note"/>
    <s v="4401585703"/>
    <s v="BUILDERS WAREHOUSE:SUNWARD PARK"/>
    <s v="COLOUR MAGIC 25CM  472850"/>
    <n v="-2"/>
    <n v="87.7"/>
    <n v="-175.4"/>
    <n v="-104966.45999999995"/>
    <x v="29"/>
  </r>
  <r>
    <m/>
    <x v="26"/>
    <s v="Credit Note"/>
    <s v="4401585699"/>
    <s v="BUILDERS WAREHOUSE:BOKSBURG (NEW)"/>
    <s v="COLOUR MAGIC 25CM  472850"/>
    <n v="-5"/>
    <n v="87.7"/>
    <n v="-438.5"/>
    <n v="-105404.95999999995"/>
    <x v="29"/>
  </r>
  <r>
    <m/>
    <x v="26"/>
    <s v="Credit Note"/>
    <s v="4401585707"/>
    <s v="BUILDERS WAREHOUSE:HARTEBEESPOORT"/>
    <s v="COLOUR MAGIC 25CM"/>
    <n v="-7"/>
    <n v="87.7"/>
    <n v="-613.9"/>
    <n v="-106018.85999999994"/>
    <x v="29"/>
  </r>
  <r>
    <m/>
    <x v="201"/>
    <s v="Credit Note"/>
    <s v="1841"/>
    <s v="LOTS OF POTS CENTURION"/>
    <s v="COLOUR MAGIC 25CM"/>
    <n v="-5"/>
    <n v="81.5"/>
    <n v="-407.5"/>
    <n v="-106426.35999999994"/>
    <x v="29"/>
  </r>
  <r>
    <m/>
    <x v="201"/>
    <s v="Credit Note"/>
    <s v="4401586636"/>
    <s v="BUILDERS WAREHOUSE:RIVONIA"/>
    <s v="COLOUR MAGIC 25CM  472850"/>
    <n v="-1"/>
    <n v="87.7"/>
    <n v="-87.7"/>
    <n v="-106514.05999999994"/>
    <x v="29"/>
  </r>
  <r>
    <m/>
    <x v="201"/>
    <s v="Credit Note"/>
    <s v="4401586647"/>
    <s v="BUILDERS WAREHOUSE:LYNNWOOD"/>
    <s v="COLOUR MAGIC 25CM  472850"/>
    <n v="-1"/>
    <n v="87.7"/>
    <n v="-87.7"/>
    <n v="-106601.75999999994"/>
    <x v="29"/>
  </r>
  <r>
    <m/>
    <x v="202"/>
    <s v="Credit Note"/>
    <s v="1949"/>
    <s v="PRETTY GARDENS"/>
    <s v="COLOUR MAGIC 25CM"/>
    <n v="-2"/>
    <n v="81.5"/>
    <n v="-163"/>
    <n v="-106764.75999999994"/>
    <x v="29"/>
  </r>
  <r>
    <m/>
    <x v="202"/>
    <s v="Credit Note"/>
    <s v="4401587277"/>
    <s v="BUILDERS WAREHOUSE:KEMPTON PARK"/>
    <s v="COLOUR MAGIC 25CM  472850"/>
    <n v="-3"/>
    <n v="87.7"/>
    <n v="-263.10000000000002"/>
    <n v="-107027.85999999994"/>
    <x v="29"/>
  </r>
  <r>
    <m/>
    <x v="202"/>
    <s v="Credit Note"/>
    <s v="18256"/>
    <s v="FH CHAMBERLAIN TRADING (PTY) LTD:WATERKLOOF GLEN"/>
    <s v="COLOUR MAGIC 25CM"/>
    <n v="-10"/>
    <n v="83.5"/>
    <n v="-835"/>
    <n v="-107862.85999999994"/>
    <x v="29"/>
  </r>
  <r>
    <m/>
    <x v="203"/>
    <s v="Credit Note"/>
    <s v="4401587565"/>
    <s v="BUILDERS WAREHOUSE:BOKSBURG (NEW)"/>
    <s v="COLOUR MAGIC 25CM   472850"/>
    <n v="-5"/>
    <n v="87.7"/>
    <n v="-438.5"/>
    <n v="-108301.35999999994"/>
    <x v="29"/>
  </r>
  <r>
    <m/>
    <x v="203"/>
    <s v="Credit Note"/>
    <s v="4401587567"/>
    <s v="BUILDERS WAREHOUSE:NEWMARKET"/>
    <s v="COLOUR MAGIC 25CM  472850"/>
    <n v="-4"/>
    <n v="87.7"/>
    <n v="-350.8"/>
    <n v="-108652.15999999995"/>
    <x v="29"/>
  </r>
  <r>
    <m/>
    <x v="28"/>
    <s v="Credit Note"/>
    <s v="4401588385"/>
    <s v="BUILDERS WAREHOUSE:ZAMBEZI"/>
    <s v="COLOUR MAGIC 25CM  472850"/>
    <n v="-8"/>
    <n v="87.7"/>
    <n v="-701.6"/>
    <n v="-109353.75999999995"/>
    <x v="29"/>
  </r>
  <r>
    <m/>
    <x v="28"/>
    <s v="Credit Note"/>
    <s v="89645A"/>
    <s v="BUILDERS WAREHOUSE:ZAMBEZI"/>
    <s v="COLOUR MAGIC 25CM  472850"/>
    <n v="-10"/>
    <n v="87.7"/>
    <n v="-877"/>
    <n v="-110230.75999999995"/>
    <x v="29"/>
  </r>
  <r>
    <m/>
    <x v="28"/>
    <s v="Credit Note"/>
    <s v="4401588380"/>
    <s v="BUILDERS WAREHOUSE:RASLOUW"/>
    <s v="COLOUR MAGIC 25CM  472850"/>
    <n v="-5"/>
    <n v="87.7"/>
    <n v="-438.5"/>
    <n v="-110669.25999999995"/>
    <x v="29"/>
  </r>
  <r>
    <m/>
    <x v="29"/>
    <s v="Credit Note"/>
    <s v="4401588628"/>
    <s v="BUILDERS WAREHOUSE:LAMBTON"/>
    <s v="COLOUR MAGIC 25CM  472850"/>
    <n v="-2"/>
    <n v="87.7"/>
    <n v="-175.4"/>
    <n v="-110844.65999999995"/>
    <x v="29"/>
  </r>
  <r>
    <m/>
    <x v="30"/>
    <s v="Credit Note"/>
    <s v="4401588862"/>
    <s v="BUILDERS WAREHOUSE:STRUBENS VALLEY"/>
    <s v="COLOUR MAGIC 25CM  472850"/>
    <n v="-1"/>
    <n v="87.7"/>
    <n v="-87.7"/>
    <n v="-110932.35999999994"/>
    <x v="29"/>
  </r>
  <r>
    <m/>
    <x v="30"/>
    <s v="Credit Note"/>
    <s v="4401588872"/>
    <s v="BUILDERS WAREHOUSE:EDENVALE"/>
    <s v="COLOUR MAGIC 25CM   472850"/>
    <n v="-5"/>
    <n v="87.7"/>
    <n v="-438.5"/>
    <n v="-111370.85999999994"/>
    <x v="29"/>
  </r>
  <r>
    <m/>
    <x v="30"/>
    <s v="Credit Note"/>
    <s v="4401588884"/>
    <s v="BUILDERS WAREHOUSE:NEWMARKET"/>
    <s v="COLOUR MAGIC 25CM  472850"/>
    <n v="-3"/>
    <n v="87.7"/>
    <n v="-263.10000000000002"/>
    <n v="-111633.95999999995"/>
    <x v="29"/>
  </r>
  <r>
    <m/>
    <x v="32"/>
    <s v="Credit Note"/>
    <s v="1303"/>
    <s v="PLANT FACTORY"/>
    <s v="COLOUR MAGIC 25CM"/>
    <n v="-1"/>
    <n v="81.5"/>
    <n v="-81.5"/>
    <n v="-111715.45999999995"/>
    <x v="29"/>
  </r>
  <r>
    <m/>
    <x v="204"/>
    <s v="Credit Note"/>
    <s v="4401589899"/>
    <s v="BUILDERS WAREHOUSE:LAMBTON"/>
    <s v="COLOUR MAGIC 25CM  472850"/>
    <n v="-1"/>
    <n v="87.7"/>
    <n v="-87.7"/>
    <n v="-111803.15999999995"/>
    <x v="29"/>
  </r>
  <r>
    <m/>
    <x v="34"/>
    <s v="Credit Note"/>
    <s v="12665"/>
    <s v="FH CHAMBERLAIN TRADING (PTY) LTD:KYALAMI"/>
    <s v="COLOUR MAGIC 25CM"/>
    <n v="-1"/>
    <n v="83.5"/>
    <n v="-83.5"/>
    <n v="-111886.65999999995"/>
    <x v="29"/>
  </r>
  <r>
    <m/>
    <x v="34"/>
    <s v="Credit Note"/>
    <s v="4401590851"/>
    <s v="BUILDERS WAREHOUSE:SUNWARD PARK"/>
    <s v="COLOUR MAGIC 25CM  472850"/>
    <n v="-4"/>
    <n v="87.7"/>
    <n v="-350.8"/>
    <n v="-112237.45999999995"/>
    <x v="29"/>
  </r>
  <r>
    <m/>
    <x v="7"/>
    <s v="Credit Note"/>
    <s v="1900"/>
    <s v="ECKARDS GARDEN PAVILION"/>
    <s v="COLOUR MAGIC 25CM"/>
    <n v="-2"/>
    <n v="81.5"/>
    <n v="-163"/>
    <n v="-112400.45999999995"/>
    <x v="29"/>
  </r>
  <r>
    <m/>
    <x v="7"/>
    <s v="Credit Note"/>
    <s v="1844"/>
    <s v="LOTS OF POTS CENTURION"/>
    <s v="COLOUR MAGIC 25CM"/>
    <n v="-3"/>
    <n v="81.5"/>
    <n v="-244.5"/>
    <n v="-112644.95999999995"/>
    <x v="29"/>
  </r>
  <r>
    <m/>
    <x v="7"/>
    <s v="Credit Note"/>
    <s v="4401591442"/>
    <s v="BUILDERS WAREHOUSE:CHERRY LANE"/>
    <s v="COLOUR MAGIC 25CM  472850"/>
    <n v="-1"/>
    <n v="87.7"/>
    <n v="-87.7"/>
    <n v="-112732.65999999995"/>
    <x v="29"/>
  </r>
  <r>
    <m/>
    <x v="2"/>
    <s v="Credit Note"/>
    <s v="4401591684"/>
    <s v="BUILDERS WAREHOUSE:KLERKSDORP"/>
    <s v="COLOUR MAGIC 25CM  472850"/>
    <n v="-3"/>
    <n v="87.7"/>
    <n v="-263.10000000000002"/>
    <n v="-112995.75999999995"/>
    <x v="29"/>
  </r>
  <r>
    <m/>
    <x v="2"/>
    <s v="Credit Note"/>
    <s v="4401591672"/>
    <s v="BUILDERS WAREHOUSE:LAMBTON"/>
    <s v="COLOUR MAGIC 25CM  472850"/>
    <n v="-1"/>
    <n v="87.7"/>
    <n v="-87.7"/>
    <n v="-113083.45999999995"/>
    <x v="29"/>
  </r>
  <r>
    <m/>
    <x v="2"/>
    <s v="Credit Note"/>
    <s v="4401591715"/>
    <s v="BUILDERS WAREHOUSE:MAFIKENG"/>
    <s v="COLOUR MAGIC 25CM  472850"/>
    <n v="-2"/>
    <n v="87.7"/>
    <n v="-175.4"/>
    <n v="-113258.85999999994"/>
    <x v="29"/>
  </r>
  <r>
    <m/>
    <x v="2"/>
    <s v="Credit Note"/>
    <s v="4401591714"/>
    <s v="BUILDERS WAREHOUSE:MAFIKENG"/>
    <s v="COLOUR MAGIC 25CM  472850"/>
    <n v="-4"/>
    <n v="87.7"/>
    <n v="-350.8"/>
    <n v="-113609.65999999995"/>
    <x v="29"/>
  </r>
  <r>
    <m/>
    <x v="36"/>
    <s v="Credit Note"/>
    <s v="4401592262"/>
    <s v="BUILDERS WAREHOUSE:EDENVALE"/>
    <s v="COLOUR MAGIC 25CM  472850"/>
    <n v="-3"/>
    <n v="87.7"/>
    <n v="-263.10000000000002"/>
    <n v="-113872.75999999995"/>
    <x v="29"/>
  </r>
  <r>
    <m/>
    <x v="36"/>
    <s v="Credit Note"/>
    <s v="4401592264"/>
    <s v="BUILDERS WAREHOUSE:BOKSBURG (NEW)"/>
    <s v="COLOUR MAGIC 25CM  472850"/>
    <n v="-6"/>
    <n v="87.7"/>
    <n v="-526.20000000000005"/>
    <n v="-114398.95999999995"/>
    <x v="29"/>
  </r>
  <r>
    <m/>
    <x v="36"/>
    <s v="Credit Note"/>
    <s v="89832A"/>
    <s v="THYME SQUARE"/>
    <s v="COLOUR MAGIC 25CM"/>
    <n v="-1"/>
    <n v="81.400000000000006"/>
    <n v="-81.400000000000006"/>
    <n v="-114480.35999999994"/>
    <x v="29"/>
  </r>
  <r>
    <m/>
    <x v="36"/>
    <s v="Credit Note"/>
    <s v="4401592794"/>
    <s v="BUILDERS WAREHOUSE:HARTEBEESPOORT"/>
    <s v="COLOUR MAGIC 25CM  472850"/>
    <n v="-8"/>
    <n v="87.7"/>
    <n v="-701.6"/>
    <n v="-115181.95999999995"/>
    <x v="29"/>
  </r>
  <r>
    <m/>
    <x v="37"/>
    <s v="Credit Note"/>
    <s v="18406"/>
    <s v="FH CHAMBERLAIN TRADING (PTY) LTD:WATERKLOOF GLEN"/>
    <s v="COLOUR MAGIC 25CM"/>
    <n v="-4"/>
    <n v="83.5"/>
    <n v="-334"/>
    <n v="-115515.95999999995"/>
    <x v="29"/>
  </r>
  <r>
    <m/>
    <x v="8"/>
    <s v="Credit Note"/>
    <s v="4401592796"/>
    <s v="BUILDERS WAREHOUSE:RUSTENBURG"/>
    <s v="COLOUR MAGIC 25CM  472850"/>
    <n v="-3"/>
    <n v="87.7"/>
    <n v="-263.10000000000002"/>
    <n v="-115779.05999999995"/>
    <x v="29"/>
  </r>
  <r>
    <m/>
    <x v="38"/>
    <s v="Credit Note"/>
    <s v="12747"/>
    <s v="FH CHAMBERLAIN TRADING (PTY) LTD:KYALAMI"/>
    <s v="COLOUR MAGIC 25CM"/>
    <n v="-4"/>
    <n v="83.5"/>
    <n v="-334"/>
    <n v="-116113.05999999995"/>
    <x v="29"/>
  </r>
  <r>
    <m/>
    <x v="38"/>
    <s v="Credit Note"/>
    <s v="4401593007"/>
    <s v="BUILDERS WAREHOUSE:CRAIGHALL PARK"/>
    <s v="COLOUR MAGIC 25CM  472850"/>
    <n v="-1"/>
    <n v="87.7"/>
    <n v="-87.7"/>
    <n v="-116200.75999999995"/>
    <x v="29"/>
  </r>
  <r>
    <m/>
    <x v="38"/>
    <s v="Credit Note"/>
    <s v="4401593071"/>
    <s v="BUILDERS WAREHOUSE:RASLOUW"/>
    <s v="COLOUR MAGIC 25CM  472850"/>
    <n v="-2"/>
    <n v="87.7"/>
    <n v="-175.4"/>
    <n v="-116376.15999999995"/>
    <x v="29"/>
  </r>
  <r>
    <m/>
    <x v="38"/>
    <s v="Credit Note"/>
    <s v="4401593084"/>
    <s v="BUILDERS WAREHOUSE:CENTURION"/>
    <s v="COLOUR MAGIC 25CM  472850"/>
    <n v="-3"/>
    <n v="87.7"/>
    <n v="-263.10000000000002"/>
    <n v="-116639.25999999995"/>
    <x v="29"/>
  </r>
  <r>
    <m/>
    <x v="39"/>
    <s v="Credit Note"/>
    <s v="1366"/>
    <s v="ROSES FOR U t/a URTH"/>
    <s v="PETUNIA 25CM"/>
    <n v="-5"/>
    <n v="81.5"/>
    <n v="-407.5"/>
    <n v="-117046.75999999995"/>
    <x v="29"/>
  </r>
  <r>
    <m/>
    <x v="39"/>
    <s v="Credit Note"/>
    <s v="4401593620"/>
    <s v="BUILDERS WAREHOUSE:NEWMARKET"/>
    <s v="COLOUR MAGIC 25CM  472850"/>
    <n v="-6"/>
    <n v="87.7"/>
    <n v="-526.20000000000005"/>
    <n v="-117572.95999999995"/>
    <x v="29"/>
  </r>
  <r>
    <m/>
    <x v="207"/>
    <s v="Credit Note"/>
    <s v="1370"/>
    <s v="LITTLE AUSTRIA"/>
    <s v="HELIANTHUS 25CM (SPECIAL)"/>
    <n v="-5"/>
    <n v="47.99"/>
    <n v="-239.95"/>
    <n v="-117812.90999999995"/>
    <x v="29"/>
  </r>
  <r>
    <m/>
    <x v="9"/>
    <s v="Credit Note"/>
    <s v="4401596213"/>
    <s v="BUILDERS WAREHOUSE:ZAMBEZI"/>
    <s v="COLOUR MAGIC 25CM  472850"/>
    <n v="-3"/>
    <n v="87.7"/>
    <n v="-263.10000000000002"/>
    <n v="-118076.00999999995"/>
    <x v="29"/>
  </r>
  <r>
    <m/>
    <x v="9"/>
    <s v="Credit Note"/>
    <s v="4401596263"/>
    <s v="BUILDERS WAREHOUSE:WONDER PARK"/>
    <s v="COLOUR MAGIC 25CM  472850"/>
    <n v="-1"/>
    <n v="87.7"/>
    <n v="-87.7"/>
    <n v="-118163.70999999995"/>
    <x v="29"/>
  </r>
  <r>
    <m/>
    <x v="9"/>
    <s v="Credit Note"/>
    <s v="4401596255"/>
    <s v="BUILDERS WAREHOUSE:CEDAR SQUARE"/>
    <s v="COLOUR MAGIC 25CM  472850"/>
    <n v="-1"/>
    <n v="87.7"/>
    <n v="-87.7"/>
    <n v="-118251.40999999995"/>
    <x v="29"/>
  </r>
  <r>
    <m/>
    <x v="278"/>
    <s v="Credit Note"/>
    <s v="1373"/>
    <s v="LOTS OF POTS CENTURION"/>
    <s v="COLOUR MAGIC 25CM"/>
    <n v="-4"/>
    <n v="81.5"/>
    <n v="-326"/>
    <n v="-118577.40999999995"/>
    <x v="29"/>
  </r>
  <r>
    <m/>
    <x v="278"/>
    <s v="Credit Note"/>
    <s v="18541"/>
    <s v="FH CHAMBERLAIN TRADING (PTY) LTD:WATERKLOOF GLEN"/>
    <s v="COLOUR MAGIC 25CM"/>
    <n v="-2"/>
    <n v="83.5"/>
    <n v="-167"/>
    <n v="-118744.40999999995"/>
    <x v="29"/>
  </r>
  <r>
    <m/>
    <x v="131"/>
    <s v="Credit Note"/>
    <s v="RTS1040340"/>
    <s v="RIVERSIDE MICA"/>
    <s v="HELIANTHUS TAVOR DOUBLE 23CM"/>
    <n v="-4"/>
    <n v="84.3"/>
    <n v="-337.2"/>
    <n v="-119081.60999999994"/>
    <x v="29"/>
  </r>
  <r>
    <m/>
    <x v="131"/>
    <s v="Credit Note"/>
    <s v="90157A"/>
    <s v="LOTS OF POTS CENTURION"/>
    <s v="COLOUR MAGIC 25CM"/>
    <n v="-1"/>
    <n v="109.95"/>
    <n v="-109.95"/>
    <n v="-119191.55999999994"/>
    <x v="29"/>
  </r>
  <r>
    <m/>
    <x v="131"/>
    <s v="Credit Note"/>
    <s v="18628"/>
    <s v="FH CHAMBERLAIN TRADING (PTY) LTD:WATERKLOOF GLEN"/>
    <s v="COLOUR MAGIC 25CM"/>
    <n v="-7"/>
    <n v="83.5"/>
    <n v="-584.5"/>
    <n v="-119776.05999999994"/>
    <x v="29"/>
  </r>
  <r>
    <m/>
    <x v="131"/>
    <s v="Credit Note"/>
    <s v="38716"/>
    <s v="FH CHAMBERLAIN TRADING (PTY) LTD:MONTANA"/>
    <s v="COLOUR MAGIC 25CM"/>
    <n v="-48"/>
    <n v="83.5"/>
    <n v="-4008"/>
    <n v="-123784.05999999994"/>
    <x v="29"/>
  </r>
  <r>
    <m/>
    <x v="11"/>
    <s v="Credit Note"/>
    <s v="90193A"/>
    <s v="THYME SQUARE"/>
    <s v="COLOUR MAGIC 25CM"/>
    <n v="-1"/>
    <n v="81.400000000000006"/>
    <n v="-81.400000000000006"/>
    <n v="-123865.45999999993"/>
    <x v="29"/>
  </r>
  <r>
    <m/>
    <x v="11"/>
    <s v="Credit Note"/>
    <s v="4401601743"/>
    <s v="BUILDERS WAREHOUSE:EDENVALE"/>
    <s v="COLOUR MAGIC 25CM  472850"/>
    <n v="-3"/>
    <n v="87.7"/>
    <n v="-263.10000000000002"/>
    <n v="-124128.55999999994"/>
    <x v="29"/>
  </r>
  <r>
    <m/>
    <x v="3"/>
    <s v="Credit Note"/>
    <s v="4401602766"/>
    <s v="BUILDERS WAREHOUSE:CENTURION"/>
    <s v="COLOUR MAGIC 25CM  472850"/>
    <n v="-1"/>
    <n v="87.7"/>
    <n v="-87.7"/>
    <n v="-124216.25999999994"/>
    <x v="29"/>
  </r>
  <r>
    <m/>
    <x v="14"/>
    <s v="Credit Note"/>
    <s v="4401603945"/>
    <s v="BUILDERS WAREHOUSE:RIVONIA"/>
    <s v="COLOUR MAGIC 25CM  472850"/>
    <n v="-2"/>
    <n v="87.7"/>
    <n v="-175.4"/>
    <n v="-124391.65999999993"/>
    <x v="29"/>
  </r>
  <r>
    <m/>
    <x v="15"/>
    <s v="Credit Note"/>
    <s v="28764"/>
    <s v="LIFESTYLE HOME GARDEN"/>
    <s v="COLOUR MAGIC 25CM"/>
    <n v="-1"/>
    <n v="80.900000000000006"/>
    <n v="-80.900000000000006"/>
    <n v="-124472.55999999992"/>
    <x v="29"/>
  </r>
  <r>
    <m/>
    <x v="218"/>
    <s v="Credit Note"/>
    <s v="1265"/>
    <s v="THYME SQUARE"/>
    <s v="COLOUR MAGIC 25CM"/>
    <n v="-1"/>
    <n v="81.400000000000006"/>
    <n v="-81.400000000000006"/>
    <n v="-124553.95999999992"/>
    <x v="29"/>
  </r>
  <r>
    <m/>
    <x v="16"/>
    <s v="Credit Note"/>
    <s v="28783"/>
    <s v="LIFESTYLE HOME GARDEN"/>
    <s v="COLOUR MAGIC 25CM"/>
    <n v="-7"/>
    <n v="80.900000000000006"/>
    <n v="-566.29999999999995"/>
    <n v="-125120.25999999992"/>
    <x v="29"/>
  </r>
  <r>
    <m/>
    <x v="46"/>
    <s v="Credit Note"/>
    <s v="0026"/>
    <s v="FLORICULTURE WHOLESALE GROWERS"/>
    <s v="HELIANTHUS 25CM (SPECIAL)"/>
    <n v="-20"/>
    <n v="47.95"/>
    <n v="-959"/>
    <n v="-126079.25999999992"/>
    <x v="29"/>
  </r>
  <r>
    <m/>
    <x v="46"/>
    <s v="Credit Note"/>
    <s v="1205"/>
    <s v="LOTS OF POTS CENTURION"/>
    <s v="COLOUR MAGIC 25CM"/>
    <n v="-8"/>
    <n v="81.5"/>
    <n v="-652"/>
    <n v="-126731.25999999992"/>
    <x v="29"/>
  </r>
  <r>
    <m/>
    <x v="46"/>
    <s v="Credit Note"/>
    <s v="49119"/>
    <s v="FH CHAMBERLAIN TRADING (PTY) LTD:CENTURION"/>
    <s v="COLOUR MAGIC 25CM"/>
    <n v="-15"/>
    <n v="83.5"/>
    <n v="-1252.5"/>
    <n v="-127983.75999999992"/>
    <x v="29"/>
  </r>
  <r>
    <m/>
    <x v="46"/>
    <s v="Credit Note"/>
    <s v="18751"/>
    <s v="FH CHAMBERLAIN TRADING (PTY) LTD:WATERKLOOF GLEN"/>
    <s v="COLOUR MAGIC 25CM"/>
    <n v="-3"/>
    <n v="87.75"/>
    <n v="-263.25"/>
    <n v="-128247.00999999992"/>
    <x v="29"/>
  </r>
  <r>
    <m/>
    <x v="219"/>
    <s v="Credit Note"/>
    <s v="4401607315"/>
    <s v="BUILDERS WAREHOUSE:STRUBENS VALLEY"/>
    <s v="COLOUR MAGIC 25CM  472850"/>
    <n v="-5"/>
    <n v="87.7"/>
    <n v="-438.5"/>
    <n v="-128685.50999999992"/>
    <x v="29"/>
  </r>
  <r>
    <m/>
    <x v="17"/>
    <s v="Credit Note"/>
    <s v="4401607739"/>
    <s v="BUILDERS WAREHOUSE:CARNIVAL MALL"/>
    <s v="COLOUR MAGIC 25CM  472850"/>
    <n v="-2"/>
    <n v="87.7"/>
    <n v="-175.4"/>
    <n v="-128860.90999999992"/>
    <x v="29"/>
  </r>
  <r>
    <m/>
    <x v="317"/>
    <s v="Credit Note"/>
    <s v="1330"/>
    <s v="LITTLE AUSTRIA"/>
    <s v="HELIANTHUS 25CM (SPECIAL)"/>
    <n v="-5"/>
    <n v="47.99"/>
    <n v="-239.95"/>
    <n v="-129100.85999999991"/>
    <x v="29"/>
  </r>
  <r>
    <m/>
    <x v="53"/>
    <s v="Credit Note"/>
    <s v="4401609480"/>
    <s v="BUILDERS WAREHOUSE:STRUBENS VALLEY"/>
    <s v="COLOUR MAGIC 25CM  472850"/>
    <n v="-2"/>
    <n v="87.7"/>
    <n v="-175.4"/>
    <n v="-129276.25999999991"/>
    <x v="29"/>
  </r>
  <r>
    <m/>
    <x v="47"/>
    <s v="Credit Note"/>
    <s v="1269"/>
    <s v="PRETTY GARDENS"/>
    <s v="HELIANTHUS 25CM (SPECIAL)"/>
    <n v="-5"/>
    <n v="47.75"/>
    <n v="-238.75"/>
    <n v="-129515.00999999991"/>
    <x v="29"/>
  </r>
  <r>
    <m/>
    <x v="47"/>
    <s v="Credit Note"/>
    <s v="1268"/>
    <s v="ROSES FOR U t/a URTH"/>
    <s v="PETUNIA 25CM"/>
    <n v="-4"/>
    <n v="81.5"/>
    <n v="-326"/>
    <n v="-129841.00999999991"/>
    <x v="29"/>
  </r>
  <r>
    <m/>
    <x v="282"/>
    <s v="Credit Note"/>
    <s v="18851"/>
    <s v="FH CHAMBERLAIN TRADING (PTY) LTD:WATERKLOOF GLEN"/>
    <s v="COLOUR MAGIC 25CM"/>
    <n v="-2"/>
    <n v="87.75"/>
    <n v="-175.5"/>
    <n v="-130016.50999999991"/>
    <x v="29"/>
  </r>
  <r>
    <m/>
    <x v="282"/>
    <s v="Credit Note"/>
    <s v="V0328250"/>
    <s v="FH CHAMBERLAIN TRADING (PTY) LTD:WATERKLOOF GLEN"/>
    <s v="COLOUR MAGIC 25CM"/>
    <n v="-6"/>
    <n v="87.75"/>
    <n v="-526.5"/>
    <n v="-130543.00999999991"/>
    <x v="29"/>
  </r>
  <r>
    <m/>
    <x v="282"/>
    <s v="Credit Note"/>
    <s v="39035"/>
    <s v="FH CHAMBERLAIN TRADING (PTY) LTD:MONTANA"/>
    <s v="COLOUR MAGIC 25CM"/>
    <n v="-22"/>
    <n v="87.75"/>
    <n v="-1930.5"/>
    <n v="-132473.50999999989"/>
    <x v="29"/>
  </r>
  <r>
    <m/>
    <x v="48"/>
    <s v="Credit Note"/>
    <s v="1395"/>
    <s v="THYME SQUARE"/>
    <s v="COLOUR MAGIC 25CM"/>
    <n v="-1"/>
    <n v="81.400000000000006"/>
    <n v="-81.400000000000006"/>
    <n v="-132554.90999999989"/>
    <x v="29"/>
  </r>
  <r>
    <m/>
    <x v="50"/>
    <s v="Credit Note"/>
    <s v="4401614269"/>
    <s v="BUILDERS WAREHOUSE:NEWCASTLE"/>
    <s v="COLOUR MAGIC 25CM 472850"/>
    <n v="-6"/>
    <n v="87.7"/>
    <n v="-526.20000000000005"/>
    <n v="-133081.1099999999"/>
    <x v="29"/>
  </r>
  <r>
    <m/>
    <x v="20"/>
    <s v="Credit Note"/>
    <s v="27567"/>
    <s v="LIFESTYLE HOME GARDEN"/>
    <s v="COLOUR MAGIC 25CM"/>
    <n v="-1"/>
    <n v="80.900000000000006"/>
    <n v="-80.900000000000006"/>
    <n v="-133162.00999999989"/>
    <x v="29"/>
  </r>
  <r>
    <m/>
    <x v="20"/>
    <s v="Credit Note"/>
    <s v="4401615076"/>
    <s v="BUILDERS WAREHOUSE:BETHLEHEM"/>
    <s v="COLOUR MAGIC 25CM 472850"/>
    <n v="-4"/>
    <n v="87.7"/>
    <n v="-350.8"/>
    <n v="-133512.80999999988"/>
    <x v="29"/>
  </r>
  <r>
    <m/>
    <x v="21"/>
    <s v="Credit Note"/>
    <s v="1277"/>
    <s v="ECKARDS GARDEN PAVILION"/>
    <s v="HELIANTHUS 25CM (SPECIAL)"/>
    <n v="-9"/>
    <n v="47.95"/>
    <n v="-431.55"/>
    <n v="-133944.35999999987"/>
    <x v="29"/>
  </r>
  <r>
    <m/>
    <x v="21"/>
    <s v="Credit Note"/>
    <s v="1277"/>
    <s v="ECKARDS GARDEN PAVILION"/>
    <s v="COLOUR MAGIC 25CM"/>
    <n v="-10"/>
    <n v="81.5"/>
    <n v="-815"/>
    <n v="-134759.35999999987"/>
    <x v="29"/>
  </r>
  <r>
    <s v="Total for COLOUR MAGIC 25CM"/>
    <x v="0"/>
    <m/>
    <m/>
    <m/>
    <m/>
    <n v="-1637"/>
    <m/>
    <n v="-134759.35999999987"/>
    <m/>
    <x v="0"/>
  </r>
  <r>
    <s v="BEGONIA ERIS BRONZE LEAF ROSE 25CM"/>
    <x v="0"/>
    <m/>
    <m/>
    <m/>
    <m/>
    <m/>
    <m/>
    <m/>
    <m/>
    <x v="0"/>
  </r>
  <r>
    <m/>
    <x v="147"/>
    <s v="Credit Note"/>
    <s v="63433A"/>
    <s v="STODELS NURSERIES:BRYANSTON"/>
    <s v="26200651 - PERENNIAL BEGONIA ERIS BRONZE LEAF ROSE 25CM"/>
    <n v="-1"/>
    <n v="76.900000000000006"/>
    <n v="-76.900000000000006"/>
    <n v="-76.900000000000006"/>
    <x v="29"/>
  </r>
  <r>
    <s v="Total for BEGONIA ERIS BRONZE LEAF ROSE 25CM"/>
    <x v="0"/>
    <m/>
    <m/>
    <m/>
    <m/>
    <n v="-1"/>
    <m/>
    <n v="-76.900000000000006"/>
    <m/>
    <x v="0"/>
  </r>
  <r>
    <s v="BEGONIA SPRINT PLUS GREEN LEAF RED 25CM"/>
    <x v="0"/>
    <m/>
    <m/>
    <m/>
    <m/>
    <m/>
    <m/>
    <m/>
    <m/>
    <x v="0"/>
  </r>
  <r>
    <m/>
    <x v="147"/>
    <s v="Credit Note"/>
    <s v="63433A"/>
    <s v="STODELS NURSERIES:BRYANSTON"/>
    <s v="26200651 - PERENNIAL BEGONIA SPRINT PLUS GREEN LEAF RED 25CM"/>
    <n v="-3"/>
    <n v="76.900000000000006"/>
    <n v="-230.7"/>
    <n v="-230.7"/>
    <x v="29"/>
  </r>
  <r>
    <s v="Total for BEGONIA SPRINT PLUS GREEN LEAF RED 25CM"/>
    <x v="0"/>
    <m/>
    <m/>
    <m/>
    <m/>
    <n v="-3"/>
    <m/>
    <n v="-230.7"/>
    <m/>
    <x v="0"/>
  </r>
  <r>
    <s v="BEGONIA SPRINT PLUS GREEN LEAF ROSE 25CM"/>
    <x v="0"/>
    <m/>
    <m/>
    <m/>
    <m/>
    <m/>
    <m/>
    <m/>
    <m/>
    <x v="0"/>
  </r>
  <r>
    <m/>
    <x v="147"/>
    <s v="Credit Note"/>
    <s v="63433A"/>
    <s v="STODELS NURSERIES:BRYANSTON"/>
    <s v="26200651 - PERENNIAL BEGONIA SPRINT PLUS GREEN LEAF ROSE 25CM"/>
    <n v="-1"/>
    <n v="76.900000000000006"/>
    <n v="-76.900000000000006"/>
    <n v="-76.900000000000006"/>
    <x v="29"/>
  </r>
  <r>
    <s v="Total for BEGONIA SPRINT PLUS GREEN LEAF ROSE 25CM"/>
    <x v="0"/>
    <m/>
    <m/>
    <m/>
    <m/>
    <n v="-1"/>
    <m/>
    <n v="-76.900000000000006"/>
    <m/>
    <x v="0"/>
  </r>
  <r>
    <s v="PLANT HANGING BASKET 25CM"/>
    <x v="0"/>
    <m/>
    <m/>
    <m/>
    <m/>
    <m/>
    <m/>
    <m/>
    <m/>
    <x v="0"/>
  </r>
  <r>
    <m/>
    <x v="236"/>
    <s v="Credit Note"/>
    <s v="15987"/>
    <s v="FH CHAMBERLAIN TRADING (PTY) LTD:WATERKLOOF GLEN"/>
    <s v="PLANT HANGING BASKET 25CM"/>
    <n v="-8"/>
    <n v="119.8"/>
    <n v="-958.4"/>
    <n v="-958.4"/>
    <x v="33"/>
  </r>
  <r>
    <m/>
    <x v="57"/>
    <s v="Credit Note"/>
    <s v="4401478895"/>
    <s v="BUILDERS WAREHOUSE:NOORDHEUWEL"/>
    <s v="PLANT HANGING BASKET 25CM  170113"/>
    <n v="-4"/>
    <n v="129.30000000000001"/>
    <n v="-517.20000000000005"/>
    <n v="-1475.6"/>
    <x v="33"/>
  </r>
  <r>
    <m/>
    <x v="57"/>
    <s v="Credit Note"/>
    <s v="4401478892"/>
    <s v="BUILDERS WAREHOUSE:BOKSBURG (NEW)"/>
    <s v="PLANT HANGING BASKET 25CM  170113"/>
    <n v="-3"/>
    <n v="129.30000000000001"/>
    <n v="-387.9"/>
    <n v="-1863.5"/>
    <x v="33"/>
  </r>
  <r>
    <m/>
    <x v="57"/>
    <s v="Credit Note"/>
    <s v="4401485896"/>
    <s v="BUILDERS WAREHOUSE:HARTEBEESPOORT"/>
    <s v="PLANT HANGING BASKET 25CM  170113"/>
    <n v="-1"/>
    <n v="129.30000000000001"/>
    <n v="-129.30000000000001"/>
    <n v="-1992.8"/>
    <x v="33"/>
  </r>
  <r>
    <m/>
    <x v="285"/>
    <s v="Credit Note"/>
    <s v="4401479270"/>
    <s v="BUILDERS WAREHOUSE:NOORDHEUWEL"/>
    <s v="PLANT HANGING BASKET 25CM  170113"/>
    <n v="-2"/>
    <n v="129.30000000000001"/>
    <n v="-258.60000000000002"/>
    <n v="-2251.4"/>
    <x v="33"/>
  </r>
  <r>
    <m/>
    <x v="220"/>
    <s v="Credit Note"/>
    <s v="4401479508"/>
    <s v="BUILDERS WAREHOUSE:LYNNWOOD"/>
    <s v="PLANT HANGING BASKET 25CM  170113"/>
    <n v="-8"/>
    <n v="129.30000000000001"/>
    <n v="-1034.4000000000001"/>
    <n v="-3285.8"/>
    <x v="33"/>
  </r>
  <r>
    <m/>
    <x v="220"/>
    <s v="Credit Note"/>
    <s v="4401479521"/>
    <s v="BUILDERS WAREHOUSE:WOODLANDS"/>
    <s v="PLANT HANGING BASKET 25CM  170113"/>
    <n v="-4"/>
    <n v="129.30000000000001"/>
    <n v="-517.20000000000005"/>
    <n v="-3803"/>
    <x v="33"/>
  </r>
  <r>
    <m/>
    <x v="220"/>
    <s v="Credit Note"/>
    <s v="4401479504"/>
    <s v="BUILDERS WAREHOUSE:NELSPRUIT"/>
    <s v="PLANT HANGING BASKET 25CM  170113"/>
    <n v="-2"/>
    <n v="129.30000000000001"/>
    <n v="-258.60000000000002"/>
    <n v="-4061.6"/>
    <x v="33"/>
  </r>
  <r>
    <m/>
    <x v="248"/>
    <s v="Credit Note"/>
    <s v="4401479699"/>
    <s v="BUILDERS WAREHOUSE:WONDERBOOM"/>
    <s v="PLANT HANGING BASKET 25CM  170113"/>
    <n v="-4"/>
    <n v="129.30000000000001"/>
    <n v="-517.20000000000005"/>
    <n v="-4578.8"/>
    <x v="33"/>
  </r>
  <r>
    <m/>
    <x v="211"/>
    <s v="Credit Note"/>
    <s v="4401479947"/>
    <s v="BUILDERS WAREHOUSE:KEMPTON PARK"/>
    <s v="PLANT HANGING BASKET 25CM  170113"/>
    <n v="-4"/>
    <n v="129.30000000000001"/>
    <n v="-517.20000000000005"/>
    <n v="-5096"/>
    <x v="33"/>
  </r>
  <r>
    <m/>
    <x v="211"/>
    <s v="Credit Note"/>
    <s v="4401479933"/>
    <s v="BUILDERS WAREHOUSE:BEDFORDVIEW"/>
    <s v="PLANT HANGING BASKET 25CM  170113"/>
    <n v="-1"/>
    <n v="129.30000000000001"/>
    <n v="-129.30000000000001"/>
    <n v="-5225.3"/>
    <x v="33"/>
  </r>
  <r>
    <m/>
    <x v="211"/>
    <s v="Credit Note"/>
    <s v="0963"/>
    <s v="LITTLE AUSTRIA"/>
    <s v="PLANT HANGING BASKET 25CM"/>
    <n v="-4"/>
    <n v="118.8"/>
    <n v="-475.2"/>
    <n v="-5700.5"/>
    <x v="33"/>
  </r>
  <r>
    <m/>
    <x v="144"/>
    <s v="Credit Note"/>
    <s v="4401480205"/>
    <s v="BUILDERS WAREHOUSE:CARNIVAL MALL"/>
    <s v="PLANT HANGING BASKET 25CM  170113"/>
    <n v="-3"/>
    <n v="129.30000000000001"/>
    <n v="-387.9"/>
    <n v="-6088.4"/>
    <x v="33"/>
  </r>
  <r>
    <m/>
    <x v="144"/>
    <s v="Credit Note"/>
    <s v="4401480197"/>
    <s v="BUILDERS WAREHOUSE:MAFIKENG"/>
    <s v="PLANT HANGING BASKET 25CM  170113"/>
    <n v="-10"/>
    <n v="129.30000000000001"/>
    <n v="-1293"/>
    <n v="-7381.4"/>
    <x v="33"/>
  </r>
  <r>
    <m/>
    <x v="144"/>
    <s v="Credit Note"/>
    <s v="4401480144"/>
    <s v="BUILDERS WAREHOUSE:NORTHMEAD"/>
    <s v="PLANT HANGING BASKET 25CM  170113"/>
    <n v="-4"/>
    <n v="129.30000000000001"/>
    <n v="-517.20000000000005"/>
    <n v="-7898.5999999999995"/>
    <x v="33"/>
  </r>
  <r>
    <m/>
    <x v="144"/>
    <s v="Credit Note"/>
    <s v="4401480198"/>
    <s v="BUILDERS WAREHOUSE:EDENVALE"/>
    <s v="PLANT HANGING BASKET 25CM  170113"/>
    <n v="-1"/>
    <n v="129.30000000000001"/>
    <n v="-129.30000000000001"/>
    <n v="-8027.9"/>
    <x v="33"/>
  </r>
  <r>
    <m/>
    <x v="144"/>
    <s v="Credit Note"/>
    <s v="4401480187"/>
    <s v="BUILDERS WAREHOUSE:EDENVALE"/>
    <s v="PLANT HANGING BASKET 25CM  170113"/>
    <n v="-1"/>
    <n v="129.30000000000001"/>
    <n v="-129.30000000000001"/>
    <n v="-8157.2"/>
    <x v="33"/>
  </r>
  <r>
    <m/>
    <x v="145"/>
    <s v="Credit Note"/>
    <s v="86156A"/>
    <s v="BUILDERS WAREHOUSE:RUSTENBURG"/>
    <s v="PLANT HANGING BASKET 25CM  170113"/>
    <n v="-1"/>
    <n v="129.30000000000001"/>
    <n v="-129.30000000000001"/>
    <n v="-8286.5"/>
    <x v="33"/>
  </r>
  <r>
    <m/>
    <x v="145"/>
    <s v="Credit Note"/>
    <s v="4401480605"/>
    <s v="BUILDERS WAREHOUSE:GREENSTONE"/>
    <s v="PLANT HANGING BASKET 25CM  170113"/>
    <n v="-10"/>
    <n v="129.30000000000001"/>
    <n v="-1293"/>
    <n v="-9579.5"/>
    <x v="33"/>
  </r>
  <r>
    <m/>
    <x v="146"/>
    <s v="Credit Note"/>
    <s v="4401480956"/>
    <s v="BUILDERS WAREHOUSE:WONDER PARK"/>
    <s v="PLANT HANGING BASKET 25CM  170113"/>
    <n v="-1"/>
    <n v="129.30000000000001"/>
    <n v="-129.30000000000001"/>
    <n v="-9708.7999999999993"/>
    <x v="33"/>
  </r>
  <r>
    <m/>
    <x v="146"/>
    <s v="Credit Note"/>
    <s v="29138"/>
    <s v="FH CHAMBERLAIN TRADING (PTY) LTD:SILVER LAKES"/>
    <s v="PLANT HANGING BASKET 25CM"/>
    <n v="-5"/>
    <n v="119.8"/>
    <n v="-599"/>
    <n v="-10307.799999999999"/>
    <x v="33"/>
  </r>
  <r>
    <m/>
    <x v="146"/>
    <s v="Credit Note"/>
    <s v="4401480969"/>
    <s v="BUILDERS WAREHOUSE:RIVONIA"/>
    <s v="PLANT HANGING BASKET 25CM  170113"/>
    <n v="-4"/>
    <n v="129.30000000000001"/>
    <n v="-517.20000000000005"/>
    <n v="-10825"/>
    <x v="33"/>
  </r>
  <r>
    <m/>
    <x v="249"/>
    <s v="Credit Note"/>
    <s v="1107"/>
    <s v="LOTS OF POTS CENTURION"/>
    <s v="PLANT HANGING BASKET 25CM"/>
    <n v="-2"/>
    <n v="118.8"/>
    <n v="-237.6"/>
    <n v="-11062.6"/>
    <x v="33"/>
  </r>
  <r>
    <m/>
    <x v="249"/>
    <s v="Credit Note"/>
    <s v="4401480898"/>
    <s v="BUILDERS WAREHOUSE:HARTEBEESPOORT"/>
    <s v="PLANT HANGING BASKET 25CM  170113"/>
    <n v="-1"/>
    <n v="129.30000000000001"/>
    <n v="-129.30000000000001"/>
    <n v="-11191.9"/>
    <x v="33"/>
  </r>
  <r>
    <m/>
    <x v="148"/>
    <s v="Credit Note"/>
    <s v="4401481897"/>
    <s v="BUILDERS WAREHOUSE:NELSPRUIT"/>
    <s v="PLANT HANGING BASKET 25CM  170113"/>
    <n v="-1"/>
    <n v="129.30000000000001"/>
    <n v="-129.30000000000001"/>
    <n v="-11321.199999999999"/>
    <x v="33"/>
  </r>
  <r>
    <m/>
    <x v="148"/>
    <s v="Credit Note"/>
    <s v="4401481898"/>
    <s v="BUILDERS WAREHOUSE:BLOEMFONTEIN"/>
    <s v="PLANT HANGING BASKET 25CM  170113"/>
    <n v="-8"/>
    <n v="129.30000000000001"/>
    <n v="-1034.4000000000001"/>
    <n v="-12355.599999999999"/>
    <x v="33"/>
  </r>
  <r>
    <m/>
    <x v="148"/>
    <s v="Credit Note"/>
    <s v="4401481827"/>
    <s v="BUILDERS WAREHOUSE:NEWMARKET"/>
    <s v="PLANT HANGING BASKET 25CM  170113"/>
    <n v="-6"/>
    <n v="129.30000000000001"/>
    <n v="-775.8"/>
    <n v="-13131.399999999998"/>
    <x v="33"/>
  </r>
  <r>
    <m/>
    <x v="148"/>
    <s v="Credit Note"/>
    <s v="4401481832"/>
    <s v="BUILDERS WAREHOUSE:EDENVALE"/>
    <s v="PLANT HANGING BASKET 25CM  170113"/>
    <n v="-2"/>
    <n v="129.30000000000001"/>
    <n v="-258.60000000000002"/>
    <n v="-13389.999999999998"/>
    <x v="33"/>
  </r>
  <r>
    <m/>
    <x v="148"/>
    <s v="Credit Note"/>
    <s v="4401481842"/>
    <s v="BUILDERS WAREHOUSE:NORTHMEAD"/>
    <s v="PLANT HANGING BASKET 25CM  170113"/>
    <n v="-1"/>
    <n v="129.30000000000001"/>
    <n v="-129.30000000000001"/>
    <n v="-13519.299999999997"/>
    <x v="33"/>
  </r>
  <r>
    <m/>
    <x v="286"/>
    <s v="Credit Note"/>
    <s v="4401482384"/>
    <s v="BUILDERS WAREHOUSE:NOORDHEUWEL"/>
    <s v="PLANT HANGING BASKET 25CM  170113"/>
    <n v="-1"/>
    <n v="129.30000000000001"/>
    <n v="-129.30000000000001"/>
    <n v="-13648.599999999997"/>
    <x v="33"/>
  </r>
  <r>
    <m/>
    <x v="286"/>
    <s v="Credit Note"/>
    <s v="4401482269"/>
    <s v="BUILDERS WAREHOUSE:GREENSTONE"/>
    <s v="PLANT HANGING BASKET 25CM  170113"/>
    <n v="-1"/>
    <n v="129.30000000000001"/>
    <n v="-129.30000000000001"/>
    <n v="-13777.899999999996"/>
    <x v="33"/>
  </r>
  <r>
    <m/>
    <x v="250"/>
    <s v="Credit Note"/>
    <s v="4401482740"/>
    <s v="BUILDERS WAREHOUSE:CENTURION"/>
    <s v="PLANT HANGING BASKET 25CM  170113"/>
    <n v="-4"/>
    <n v="129.30000000000001"/>
    <n v="-517.20000000000005"/>
    <n v="-14295.099999999997"/>
    <x v="33"/>
  </r>
  <r>
    <m/>
    <x v="250"/>
    <s v="Credit Note"/>
    <s v="4401482738"/>
    <s v="BUILDERS WAREHOUSE:CEDAR SQUARE"/>
    <s v="PLANT HANGING BASKET 25CM  170113"/>
    <n v="-1"/>
    <n v="129.30000000000001"/>
    <n v="-129.30000000000001"/>
    <n v="-14424.399999999996"/>
    <x v="33"/>
  </r>
  <r>
    <m/>
    <x v="250"/>
    <s v="Credit Note"/>
    <s v="4401482751"/>
    <s v="BUILDERS WAREHOUSE:ERASMUS PARK"/>
    <s v="PLANT HANGING BASKET 25CM  170113"/>
    <n v="-6"/>
    <n v="129.30000000000001"/>
    <n v="-775.8"/>
    <n v="-15200.199999999995"/>
    <x v="33"/>
  </r>
  <r>
    <m/>
    <x v="250"/>
    <s v="Credit Note"/>
    <s v="25355"/>
    <s v="LIFESTYLE HOME GARDEN"/>
    <s v="PLANT HANGING BASKET 25CM"/>
    <n v="-2"/>
    <n v="118.8"/>
    <n v="-237.6"/>
    <n v="-15437.799999999996"/>
    <x v="33"/>
  </r>
  <r>
    <m/>
    <x v="224"/>
    <s v="Credit Note"/>
    <s v="4401483133"/>
    <s v="BUILDERS WAREHOUSE:ZAMBEZI"/>
    <s v="PLANT HANGING BASKET 25CM  170113"/>
    <n v="-11"/>
    <n v="129.30000000000001"/>
    <n v="-1422.3"/>
    <n v="-16860.099999999995"/>
    <x v="33"/>
  </r>
  <r>
    <m/>
    <x v="224"/>
    <s v="Credit Note"/>
    <s v="4401483133"/>
    <s v="BUILDERS WAREHOUSE:ZAMBEZI"/>
    <s v="PLANT HANGING BASKET 25CM  170113"/>
    <n v="-19"/>
    <n v="129.30000000000001"/>
    <n v="-2456.6999999999998"/>
    <n v="-19316.799999999996"/>
    <x v="33"/>
  </r>
  <r>
    <m/>
    <x v="212"/>
    <s v="Credit Note"/>
    <s v="4401483501"/>
    <s v="BUILDERS WAREHOUSE:KEMPTON PARK"/>
    <s v="PLANT HANGING BASKET 25CM  170113"/>
    <n v="-4"/>
    <n v="129.30000000000001"/>
    <n v="-517.20000000000005"/>
    <n v="-19833.999999999996"/>
    <x v="33"/>
  </r>
  <r>
    <m/>
    <x v="133"/>
    <s v="Credit Note"/>
    <s v="4401483878"/>
    <s v="BUILDERS WAREHOUSE:EDENVALE"/>
    <s v="PLANT HANGING BASKET 25CM  170113"/>
    <n v="-4"/>
    <n v="129.30000000000001"/>
    <n v="-517.20000000000005"/>
    <n v="-20351.199999999997"/>
    <x v="33"/>
  </r>
  <r>
    <m/>
    <x v="133"/>
    <s v="Credit Note"/>
    <s v="4401483819"/>
    <s v="BUILDERS WAREHOUSE:FOURWAYS"/>
    <s v="PLANT HANGING BASKET 25CM  170113"/>
    <n v="-1"/>
    <n v="129.30000000000001"/>
    <n v="-129.30000000000001"/>
    <n v="-20480.499999999996"/>
    <x v="33"/>
  </r>
  <r>
    <m/>
    <x v="133"/>
    <s v="Credit Note"/>
    <s v="4401483859"/>
    <s v="BUILDERS WAREHOUSE:NEWMARKET"/>
    <s v="PLANT HANGING BASKET 25CM  170113"/>
    <n v="-13"/>
    <n v="129.30000000000001"/>
    <n v="-1680.9"/>
    <n v="-22161.399999999998"/>
    <x v="33"/>
  </r>
  <r>
    <m/>
    <x v="133"/>
    <s v="Credit Note"/>
    <s v="4401483879"/>
    <s v="BUILDERS WAREHOUSE:NORTHMEAD"/>
    <s v="PLANT HANGING BASKET 25CM  170113"/>
    <n v="-2"/>
    <n v="129.30000000000001"/>
    <n v="-258.60000000000002"/>
    <n v="-22419.999999999996"/>
    <x v="33"/>
  </r>
  <r>
    <m/>
    <x v="251"/>
    <s v="Credit Note"/>
    <s v="4401484702"/>
    <s v="BUILDERS WAREHOUSE:WOODLANDS"/>
    <s v="PLANT HANGING BASKET 25CM  170113"/>
    <n v="-3"/>
    <n v="129.30000000000001"/>
    <n v="-387.9"/>
    <n v="-22807.899999999998"/>
    <x v="33"/>
  </r>
  <r>
    <m/>
    <x v="251"/>
    <s v="Credit Note"/>
    <s v="4401484725"/>
    <s v="BUILDERS WAREHOUSE:BRYANSTON"/>
    <s v="PLANT HANGING BASKET 25CM  170113"/>
    <n v="-1"/>
    <n v="129.30000000000001"/>
    <n v="-129.30000000000001"/>
    <n v="-22937.199999999997"/>
    <x v="33"/>
  </r>
  <r>
    <m/>
    <x v="252"/>
    <s v="Credit Note"/>
    <s v="1113"/>
    <s v="LOTS OF POTS CENTURION"/>
    <s v="PLANT HANGING BASKET 25CM"/>
    <n v="-11"/>
    <n v="118.85"/>
    <n v="-1307.3499999999999"/>
    <n v="-24244.549999999996"/>
    <x v="33"/>
  </r>
  <r>
    <m/>
    <x v="225"/>
    <s v="Credit Note"/>
    <s v="4401485471"/>
    <s v="BUILDERS WAREHOUSE:NOORDHEUWEL"/>
    <s v="PLANT HANGING BASKET 25CM  170113"/>
    <n v="-1"/>
    <n v="129.30000000000001"/>
    <n v="-129.30000000000001"/>
    <n v="-24373.849999999995"/>
    <x v="33"/>
  </r>
  <r>
    <m/>
    <x v="225"/>
    <s v="Credit Note"/>
    <s v="4401485535"/>
    <s v="BUILDERS WAREHOUSE:MAFIKENG"/>
    <s v="PLANT HANGING BASKET 25CM  170113"/>
    <n v="-5"/>
    <n v="129.30000000000001"/>
    <n v="-646.5"/>
    <n v="-25020.349999999995"/>
    <x v="33"/>
  </r>
  <r>
    <m/>
    <x v="288"/>
    <s v="Credit Note"/>
    <s v="1027"/>
    <s v="THYME SQUARE"/>
    <s v="PLANT HANGING BASKET 25CM"/>
    <n v="-1"/>
    <n v="118.8"/>
    <n v="-118.8"/>
    <n v="-25139.149999999994"/>
    <x v="33"/>
  </r>
  <r>
    <m/>
    <x v="318"/>
    <s v="Credit Note"/>
    <s v="4401486519"/>
    <s v="BUILDERS WAREHOUSE:NOORDHEUWEL"/>
    <s v="PLANT HANGING BASKET  25CM  170113"/>
    <n v="-1"/>
    <n v="129.30000000000001"/>
    <n v="-129.30000000000001"/>
    <n v="-25268.449999999993"/>
    <x v="33"/>
  </r>
  <r>
    <m/>
    <x v="222"/>
    <s v="Credit Note"/>
    <s v="4401486855"/>
    <s v="BUILDERS WAREHOUSE:SECUNDA"/>
    <s v="PLANT HANGING BASKET 25CM  170113"/>
    <n v="-3"/>
    <n v="129.30000000000001"/>
    <n v="-387.9"/>
    <n v="-25656.349999999995"/>
    <x v="33"/>
  </r>
  <r>
    <m/>
    <x v="222"/>
    <s v="Credit Note"/>
    <s v="4401486961"/>
    <s v="BUILDERS WAREHOUSE:WONDER PARK"/>
    <s v="PLANT HANGING BASKET 25CM  170113"/>
    <n v="-4"/>
    <n v="129.30000000000001"/>
    <n v="-517.20000000000005"/>
    <n v="-26173.549999999996"/>
    <x v="33"/>
  </r>
  <r>
    <m/>
    <x v="222"/>
    <s v="Credit Note"/>
    <s v="4401486873"/>
    <s v="BUILDERS WAREHOUSE:ZAMBEZI"/>
    <s v="PLANT HANGING BASKET 25CM   170113"/>
    <n v="-3"/>
    <n v="129.30000000000001"/>
    <n v="-387.9"/>
    <n v="-26561.449999999997"/>
    <x v="33"/>
  </r>
  <r>
    <m/>
    <x v="253"/>
    <s v="Credit Note"/>
    <s v="4401487832"/>
    <s v="BUILDERS WAREHOUSE:CHERRY LANE"/>
    <s v="PLANT HANGING BASKET 25CM  170113"/>
    <n v="-3"/>
    <n v="112.8"/>
    <n v="-338.4"/>
    <n v="-26899.85"/>
    <x v="33"/>
  </r>
  <r>
    <m/>
    <x v="150"/>
    <s v="Credit Note"/>
    <s v="4401488299"/>
    <s v="BUILDERS WAREHOUSE:BLOEMFONTEIN"/>
    <s v="PLANT HANGING BASKET 25CM  170113"/>
    <n v="-7"/>
    <n v="129.30000000000001"/>
    <n v="-905.1"/>
    <n v="-27804.949999999997"/>
    <x v="33"/>
  </r>
  <r>
    <m/>
    <x v="150"/>
    <s v="Credit Note"/>
    <s v="4401488185"/>
    <s v="BUILDERS WAREHOUSE:NEWMARKET"/>
    <s v="PLANT HANGING BASKET 25CM  170113"/>
    <n v="-2"/>
    <n v="129.30000000000001"/>
    <n v="-258.60000000000002"/>
    <n v="-28063.549999999996"/>
    <x v="33"/>
  </r>
  <r>
    <m/>
    <x v="150"/>
    <s v="Credit Note"/>
    <s v="4401488140"/>
    <s v="BUILDERS WAREHOUSE:BRYANSTON"/>
    <s v="PLANT HANGING BASKET 25CM  170113"/>
    <n v="-1"/>
    <n v="129.30000000000001"/>
    <n v="-129.30000000000001"/>
    <n v="-28192.849999999995"/>
    <x v="33"/>
  </r>
  <r>
    <m/>
    <x v="150"/>
    <s v="Credit Note"/>
    <s v="4401488296"/>
    <s v="BUILDERS WAREHOUSE:NORTHMEAD"/>
    <s v="PLANT HANGING BASKET 25CM  170113"/>
    <n v="-1"/>
    <n v="129.30000000000001"/>
    <n v="-129.30000000000001"/>
    <n v="-28322.149999999994"/>
    <x v="33"/>
  </r>
  <r>
    <m/>
    <x v="151"/>
    <s v="Credit Note"/>
    <s v="4401488840"/>
    <s v="BUILDERS WAREHOUSE:RUSTENBURG"/>
    <s v="PLANT HANGING BASKET 25CM  170113"/>
    <n v="-3"/>
    <n v="129.30000000000001"/>
    <n v="-387.9"/>
    <n v="-28710.049999999996"/>
    <x v="33"/>
  </r>
  <r>
    <m/>
    <x v="151"/>
    <s v="Credit Note"/>
    <s v="4401488783"/>
    <s v="BUILDERS WAREHOUSE:STRUBENS VALLEY"/>
    <s v="PLANT HANGING BASKET 25CM 170113"/>
    <n v="-1"/>
    <n v="129.30000000000001"/>
    <n v="-129.30000000000001"/>
    <n v="-28839.349999999995"/>
    <x v="33"/>
  </r>
  <r>
    <m/>
    <x v="151"/>
    <s v="Credit Note"/>
    <s v="4401488915"/>
    <s v="BUILDERS WAREHOUSE:NOORDHEUWEL"/>
    <s v="PLANT HANGING BASKET 25CM  170113"/>
    <n v="-1"/>
    <n v="129.30000000000001"/>
    <n v="-129.30000000000001"/>
    <n v="-28968.649999999994"/>
    <x v="33"/>
  </r>
  <r>
    <m/>
    <x v="152"/>
    <s v="Credit Note"/>
    <s v="86496A"/>
    <s v="LOTS OF POTS CENTURION"/>
    <s v="PLANT HANGING BASKET 25CM"/>
    <n v="-2"/>
    <n v="118.8"/>
    <n v="-237.6"/>
    <n v="-29206.249999999993"/>
    <x v="33"/>
  </r>
  <r>
    <m/>
    <x v="152"/>
    <s v="Credit Note"/>
    <s v="86498A"/>
    <s v="JOY GARDENS"/>
    <s v="PLANT HANGING BASKET 25CM"/>
    <n v="-5"/>
    <n v="118.8"/>
    <n v="-594"/>
    <n v="-29800.249999999993"/>
    <x v="33"/>
  </r>
  <r>
    <m/>
    <x v="152"/>
    <s v="Credit Note"/>
    <s v="4401478074"/>
    <s v="BUILDERS WAREHOUSE:CHERRY LANE"/>
    <s v="PLANT HANGING BASKET 25CM"/>
    <n v="-1"/>
    <n v="129.30000000000001"/>
    <n v="-129.30000000000001"/>
    <n v="-29929.549999999992"/>
    <x v="33"/>
  </r>
  <r>
    <m/>
    <x v="152"/>
    <s v="Credit Note"/>
    <s v="4401479671"/>
    <s v="BUILDERS WAREHOUSE:CHERRY LANE"/>
    <s v="PLANT HANGING BASKET 25CM"/>
    <n v="-1"/>
    <n v="102.72"/>
    <n v="-102.72"/>
    <n v="-30032.269999999993"/>
    <x v="33"/>
  </r>
  <r>
    <m/>
    <x v="152"/>
    <s v="Credit Note"/>
    <s v="4401483101"/>
    <s v="BUILDERS WAREHOUSE:CHERRY LANE"/>
    <s v="PLANT HANGING BASKET 25CM"/>
    <n v="-3"/>
    <n v="102.72"/>
    <n v="-308.16000000000003"/>
    <n v="-30340.429999999993"/>
    <x v="33"/>
  </r>
  <r>
    <m/>
    <x v="153"/>
    <s v="Credit Note"/>
    <s v="4401490429"/>
    <s v="BUILDERS WAREHOUSE:MIDDELBURG"/>
    <s v="PLANT HANGING BASKET 25CM 170113"/>
    <n v="-2"/>
    <n v="129.30000000000001"/>
    <n v="-258.60000000000002"/>
    <n v="-30599.029999999992"/>
    <x v="33"/>
  </r>
  <r>
    <m/>
    <x v="134"/>
    <s v="Credit Note"/>
    <s v="4401490954"/>
    <s v="BUILDERS WAREHOUSE:BLOEMFONTEIN"/>
    <s v="PLANT HANGING BASKET 25CM  170113"/>
    <n v="-2"/>
    <n v="129.30000000000001"/>
    <n v="-258.60000000000002"/>
    <n v="-30857.62999999999"/>
    <x v="33"/>
  </r>
  <r>
    <m/>
    <x v="134"/>
    <s v="Credit Note"/>
    <s v="86526A"/>
    <s v="THYME SQUARE"/>
    <s v="PLANT HANGING BASKET 25CM"/>
    <n v="-2"/>
    <n v="118.8"/>
    <n v="-237.6"/>
    <n v="-31095.229999999989"/>
    <x v="33"/>
  </r>
  <r>
    <m/>
    <x v="134"/>
    <s v="Credit Note"/>
    <s v="4401490875"/>
    <s v="BUILDERS WAREHOUSE:NORTHMEAD"/>
    <s v="PLANT HANGING BASKET 25CM  170113"/>
    <n v="-1"/>
    <n v="129.30000000000001"/>
    <n v="-129.30000000000001"/>
    <n v="-31224.529999999988"/>
    <x v="33"/>
  </r>
  <r>
    <m/>
    <x v="254"/>
    <s v="Credit Note"/>
    <s v="4401492090"/>
    <s v="BUILDERS WAREHOUSE:ZAMBEZI"/>
    <s v="PLANT HANGING BASKET 25CM  170113"/>
    <n v="-7"/>
    <n v="129.30000000000001"/>
    <n v="-905.1"/>
    <n v="-32129.629999999986"/>
    <x v="33"/>
  </r>
  <r>
    <m/>
    <x v="254"/>
    <s v="Credit Note"/>
    <s v="4401491928"/>
    <s v="BUILDERS WAREHOUSE:LYNNWOOD"/>
    <s v="PLANT HANGING BASKET 25CM  170113"/>
    <n v="-1"/>
    <n v="129.30000000000001"/>
    <n v="-129.30000000000001"/>
    <n v="-32258.929999999986"/>
    <x v="33"/>
  </r>
  <r>
    <m/>
    <x v="290"/>
    <s v="Credit Note"/>
    <s v="4401492562"/>
    <s v="BUILDERS WAREHOUSE:NEWCASTLE"/>
    <s v="PLANT HANGING BASKET 25CM  170113"/>
    <n v="-7"/>
    <n v="129.30000000000001"/>
    <n v="-905.1"/>
    <n v="-33164.029999999984"/>
    <x v="33"/>
  </r>
  <r>
    <m/>
    <x v="221"/>
    <s v="Credit Note"/>
    <s v="4401493056"/>
    <s v="BUILDERS WAREHOUSE:ERASMUS PARK"/>
    <s v="PLANT HANGING BASKET 25CM  170113"/>
    <n v="-6"/>
    <n v="129.30000000000001"/>
    <n v="-775.8"/>
    <n v="-33939.829999999987"/>
    <x v="33"/>
  </r>
  <r>
    <m/>
    <x v="242"/>
    <s v="Credit Note"/>
    <s v="4401493509"/>
    <s v="BUILDERS WAREHOUSE:NELSPRUIT"/>
    <s v="PLANT HANGING BASKET 25CM  170113"/>
    <n v="-3"/>
    <n v="129.30000000000001"/>
    <n v="-387.9"/>
    <n v="-34327.729999999989"/>
    <x v="33"/>
  </r>
  <r>
    <m/>
    <x v="242"/>
    <s v="Credit Note"/>
    <s v="86593A"/>
    <s v="BUILDERS WAREHOUSE:NELSPRUIT"/>
    <s v="PLANT HANGING BASKET 25CM  170113"/>
    <n v="-1"/>
    <n v="129.30000000000001"/>
    <n v="-129.30000000000001"/>
    <n v="-34457.029999999992"/>
    <x v="33"/>
  </r>
  <r>
    <m/>
    <x v="242"/>
    <s v="Credit Note"/>
    <s v="4401493445"/>
    <s v="BUILDERS WAREHOUSE:BOKSBURG (NEW)"/>
    <s v="PLANT HANGING BASKET 25CM  170113"/>
    <n v="-3"/>
    <n v="129.30000000000001"/>
    <n v="-387.9"/>
    <n v="-34844.929999999993"/>
    <x v="33"/>
  </r>
  <r>
    <m/>
    <x v="226"/>
    <s v="Credit Note"/>
    <s v="4401494273"/>
    <s v="BUILDERS WAREHOUSE:SECUNDA"/>
    <s v="PLANT HANGING BASKET 25CM  170113"/>
    <n v="-1"/>
    <n v="129.30000000000001"/>
    <n v="-129.30000000000001"/>
    <n v="-34974.229999999996"/>
    <x v="33"/>
  </r>
  <r>
    <m/>
    <x v="226"/>
    <s v="Credit Note"/>
    <s v="4401494329"/>
    <s v="BUILDERS WAREHOUSE:ZAMBEZI"/>
    <s v="PLANT HANGING BASKET 25CM  170113"/>
    <n v="-4"/>
    <n v="129.30000000000001"/>
    <n v="-517.20000000000005"/>
    <n v="-35491.429999999993"/>
    <x v="33"/>
  </r>
  <r>
    <m/>
    <x v="226"/>
    <s v="Credit Note"/>
    <s v="4401494386"/>
    <s v="BUILDERS WAREHOUSE:WONDERBOOM"/>
    <s v="PLANT HANGING BASKET 25CM  170113"/>
    <n v="-2"/>
    <n v="129.30000000000001"/>
    <n v="-258.60000000000002"/>
    <n v="-35750.029999999992"/>
    <x v="33"/>
  </r>
  <r>
    <m/>
    <x v="226"/>
    <s v="Credit Note"/>
    <s v="4401494434"/>
    <s v="BUILDERS WAREHOUSE:FOURWAYS"/>
    <s v="PLANT HANGING BASKET 25CM  170113"/>
    <n v="-1"/>
    <n v="129.30000000000001"/>
    <n v="-129.30000000000001"/>
    <n v="-35879.329999999994"/>
    <x v="33"/>
  </r>
  <r>
    <m/>
    <x v="227"/>
    <s v="Credit Note"/>
    <s v="1086"/>
    <s v="LOTS OF POTS CENTURION"/>
    <s v="PLANT HANGING BASKET 25CM"/>
    <n v="-4"/>
    <n v="118.8"/>
    <n v="-475.2"/>
    <n v="-36354.529999999992"/>
    <x v="33"/>
  </r>
  <r>
    <m/>
    <x v="228"/>
    <s v="Credit Note"/>
    <s v="4401495132"/>
    <s v="BUILDERS WAREHOUSE:NOORDHEUWEL"/>
    <s v="PLANT HANGING BASKET 25CM  170113"/>
    <n v="-6"/>
    <n v="129.30000000000001"/>
    <n v="-775.8"/>
    <n v="-37130.329999999994"/>
    <x v="33"/>
  </r>
  <r>
    <m/>
    <x v="255"/>
    <s v="Credit Note"/>
    <s v="4401495453"/>
    <s v="BUILDERS WAREHOUSE:BLOEMFONTEIN"/>
    <s v="PLANT HANGING BASKET 25CM  170113"/>
    <n v="-6"/>
    <n v="129.30000000000001"/>
    <n v="-775.8"/>
    <n v="-37906.129999999997"/>
    <x v="33"/>
  </r>
  <r>
    <m/>
    <x v="255"/>
    <s v="Credit Note"/>
    <s v="4401495433"/>
    <s v="BUILDERS WAREHOUSE:FOURWAYS"/>
    <s v="PLANT HANGING BASKET 25CM  170113"/>
    <n v="-1"/>
    <n v="129.30000000000001"/>
    <n v="-129.30000000000001"/>
    <n v="-38035.43"/>
    <x v="33"/>
  </r>
  <r>
    <m/>
    <x v="255"/>
    <s v="Credit Note"/>
    <s v="4401495408"/>
    <s v="BUILDERS WAREHOUSE:EDENVALE"/>
    <s v="PLANT HANGING BASKET 25CM  170113"/>
    <n v="-4"/>
    <n v="129.30000000000001"/>
    <n v="-517.20000000000005"/>
    <n v="-38552.629999999997"/>
    <x v="33"/>
  </r>
  <r>
    <m/>
    <x v="255"/>
    <s v="Credit Note"/>
    <s v="4401495449"/>
    <s v="BUILDERS WAREHOUSE:MAFIKENG"/>
    <s v="PLANT HANGING BASKET 25CM  170113"/>
    <n v="-2"/>
    <n v="129.30000000000001"/>
    <n v="-258.60000000000002"/>
    <n v="-38811.229999999996"/>
    <x v="33"/>
  </r>
  <r>
    <m/>
    <x v="323"/>
    <s v="Credit Note"/>
    <s v="86671A"/>
    <s v="BUILDERS WAREHOUSE:MAFIKENG"/>
    <s v="PLANT HANGING BASKET 25CM"/>
    <n v="-2"/>
    <n v="129.30000000000001"/>
    <n v="-258.60000000000002"/>
    <n v="-39069.829999999994"/>
    <x v="33"/>
  </r>
  <r>
    <m/>
    <x v="59"/>
    <s v="Credit Note"/>
    <s v="4401496255"/>
    <s v="BUILDERS WAREHOUSE:RUSTENBURG"/>
    <s v="PLANT HANGING BASKET 25CM  170113"/>
    <n v="-7"/>
    <n v="129.30000000000001"/>
    <n v="-905.1"/>
    <n v="-39974.929999999993"/>
    <x v="33"/>
  </r>
  <r>
    <m/>
    <x v="59"/>
    <s v="Credit Note"/>
    <s v="4401496137"/>
    <s v="BUILDERS WAREHOUSE:CENTURION"/>
    <s v="PLANT HANGING BASKET 25CM  170113"/>
    <n v="-4"/>
    <n v="129.30000000000001"/>
    <n v="-517.20000000000005"/>
    <n v="-40492.12999999999"/>
    <x v="33"/>
  </r>
  <r>
    <m/>
    <x v="59"/>
    <s v="Credit Note"/>
    <s v="4401496259"/>
    <s v="BUILDERS WAREHOUSE:WOODLANDS"/>
    <s v="PLANT HANGING BASKET 25CM  170113"/>
    <n v="-6"/>
    <n v="129.30000000000001"/>
    <n v="-775.8"/>
    <n v="-41267.929999999993"/>
    <x v="33"/>
  </r>
  <r>
    <m/>
    <x v="155"/>
    <s v="Credit Note"/>
    <s v="86701A"/>
    <s v="LOTS OF POTS CENTURION"/>
    <s v="PLANT HANGING BASKET 25CM"/>
    <n v="-1"/>
    <n v="118.8"/>
    <n v="-118.8"/>
    <n v="-41386.729999999996"/>
    <x v="33"/>
  </r>
  <r>
    <m/>
    <x v="156"/>
    <s v="Credit Note"/>
    <s v="4401496934"/>
    <s v="BUILDERS WAREHOUSE:NOORDHEUWEL"/>
    <s v="PLANT HANGING BASKET 25CM  170113"/>
    <n v="-3"/>
    <n v="129.30000000000001"/>
    <n v="-387.9"/>
    <n v="-41774.629999999997"/>
    <x v="33"/>
  </r>
  <r>
    <m/>
    <x v="156"/>
    <s v="Credit Note"/>
    <s v="4401496918"/>
    <s v="BUILDERS WAREHOUSE:KEMPTON PARK"/>
    <s v="PLANT HANGING BASKET 25CM  170113"/>
    <n v="-5"/>
    <n v="129.30000000000001"/>
    <n v="-646.5"/>
    <n v="-42421.13"/>
    <x v="33"/>
  </r>
  <r>
    <m/>
    <x v="157"/>
    <s v="Credit Note"/>
    <s v="4401497388"/>
    <s v="BUILDERS WAREHOUSE:NEWMARKET"/>
    <s v="PLANT HANGING BASKET 25CM  170113"/>
    <n v="-8"/>
    <n v="129.30000000000001"/>
    <n v="-1034.4000000000001"/>
    <n v="-43455.53"/>
    <x v="33"/>
  </r>
  <r>
    <m/>
    <x v="157"/>
    <s v="Credit Note"/>
    <s v="1129"/>
    <s v="THYME SQUARE"/>
    <s v="PLANT HANGING BASKET 25CM"/>
    <n v="-2"/>
    <n v="118.8"/>
    <n v="-237.6"/>
    <n v="-43693.13"/>
    <x v="33"/>
  </r>
  <r>
    <m/>
    <x v="157"/>
    <s v="Credit Note"/>
    <s v="26159"/>
    <s v="LIFESTYLE HOME GARDEN"/>
    <s v="PLANT HANGING BASKET 25CM"/>
    <n v="-1"/>
    <n v="118.8"/>
    <n v="-118.8"/>
    <n v="-43811.93"/>
    <x v="33"/>
  </r>
  <r>
    <m/>
    <x v="158"/>
    <s v="Credit Note"/>
    <s v="4401497956"/>
    <s v="BUILDERS WAREHOUSE:NOORDHEUWEL"/>
    <s v="PLANT HANGING BASKET 25CM  170113"/>
    <n v="-6"/>
    <n v="129.30000000000001"/>
    <n v="-775.8"/>
    <n v="-44587.73"/>
    <x v="33"/>
  </r>
  <r>
    <m/>
    <x v="158"/>
    <s v="Credit Note"/>
    <s v="4401497986"/>
    <s v="BUILDERS WAREHOUSE:SILVERLAKES"/>
    <s v="PLANT HANGING BASKET 25CM  170113"/>
    <n v="-6"/>
    <n v="129.30000000000001"/>
    <n v="-775.8"/>
    <n v="-45363.530000000006"/>
    <x v="33"/>
  </r>
  <r>
    <m/>
    <x v="158"/>
    <s v="Credit Note"/>
    <s v="86738A"/>
    <s v="BUILDERS WAREHOUSE:SILVERLAKES"/>
    <s v="PLANT HANGING BASKET 25CM  170113"/>
    <n v="-1"/>
    <n v="129.30000000000001"/>
    <n v="-129.30000000000001"/>
    <n v="-45492.830000000009"/>
    <x v="33"/>
  </r>
  <r>
    <m/>
    <x v="159"/>
    <s v="Credit Note"/>
    <s v="4401498397"/>
    <s v="BUILDERS WAREHOUSE:SECUNDA"/>
    <s v="PLANT HANGING BASKET 25CM  170113"/>
    <n v="-2"/>
    <n v="129.30000000000001"/>
    <n v="-258.60000000000002"/>
    <n v="-45751.430000000008"/>
    <x v="33"/>
  </r>
  <r>
    <m/>
    <x v="159"/>
    <s v="Credit Note"/>
    <s v="4401498506"/>
    <s v="BUILDERS WAREHOUSE:ZAMBEZI"/>
    <s v="PLANT HANGING BASKET 25CM  170113"/>
    <n v="-3"/>
    <n v="129.30000000000001"/>
    <n v="-387.9"/>
    <n v="-46139.330000000009"/>
    <x v="33"/>
  </r>
  <r>
    <m/>
    <x v="159"/>
    <s v="Credit Note"/>
    <s v="10919"/>
    <s v="FH CHAMBERLAIN TRADING (PTY) LTD:KYALAMI"/>
    <s v="PLANT HANGING BASKET 25CM"/>
    <n v="-4"/>
    <n v="129.30000000000001"/>
    <n v="-517.20000000000005"/>
    <n v="-46656.530000000006"/>
    <x v="33"/>
  </r>
  <r>
    <m/>
    <x v="159"/>
    <s v="Credit Note"/>
    <s v="15034"/>
    <s v="FH CHAMBERLAIN TRADING (PTY) LTD:RIVIERA"/>
    <s v="PLANT HANGING BASKET 25CM"/>
    <n v="-9"/>
    <n v="129.30000000000001"/>
    <n v="-1163.7"/>
    <n v="-47820.23"/>
    <x v="33"/>
  </r>
  <r>
    <m/>
    <x v="160"/>
    <s v="Credit Note"/>
    <s v="4401498980"/>
    <s v="BUILDERS WAREHOUSE:BLOEMFONTEIN"/>
    <s v="PLANT HANGING BASKET 25CM  170113"/>
    <n v="-5"/>
    <n v="129.30000000000001"/>
    <n v="-646.5"/>
    <n v="-48466.73"/>
    <x v="33"/>
  </r>
  <r>
    <m/>
    <x v="162"/>
    <s v="Credit Note"/>
    <s v="4401499874"/>
    <s v="BUILDERS WAREHOUSE:BETHLEHEM"/>
    <s v="PLANT HANGING BASKET 25CM  170113"/>
    <n v="-1"/>
    <n v="129.30000000000001"/>
    <n v="-129.30000000000001"/>
    <n v="-48596.030000000006"/>
    <x v="33"/>
  </r>
  <r>
    <m/>
    <x v="162"/>
    <s v="Credit Note"/>
    <s v="4401499900"/>
    <s v="BUILDERS WAREHOUSE:BOKSBURG (NEW)"/>
    <s v="PLANT HANGING BASKET 25CM  170113"/>
    <n v="-2"/>
    <n v="129.30000000000001"/>
    <n v="-258.60000000000002"/>
    <n v="-48854.630000000005"/>
    <x v="33"/>
  </r>
  <r>
    <m/>
    <x v="135"/>
    <s v="Credit Note"/>
    <s v="86794A"/>
    <s v="THYME SQUARE"/>
    <s v="PLANT HANGING BASKET 25CM"/>
    <n v="-2"/>
    <n v="118.8"/>
    <n v="-237.6"/>
    <n v="-49092.23"/>
    <x v="33"/>
  </r>
  <r>
    <m/>
    <x v="163"/>
    <s v="Credit Note"/>
    <s v="4401500520"/>
    <s v="BUILDERS WAREHOUSE:RUSTENBURG"/>
    <s v="PLANT HANGING BASKET 25CM  170113"/>
    <n v="-6"/>
    <n v="129.30000000000001"/>
    <n v="-775.8"/>
    <n v="-49868.030000000006"/>
    <x v="33"/>
  </r>
  <r>
    <m/>
    <x v="163"/>
    <s v="Credit Note"/>
    <s v="4401497395"/>
    <s v="BUILDERS WAREHOUSE:NORTHMEAD"/>
    <s v="PLANT HANGING BASKET 25CM"/>
    <n v="-2"/>
    <n v="129.30000000000001"/>
    <n v="-258.60000000000002"/>
    <n v="-50126.630000000005"/>
    <x v="33"/>
  </r>
  <r>
    <m/>
    <x v="164"/>
    <s v="Credit Note"/>
    <s v="4401500961"/>
    <s v="BUILDERS WAREHOUSE:WOODLANDS"/>
    <s v="PLANT HANGING BASKET 25CM  170113"/>
    <n v="-7"/>
    <n v="129.30000000000001"/>
    <n v="-905.1"/>
    <n v="-51031.73"/>
    <x v="33"/>
  </r>
  <r>
    <m/>
    <x v="164"/>
    <s v="Credit Note"/>
    <s v="4401501036"/>
    <s v="BUILDERS WAREHOUSE:CHERRY LANE"/>
    <s v="PLANT HANGING BASKET 25CM  170113"/>
    <n v="-4"/>
    <n v="129.30000000000001"/>
    <n v="-517.20000000000005"/>
    <n v="-51548.93"/>
    <x v="33"/>
  </r>
  <r>
    <m/>
    <x v="165"/>
    <s v="Credit Note"/>
    <s v="4401501183"/>
    <s v="BUILDERS WAREHOUSE:MIDDELBURG"/>
    <s v="PLANT HANGING BASKET 25CM  170113"/>
    <n v="-1"/>
    <n v="129.30000000000001"/>
    <n v="-129.30000000000001"/>
    <n v="-51678.23"/>
    <x v="33"/>
  </r>
  <r>
    <m/>
    <x v="165"/>
    <s v="Credit Note"/>
    <s v="1131"/>
    <s v="LOTS OF POTS CENTURION"/>
    <s v="PLANT HANGING BASKET 25CM"/>
    <n v="-4"/>
    <n v="118.8"/>
    <n v="-475.2"/>
    <n v="-52153.43"/>
    <x v="33"/>
  </r>
  <r>
    <m/>
    <x v="256"/>
    <s v="Credit Note"/>
    <s v="4401501979"/>
    <s v="BUILDERS WAREHOUSE:BLOEMFONTEIN"/>
    <s v="PLANT HANGING BASKET 25CM  170113"/>
    <n v="-3"/>
    <n v="129.30000000000001"/>
    <n v="-387.9"/>
    <n v="-52541.33"/>
    <x v="33"/>
  </r>
  <r>
    <m/>
    <x v="256"/>
    <s v="Credit Note"/>
    <s v="1035"/>
    <s v="THYME SQUARE"/>
    <s v="PLANT HANGING BASKET 25CM"/>
    <n v="-1"/>
    <n v="118.8"/>
    <n v="-118.8"/>
    <n v="-52660.130000000005"/>
    <x v="33"/>
  </r>
  <r>
    <m/>
    <x v="256"/>
    <s v="Credit Note"/>
    <s v="4401501946"/>
    <s v="BUILDERS WAREHOUSE:CARNIVAL MALL"/>
    <s v="PLANT HANGING BASKET 25CM  170113"/>
    <n v="-3"/>
    <n v="129.30000000000001"/>
    <n v="-387.9"/>
    <n v="-53048.030000000006"/>
    <x v="33"/>
  </r>
  <r>
    <m/>
    <x v="166"/>
    <s v="Credit Note"/>
    <s v="4401502884"/>
    <s v="BUILDERS WAREHOUSE:BOKSBURG (NEW)"/>
    <s v="PLANT HANGING BASKET 25CM  170113"/>
    <n v="-5"/>
    <n v="129.30000000000001"/>
    <n v="-646.5"/>
    <n v="-53694.530000000006"/>
    <x v="33"/>
  </r>
  <r>
    <m/>
    <x v="167"/>
    <s v="Credit Note"/>
    <s v="4401503359"/>
    <s v="BUILDERS WAREHOUSE:CEDAR SQUARE"/>
    <s v="PLANT HANGING BASKET 25CM  170113"/>
    <n v="-3"/>
    <n v="129.30000000000001"/>
    <n v="-387.9"/>
    <n v="-54082.430000000008"/>
    <x v="33"/>
  </r>
  <r>
    <m/>
    <x v="168"/>
    <s v="Credit Note"/>
    <s v="16519"/>
    <s v="FH CHAMBERLAIN TRADING (PTY) LTD:WATERKLOOF GLEN"/>
    <s v="PLANT HANGING BASKET 25CM"/>
    <n v="-1"/>
    <n v="129.30000000000001"/>
    <n v="-129.30000000000001"/>
    <n v="-54211.73000000001"/>
    <x v="33"/>
  </r>
  <r>
    <m/>
    <x v="169"/>
    <s v="Credit Note"/>
    <s v="4401504265"/>
    <s v="BUILDERS WAREHOUSE:KEMPTON PARK"/>
    <s v="PLANT HANGING BASKET 25CM  170113"/>
    <n v="-7"/>
    <n v="129.30000000000001"/>
    <n v="-905.1"/>
    <n v="-55116.830000000009"/>
    <x v="33"/>
  </r>
  <r>
    <m/>
    <x v="60"/>
    <s v="Credit Note"/>
    <s v="4401504697"/>
    <s v="BUILDERS WAREHOUSE:NORTHMEAD"/>
    <s v="PLANT HANGING BASKET 25CM  170113"/>
    <n v="-8"/>
    <n v="129.30000000000001"/>
    <n v="-1034.4000000000001"/>
    <n v="-56151.23000000001"/>
    <x v="33"/>
  </r>
  <r>
    <m/>
    <x v="60"/>
    <s v="Credit Note"/>
    <s v="4401504672"/>
    <s v="BUILDERS WAREHOUSE:MAFIKENG"/>
    <s v="PLANT HANGING BASKET 25CM  170113"/>
    <n v="-3"/>
    <n v="129.30000000000001"/>
    <n v="-387.9"/>
    <n v="-56539.130000000012"/>
    <x v="33"/>
  </r>
  <r>
    <m/>
    <x v="60"/>
    <s v="Credit Note"/>
    <s v="4401504626"/>
    <s v="BUILDERS WAREHOUSE:FOURWAYS"/>
    <s v="PLANT HANGING BASKET 25CM  170113"/>
    <n v="-1"/>
    <n v="129.30000000000001"/>
    <n v="-129.30000000000001"/>
    <n v="-56668.430000000015"/>
    <x v="33"/>
  </r>
  <r>
    <m/>
    <x v="60"/>
    <s v="Credit Note"/>
    <s v="4401504685"/>
    <s v="BUILDERS WAREHOUSE:EDENVALE"/>
    <s v="PLANT HANGING BASKET 25CM  170113"/>
    <n v="-8"/>
    <n v="129.30000000000001"/>
    <n v="-1034.4000000000001"/>
    <n v="-57702.830000000016"/>
    <x v="33"/>
  </r>
  <r>
    <m/>
    <x v="60"/>
    <s v="Credit Note"/>
    <s v="4401504662"/>
    <s v="BUILDERS WAREHOUSE:RIVONIA"/>
    <s v="PLANT HANGING BASKET 25CM  170113"/>
    <n v="-5"/>
    <n v="129.30000000000001"/>
    <n v="-646.5"/>
    <n v="-58349.330000000016"/>
    <x v="33"/>
  </r>
  <r>
    <m/>
    <x v="60"/>
    <s v="Credit Note"/>
    <s v="4401504633"/>
    <s v="BUILDERS WAREHOUSE:NEWMARKET"/>
    <s v="PLANT HANGING BASKET 25CM  170113"/>
    <n v="-15"/>
    <n v="129.30000000000001"/>
    <n v="-1939.5"/>
    <n v="-60288.830000000016"/>
    <x v="33"/>
  </r>
  <r>
    <m/>
    <x v="60"/>
    <s v="Credit Note"/>
    <s v="0985"/>
    <s v="THYME SQUARE"/>
    <s v="PLANT HANGING BASKET 25CM"/>
    <n v="-3"/>
    <n v="118.8"/>
    <n v="-356.4"/>
    <n v="-60645.230000000018"/>
    <x v="33"/>
  </r>
  <r>
    <m/>
    <x v="170"/>
    <s v="Credit Note"/>
    <s v="4401505143"/>
    <s v="BUILDERS WAREHOUSE:RUSTENBURG"/>
    <s v="PLANT HANGING BASKET 25CM  170113"/>
    <n v="-1"/>
    <n v="129.30000000000001"/>
    <n v="-129.30000000000001"/>
    <n v="-60774.530000000021"/>
    <x v="33"/>
  </r>
  <r>
    <m/>
    <x v="170"/>
    <s v="Credit Note"/>
    <s v="4401505543"/>
    <s v="BUILDERS WAREHOUSE:ZAMBEZI"/>
    <s v="PLANT HANGING BASKET 25CM  170113"/>
    <n v="-2"/>
    <n v="129.30000000000001"/>
    <n v="-258.60000000000002"/>
    <n v="-61033.130000000019"/>
    <x v="33"/>
  </r>
  <r>
    <m/>
    <x v="171"/>
    <s v="Credit Note"/>
    <s v="4401505555"/>
    <s v="BUILDERS WAREHOUSE:CENTURION"/>
    <s v="PLANT HANGING BASKET 25CM  170113"/>
    <n v="-5"/>
    <n v="129.30000000000001"/>
    <n v="-646.5"/>
    <n v="-61679.630000000019"/>
    <x v="33"/>
  </r>
  <r>
    <m/>
    <x v="171"/>
    <s v="Credit Note"/>
    <s v="4401505534"/>
    <s v="BUILDERS WAREHOUSE:WONDERBOOM"/>
    <s v="PLANT HANGING BASKET 25CM  170113"/>
    <n v="-2"/>
    <n v="129.30000000000001"/>
    <n v="-258.60000000000002"/>
    <n v="-61938.230000000018"/>
    <x v="33"/>
  </r>
  <r>
    <m/>
    <x v="171"/>
    <s v="Credit Note"/>
    <s v="4401505508"/>
    <s v="BUILDERS WAREHOUSE:SECUNDA"/>
    <s v="PLANT HANGING BASKET 25CM  170113"/>
    <n v="-2"/>
    <n v="129.30000000000001"/>
    <n v="-258.60000000000002"/>
    <n v="-62196.830000000016"/>
    <x v="33"/>
  </r>
  <r>
    <m/>
    <x v="136"/>
    <s v="Credit Note"/>
    <s v="0850"/>
    <s v="LOTS OF POTS CENTURION"/>
    <s v="PLANT HANGING BASKET 25CM"/>
    <n v="-5"/>
    <n v="118.8"/>
    <n v="-594"/>
    <n v="-62790.830000000016"/>
    <x v="33"/>
  </r>
  <r>
    <m/>
    <x v="136"/>
    <s v="Credit Note"/>
    <s v="16561"/>
    <s v="FH CHAMBERLAIN TRADING (PTY) LTD:WATERKLOOF GLEN"/>
    <s v="PLANT HANGING BASKET 25CM"/>
    <n v="-2"/>
    <n v="129.30000000000001"/>
    <n v="-258.60000000000002"/>
    <n v="-63049.430000000015"/>
    <x v="33"/>
  </r>
  <r>
    <m/>
    <x v="136"/>
    <s v="Credit Note"/>
    <s v="4401505849"/>
    <s v="BUILDERS WAREHOUSE:BLOEMFONTEIN"/>
    <s v="PLANT HANGING BASKET 25CM  170113"/>
    <n v="-5"/>
    <n v="129.30000000000001"/>
    <n v="-646.5"/>
    <n v="-63695.930000000015"/>
    <x v="33"/>
  </r>
  <r>
    <m/>
    <x v="172"/>
    <s v="Credit Note"/>
    <s v="4401506144"/>
    <s v="BUILDERS WAREHOUSE:NORWOOD"/>
    <s v="PLANT HANGING BASKET 25CM  170113"/>
    <n v="-1"/>
    <n v="129.30000000000001"/>
    <n v="-129.30000000000001"/>
    <n v="-63825.230000000018"/>
    <x v="33"/>
  </r>
  <r>
    <m/>
    <x v="247"/>
    <s v="Credit Note"/>
    <s v="1137"/>
    <s v="THYME SQUARE"/>
    <s v="PLANT HANGING BASKET 25CM"/>
    <n v="-1"/>
    <n v="118.8"/>
    <n v="-118.8"/>
    <n v="-63944.030000000021"/>
    <x v="33"/>
  </r>
  <r>
    <m/>
    <x v="247"/>
    <s v="Credit Note"/>
    <s v="4401506534"/>
    <s v="BUILDERS WAREHOUSE:NORTHMEAD"/>
    <s v="PLANT HANGING BASKET 25CM  170113"/>
    <n v="-5"/>
    <n v="129.30000000000001"/>
    <n v="-646.5"/>
    <n v="-64590.530000000021"/>
    <x v="33"/>
  </r>
  <r>
    <m/>
    <x v="292"/>
    <s v="Credit Note"/>
    <s v="4401506967"/>
    <s v="BUILDERS WAREHOUSE:NOORDHEUWEL"/>
    <s v="PLANT HANGING BASKET 25CM  170113"/>
    <n v="-1"/>
    <n v="129.30000000000001"/>
    <n v="-129.30000000000001"/>
    <n v="-64719.830000000024"/>
    <x v="33"/>
  </r>
  <r>
    <m/>
    <x v="173"/>
    <s v="Credit Note"/>
    <s v="4401507311"/>
    <s v="BUILDERS WAREHOUSE:ERASMUS PARK"/>
    <s v="PLANT HANGING BASKET 25CM  170113"/>
    <n v="-7"/>
    <n v="129.30000000000001"/>
    <n v="-905.1"/>
    <n v="-65624.930000000022"/>
    <x v="33"/>
  </r>
  <r>
    <m/>
    <x v="173"/>
    <s v="Credit Note"/>
    <s v="4401507306"/>
    <s v="BUILDERS WAREHOUSE:ZAMBEZI"/>
    <s v="PLANT HANGING BASKET 25CM  170113"/>
    <n v="-3"/>
    <n v="129.30000000000001"/>
    <n v="-387.9"/>
    <n v="-66012.830000000016"/>
    <x v="33"/>
  </r>
  <r>
    <m/>
    <x v="174"/>
    <s v="Credit Note"/>
    <s v="1138"/>
    <s v="LOTS OF POTS PTA"/>
    <s v="PLANT HANGING BASKET 25CM"/>
    <n v="-2"/>
    <n v="118.8"/>
    <n v="-237.6"/>
    <n v="-66250.430000000022"/>
    <x v="33"/>
  </r>
  <r>
    <m/>
    <x v="174"/>
    <s v="Credit Note"/>
    <s v="15199"/>
    <s v="FH CHAMBERLAIN TRADING (PTY) LTD:RIVIERA"/>
    <s v="PLANT HANGING BASKET 25CM"/>
    <n v="-14"/>
    <n v="129.30000000000001"/>
    <n v="-1810.2"/>
    <n v="-68060.630000000019"/>
    <x v="33"/>
  </r>
  <r>
    <m/>
    <x v="175"/>
    <s v="Credit Note"/>
    <s v="4401508282"/>
    <s v="BUILDERS WAREHOUSE:KEMPTON PARK"/>
    <s v="PLANT HANGING BASKET 25CM  170113"/>
    <n v="-3"/>
    <n v="129.30000000000001"/>
    <n v="-387.9"/>
    <n v="-68448.530000000013"/>
    <x v="33"/>
  </r>
  <r>
    <m/>
    <x v="175"/>
    <s v="Credit Note"/>
    <s v="4401508214"/>
    <s v="BUILDERS WAREHOUSE:GREENSTONE"/>
    <s v="PLANT HANGING BASKET 25CM  170113"/>
    <n v="-1"/>
    <n v="129.30000000000001"/>
    <n v="-129.30000000000001"/>
    <n v="-68577.830000000016"/>
    <x v="33"/>
  </r>
  <r>
    <m/>
    <x v="175"/>
    <s v="Credit Note"/>
    <s v="4401508167"/>
    <s v="BUILDERS WAREHOUSE:VEREENIGING"/>
    <s v="PLANT HANGING BASKET 25CM  170113"/>
    <n v="-1"/>
    <n v="129.30000000000001"/>
    <n v="-129.30000000000001"/>
    <n v="-68707.130000000019"/>
    <x v="33"/>
  </r>
  <r>
    <m/>
    <x v="176"/>
    <s v="Credit Note"/>
    <s v="4401508631"/>
    <s v="BUILDERS WAREHOUSE:EDENVALE"/>
    <s v="PLANT HANGING BASKET 25CM  170113"/>
    <n v="-1"/>
    <n v="129.30000000000001"/>
    <n v="-129.30000000000001"/>
    <n v="-68836.430000000022"/>
    <x v="33"/>
  </r>
  <r>
    <m/>
    <x v="61"/>
    <s v="Credit Note"/>
    <s v="4401509835"/>
    <s v="BUILDERS WAREHOUSE:RUSTENBURG"/>
    <s v="PLANT HANGING BASKET 25CM  170113"/>
    <n v="-2"/>
    <n v="129.30000000000001"/>
    <n v="-258.60000000000002"/>
    <n v="-69095.030000000028"/>
    <x v="33"/>
  </r>
  <r>
    <m/>
    <x v="62"/>
    <s v="Credit Note"/>
    <s v="4401510492"/>
    <s v="BUILDERS WAREHOUSE:ZAMBEZI"/>
    <s v="PLANT HANGING BASKET 25CM"/>
    <n v="-7"/>
    <n v="129.30000000000001"/>
    <n v="-905.1"/>
    <n v="-70000.130000000034"/>
    <x v="33"/>
  </r>
  <r>
    <m/>
    <x v="62"/>
    <s v="Credit Note"/>
    <s v="4401510492"/>
    <s v="BUILDERS WAREHOUSE:ZAMBEZI"/>
    <s v="PLANT HANGING BASKET 25CM"/>
    <n v="-10"/>
    <n v="129.30000000000001"/>
    <n v="-1293"/>
    <n v="-71293.130000000034"/>
    <x v="33"/>
  </r>
  <r>
    <m/>
    <x v="63"/>
    <s v="Credit Note"/>
    <s v="4401510866"/>
    <s v="BUILDERS WAREHOUSE:BOKSBURG (NEW)"/>
    <s v="PLANT HANGING BASKET 25CM  170113"/>
    <n v="-8"/>
    <n v="129.30000000000001"/>
    <n v="-1034.4000000000001"/>
    <n v="-72327.530000000028"/>
    <x v="33"/>
  </r>
  <r>
    <m/>
    <x v="63"/>
    <s v="Credit Note"/>
    <s v="4401510773"/>
    <s v="BUILDERS WAREHOUSE:STRUBENS VALLEY"/>
    <s v="PLANT HANGING BASKET 25CM  170113"/>
    <n v="-7"/>
    <n v="129.30000000000001"/>
    <n v="-905.1"/>
    <n v="-73232.630000000034"/>
    <x v="33"/>
  </r>
  <r>
    <m/>
    <x v="63"/>
    <s v="Credit Note"/>
    <s v="4401510855"/>
    <s v="BUILDERS WAREHOUSE:NORTHRIDING"/>
    <s v="PLANT HANGING BASKET 25CM  170113"/>
    <n v="-2"/>
    <n v="129.30000000000001"/>
    <n v="-258.60000000000002"/>
    <n v="-73491.23000000004"/>
    <x v="33"/>
  </r>
  <r>
    <m/>
    <x v="64"/>
    <s v="Credit Note"/>
    <s v="4401512027"/>
    <s v="BUILDERS WAREHOUSE:CHERRY LANE"/>
    <s v="PLANT HANGING BASKET 25CM  170113"/>
    <n v="-3"/>
    <n v="129.30000000000001"/>
    <n v="-387.9"/>
    <n v="-73879.130000000034"/>
    <x v="33"/>
  </r>
  <r>
    <m/>
    <x v="64"/>
    <s v="Credit Note"/>
    <s v="4401512119"/>
    <s v="BUILDERS WAREHOUSE:FOURWAYS"/>
    <s v="PLANT HANGING BASKET 25CM  170113"/>
    <n v="-2"/>
    <n v="129.30000000000001"/>
    <n v="-258.60000000000002"/>
    <n v="-74137.73000000004"/>
    <x v="33"/>
  </r>
  <r>
    <m/>
    <x v="178"/>
    <s v="Credit Note"/>
    <s v="15267"/>
    <s v="FH CHAMBERLAIN TRADING (PTY) LTD:RIVIERA"/>
    <s v="PLANT HANGING BASKET 25CM"/>
    <n v="-3"/>
    <n v="129.30000000000001"/>
    <n v="-387.9"/>
    <n v="-74525.630000000034"/>
    <x v="33"/>
  </r>
  <r>
    <m/>
    <x v="179"/>
    <s v="Credit Note"/>
    <s v="4401514304"/>
    <s v="BUILDERS WAREHOUSE:NORTHMEAD"/>
    <s v="PLANT HANGING BASKET 25CM  170113"/>
    <n v="-5"/>
    <n v="129.30000000000001"/>
    <n v="-646.5"/>
    <n v="-75172.130000000034"/>
    <x v="33"/>
  </r>
  <r>
    <m/>
    <x v="137"/>
    <s v="Credit Note"/>
    <s v="4401514812"/>
    <s v="BUILDERS WAREHOUSE:RUSTENBURG"/>
    <s v="PLANT HANGING BASKET 25CM 170113"/>
    <n v="-3"/>
    <n v="129.30000000000001"/>
    <n v="-387.9"/>
    <n v="-75560.030000000028"/>
    <x v="33"/>
  </r>
  <r>
    <m/>
    <x v="66"/>
    <s v="Credit Note"/>
    <s v="4401515211"/>
    <s v="BUILDERS WAREHOUSE:SECUNDA"/>
    <s v="PLANT HANGING BASKET 25CM  170113"/>
    <n v="-1"/>
    <n v="129.30000000000001"/>
    <n v="-129.30000000000001"/>
    <n v="-75689.330000000031"/>
    <x v="33"/>
  </r>
  <r>
    <m/>
    <x v="66"/>
    <s v="Credit Note"/>
    <s v="4401515227"/>
    <s v="BUILDERS WAREHOUSE:CENTURION"/>
    <s v="PLANT HANGING BASKET 25CM  170113"/>
    <n v="-1"/>
    <n v="129.30000000000001"/>
    <n v="-129.30000000000001"/>
    <n v="-75818.630000000034"/>
    <x v="33"/>
  </r>
  <r>
    <m/>
    <x v="66"/>
    <s v="Credit Note"/>
    <s v="4401515141"/>
    <s v="BUILDERS WAREHOUSE:WONDER PARK"/>
    <s v="PLANT HANGING BASKET 25CM  170113"/>
    <n v="-5"/>
    <n v="129.30000000000001"/>
    <n v="-646.5"/>
    <n v="-76465.130000000034"/>
    <x v="33"/>
  </r>
  <r>
    <m/>
    <x v="66"/>
    <s v="Credit Note"/>
    <s v="4401515124"/>
    <s v="BUILDERS WAREHOUSE:FOURWAYS"/>
    <s v="PLANT HANGING BASKET 25CM  170113"/>
    <n v="-2"/>
    <n v="129.30000000000001"/>
    <n v="-258.60000000000002"/>
    <n v="-76723.73000000004"/>
    <x v="33"/>
  </r>
  <r>
    <m/>
    <x v="66"/>
    <s v="Credit Note"/>
    <s v="4401515200"/>
    <s v="BUILDERS WAREHOUSE:ZAMBEZI"/>
    <s v="PLANT HANGING BASKET 25CM  170113"/>
    <n v="-5"/>
    <n v="129.30000000000001"/>
    <n v="-646.5"/>
    <n v="-77370.23000000004"/>
    <x v="33"/>
  </r>
  <r>
    <m/>
    <x v="180"/>
    <s v="Credit Note"/>
    <s v="15319"/>
    <s v="FH CHAMBERLAIN TRADING (PTY) LTD:RIVIERA"/>
    <s v="PLANT HANGING BASKET 25CM"/>
    <n v="-9"/>
    <n v="129.30000000000001"/>
    <n v="-1163.7"/>
    <n v="-78533.930000000037"/>
    <x v="33"/>
  </r>
  <r>
    <m/>
    <x v="180"/>
    <s v="Credit Note"/>
    <s v="15320"/>
    <s v="FH CHAMBERLAIN TRADING (PTY) LTD:KYALAMI"/>
    <s v="PLANT HANGING BASKET 25CM"/>
    <n v="-1"/>
    <n v="129.30000000000001"/>
    <n v="-129.30000000000001"/>
    <n v="-78663.23000000004"/>
    <x v="33"/>
  </r>
  <r>
    <m/>
    <x v="180"/>
    <s v="Credit Note"/>
    <s v="87219A"/>
    <s v="LOTS OF POTS CENTURION"/>
    <s v="PLANT HANGING BASKET 25CM"/>
    <n v="-1"/>
    <n v="118.8"/>
    <n v="-118.8"/>
    <n v="-78782.030000000042"/>
    <x v="33"/>
  </r>
  <r>
    <m/>
    <x v="67"/>
    <s v="Credit Note"/>
    <s v="4401516023"/>
    <s v="BUILDERS WAREHOUSE:ROBINDALE"/>
    <s v="PLANT HANGING BASKET 25CM  170113"/>
    <n v="-2"/>
    <n v="129.30000000000001"/>
    <n v="-258.60000000000002"/>
    <n v="-79040.630000000048"/>
    <x v="33"/>
  </r>
  <r>
    <m/>
    <x v="1"/>
    <s v="Credit Note"/>
    <s v="4401516444"/>
    <s v="BUILDERS WAREHOUSE:BLOEMFONTEIN"/>
    <s v="PLANT HANGING BASKET 25CM  170113"/>
    <n v="-3"/>
    <n v="129.30000000000001"/>
    <n v="-387.9"/>
    <n v="-79428.530000000042"/>
    <x v="33"/>
  </r>
  <r>
    <m/>
    <x v="1"/>
    <s v="Credit Note"/>
    <s v="4401516468"/>
    <s v="BUILDERS WAREHOUSE:EDENVALE"/>
    <s v="PLANT HANGING BASKET 25CM  170113"/>
    <n v="-2"/>
    <n v="129.30000000000001"/>
    <n v="-258.60000000000002"/>
    <n v="-79687.130000000048"/>
    <x v="33"/>
  </r>
  <r>
    <m/>
    <x v="1"/>
    <s v="Credit Note"/>
    <s v="4401516452"/>
    <s v="BUILDERS WAREHOUSE:NEWMARKET"/>
    <s v="PLANT HANGING BASKET 25CM  170113"/>
    <n v="-4"/>
    <n v="129.30000000000001"/>
    <n v="-517.20000000000005"/>
    <n v="-80204.330000000045"/>
    <x v="33"/>
  </r>
  <r>
    <m/>
    <x v="229"/>
    <s v="Credit Note"/>
    <s v="4401516982"/>
    <s v="BUILDERS WAREHOUSE:KEMPTON PARK"/>
    <s v="PLANT HANGING BASKET 25CM  170113"/>
    <n v="-3"/>
    <n v="129.30000000000001"/>
    <n v="-387.9"/>
    <n v="-80592.23000000004"/>
    <x v="33"/>
  </r>
  <r>
    <m/>
    <x v="68"/>
    <s v="Credit Note"/>
    <s v="4401517363"/>
    <s v="BUILDERS WAREHOUSE:ZAMBEZI"/>
    <s v="PLANT HANGING BASKET 25CM  170113"/>
    <n v="-2"/>
    <n v="129.30000000000001"/>
    <n v="-258.60000000000002"/>
    <n v="-80850.830000000045"/>
    <x v="33"/>
  </r>
  <r>
    <m/>
    <x v="68"/>
    <s v="Credit Note"/>
    <s v="4401517466"/>
    <s v="BUILDERS WAREHOUSE:FOURWAYS"/>
    <s v="PLANT HANGING BASKET 25CM  170113"/>
    <n v="-1"/>
    <n v="129.30000000000001"/>
    <n v="-129.30000000000001"/>
    <n v="-80980.130000000048"/>
    <x v="33"/>
  </r>
  <r>
    <m/>
    <x v="68"/>
    <s v="Credit Note"/>
    <s v="4401517472"/>
    <s v="BUILDERS WAREHOUSE:LYNNWOOD"/>
    <s v="PLANT HANGING BASKET 25CM  170113"/>
    <n v="-1"/>
    <n v="129.30000000000001"/>
    <n v="-129.30000000000001"/>
    <n v="-81109.430000000051"/>
    <x v="33"/>
  </r>
  <r>
    <m/>
    <x v="69"/>
    <s v="Credit Note"/>
    <s v="16794"/>
    <s v="FH CHAMBERLAIN TRADING (PTY) LTD:WATERKLOOF GLEN"/>
    <s v="PLANT HANGING BASKET 25CM"/>
    <n v="-12"/>
    <n v="129.30000000000001"/>
    <n v="-1551.6"/>
    <n v="-82661.030000000057"/>
    <x v="33"/>
  </r>
  <r>
    <m/>
    <x v="230"/>
    <s v="Credit Note"/>
    <s v="4401518492"/>
    <s v="BUILDERS WAREHOUSE:GREENSTONE"/>
    <s v="PLANT HANGING BASKET 25CM"/>
    <n v="-4"/>
    <n v="129.30000000000001"/>
    <n v="-517.20000000000005"/>
    <n v="-83178.230000000054"/>
    <x v="33"/>
  </r>
  <r>
    <m/>
    <x v="70"/>
    <s v="Credit Note"/>
    <s v="4401518989"/>
    <s v="BUILDERS WAREHOUSE:EDENVALE"/>
    <s v="PLANT HANGING BASKET 25CM  170113"/>
    <n v="-2"/>
    <n v="129.30000000000001"/>
    <n v="-258.60000000000002"/>
    <n v="-83436.83000000006"/>
    <x v="33"/>
  </r>
  <r>
    <m/>
    <x v="258"/>
    <s v="Credit Note"/>
    <s v="4401519587"/>
    <s v="BUILDERS WAREHOUSE:ROBINDALE"/>
    <s v="PLANT HANGING BASKET 25CM"/>
    <n v="-1"/>
    <n v="129.30000000000001"/>
    <n v="-129.30000000000001"/>
    <n v="-83566.130000000063"/>
    <x v="33"/>
  </r>
  <r>
    <m/>
    <x v="71"/>
    <s v="Credit Note"/>
    <s v="4401520344"/>
    <s v="BUILDERS WAREHOUSE:CEDAR SQUARE"/>
    <s v="PLANT HANGING BASKET 25CM  170113"/>
    <n v="-2"/>
    <n v="129.30000000000001"/>
    <n v="-258.60000000000002"/>
    <n v="-83824.730000000069"/>
    <x v="33"/>
  </r>
  <r>
    <m/>
    <x v="71"/>
    <s v="Credit Note"/>
    <s v="4401520389"/>
    <s v="BUILDERS WAREHOUSE:WOODLANDS"/>
    <s v="PLANT HANGING BASKET 25CM  170113"/>
    <n v="-4"/>
    <n v="129.30000000000001"/>
    <n v="-517.20000000000005"/>
    <n v="-84341.930000000066"/>
    <x v="33"/>
  </r>
  <r>
    <m/>
    <x v="71"/>
    <s v="Credit Note"/>
    <s v="4401520379"/>
    <s v="BUILDERS WAREHOUSE:RIVONIA"/>
    <s v="PLANT HANGING BASKET 25CM  170113"/>
    <n v="-3"/>
    <n v="129.30000000000001"/>
    <n v="-387.9"/>
    <n v="-84729.83000000006"/>
    <x v="33"/>
  </r>
  <r>
    <m/>
    <x v="71"/>
    <s v="Credit Note"/>
    <s v="4401520394"/>
    <s v="BUILDERS WAREHOUSE:WONDER PARK"/>
    <s v="PLANT HANGING BASKET 25CM  170113"/>
    <n v="-3"/>
    <n v="129.30000000000001"/>
    <n v="-387.9"/>
    <n v="-85117.730000000054"/>
    <x v="33"/>
  </r>
  <r>
    <m/>
    <x v="71"/>
    <s v="Credit Note"/>
    <s v="4401520437"/>
    <s v="BUILDERS WAREHOUSE:ZAMBEZI"/>
    <s v="PLANT HANGING BASKET 25CM  170113"/>
    <n v="-7"/>
    <n v="129.30000000000001"/>
    <n v="-905.1"/>
    <n v="-86022.83000000006"/>
    <x v="33"/>
  </r>
  <r>
    <m/>
    <x v="71"/>
    <s v="Credit Note"/>
    <s v="4401520412"/>
    <s v="BUILDERS WAREHOUSE:GLEN EAGLES"/>
    <s v="PLANT HANGING BASKET 25CM 170113"/>
    <n v="-1"/>
    <n v="129.30000000000001"/>
    <n v="-129.30000000000001"/>
    <n v="-86152.130000000063"/>
    <x v="33"/>
  </r>
  <r>
    <m/>
    <x v="72"/>
    <s v="Credit Note"/>
    <s v="4401522238"/>
    <s v="BUILDERS WAREHOUSE:BOKSBURG (NEW)"/>
    <s v="PLANT HANGING BASKET 25CM  170113"/>
    <n v="-9"/>
    <n v="129.30000000000001"/>
    <n v="-1163.7"/>
    <n v="-87315.83000000006"/>
    <x v="33"/>
  </r>
  <r>
    <m/>
    <x v="73"/>
    <s v="Credit Note"/>
    <s v="15452"/>
    <s v="FH CHAMBERLAIN TRADING (PTY) LTD:RIVIERA"/>
    <s v="PLANT HANGING BASKET 25CM"/>
    <n v="-3"/>
    <n v="129.30000000000001"/>
    <n v="-387.9"/>
    <n v="-87703.730000000054"/>
    <x v="33"/>
  </r>
  <r>
    <m/>
    <x v="74"/>
    <s v="Credit Note"/>
    <s v="4401524298"/>
    <s v="BUILDERS WAREHOUSE:ROBINDALE"/>
    <s v="PLANT HANGING BASKET 25CM  170113"/>
    <n v="-1"/>
    <n v="129.30000000000001"/>
    <n v="-129.30000000000001"/>
    <n v="-87833.030000000057"/>
    <x v="33"/>
  </r>
  <r>
    <m/>
    <x v="183"/>
    <s v="Credit Note"/>
    <s v="4401524680"/>
    <s v="BUILDERS WAREHOUSE:BOKSBURG (NEW)"/>
    <s v="PLANT HANGING BASKET 25CM  170113"/>
    <n v="-1"/>
    <n v="129.30000000000001"/>
    <n v="-129.30000000000001"/>
    <n v="-87962.33000000006"/>
    <x v="33"/>
  </r>
  <r>
    <m/>
    <x v="261"/>
    <s v="Credit Note"/>
    <s v="4401525138"/>
    <s v="BUILDERS WAREHOUSE:NOORDHEUWEL"/>
    <s v="PLANT HANGING BASKET 25CM  170113"/>
    <n v="-1"/>
    <n v="129.30000000000001"/>
    <n v="-129.30000000000001"/>
    <n v="-88091.630000000063"/>
    <x v="33"/>
  </r>
  <r>
    <m/>
    <x v="75"/>
    <s v="Credit Note"/>
    <s v="4401525552"/>
    <s v="BUILDERS WAREHOUSE:WONDER PARK"/>
    <s v="PLANT HANGING BASKET 25CM  170113"/>
    <n v="-2"/>
    <n v="129.30000000000001"/>
    <n v="-258.60000000000002"/>
    <n v="-88350.230000000069"/>
    <x v="33"/>
  </r>
  <r>
    <m/>
    <x v="75"/>
    <s v="Credit Note"/>
    <s v="4401525525"/>
    <s v="BUILDERS WAREHOUSE:ERASMUS PARK"/>
    <s v="PLANT HANGING BASKET 25CM  170113"/>
    <n v="-3"/>
    <n v="129.30000000000001"/>
    <n v="-387.9"/>
    <n v="-88738.130000000063"/>
    <x v="33"/>
  </r>
  <r>
    <m/>
    <x v="75"/>
    <s v="Credit Note"/>
    <s v="4401525578"/>
    <s v="BUILDERS WAREHOUSE:ZAMBEZI"/>
    <s v="PLANT HANGING BASKET 25CM  170113"/>
    <n v="-8"/>
    <n v="129.30000000000001"/>
    <n v="-1034.4000000000001"/>
    <n v="-89772.530000000057"/>
    <x v="33"/>
  </r>
  <r>
    <m/>
    <x v="238"/>
    <s v="Credit Note"/>
    <s v="4401526250"/>
    <s v="BUILDERS WAREHOUSE:KEMPTON PARK"/>
    <s v="PLANT HANGING BASKET 25CM  170113"/>
    <n v="-3"/>
    <n v="129.30000000000001"/>
    <n v="-387.9"/>
    <n v="-90160.430000000051"/>
    <x v="33"/>
  </r>
  <r>
    <m/>
    <x v="76"/>
    <s v="Credit Note"/>
    <s v="4401526560"/>
    <s v="BUILDERS WAREHOUSE:EDENVALE"/>
    <s v="PLANT HANGING BASKET 25CM  170113"/>
    <n v="-3"/>
    <n v="129.30000000000001"/>
    <n v="-387.9"/>
    <n v="-90548.330000000045"/>
    <x v="33"/>
  </r>
  <r>
    <m/>
    <x v="76"/>
    <s v="Credit Note"/>
    <s v="4401526621"/>
    <s v="BUILDERS WAREHOUSE:NORTHMEAD"/>
    <s v="PLANT HANGING BASKET 25CM  170113"/>
    <n v="-2"/>
    <n v="129.30000000000001"/>
    <n v="-258.60000000000002"/>
    <n v="-90806.930000000051"/>
    <x v="33"/>
  </r>
  <r>
    <m/>
    <x v="76"/>
    <s v="Credit Note"/>
    <s v="87536A"/>
    <s v="LOTS OF POTS CENTURION"/>
    <s v="PLANT HANGING BASKET 25CM"/>
    <n v="-3"/>
    <n v="118.8"/>
    <n v="-356.4"/>
    <n v="-91163.330000000045"/>
    <x v="33"/>
  </r>
  <r>
    <m/>
    <x v="76"/>
    <s v="Credit Note"/>
    <s v="1908"/>
    <s v="THYME SQUARE"/>
    <s v="PLANT HANGING BASKET 25CM"/>
    <n v="-3"/>
    <n v="118.8"/>
    <n v="-356.4"/>
    <n v="-91519.73000000004"/>
    <x v="33"/>
  </r>
  <r>
    <m/>
    <x v="77"/>
    <s v="Credit Note"/>
    <s v="4401527490"/>
    <s v="BUILDERS WAREHOUSE:WOODLANDS"/>
    <s v="PLANT HANGING BASKET 25CM  170113"/>
    <n v="-3"/>
    <n v="129.30000000000001"/>
    <n v="-387.9"/>
    <n v="-91907.630000000034"/>
    <x v="33"/>
  </r>
  <r>
    <m/>
    <x v="77"/>
    <s v="Credit Note"/>
    <s v="4401527541"/>
    <s v="BUILDERS WAREHOUSE:ZAMBEZI"/>
    <s v="PLANT HANGING BASKET 25CM  170113"/>
    <n v="-4"/>
    <n v="129.30000000000001"/>
    <n v="-517.20000000000005"/>
    <n v="-92424.830000000031"/>
    <x v="33"/>
  </r>
  <r>
    <m/>
    <x v="320"/>
    <s v="Credit Note"/>
    <s v="015547"/>
    <s v="FH CHAMBERLAIN TRADING (PTY) LTD:RIVIERA"/>
    <s v="PLANT HANGING BASKET 25CM"/>
    <n v="-2"/>
    <n v="129.30000000000001"/>
    <n v="-258.60000000000002"/>
    <n v="-92683.430000000037"/>
    <x v="33"/>
  </r>
  <r>
    <m/>
    <x v="262"/>
    <s v="Credit Note"/>
    <s v="4401528463"/>
    <s v="BUILDERS WAREHOUSE:NORTHRIDING"/>
    <s v="PLANT HANGING BASKET 25CM  170113"/>
    <n v="-1"/>
    <n v="129.30000000000001"/>
    <n v="-129.30000000000001"/>
    <n v="-92812.73000000004"/>
    <x v="33"/>
  </r>
  <r>
    <m/>
    <x v="78"/>
    <s v="Credit Note"/>
    <s v="4401529095"/>
    <s v="BUILDERS WAREHOUSE:EDENVALE"/>
    <s v="PLANT HANGING BASKET 25CM  170113"/>
    <n v="-2"/>
    <n v="129.30000000000001"/>
    <n v="-258.60000000000002"/>
    <n v="-93071.330000000045"/>
    <x v="33"/>
  </r>
  <r>
    <m/>
    <x v="78"/>
    <s v="Credit Note"/>
    <s v="4401529092"/>
    <s v="BUILDERS WAREHOUSE:CEDAR SQUARE"/>
    <s v="PLANT HANGING BASKET 25CM  170113"/>
    <n v="-2"/>
    <n v="129.30000000000001"/>
    <n v="-258.60000000000002"/>
    <n v="-93329.930000000051"/>
    <x v="33"/>
  </r>
  <r>
    <m/>
    <x v="296"/>
    <s v="Credit Note"/>
    <s v="4401530019"/>
    <s v="BUILDERS WAREHOUSE:SECUNDA"/>
    <s v="PLANT HANGING BASKET 25CM  170113"/>
    <n v="-1"/>
    <n v="129.30000000000001"/>
    <n v="-129.30000000000001"/>
    <n v="-93459.230000000054"/>
    <x v="33"/>
  </r>
  <r>
    <m/>
    <x v="296"/>
    <s v="Credit Note"/>
    <s v="4401530015"/>
    <s v="BUILDERS WAREHOUSE:NOORDHEUWEL"/>
    <s v="PLANT HANGING BASKET 25CM  170113"/>
    <n v="-1"/>
    <n v="129.30000000000001"/>
    <n v="-129.30000000000001"/>
    <n v="-93588.530000000057"/>
    <x v="33"/>
  </r>
  <r>
    <m/>
    <x v="79"/>
    <s v="Credit Note"/>
    <s v="4401530621"/>
    <s v="BUILDERS WAREHOUSE:BLOEMFONTEIN"/>
    <s v="PLANT HANGING BASKET 25CM  170113"/>
    <n v="-2"/>
    <n v="129.30000000000001"/>
    <n v="-258.60000000000002"/>
    <n v="-93847.130000000063"/>
    <x v="33"/>
  </r>
  <r>
    <m/>
    <x v="79"/>
    <s v="Credit Note"/>
    <s v="4401530644"/>
    <s v="BUILDERS WAREHOUSE:LYNNWOOD"/>
    <s v="PLANT HANGING BASKET 25CM  170113"/>
    <n v="-1"/>
    <n v="129.30000000000001"/>
    <n v="-129.30000000000001"/>
    <n v="-93976.430000000066"/>
    <x v="33"/>
  </r>
  <r>
    <m/>
    <x v="79"/>
    <s v="Credit Note"/>
    <s v="4401530503"/>
    <s v="BUILDERS WAREHOUSE:NEWMARKET"/>
    <s v="PLANT HANGING BASKET 25CM  170113"/>
    <n v="-8"/>
    <n v="129.30000000000001"/>
    <n v="-1034.4000000000001"/>
    <n v="-95010.83000000006"/>
    <x v="33"/>
  </r>
  <r>
    <m/>
    <x v="79"/>
    <s v="Credit Note"/>
    <s v="4401530613"/>
    <s v="BUILDERS WAREHOUSE:ZAMBEZI"/>
    <s v="PLANT HANGING BASKET 25CM  170113"/>
    <n v="-2"/>
    <n v="129.30000000000001"/>
    <n v="-258.60000000000002"/>
    <n v="-95269.430000000066"/>
    <x v="33"/>
  </r>
  <r>
    <m/>
    <x v="79"/>
    <s v="Credit Note"/>
    <s v="87592A"/>
    <s v="LOTS OF POTS CENTURION"/>
    <s v="PLANT HANGING BASKET 25CM"/>
    <n v="-1"/>
    <n v="118.8"/>
    <n v="-118.8"/>
    <n v="-95388.230000000069"/>
    <x v="33"/>
  </r>
  <r>
    <m/>
    <x v="79"/>
    <s v="Credit Note"/>
    <s v="19095"/>
    <s v="FH CHAMBERLAIN TRADING (PTY) LTD:STRUBENSVALLEY"/>
    <s v="PLANT HANGING BASKET 25CM"/>
    <n v="-3"/>
    <n v="129.30000000000001"/>
    <n v="-387.9"/>
    <n v="-95776.130000000063"/>
    <x v="33"/>
  </r>
  <r>
    <m/>
    <x v="263"/>
    <s v="Credit Note"/>
    <s v="17029"/>
    <s v="FH CHAMBERLAIN TRADING (PTY) LTD:WATERKLOOF GLEN"/>
    <s v="PLANT HANGING BASKET 25CM"/>
    <n v="-3"/>
    <n v="129.30000000000001"/>
    <n v="-387.9"/>
    <n v="-96164.030000000057"/>
    <x v="33"/>
  </r>
  <r>
    <m/>
    <x v="80"/>
    <s v="Credit Note"/>
    <s v="4401531715"/>
    <s v="BUILDERS WAREHOUSE:RIVONIA"/>
    <s v="PLANT HANGING BASKET 25CM  170113"/>
    <n v="-2"/>
    <n v="129.30000000000001"/>
    <n v="-258.60000000000002"/>
    <n v="-96422.630000000063"/>
    <x v="33"/>
  </r>
  <r>
    <m/>
    <x v="81"/>
    <s v="Credit Note"/>
    <s v="4401532790"/>
    <s v="BUILDERS WAREHOUSE:ZAMBEZI"/>
    <s v="PLANT HANGING BASKET 25CM  170113"/>
    <n v="-2"/>
    <n v="129.30000000000001"/>
    <n v="-258.60000000000002"/>
    <n v="-96681.230000000069"/>
    <x v="33"/>
  </r>
  <r>
    <m/>
    <x v="264"/>
    <s v="Credit Note"/>
    <s v="4401533529"/>
    <s v="BUILDERS WAREHOUSE:MAFIKENG"/>
    <s v="PLANT HANGING BASKET 25CM  170113"/>
    <n v="-5"/>
    <n v="129.30000000000001"/>
    <n v="-646.5"/>
    <n v="-97327.730000000069"/>
    <x v="33"/>
  </r>
  <r>
    <m/>
    <x v="233"/>
    <s v="Credit Note"/>
    <s v="1814"/>
    <s v="THYME SQUARE"/>
    <s v="PLANT HANGING BASKET 25CM"/>
    <n v="-2"/>
    <n v="118.8"/>
    <n v="-237.6"/>
    <n v="-97565.330000000075"/>
    <x v="33"/>
  </r>
  <r>
    <m/>
    <x v="233"/>
    <s v="Credit Note"/>
    <s v="4401534266"/>
    <s v="BUILDERS WAREHOUSE:NORTHMEAD"/>
    <s v="170113  PLANT HANGING BASKET 25CM"/>
    <n v="-1"/>
    <n v="129.30000000000001"/>
    <n v="-129.30000000000001"/>
    <n v="-97694.630000000077"/>
    <x v="33"/>
  </r>
  <r>
    <m/>
    <x v="83"/>
    <s v="Credit Note"/>
    <s v="4401535114"/>
    <s v="BUILDERS WAREHOUSE:WONDER PARK"/>
    <s v="170113  PLANT HANGING BASKET 25CM"/>
    <n v="-2"/>
    <n v="129.30000000000001"/>
    <n v="-258.60000000000002"/>
    <n v="-97953.230000000083"/>
    <x v="33"/>
  </r>
  <r>
    <m/>
    <x v="83"/>
    <s v="Credit Note"/>
    <s v="4401535081"/>
    <s v="BUILDERS WAREHOUSE:NELSPRUIT"/>
    <s v="170113  PLANT HANGING BASKET 25CM"/>
    <n v="-1"/>
    <n v="129.30000000000001"/>
    <n v="-129.30000000000001"/>
    <n v="-98082.530000000086"/>
    <x v="33"/>
  </r>
  <r>
    <m/>
    <x v="184"/>
    <s v="Credit Note"/>
    <s v="4401535439"/>
    <s v="BUILDERS WAREHOUSE:CRAIGHALL PARK"/>
    <s v="170113  PLANT HANGING BASKET 25CM"/>
    <n v="-1"/>
    <n v="129.30000000000001"/>
    <n v="-129.30000000000001"/>
    <n v="-98211.830000000089"/>
    <x v="33"/>
  </r>
  <r>
    <m/>
    <x v="297"/>
    <s v="Credit Note"/>
    <s v="4401536198"/>
    <s v="BUILDERS WAREHOUSE:RIVONIA"/>
    <s v="PLANT HANGING BASKET 25CM  170113"/>
    <n v="-1"/>
    <n v="129.30000000000001"/>
    <n v="-129.30000000000001"/>
    <n v="-98341.130000000092"/>
    <x v="33"/>
  </r>
  <r>
    <m/>
    <x v="85"/>
    <s v="Credit Note"/>
    <s v="4401537273"/>
    <s v="BUILDERS WAREHOUSE:ZAMBEZI"/>
    <s v="PLANT HANGING BASKET 25CM  170113"/>
    <n v="-3"/>
    <n v="129.30000000000001"/>
    <n v="-387.9"/>
    <n v="-98729.030000000086"/>
    <x v="33"/>
  </r>
  <r>
    <m/>
    <x v="87"/>
    <s v="Credit Note"/>
    <s v="1883"/>
    <s v="PRETTY GARDENS"/>
    <s v="PLANT HANGING BASKET 25CM"/>
    <n v="-1"/>
    <n v="118.8"/>
    <n v="-118.8"/>
    <n v="-98847.830000000089"/>
    <x v="33"/>
  </r>
  <r>
    <m/>
    <x v="87"/>
    <s v="Credit Note"/>
    <s v="4401538706"/>
    <s v="BUILDERS WAREHOUSE:EDENVALE"/>
    <s v="PLANT HANGING BASKET 25CM  170113"/>
    <n v="-9"/>
    <n v="129.30000000000001"/>
    <n v="-1163.7"/>
    <n v="-100011.53000000009"/>
    <x v="33"/>
  </r>
  <r>
    <m/>
    <x v="87"/>
    <s v="Credit Note"/>
    <s v="4401538818"/>
    <s v="BUILDERS WAREHOUSE:RIVONIA"/>
    <s v="PLANT HANGING BASKET 25CM  170113"/>
    <n v="-1"/>
    <n v="129.30000000000001"/>
    <n v="-129.30000000000001"/>
    <n v="-100140.83000000009"/>
    <x v="33"/>
  </r>
  <r>
    <m/>
    <x v="88"/>
    <s v="Credit Note"/>
    <s v="4401539920"/>
    <s v="BUILDERS WAREHOUSE:RIVONIA"/>
    <s v="PLANT HANGING BASKET 25CM  170113"/>
    <n v="-2"/>
    <n v="129.30000000000001"/>
    <n v="-258.60000000000002"/>
    <n v="-100399.43000000009"/>
    <x v="33"/>
  </r>
  <r>
    <m/>
    <x v="89"/>
    <s v="Credit Note"/>
    <s v="4401541522"/>
    <s v="BUILDERS WAREHOUSE:NEWMARKET"/>
    <s v="PLANT HANGING BASKET 25CM  170113"/>
    <n v="-3"/>
    <n v="129.30000000000001"/>
    <n v="-387.9"/>
    <n v="-100787.33000000009"/>
    <x v="33"/>
  </r>
  <r>
    <m/>
    <x v="89"/>
    <s v="Credit Note"/>
    <s v="4401541430"/>
    <s v="BUILDERS WAREHOUSE:NORTHMEAD"/>
    <s v="PLANT HANGING BASKET 25CM  170113"/>
    <n v="-2"/>
    <n v="129.30000000000001"/>
    <n v="-258.60000000000002"/>
    <n v="-101045.93000000009"/>
    <x v="33"/>
  </r>
  <r>
    <m/>
    <x v="89"/>
    <s v="Credit Note"/>
    <s v="1923"/>
    <s v="THYME SQUARE"/>
    <s v="PLANT HANGING BASKET 25CM"/>
    <n v="-1"/>
    <n v="118.8"/>
    <n v="-118.8"/>
    <n v="-101164.7300000001"/>
    <x v="33"/>
  </r>
  <r>
    <m/>
    <x v="91"/>
    <s v="Credit Note"/>
    <s v="1959"/>
    <s v="LOTS OF POTS CENTURION"/>
    <s v="PLANT HANGING BASKET 25CM"/>
    <n v="-1"/>
    <n v="118.8"/>
    <n v="-118.8"/>
    <n v="-101283.5300000001"/>
    <x v="33"/>
  </r>
  <r>
    <m/>
    <x v="299"/>
    <s v="Credit Note"/>
    <s v="17250"/>
    <s v="FH CHAMBERLAIN TRADING (PTY) LTD:WATERKLOOF GLEN"/>
    <s v="PLANT HANGING BASKET 25CM"/>
    <n v="-1"/>
    <n v="129.30000000000001"/>
    <n v="-129.30000000000001"/>
    <n v="-101412.8300000001"/>
    <x v="33"/>
  </r>
  <r>
    <m/>
    <x v="243"/>
    <s v="Credit Note"/>
    <s v="15825"/>
    <s v="GARDENSHOP PARKTOWN"/>
    <s v="PLANT HANGING BASKET 25CM"/>
    <n v="-1"/>
    <n v="118.8"/>
    <n v="-118.8"/>
    <n v="-101531.63000000011"/>
    <x v="33"/>
  </r>
  <r>
    <m/>
    <x v="92"/>
    <s v="Credit Note"/>
    <s v="4401543669"/>
    <s v="BUILDERS WAREHOUSE:RIVONIA"/>
    <s v="PLANT HANGING BASKET 25CM  170113"/>
    <n v="-1"/>
    <n v="129.30000000000001"/>
    <n v="-129.30000000000001"/>
    <n v="-101660.93000000011"/>
    <x v="33"/>
  </r>
  <r>
    <m/>
    <x v="92"/>
    <s v="Credit Note"/>
    <s v="4401543609"/>
    <s v="BUILDERS WAREHOUSE:EDENVALE"/>
    <s v="PLANT HANGING BASKET 25CM  170113"/>
    <n v="-2"/>
    <n v="129.30000000000001"/>
    <n v="-258.60000000000002"/>
    <n v="-101919.53000000012"/>
    <x v="33"/>
  </r>
  <r>
    <m/>
    <x v="214"/>
    <s v="Credit Note"/>
    <s v="4401544136"/>
    <s v="BUILDERS WAREHOUSE:NORTHMEAD"/>
    <s v="PLANT HANGING BASKET 25CM  170113"/>
    <n v="-1"/>
    <n v="129.30000000000001"/>
    <n v="-129.30000000000001"/>
    <n v="-102048.83000000012"/>
    <x v="33"/>
  </r>
  <r>
    <m/>
    <x v="93"/>
    <s v="Credit Note"/>
    <s v="4401544603"/>
    <s v="BUILDERS WAREHOUSE:CHERRY LANE"/>
    <s v="PLANT HANGING BASKET 25CM  170113"/>
    <n v="-1"/>
    <n v="129.30000000000001"/>
    <n v="-129.30000000000001"/>
    <n v="-102178.13000000012"/>
    <x v="33"/>
  </r>
  <r>
    <m/>
    <x v="93"/>
    <s v="Credit Note"/>
    <s v="4401544621"/>
    <s v="BUILDERS WAREHOUSE:ZAMBEZI"/>
    <s v="PLANT HANGING BASKET 25CM  170113"/>
    <n v="-2"/>
    <n v="129.30000000000001"/>
    <n v="-258.60000000000002"/>
    <n v="-102436.73000000013"/>
    <x v="33"/>
  </r>
  <r>
    <m/>
    <x v="94"/>
    <s v="Credit Note"/>
    <s v="4401544952"/>
    <s v="BUILDERS WAREHOUSE:BETHLEHEM"/>
    <s v="PLANT HANGING BASKET 25CM"/>
    <n v="-10"/>
    <n v="129.30000000000001"/>
    <n v="-1293"/>
    <n v="-103729.73000000013"/>
    <x v="33"/>
  </r>
  <r>
    <m/>
    <x v="94"/>
    <s v="Credit Note"/>
    <s v="15835"/>
    <s v="FH CHAMBERLAIN TRADING (PTY) LTD:RIVIERA"/>
    <s v="PLANT HANGING BASKET 25CM"/>
    <n v="-1"/>
    <n v="129.30000000000001"/>
    <n v="-129.30000000000001"/>
    <n v="-103859.03000000013"/>
    <x v="33"/>
  </r>
  <r>
    <m/>
    <x v="300"/>
    <s v="Credit Note"/>
    <s v="88539A"/>
    <s v="FH CHAMBERLAIN TRADING (PTY) LTD:RIVIERA"/>
    <s v="PLANT HANGING BASKET 20CM"/>
    <n v="-2"/>
    <n v="68.989999999999995"/>
    <n v="-137.97999999999999"/>
    <n v="-103997.01000000013"/>
    <x v="33"/>
  </r>
  <r>
    <m/>
    <x v="268"/>
    <s v="Credit Note"/>
    <s v="4401545652"/>
    <s v="BUILDERS WAREHOUSE:EDENVALE"/>
    <s v="PLANT HANGING BASKET 25CM  170113"/>
    <n v="-3"/>
    <n v="129.30000000000001"/>
    <n v="-387.9"/>
    <n v="-104384.91000000012"/>
    <x v="33"/>
  </r>
  <r>
    <m/>
    <x v="301"/>
    <s v="Credit Note"/>
    <s v="4401546146"/>
    <s v="BUILDERS WAREHOUSE:NOORDHEUWEL"/>
    <s v="PLANT HANGING BASKET 25CM  170113"/>
    <n v="-1"/>
    <n v="129.30000000000001"/>
    <n v="-129.30000000000001"/>
    <n v="-104514.21000000012"/>
    <x v="33"/>
  </r>
  <r>
    <m/>
    <x v="187"/>
    <s v="Credit Note"/>
    <s v="4401546530"/>
    <s v="BUILDERS WAREHOUSE:ZAMBEZI"/>
    <s v="PLANT HANGING BASKET 25CM  170113"/>
    <n v="-3"/>
    <n v="129.30000000000001"/>
    <n v="-387.9"/>
    <n v="-104902.11000000012"/>
    <x v="33"/>
  </r>
  <r>
    <m/>
    <x v="187"/>
    <s v="Credit Note"/>
    <s v="1887"/>
    <s v="LOTS OF POTS CENTURION"/>
    <s v="PLANT HANGING BASKET 25CM"/>
    <n v="-6"/>
    <n v="118.8"/>
    <n v="-712.8"/>
    <n v="-105614.91000000012"/>
    <x v="33"/>
  </r>
  <r>
    <m/>
    <x v="188"/>
    <s v="Credit Note"/>
    <s v="4401546864"/>
    <s v="BUILDERS WAREHOUSE:SECUNDA"/>
    <s v="PLANT HANGING BASKET 25CM  170113"/>
    <n v="-5"/>
    <n v="129.30000000000001"/>
    <n v="-646.5"/>
    <n v="-106261.41000000012"/>
    <x v="33"/>
  </r>
  <r>
    <m/>
    <x v="189"/>
    <s v="Credit Note"/>
    <s v="4401547381"/>
    <s v="BUILDERS WAREHOUSE:KEMPTON PARK"/>
    <s v="PLANT HANGING BASKET 25CM  170113"/>
    <n v="-5"/>
    <n v="129.30000000000001"/>
    <n v="-646.5"/>
    <n v="-106907.91000000012"/>
    <x v="33"/>
  </r>
  <r>
    <m/>
    <x v="95"/>
    <s v="Credit Note"/>
    <s v="4401547886"/>
    <s v="BUILDERS WAREHOUSE:MAFIKENG"/>
    <s v="PLANT HANGING BASKET 25CM  170113"/>
    <n v="-4"/>
    <n v="129.30000000000001"/>
    <n v="-517.20000000000005"/>
    <n v="-107425.11000000012"/>
    <x v="33"/>
  </r>
  <r>
    <m/>
    <x v="96"/>
    <s v="Credit Note"/>
    <s v="4401549067"/>
    <s v="BUILDERS WAREHOUSE:WONDER PARK"/>
    <s v="PLANT HANGING BASKET 25CM  170113"/>
    <n v="-1"/>
    <n v="129.30000000000001"/>
    <n v="-129.30000000000001"/>
    <n v="-107554.41000000012"/>
    <x v="33"/>
  </r>
  <r>
    <m/>
    <x v="97"/>
    <s v="Credit Note"/>
    <s v="4401549730"/>
    <s v="BUILDERS WAREHOUSE:ZAMBEZI"/>
    <s v="PLANT HANGING BASKET 25CM  170113"/>
    <n v="-5"/>
    <n v="129.30000000000001"/>
    <n v="-646.5"/>
    <n v="-108200.91000000012"/>
    <x v="33"/>
  </r>
  <r>
    <m/>
    <x v="97"/>
    <s v="Credit Note"/>
    <s v="4401549495"/>
    <s v="BUILDERS WAREHOUSE:CRAIGHALL PARK"/>
    <s v="PLANT HANGING BASKET 25CM  170113"/>
    <n v="-1"/>
    <n v="129.30000000000001"/>
    <n v="-129.30000000000001"/>
    <n v="-108330.21000000012"/>
    <x v="33"/>
  </r>
  <r>
    <m/>
    <x v="97"/>
    <s v="Credit Note"/>
    <s v="4401548960"/>
    <s v="BUILDERS WAREHOUSE:CHERRY LANE"/>
    <s v="PLANT HANGING BASKET 25CM  170113"/>
    <n v="-2"/>
    <n v="129.30000000000001"/>
    <n v="-258.60000000000002"/>
    <n v="-108588.81000000013"/>
    <x v="33"/>
  </r>
  <r>
    <m/>
    <x v="98"/>
    <s v="Credit Note"/>
    <s v="4401550863"/>
    <s v="BUILDERS WAREHOUSE:EDENVALE"/>
    <s v="PLANT HANGING BASKET 25CM  170113"/>
    <n v="-3"/>
    <n v="129.30000000000001"/>
    <n v="-387.9"/>
    <n v="-108976.71000000012"/>
    <x v="33"/>
  </r>
  <r>
    <m/>
    <x v="98"/>
    <s v="Credit Note"/>
    <s v="4401550844"/>
    <s v="BUILDERS WAREHOUSE:NORTHMEAD"/>
    <s v="PLANT HANGING BASKET 25CM  170113"/>
    <n v="-3"/>
    <n v="129.30000000000001"/>
    <n v="-387.9"/>
    <n v="-109364.61000000012"/>
    <x v="33"/>
  </r>
  <r>
    <m/>
    <x v="98"/>
    <s v="Credit Note"/>
    <s v="1890"/>
    <s v="THYME SQUARE"/>
    <s v="PLANT HANGING BASKET 25CM"/>
    <n v="-1"/>
    <n v="118.8"/>
    <n v="-118.8"/>
    <n v="-109483.41000000012"/>
    <x v="33"/>
  </r>
  <r>
    <m/>
    <x v="302"/>
    <s v="Credit Note"/>
    <s v="4401551528"/>
    <s v="BUILDERS WAREHOUSE:NOORDHEUWEL"/>
    <s v="PLANT HANGING BASKET 25CM  170113"/>
    <n v="-1"/>
    <n v="129.30000000000001"/>
    <n v="-129.30000000000001"/>
    <n v="-109612.71000000012"/>
    <x v="33"/>
  </r>
  <r>
    <m/>
    <x v="99"/>
    <s v="Credit Note"/>
    <s v="4401552054"/>
    <s v="BUILDERS WAREHOUSE:ERASMUS PARK"/>
    <s v="PLANT HANGING BASKET 25CM  170113"/>
    <n v="-5"/>
    <n v="129.30000000000001"/>
    <n v="-646.5"/>
    <n v="-110259.21000000012"/>
    <x v="33"/>
  </r>
  <r>
    <m/>
    <x v="99"/>
    <s v="Credit Note"/>
    <s v="4401551914"/>
    <s v="BUILDERS WAREHOUSE:CHERRY LANE"/>
    <s v="PLANT HANGING BASKET 25CM  170113"/>
    <n v="-1"/>
    <n v="129.30000000000001"/>
    <n v="-129.30000000000001"/>
    <n v="-110388.51000000013"/>
    <x v="33"/>
  </r>
  <r>
    <m/>
    <x v="99"/>
    <s v="Credit Note"/>
    <s v="4401552061"/>
    <s v="BUILDERS WAREHOUSE:SILVERLAKES"/>
    <s v="PLANT HANGING BASKET 25CM  170113"/>
    <n v="-4"/>
    <n v="129.30000000000001"/>
    <n v="-517.20000000000005"/>
    <n v="-110905.71000000012"/>
    <x v="33"/>
  </r>
  <r>
    <m/>
    <x v="190"/>
    <s v="Credit Note"/>
    <s v="15240"/>
    <s v="BUCO SSC:POTCHEFSTROOM"/>
    <s v="PLANT HANGING BASKET 25CM"/>
    <n v="-5"/>
    <n v="125.99"/>
    <n v="-629.95000000000005"/>
    <n v="-111535.66000000012"/>
    <x v="33"/>
  </r>
  <r>
    <m/>
    <x v="100"/>
    <s v="Credit Note"/>
    <s v="4401553435"/>
    <s v="BUILDERS WAREHOUSE:EDENVALE"/>
    <s v="PLANT HANGING BASKET 25CM  170113"/>
    <n v="-4"/>
    <n v="129.30000000000001"/>
    <n v="-517.20000000000005"/>
    <n v="-112052.86000000012"/>
    <x v="33"/>
  </r>
  <r>
    <m/>
    <x v="100"/>
    <s v="Credit Note"/>
    <s v="4401553455"/>
    <s v="BUILDERS WAREHOUSE:BOKSBURG (NEW)"/>
    <s v="PLANT HANGING BASKET 25CM  170113"/>
    <n v="-3"/>
    <n v="129.30000000000001"/>
    <n v="-387.9"/>
    <n v="-112440.76000000011"/>
    <x v="33"/>
  </r>
  <r>
    <m/>
    <x v="100"/>
    <s v="Credit Note"/>
    <s v="4401553436"/>
    <s v="BUILDERS WAREHOUSE:NEWMARKET"/>
    <s v="PLANT HANGING BASKET 25CM  170113"/>
    <n v="-1"/>
    <n v="129.30000000000001"/>
    <n v="-129.30000000000001"/>
    <n v="-112570.06000000011"/>
    <x v="33"/>
  </r>
  <r>
    <m/>
    <x v="101"/>
    <s v="Credit Note"/>
    <s v="4401554502"/>
    <s v="BUILDERS WAREHOUSE:NELSPRUIT"/>
    <s v="PLANT HANGING BASKET 25CM  170113"/>
    <n v="-1"/>
    <n v="129.30000000000001"/>
    <n v="-129.30000000000001"/>
    <n v="-112699.36000000012"/>
    <x v="33"/>
  </r>
  <r>
    <m/>
    <x v="101"/>
    <s v="Credit Note"/>
    <s v="4401554455"/>
    <s v="BUILDERS WAREHOUSE:WOODLANDS"/>
    <s v="PLANT HANGING BASKET 25CM  170113"/>
    <n v="-3"/>
    <n v="129.30000000000001"/>
    <n v="-387.9"/>
    <n v="-113087.26000000011"/>
    <x v="33"/>
  </r>
  <r>
    <m/>
    <x v="223"/>
    <s v="Credit Note"/>
    <s v="17503"/>
    <s v="FH CHAMBERLAIN TRADING (PTY) LTD:WATERKLOOF GLEN"/>
    <s v="PLANT HANGING BASKET 25CM"/>
    <n v="-3"/>
    <n v="129.30000000000001"/>
    <n v="-387.9"/>
    <n v="-113475.16000000011"/>
    <x v="33"/>
  </r>
  <r>
    <m/>
    <x v="223"/>
    <s v="Credit Note"/>
    <s v="1667"/>
    <s v="LOTS OF POTS CENTURION"/>
    <s v="PLANT HANGING BASKET 25CM"/>
    <n v="-8"/>
    <n v="118.8"/>
    <n v="-950.4"/>
    <n v="-114425.5600000001"/>
    <x v="33"/>
  </r>
  <r>
    <m/>
    <x v="103"/>
    <s v="Credit Note"/>
    <s v="4401555827"/>
    <s v="BUILDERS WAREHOUSE:BLOEMFONTEIN"/>
    <s v="PLANT HANGING BASKET 25CM  170113"/>
    <n v="-2"/>
    <n v="129.30000000000001"/>
    <n v="-258.60000000000002"/>
    <n v="-114684.16000000011"/>
    <x v="33"/>
  </r>
  <r>
    <m/>
    <x v="103"/>
    <s v="Credit Note"/>
    <s v="4401555799"/>
    <s v="BUILDERS WAREHOUSE:BOKSBURG (NEW)"/>
    <s v="PLANT HANGING BASKET 25CM  170113"/>
    <n v="-2"/>
    <n v="129.30000000000001"/>
    <n v="-258.60000000000002"/>
    <n v="-114942.76000000011"/>
    <x v="33"/>
  </r>
  <r>
    <m/>
    <x v="103"/>
    <s v="Credit Note"/>
    <s v="4401555759"/>
    <s v="BUILDERS WAREHOUSE:NEWMARKET"/>
    <s v="PLANT HANGING BASKET 25CM  170113"/>
    <n v="-2"/>
    <n v="129.30000000000001"/>
    <n v="-258.60000000000002"/>
    <n v="-115201.36000000012"/>
    <x v="33"/>
  </r>
  <r>
    <m/>
    <x v="105"/>
    <s v="Credit Note"/>
    <s v="4401556764"/>
    <s v="BUILDERS WAREHOUSE:SECUNDA"/>
    <s v="PLANT HANGING BASKET 25CM  170113"/>
    <n v="-1"/>
    <n v="129.30000000000001"/>
    <n v="-129.30000000000001"/>
    <n v="-115330.66000000012"/>
    <x v="33"/>
  </r>
  <r>
    <m/>
    <x v="105"/>
    <s v="Credit Note"/>
    <s v="4401556712"/>
    <s v="BUILDERS WAREHOUSE:CHERRY LANE"/>
    <s v="PLANT HANGING BASKET 25CM  170113"/>
    <n v="-2"/>
    <n v="129.30000000000001"/>
    <n v="-258.60000000000002"/>
    <n v="-115589.26000000013"/>
    <x v="33"/>
  </r>
  <r>
    <m/>
    <x v="105"/>
    <s v="Credit Note"/>
    <s v="4401556696"/>
    <s v="BUILDERS WAREHOUSE:CENTURION"/>
    <s v="PLANT HANGING BASKET 25CM  170113"/>
    <n v="-2"/>
    <n v="129.30000000000001"/>
    <n v="-258.60000000000002"/>
    <n v="-115847.86000000013"/>
    <x v="33"/>
  </r>
  <r>
    <m/>
    <x v="107"/>
    <s v="Credit Note"/>
    <s v="17558"/>
    <s v="FH CHAMBERLAIN TRADING (PTY) LTD:WATERKLOOF GLEN"/>
    <s v="PLANT HANGING BASKET 25CM"/>
    <n v="-2"/>
    <n v="129.30000000000001"/>
    <n v="-258.60000000000002"/>
    <n v="-116106.46000000014"/>
    <x v="33"/>
  </r>
  <r>
    <m/>
    <x v="107"/>
    <s v="Credit Note"/>
    <s v="11946"/>
    <s v="FH CHAMBERLAIN TRADING (PTY) LTD:KYALAMI"/>
    <s v="PLANT HANGING BASKET 25CM"/>
    <n v="-1"/>
    <n v="129.30000000000001"/>
    <n v="-129.30000000000001"/>
    <n v="-116235.76000000014"/>
    <x v="33"/>
  </r>
  <r>
    <m/>
    <x v="108"/>
    <s v="Credit Note"/>
    <s v="4401557933"/>
    <s v="BUILDERS WAREHOUSE:EDENVALE"/>
    <s v="PLANT HANGING BASKET 25CM  170113"/>
    <n v="-1"/>
    <n v="129.30000000000001"/>
    <n v="-129.30000000000001"/>
    <n v="-116365.06000000014"/>
    <x v="33"/>
  </r>
  <r>
    <m/>
    <x v="108"/>
    <s v="Credit Note"/>
    <s v="4401557937"/>
    <s v="BUILDERS WAREHOUSE:NEWMARKET"/>
    <s v="PLANT HANGING BASKET 25CM  170113"/>
    <n v="-1"/>
    <n v="129.30000000000001"/>
    <n v="-129.30000000000001"/>
    <n v="-116494.36000000015"/>
    <x v="33"/>
  </r>
  <r>
    <m/>
    <x v="108"/>
    <s v="Credit Note"/>
    <s v="4401557935"/>
    <s v="BUILDERS WAREHOUSE:BOKSBURG (NEW)"/>
    <s v="PLANT HANGING BASKET 25CM  170113"/>
    <n v="-2"/>
    <n v="129.30000000000001"/>
    <n v="-258.60000000000002"/>
    <n v="-116752.96000000015"/>
    <x v="33"/>
  </r>
  <r>
    <m/>
    <x v="109"/>
    <s v="Credit Note"/>
    <s v="4401558496"/>
    <s v="BUILDERS WAREHOUSE:ROBINDALE"/>
    <s v="PLANT HANGING BASKET 25CM  170113"/>
    <n v="-1"/>
    <n v="129.30000000000001"/>
    <n v="-129.30000000000001"/>
    <n v="-116882.26000000015"/>
    <x v="33"/>
  </r>
  <r>
    <m/>
    <x v="109"/>
    <s v="Credit Note"/>
    <s v="4401558880"/>
    <s v="BUILDERS WAREHOUSE:GEZINA NEW"/>
    <s v="PLANT HANGING BASKET 25CM  170113"/>
    <n v="-1"/>
    <n v="129.30000000000001"/>
    <n v="-129.30000000000001"/>
    <n v="-117011.56000000016"/>
    <x v="33"/>
  </r>
  <r>
    <m/>
    <x v="109"/>
    <s v="Credit Note"/>
    <s v="88384A"/>
    <s v="BUILDERS WAREHOUSE:SILVERLAKES"/>
    <s v="PLANT HANGING BASKET 25CM  170113"/>
    <n v="-2"/>
    <n v="129.30000000000001"/>
    <n v="-258.60000000000002"/>
    <n v="-117270.16000000016"/>
    <x v="33"/>
  </r>
  <r>
    <m/>
    <x v="109"/>
    <s v="Credit Note"/>
    <s v="4401558909"/>
    <s v="BUILDERS WAREHOUSE:ZAMBEZI"/>
    <s v="PLANT HANGING BASKET 25CM  170113"/>
    <n v="-6"/>
    <n v="129.30000000000001"/>
    <n v="-775.8"/>
    <n v="-118045.96000000017"/>
    <x v="33"/>
  </r>
  <r>
    <m/>
    <x v="109"/>
    <s v="Credit Note"/>
    <s v="1671"/>
    <s v="LOTS OF POTS CENTURION"/>
    <s v="PLANT HANGING BASKET 25CM"/>
    <n v="-2"/>
    <n v="118.85"/>
    <n v="-237.7"/>
    <n v="-118283.66000000016"/>
    <x v="33"/>
  </r>
  <r>
    <m/>
    <x v="111"/>
    <s v="Credit Note"/>
    <s v="4401560202"/>
    <s v="BUILDERS WAREHOUSE:BLOEMFONTEIN"/>
    <s v="PLANT HANGING BASKET 25CM"/>
    <n v="-1"/>
    <n v="129.30000000000001"/>
    <n v="-129.30000000000001"/>
    <n v="-118412.96000000017"/>
    <x v="33"/>
  </r>
  <r>
    <m/>
    <x v="111"/>
    <s v="Credit Note"/>
    <s v="4401560201"/>
    <s v="BUILDERS WAREHOUSE:CARNIVAL MALL"/>
    <s v="PLANT HANGING BASKET 25CM  170113"/>
    <n v="-1"/>
    <n v="129.30000000000001"/>
    <n v="-129.30000000000001"/>
    <n v="-118542.26000000017"/>
    <x v="33"/>
  </r>
  <r>
    <m/>
    <x v="111"/>
    <s v="Credit Note"/>
    <s v="88453A"/>
    <s v="THYME SQUARE"/>
    <s v="PLANT HANGING BASKET 25CM"/>
    <n v="-1"/>
    <n v="118.8"/>
    <n v="-118.8"/>
    <n v="-118661.06000000017"/>
    <x v="33"/>
  </r>
  <r>
    <m/>
    <x v="111"/>
    <s v="Credit Note"/>
    <s v="4401560117"/>
    <s v="BUILDERS WAREHOUSE:NEWMARKET"/>
    <s v="PLANT HANGING BASKET 25CM  170113"/>
    <n v="-1"/>
    <n v="129.30000000000001"/>
    <n v="-129.30000000000001"/>
    <n v="-118790.36000000018"/>
    <x v="33"/>
  </r>
  <r>
    <m/>
    <x v="112"/>
    <s v="Credit Note"/>
    <s v="4401560786"/>
    <s v="BUILDERS WAREHOUSE:NOORDHEUWEL"/>
    <s v="PLANT HANGING BASKET 25CM  170113"/>
    <n v="-1"/>
    <n v="129.30000000000001"/>
    <n v="-129.30000000000001"/>
    <n v="-118919.66000000018"/>
    <x v="33"/>
  </r>
  <r>
    <m/>
    <x v="113"/>
    <s v="Credit Note"/>
    <s v="4401561287"/>
    <s v="BUILDERS WAREHOUSE:CHERRY LANE"/>
    <s v="PLANT HANGING BASKET 25CM  170113"/>
    <n v="-3"/>
    <n v="129.30000000000001"/>
    <n v="-387.9"/>
    <n v="-119307.56000000017"/>
    <x v="33"/>
  </r>
  <r>
    <m/>
    <x v="114"/>
    <s v="Credit Note"/>
    <s v="4401561791"/>
    <s v="BUILDERS WAREHOUSE:WOODLANDS"/>
    <s v="PLANT HANGING BASKET 25CM  170113"/>
    <n v="-3"/>
    <n v="129.30000000000001"/>
    <n v="-387.9"/>
    <n v="-119695.46000000017"/>
    <x v="33"/>
  </r>
  <r>
    <m/>
    <x v="114"/>
    <s v="Credit Note"/>
    <s v="17667"/>
    <s v="FH CHAMBERLAIN TRADING (PTY) LTD:WATERKLOOF GLEN"/>
    <s v="PLANT HANGING BASKET 25CM"/>
    <n v="-2"/>
    <n v="129.30000000000001"/>
    <n v="-258.60000000000002"/>
    <n v="-119954.06000000017"/>
    <x v="33"/>
  </r>
  <r>
    <m/>
    <x v="114"/>
    <s v="Credit Note"/>
    <s v="4401561961"/>
    <s v="BUILDERS WAREHOUSE:ZAMBEZI"/>
    <s v="PLANT HANGING BASKET 25CM  170113"/>
    <n v="-9"/>
    <n v="129.30000000000001"/>
    <n v="-1163.7"/>
    <n v="-121117.76000000017"/>
    <x v="33"/>
  </r>
  <r>
    <m/>
    <x v="114"/>
    <s v="Credit Note"/>
    <s v="4401561762"/>
    <s v="BUILDERS WAREHOUSE:NORTHMEAD"/>
    <s v="PLANT HANGING BASKET 25CM  170113"/>
    <n v="-1"/>
    <n v="129.30000000000001"/>
    <n v="-129.30000000000001"/>
    <n v="-121247.06000000017"/>
    <x v="33"/>
  </r>
  <r>
    <m/>
    <x v="115"/>
    <s v="Credit Note"/>
    <s v="4401562382"/>
    <s v="BUILDERS WAREHOUSE:ROBINDALE"/>
    <s v="PLANT HANGING BASKET 25CM 170113"/>
    <n v="-2"/>
    <n v="129.30000000000001"/>
    <n v="-258.60000000000002"/>
    <n v="-121505.66000000018"/>
    <x v="33"/>
  </r>
  <r>
    <m/>
    <x v="115"/>
    <s v="Credit Note"/>
    <s v="4401562431"/>
    <s v="BUILDERS WAREHOUSE:GREENSTONE"/>
    <s v="PLANT HANGING BASKET 25CM  170113"/>
    <n v="-4"/>
    <n v="129.30000000000001"/>
    <n v="-517.20000000000005"/>
    <n v="-122022.86000000018"/>
    <x v="33"/>
  </r>
  <r>
    <m/>
    <x v="116"/>
    <s v="Credit Note"/>
    <s v="4401562831"/>
    <s v="BUILDERS WAREHOUSE:KLERKSDORP"/>
    <s v="PLANT HANGING BASKET 25CM  170113"/>
    <n v="-4"/>
    <n v="129.30000000000001"/>
    <n v="-517.20000000000005"/>
    <n v="-122540.06000000017"/>
    <x v="33"/>
  </r>
  <r>
    <m/>
    <x v="116"/>
    <s v="Credit Note"/>
    <s v="4401562885"/>
    <s v="BUILDERS WAREHOUSE:EDENVALE"/>
    <s v="PLANT HANGING BASKET 25CM  170113"/>
    <n v="-2"/>
    <n v="129.30000000000001"/>
    <n v="-258.60000000000002"/>
    <n v="-122798.66000000018"/>
    <x v="33"/>
  </r>
  <r>
    <m/>
    <x v="116"/>
    <s v="Credit Note"/>
    <s v="4401562873"/>
    <s v="BUILDERS WAREHOUSE:NEWMARKET"/>
    <s v="PLANT HANGING BASKET 25CM  170113"/>
    <n v="-1"/>
    <n v="129.30000000000001"/>
    <n v="-129.30000000000001"/>
    <n v="-122927.96000000018"/>
    <x v="33"/>
  </r>
  <r>
    <m/>
    <x v="284"/>
    <s v="Credit Note"/>
    <s v="4401563534"/>
    <s v="BUILDERS WAREHOUSE:NOORDHEUWEL"/>
    <s v="PLANT HANGING BASKET 25CM  170113"/>
    <n v="-1"/>
    <n v="129.30000000000001"/>
    <n v="-129.30000000000001"/>
    <n v="-123057.26000000018"/>
    <x v="33"/>
  </r>
  <r>
    <m/>
    <x v="117"/>
    <s v="Credit Note"/>
    <s v="4401563967"/>
    <s v="BUILDERS WAREHOUSE:SECUNDA"/>
    <s v="PLANT HANGING BASKET 25CM  170113"/>
    <n v="-7"/>
    <n v="129.30000000000001"/>
    <n v="-905.1"/>
    <n v="-123962.36000000019"/>
    <x v="33"/>
  </r>
  <r>
    <m/>
    <x v="117"/>
    <s v="Credit Note"/>
    <s v="4401563999"/>
    <s v="BUILDERS WAREHOUSE:CHERRY LANE"/>
    <s v="PLANT HANGING BASKET 25CM  170113"/>
    <n v="-2"/>
    <n v="129.30000000000001"/>
    <n v="-258.60000000000002"/>
    <n v="-124220.9600000002"/>
    <x v="33"/>
  </r>
  <r>
    <m/>
    <x v="191"/>
    <s v="Credit Note"/>
    <s v="88614A"/>
    <s v="LOTS OF POTS CENTURION"/>
    <s v="PLANT HANGING BASKET 25CM"/>
    <n v="-5"/>
    <n v="118.85"/>
    <n v="-594.25"/>
    <n v="-124815.2100000002"/>
    <x v="33"/>
  </r>
  <r>
    <m/>
    <x v="118"/>
    <s v="Credit Note"/>
    <s v="16195"/>
    <s v="FH CHAMBERLAIN TRADING (PTY) LTD:RIVIERA"/>
    <s v="PLANT HANGING BASKET 25CM"/>
    <n v="-1"/>
    <n v="129.30000000000001"/>
    <n v="-129.30000000000001"/>
    <n v="-124944.5100000002"/>
    <x v="33"/>
  </r>
  <r>
    <m/>
    <x v="139"/>
    <s v="Credit Note"/>
    <s v="4401564993"/>
    <s v="BUILDERS WAREHOUSE:NELSPRUIT"/>
    <s v="PLANT HANGING BASKET 25CM  170113"/>
    <n v="-1"/>
    <n v="129.30000000000001"/>
    <n v="-129.30000000000001"/>
    <n v="-125073.8100000002"/>
    <x v="33"/>
  </r>
  <r>
    <m/>
    <x v="139"/>
    <s v="Credit Note"/>
    <s v="88649a"/>
    <s v="SYLVIA PASS GARDEN CENTRE"/>
    <s v="PLANT HANGING BASKET 25CM  170113"/>
    <n v="-1"/>
    <n v="118.8"/>
    <n v="-118.8"/>
    <n v="-125192.6100000002"/>
    <x v="33"/>
  </r>
  <r>
    <m/>
    <x v="139"/>
    <s v="Credit Note"/>
    <s v="88650a"/>
    <s v="THYME SQUARE"/>
    <s v="PLANT HANGING BASKET 25CM  170113"/>
    <n v="-1"/>
    <n v="118.8"/>
    <n v="-118.8"/>
    <n v="-125311.41000000021"/>
    <x v="33"/>
  </r>
  <r>
    <m/>
    <x v="119"/>
    <s v="Credit Note"/>
    <s v="4401565750"/>
    <s v="BUILDERS WAREHOUSE:MAFIKENG"/>
    <s v="PLANT HANGING BASKET 25CM  170113"/>
    <n v="-8"/>
    <n v="129.30000000000001"/>
    <n v="-1034.4000000000001"/>
    <n v="-126345.8100000002"/>
    <x v="33"/>
  </r>
  <r>
    <m/>
    <x v="119"/>
    <s v="Credit Note"/>
    <s v="4401565864"/>
    <s v="BUILDERS WAREHOUSE:BLOEMFONTEIN"/>
    <s v="PLANT HANGING BASKET 25CM"/>
    <n v="-1"/>
    <n v="129.30000000000001"/>
    <n v="-129.30000000000001"/>
    <n v="-126475.1100000002"/>
    <x v="33"/>
  </r>
  <r>
    <m/>
    <x v="119"/>
    <s v="Credit Note"/>
    <s v="4401565844"/>
    <s v="BUILDERS WAREHOUSE:RUSTENBURG"/>
    <s v="PLANT HANGING BASKET 25CM  170113"/>
    <n v="-1"/>
    <n v="129.30000000000001"/>
    <n v="-129.30000000000001"/>
    <n v="-126604.41000000021"/>
    <x v="33"/>
  </r>
  <r>
    <m/>
    <x v="119"/>
    <s v="Credit Note"/>
    <s v="4401565867"/>
    <s v="BUILDERS WAREHOUSE:ZAMBEZI"/>
    <s v="PLANT HANGING BASKET 25CM  170113"/>
    <n v="-1"/>
    <n v="129.30000000000001"/>
    <n v="-129.30000000000001"/>
    <n v="-126733.71000000021"/>
    <x v="33"/>
  </r>
  <r>
    <m/>
    <x v="119"/>
    <s v="Credit Note"/>
    <s v="17749"/>
    <s v="FH CHAMBERLAIN TRADING (PTY) LTD:WATERKLOOF GLEN"/>
    <s v="PLANT HANGING BASKET 25CM  170113"/>
    <n v="-1"/>
    <n v="129.30000000000001"/>
    <n v="-129.30000000000001"/>
    <n v="-126863.01000000021"/>
    <x v="33"/>
  </r>
  <r>
    <m/>
    <x v="192"/>
    <s v="Credit Note"/>
    <s v="4401566476"/>
    <s v="BUILDERS WAREHOUSE:KEMPTON PARK"/>
    <s v="PLANT HANGING BASKET 25CM  170113"/>
    <n v="-1"/>
    <n v="129.30000000000001"/>
    <n v="-129.30000000000001"/>
    <n v="-126992.31000000022"/>
    <x v="33"/>
  </r>
  <r>
    <m/>
    <x v="272"/>
    <s v="Credit Note"/>
    <s v="4401567186"/>
    <s v="BUILDERS WAREHOUSE:STRUBENS VALLEY"/>
    <s v="PLANT HANGING BASKET 25CM  170113"/>
    <n v="-2"/>
    <n v="129.30000000000001"/>
    <n v="-258.60000000000002"/>
    <n v="-127250.91000000022"/>
    <x v="33"/>
  </r>
  <r>
    <m/>
    <x v="121"/>
    <s v="Credit Note"/>
    <s v="88760A"/>
    <s v="LOTS OF POTS CENTURION"/>
    <s v="PLANT HANGING BASKET 25CM"/>
    <n v="-5"/>
    <n v="118.8"/>
    <n v="-594"/>
    <n v="-127844.91000000022"/>
    <x v="33"/>
  </r>
  <r>
    <m/>
    <x v="121"/>
    <s v="Credit Note"/>
    <s v="4401567472"/>
    <s v="BUILDERS WAREHOUSE:CENTURION"/>
    <s v="PLANT HANGING BASKET 25CM  170113"/>
    <n v="-2"/>
    <n v="129.30000000000001"/>
    <n v="-258.60000000000002"/>
    <n v="-128103.51000000023"/>
    <x v="33"/>
  </r>
  <r>
    <m/>
    <x v="121"/>
    <s v="Credit Note"/>
    <s v="4401567438"/>
    <s v="BUILDERS WAREHOUSE:WOODLANDS"/>
    <s v="PLANT HANGING BASKET 25CM  170113"/>
    <n v="-2"/>
    <n v="129.30000000000001"/>
    <n v="-258.60000000000002"/>
    <n v="-128362.11000000023"/>
    <x v="33"/>
  </r>
  <r>
    <m/>
    <x v="193"/>
    <s v="Credit Note"/>
    <s v="4401568284"/>
    <s v="BUILDERS WAREHOUSE:KEMPTON PARK"/>
    <s v="PLANT HANGING BASKET 25CM  170113"/>
    <n v="-5"/>
    <n v="129.30000000000001"/>
    <n v="-646.5"/>
    <n v="-129008.61000000023"/>
    <x v="33"/>
  </r>
  <r>
    <m/>
    <x v="140"/>
    <s v="Credit Note"/>
    <s v="4401568600"/>
    <s v="BUILDERS WAREHOUSE:NEWMARKET"/>
    <s v="PLANT HANGING BASKET 25CM  170113"/>
    <n v="-3"/>
    <n v="129.30000000000001"/>
    <n v="-387.9"/>
    <n v="-129396.51000000023"/>
    <x v="33"/>
  </r>
  <r>
    <m/>
    <x v="140"/>
    <s v="Credit Note"/>
    <s v="4401568668"/>
    <s v="BUILDERS WAREHOUSE:CARNIVAL MALL"/>
    <s v="PLANT HANGING BASKET 25CM  170113"/>
    <n v="-1"/>
    <n v="129.30000000000001"/>
    <n v="-129.30000000000001"/>
    <n v="-129525.81000000023"/>
    <x v="33"/>
  </r>
  <r>
    <m/>
    <x v="124"/>
    <s v="Credit Note"/>
    <s v="1939"/>
    <s v="LOTS OF POTS CENTURION"/>
    <s v="PLANT HANGING BASKET 25CM  170113"/>
    <n v="-2"/>
    <n v="118.8"/>
    <n v="-237.6"/>
    <n v="-129763.41000000024"/>
    <x v="33"/>
  </r>
  <r>
    <m/>
    <x v="124"/>
    <s v="Credit Note"/>
    <s v="4401569713"/>
    <s v="BUILDERS WAREHOUSE:WOODLANDS"/>
    <s v="PLANT HANGING BASKET 25CM  170113"/>
    <n v="-2"/>
    <n v="129.30000000000001"/>
    <n v="-258.60000000000002"/>
    <n v="-130022.01000000024"/>
    <x v="33"/>
  </r>
  <r>
    <m/>
    <x v="124"/>
    <s v="Credit Note"/>
    <s v="4401569639"/>
    <s v="BUILDERS WAREHOUSE:ERASMUS PARK"/>
    <s v="PLANT HANGING BASKET 25CM  170113"/>
    <n v="-4"/>
    <n v="129.30000000000001"/>
    <n v="-517.20000000000005"/>
    <n v="-130539.21000000024"/>
    <x v="33"/>
  </r>
  <r>
    <m/>
    <x v="124"/>
    <s v="Credit Note"/>
    <s v="4401569709"/>
    <s v="BUILDERS WAREHOUSE:SILVERLAKES"/>
    <s v="PLANT HANGING BASKET 25CM  170113"/>
    <n v="-1"/>
    <n v="129.30000000000001"/>
    <n v="-129.30000000000001"/>
    <n v="-130668.51000000024"/>
    <x v="33"/>
  </r>
  <r>
    <m/>
    <x v="124"/>
    <s v="Credit Note"/>
    <s v="4401569616"/>
    <s v="BUILDERS WAREHOUSE:CENTURION"/>
    <s v="PLANT HANGING BASKET 25CM  170113"/>
    <n v="-4"/>
    <n v="129.30000000000001"/>
    <n v="-517.20000000000005"/>
    <n v="-131185.71000000025"/>
    <x v="33"/>
  </r>
  <r>
    <m/>
    <x v="210"/>
    <s v="Credit Note"/>
    <s v="4401570158"/>
    <s v="BUILDERS WAREHOUSE:KLERKSDORP"/>
    <s v="PLANT HANGING BASKET 25CM  170113"/>
    <n v="-1"/>
    <n v="129.30000000000001"/>
    <n v="-129.30000000000001"/>
    <n v="-131315.01000000024"/>
    <x v="33"/>
  </r>
  <r>
    <m/>
    <x v="141"/>
    <s v="Credit Note"/>
    <s v="4401570922"/>
    <s v="BUILDERS WAREHOUSE:NEWMARKET"/>
    <s v="PLANT HANGING BASKET 25CM  170113"/>
    <n v="-1"/>
    <n v="129.30000000000001"/>
    <n v="-129.30000000000001"/>
    <n v="-131444.31000000023"/>
    <x v="33"/>
  </r>
  <r>
    <m/>
    <x v="141"/>
    <s v="Credit Note"/>
    <s v="4401570886"/>
    <s v="BUILDERS WAREHOUSE:EDENVALE"/>
    <s v="PLANT HANGING BASKET 25CM  170113"/>
    <n v="-1"/>
    <n v="129.30000000000001"/>
    <n v="-129.30000000000001"/>
    <n v="-131573.61000000022"/>
    <x v="33"/>
  </r>
  <r>
    <m/>
    <x v="141"/>
    <s v="Credit Note"/>
    <s v="4401570931"/>
    <s v="BUILDERS WAREHOUSE:MAFIKENG"/>
    <s v="PLANT HANGING BASKET 25CM  170113"/>
    <n v="-3"/>
    <n v="129.30000000000001"/>
    <n v="-387.9"/>
    <n v="-131961.51000000021"/>
    <x v="33"/>
  </r>
  <r>
    <m/>
    <x v="195"/>
    <s v="Credit Note"/>
    <s v="4401572066"/>
    <s v="BUILDERS WAREHOUSE:LYNNWOOD"/>
    <s v="PLANT HANGING BASKET 25CM  170113"/>
    <n v="-2"/>
    <n v="129.30000000000001"/>
    <n v="-258.60000000000002"/>
    <n v="-132220.11000000022"/>
    <x v="33"/>
  </r>
  <r>
    <m/>
    <x v="195"/>
    <s v="Credit Note"/>
    <s v="4401571963"/>
    <s v="BUILDERS WAREHOUSE:ERASMUS PARK"/>
    <s v="PLANT HANGING BASKET 25CM"/>
    <n v="-3"/>
    <n v="129.30000000000001"/>
    <n v="-387.9"/>
    <n v="-132608.01000000021"/>
    <x v="33"/>
  </r>
  <r>
    <m/>
    <x v="125"/>
    <s v="Credit Note"/>
    <s v="4401573463"/>
    <s v="BUILDERS WAREHOUSE:NELSPRUIT"/>
    <s v="PLANT HANGING BASKET 25CM  170113"/>
    <n v="-1"/>
    <n v="129.30000000000001"/>
    <n v="-129.30000000000001"/>
    <n v="-132737.3100000002"/>
    <x v="33"/>
  </r>
  <r>
    <m/>
    <x v="125"/>
    <s v="Credit Note"/>
    <s v="4401573459"/>
    <s v="BUILDERS WAREHOUSE:CARNIVAL MALL"/>
    <s v="PLANT HANGING BASKET 25CM  170113"/>
    <n v="-2"/>
    <n v="129.30000000000001"/>
    <n v="-258.60000000000002"/>
    <n v="-132995.91000000021"/>
    <x v="33"/>
  </r>
  <r>
    <m/>
    <x v="125"/>
    <s v="Credit Note"/>
    <s v="88986A"/>
    <s v="THYME SQUARE"/>
    <s v="PLANT HANGING BASKET 25CM"/>
    <n v="-1"/>
    <n v="118.8"/>
    <n v="-118.8"/>
    <n v="-133114.7100000002"/>
    <x v="33"/>
  </r>
  <r>
    <m/>
    <x v="126"/>
    <s v="Credit Note"/>
    <s v="4401574357"/>
    <s v="BUILDERS WAREHOUSE:CHERRY LANE"/>
    <s v="PLANT HANGING BASKET 25CM  170113"/>
    <n v="-2"/>
    <n v="129.30000000000001"/>
    <n v="-258.60000000000002"/>
    <n v="-133373.3100000002"/>
    <x v="33"/>
  </r>
  <r>
    <m/>
    <x v="126"/>
    <s v="Credit Note"/>
    <s v="4401574346"/>
    <s v="BUILDERS WAREHOUSE:ZAMBEZI"/>
    <s v="PLANT HANGING BASKET 25CM  170113"/>
    <n v="-2"/>
    <n v="129.30000000000001"/>
    <n v="-258.60000000000002"/>
    <n v="-133631.91000000021"/>
    <x v="33"/>
  </r>
  <r>
    <m/>
    <x v="126"/>
    <s v="Credit Note"/>
    <s v="4401574344"/>
    <s v="BUILDERS WAREHOUSE:SECUNDA"/>
    <s v="PLANT HANGING BASKET 25CM  170113"/>
    <n v="-1"/>
    <n v="129.30000000000001"/>
    <n v="-129.30000000000001"/>
    <n v="-133761.2100000002"/>
    <x v="33"/>
  </r>
  <r>
    <m/>
    <x v="126"/>
    <s v="Credit Note"/>
    <s v="1692"/>
    <s v="LOTS OF POTS CENTURION"/>
    <s v="PLANT HANGING BASKET 25CM  170113"/>
    <n v="-2"/>
    <n v="118.8"/>
    <n v="-237.6"/>
    <n v="-133998.8100000002"/>
    <x v="33"/>
  </r>
  <r>
    <m/>
    <x v="126"/>
    <s v="Credit Note"/>
    <s v="4401574323"/>
    <s v="BUILDERS WAREHOUSE:GEZINA NEW"/>
    <s v="PLANT HANGING BASKET 25CM  170113"/>
    <n v="-4"/>
    <n v="129.30000000000001"/>
    <n v="-517.20000000000005"/>
    <n v="-134516.01000000021"/>
    <x v="33"/>
  </r>
  <r>
    <m/>
    <x v="126"/>
    <s v="Credit Note"/>
    <s v="4401574289"/>
    <s v="BUILDERS WAREHOUSE:SILVERLAKES"/>
    <s v="PLANT HANGING BASKET 25CM  170113"/>
    <n v="-6"/>
    <n v="129.30000000000001"/>
    <n v="-775.8"/>
    <n v="-135291.8100000002"/>
    <x v="33"/>
  </r>
  <r>
    <m/>
    <x v="126"/>
    <s v="Credit Note"/>
    <s v="4401574353"/>
    <s v="BUILDERS WAREHOUSE:ERASMUS PARK"/>
    <s v="PLANT HANGING BASKET 25CM  170113"/>
    <n v="-7"/>
    <n v="129.30000000000001"/>
    <n v="-905.1"/>
    <n v="-136196.91000000021"/>
    <x v="33"/>
  </r>
  <r>
    <m/>
    <x v="244"/>
    <s v="Credit Note"/>
    <s v="4401575281"/>
    <s v="BUILDERS WAREHOUSE:NEWMARKET"/>
    <s v="PLANT HANGING BASKET 25CM  170113"/>
    <n v="-4"/>
    <n v="129.30000000000001"/>
    <n v="-517.20000000000005"/>
    <n v="-136714.11000000022"/>
    <x v="33"/>
  </r>
  <r>
    <m/>
    <x v="244"/>
    <s v="Credit Note"/>
    <s v="4401575319"/>
    <s v="BUILDERS WAREHOUSE:BLOEMFONTEIN"/>
    <s v="PLANT HANGING BASKET 25CM  170113"/>
    <n v="-1"/>
    <n v="129.30000000000001"/>
    <n v="-129.30000000000001"/>
    <n v="-136843.41000000021"/>
    <x v="33"/>
  </r>
  <r>
    <m/>
    <x v="244"/>
    <s v="Credit Note"/>
    <s v="1946"/>
    <s v="THYME SQUARE"/>
    <s v="PLANT HANGING BASKET 25CM"/>
    <n v="-2"/>
    <n v="118.8"/>
    <n v="-237.6"/>
    <n v="-137081.01000000021"/>
    <x v="33"/>
  </r>
  <r>
    <m/>
    <x v="306"/>
    <s v="Credit Note"/>
    <s v="4401575671"/>
    <s v="BUILDERS WAREHOUSE:ROBINDALE"/>
    <s v="PLANT HANGING BASKET 25CM  170113"/>
    <n v="-1"/>
    <n v="129.30000000000001"/>
    <n v="-129.30000000000001"/>
    <n v="-137210.3100000002"/>
    <x v="33"/>
  </r>
  <r>
    <m/>
    <x v="127"/>
    <s v="Credit Note"/>
    <s v="4401576007"/>
    <s v="BUILDERS WAREHOUSE:CHERRY LANE"/>
    <s v="PLANT HANGING BASKET 25CM  170113"/>
    <n v="-1"/>
    <n v="129.30000000000001"/>
    <n v="-129.30000000000001"/>
    <n v="-137339.61000000019"/>
    <x v="33"/>
  </r>
  <r>
    <m/>
    <x v="127"/>
    <s v="Credit Note"/>
    <s v="4401576081"/>
    <s v="BUILDERS WAREHOUSE:ZAMBEZI"/>
    <s v="PLANT HANGING BASKET 25CM  170113"/>
    <n v="-1"/>
    <n v="129.30000000000001"/>
    <n v="-129.30000000000001"/>
    <n v="-137468.91000000018"/>
    <x v="33"/>
  </r>
  <r>
    <m/>
    <x v="127"/>
    <s v="Credit Note"/>
    <s v="4401576066"/>
    <s v="BUILDERS WAREHOUSE:WOODLANDS"/>
    <s v="PLANT HANGING BASKET 25CM  170113"/>
    <n v="-1"/>
    <n v="129.30000000000001"/>
    <n v="-129.30000000000001"/>
    <n v="-137598.21000000017"/>
    <x v="33"/>
  </r>
  <r>
    <m/>
    <x v="274"/>
    <s v="Credit Note"/>
    <s v="16399"/>
    <s v="FH CHAMBERLAIN TRADING (PTY) LTD:RIVIERA"/>
    <s v="PLANT HANGING BASKET 25CM"/>
    <n v="-1"/>
    <n v="129.30000000000001"/>
    <n v="-129.30000000000001"/>
    <n v="-137727.51000000015"/>
    <x v="33"/>
  </r>
  <r>
    <m/>
    <x v="274"/>
    <s v="Credit Note"/>
    <s v="17999"/>
    <s v="FH CHAMBERLAIN TRADING (PTY) LTD:WATERKLOOF GLEN"/>
    <s v="PLANT HANGING BASKET 25CM"/>
    <n v="-1"/>
    <n v="129.30000000000001"/>
    <n v="-129.30000000000001"/>
    <n v="-137856.81000000014"/>
    <x v="33"/>
  </r>
  <r>
    <m/>
    <x v="128"/>
    <s v="Credit Note"/>
    <s v="4401576854"/>
    <s v="BUILDERS WAREHOUSE:HARTEBEESPOORT"/>
    <s v="PLANT HANGING BASKET 25CM  170113"/>
    <n v="-1"/>
    <n v="129.30000000000001"/>
    <n v="-129.30000000000001"/>
    <n v="-137986.11000000013"/>
    <x v="33"/>
  </r>
  <r>
    <m/>
    <x v="128"/>
    <s v="Credit Note"/>
    <s v="89125A"/>
    <s v="BUILDERS WAREHOUSE:GREENSTONE"/>
    <s v="PLANT HANGING BASKET 25CM  170113"/>
    <n v="-8"/>
    <n v="129.30000000000001"/>
    <n v="-1034.4000000000001"/>
    <n v="-139020.51000000013"/>
    <x v="33"/>
  </r>
  <r>
    <m/>
    <x v="215"/>
    <s v="Credit Note"/>
    <s v="1695"/>
    <s v="THYME SQUARE"/>
    <s v="PLANT HANGING BASKET 25CM"/>
    <n v="-1"/>
    <n v="118.8"/>
    <n v="-118.8"/>
    <n v="-139139.31000000011"/>
    <x v="33"/>
  </r>
  <r>
    <m/>
    <x v="307"/>
    <s v="Credit Note"/>
    <s v="4401577680"/>
    <s v="BUILDERS WAREHOUSE:KEMPTON PARK"/>
    <s v="PLANT HANGING BASKET 25CM  170113"/>
    <n v="-4"/>
    <n v="129.30000000000001"/>
    <n v="-517.20000000000005"/>
    <n v="-139656.51000000013"/>
    <x v="33"/>
  </r>
  <r>
    <m/>
    <x v="129"/>
    <s v="Credit Note"/>
    <s v="4401578043"/>
    <s v="BUILDERS WAREHOUSE:CENTURION"/>
    <s v="PLANT HANGING BASKET 25CM  170113"/>
    <n v="-1"/>
    <n v="129.30000000000001"/>
    <n v="-129.30000000000001"/>
    <n v="-139785.81000000011"/>
    <x v="33"/>
  </r>
  <r>
    <m/>
    <x v="129"/>
    <s v="Credit Note"/>
    <s v="4401578042"/>
    <s v="BUILDERS WAREHOUSE:CHERRY LANE"/>
    <s v="PLANT HANGING BASKET 25CM  170113"/>
    <n v="-6"/>
    <n v="129.30000000000001"/>
    <n v="-775.8"/>
    <n v="-140561.6100000001"/>
    <x v="33"/>
  </r>
  <r>
    <m/>
    <x v="129"/>
    <s v="Credit Note"/>
    <s v="4401578130"/>
    <s v="BUILDERS WAREHOUSE:ZAMBEZI"/>
    <s v="PLANT HANGING BASKET 25CM  170113"/>
    <n v="-7"/>
    <n v="129.30000000000001"/>
    <n v="-905.1"/>
    <n v="-141466.71000000011"/>
    <x v="33"/>
  </r>
  <r>
    <m/>
    <x v="129"/>
    <s v="Credit Note"/>
    <s v="89167A"/>
    <s v="BUILDERS WAREHOUSE:ZAMBEZI"/>
    <s v="PLANT HANGING BASKET 25CM  170113"/>
    <n v="-1"/>
    <n v="129.30000000000001"/>
    <n v="-129.30000000000001"/>
    <n v="-141596.0100000001"/>
    <x v="33"/>
  </r>
  <r>
    <m/>
    <x v="196"/>
    <s v="Credit Note"/>
    <s v="4401578559"/>
    <s v="BUILDERS WAREHOUSE:KLERKSDORP"/>
    <s v="PLANT HANGING BASKET 25CM  170113"/>
    <n v="-3"/>
    <n v="129.30000000000001"/>
    <n v="-387.9"/>
    <n v="-141983.91000000009"/>
    <x v="33"/>
  </r>
  <r>
    <m/>
    <x v="197"/>
    <s v="Credit Note"/>
    <s v="1895"/>
    <s v="THYME SQUARE"/>
    <s v="PLANT HANGING BASKET 25CM"/>
    <n v="-1"/>
    <n v="118.8"/>
    <n v="-118.8"/>
    <n v="-142102.71000000008"/>
    <x v="33"/>
  </r>
  <r>
    <m/>
    <x v="197"/>
    <s v="Credit Note"/>
    <s v="4401579588"/>
    <s v="BUILDERS WAREHOUSE:BLOEMFONTEIN"/>
    <s v="PLANT HANGING BASKET 25CM  170113"/>
    <n v="-2"/>
    <n v="129.30000000000001"/>
    <n v="-258.60000000000002"/>
    <n v="-142361.31000000008"/>
    <x v="33"/>
  </r>
  <r>
    <m/>
    <x v="197"/>
    <s v="Credit Note"/>
    <s v="4401579451"/>
    <s v="BUILDERS WAREHOUSE:NORTHMEAD"/>
    <s v="PLANT HANGING BASKET 25CM  170113"/>
    <n v="-2"/>
    <n v="129.30000000000001"/>
    <n v="-258.60000000000002"/>
    <n v="-142619.91000000009"/>
    <x v="33"/>
  </r>
  <r>
    <m/>
    <x v="197"/>
    <s v="Credit Note"/>
    <s v="4401579510"/>
    <s v="BUILDERS WAREHOUSE:CARNIVAL MALL"/>
    <s v="PLANT HANGING BASKET 25CM  170113"/>
    <n v="-3"/>
    <n v="129.30000000000001"/>
    <n v="-387.9"/>
    <n v="-143007.81000000008"/>
    <x v="33"/>
  </r>
  <r>
    <m/>
    <x v="197"/>
    <s v="Credit Note"/>
    <s v="4401579533"/>
    <s v="BUILDERS WAREHOUSE:NEWMARKET"/>
    <s v="PLANT HANGING BASKET 25CM  170113"/>
    <n v="-3"/>
    <n v="129.30000000000001"/>
    <n v="-387.9"/>
    <n v="-143395.71000000008"/>
    <x v="33"/>
  </r>
  <r>
    <m/>
    <x v="198"/>
    <s v="Credit Note"/>
    <s v="4401580782"/>
    <s v="BUILDERS WAREHOUSE:MAFIKENG"/>
    <s v="PLANT HANGING BASKET 25CM  170113"/>
    <n v="-5"/>
    <n v="129.30000000000001"/>
    <n v="-646.5"/>
    <n v="-144042.21000000008"/>
    <x v="33"/>
  </r>
  <r>
    <m/>
    <x v="198"/>
    <s v="Credit Note"/>
    <s v="18089"/>
    <s v="FH CHAMBERLAIN TRADING (PTY) LTD:WATERKLOOF GLEN"/>
    <s v="PLANT HANGING BASKET 25CM  170113"/>
    <n v="-7"/>
    <n v="129.30000000000001"/>
    <n v="-905.1"/>
    <n v="-144947.31000000008"/>
    <x v="33"/>
  </r>
  <r>
    <m/>
    <x v="198"/>
    <s v="Credit Note"/>
    <s v="4401580736"/>
    <s v="BUILDERS WAREHOUSE:WOODLANDS"/>
    <s v="PLANT HANGING BASKET 25CM  170113"/>
    <n v="-5"/>
    <n v="129.30000000000001"/>
    <n v="-646.5"/>
    <n v="-145593.81000000008"/>
    <x v="33"/>
  </r>
  <r>
    <m/>
    <x v="198"/>
    <s v="Credit Note"/>
    <s v="4401580790"/>
    <s v="BUILDERS WAREHOUSE:ERASMUS PARK"/>
    <s v="PLANT HANGING BASKET 25CM  170113"/>
    <n v="-2"/>
    <n v="129.30000000000001"/>
    <n v="-258.60000000000002"/>
    <n v="-145852.41000000009"/>
    <x v="33"/>
  </r>
  <r>
    <m/>
    <x v="198"/>
    <s v="Credit Note"/>
    <s v="4401580676"/>
    <s v="BUILDERS WAREHOUSE:SILVERLAKES"/>
    <s v="PLANT HANGING BASKET 25CM  170113"/>
    <n v="-1"/>
    <n v="129.30000000000001"/>
    <n v="-129.30000000000001"/>
    <n v="-145981.71000000008"/>
    <x v="33"/>
  </r>
  <r>
    <m/>
    <x v="245"/>
    <s v="Credit Note"/>
    <s v="4401581740"/>
    <s v="BUILDERS WAREHOUSE:NELSPRUIT"/>
    <s v="PLANT HANGING BASKET 25CM  170113"/>
    <n v="-1"/>
    <n v="129.30000000000001"/>
    <n v="-129.30000000000001"/>
    <n v="-146111.01000000007"/>
    <x v="33"/>
  </r>
  <r>
    <m/>
    <x v="245"/>
    <s v="Credit Note"/>
    <s v="4401581710"/>
    <s v="BUILDERS WAREHOUSE:GREENSTONE"/>
    <s v="PLANT HANGING BASKET 25CM  170113"/>
    <n v="-2"/>
    <n v="129.30000000000001"/>
    <n v="-258.60000000000002"/>
    <n v="-146369.61000000007"/>
    <x v="33"/>
  </r>
  <r>
    <m/>
    <x v="22"/>
    <s v="Credit Note"/>
    <s v="4401582124"/>
    <s v="BUILDERS WAREHOUSE:NORTHMEAD"/>
    <s v="PLANT HANGING BASKET 25CM  170113"/>
    <n v="-2"/>
    <n v="129.30000000000001"/>
    <n v="-258.60000000000002"/>
    <n v="-146628.21000000008"/>
    <x v="33"/>
  </r>
  <r>
    <m/>
    <x v="130"/>
    <s v="Credit Note"/>
    <s v="1696"/>
    <s v="LOTS OF POTS CENTURION"/>
    <s v="PLANT HANGING BASKET 25CM"/>
    <n v="-4"/>
    <n v="118.8"/>
    <n v="-475.2"/>
    <n v="-147103.41000000009"/>
    <x v="33"/>
  </r>
  <r>
    <m/>
    <x v="130"/>
    <s v="Credit Note"/>
    <s v="4401583035"/>
    <s v="BUILDERS WAREHOUSE:SECUNDA"/>
    <s v="PLANT HANGING BASKET 25CM  170113"/>
    <n v="-2"/>
    <n v="129.30000000000001"/>
    <n v="-258.60000000000002"/>
    <n v="-147362.0100000001"/>
    <x v="33"/>
  </r>
  <r>
    <m/>
    <x v="130"/>
    <s v="Credit Note"/>
    <s v="4401583041"/>
    <s v="BUILDERS WAREHOUSE:GEZINA NEW"/>
    <s v="PLANT HANGING BASKET 25CM  170113"/>
    <n v="-2"/>
    <n v="129.30000000000001"/>
    <n v="-258.60000000000002"/>
    <n v="-147620.6100000001"/>
    <x v="33"/>
  </r>
  <r>
    <m/>
    <x v="130"/>
    <s v="Credit Note"/>
    <s v="4401582993"/>
    <s v="BUILDERS WAREHOUSE:CHERRY LANE"/>
    <s v="PLANT HANGING BASKET 25CM  170113"/>
    <n v="-5"/>
    <n v="129.30000000000001"/>
    <n v="-646.5"/>
    <n v="-148267.1100000001"/>
    <x v="33"/>
  </r>
  <r>
    <m/>
    <x v="130"/>
    <s v="Credit Note"/>
    <s v="4401582966"/>
    <s v="BUILDERS WAREHOUSE:ERASMUS PARK"/>
    <s v="PLANT HANGING BASKET 25CM  170113"/>
    <n v="-4"/>
    <n v="129.30000000000001"/>
    <n v="-517.20000000000005"/>
    <n v="-148784.31000000011"/>
    <x v="33"/>
  </r>
  <r>
    <m/>
    <x v="130"/>
    <s v="Credit Note"/>
    <s v="4401583025"/>
    <s v="BUILDERS WAREHOUSE:WOODLANDS"/>
    <s v="PLANT HANGING BASKET 25CM  170113"/>
    <n v="-1"/>
    <n v="129.30000000000001"/>
    <n v="-129.30000000000001"/>
    <n v="-148913.6100000001"/>
    <x v="33"/>
  </r>
  <r>
    <m/>
    <x v="199"/>
    <s v="Credit Note"/>
    <s v="4401583321"/>
    <s v="BUILDERS WAREHOUSE:ZAMBEZI"/>
    <s v="PLANT HANGING BASKET 25CM  170113"/>
    <n v="-3"/>
    <n v="129.30000000000001"/>
    <n v="-387.9"/>
    <n v="-149301.5100000001"/>
    <x v="33"/>
  </r>
  <r>
    <m/>
    <x v="234"/>
    <s v="Credit Note"/>
    <s v="4401583599"/>
    <s v="BUILDERS WAREHOUSE:ROBINDALE"/>
    <s v="PLANT HANGING BASKET 25CM  170113"/>
    <n v="-3"/>
    <n v="129.30000000000001"/>
    <n v="-387.9"/>
    <n v="-149689.41000000009"/>
    <x v="33"/>
  </r>
  <r>
    <m/>
    <x v="23"/>
    <s v="Credit Note"/>
    <s v="4401583870"/>
    <s v="BUILDERS WAREHOUSE:MAFIKENG"/>
    <s v="PLANT HANGING BASKET 25CM  170113"/>
    <n v="-10"/>
    <n v="129.30000000000001"/>
    <n v="-1293"/>
    <n v="-150982.41000000009"/>
    <x v="33"/>
  </r>
  <r>
    <m/>
    <x v="23"/>
    <s v="Credit Note"/>
    <s v="4401583891"/>
    <s v="BUILDERS WAREHOUSE:EDENVALE"/>
    <s v="PLANT HANGING BASKET 25CM  170113"/>
    <n v="-4"/>
    <n v="129.30000000000001"/>
    <n v="-517.20000000000005"/>
    <n v="-151499.6100000001"/>
    <x v="33"/>
  </r>
  <r>
    <m/>
    <x v="23"/>
    <s v="Credit Note"/>
    <s v="4401583887"/>
    <s v="BUILDERS WAREHOUSE:NORTHMEAD"/>
    <s v="PLANT HANGING BASKET 25CM  170113"/>
    <n v="-1"/>
    <n v="129.30000000000001"/>
    <n v="-129.30000000000001"/>
    <n v="-151628.91000000009"/>
    <x v="33"/>
  </r>
  <r>
    <m/>
    <x v="23"/>
    <s v="Credit Note"/>
    <s v="4401583857"/>
    <s v="BUILDERS WAREHOUSE:NEWMARKET"/>
    <s v="PLANT HANGING BASKET 25CM  170113"/>
    <n v="-8"/>
    <n v="129.30000000000001"/>
    <n v="-1034.4000000000001"/>
    <n v="-152663.31000000008"/>
    <x v="33"/>
  </r>
  <r>
    <m/>
    <x v="23"/>
    <s v="Credit Note"/>
    <s v="4401583901"/>
    <s v="BUILDERS WAREHOUSE:CARNIVAL MALL"/>
    <s v="PLANT HANGING BASKET 25CM  170113"/>
    <n v="-1"/>
    <n v="129.30000000000001"/>
    <n v="-129.30000000000001"/>
    <n v="-152792.61000000007"/>
    <x v="33"/>
  </r>
  <r>
    <m/>
    <x v="24"/>
    <s v="Credit Note"/>
    <s v="4401584725"/>
    <s v="BUILDERS WAREHOUSE:RUSTENBURG"/>
    <s v="PLANT HANGING BASKET 25CM  170113"/>
    <n v="-3"/>
    <n v="129.30000000000001"/>
    <n v="-387.9"/>
    <n v="-153180.51000000007"/>
    <x v="33"/>
  </r>
  <r>
    <m/>
    <x v="24"/>
    <s v="Credit Note"/>
    <s v="4401584714"/>
    <s v="BUILDERS WAREHOUSE:CHERRY LANE"/>
    <s v="PLANT HANGING BASKET 25CM  170113"/>
    <n v="-1"/>
    <n v="129.30000000000001"/>
    <n v="-129.30000000000001"/>
    <n v="-153309.81000000006"/>
    <x v="33"/>
  </r>
  <r>
    <m/>
    <x v="24"/>
    <s v="Credit Note"/>
    <s v="4401584708"/>
    <s v="BUILDERS WAREHOUSE:ZAMBEZI"/>
    <s v="PLANT HANGING BASKET 25CM  170113"/>
    <n v="-13"/>
    <n v="129.30000000000001"/>
    <n v="-1680.9"/>
    <n v="-154990.71000000005"/>
    <x v="33"/>
  </r>
  <r>
    <m/>
    <x v="25"/>
    <s v="Credit Note"/>
    <s v="4401585076"/>
    <s v="BUILDERS WAREHOUSE:NELSPRUIT"/>
    <s v="PLANT HANGING BASKET 25CM  170113"/>
    <n v="-1"/>
    <n v="129.30000000000001"/>
    <n v="-129.30000000000001"/>
    <n v="-155120.01000000004"/>
    <x v="33"/>
  </r>
  <r>
    <m/>
    <x v="25"/>
    <s v="Credit Note"/>
    <s v="4401585015"/>
    <s v="BUILDERS WAREHOUSE:KLERKSDORP"/>
    <s v="PLANT HANGING BASKET 25CM  170113"/>
    <n v="-1"/>
    <n v="129.30000000000001"/>
    <n v="-129.30000000000001"/>
    <n v="-155249.31000000003"/>
    <x v="33"/>
  </r>
  <r>
    <m/>
    <x v="200"/>
    <s v="Credit Note"/>
    <s v="4401585406"/>
    <s v="BUILDERS WAREHOUSE:KEMPTON PARK"/>
    <s v="PLANT HANGING BASKET 25CM  170113"/>
    <n v="-5"/>
    <n v="129.30000000000001"/>
    <n v="-646.5"/>
    <n v="-155895.81000000003"/>
    <x v="33"/>
  </r>
  <r>
    <m/>
    <x v="200"/>
    <s v="Credit Note"/>
    <s v="4401585330"/>
    <s v="BUILDERS WAREHOUSE:ROBINDALE"/>
    <s v="PLANT HANGING BASKET 25CM  170113"/>
    <n v="-1"/>
    <n v="129.30000000000001"/>
    <n v="-129.30000000000001"/>
    <n v="-156025.11000000002"/>
    <x v="33"/>
  </r>
  <r>
    <m/>
    <x v="200"/>
    <s v="Credit Note"/>
    <s v="4401585353"/>
    <s v="BUILDERS WAREHOUSE:GREENSTONE"/>
    <s v="PLANT HANGING BASKET 25CM  170113"/>
    <n v="-2"/>
    <n v="129.30000000000001"/>
    <n v="-258.60000000000002"/>
    <n v="-156283.71000000002"/>
    <x v="33"/>
  </r>
  <r>
    <m/>
    <x v="26"/>
    <s v="Credit Note"/>
    <s v="4401585665"/>
    <s v="BUILDERS WAREHOUSE:BLOEMFONTEIN"/>
    <s v="PLANT HANGING BASKET 25CM  170113"/>
    <n v="-4"/>
    <n v="129.30000000000001"/>
    <n v="-517.20000000000005"/>
    <n v="-156800.91000000003"/>
    <x v="33"/>
  </r>
  <r>
    <m/>
    <x v="26"/>
    <s v="Credit Note"/>
    <s v="4401585663"/>
    <s v="BUILDERS WAREHOUSE:NEWMARKET"/>
    <s v="PLANT HANGING BASKET 25CM  170113"/>
    <n v="-9"/>
    <n v="129.30000000000001"/>
    <n v="-1163.7"/>
    <n v="-157964.61000000004"/>
    <x v="33"/>
  </r>
  <r>
    <m/>
    <x v="26"/>
    <s v="Credit Note"/>
    <s v="4401585699"/>
    <s v="BUILDERS WAREHOUSE:BOKSBURG (NEW)"/>
    <s v="PLANT HANGING BASKET 25CM  170113"/>
    <n v="-8"/>
    <n v="129.30000000000001"/>
    <n v="-1034.4000000000001"/>
    <n v="-158999.01000000004"/>
    <x v="33"/>
  </r>
  <r>
    <m/>
    <x v="26"/>
    <s v="Credit Note"/>
    <s v="4401585709"/>
    <s v="BUILDERS WAREHOUSE:NORTHMEAD"/>
    <s v="PLANT HANGING BASKET 25CM  170113"/>
    <n v="-3"/>
    <n v="129.30000000000001"/>
    <n v="-387.9"/>
    <n v="-159386.91000000003"/>
    <x v="33"/>
  </r>
  <r>
    <m/>
    <x v="26"/>
    <s v="Credit Note"/>
    <s v="4401585707"/>
    <s v="BUILDERS WAREHOUSE:HARTEBEESPOORT"/>
    <s v="PLANT HANGING BASKET 25CM"/>
    <n v="-3"/>
    <n v="129.30000000000001"/>
    <n v="-387.9"/>
    <n v="-159774.81000000003"/>
    <x v="33"/>
  </r>
  <r>
    <m/>
    <x v="308"/>
    <s v="Credit Note"/>
    <s v="4401586220"/>
    <s v="BUILDERS WAREHOUSE:NOORDHEUWEL"/>
    <s v="PLANT HANGING BASKET 25CM  170113"/>
    <n v="-2"/>
    <n v="129.30000000000001"/>
    <n v="-258.60000000000002"/>
    <n v="-160033.41000000003"/>
    <x v="33"/>
  </r>
  <r>
    <m/>
    <x v="201"/>
    <s v="Credit Note"/>
    <s v="1841"/>
    <s v="LOTS OF POTS CENTURION"/>
    <s v="PLANT HANGING BASKET 25CM"/>
    <n v="-5"/>
    <n v="118.8"/>
    <n v="-594"/>
    <n v="-160627.41000000003"/>
    <x v="33"/>
  </r>
  <r>
    <m/>
    <x v="201"/>
    <s v="Credit Note"/>
    <s v="4401586669"/>
    <s v="BUILDERS WAREHOUSE:SILVERLAKES"/>
    <s v="PLANT HANGING BASKET 25CM  170113"/>
    <n v="-3"/>
    <n v="129.30000000000001"/>
    <n v="-387.9"/>
    <n v="-161015.31000000003"/>
    <x v="33"/>
  </r>
  <r>
    <m/>
    <x v="201"/>
    <s v="Credit Note"/>
    <s v="4401586648"/>
    <s v="BUILDERS WAREHOUSE:CENTURION"/>
    <s v="PLANT HANGING BASKET 25CM  170113"/>
    <n v="-10"/>
    <n v="129.30000000000001"/>
    <n v="-1293"/>
    <n v="-162308.31000000003"/>
    <x v="33"/>
  </r>
  <r>
    <m/>
    <x v="201"/>
    <s v="Credit Note"/>
    <s v="4401586639"/>
    <s v="BUILDERS WAREHOUSE:WOODLANDS"/>
    <s v="PLANT HANGING BASKET 25CM  170113"/>
    <n v="-3"/>
    <n v="129.30000000000001"/>
    <n v="-387.9"/>
    <n v="-162696.21000000002"/>
    <x v="33"/>
  </r>
  <r>
    <m/>
    <x v="27"/>
    <s v="Credit Note"/>
    <s v="4401586995"/>
    <s v="BUILDERS WAREHOUSE:ZAMBEZI"/>
    <s v="PLANT HANGING BASKET 25CM  170113"/>
    <n v="-1"/>
    <n v="129.30000000000001"/>
    <n v="-129.30000000000001"/>
    <n v="-162825.51"/>
    <x v="33"/>
  </r>
  <r>
    <m/>
    <x v="27"/>
    <s v="Credit Note"/>
    <s v="89549A"/>
    <s v="BUILDERS WAREHOUSE:GEZINA NEW"/>
    <s v="PLANT HANGING BASKET 25CM  170113"/>
    <n v="-5"/>
    <n v="129.30000000000001"/>
    <n v="-646.5"/>
    <n v="-163472.01"/>
    <x v="33"/>
  </r>
  <r>
    <m/>
    <x v="27"/>
    <s v="Credit Note"/>
    <s v="4401586964"/>
    <s v="BUILDERS WAREHOUSE:KLERKSDORP"/>
    <s v="PLANT HANGING BASKET 25CM  170113"/>
    <n v="-5"/>
    <n v="129.30000000000001"/>
    <n v="-646.5"/>
    <n v="-164118.51"/>
    <x v="33"/>
  </r>
  <r>
    <m/>
    <x v="27"/>
    <s v="Credit Note"/>
    <s v="4401586978"/>
    <s v="BUILDERS WAREHOUSE:ZAMBEZI"/>
    <s v="PLANT HANGING BASKET 25CM  170113"/>
    <n v="-1"/>
    <n v="129.30000000000001"/>
    <n v="-129.30000000000001"/>
    <n v="-164247.81"/>
    <x v="33"/>
  </r>
  <r>
    <m/>
    <x v="202"/>
    <s v="Credit Note"/>
    <s v="4401587301"/>
    <s v="BUILDERS WAREHOUSE:GREENSTONE"/>
    <s v="PLANT HANGING BASKET 25CM  170113"/>
    <n v="-1"/>
    <n v="129.30000000000001"/>
    <n v="-129.30000000000001"/>
    <n v="-164377.10999999999"/>
    <x v="33"/>
  </r>
  <r>
    <m/>
    <x v="202"/>
    <s v="Credit Note"/>
    <s v="4401587246"/>
    <s v="BUILDERS WAREHOUSE:NOORDHEUWEL"/>
    <s v="PLANT HANGING BASKET 25CM  170113"/>
    <n v="-2"/>
    <n v="129.30000000000001"/>
    <n v="-258.60000000000002"/>
    <n v="-164635.71"/>
    <x v="33"/>
  </r>
  <r>
    <m/>
    <x v="202"/>
    <s v="Credit Note"/>
    <s v="4401587277"/>
    <s v="BUILDERS WAREHOUSE:KEMPTON PARK"/>
    <s v="PLANT HANGING BASKET 25CM  170113"/>
    <n v="-2"/>
    <n v="129.30000000000001"/>
    <n v="-258.60000000000002"/>
    <n v="-164894.31"/>
    <x v="33"/>
  </r>
  <r>
    <m/>
    <x v="203"/>
    <s v="Credit Note"/>
    <s v="4401587567"/>
    <s v="BUILDERS WAREHOUSE:NEWMARKET"/>
    <s v="PLANT HANGING BASKET 25CM  170113"/>
    <n v="-4"/>
    <n v="129.30000000000001"/>
    <n v="-517.20000000000005"/>
    <n v="-165411.51"/>
    <x v="33"/>
  </r>
  <r>
    <m/>
    <x v="203"/>
    <s v="Credit Note"/>
    <s v="4401587540"/>
    <s v="BUILDERS WAREHOUSE:NORTHMEAD"/>
    <s v="PLANT HANGING BASKET 25CM  170113"/>
    <n v="-2"/>
    <n v="129.30000000000001"/>
    <n v="-258.60000000000002"/>
    <n v="-165670.11000000002"/>
    <x v="33"/>
  </r>
  <r>
    <m/>
    <x v="203"/>
    <s v="Credit Note"/>
    <s v="4401587573"/>
    <s v="BUILDERS WAREHOUSE:EDENVALE"/>
    <s v="PLANT HANGING BASKET 25CM  170113"/>
    <n v="-5"/>
    <n v="129.30000000000001"/>
    <n v="-646.5"/>
    <n v="-166316.61000000002"/>
    <x v="33"/>
  </r>
  <r>
    <m/>
    <x v="309"/>
    <s v="Credit Note"/>
    <s v="4401587995"/>
    <s v="BUILDERS WAREHOUSE:NOORDHEUWEL"/>
    <s v="PLANT HANGING BASKET 25CM  170113"/>
    <n v="-3"/>
    <n v="129.30000000000001"/>
    <n v="-387.9"/>
    <n v="-166704.51"/>
    <x v="33"/>
  </r>
  <r>
    <m/>
    <x v="28"/>
    <s v="Credit Note"/>
    <s v="4401588372"/>
    <s v="BUILDERS WAREHOUSE:MAFIKENG"/>
    <s v="PLANT HANGING BASKET 25CM  170113"/>
    <n v="-3"/>
    <n v="129.30000000000001"/>
    <n v="-387.9"/>
    <n v="-167092.41"/>
    <x v="33"/>
  </r>
  <r>
    <m/>
    <x v="28"/>
    <s v="Credit Note"/>
    <s v="4401588385"/>
    <s v="BUILDERS WAREHOUSE:ZAMBEZI"/>
    <s v="PLANT HANGING BASKET 25CM  170113"/>
    <n v="-7"/>
    <n v="129.30000000000001"/>
    <n v="-905.1"/>
    <n v="-167997.51"/>
    <x v="33"/>
  </r>
  <r>
    <m/>
    <x v="28"/>
    <s v="Credit Note"/>
    <s v="4401588346"/>
    <s v="BUILDERS WAREHOUSE:CENTURION"/>
    <s v="PLANT HANGING BASKET 25CM  170113"/>
    <n v="-3"/>
    <n v="129.30000000000001"/>
    <n v="-387.9"/>
    <n v="-168385.41"/>
    <x v="33"/>
  </r>
  <r>
    <m/>
    <x v="28"/>
    <s v="Credit Note"/>
    <s v="4401588383"/>
    <s v="BUILDERS WAREHOUSE:RUSTENBURG"/>
    <s v="PLANT HANGING BASKET 25CM   170113"/>
    <n v="-9"/>
    <n v="129.30000000000001"/>
    <n v="-1163.7"/>
    <n v="-169549.11000000002"/>
    <x v="33"/>
  </r>
  <r>
    <m/>
    <x v="29"/>
    <s v="Credit Note"/>
    <s v="89639A"/>
    <s v="BUILDERS WAREHOUSE:RIVONIA"/>
    <s v="PLANT HANGING BASKET 25CM  170113"/>
    <n v="-4"/>
    <n v="129.30000000000001"/>
    <n v="-517.20000000000005"/>
    <n v="-170066.31000000003"/>
    <x v="33"/>
  </r>
  <r>
    <m/>
    <x v="29"/>
    <s v="Credit Note"/>
    <s v="4401588626"/>
    <s v="BUILDERS WAREHOUSE:KLERKSDORP"/>
    <s v="PLANT HANGING BASKET 25CM  170113"/>
    <n v="-1"/>
    <n v="129.30000000000001"/>
    <n v="-129.30000000000001"/>
    <n v="-170195.61000000002"/>
    <x v="33"/>
  </r>
  <r>
    <m/>
    <x v="30"/>
    <s v="Credit Note"/>
    <s v="4401588872"/>
    <s v="BUILDERS WAREHOUSE:EDENVALE"/>
    <s v="PLANT HANGING BASKET 25CM  170113"/>
    <n v="-1"/>
    <n v="129.30000000000001"/>
    <n v="-129.30000000000001"/>
    <n v="-170324.91"/>
    <x v="33"/>
  </r>
  <r>
    <m/>
    <x v="30"/>
    <s v="Credit Note"/>
    <s v="4401588884"/>
    <s v="BUILDERS WAREHOUSE:NEWMARKET"/>
    <s v="PLANT HANGING BASKET 25CM  170113"/>
    <n v="-8"/>
    <n v="129.30000000000001"/>
    <n v="-1034.4000000000001"/>
    <n v="-171359.31"/>
    <x v="33"/>
  </r>
  <r>
    <m/>
    <x v="30"/>
    <s v="Credit Note"/>
    <s v="4401588894"/>
    <s v="BUILDERS WAREHOUSE:NELSPRUIT"/>
    <s v="PLANT HANGING BASKET 25CM"/>
    <n v="-6"/>
    <n v="129.30000000000001"/>
    <n v="-775.8"/>
    <n v="-172135.11"/>
    <x v="33"/>
  </r>
  <r>
    <m/>
    <x v="31"/>
    <s v="Credit Note"/>
    <s v="4401589393"/>
    <s v="BUILDERS WAREHOUSE:CARNIVAL MALL"/>
    <s v="PLANT HANGING BASKET 25CM  170113"/>
    <n v="-2"/>
    <n v="129.30000000000001"/>
    <n v="-258.60000000000002"/>
    <n v="-172393.71"/>
    <x v="33"/>
  </r>
  <r>
    <m/>
    <x v="31"/>
    <s v="Credit Note"/>
    <s v="4401589404"/>
    <s v="BUILDERS WAREHOUSE:ROBINDALE"/>
    <s v="PLANT HANGING BASKET 25CM  170113"/>
    <n v="-2"/>
    <n v="129.30000000000001"/>
    <n v="-258.60000000000002"/>
    <n v="-172652.31"/>
    <x v="33"/>
  </r>
  <r>
    <m/>
    <x v="32"/>
    <s v="Credit Note"/>
    <s v="1980"/>
    <s v="LOTS OF POTS CENTURION"/>
    <s v="PLANT HANGING BASKET 25CM"/>
    <n v="-6"/>
    <n v="118.8"/>
    <n v="-712.8"/>
    <n v="-173365.11"/>
    <x v="33"/>
  </r>
  <r>
    <m/>
    <x v="32"/>
    <s v="Credit Note"/>
    <s v="4401589687"/>
    <s v="BUILDERS WAREHOUSE:SECUNDA"/>
    <s v="PLANT HANGING BASKET 25CM  170113"/>
    <n v="-7"/>
    <n v="129.30000000000001"/>
    <n v="-905.1"/>
    <n v="-174270.21"/>
    <x v="33"/>
  </r>
  <r>
    <m/>
    <x v="32"/>
    <s v="Credit Note"/>
    <s v="4401589655"/>
    <s v="BUILDERS WAREHOUSE:RUSTENBURG"/>
    <s v="PLANT HANGING BASKET 25CM  170113"/>
    <n v="-1"/>
    <n v="129.30000000000001"/>
    <n v="-129.30000000000001"/>
    <n v="-174399.50999999998"/>
    <x v="33"/>
  </r>
  <r>
    <m/>
    <x v="32"/>
    <s v="Credit Note"/>
    <s v="4401589668"/>
    <s v="BUILDERS WAREHOUSE:BLOEMFONTEIN"/>
    <s v="PLANT HANGING BASKET 25CM  170113"/>
    <n v="-1"/>
    <n v="129.30000000000001"/>
    <n v="-129.30000000000001"/>
    <n v="-174528.80999999997"/>
    <x v="33"/>
  </r>
  <r>
    <m/>
    <x v="204"/>
    <s v="Credit Note"/>
    <s v="4401589902"/>
    <s v="BUILDERS WAREHOUSE:KLERKSDORP"/>
    <s v="PLANT HANGING BASKET 25CM  170113"/>
    <n v="-6"/>
    <n v="129.30000000000001"/>
    <n v="-775.8"/>
    <n v="-175304.60999999996"/>
    <x v="33"/>
  </r>
  <r>
    <m/>
    <x v="324"/>
    <s v="Credit Note"/>
    <s v="4401583837"/>
    <s v="BUILDERS WAREHOUSE:KEMPTON PARK"/>
    <s v="PLANT HANGING BASKET 25CM  170113"/>
    <n v="-3"/>
    <n v="129.30000000000001"/>
    <n v="-387.9"/>
    <n v="-175692.50999999995"/>
    <x v="33"/>
  </r>
  <r>
    <m/>
    <x v="310"/>
    <s v="Credit Note"/>
    <s v="4401590350"/>
    <s v="BUILDERS WAREHOUSE:NOORDHEUWEL"/>
    <s v="PLANT HANGING BASKET 25CM  170113"/>
    <n v="-5"/>
    <n v="129.30000000000001"/>
    <n v="-646.5"/>
    <n v="-176339.00999999995"/>
    <x v="33"/>
  </r>
  <r>
    <m/>
    <x v="33"/>
    <s v="Credit Note"/>
    <s v="4401590517"/>
    <s v="BUILDERS WAREHOUSE:ZAMBEZI"/>
    <s v="PLANT HANGING BASKET 25CM  170113"/>
    <n v="-8"/>
    <n v="129.30000000000001"/>
    <n v="-1034.4000000000001"/>
    <n v="-177373.40999999995"/>
    <x v="33"/>
  </r>
  <r>
    <m/>
    <x v="311"/>
    <s v="Credit Note"/>
    <s v="48105"/>
    <s v="FH CHAMBERLAIN TRADING (PTY) LTD"/>
    <s v="PLANT HANGING BASKET 25CM"/>
    <n v="-1"/>
    <n v="129.30000000000001"/>
    <n v="-129.30000000000001"/>
    <n v="-177502.70999999993"/>
    <x v="33"/>
  </r>
  <r>
    <m/>
    <x v="34"/>
    <s v="Credit Note"/>
    <s v="4401590859"/>
    <s v="BUILDERS WAREHOUSE:EDENVALE"/>
    <s v="PLANT HANGING BASKET 25CM  170113"/>
    <n v="-4"/>
    <n v="129.30000000000001"/>
    <n v="-517.20000000000005"/>
    <n v="-178019.90999999995"/>
    <x v="33"/>
  </r>
  <r>
    <m/>
    <x v="6"/>
    <s v="Credit Note"/>
    <s v="4401591243"/>
    <s v="BUILDERS WAREHOUSE:NOORDHEUWEL"/>
    <s v="PLANT HANGING BASKET 25CM  170113"/>
    <n v="-4"/>
    <n v="129.30000000000001"/>
    <n v="-517.20000000000005"/>
    <n v="-178537.10999999996"/>
    <x v="33"/>
  </r>
  <r>
    <m/>
    <x v="6"/>
    <s v="Credit Note"/>
    <s v="4401591236"/>
    <s v="BUILDERS WAREHOUSE:NEWMARKET"/>
    <s v="PLANT HANGING BASKET 25CM  170113"/>
    <n v="-10"/>
    <n v="129.30000000000001"/>
    <n v="-1293"/>
    <n v="-179830.10999999996"/>
    <x v="33"/>
  </r>
  <r>
    <m/>
    <x v="7"/>
    <s v="Credit Note"/>
    <s v="1844"/>
    <s v="LOTS OF POTS CENTURION"/>
    <s v="PLANT HANGING BASKET 25CM"/>
    <n v="-4"/>
    <n v="118.8"/>
    <n v="-475.2"/>
    <n v="-180305.30999999997"/>
    <x v="33"/>
  </r>
  <r>
    <m/>
    <x v="7"/>
    <s v="Credit Note"/>
    <s v="4401591442"/>
    <s v="BUILDERS WAREHOUSE:CHERRY LANE"/>
    <s v="PLANT HANGING BASKET 25CM  170113"/>
    <n v="-3"/>
    <n v="129.30000000000001"/>
    <n v="-387.9"/>
    <n v="-180693.20999999996"/>
    <x v="33"/>
  </r>
  <r>
    <m/>
    <x v="7"/>
    <s v="Credit Note"/>
    <s v="4401591466"/>
    <s v="BUILDERS WAREHOUSE:SILVERLAKES"/>
    <s v="PLANT HANGING BASKET 25CM  170113"/>
    <n v="-3"/>
    <n v="129.30000000000001"/>
    <n v="-387.9"/>
    <n v="-181081.10999999996"/>
    <x v="33"/>
  </r>
  <r>
    <m/>
    <x v="7"/>
    <s v="Credit Note"/>
    <s v="4401591463"/>
    <s v="BUILDERS WAREHOUSE:WOODLANDS"/>
    <s v="PLANT HANGING BASKET 25CM  170113"/>
    <n v="-8"/>
    <n v="129.30000000000001"/>
    <n v="-1034.4000000000001"/>
    <n v="-182115.50999999995"/>
    <x v="33"/>
  </r>
  <r>
    <m/>
    <x v="7"/>
    <s v="Credit Note"/>
    <s v="89771A"/>
    <s v="BUILDERS WAREHOUSE:WOODLANDS"/>
    <s v="PLANT HANGING BASKET 25CM  170113"/>
    <n v="-12"/>
    <n v="129.30000000000001"/>
    <n v="-1551.6"/>
    <n v="-183667.10999999996"/>
    <x v="33"/>
  </r>
  <r>
    <m/>
    <x v="2"/>
    <s v="Credit Note"/>
    <s v="4401591710"/>
    <s v="BUILDERS WAREHOUSE:SECUNDA"/>
    <s v="PLANT HANGING BASKET 25CM  170113"/>
    <n v="-2"/>
    <n v="129.30000000000001"/>
    <n v="-258.60000000000002"/>
    <n v="-183925.70999999996"/>
    <x v="33"/>
  </r>
  <r>
    <m/>
    <x v="2"/>
    <s v="Credit Note"/>
    <s v="4401591714"/>
    <s v="BUILDERS WAREHOUSE:MAFIKENG"/>
    <s v="PLANT HANGING BASKET 25CM  170113"/>
    <n v="-4"/>
    <n v="129.30000000000001"/>
    <n v="-517.20000000000005"/>
    <n v="-184442.90999999997"/>
    <x v="33"/>
  </r>
  <r>
    <m/>
    <x v="205"/>
    <s v="Credit Note"/>
    <s v="4401591945"/>
    <s v="BUILDERS WAREHOUSE:ROBINDALE"/>
    <s v="PLANT HANGING BASKET 25CM  170113"/>
    <n v="-3"/>
    <n v="129.30000000000001"/>
    <n v="-387.9"/>
    <n v="-184830.80999999997"/>
    <x v="33"/>
  </r>
  <r>
    <m/>
    <x v="205"/>
    <s v="Credit Note"/>
    <s v="4401591929"/>
    <s v="BUILDERS WAREHOUSE:KEMPTON PARK"/>
    <s v="PLANT HANGING BASKET 25CM  170113"/>
    <n v="-13"/>
    <n v="129.30000000000001"/>
    <n v="-1680.9"/>
    <n v="-186511.70999999996"/>
    <x v="33"/>
  </r>
  <r>
    <m/>
    <x v="35"/>
    <s v="Credit Note"/>
    <s v="4401592151"/>
    <s v="BUILDERS WAREHOUSE:NELSPRUIT"/>
    <s v="PLANT HANGING BASKET 25CM  170113"/>
    <n v="-9"/>
    <n v="129.30000000000001"/>
    <n v="-1163.7"/>
    <n v="-187675.40999999997"/>
    <x v="33"/>
  </r>
  <r>
    <m/>
    <x v="35"/>
    <s v="Credit Note"/>
    <s v="4401592142"/>
    <s v="BUILDERS WAREHOUSE:NORWOOD"/>
    <s v="PLANT HANGING BASKET 25CM  170113"/>
    <n v="-2"/>
    <n v="129.30000000000001"/>
    <n v="-258.60000000000002"/>
    <n v="-187934.00999999998"/>
    <x v="33"/>
  </r>
  <r>
    <m/>
    <x v="35"/>
    <s v="Credit Note"/>
    <s v="4401592152"/>
    <s v="BUILDERS WAREHOUSE:CARNIVAL MALL"/>
    <s v="PLANT HANGING BASKET 25CM  170113"/>
    <n v="-6"/>
    <n v="129.30000000000001"/>
    <n v="-775.8"/>
    <n v="-188709.80999999997"/>
    <x v="33"/>
  </r>
  <r>
    <m/>
    <x v="35"/>
    <s v="Credit Note"/>
    <s v="4401592097"/>
    <s v="BUILDERS WAREHOUSE:STRUBENS VALLEY"/>
    <s v="PLANT HANGING BASKET 25CM  170113"/>
    <n v="-4"/>
    <n v="129.30000000000001"/>
    <n v="-517.20000000000005"/>
    <n v="-189227.00999999998"/>
    <x v="33"/>
  </r>
  <r>
    <m/>
    <x v="36"/>
    <s v="Credit Note"/>
    <s v="4401592263"/>
    <s v="BUILDERS WAREHOUSE:NORTHMEAD"/>
    <s v="PLANT HANGING BASKET 25CM  170113"/>
    <n v="-4"/>
    <n v="129.30000000000001"/>
    <n v="-517.20000000000005"/>
    <n v="-189744.21"/>
    <x v="33"/>
  </r>
  <r>
    <m/>
    <x v="36"/>
    <s v="Credit Note"/>
    <s v="4401592264"/>
    <s v="BUILDERS WAREHOUSE:BOKSBURG (NEW)"/>
    <s v="PLANT HANGING BASKET 25CM  170113"/>
    <n v="-6"/>
    <n v="129.30000000000001"/>
    <n v="-775.8"/>
    <n v="-190520.00999999998"/>
    <x v="33"/>
  </r>
  <r>
    <m/>
    <x v="36"/>
    <s v="Credit Note"/>
    <s v="89832A"/>
    <s v="THYME SQUARE"/>
    <s v="PLANT HANGING BASKET 25CM"/>
    <n v="-4"/>
    <n v="118.8"/>
    <n v="-475.2"/>
    <n v="-190995.21"/>
    <x v="33"/>
  </r>
  <r>
    <m/>
    <x v="37"/>
    <s v="Credit Note"/>
    <s v="4401592519"/>
    <s v="BUILDERS WAREHOUSE:NORWOOD"/>
    <s v="PLANT HANGING BASKET 25CM  170113"/>
    <n v="-2"/>
    <n v="129.30000000000001"/>
    <n v="-258.60000000000002"/>
    <n v="-191253.81"/>
    <x v="33"/>
  </r>
  <r>
    <m/>
    <x v="37"/>
    <s v="Credit Note"/>
    <s v="18406"/>
    <s v="FH CHAMBERLAIN TRADING (PTY) LTD:WATERKLOOF GLEN"/>
    <s v="PLANT HANGING BASKET 25CM"/>
    <n v="-20"/>
    <n v="129.30000000000001"/>
    <n v="-2586"/>
    <n v="-193839.81"/>
    <x v="33"/>
  </r>
  <r>
    <m/>
    <x v="8"/>
    <s v="Credit Note"/>
    <s v="4401592795"/>
    <s v="BUILDERS WAREHOUSE:ZAMBEZI"/>
    <s v="PLANT HANGING BASKET 25CM  170113"/>
    <n v="-6"/>
    <n v="129.30000000000001"/>
    <n v="-775.8"/>
    <n v="-194615.61"/>
    <x v="33"/>
  </r>
  <r>
    <m/>
    <x v="8"/>
    <s v="Credit Note"/>
    <s v="4401592796"/>
    <s v="BUILDERS WAREHOUSE:RUSTENBURG"/>
    <s v="PLANT HANGING BASKET 25CM  170113"/>
    <n v="-1"/>
    <n v="129.30000000000001"/>
    <n v="-129.30000000000001"/>
    <n v="-194744.90999999997"/>
    <x v="33"/>
  </r>
  <r>
    <m/>
    <x v="38"/>
    <s v="Credit Note"/>
    <s v="1849"/>
    <s v="LOTS OF POTS CENTURION"/>
    <s v="PLANT HANGING BASKET 25CM"/>
    <n v="-2"/>
    <n v="81.5"/>
    <n v="-163"/>
    <n v="-194907.90999999997"/>
    <x v="33"/>
  </r>
  <r>
    <m/>
    <x v="38"/>
    <s v="Credit Note"/>
    <s v="4401593084"/>
    <s v="BUILDERS WAREHOUSE:CENTURION"/>
    <s v="PLANT HANGING BASKET 25CM  170113"/>
    <n v="-4"/>
    <n v="129.30000000000001"/>
    <n v="-517.20000000000005"/>
    <n v="-195425.11"/>
    <x v="33"/>
  </r>
  <r>
    <m/>
    <x v="39"/>
    <s v="Credit Note"/>
    <s v="4401593625"/>
    <s v="BUILDERS WAREHOUSE:BLOEMFONTEIN"/>
    <s v="PLANT HANGING BASKET 25CM  170113"/>
    <n v="-1"/>
    <n v="129.30000000000001"/>
    <n v="-129.30000000000001"/>
    <n v="-195554.40999999997"/>
    <x v="33"/>
  </r>
  <r>
    <m/>
    <x v="39"/>
    <s v="Credit Note"/>
    <s v="4401593620"/>
    <s v="BUILDERS WAREHOUSE:NEWMARKET"/>
    <s v="PLANT HANGING BASKET 25CM  170113"/>
    <n v="-5"/>
    <n v="129.30000000000001"/>
    <n v="-646.5"/>
    <n v="-196200.90999999997"/>
    <x v="33"/>
  </r>
  <r>
    <m/>
    <x v="39"/>
    <s v="Credit Note"/>
    <s v="4401593646"/>
    <s v="BUILDERS WAREHOUSE:EDENVALE"/>
    <s v="PLANT HANGING BASKET 25CM  170113"/>
    <n v="-1"/>
    <n v="129.30000000000001"/>
    <n v="-129.30000000000001"/>
    <n v="-196330.20999999996"/>
    <x v="33"/>
  </r>
  <r>
    <m/>
    <x v="217"/>
    <s v="Credit Note"/>
    <s v="4401594453"/>
    <s v="BUILDERS WAREHOUSE:GEZINA NEW"/>
    <s v="PLANT HANGING BASKET 25CM  170113"/>
    <n v="-1"/>
    <n v="129.30000000000001"/>
    <n v="-129.30000000000001"/>
    <n v="-196459.50999999995"/>
    <x v="33"/>
  </r>
  <r>
    <m/>
    <x v="206"/>
    <s v="Credit Note"/>
    <s v="12794"/>
    <s v="FH CHAMBERLAIN TRADING (PTY) LTD:KYALAMI"/>
    <s v="PLANT HANGING BASKET 25CM"/>
    <n v="-1"/>
    <n v="129.30000000000001"/>
    <n v="-129.30000000000001"/>
    <n v="-196588.80999999994"/>
    <x v="33"/>
  </r>
  <r>
    <m/>
    <x v="206"/>
    <s v="Credit Note"/>
    <s v="44015944657"/>
    <s v="BUILDERS WAREHOUSE:BETHLEHEM"/>
    <s v="PLANT HANGING BASKET 25CM  170113"/>
    <n v="-3"/>
    <n v="129.30000000000001"/>
    <n v="-387.9"/>
    <n v="-196976.70999999993"/>
    <x v="33"/>
  </r>
  <r>
    <m/>
    <x v="207"/>
    <s v="Credit Note"/>
    <s v="4401595128"/>
    <s v="BUILDERS WAREHOUSE:STRUBENS VALLEY"/>
    <s v="PLANT HANGING BASKET 25CM  170113"/>
    <n v="-5"/>
    <n v="129.30000000000001"/>
    <n v="-646.5"/>
    <n v="-197623.20999999993"/>
    <x v="33"/>
  </r>
  <r>
    <m/>
    <x v="208"/>
    <s v="Credit Note"/>
    <s v="1259"/>
    <s v="THYME SQUARE"/>
    <s v="PLANT HANGING BASKET 25CM"/>
    <n v="-1"/>
    <n v="118.8"/>
    <n v="-118.8"/>
    <n v="-197742.00999999992"/>
    <x v="33"/>
  </r>
  <r>
    <m/>
    <x v="312"/>
    <s v="Credit Note"/>
    <s v="4401595908"/>
    <s v="BUILDERS WAREHOUSE:NOORDHEUWEL"/>
    <s v="PLANT HANGING BASKET 25CM  170113"/>
    <n v="-2"/>
    <n v="129.30000000000001"/>
    <n v="-258.60000000000002"/>
    <n v="-198000.60999999993"/>
    <x v="33"/>
  </r>
  <r>
    <m/>
    <x v="9"/>
    <s v="Credit Note"/>
    <s v="4401596263"/>
    <s v="BUILDERS WAREHOUSE:WONDER PARK"/>
    <s v="PLANT HANGING BASKET 25CM  170113"/>
    <n v="-3"/>
    <n v="129.30000000000001"/>
    <n v="-387.9"/>
    <n v="-198388.50999999992"/>
    <x v="33"/>
  </r>
  <r>
    <m/>
    <x v="278"/>
    <s v="Credit Note"/>
    <s v="18541"/>
    <s v="FH CHAMBERLAIN TRADING (PTY) LTD:WATERKLOOF GLEN"/>
    <s v="PLANT HANGING BASKET 25CM"/>
    <n v="-2"/>
    <n v="129.30000000000001"/>
    <n v="-258.60000000000002"/>
    <n v="-198647.10999999993"/>
    <x v="33"/>
  </r>
  <r>
    <m/>
    <x v="246"/>
    <s v="Credit Note"/>
    <s v="4401597273"/>
    <s v="BUILDERS WAREHOUSE:BLOEMFONTEIN"/>
    <s v="PLANT HANGING BASKET 25CM  170113"/>
    <n v="-2"/>
    <n v="129.30000000000001"/>
    <n v="-258.60000000000002"/>
    <n v="-198905.70999999993"/>
    <x v="33"/>
  </r>
  <r>
    <m/>
    <x v="246"/>
    <s v="Credit Note"/>
    <s v="4401597251"/>
    <s v="BUILDERS WAREHOUSE:MIDDELBURG"/>
    <s v="PLANT HANGING BASKET 25CM  170113"/>
    <n v="-2"/>
    <n v="129.30000000000001"/>
    <n v="-258.60000000000002"/>
    <n v="-199164.30999999994"/>
    <x v="33"/>
  </r>
  <r>
    <m/>
    <x v="313"/>
    <s v="Credit Note"/>
    <s v="90045A"/>
    <s v="THYME SQUARE"/>
    <s v="PLANT HANGING BASKET 25CM"/>
    <n v="-2"/>
    <n v="118.8"/>
    <n v="-237.6"/>
    <n v="-199401.90999999995"/>
    <x v="33"/>
  </r>
  <r>
    <m/>
    <x v="279"/>
    <s v="Credit Note"/>
    <s v="4401597671"/>
    <s v="BUILDERS WAREHOUSE:NORTHMEAD"/>
    <s v="PLANT HANGING BASKET 25CM  170113"/>
    <n v="-1"/>
    <n v="129.30000000000001"/>
    <n v="-129.30000000000001"/>
    <n v="-199531.20999999993"/>
    <x v="33"/>
  </r>
  <r>
    <m/>
    <x v="10"/>
    <s v="Credit Note"/>
    <s v="4401598131"/>
    <s v="BUILDERS WAREHOUSE:ZAMBEZI"/>
    <s v="PLANT HANGING BASKET 25CM  170113"/>
    <n v="-6"/>
    <n v="129.30000000000001"/>
    <n v="-775.8"/>
    <n v="-200307.00999999992"/>
    <x v="33"/>
  </r>
  <r>
    <m/>
    <x v="10"/>
    <s v="Credit Note"/>
    <s v="4401598145"/>
    <s v="BUILDERS WAREHOUSE:WONDER PARK"/>
    <s v="PLANT HANGING BASKET 25CM  170113"/>
    <n v="-5"/>
    <n v="129.30000000000001"/>
    <n v="-646.5"/>
    <n v="-200953.50999999992"/>
    <x v="33"/>
  </r>
  <r>
    <m/>
    <x v="41"/>
    <s v="Credit Note"/>
    <s v="4401598565"/>
    <s v="BUILDERS WAREHOUSE:MAFIKENG"/>
    <s v="PLANT HANGING BASKET 25CM  170113"/>
    <n v="-1"/>
    <n v="129.30000000000001"/>
    <n v="-129.30000000000001"/>
    <n v="-201082.80999999991"/>
    <x v="33"/>
  </r>
  <r>
    <m/>
    <x v="41"/>
    <s v="Credit Note"/>
    <s v="4401598588"/>
    <s v="BUILDERS WAREHOUSE:HARTEBEESPOORT"/>
    <s v="PLANT HANGING BASKET 25CM  170113"/>
    <n v="-3"/>
    <n v="129.30000000000001"/>
    <n v="-387.9"/>
    <n v="-201470.7099999999"/>
    <x v="33"/>
  </r>
  <r>
    <m/>
    <x v="280"/>
    <s v="Credit Note"/>
    <s v="1376"/>
    <s v="THYME SQUARE"/>
    <s v="PLANT HANGING BASKET 25CM"/>
    <n v="-2"/>
    <n v="118.8"/>
    <n v="-237.6"/>
    <n v="-201708.30999999991"/>
    <x v="33"/>
  </r>
  <r>
    <m/>
    <x v="280"/>
    <s v="Credit Note"/>
    <s v="48718"/>
    <s v="FH CHAMBERLAIN TRADING (PTY) LTD:CENTURION"/>
    <s v="PLANT HANGING BASKET 25CM"/>
    <n v="-1"/>
    <n v="129.30000000000001"/>
    <n v="-129.30000000000001"/>
    <n v="-201837.6099999999"/>
    <x v="33"/>
  </r>
  <r>
    <m/>
    <x v="280"/>
    <s v="Credit Note"/>
    <s v="4401599403"/>
    <s v="BUILDERS WAREHOUSE:FOURWAYS"/>
    <s v="PLANT HANGING BASKET 25CM  170113"/>
    <n v="-1"/>
    <n v="129.30000000000001"/>
    <n v="-129.30000000000001"/>
    <n v="-201966.90999999989"/>
    <x v="33"/>
  </r>
  <r>
    <m/>
    <x v="280"/>
    <s v="Credit Note"/>
    <s v="4401599349"/>
    <s v="BUILDERS WAREHOUSE:EDENVALE"/>
    <s v="PLANT HANGING BASKET 25CM  170113"/>
    <n v="-3"/>
    <n v="129.30000000000001"/>
    <n v="-387.9"/>
    <n v="-202354.80999999988"/>
    <x v="33"/>
  </r>
  <r>
    <m/>
    <x v="314"/>
    <s v="Credit Note"/>
    <s v="4401599943"/>
    <s v="BUILDERS WAREHOUSE:BOKSBURG (NEW)"/>
    <s v="PLANT HANGING BASKET 25CM  170113"/>
    <n v="-3"/>
    <n v="129.30000000000001"/>
    <n v="-387.9"/>
    <n v="-202742.70999999988"/>
    <x v="33"/>
  </r>
  <r>
    <m/>
    <x v="314"/>
    <s v="Credit Note"/>
    <s v="4401599940"/>
    <s v="BUILDERS WAREHOUSE:KEMPTON PARK"/>
    <s v="PLANT HANGING BASKET 25CM  170113"/>
    <n v="-1"/>
    <n v="129.30000000000001"/>
    <n v="-129.30000000000001"/>
    <n v="-202872.00999999986"/>
    <x v="33"/>
  </r>
  <r>
    <m/>
    <x v="4"/>
    <s v="Credit Note"/>
    <s v="4401600491"/>
    <s v="BUILDERS WAREHOUSE:CHERRY LANE"/>
    <s v="PLANT HANGING BASKET 25CM  170113"/>
    <n v="-1"/>
    <n v="129.30000000000001"/>
    <n v="-129.30000000000001"/>
    <n v="-203001.30999999985"/>
    <x v="33"/>
  </r>
  <r>
    <m/>
    <x v="4"/>
    <s v="Credit Note"/>
    <s v="4401600447"/>
    <s v="BUILDERS WAREHOUSE:ERASMUS PARK"/>
    <s v="PLANT HANGING BASKET 25CM  170113"/>
    <n v="-4"/>
    <n v="129.30000000000001"/>
    <n v="-517.20000000000005"/>
    <n v="-203518.50999999986"/>
    <x v="33"/>
  </r>
  <r>
    <m/>
    <x v="131"/>
    <s v="Credit Note"/>
    <s v="90157A"/>
    <s v="LOTS OF POTS CENTURION"/>
    <s v="PLANT HANGING BASKET 25CM"/>
    <n v="-9"/>
    <n v="118.8"/>
    <n v="-1069.2"/>
    <n v="-204587.70999999988"/>
    <x v="33"/>
  </r>
  <r>
    <m/>
    <x v="131"/>
    <s v="Credit Note"/>
    <s v="4401600953"/>
    <s v="BUILDERS WAREHOUSE:NELSPRUIT"/>
    <s v="PLANT HANGING BASKET 25CM  170113"/>
    <n v="-1"/>
    <n v="129.30000000000001"/>
    <n v="-129.30000000000001"/>
    <n v="-204717.00999999986"/>
    <x v="33"/>
  </r>
  <r>
    <m/>
    <x v="43"/>
    <s v="Credit Note"/>
    <s v="4401601335"/>
    <s v="BUILDERS WAREHOUSE:GREENSTONE"/>
    <s v="PLANT HANGING BASKET 25CM  170113"/>
    <n v="-3"/>
    <n v="129.30000000000001"/>
    <n v="-387.9"/>
    <n v="-205104.90999999986"/>
    <x v="33"/>
  </r>
  <r>
    <m/>
    <x v="43"/>
    <s v="Credit Note"/>
    <s v="4401601401"/>
    <s v="BUILDERS WAREHOUSE:KLERKSDORP"/>
    <s v="PLANT HANGING BASKET 25CM  170113"/>
    <n v="-8"/>
    <n v="129.30000000000001"/>
    <n v="-1034.4000000000001"/>
    <n v="-206139.30999999985"/>
    <x v="33"/>
  </r>
  <r>
    <m/>
    <x v="11"/>
    <s v="Credit Note"/>
    <s v="90193A"/>
    <s v="THYME SQUARE"/>
    <s v="PLANT HANGING BASKET 25CM"/>
    <n v="-2"/>
    <n v="118.8"/>
    <n v="-237.6"/>
    <n v="-206376.90999999986"/>
    <x v="33"/>
  </r>
  <r>
    <m/>
    <x v="11"/>
    <s v="Credit Note"/>
    <s v="4401601731"/>
    <s v="BUILDERS WAREHOUSE:NEWMARKET"/>
    <s v="PLANT HANGING BASKET 25CM  170113"/>
    <n v="-9"/>
    <n v="129.30000000000001"/>
    <n v="-1163.7"/>
    <n v="-207540.60999999987"/>
    <x v="33"/>
  </r>
  <r>
    <m/>
    <x v="11"/>
    <s v="Credit Note"/>
    <s v="29756"/>
    <s v="LIFESTYLE HOME GARDEN"/>
    <s v="PLANT HANGING BASKET 25CM"/>
    <n v="-20"/>
    <n v="11.19"/>
    <n v="-223.8"/>
    <n v="-207764.40999999986"/>
    <x v="33"/>
  </r>
  <r>
    <m/>
    <x v="44"/>
    <s v="Credit Note"/>
    <s v="4401602284"/>
    <s v="BUILDERS WAREHOUSE:BOKSBURG (NEW)"/>
    <s v="PLANT HANGING BASKET 25CM  170113"/>
    <n v="-2"/>
    <n v="129.30000000000001"/>
    <n v="-258.60000000000002"/>
    <n v="-208023.00999999986"/>
    <x v="33"/>
  </r>
  <r>
    <m/>
    <x v="44"/>
    <s v="Credit Note"/>
    <s v="4401602323"/>
    <s v="BUILDERS WAREHOUSE:NORTHMEAD"/>
    <s v="PLANT HANGING BASKET 25CM  170113"/>
    <n v="-1"/>
    <n v="129.30000000000001"/>
    <n v="-129.30000000000001"/>
    <n v="-208152.30999999985"/>
    <x v="33"/>
  </r>
  <r>
    <m/>
    <x v="3"/>
    <s v="Credit Note"/>
    <s v="4401602737"/>
    <s v="BUILDERS WAREHOUSE:RUSTENBURG"/>
    <s v="PLANT HANGING BASKET 25CM  170113"/>
    <n v="-4"/>
    <n v="129.30000000000001"/>
    <n v="-517.20000000000005"/>
    <n v="-208669.50999999986"/>
    <x v="33"/>
  </r>
  <r>
    <m/>
    <x v="3"/>
    <s v="Credit Note"/>
    <s v="4401602766"/>
    <s v="BUILDERS WAREHOUSE:CENTURION"/>
    <s v="PLANT HANGING BASKET 25CM  170113"/>
    <n v="-6"/>
    <n v="129.30000000000001"/>
    <n v="-775.8"/>
    <n v="-209445.30999999985"/>
    <x v="33"/>
  </r>
  <r>
    <m/>
    <x v="12"/>
    <s v="Credit Note"/>
    <s v="4401603219"/>
    <s v="BUILDERS WAREHOUSE:ZAMBEZI"/>
    <s v="PLANT HANGING BASKET 25CM  170113"/>
    <n v="-5"/>
    <n v="129.30000000000001"/>
    <n v="-646.5"/>
    <n v="-210091.80999999985"/>
    <x v="33"/>
  </r>
  <r>
    <m/>
    <x v="13"/>
    <s v="Credit Note"/>
    <s v="4401603618"/>
    <s v="BUILDERS WAREHOUSE:NOORDHEUWEL"/>
    <s v="PLANT HANGING BASKET 25CM  170113"/>
    <n v="-1"/>
    <n v="129.30000000000001"/>
    <n v="-129.30000000000001"/>
    <n v="-210221.10999999984"/>
    <x v="33"/>
  </r>
  <r>
    <m/>
    <x v="14"/>
    <s v="Credit Note"/>
    <s v="4401603964"/>
    <s v="BUILDERS WAREHOUSE:BLOEMFONTEIN"/>
    <s v="PLANT HANGING BASKET 25CM  170113"/>
    <n v="-4"/>
    <n v="129.30000000000001"/>
    <n v="-517.20000000000005"/>
    <n v="-210738.30999999985"/>
    <x v="33"/>
  </r>
  <r>
    <m/>
    <x v="14"/>
    <s v="Credit Note"/>
    <s v="4401603920"/>
    <s v="BUILDERS WAREHOUSE:NEWMARKET"/>
    <s v="PLANT HANGING BASKET 25CM  170113"/>
    <n v="-3"/>
    <n v="129.30000000000001"/>
    <n v="-387.9"/>
    <n v="-211126.20999999985"/>
    <x v="33"/>
  </r>
  <r>
    <m/>
    <x v="14"/>
    <s v="Credit Note"/>
    <s v="4401603957"/>
    <s v="BUILDERS WAREHOUSE:EDENVALE"/>
    <s v="PLANT HANGING BASKET 25CM  170113"/>
    <n v="-4"/>
    <n v="129.30000000000001"/>
    <n v="-517.20000000000005"/>
    <n v="-211643.40999999986"/>
    <x v="33"/>
  </r>
  <r>
    <m/>
    <x v="45"/>
    <s v="Credit Note"/>
    <s v="4401604474"/>
    <s v="BUILDERS WAREHOUSE:WOODLANDS"/>
    <s v="PLANT HANGING BASKET 25CM  170113"/>
    <n v="-5"/>
    <n v="129.30000000000001"/>
    <n v="-646.5"/>
    <n v="-212289.90999999986"/>
    <x v="33"/>
  </r>
  <r>
    <m/>
    <x v="15"/>
    <s v="Credit Note"/>
    <s v="4401604844"/>
    <s v="BUILDERS WAREHOUSE:ERASMUS PARK"/>
    <s v="PLANT HANGING BASKET 25CM  170113"/>
    <n v="-1"/>
    <n v="129.30000000000001"/>
    <n v="-129.30000000000001"/>
    <n v="-212419.20999999985"/>
    <x v="33"/>
  </r>
  <r>
    <m/>
    <x v="132"/>
    <s v="Credit Note"/>
    <s v="4401605230"/>
    <s v="BUILDERS WAREHOUSE:MAFIKENG"/>
    <s v="PLANT HANGING BASKET 25CM  170113"/>
    <n v="-6"/>
    <n v="129.30000000000001"/>
    <n v="-775.8"/>
    <n v="-213195.00999999983"/>
    <x v="33"/>
  </r>
  <r>
    <m/>
    <x v="5"/>
    <s v="Credit Note"/>
    <s v="4401605544"/>
    <s v="BUILDERS WAREHOUSE:KLERKSDORP"/>
    <s v="PLANT HANGING BASKET 25CM  170113"/>
    <n v="-5"/>
    <n v="129.30000000000001"/>
    <n v="-646.5"/>
    <n v="-213841.50999999983"/>
    <x v="33"/>
  </r>
  <r>
    <m/>
    <x v="218"/>
    <s v="Credit Note"/>
    <s v="1265"/>
    <s v="THYME SQUARE"/>
    <s v="PLANT HANGING BASKET 25CM"/>
    <n v="-1"/>
    <n v="118.8"/>
    <n v="-118.8"/>
    <n v="-213960.30999999982"/>
    <x v="33"/>
  </r>
  <r>
    <m/>
    <x v="218"/>
    <s v="Credit Note"/>
    <s v="4401605924"/>
    <s v="BUILDERS WAREHOUSE:NORTHMEAD"/>
    <s v="PLANT HANGING BASKET 25CM  170113"/>
    <n v="-2"/>
    <n v="129.30000000000001"/>
    <n v="-258.60000000000002"/>
    <n v="-214218.90999999983"/>
    <x v="33"/>
  </r>
  <r>
    <m/>
    <x v="316"/>
    <s v="Credit Note"/>
    <s v="4401606346"/>
    <s v="BUILDERS WAREHOUSE:NOORDHEUWEL"/>
    <s v="PLANT HANGING BASKET 25CM  170113"/>
    <n v="-2"/>
    <n v="129.30000000000001"/>
    <n v="-258.60000000000002"/>
    <n v="-214477.50999999983"/>
    <x v="33"/>
  </r>
  <r>
    <m/>
    <x v="16"/>
    <s v="Credit Note"/>
    <s v="4401606691"/>
    <s v="BUILDERS WAREHOUSE:SECUNDA"/>
    <s v="PLANT HANGING BASKET 25CM  170113"/>
    <n v="-1"/>
    <n v="129.30000000000001"/>
    <n v="-129.30000000000001"/>
    <n v="-214606.80999999982"/>
    <x v="33"/>
  </r>
  <r>
    <m/>
    <x v="16"/>
    <s v="Credit Note"/>
    <s v="4401606681"/>
    <s v="BUILDERS WAREHOUSE:ERASMUS PARK"/>
    <s v="PLANT HANGING BASKET 25CM  170113"/>
    <n v="-4"/>
    <n v="129.30000000000001"/>
    <n v="-517.20000000000005"/>
    <n v="-215124.00999999983"/>
    <x v="33"/>
  </r>
  <r>
    <m/>
    <x v="46"/>
    <s v="Credit Note"/>
    <s v="1205"/>
    <s v="LOTS OF POTS CENTURION"/>
    <s v="PLANT HANGING BASKET 25CM"/>
    <n v="-3"/>
    <n v="118.8"/>
    <n v="-356.4"/>
    <n v="-215480.40999999983"/>
    <x v="33"/>
  </r>
  <r>
    <m/>
    <x v="46"/>
    <s v="Credit Note"/>
    <s v="18751"/>
    <s v="FH CHAMBERLAIN TRADING (PTY) LTD:WATERKLOOF GLEN"/>
    <s v="PLANT HANGING BASKET 25CM"/>
    <n v="-3"/>
    <n v="129.30000000000001"/>
    <n v="-387.9"/>
    <n v="-215868.30999999982"/>
    <x v="33"/>
  </r>
  <r>
    <m/>
    <x v="219"/>
    <s v="Credit Note"/>
    <s v="4401607296"/>
    <s v="BUILDERS WAREHOUSE:KLERKSDORP"/>
    <s v="PLANT HANGING BASKET 25CM  170113"/>
    <n v="-5"/>
    <n v="129.30000000000001"/>
    <n v="-646.5"/>
    <n v="-216514.80999999982"/>
    <x v="33"/>
  </r>
  <r>
    <m/>
    <x v="17"/>
    <s v="Credit Note"/>
    <s v="1387"/>
    <s v="THYME SQUARE"/>
    <s v="PLANT HANGING BASKET 25CM"/>
    <n v="-1"/>
    <n v="118.8"/>
    <n v="-118.8"/>
    <n v="-216633.60999999981"/>
    <x v="33"/>
  </r>
  <r>
    <m/>
    <x v="17"/>
    <s v="Credit Note"/>
    <s v="28799"/>
    <s v="LIFESTYLE HOME GARDEN"/>
    <s v="PLANT HANGING BASKET 25CM"/>
    <n v="-4"/>
    <n v="118.8"/>
    <n v="-475.2"/>
    <n v="-217108.80999999982"/>
    <x v="33"/>
  </r>
  <r>
    <m/>
    <x v="52"/>
    <s v="Credit Note"/>
    <s v="4401608669"/>
    <s v="BUILDERS WAREHOUSE:ZAMBEZI"/>
    <s v="PLANT HANGING BASKET 25CM  170113"/>
    <n v="-1"/>
    <n v="129.30000000000001"/>
    <n v="-129.30000000000001"/>
    <n v="-217238.10999999981"/>
    <x v="33"/>
  </r>
  <r>
    <m/>
    <x v="52"/>
    <s v="Credit Note"/>
    <s v="4401608653"/>
    <s v="BUILDERS WAREHOUSE:SILVERLAKES"/>
    <s v="PLANT HANGING BASKET 25CM  170113"/>
    <n v="-4"/>
    <n v="129.30000000000001"/>
    <n v="-517.20000000000005"/>
    <n v="-217755.30999999982"/>
    <x v="33"/>
  </r>
  <r>
    <m/>
    <x v="53"/>
    <s v="Credit Note"/>
    <s v="4401609554"/>
    <s v="BUILDERS WAREHOUSE:KLERKSDORP"/>
    <s v="PLANT HANGING BASKET 25CM  170113"/>
    <n v="-2"/>
    <n v="129.30000000000001"/>
    <n v="-258.60000000000002"/>
    <n v="-218013.90999999983"/>
    <x v="33"/>
  </r>
  <r>
    <m/>
    <x v="53"/>
    <s v="Credit Note"/>
    <s v="4401609520"/>
    <s v="BUILDERS WAREHOUSE:GREENSTONE"/>
    <s v="PLANT HANGING BASKET 25CM  170113"/>
    <n v="-2"/>
    <n v="129.30000000000001"/>
    <n v="-258.60000000000002"/>
    <n v="-218272.50999999983"/>
    <x v="33"/>
  </r>
  <r>
    <m/>
    <x v="53"/>
    <s v="Credit Note"/>
    <s v="4401609480"/>
    <s v="BUILDERS WAREHOUSE:STRUBENS VALLEY"/>
    <s v="PLANT HANGING BASKET 25CM  170113"/>
    <n v="-2"/>
    <n v="129.30000000000001"/>
    <n v="-258.60000000000002"/>
    <n v="-218531.10999999984"/>
    <x v="33"/>
  </r>
  <r>
    <m/>
    <x v="53"/>
    <s v="Credit Note"/>
    <s v="4401609598"/>
    <s v="BUILDERS WAREHOUSE:NOORDHEUWEL"/>
    <s v="PLANT HANGING BASKET 25CM  170113"/>
    <n v="-2"/>
    <n v="129.30000000000001"/>
    <n v="-258.60000000000002"/>
    <n v="-218789.70999999985"/>
    <x v="33"/>
  </r>
  <r>
    <m/>
    <x v="47"/>
    <s v="Credit Note"/>
    <s v="4401610150"/>
    <s v="BUILDERS WAREHOUSE:BLOEMFONTEIN"/>
    <s v="PLANT HANGING BASKET 25CM  170113"/>
    <n v="-4"/>
    <n v="129.30000000000001"/>
    <n v="-517.20000000000005"/>
    <n v="-219306.90999999986"/>
    <x v="33"/>
  </r>
  <r>
    <m/>
    <x v="47"/>
    <s v="Credit Note"/>
    <s v="4401609880"/>
    <s v="BUILDERS WAREHOUSE:NELSPRUIT"/>
    <s v="PLANT HANGING BASKET 25CM  170113"/>
    <n v="-8"/>
    <n v="129.30000000000001"/>
    <n v="-1034.4000000000001"/>
    <n v="-220341.30999999985"/>
    <x v="33"/>
  </r>
  <r>
    <m/>
    <x v="18"/>
    <s v="Credit Note"/>
    <s v="4401611207"/>
    <s v="BUILDERS WAREHOUSE:CENTURION"/>
    <s v="PLANT HANGING BASKET 25CM  170113"/>
    <n v="-1"/>
    <n v="129.30000000000001"/>
    <n v="-129.30000000000001"/>
    <n v="-220470.60999999984"/>
    <x v="33"/>
  </r>
  <r>
    <m/>
    <x v="55"/>
    <s v="Credit Note"/>
    <s v="4401612298"/>
    <s v="BUILDERS WAREHOUSE:MAFIKENG"/>
    <s v="PLANT HANGING BASKET 25CM  170113"/>
    <n v="-8"/>
    <n v="129.30000000000001"/>
    <n v="-1034.4000000000001"/>
    <n v="-221505.00999999983"/>
    <x v="33"/>
  </r>
  <r>
    <m/>
    <x v="48"/>
    <s v="Credit Note"/>
    <s v="90508A"/>
    <s v="LOTS OF POTS CENTURION"/>
    <s v="PLANT HANGING BASKET 25CM"/>
    <n v="-5"/>
    <n v="118.8"/>
    <n v="-594"/>
    <n v="-222099.00999999983"/>
    <x v="33"/>
  </r>
  <r>
    <m/>
    <x v="49"/>
    <s v="Credit Note"/>
    <s v="4401613390"/>
    <s v="BUILDERS WAREHOUSE:RUSTENBURG"/>
    <s v="PLANT HANGING BASKET 25CM 170113"/>
    <n v="-2"/>
    <n v="129.30000000000001"/>
    <n v="-258.60000000000002"/>
    <n v="-222357.60999999984"/>
    <x v="33"/>
  </r>
  <r>
    <m/>
    <x v="49"/>
    <s v="Credit Note"/>
    <s v="4401613312"/>
    <s v="BUILDERS WAREHOUSE:GREENSTONE"/>
    <s v="PLANT HANGING BASKET 25CM 170113"/>
    <n v="-3"/>
    <n v="129.30000000000001"/>
    <n v="-387.9"/>
    <n v="-222745.50999999983"/>
    <x v="33"/>
  </r>
  <r>
    <m/>
    <x v="49"/>
    <s v="Credit Note"/>
    <s v="4401613413"/>
    <s v="BUILDERS WAREHOUSE:NOORDHEUWEL"/>
    <s v="PLANT HANGING BASKET 25CM 170113"/>
    <n v="-3"/>
    <n v="129.30000000000001"/>
    <n v="-387.9"/>
    <n v="-223133.40999999983"/>
    <x v="33"/>
  </r>
  <r>
    <m/>
    <x v="19"/>
    <s v="Credit Note"/>
    <s v="4401613815"/>
    <s v="BUILDERS WAREHOUSE:ERASMUS PARK"/>
    <s v="PLANT HANGING BASKET 25CM 170113"/>
    <n v="-1"/>
    <n v="129.30000000000001"/>
    <n v="-129.30000000000001"/>
    <n v="-223262.70999999982"/>
    <x v="33"/>
  </r>
  <r>
    <m/>
    <x v="19"/>
    <s v="Credit Note"/>
    <s v="4401613900"/>
    <s v="BUILDERS WAREHOUSE:GEZINA NEW"/>
    <s v="PLANT HANGING BASKET 25CM 170113"/>
    <n v="-3"/>
    <n v="129.30000000000001"/>
    <n v="-387.9"/>
    <n v="-223650.60999999981"/>
    <x v="33"/>
  </r>
  <r>
    <m/>
    <x v="50"/>
    <s v="Credit Note"/>
    <s v="4401614237"/>
    <s v="BUILDERS WAREHOUSE:SECUNDA"/>
    <s v="PLANT HANGING BASKET 25CM 170113"/>
    <n v="-8"/>
    <n v="129.30000000000001"/>
    <n v="-1034.4000000000001"/>
    <n v="-224685.00999999981"/>
    <x v="33"/>
  </r>
  <r>
    <m/>
    <x v="56"/>
    <s v="Credit Note"/>
    <s v="4401614679"/>
    <s v="BUILDERS WAREHOUSE:ROBINDALE"/>
    <s v="PLANT HANGING BASKET 25CM 170113"/>
    <n v="-3"/>
    <n v="129.30000000000001"/>
    <n v="-387.9"/>
    <n v="-225072.9099999998"/>
    <x v="33"/>
  </r>
  <r>
    <m/>
    <x v="20"/>
    <s v="Credit Note"/>
    <s v="4401615076"/>
    <s v="BUILDERS WAREHOUSE:BETHLEHEM"/>
    <s v="PLANT HANGING BASKET 25CM 170113"/>
    <n v="-4"/>
    <n v="129.30000000000001"/>
    <n v="-517.20000000000005"/>
    <n v="-225590.10999999981"/>
    <x v="33"/>
  </r>
  <r>
    <m/>
    <x v="20"/>
    <s v="Credit Note"/>
    <s v="4401615039"/>
    <s v="BUILDERS WAREHOUSE:BLOEMFONTEIN"/>
    <s v="PLANT HANGING BASKET 25CM 170113"/>
    <n v="-4"/>
    <n v="129.30000000000001"/>
    <n v="-517.20000000000005"/>
    <n v="-226107.30999999982"/>
    <x v="33"/>
  </r>
  <r>
    <m/>
    <x v="20"/>
    <s v="Credit Note"/>
    <s v="4401615063"/>
    <s v="BUILDERS WAREHOUSE:NEWMARKET"/>
    <s v="PLANT HANGING BASKET 25CM 170113"/>
    <n v="-8"/>
    <n v="129.30000000000001"/>
    <n v="-1034.4000000000001"/>
    <n v="-227141.70999999982"/>
    <x v="33"/>
  </r>
  <r>
    <m/>
    <x v="20"/>
    <s v="Credit Note"/>
    <s v="4401614994"/>
    <s v="BUILDERS WAREHOUSE:EDENVALE"/>
    <s v="PLANT HANGING BASKET 25CM 170113"/>
    <n v="-12"/>
    <n v="129.30000000000001"/>
    <n v="-1551.6"/>
    <n v="-228693.30999999982"/>
    <x v="33"/>
  </r>
  <r>
    <m/>
    <x v="21"/>
    <s v="Credit Note"/>
    <s v="4401615755"/>
    <s v="BUILDERS WAREHOUSE:RUSTENBURG"/>
    <s v="PLANT HANGING BASKET 25CM 170113"/>
    <n v="-3"/>
    <n v="129.30000000000001"/>
    <n v="-387.9"/>
    <n v="-229081.20999999982"/>
    <x v="33"/>
  </r>
  <r>
    <s v="Total for PLANT HANGING BASKET 25CM"/>
    <x v="0"/>
    <m/>
    <m/>
    <m/>
    <m/>
    <n v="-1807"/>
    <m/>
    <n v="-229081.20999999982"/>
    <m/>
    <x v="0"/>
  </r>
  <r>
    <s v="COLOUR MAGIC 32CM"/>
    <x v="0"/>
    <m/>
    <m/>
    <m/>
    <m/>
    <m/>
    <m/>
    <m/>
    <m/>
    <x v="0"/>
  </r>
  <r>
    <m/>
    <x v="236"/>
    <s v="Credit Note"/>
    <s v="15599"/>
    <s v="GARDENSHOP PARKTOWN"/>
    <s v="COLOUR MAGIC 32CM  376552"/>
    <n v="-1"/>
    <n v="99.95"/>
    <n v="-99.95"/>
    <n v="-99.95"/>
    <x v="34"/>
  </r>
  <r>
    <m/>
    <x v="236"/>
    <s v="Credit Note"/>
    <s v="86057A"/>
    <s v="MONTROSE NURSERY"/>
    <s v="COLOUR MAGIC 32CM"/>
    <n v="-1"/>
    <n v="99.95"/>
    <n v="-99.95"/>
    <n v="-199.9"/>
    <x v="34"/>
  </r>
  <r>
    <m/>
    <x v="144"/>
    <s v="Credit Note"/>
    <s v="4401480169"/>
    <s v="BUILDERS WAREHOUSE:CEDAR SQUARE"/>
    <s v="COLOUR MAGIC 32CM  376552"/>
    <n v="-1"/>
    <n v="107.75"/>
    <n v="-107.75"/>
    <n v="-307.64999999999998"/>
    <x v="34"/>
  </r>
  <r>
    <m/>
    <x v="144"/>
    <s v="Credit Note"/>
    <s v="1016"/>
    <s v="THYME SQUARE"/>
    <s v="COLOUR MAGIC 32CM"/>
    <n v="-2"/>
    <n v="99.95"/>
    <n v="-199.9"/>
    <n v="-507.54999999999995"/>
    <x v="34"/>
  </r>
  <r>
    <m/>
    <x v="144"/>
    <s v="Credit Note"/>
    <s v="4401480198"/>
    <s v="BUILDERS WAREHOUSE:EDENVALE"/>
    <s v="COLOUR MAGIC 32CM  376552"/>
    <n v="-8"/>
    <n v="107.75"/>
    <n v="-862"/>
    <n v="-1369.55"/>
    <x v="34"/>
  </r>
  <r>
    <m/>
    <x v="144"/>
    <s v="Credit Note"/>
    <s v="4401480187"/>
    <s v="BUILDERS WAREHOUSE:EDENVALE"/>
    <s v="COLOUR MAGIC 32CM  376552"/>
    <n v="-4"/>
    <n v="107.75"/>
    <n v="-431"/>
    <n v="-1800.55"/>
    <x v="34"/>
  </r>
  <r>
    <m/>
    <x v="146"/>
    <s v="Credit Note"/>
    <s v="4401480957"/>
    <s v="BUILDERS WAREHOUSE:LYNNWOOD"/>
    <s v="COLOUR MAGIC 32CM  376552"/>
    <n v="-3"/>
    <n v="107.75"/>
    <n v="-323.25"/>
    <n v="-2123.8000000000002"/>
    <x v="34"/>
  </r>
  <r>
    <m/>
    <x v="146"/>
    <s v="Credit Note"/>
    <s v="4401480901"/>
    <s v="BUILDERS WAREHOUSE:CEDAR SQUARE"/>
    <s v="COLOUR MAGIC 32CM  376552"/>
    <n v="-1"/>
    <n v="107.75"/>
    <n v="-107.75"/>
    <n v="-2231.5500000000002"/>
    <x v="34"/>
  </r>
  <r>
    <m/>
    <x v="146"/>
    <s v="Credit Note"/>
    <s v="0880"/>
    <s v="LOTS OF POTS PTA"/>
    <s v="COLOUR MAGIC 32CM"/>
    <n v="-1"/>
    <n v="99.95"/>
    <n v="-99.95"/>
    <n v="-2331.5"/>
    <x v="34"/>
  </r>
  <r>
    <m/>
    <x v="146"/>
    <s v="Credit Note"/>
    <s v="1072"/>
    <s v="ECKARDS GARDEN PAVILION"/>
    <s v="COLOUR MAGIC 32CM"/>
    <n v="-1"/>
    <n v="99.95"/>
    <n v="-99.95"/>
    <n v="-2431.4499999999998"/>
    <x v="34"/>
  </r>
  <r>
    <m/>
    <x v="249"/>
    <s v="Credit Note"/>
    <s v="1107"/>
    <s v="LOTS OF POTS CENTURION"/>
    <s v="COLOUR MAGIC 32CM"/>
    <n v="-6"/>
    <n v="99.95"/>
    <n v="-599.70000000000005"/>
    <n v="-3031.1499999999996"/>
    <x v="34"/>
  </r>
  <r>
    <m/>
    <x v="147"/>
    <s v="Credit Note"/>
    <s v="4401481581"/>
    <s v="BUILDERS WAREHOUSE:NORTHRIDING"/>
    <s v="COLOUR MAGIC 32CM"/>
    <n v="-1"/>
    <n v="107.75"/>
    <n v="-107.75"/>
    <n v="-3138.8999999999996"/>
    <x v="34"/>
  </r>
  <r>
    <m/>
    <x v="147"/>
    <s v="Credit Note"/>
    <s v="4401481531"/>
    <s v="BUILDERS WAREHOUSE:STRUBENS VALLEY"/>
    <s v="COLOUR MAGIC 32CM  376552"/>
    <n v="-1"/>
    <n v="107.75"/>
    <n v="-107.75"/>
    <n v="-3246.6499999999996"/>
    <x v="34"/>
  </r>
  <r>
    <m/>
    <x v="148"/>
    <s v="Credit Note"/>
    <s v="4401481832"/>
    <s v="BUILDERS WAREHOUSE:EDENVALE"/>
    <s v="COLOUR MAGIC 32CM  376552"/>
    <n v="-2"/>
    <n v="107.75"/>
    <n v="-215.5"/>
    <n v="-3462.1499999999996"/>
    <x v="34"/>
  </r>
  <r>
    <m/>
    <x v="148"/>
    <s v="Credit Note"/>
    <s v="1073"/>
    <s v="THYME SQUARE"/>
    <s v="COLOUR MAGIC 32CM"/>
    <n v="-1"/>
    <n v="99.95"/>
    <n v="-99.95"/>
    <n v="-3562.0999999999995"/>
    <x v="34"/>
  </r>
  <r>
    <m/>
    <x v="212"/>
    <s v="Credit Note"/>
    <s v="86286A"/>
    <s v="LITTLE AUSTRIA"/>
    <s v="COLOUR MAGIC 32CM"/>
    <n v="-1"/>
    <n v="99.95"/>
    <n v="-99.95"/>
    <n v="-3662.0499999999993"/>
    <x v="34"/>
  </r>
  <r>
    <m/>
    <x v="133"/>
    <s v="Credit Note"/>
    <s v="15622"/>
    <s v="GARDENSHOP PARKTOWN"/>
    <s v="COLOUR MAGIC 32CM"/>
    <n v="-3"/>
    <n v="99.95"/>
    <n v="-299.85000000000002"/>
    <n v="-3961.8999999999992"/>
    <x v="34"/>
  </r>
  <r>
    <m/>
    <x v="133"/>
    <s v="Credit Note"/>
    <s v="1024"/>
    <s v="PRETTY GARDENS"/>
    <s v="COLOUR MAGIC 32CM"/>
    <n v="-3"/>
    <n v="99.95"/>
    <n v="-299.85000000000002"/>
    <n v="-4261.7499999999991"/>
    <x v="34"/>
  </r>
  <r>
    <m/>
    <x v="252"/>
    <s v="Credit Note"/>
    <s v="1113"/>
    <s v="LOTS OF POTS CENTURION"/>
    <s v="COLOUR MAGIC 32CM"/>
    <n v="-1"/>
    <n v="99.95"/>
    <n v="-99.95"/>
    <n v="-4361.6999999999989"/>
    <x v="34"/>
  </r>
  <r>
    <m/>
    <x v="150"/>
    <s v="Credit Note"/>
    <s v="0974"/>
    <s v="PRETTY GARDENS"/>
    <s v="COLOUR MAGIC 32CM"/>
    <n v="-2"/>
    <n v="99.95"/>
    <n v="-199.9"/>
    <n v="-4561.5999999999985"/>
    <x v="34"/>
  </r>
  <r>
    <m/>
    <x v="150"/>
    <s v="Credit Note"/>
    <s v="4401488176"/>
    <s v="BUILDERS WAREHOUSE:EDENVALE"/>
    <s v="COLOUR MAGIC 32CM  376552"/>
    <n v="-2"/>
    <n v="107.75"/>
    <n v="-215.5"/>
    <n v="-4777.0999999999985"/>
    <x v="34"/>
  </r>
  <r>
    <m/>
    <x v="151"/>
    <s v="Credit Note"/>
    <s v="4401488783"/>
    <s v="BUILDERS WAREHOUSE:STRUBENS VALLEY"/>
    <s v="COLOUR MAGIC 32CM  376552"/>
    <n v="-1"/>
    <n v="107.75"/>
    <n v="-107.75"/>
    <n v="-4884.8499999999985"/>
    <x v="34"/>
  </r>
  <r>
    <m/>
    <x v="152"/>
    <s v="Credit Note"/>
    <s v="15646"/>
    <s v="GARDENSHOP PARKTOWN"/>
    <s v="COLOUR MAGIC 32CM"/>
    <n v="-2"/>
    <n v="99.95"/>
    <n v="-199.9"/>
    <n v="-5084.7499999999982"/>
    <x v="34"/>
  </r>
  <r>
    <m/>
    <x v="152"/>
    <s v="Credit Note"/>
    <s v="4401478074"/>
    <s v="BUILDERS WAREHOUSE:CHERRY LANE"/>
    <s v="COLOUR MAGIC 32CM"/>
    <n v="-3"/>
    <n v="107.75"/>
    <n v="-323.25"/>
    <n v="-5407.9999999999982"/>
    <x v="34"/>
  </r>
  <r>
    <m/>
    <x v="290"/>
    <s v="Credit Note"/>
    <s v="4401492562"/>
    <s v="BUILDERS WAREHOUSE:NEWCASTLE"/>
    <s v="COLOUR MAGIC 32CM  376552"/>
    <n v="-1"/>
    <n v="107.75"/>
    <n v="-107.75"/>
    <n v="-5515.7499999999982"/>
    <x v="34"/>
  </r>
  <r>
    <m/>
    <x v="221"/>
    <s v="Credit Note"/>
    <s v="4401493037"/>
    <s v="BUILDERS WAREHOUSE:KEMPTON PARK"/>
    <s v="COLOUR MAGIC 32CM  376552"/>
    <n v="-1"/>
    <n v="107.75"/>
    <n v="-107.75"/>
    <n v="-5623.4999999999982"/>
    <x v="34"/>
  </r>
  <r>
    <m/>
    <x v="221"/>
    <s v="Credit Note"/>
    <s v="RTS1033281"/>
    <s v="RIVERSIDE MICA"/>
    <s v="COLOUR MAGIC 32CM"/>
    <n v="-2"/>
    <n v="100.99"/>
    <n v="-201.98"/>
    <n v="-5825.4799999999977"/>
    <x v="34"/>
  </r>
  <r>
    <m/>
    <x v="221"/>
    <s v="Credit Note"/>
    <s v="1083"/>
    <s v="SYLVIA PASS GARDEN CENTRE"/>
    <s v="COLOUR MAGIC 32CM"/>
    <n v="-5"/>
    <n v="99.95"/>
    <n v="-499.75"/>
    <n v="-6325.2299999999977"/>
    <x v="34"/>
  </r>
  <r>
    <m/>
    <x v="227"/>
    <s v="Credit Note"/>
    <s v="4401494716"/>
    <s v="BUILDERS WAREHOUSE:KLERKSDORP"/>
    <s v="COLOUR MAGIC 32CM  376552"/>
    <n v="-3"/>
    <n v="107.75"/>
    <n v="-323.25"/>
    <n v="-6648.4799999999977"/>
    <x v="34"/>
  </r>
  <r>
    <m/>
    <x v="59"/>
    <s v="Credit Note"/>
    <s v="0897"/>
    <s v="ECKARDS GARDEN PAVILION"/>
    <s v="COLOUR MAGIC 32CM"/>
    <n v="-3"/>
    <n v="99.95"/>
    <n v="-299.85000000000002"/>
    <n v="-6948.3299999999981"/>
    <x v="34"/>
  </r>
  <r>
    <m/>
    <x v="59"/>
    <s v="Credit Note"/>
    <s v="4401496160"/>
    <s v="BUILDERS WAREHOUSE:ZAMBEZI"/>
    <s v="COLOUR MAGIC 32CM  376552"/>
    <n v="-3"/>
    <n v="107.75"/>
    <n v="-323.25"/>
    <n v="-7271.5799999999981"/>
    <x v="34"/>
  </r>
  <r>
    <m/>
    <x v="155"/>
    <s v="Credit Note"/>
    <s v="15663"/>
    <s v="GARDENSHOP PARKTOWN"/>
    <s v="COLOUR MAGIC 32CM"/>
    <n v="-3"/>
    <n v="99.95"/>
    <n v="-299.85000000000002"/>
    <n v="-7571.4299999999985"/>
    <x v="34"/>
  </r>
  <r>
    <m/>
    <x v="157"/>
    <s v="Credit Note"/>
    <s v="1129"/>
    <s v="THYME SQUARE"/>
    <s v="COLOUR MAGIC 32CM"/>
    <n v="-1"/>
    <n v="99.95"/>
    <n v="-99.95"/>
    <n v="-7671.3799999999983"/>
    <x v="34"/>
  </r>
  <r>
    <m/>
    <x v="160"/>
    <s v="Credit Note"/>
    <s v="1092"/>
    <s v="PRETTY GARDENS"/>
    <s v="COLOUR MAGIC 32CM"/>
    <n v="-2"/>
    <n v="99.95"/>
    <n v="-199.9"/>
    <n v="-7871.2799999999979"/>
    <x v="34"/>
  </r>
  <r>
    <m/>
    <x v="160"/>
    <s v="Credit Note"/>
    <s v="4401499027"/>
    <s v="BUILDERS WAREHOUSE:LAMBTON"/>
    <s v="COLOUR MAGIC 32CM  376552"/>
    <n v="-1"/>
    <n v="107.75"/>
    <n v="-107.75"/>
    <n v="-7979.0299999999979"/>
    <x v="34"/>
  </r>
  <r>
    <m/>
    <x v="164"/>
    <s v="Credit Note"/>
    <s v="4401500981"/>
    <s v="BUILDERS WAREHOUSE:ZAMBEZI"/>
    <s v="COLOUR MAGIC 32CM  376552"/>
    <n v="-1"/>
    <n v="107.75"/>
    <n v="-107.75"/>
    <n v="-8086.7799999999979"/>
    <x v="34"/>
  </r>
  <r>
    <m/>
    <x v="165"/>
    <s v="Credit Note"/>
    <s v="4401501392"/>
    <s v="BUILDERS WAREHOUSE:CRAIGHALL PARK"/>
    <s v="COLOUR MAGIC 32CM  376552"/>
    <n v="-1"/>
    <n v="107.75"/>
    <n v="-107.75"/>
    <n v="-8194.5299999999988"/>
    <x v="34"/>
  </r>
  <r>
    <m/>
    <x v="256"/>
    <s v="Credit Note"/>
    <s v="1037"/>
    <s v="LITTLE AUSTRIA"/>
    <s v="COLOUR MAGIC 32CM"/>
    <n v="-1"/>
    <n v="99.95"/>
    <n v="-99.95"/>
    <n v="-8294.48"/>
    <x v="34"/>
  </r>
  <r>
    <m/>
    <x v="167"/>
    <s v="Credit Note"/>
    <s v="0983"/>
    <s v="LOTS OF POTS PTA"/>
    <s v="COLOUR MAGIC 32CM"/>
    <n v="-2"/>
    <n v="99.95"/>
    <n v="-199.9"/>
    <n v="-8494.3799999999992"/>
    <x v="34"/>
  </r>
  <r>
    <m/>
    <x v="167"/>
    <s v="Credit Note"/>
    <s v="1040"/>
    <s v="ECKARDS GARDEN PAVILION"/>
    <s v="COLOUR MAGIC 32CM"/>
    <n v="-2"/>
    <n v="99.95"/>
    <n v="-199.9"/>
    <n v="-8694.2799999999988"/>
    <x v="34"/>
  </r>
  <r>
    <m/>
    <x v="168"/>
    <s v="Credit Note"/>
    <s v="4401503726"/>
    <s v="BUILDERS WAREHOUSE:POTCHEFSTROOM"/>
    <s v="COLOUR MAGIC 32CM  376552"/>
    <n v="-2"/>
    <n v="107.75"/>
    <n v="-215.5"/>
    <n v="-8909.7799999999988"/>
    <x v="34"/>
  </r>
  <r>
    <m/>
    <x v="168"/>
    <s v="Credit Note"/>
    <s v="15693"/>
    <s v="GARDENSHOP PARKTOWN"/>
    <s v="COLOUR MAGIC 32CM"/>
    <n v="-1"/>
    <n v="99.95"/>
    <n v="-99.95"/>
    <n v="-9009.73"/>
    <x v="34"/>
  </r>
  <r>
    <m/>
    <x v="169"/>
    <s v="Credit Note"/>
    <s v="4401504265"/>
    <s v="BUILDERS WAREHOUSE:KEMPTON PARK"/>
    <s v="COLOUR MAGIC 32CM  376552"/>
    <n v="-3"/>
    <n v="107.75"/>
    <n v="-323.25"/>
    <n v="-9332.98"/>
    <x v="34"/>
  </r>
  <r>
    <m/>
    <x v="60"/>
    <s v="Credit Note"/>
    <s v="26335"/>
    <s v="LIFESTYLE HOME GARDEN"/>
    <s v="COLOUR MAGIC 32CM"/>
    <n v="-4"/>
    <n v="99.95"/>
    <n v="-399.8"/>
    <n v="-9732.7799999999988"/>
    <x v="34"/>
  </r>
  <r>
    <m/>
    <x v="171"/>
    <s v="Credit Note"/>
    <s v="26348"/>
    <s v="LIFESTYLE HOME GARDEN"/>
    <s v="COLOUR MAGIC 32CM"/>
    <n v="-3"/>
    <n v="99.95"/>
    <n v="-299.85000000000002"/>
    <n v="-10032.629999999999"/>
    <x v="34"/>
  </r>
  <r>
    <m/>
    <x v="136"/>
    <s v="Credit Note"/>
    <s v="15706"/>
    <s v="GARDENSHOP PARKTOWN"/>
    <s v="COLOUR MAGIC 32CM"/>
    <n v="-1"/>
    <n v="99.95"/>
    <n v="-99.95"/>
    <n v="-10132.58"/>
    <x v="34"/>
  </r>
  <r>
    <m/>
    <x v="136"/>
    <s v="Credit Note"/>
    <s v="4401513848"/>
    <s v="BUILDERS WAREHOUSE:KLERKSDORP"/>
    <s v="COLOUR MAGIC 32CM  376552"/>
    <n v="-2"/>
    <n v="107.75"/>
    <n v="-215.5"/>
    <n v="-10348.08"/>
    <x v="34"/>
  </r>
  <r>
    <m/>
    <x v="172"/>
    <s v="Credit Note"/>
    <s v="1134"/>
    <s v="LITTLE AUSTRIA"/>
    <s v="COLOUR MAGIC 32CM"/>
    <n v="-1"/>
    <n v="99.95"/>
    <n v="-99.95"/>
    <n v="-10448.030000000001"/>
    <x v="34"/>
  </r>
  <r>
    <m/>
    <x v="247"/>
    <s v="Credit Note"/>
    <s v="4401506488"/>
    <s v="BUILDERS WAREHOUSE:RIVONIA"/>
    <s v="COLOUR MAGIC 32CM  376552"/>
    <n v="-2"/>
    <n v="107.75"/>
    <n v="-215.5"/>
    <n v="-10663.53"/>
    <x v="34"/>
  </r>
  <r>
    <m/>
    <x v="61"/>
    <s v="Credit Note"/>
    <s v="26449"/>
    <s v="LIFESTYLE HOME GARDEN"/>
    <s v="COLOUR MAGIC 32CM"/>
    <n v="-3"/>
    <n v="99.95"/>
    <n v="-299.85000000000002"/>
    <n v="-10963.380000000001"/>
    <x v="34"/>
  </r>
  <r>
    <m/>
    <x v="294"/>
    <s v="Credit Note"/>
    <s v="1852"/>
    <s v="LITTLE AUSTRIA"/>
    <s v="COLOUR MAGIC 32CM"/>
    <n v="-2"/>
    <n v="99.95"/>
    <n v="-199.9"/>
    <n v="-11163.28"/>
    <x v="34"/>
  </r>
  <r>
    <m/>
    <x v="294"/>
    <s v="Credit Note"/>
    <s v="1853"/>
    <s v="CRISANRA KWEKERY"/>
    <s v="COLOUR MAGIC 32CM"/>
    <n v="-3"/>
    <n v="99.95"/>
    <n v="-299.85000000000002"/>
    <n v="-11463.130000000001"/>
    <x v="34"/>
  </r>
  <r>
    <m/>
    <x v="65"/>
    <s v="Credit Note"/>
    <s v="26389"/>
    <s v="LIFESTYLE HOME GARDEN"/>
    <s v="COLOUR MAGIC 32CM"/>
    <n v="-1"/>
    <n v="99.95"/>
    <n v="-99.95"/>
    <n v="-11563.080000000002"/>
    <x v="34"/>
  </r>
  <r>
    <m/>
    <x v="179"/>
    <s v="Credit Note"/>
    <s v="0997"/>
    <s v="LITTLE AUSTRIA"/>
    <s v="COLOUR MAGIC 32CM"/>
    <n v="-2"/>
    <n v="99.95"/>
    <n v="-199.9"/>
    <n v="-11762.980000000001"/>
    <x v="34"/>
  </r>
  <r>
    <m/>
    <x v="179"/>
    <s v="Credit Note"/>
    <s v="4401514266"/>
    <s v="BUILDERS WAREHOUSE:CRAIGHALL PARK"/>
    <s v="COLOUR MAGIC 32CM  376552"/>
    <n v="-1"/>
    <n v="107.75"/>
    <n v="-107.75"/>
    <n v="-11870.730000000001"/>
    <x v="34"/>
  </r>
  <r>
    <m/>
    <x v="179"/>
    <s v="Credit Note"/>
    <s v="4401514305"/>
    <s v="BUILDERS WAREHOUSE:NORTHRIDING"/>
    <s v="COLOUR MAGIC 32CM  376552"/>
    <n v="-1"/>
    <n v="107.75"/>
    <n v="-107.75"/>
    <n v="-11978.480000000001"/>
    <x v="34"/>
  </r>
  <r>
    <m/>
    <x v="137"/>
    <s v="Credit Note"/>
    <s v="4401514812"/>
    <s v="BUILDERS WAREHOUSE:RUSTENBURG"/>
    <s v="COLOUR MAGIC 32CM  376552"/>
    <n v="-7"/>
    <n v="107.75"/>
    <n v="-754.25"/>
    <n v="-12732.730000000001"/>
    <x v="34"/>
  </r>
  <r>
    <m/>
    <x v="67"/>
    <s v="Credit Note"/>
    <s v="4401516101"/>
    <s v="BUILDERS WAREHOUSE:NEWCASTLE"/>
    <s v="COLOUR MAGIC 32CM  376552"/>
    <n v="-3"/>
    <n v="107.75"/>
    <n v="-323.25"/>
    <n v="-13055.980000000001"/>
    <x v="34"/>
  </r>
  <r>
    <m/>
    <x v="229"/>
    <s v="Credit Note"/>
    <s v="4401516982"/>
    <s v="BUILDERS WAREHOUSE:KEMPTON PARK"/>
    <s v="COLOUR MAGIC 32CM  376552"/>
    <n v="-1"/>
    <n v="107.75"/>
    <n v="-107.75"/>
    <n v="-13163.730000000001"/>
    <x v="34"/>
  </r>
  <r>
    <m/>
    <x v="68"/>
    <s v="Credit Note"/>
    <s v="26586"/>
    <s v="LIFESTYLE HOME GARDEN"/>
    <s v="COLOUR MAGIC 32CM"/>
    <n v="-1"/>
    <n v="99.95"/>
    <n v="-99.95"/>
    <n v="-13263.680000000002"/>
    <x v="34"/>
  </r>
  <r>
    <m/>
    <x v="68"/>
    <s v="Credit Note"/>
    <s v="4401517394"/>
    <s v="BUILDERS WAREHOUSE:GLEN EAGLES"/>
    <s v="COLOUR MAGIC 32CM  376552"/>
    <n v="-1"/>
    <n v="107.75"/>
    <n v="-107.75"/>
    <n v="-13371.430000000002"/>
    <x v="34"/>
  </r>
  <r>
    <m/>
    <x v="69"/>
    <s v="Credit Note"/>
    <s v="4401517771"/>
    <s v="BUILDERS WAREHOUSE:LAMBTON"/>
    <s v="COLOUR MAGIC 32CM 376552"/>
    <n v="-1"/>
    <n v="107.75"/>
    <n v="-107.75"/>
    <n v="-13479.180000000002"/>
    <x v="34"/>
  </r>
  <r>
    <m/>
    <x v="79"/>
    <s v="Credit Note"/>
    <s v="1809"/>
    <s v="PRETTY GARDENS"/>
    <s v="COLOUR MAGIC 32CM"/>
    <n v="-2"/>
    <n v="99.95"/>
    <n v="-199.9"/>
    <n v="-13679.080000000002"/>
    <x v="34"/>
  </r>
  <r>
    <m/>
    <x v="79"/>
    <s v="Credit Note"/>
    <s v="26730"/>
    <s v="LIFESTYLE HOME GARDEN"/>
    <s v="COLOUR MAGIC 32CM"/>
    <n v="-1"/>
    <n v="99.95"/>
    <n v="-99.95"/>
    <n v="-13779.030000000002"/>
    <x v="34"/>
  </r>
  <r>
    <m/>
    <x v="79"/>
    <s v="Credit Note"/>
    <s v="1913"/>
    <s v="MONTROSE NURSERY"/>
    <s v="COLOUR MAGIC 32CM"/>
    <n v="-1"/>
    <n v="99.95"/>
    <n v="-99.95"/>
    <n v="-13878.980000000003"/>
    <x v="34"/>
  </r>
  <r>
    <m/>
    <x v="87"/>
    <s v="Credit Note"/>
    <s v="4401538737"/>
    <s v="BUILDERS WAREHOUSE:CEDAR SQUARE"/>
    <s v="COLOUR MAGIC 32CM  376552"/>
    <n v="-1"/>
    <n v="107.75"/>
    <n v="-107.75"/>
    <n v="-13986.730000000003"/>
    <x v="34"/>
  </r>
  <r>
    <m/>
    <x v="185"/>
    <s v="Credit Note"/>
    <s v="15815"/>
    <s v="GARDENSHOP PARKTOWN"/>
    <s v="COLOUR MAGIC 32CM"/>
    <n v="-6"/>
    <n v="99.95"/>
    <n v="-599.70000000000005"/>
    <n v="-14586.430000000004"/>
    <x v="34"/>
  </r>
  <r>
    <m/>
    <x v="89"/>
    <s v="Credit Note"/>
    <s v="1923"/>
    <s v="THYME SQUARE"/>
    <s v="COLOUR MAGIC 32CM"/>
    <n v="-1"/>
    <n v="99.95"/>
    <n v="-99.95"/>
    <n v="-14686.380000000005"/>
    <x v="34"/>
  </r>
  <r>
    <m/>
    <x v="299"/>
    <s v="Credit Note"/>
    <s v="17250"/>
    <s v="FH CHAMBERLAIN TRADING (PTY) LTD:WATERKLOOF GLEN"/>
    <s v="COLOUR MAGIC 32CM"/>
    <n v="-2"/>
    <n v="107.75"/>
    <n v="-215.5"/>
    <n v="-14901.880000000005"/>
    <x v="34"/>
  </r>
  <r>
    <m/>
    <x v="92"/>
    <s v="Credit Note"/>
    <s v="1821"/>
    <s v="PRETTY GARDENS"/>
    <s v="COLOUR MAGIC 32CM"/>
    <n v="-5"/>
    <n v="99.95"/>
    <n v="-499.75"/>
    <n v="-15401.630000000005"/>
    <x v="34"/>
  </r>
  <r>
    <m/>
    <x v="92"/>
    <s v="Credit Note"/>
    <s v="4401543669"/>
    <s v="BUILDERS WAREHOUSE:RIVONIA"/>
    <s v="COLOUR MAGIC 32CM  376552"/>
    <n v="-3"/>
    <n v="107.75"/>
    <n v="-323.25"/>
    <n v="-15724.880000000005"/>
    <x v="34"/>
  </r>
  <r>
    <m/>
    <x v="188"/>
    <s v="Credit Note"/>
    <s v="4401546864"/>
    <s v="BUILDERS WAREHOUSE:SECUNDA"/>
    <s v="COLOUR MAGIC 32CM  376552"/>
    <n v="-2"/>
    <n v="113.2"/>
    <n v="-226.4"/>
    <n v="-15951.280000000004"/>
    <x v="34"/>
  </r>
  <r>
    <m/>
    <x v="96"/>
    <s v="Credit Note"/>
    <s v="1657"/>
    <s v="ECKARDS GARDEN PAVILION"/>
    <s v="COLOUR MAGIC 32CM"/>
    <n v="-2"/>
    <n v="109.95"/>
    <n v="-219.9"/>
    <n v="-16171.180000000004"/>
    <x v="34"/>
  </r>
  <r>
    <m/>
    <x v="98"/>
    <s v="Credit Note"/>
    <s v="4401550863"/>
    <s v="BUILDERS WAREHOUSE:EDENVALE"/>
    <s v="COLOUR MAGIC 32CM  376552"/>
    <n v="-2"/>
    <n v="113.2"/>
    <n v="-226.4"/>
    <n v="-16397.580000000005"/>
    <x v="34"/>
  </r>
  <r>
    <m/>
    <x v="99"/>
    <s v="Credit Note"/>
    <s v="4401551893"/>
    <s v="BUILDERS WAREHOUSE:RUSTENBURG"/>
    <s v="COLOUR MAGIC 32CM  376552"/>
    <n v="-1"/>
    <n v="113.2"/>
    <n v="-113.2"/>
    <n v="-16510.780000000006"/>
    <x v="34"/>
  </r>
  <r>
    <m/>
    <x v="99"/>
    <s v="Credit Note"/>
    <s v="88064A"/>
    <s v="BUILDERS WAREHOUSE:RUSTENBURG"/>
    <s v="COLOUR MAGIC 32CM  376552"/>
    <n v="-1"/>
    <n v="113.2"/>
    <n v="-113.2"/>
    <n v="-16623.980000000007"/>
    <x v="34"/>
  </r>
  <r>
    <m/>
    <x v="99"/>
    <s v="Credit Note"/>
    <s v="4401552049"/>
    <s v="BUILDERS WAREHOUSE:FOURWAYS"/>
    <s v="COLOUR MAGIC 32CM  376552"/>
    <n v="-1"/>
    <n v="113.2"/>
    <n v="-113.2"/>
    <n v="-16737.180000000008"/>
    <x v="34"/>
  </r>
  <r>
    <m/>
    <x v="190"/>
    <s v="Credit Note"/>
    <s v="88101A"/>
    <s v="MONTROSE NURSERY"/>
    <s v="COLOUR MAGIC 32CM"/>
    <n v="-1"/>
    <n v="99.95"/>
    <n v="-99.95"/>
    <n v="-16837.130000000008"/>
    <x v="34"/>
  </r>
  <r>
    <m/>
    <x v="239"/>
    <s v="Credit Note"/>
    <s v="1663"/>
    <s v="LITTLE AUSTRIA"/>
    <s v="COLOUR MAGIC 32CM"/>
    <n v="-1"/>
    <n v="109.95"/>
    <n v="-109.95"/>
    <n v="-16947.080000000009"/>
    <x v="34"/>
  </r>
  <r>
    <m/>
    <x v="223"/>
    <s v="Credit Note"/>
    <s v="17503"/>
    <s v="FH CHAMBERLAIN TRADING (PTY) LTD:WATERKLOOF GLEN"/>
    <s v="COLOUR MAGIC 32CM"/>
    <n v="-2"/>
    <n v="107.75"/>
    <n v="-215.5"/>
    <n v="-17162.580000000009"/>
    <x v="34"/>
  </r>
  <r>
    <m/>
    <x v="104"/>
    <s v="Credit Note"/>
    <s v="4401556285"/>
    <s v="BUILDERS WAREHOUSE:HARTEBEESPOORT"/>
    <s v="COLOUR MAGIC 32CM  376552"/>
    <n v="-1"/>
    <n v="113.2"/>
    <n v="-113.2"/>
    <n v="-17275.78000000001"/>
    <x v="34"/>
  </r>
  <r>
    <m/>
    <x v="107"/>
    <s v="Credit Note"/>
    <s v="17558"/>
    <s v="FH CHAMBERLAIN TRADING (PTY) LTD:WATERKLOOF GLEN"/>
    <s v="COLOUR MAGIC 32CM"/>
    <n v="-3"/>
    <n v="107.75"/>
    <n v="-323.25"/>
    <n v="-17599.03000000001"/>
    <x v="34"/>
  </r>
  <r>
    <m/>
    <x v="114"/>
    <s v="Credit Note"/>
    <s v="4401561961"/>
    <s v="BUILDERS WAREHOUSE:ZAMBEZI"/>
    <s v="COLOUR MAGIC 32CM  376552"/>
    <n v="-1"/>
    <n v="113.2"/>
    <n v="-113.2"/>
    <n v="-17712.23000000001"/>
    <x v="34"/>
  </r>
  <r>
    <m/>
    <x v="116"/>
    <s v="Credit Note"/>
    <s v="4401562773"/>
    <s v="BUILDERS WAREHOUSE:HARTEBEESPOORT"/>
    <s v="COLOUR MAGIC 32CM  376552"/>
    <n v="-2"/>
    <n v="113.2"/>
    <n v="-226.4"/>
    <n v="-17938.630000000012"/>
    <x v="34"/>
  </r>
  <r>
    <m/>
    <x v="116"/>
    <s v="Credit Note"/>
    <s v="4401562789"/>
    <s v="BUILDERS WAREHOUSE:RIVONIA"/>
    <s v="COLOUR MAGIC 32CM  376552"/>
    <n v="-2"/>
    <n v="113.2"/>
    <n v="-226.4"/>
    <n v="-18165.030000000013"/>
    <x v="34"/>
  </r>
  <r>
    <m/>
    <x v="116"/>
    <s v="Credit Note"/>
    <s v="4401562835"/>
    <s v="BUILDERS WAREHOUSE:NEWCASTLE"/>
    <s v="COLOUR MAGIC 32CM  376552"/>
    <n v="-2"/>
    <n v="113.17"/>
    <n v="-226.34"/>
    <n v="-18391.370000000014"/>
    <x v="34"/>
  </r>
  <r>
    <m/>
    <x v="284"/>
    <s v="Credit Note"/>
    <s v="1827"/>
    <s v="LITTLE AUSTRIA"/>
    <s v="COLOUR MAGIC 32CM"/>
    <n v="-2"/>
    <n v="109.95"/>
    <n v="-219.9"/>
    <n v="-18611.270000000015"/>
    <x v="34"/>
  </r>
  <r>
    <m/>
    <x v="117"/>
    <s v="Credit Note"/>
    <s v="27343"/>
    <s v="LIFESTYLE HOME GARDEN"/>
    <s v="COLOUR MAGIC 32CM"/>
    <n v="-1"/>
    <n v="109.95"/>
    <n v="-109.95"/>
    <n v="-18721.220000000016"/>
    <x v="34"/>
  </r>
  <r>
    <m/>
    <x v="117"/>
    <s v="Credit Note"/>
    <s v="88579A"/>
    <s v="BUILDERS WAREHOUSE:WONDER PARK"/>
    <s v="COLOUR MAGIC 32CM  376552"/>
    <n v="-3"/>
    <n v="113.2"/>
    <n v="-339.6"/>
    <n v="-19060.820000000014"/>
    <x v="34"/>
  </r>
  <r>
    <m/>
    <x v="118"/>
    <s v="Credit Note"/>
    <s v="4401564591"/>
    <s v="BUILDERS WAREHOUSE:ZAMBEZI"/>
    <s v="COLOUR MAGIC 32CM  376552"/>
    <n v="-1"/>
    <n v="113.2"/>
    <n v="-113.2"/>
    <n v="-19174.020000000015"/>
    <x v="34"/>
  </r>
  <r>
    <m/>
    <x v="119"/>
    <s v="Credit Note"/>
    <s v="4401565867"/>
    <s v="BUILDERS WAREHOUSE:ZAMBEZI"/>
    <s v="COLOUR MAGIC 32CM  376552"/>
    <n v="-2"/>
    <n v="113.2"/>
    <n v="-226.4"/>
    <n v="-19400.420000000016"/>
    <x v="34"/>
  </r>
  <r>
    <m/>
    <x v="119"/>
    <s v="Credit Note"/>
    <s v="4401565876"/>
    <s v="BUILDERS WAREHOUSE:LYNNWOOD"/>
    <s v="COLOUR MAGIC 32CM  376552"/>
    <n v="-4"/>
    <n v="113.2"/>
    <n v="-452.8"/>
    <n v="-19853.220000000016"/>
    <x v="34"/>
  </r>
  <r>
    <m/>
    <x v="119"/>
    <s v="Credit Note"/>
    <s v="17749"/>
    <s v="FH CHAMBERLAIN TRADING (PTY) LTD:WATERKLOOF GLEN"/>
    <s v="COLOUR MAGIC 32CM  376552"/>
    <n v="-2"/>
    <n v="107.75"/>
    <n v="-215.5"/>
    <n v="-20068.720000000016"/>
    <x v="34"/>
  </r>
  <r>
    <m/>
    <x v="119"/>
    <s v="Credit Note"/>
    <s v="1967"/>
    <s v="ROSES FOR U t/a URTH"/>
    <s v="PETUNIA COLOUR MAGIC 32CM  376552"/>
    <n v="-2"/>
    <n v="109.95"/>
    <n v="-219.9"/>
    <n v="-20288.620000000017"/>
    <x v="34"/>
  </r>
  <r>
    <m/>
    <x v="120"/>
    <s v="Credit Note"/>
    <s v="1934"/>
    <s v="THYME SQUARE"/>
    <s v="COLOUR MAGIC 32CM"/>
    <n v="-1"/>
    <n v="117"/>
    <n v="-117"/>
    <n v="-20405.620000000017"/>
    <x v="34"/>
  </r>
  <r>
    <m/>
    <x v="120"/>
    <s v="Credit Note"/>
    <s v="4401566725"/>
    <s v="BUILDERS WAREHOUSE:EDENVALE"/>
    <s v="COLOUR MAGIC 32CM  376552"/>
    <n v="-2"/>
    <n v="113.2"/>
    <n v="-226.4"/>
    <n v="-20632.020000000019"/>
    <x v="34"/>
  </r>
  <r>
    <m/>
    <x v="121"/>
    <s v="Credit Note"/>
    <s v="1935"/>
    <s v="LOTS OF POTS PTA"/>
    <s v="COLOUR MAGIC 32CM  376552"/>
    <n v="-1"/>
    <n v="109.95"/>
    <n v="-109.95"/>
    <n v="-20741.970000000019"/>
    <x v="34"/>
  </r>
  <r>
    <m/>
    <x v="122"/>
    <s v="Credit Note"/>
    <s v="4401567920"/>
    <s v="BUILDERS WAREHOUSE:CHERRY LANE"/>
    <s v="COLOUR MAGIC 32CM  376552"/>
    <n v="-2"/>
    <n v="113.2"/>
    <n v="-226.4"/>
    <n v="-20968.370000000021"/>
    <x v="34"/>
  </r>
  <r>
    <m/>
    <x v="140"/>
    <s v="Credit Note"/>
    <s v="88822A"/>
    <s v="THYME SQUARE"/>
    <s v="COLOUR MAGIC 32CM"/>
    <n v="-1"/>
    <n v="111.6"/>
    <n v="-111.6"/>
    <n v="-21079.970000000019"/>
    <x v="34"/>
  </r>
  <r>
    <m/>
    <x v="124"/>
    <s v="Credit Note"/>
    <s v="4401569661"/>
    <s v="BUILDERS WAREHOUSE:SECUNDA"/>
    <s v="COLOUR MAGIC 32CM  376552"/>
    <n v="-3"/>
    <n v="113.2"/>
    <n v="-339.6"/>
    <n v="-21419.570000000018"/>
    <x v="34"/>
  </r>
  <r>
    <m/>
    <x v="124"/>
    <s v="Credit Note"/>
    <s v="1939"/>
    <s v="LOTS OF POTS CENTURION"/>
    <s v="COLOUR MAGIC 32CM  376552"/>
    <n v="-3"/>
    <n v="109.95"/>
    <n v="-329.85"/>
    <n v="-21749.420000000016"/>
    <x v="34"/>
  </r>
  <r>
    <m/>
    <x v="124"/>
    <s v="Credit Note"/>
    <s v="4401569612"/>
    <s v="BUILDERS WAREHOUSE:CHERRY LANE"/>
    <s v="COLOUR MAGIC 32CM  376552"/>
    <n v="-1"/>
    <n v="113.2"/>
    <n v="-113.2"/>
    <n v="-21862.620000000017"/>
    <x v="34"/>
  </r>
  <r>
    <m/>
    <x v="194"/>
    <s v="Credit Note"/>
    <s v="1972"/>
    <s v="LITTLE AUSTRIA"/>
    <s v="COLOUR MAGIC 32CM"/>
    <n v="-1"/>
    <n v="109.95"/>
    <n v="-109.95"/>
    <n v="-21972.570000000018"/>
    <x v="34"/>
  </r>
  <r>
    <m/>
    <x v="141"/>
    <s v="Credit Note"/>
    <s v="1941"/>
    <s v="PLANT FACTORY"/>
    <s v="COLOUR MAGIC 32CM"/>
    <n v="-1"/>
    <n v="109.95"/>
    <n v="-109.95"/>
    <n v="-22082.520000000019"/>
    <x v="34"/>
  </r>
  <r>
    <m/>
    <x v="195"/>
    <s v="Credit Note"/>
    <s v="4401572013"/>
    <s v="BUILDERS WAREHOUSE:RUSTENBURG"/>
    <s v="COLOUR MAGIC 32CM  376552"/>
    <n v="-2"/>
    <n v="113.2"/>
    <n v="-226.4"/>
    <n v="-22308.92000000002"/>
    <x v="34"/>
  </r>
  <r>
    <m/>
    <x v="125"/>
    <s v="Credit Note"/>
    <s v="1832"/>
    <s v="PRETTY GARDENS"/>
    <s v="COLOUR MAGIC 32CM"/>
    <n v="-2"/>
    <n v="109.95"/>
    <n v="-219.9"/>
    <n v="-22528.820000000022"/>
    <x v="34"/>
  </r>
  <r>
    <m/>
    <x v="125"/>
    <s v="Credit Note"/>
    <s v="4401573447"/>
    <s v="BUILDERS WAREHOUSE:FOURWAYS"/>
    <s v="COLOUR MAGIC 32CM  376552"/>
    <n v="-1"/>
    <n v="113.2"/>
    <n v="-113.2"/>
    <n v="-22642.020000000022"/>
    <x v="34"/>
  </r>
  <r>
    <m/>
    <x v="126"/>
    <s v="Credit Note"/>
    <s v="4401574347"/>
    <s v="BUILDERS WAREHOUSE:FOURWAYS"/>
    <s v="COLOUR MAGIC 32CM  376552"/>
    <n v="-1"/>
    <n v="113.2"/>
    <n v="-113.2"/>
    <n v="-22755.220000000023"/>
    <x v="34"/>
  </r>
  <r>
    <m/>
    <x v="126"/>
    <s v="Credit Note"/>
    <s v="4401574344"/>
    <s v="BUILDERS WAREHOUSE:SECUNDA"/>
    <s v="COLOUR MAGIC 32CM  376552"/>
    <n v="-3"/>
    <n v="113.2"/>
    <n v="-339.6"/>
    <n v="-23094.820000000022"/>
    <x v="34"/>
  </r>
  <r>
    <m/>
    <x v="126"/>
    <s v="Credit Note"/>
    <s v="1692"/>
    <s v="LOTS OF POTS CENTURION"/>
    <s v="COLOUR MAGIC 32CM  376552"/>
    <n v="-2"/>
    <n v="109.95"/>
    <n v="-219.9"/>
    <n v="-23314.720000000023"/>
    <x v="34"/>
  </r>
  <r>
    <m/>
    <x v="237"/>
    <s v="Credit Note"/>
    <s v="1618"/>
    <s v="LITTLE AUSTRIA"/>
    <s v="COLOUR MAGIC 32CM"/>
    <n v="-3"/>
    <n v="109.95"/>
    <n v="-329.85"/>
    <n v="-23644.570000000022"/>
    <x v="34"/>
  </r>
  <r>
    <m/>
    <x v="244"/>
    <s v="Credit Note"/>
    <s v="4401575277"/>
    <s v="BUILDERS WAREHOUSE:EDENVALE"/>
    <s v="COLOUR MAGIC 32CM  376552"/>
    <n v="-8"/>
    <n v="113.2"/>
    <n v="-905.6"/>
    <n v="-24550.17000000002"/>
    <x v="34"/>
  </r>
  <r>
    <m/>
    <x v="244"/>
    <s v="Credit Note"/>
    <s v="4401575314"/>
    <s v="BUILDERS WAREHOUSE:NEWCASTLE"/>
    <s v="COLOUR MAGIC 32CM  376552"/>
    <n v="-4"/>
    <n v="113.2"/>
    <n v="-452.8"/>
    <n v="-25002.970000000019"/>
    <x v="34"/>
  </r>
  <r>
    <m/>
    <x v="127"/>
    <s v="Credit Note"/>
    <s v="4401576007"/>
    <s v="BUILDERS WAREHOUSE:CHERRY LANE"/>
    <s v="COLOUR MAGIC 32CM  376552"/>
    <n v="-5"/>
    <n v="113.2"/>
    <n v="-566"/>
    <n v="-25568.970000000019"/>
    <x v="34"/>
  </r>
  <r>
    <m/>
    <x v="127"/>
    <s v="Credit Note"/>
    <s v="4401576081"/>
    <s v="BUILDERS WAREHOUSE:ZAMBEZI"/>
    <s v="COLOUR MAGIC 32CM  376552"/>
    <n v="-4"/>
    <n v="113.2"/>
    <n v="-452.8"/>
    <n v="-26021.770000000019"/>
    <x v="34"/>
  </r>
  <r>
    <m/>
    <x v="274"/>
    <s v="Credit Note"/>
    <s v="17999"/>
    <s v="FH CHAMBERLAIN TRADING (PTY) LTD:WATERKLOOF GLEN"/>
    <s v="COLOUR MAGIC 32CM"/>
    <n v="-8"/>
    <n v="107.75"/>
    <n v="-862"/>
    <n v="-26883.770000000019"/>
    <x v="34"/>
  </r>
  <r>
    <m/>
    <x v="274"/>
    <s v="Credit Note"/>
    <s v="17999"/>
    <s v="FH CHAMBERLAIN TRADING (PTY) LTD:WATERKLOOF GLEN"/>
    <s v="COLOUR MAGIC 32CM"/>
    <n v="-11"/>
    <n v="107.75"/>
    <n v="-1185.25"/>
    <n v="-28069.020000000019"/>
    <x v="34"/>
  </r>
  <r>
    <m/>
    <x v="274"/>
    <s v="Credit Note"/>
    <s v="89120A"/>
    <s v="MONTROSE NURSERY"/>
    <s v="COLOUR MAGIC 32CM"/>
    <n v="-1"/>
    <n v="109.95"/>
    <n v="-109.95"/>
    <n v="-28178.970000000019"/>
    <x v="34"/>
  </r>
  <r>
    <m/>
    <x v="215"/>
    <s v="Credit Note"/>
    <s v="1302"/>
    <s v="PRETTY GARDENS"/>
    <s v="COLOUR MAGIC 32CM"/>
    <n v="-1"/>
    <n v="109.95"/>
    <n v="-109.95"/>
    <n v="-28288.92000000002"/>
    <x v="34"/>
  </r>
  <r>
    <m/>
    <x v="129"/>
    <s v="Credit Note"/>
    <s v="1981"/>
    <s v="LOTS OF POTS CENTURION"/>
    <s v="COLOUR MAGIC 32CM"/>
    <n v="-4"/>
    <n v="109.95"/>
    <n v="-439.8"/>
    <n v="-28728.720000000019"/>
    <x v="34"/>
  </r>
  <r>
    <m/>
    <x v="129"/>
    <s v="Credit Note"/>
    <s v="4401578043"/>
    <s v="BUILDERS WAREHOUSE:CENTURION"/>
    <s v="COLOUR MAGIC 32CM  376552"/>
    <n v="-5"/>
    <n v="113.2"/>
    <n v="-566"/>
    <n v="-29294.720000000019"/>
    <x v="34"/>
  </r>
  <r>
    <m/>
    <x v="216"/>
    <s v="Credit Note"/>
    <s v="1982"/>
    <s v="LITTLE AUSTRIA"/>
    <s v="COLOUR MAGIC 32CM"/>
    <n v="-3"/>
    <n v="109.95"/>
    <n v="-329.85"/>
    <n v="-29624.570000000018"/>
    <x v="34"/>
  </r>
  <r>
    <m/>
    <x v="197"/>
    <s v="Credit Note"/>
    <s v="1355"/>
    <s v="ROSES FOR U t/a URTH"/>
    <s v="COLOUR MAGIC 32CM"/>
    <n v="-1"/>
    <n v="109.95"/>
    <n v="-109.95"/>
    <n v="-29734.520000000019"/>
    <x v="34"/>
  </r>
  <r>
    <m/>
    <x v="197"/>
    <s v="Credit Note"/>
    <s v="1895"/>
    <s v="THYME SQUARE"/>
    <s v="COLOUR MAGIC 32CM"/>
    <n v="-3"/>
    <n v="109.95"/>
    <n v="-329.85"/>
    <n v="-30064.370000000017"/>
    <x v="34"/>
  </r>
  <r>
    <m/>
    <x v="245"/>
    <s v="Credit Note"/>
    <s v="4401581659"/>
    <s v="BUILDERS WAREHOUSE:KLERKSDORP"/>
    <s v="COLOUR MAGIC 32CM  376552"/>
    <n v="-1"/>
    <n v="113.2"/>
    <n v="-113.2"/>
    <n v="-30177.570000000018"/>
    <x v="34"/>
  </r>
  <r>
    <m/>
    <x v="130"/>
    <s v="Credit Note"/>
    <s v="12519"/>
    <s v="FH CHAMBERLAIN TRADING (PTY) LTD:KYALAMI"/>
    <s v="COLOUR MAGIC 32CM"/>
    <n v="-1"/>
    <n v="107.75"/>
    <n v="-107.75"/>
    <n v="-30285.320000000018"/>
    <x v="34"/>
  </r>
  <r>
    <m/>
    <x v="130"/>
    <s v="Credit Note"/>
    <s v="1836"/>
    <s v="ECKARDS GARDEN PAVILION"/>
    <s v="COLOUR MAGIC 32CM"/>
    <n v="-8"/>
    <n v="109.95"/>
    <n v="-879.6"/>
    <n v="-31164.920000000016"/>
    <x v="34"/>
  </r>
  <r>
    <m/>
    <x v="199"/>
    <s v="Credit Note"/>
    <s v="4401583363"/>
    <s v="BUILDERS WAREHOUSE:MIDDELBURG"/>
    <s v="COLOUR MAGIC 32CM  376552"/>
    <n v="-1"/>
    <n v="113.2"/>
    <n v="-113.2"/>
    <n v="-31278.120000000017"/>
    <x v="34"/>
  </r>
  <r>
    <m/>
    <x v="199"/>
    <s v="Credit Note"/>
    <s v="4401583247"/>
    <s v="BUILDERS WAREHOUSE:LYNNWOOD"/>
    <s v="COLOUR MAGIC 32CM  376552"/>
    <n v="-1"/>
    <n v="113.2"/>
    <n v="-113.2"/>
    <n v="-31391.320000000018"/>
    <x v="34"/>
  </r>
  <r>
    <m/>
    <x v="234"/>
    <s v="Credit Note"/>
    <s v="1359"/>
    <s v="LITTLE AUSTRIA"/>
    <s v="COLOUR MAGIC 32CM"/>
    <n v="-1"/>
    <n v="109.95"/>
    <n v="-109.95"/>
    <n v="-31501.270000000019"/>
    <x v="34"/>
  </r>
  <r>
    <m/>
    <x v="23"/>
    <s v="Credit Note"/>
    <s v="4401583857"/>
    <s v="BUILDERS WAREHOUSE:NEWMARKET"/>
    <s v="COLOUR MAGIC 32CM  376552"/>
    <n v="-2"/>
    <n v="113.2"/>
    <n v="-226.4"/>
    <n v="-31727.67000000002"/>
    <x v="34"/>
  </r>
  <r>
    <m/>
    <x v="24"/>
    <s v="Credit Note"/>
    <s v="4401584725"/>
    <s v="BUILDERS WAREHOUSE:RUSTENBURG"/>
    <s v="COLOUR MAGIC 32CM  376552"/>
    <n v="-1"/>
    <n v="113.2"/>
    <n v="-113.2"/>
    <n v="-31840.870000000021"/>
    <x v="34"/>
  </r>
  <r>
    <m/>
    <x v="200"/>
    <s v="Credit Note"/>
    <s v="1991"/>
    <s v="LITTLE AUSTRIA"/>
    <s v="COLOUR MAGIC 32CM"/>
    <n v="-1"/>
    <n v="109.95"/>
    <n v="-109.95"/>
    <n v="-31950.820000000022"/>
    <x v="34"/>
  </r>
  <r>
    <m/>
    <x v="200"/>
    <s v="Credit Note"/>
    <s v="16036"/>
    <s v="GARDENSHOP PARKTOWN"/>
    <s v="COLOUR MAGIC 32CM"/>
    <n v="-6"/>
    <n v="109.95"/>
    <n v="-659.7"/>
    <n v="-32610.520000000022"/>
    <x v="34"/>
  </r>
  <r>
    <m/>
    <x v="26"/>
    <s v="Credit Note"/>
    <s v="1360"/>
    <s v="PRETTY GARDENS"/>
    <s v="COLOUR MAGIC 32CM"/>
    <n v="-4"/>
    <n v="109.95"/>
    <n v="-439.8"/>
    <n v="-33050.320000000022"/>
    <x v="34"/>
  </r>
  <r>
    <m/>
    <x v="26"/>
    <s v="Credit Note"/>
    <s v="4401585663"/>
    <s v="BUILDERS WAREHOUSE:NEWMARKET"/>
    <s v="COLOUR MAGIC 32CM  376552"/>
    <n v="-3"/>
    <n v="113.2"/>
    <n v="-339.6"/>
    <n v="-33389.92000000002"/>
    <x v="34"/>
  </r>
  <r>
    <m/>
    <x v="201"/>
    <s v="Credit Note"/>
    <s v="4401586668"/>
    <s v="BUILDERS WAREHOUSE:FOURWAYS"/>
    <s v="COLOUR MAGIC 32CM  376552"/>
    <n v="-2"/>
    <n v="113.2"/>
    <n v="-226.4"/>
    <n v="-33616.320000000022"/>
    <x v="34"/>
  </r>
  <r>
    <m/>
    <x v="201"/>
    <s v="Credit Note"/>
    <s v="4401586648"/>
    <s v="BUILDERS WAREHOUSE:CENTURION"/>
    <s v="COLOUR MAGIC 32CM  376552"/>
    <n v="-5"/>
    <n v="113.2"/>
    <n v="-566"/>
    <n v="-34182.320000000022"/>
    <x v="34"/>
  </r>
  <r>
    <m/>
    <x v="27"/>
    <s v="Credit Note"/>
    <s v="4401586946"/>
    <s v="BUILDERS WAREHOUSE:CHERRY LANE"/>
    <s v="COLOUR MAGIC 32CM  376552"/>
    <n v="-2"/>
    <n v="113.2"/>
    <n v="-226.4"/>
    <n v="-34408.720000000023"/>
    <x v="34"/>
  </r>
  <r>
    <m/>
    <x v="202"/>
    <s v="Credit Note"/>
    <s v="1948"/>
    <s v="ROSES FOR U t/a URTH"/>
    <s v="COLOUR MAGIC 32CM"/>
    <n v="-2"/>
    <n v="109.95"/>
    <n v="-219.9"/>
    <n v="-34628.620000000024"/>
    <x v="34"/>
  </r>
  <r>
    <m/>
    <x v="202"/>
    <s v="Credit Note"/>
    <s v="1949"/>
    <s v="PRETTY GARDENS"/>
    <s v="COLOUR MAGIC 32CM"/>
    <n v="-4"/>
    <n v="109.95"/>
    <n v="-439.8"/>
    <n v="-35068.420000000027"/>
    <x v="34"/>
  </r>
  <r>
    <m/>
    <x v="202"/>
    <s v="Credit Note"/>
    <s v="18256"/>
    <s v="FH CHAMBERLAIN TRADING (PTY) LTD:WATERKLOOF GLEN"/>
    <s v="COLOUR MAGIC 32CM"/>
    <n v="-9"/>
    <n v="107.75"/>
    <n v="-969.75"/>
    <n v="-36038.170000000027"/>
    <x v="34"/>
  </r>
  <r>
    <m/>
    <x v="203"/>
    <s v="Credit Note"/>
    <s v="4401587578"/>
    <s v="BUILDERS WAREHOUSE:RIVONIA"/>
    <s v="COLOUR MAGIC 32CM  376552"/>
    <n v="-1"/>
    <n v="113.2"/>
    <n v="-113.2"/>
    <n v="-36151.370000000024"/>
    <x v="34"/>
  </r>
  <r>
    <m/>
    <x v="203"/>
    <s v="Credit Note"/>
    <s v="4401587567"/>
    <s v="BUILDERS WAREHOUSE:NEWMARKET"/>
    <s v="COLOUR MAGIC 32CM  376552"/>
    <n v="-1"/>
    <n v="113.2"/>
    <n v="-113.2"/>
    <n v="-36264.570000000022"/>
    <x v="34"/>
  </r>
  <r>
    <m/>
    <x v="203"/>
    <s v="Credit Note"/>
    <s v="4401587573"/>
    <s v="BUILDERS WAREHOUSE:EDENVALE"/>
    <s v="COLOUR MAGIC 32CM  376552"/>
    <n v="-4"/>
    <n v="113.2"/>
    <n v="-452.8"/>
    <n v="-36717.370000000024"/>
    <x v="34"/>
  </r>
  <r>
    <m/>
    <x v="28"/>
    <s v="Credit Note"/>
    <s v="20124"/>
    <s v="FH CHAMBERLAIN TRADING (PTY) LTD:STRUBENSVALLEY"/>
    <s v="COLOUR MAGIC 32CM"/>
    <n v="-2"/>
    <n v="107.75"/>
    <n v="-215.5"/>
    <n v="-36932.870000000024"/>
    <x v="34"/>
  </r>
  <r>
    <m/>
    <x v="30"/>
    <s v="Credit Note"/>
    <s v="4401588884"/>
    <s v="BUILDERS WAREHOUSE:NEWMARKET"/>
    <s v="COLOUR MAGIC 32CM  376552"/>
    <n v="-1"/>
    <n v="113.2"/>
    <n v="-113.2"/>
    <n v="-37046.070000000022"/>
    <x v="34"/>
  </r>
  <r>
    <m/>
    <x v="32"/>
    <s v="Credit Note"/>
    <s v="1303"/>
    <s v="PLANT FACTORY"/>
    <s v="COLOUR MAGIC 32CM"/>
    <n v="-2"/>
    <n v="109.95"/>
    <n v="-219.9"/>
    <n v="-37265.970000000023"/>
    <x v="34"/>
  </r>
  <r>
    <m/>
    <x v="32"/>
    <s v="Credit Note"/>
    <s v="4401589655"/>
    <s v="BUILDERS WAREHOUSE:RUSTENBURG"/>
    <s v="COLOUR MAGIC 32CM  376552"/>
    <n v="-1"/>
    <n v="113.2"/>
    <n v="-113.2"/>
    <n v="-37379.17000000002"/>
    <x v="34"/>
  </r>
  <r>
    <m/>
    <x v="33"/>
    <s v="Credit Note"/>
    <s v="4401590507"/>
    <s v="BUILDERS WAREHOUSE:RIVONIA"/>
    <s v="COLOUR MAGIC 32CM  376552"/>
    <n v="-2"/>
    <n v="113.2"/>
    <n v="-226.4"/>
    <n v="-37605.570000000022"/>
    <x v="34"/>
  </r>
  <r>
    <m/>
    <x v="33"/>
    <s v="Credit Note"/>
    <s v="4401590517"/>
    <s v="BUILDERS WAREHOUSE:ZAMBEZI"/>
    <s v="COLOUR MAGIC 32CM"/>
    <n v="-3"/>
    <n v="113.3"/>
    <n v="-339.9"/>
    <n v="-37945.470000000023"/>
    <x v="34"/>
  </r>
  <r>
    <m/>
    <x v="7"/>
    <s v="Credit Note"/>
    <s v="4401591442"/>
    <s v="BUILDERS WAREHOUSE:CHERRY LANE"/>
    <s v="COLOUR MAGIC 32CM  376552"/>
    <n v="-2"/>
    <n v="113.2"/>
    <n v="-226.4"/>
    <n v="-38171.870000000024"/>
    <x v="34"/>
  </r>
  <r>
    <m/>
    <x v="2"/>
    <s v="Credit Note"/>
    <s v="4401591694"/>
    <s v="BUILDERS WAREHOUSE:NEWCASTLE"/>
    <s v="COLOUR MAGIC 32CM  376552"/>
    <n v="-2"/>
    <n v="113.2"/>
    <n v="-226.4"/>
    <n v="-38398.270000000026"/>
    <x v="34"/>
  </r>
  <r>
    <m/>
    <x v="2"/>
    <s v="Credit Note"/>
    <s v="4401591684"/>
    <s v="BUILDERS WAREHOUSE:KLERKSDORP"/>
    <s v="COLOUR MAGIC 32CM  376552"/>
    <n v="-1"/>
    <n v="113.2"/>
    <n v="-113.2"/>
    <n v="-38511.470000000023"/>
    <x v="34"/>
  </r>
  <r>
    <m/>
    <x v="205"/>
    <s v="Credit Note"/>
    <s v="1256"/>
    <s v="PRETTY GARDENS"/>
    <s v="COLOUR MAGIC 32CM"/>
    <n v="-5"/>
    <n v="109.95"/>
    <n v="-549.75"/>
    <n v="-39061.220000000023"/>
    <x v="34"/>
  </r>
  <r>
    <m/>
    <x v="37"/>
    <s v="Credit Note"/>
    <s v="18406"/>
    <s v="FH CHAMBERLAIN TRADING (PTY) LTD:WATERKLOOF GLEN"/>
    <s v="COLOUR MAGIC 32CM"/>
    <n v="-7"/>
    <n v="107.75"/>
    <n v="-754.25"/>
    <n v="-39815.470000000023"/>
    <x v="34"/>
  </r>
  <r>
    <m/>
    <x v="8"/>
    <s v="Credit Note"/>
    <s v="1999"/>
    <s v="LOTS OF POTS PTA"/>
    <s v="COLOUR MAGIC 32CM"/>
    <n v="-5"/>
    <n v="109.95"/>
    <n v="-549.75"/>
    <n v="-40365.220000000023"/>
    <x v="34"/>
  </r>
  <r>
    <m/>
    <x v="8"/>
    <s v="Credit Note"/>
    <s v="4401592796"/>
    <s v="BUILDERS WAREHOUSE:RUSTENBURG"/>
    <s v="COLOUR MAGIC 32CM  376552"/>
    <n v="-5"/>
    <n v="113.2"/>
    <n v="-566"/>
    <n v="-40931.220000000023"/>
    <x v="34"/>
  </r>
  <r>
    <m/>
    <x v="38"/>
    <s v="Credit Note"/>
    <s v="12747"/>
    <s v="FH CHAMBERLAIN TRADING (PTY) LTD:KYALAMI"/>
    <s v="COLOUR MAGIC 32CM"/>
    <n v="-1"/>
    <n v="107.75"/>
    <n v="-107.75"/>
    <n v="-41038.970000000023"/>
    <x v="34"/>
  </r>
  <r>
    <m/>
    <x v="39"/>
    <s v="Credit Note"/>
    <s v="4401593623"/>
    <s v="BUILDERS WAREHOUSE:NEWMARKET"/>
    <s v="COLOUR MAGIC 32CM  376552"/>
    <n v="-2"/>
    <n v="113.2"/>
    <n v="-226.4"/>
    <n v="-41265.370000000024"/>
    <x v="34"/>
  </r>
  <r>
    <m/>
    <x v="235"/>
    <s v="Credit Note"/>
    <s v="89421A"/>
    <s v="BUILDERS WAREHOUSE:CEDAR SQUARE"/>
    <s v="COLOUR MAGIC 32CM  376552"/>
    <n v="-3"/>
    <n v="113.2"/>
    <n v="-339.6"/>
    <n v="-41604.970000000023"/>
    <x v="34"/>
  </r>
  <r>
    <m/>
    <x v="217"/>
    <s v="Credit Note"/>
    <s v="4401594476"/>
    <s v="BUILDERS WAREHOUSE:SECUNDA"/>
    <s v="COLOUR MAGIC 32CM  376552"/>
    <n v="-2"/>
    <n v="113.2"/>
    <n v="-226.4"/>
    <n v="-41831.370000000024"/>
    <x v="34"/>
  </r>
  <r>
    <m/>
    <x v="217"/>
    <s v="Credit Note"/>
    <s v="4401594428"/>
    <s v="BUILDERS WAREHOUSE:CEDAR SQUARE"/>
    <s v="COLOUR MAGIC 32CM  376552"/>
    <n v="-2"/>
    <n v="113.2"/>
    <n v="-226.4"/>
    <n v="-42057.770000000026"/>
    <x v="34"/>
  </r>
  <r>
    <m/>
    <x v="217"/>
    <s v="Credit Note"/>
    <s v="4401594454"/>
    <s v="BUILDERS WAREHOUSE:FOURWAYS"/>
    <s v="COLOUR MAGIC 32CM  376552"/>
    <n v="-3"/>
    <n v="113.2"/>
    <n v="-339.6"/>
    <n v="-42397.370000000024"/>
    <x v="34"/>
  </r>
  <r>
    <m/>
    <x v="206"/>
    <s v="Credit Note"/>
    <s v="4401594773"/>
    <s v="BUILDERS WAREHOUSE:KLERKSDORP"/>
    <s v="COLOUR MAGIC 32CM  376552"/>
    <n v="-2"/>
    <n v="113.2"/>
    <n v="-226.4"/>
    <n v="-42623.770000000026"/>
    <x v="34"/>
  </r>
  <r>
    <m/>
    <x v="9"/>
    <s v="Credit Note"/>
    <s v="4401596263"/>
    <s v="BUILDERS WAREHOUSE:WONDER PARK"/>
    <s v="COLOUR MAGIC 32CM  376552"/>
    <n v="-5"/>
    <n v="113.2"/>
    <n v="-566"/>
    <n v="-43189.770000000026"/>
    <x v="34"/>
  </r>
  <r>
    <m/>
    <x v="9"/>
    <s v="Credit Note"/>
    <s v="4401596216"/>
    <s v="BUILDERS WAREHOUSE:CHERRY LANE"/>
    <s v="COLOUR MAGIC 32CM  376552"/>
    <n v="-1"/>
    <n v="113.2"/>
    <n v="-113.2"/>
    <n v="-43302.970000000023"/>
    <x v="34"/>
  </r>
  <r>
    <m/>
    <x v="278"/>
    <s v="Credit Note"/>
    <s v="1373"/>
    <s v="LOTS OF POTS CENTURION"/>
    <s v="COLOUR MAGIC 32CM"/>
    <n v="-2"/>
    <n v="109.95"/>
    <n v="-219.9"/>
    <n v="-43522.870000000024"/>
    <x v="34"/>
  </r>
  <r>
    <m/>
    <x v="278"/>
    <s v="Credit Note"/>
    <s v="18541"/>
    <s v="FH CHAMBERLAIN TRADING (PTY) LTD:WATERKLOOF GLEN"/>
    <s v="COLOUR MAGIC 32CM"/>
    <n v="-7"/>
    <n v="107.75"/>
    <n v="-754.25"/>
    <n v="-44277.120000000024"/>
    <x v="34"/>
  </r>
  <r>
    <m/>
    <x v="278"/>
    <s v="Credit Note"/>
    <s v="4401596652"/>
    <s v="BUILDERS WAREHOUSE:KLERKSDORP"/>
    <s v="COLOUR MAGIC 32CM  376552"/>
    <n v="-1"/>
    <n v="113.2"/>
    <n v="-113.2"/>
    <n v="-44390.320000000022"/>
    <x v="34"/>
  </r>
  <r>
    <m/>
    <x v="246"/>
    <s v="Credit Note"/>
    <s v="90042A"/>
    <s v="ECKARDS GARDEN PAVILION"/>
    <s v="COLOUR MAGIC 32CM"/>
    <n v="-3"/>
    <n v="109.95"/>
    <n v="-329.85"/>
    <n v="-44720.17000000002"/>
    <x v="34"/>
  </r>
  <r>
    <m/>
    <x v="246"/>
    <s v="Credit Note"/>
    <s v="1374"/>
    <s v="ROSES FOR U t/a URTH"/>
    <s v="COLOUR MAGIC 32CM"/>
    <n v="-5"/>
    <n v="109.95"/>
    <n v="-549.75"/>
    <n v="-45269.92000000002"/>
    <x v="34"/>
  </r>
  <r>
    <m/>
    <x v="246"/>
    <s v="Credit Note"/>
    <s v="4401597261"/>
    <s v="BUILDERS WAREHOUSE:NEWMARKET"/>
    <s v="COLOUR MAGIC 32CM  376552"/>
    <n v="-7"/>
    <n v="113.2"/>
    <n v="-792.4"/>
    <n v="-46062.320000000022"/>
    <x v="34"/>
  </r>
  <r>
    <m/>
    <x v="246"/>
    <s v="Credit Note"/>
    <s v="20390"/>
    <s v="FH CHAMBERLAIN TRADING (PTY) LTD:STRUBENSVALLEY"/>
    <s v="COLOUR MAGIC 32CM"/>
    <n v="-5"/>
    <n v="107.75"/>
    <n v="-538.75"/>
    <n v="-46601.070000000022"/>
    <x v="34"/>
  </r>
  <r>
    <m/>
    <x v="42"/>
    <s v="Credit Note"/>
    <s v="1314"/>
    <s v="ROSES FOR U t/a URTH"/>
    <s v="MIX POTS 32CM"/>
    <n v="-3"/>
    <n v="109.95"/>
    <n v="-329.85"/>
    <n v="-46930.92000000002"/>
    <x v="34"/>
  </r>
  <r>
    <m/>
    <x v="4"/>
    <s v="Credit Note"/>
    <s v="4401600467"/>
    <s v="BUILDERS WAREHOUSE:LYNNWOOD"/>
    <s v="COLOUR MAGIC 32CM  376552"/>
    <n v="-5"/>
    <n v="113.2"/>
    <n v="-566"/>
    <n v="-47496.92000000002"/>
    <x v="34"/>
  </r>
  <r>
    <m/>
    <x v="4"/>
    <s v="Credit Note"/>
    <s v="4401600460"/>
    <s v="BUILDERS WAREHOUSE:RIVONIA"/>
    <s v="COLOUR MAGIC 32CM  376552"/>
    <n v="-3"/>
    <n v="113.2"/>
    <n v="-339.6"/>
    <n v="-47836.520000000019"/>
    <x v="34"/>
  </r>
  <r>
    <m/>
    <x v="131"/>
    <s v="Credit Note"/>
    <s v="90157A"/>
    <s v="LOTS OF POTS CENTURION"/>
    <s v="COLOUR MAGIC 32CM (SPECIAL)"/>
    <n v="-2"/>
    <n v="99.95"/>
    <n v="-199.9"/>
    <n v="-48036.42000000002"/>
    <x v="34"/>
  </r>
  <r>
    <m/>
    <x v="131"/>
    <s v="Credit Note"/>
    <s v="18628"/>
    <s v="FH CHAMBERLAIN TRADING (PTY) LTD:WATERKLOOF GLEN"/>
    <s v="COLOUR MAGIC 32CM"/>
    <n v="-8"/>
    <n v="107.75"/>
    <n v="-862"/>
    <n v="-48898.42000000002"/>
    <x v="34"/>
  </r>
  <r>
    <m/>
    <x v="43"/>
    <s v="Credit Note"/>
    <s v="12931"/>
    <s v="FH CHAMBERLAIN TRADING (PTY) LTD:KYALAMI"/>
    <s v="COLOUR MAGIC 32CM"/>
    <n v="-1"/>
    <n v="107.75"/>
    <n v="-107.75"/>
    <n v="-49006.17000000002"/>
    <x v="34"/>
  </r>
  <r>
    <m/>
    <x v="43"/>
    <s v="Credit Note"/>
    <s v="4401601401"/>
    <s v="BUILDERS WAREHOUSE:KLERKSDORP"/>
    <s v="COLOUR MAGIC 32CM  376552"/>
    <n v="-1"/>
    <n v="113.2"/>
    <n v="-113.2"/>
    <n v="-49119.370000000017"/>
    <x v="34"/>
  </r>
  <r>
    <m/>
    <x v="11"/>
    <s v="Credit Note"/>
    <s v="4401601731"/>
    <s v="BUILDERS WAREHOUSE:NEWMARKET"/>
    <s v="COLOUR MAGIC 32CM  376552"/>
    <n v="-1"/>
    <n v="113.2"/>
    <n v="-113.2"/>
    <n v="-49232.570000000014"/>
    <x v="34"/>
  </r>
  <r>
    <m/>
    <x v="12"/>
    <s v="Credit Note"/>
    <s v="4401603219"/>
    <s v="BUILDERS WAREHOUSE:ZAMBEZI"/>
    <s v="COLOUR MAGIC 32CM  376552  376552"/>
    <n v="-1"/>
    <n v="113.2"/>
    <n v="-113.2"/>
    <n v="-49345.770000000011"/>
    <x v="34"/>
  </r>
  <r>
    <m/>
    <x v="14"/>
    <s v="Credit Note"/>
    <s v="1202"/>
    <s v="ROSES FOR U t/a URTH"/>
    <s v="COLOUR MAGIC 32CM"/>
    <n v="-2"/>
    <n v="109.95"/>
    <n v="-219.9"/>
    <n v="-49565.670000000013"/>
    <x v="34"/>
  </r>
  <r>
    <m/>
    <x v="132"/>
    <s v="Credit Note"/>
    <s v="4401605204"/>
    <s v="BUILDERS WAREHOUSE:CRAIGHALL PARK"/>
    <s v="COLOUR MAGIC 32CM  376552"/>
    <n v="-2"/>
    <n v="113.2"/>
    <n v="-226.4"/>
    <n v="-49792.070000000014"/>
    <x v="34"/>
  </r>
  <r>
    <m/>
    <x v="5"/>
    <s v="Credit Note"/>
    <s v="4401605544"/>
    <s v="BUILDERS WAREHOUSE:KLERKSDORP"/>
    <s v="COLOUR MAGIC 32CM  376552"/>
    <n v="-1"/>
    <n v="113.2"/>
    <n v="-113.2"/>
    <n v="-49905.270000000011"/>
    <x v="34"/>
  </r>
  <r>
    <m/>
    <x v="218"/>
    <s v="Credit Note"/>
    <s v="1265"/>
    <s v="THYME SQUARE"/>
    <s v="COLOUR MAGIC 32CM"/>
    <n v="-4"/>
    <n v="109.95"/>
    <n v="-439.8"/>
    <n v="-50345.070000000014"/>
    <x v="34"/>
  </r>
  <r>
    <m/>
    <x v="46"/>
    <s v="Credit Note"/>
    <s v="18751"/>
    <s v="FH CHAMBERLAIN TRADING (PTY) LTD:WATERKLOOF GLEN"/>
    <s v="COLOUR MAGIC 32CM"/>
    <n v="-6"/>
    <n v="107.75"/>
    <n v="-646.5"/>
    <n v="-50991.570000000014"/>
    <x v="34"/>
  </r>
  <r>
    <m/>
    <x v="219"/>
    <s v="Credit Note"/>
    <s v="4401607254"/>
    <s v="BUILDERS WAREHOUSE:NORTHRIDING"/>
    <s v="COLOUR MAGIC 32CM  376552"/>
    <n v="-1"/>
    <n v="113.2"/>
    <n v="-113.2"/>
    <n v="-51104.770000000011"/>
    <x v="34"/>
  </r>
  <r>
    <m/>
    <x v="17"/>
    <s v="Credit Note"/>
    <s v="28799"/>
    <s v="LIFESTYLE HOME GARDEN"/>
    <s v="COLOUR MAGIC 32CM"/>
    <n v="-2"/>
    <n v="109.95"/>
    <n v="-219.9"/>
    <n v="-51324.670000000013"/>
    <x v="34"/>
  </r>
  <r>
    <m/>
    <x v="317"/>
    <s v="Credit Note"/>
    <s v="1330"/>
    <s v="LITTLE AUSTRIA"/>
    <s v="COLOUR MAGIC 32CM"/>
    <n v="-3"/>
    <n v="109.95"/>
    <n v="-329.85"/>
    <n v="-51654.520000000011"/>
    <x v="34"/>
  </r>
  <r>
    <m/>
    <x v="18"/>
    <s v="Credit Note"/>
    <s v="4401611265"/>
    <s v="BUILDERS WAREHOUSE:CHERRY LANE"/>
    <s v="COLOUR MAGIC 32CM  376552"/>
    <n v="-2"/>
    <n v="113.2"/>
    <n v="-226.4"/>
    <n v="-51880.920000000013"/>
    <x v="34"/>
  </r>
  <r>
    <m/>
    <x v="282"/>
    <s v="Credit Note"/>
    <s v="18851"/>
    <s v="FH CHAMBERLAIN TRADING (PTY) LTD:WATERKLOOF GLEN"/>
    <s v="COLOUR MAGIC 32CM"/>
    <n v="-9"/>
    <n v="107.75"/>
    <n v="-969.75"/>
    <n v="-52850.670000000013"/>
    <x v="34"/>
  </r>
  <r>
    <m/>
    <x v="55"/>
    <s v="Credit Note"/>
    <s v="1393"/>
    <s v="LITTLE AUSTRIA"/>
    <s v="COLOUR MAGIC 32CM"/>
    <n v="-2"/>
    <n v="81.5"/>
    <n v="-163"/>
    <n v="-53013.670000000013"/>
    <x v="34"/>
  </r>
  <r>
    <m/>
    <x v="48"/>
    <s v="Credit Note"/>
    <s v="90509A"/>
    <s v="ECKARDS GARDEN PAVILION"/>
    <s v="COLOUR MAGIC 32CM"/>
    <n v="-1"/>
    <n v="109.95"/>
    <n v="-109.95"/>
    <n v="-53123.62000000001"/>
    <x v="34"/>
  </r>
  <r>
    <m/>
    <x v="48"/>
    <s v="Credit Note"/>
    <s v="90508A"/>
    <s v="LOTS OF POTS CENTURION"/>
    <s v="COLOUR MAGIC 32CM"/>
    <n v="-3"/>
    <n v="109.95"/>
    <n v="-329.85"/>
    <n v="-53453.470000000008"/>
    <x v="34"/>
  </r>
  <r>
    <m/>
    <x v="19"/>
    <s v="Credit Note"/>
    <s v="4401613843"/>
    <s v="BUILDERS WAREHOUSE:CHERRY LANE"/>
    <s v="COLOUR MAGIC 32CM 376552"/>
    <n v="-1"/>
    <n v="113.2"/>
    <n v="-113.2"/>
    <n v="-53566.670000000006"/>
    <x v="34"/>
  </r>
  <r>
    <m/>
    <x v="20"/>
    <s v="Credit Note"/>
    <s v="1276"/>
    <s v="PRETTY GARDENS"/>
    <s v="COLOUR MAGIC 32CM"/>
    <n v="-2"/>
    <n v="109.95"/>
    <n v="-219.9"/>
    <n v="-53786.570000000007"/>
    <x v="34"/>
  </r>
  <r>
    <s v="Total for COLOUR MAGIC 32CM"/>
    <x v="0"/>
    <m/>
    <m/>
    <m/>
    <m/>
    <n v="-496"/>
    <m/>
    <n v="-53786.570000000007"/>
    <m/>
    <x v="0"/>
  </r>
  <r>
    <s v="CHAMBERLAIN 4 PACK"/>
    <x v="0"/>
    <m/>
    <m/>
    <m/>
    <m/>
    <m/>
    <m/>
    <m/>
    <m/>
    <x v="0"/>
  </r>
  <r>
    <m/>
    <x v="62"/>
    <s v="Credit Note"/>
    <s v="11135"/>
    <s v="FH CHAMBERLAIN TRADING (PTY) LTD:KYALAMI"/>
    <s v="SEEDLINGS 4 PACK ASSORTED"/>
    <n v="-2"/>
    <n v="31.85"/>
    <n v="-63.7"/>
    <n v="-63.7"/>
    <x v="35"/>
  </r>
  <r>
    <m/>
    <x v="65"/>
    <s v="Credit Note"/>
    <s v="11199"/>
    <s v="FH CHAMBERLAIN TRADING (PTY) LTD:KYALAMI"/>
    <s v="SEEDLINGS 4 PACK ASSORTED"/>
    <n v="-5"/>
    <n v="31.85"/>
    <n v="-159.25"/>
    <n v="-222.95"/>
    <x v="35"/>
  </r>
  <r>
    <m/>
    <x v="180"/>
    <s v="Credit Note"/>
    <s v="15320"/>
    <s v="FH CHAMBERLAIN TRADING (PTY) LTD:KYALAMI"/>
    <s v="SEEDLINGS 4 PACK ASSORTED"/>
    <n v="-4"/>
    <n v="31.85"/>
    <n v="-127.4"/>
    <n v="-350.35"/>
    <x v="35"/>
  </r>
  <r>
    <m/>
    <x v="69"/>
    <s v="Credit Note"/>
    <s v="11276"/>
    <s v="FH CHAMBERLAIN TRADING (PTY) LTD:KYALAMI"/>
    <s v="SEEDLINGS 4 PACK ASSORTED"/>
    <n v="-6"/>
    <n v="31.85"/>
    <n v="-191.1"/>
    <n v="-541.45000000000005"/>
    <x v="35"/>
  </r>
  <r>
    <m/>
    <x v="102"/>
    <s v="Credit Note"/>
    <s v="37304"/>
    <s v="FH CHAMBERLAIN TRADING (PTY) LTD:MONTANA"/>
    <s v="SEEDLINGS 4 PACK ASSORTED"/>
    <n v="-20"/>
    <n v="31.85"/>
    <n v="-637"/>
    <n v="-1178.45"/>
    <x v="35"/>
  </r>
  <r>
    <m/>
    <x v="118"/>
    <s v="Credit Note"/>
    <s v="16195"/>
    <s v="FH CHAMBERLAIN TRADING (PTY) LTD:RIVIERA"/>
    <s v="SEEDLINGS 4 PACK ASSORTED"/>
    <n v="-42"/>
    <n v="31.85"/>
    <n v="-1337.7"/>
    <n v="-2516.15"/>
    <x v="35"/>
  </r>
  <r>
    <m/>
    <x v="118"/>
    <s v="Credit Note"/>
    <s v="37522"/>
    <s v="FH CHAMBERLAIN TRADING (PTY) LTD:MONTANA"/>
    <s v="SEEDLINGS 4 PACK ASSORTED"/>
    <n v="-19"/>
    <n v="31.85"/>
    <n v="-605.15"/>
    <n v="-3121.3"/>
    <x v="35"/>
  </r>
  <r>
    <m/>
    <x v="122"/>
    <s v="Credit Note"/>
    <s v="12167"/>
    <s v="FH CHAMBERLAIN TRADING (PTY) LTD:KYALAMI"/>
    <s v="SEEDLINGS 4 PACK ASSORTED  363483"/>
    <n v="-10"/>
    <n v="31.85"/>
    <n v="-318.5"/>
    <n v="-3439.8"/>
    <x v="35"/>
  </r>
  <r>
    <m/>
    <x v="196"/>
    <s v="Credit Note"/>
    <s v="37949"/>
    <s v="FH CHAMBERLAIN TRADING (PTY) LTD:MONTANA"/>
    <s v="SEEDLINGS 4 PACK ASSORTED"/>
    <n v="-49"/>
    <n v="31.85"/>
    <n v="-1560.65"/>
    <n v="-5000.4500000000007"/>
    <x v="35"/>
  </r>
  <r>
    <m/>
    <x v="17"/>
    <s v="Credit Note"/>
    <s v="38936"/>
    <s v="FH CHAMBERLAIN TRADING (PTY) LTD:MONTANA"/>
    <s v="SEEDLINGS 4 PACK ASSORTED"/>
    <n v="-1"/>
    <n v="33.5"/>
    <n v="-33.5"/>
    <n v="-5033.9500000000007"/>
    <x v="35"/>
  </r>
  <r>
    <m/>
    <x v="18"/>
    <s v="Credit Note"/>
    <s v="13143"/>
    <s v="FH CHAMBERLAIN TRADING (PTY) LTD:KYALAMI"/>
    <s v="SEEDLINGS 4 PACK ASSORTED"/>
    <n v="-10"/>
    <n v="33.5"/>
    <n v="-335"/>
    <n v="-5368.9500000000007"/>
    <x v="35"/>
  </r>
  <r>
    <m/>
    <x v="282"/>
    <s v="Credit Note"/>
    <s v="39035"/>
    <s v="FH CHAMBERLAIN TRADING (PTY) LTD:MONTANA"/>
    <s v="SEEDLINGS 4 PACK ASSORTED"/>
    <n v="-6"/>
    <n v="33.5"/>
    <n v="-201"/>
    <n v="-5569.9500000000007"/>
    <x v="35"/>
  </r>
  <r>
    <s v="Total for CHAMBERLAIN 4 PACK"/>
    <x v="0"/>
    <m/>
    <m/>
    <m/>
    <m/>
    <n v="-174"/>
    <m/>
    <n v="-5569.9500000000007"/>
    <m/>
    <x v="0"/>
  </r>
  <r>
    <s v="SEEDLING FLOWER 4 PACK"/>
    <x v="0"/>
    <m/>
    <m/>
    <m/>
    <m/>
    <m/>
    <m/>
    <m/>
    <m/>
    <x v="0"/>
  </r>
  <r>
    <m/>
    <x v="146"/>
    <s v="Credit Note"/>
    <s v="10496"/>
    <s v="FH CHAMBERLAIN TRADING (PTY) LTD:KYALAMI"/>
    <s v="737186350505 - SEEDLING FLOWER 4 PACK"/>
    <n v="-8"/>
    <n v="29.5"/>
    <n v="-236"/>
    <n v="-236"/>
    <x v="35"/>
  </r>
  <r>
    <m/>
    <x v="140"/>
    <s v="Credit Note"/>
    <s v="58171"/>
    <s v="BUCO SSC:BRITS"/>
    <s v="737186350505 - SEEDLING FLOWER 4 PACK"/>
    <n v="-5"/>
    <n v="34.4"/>
    <n v="-172"/>
    <n v="-408"/>
    <x v="35"/>
  </r>
  <r>
    <s v="Total for SEEDLING FLOWER 4 PACK"/>
    <x v="0"/>
    <m/>
    <m/>
    <m/>
    <m/>
    <n v="-13"/>
    <m/>
    <n v="-408"/>
    <m/>
    <x v="0"/>
  </r>
  <r>
    <s v="COLOUR PLUGS 48"/>
    <x v="0"/>
    <m/>
    <m/>
    <m/>
    <m/>
    <m/>
    <m/>
    <m/>
    <m/>
    <x v="0"/>
  </r>
  <r>
    <m/>
    <x v="156"/>
    <s v="Credit Note"/>
    <s v="4401497023"/>
    <s v="BUILDERS WAREHOUSE:NORWOOD"/>
    <s v="COLOUR PLUGS 48  150864"/>
    <n v="-2"/>
    <n v="126.35"/>
    <n v="-252.7"/>
    <n v="-252.7"/>
    <x v="36"/>
  </r>
  <r>
    <m/>
    <x v="170"/>
    <s v="Credit Note"/>
    <s v="4401505143"/>
    <s v="BUILDERS WAREHOUSE:RUSTENBURG"/>
    <s v="COLOUR PLUGS 48  150864"/>
    <n v="-1"/>
    <n v="126.35"/>
    <n v="-126.35"/>
    <n v="-379.04999999999995"/>
    <x v="36"/>
  </r>
  <r>
    <m/>
    <x v="172"/>
    <s v="Credit Note"/>
    <s v="4401506144"/>
    <s v="BUILDERS WAREHOUSE:NORWOOD"/>
    <s v="COLOUR PLUGS 48  150864"/>
    <n v="-1"/>
    <n v="126.35"/>
    <n v="-126.35"/>
    <n v="-505.4"/>
    <x v="36"/>
  </r>
  <r>
    <m/>
    <x v="196"/>
    <s v="Credit Note"/>
    <s v="89194A"/>
    <s v="JOY GARDENS"/>
    <s v="128 LAWN"/>
    <n v="-5"/>
    <n v="111.6"/>
    <n v="-558"/>
    <n v="-1063.4000000000001"/>
    <x v="1"/>
  </r>
  <r>
    <m/>
    <x v="217"/>
    <s v="Credit Note"/>
    <s v="4401594435"/>
    <s v="BUILDERS WAREHOUSE:RUSTENBURG"/>
    <s v="COLOUR PLUGS 48  150864"/>
    <n v="-4"/>
    <n v="132.69999999999999"/>
    <n v="-530.79999999999995"/>
    <n v="-1594.2"/>
    <x v="36"/>
  </r>
  <r>
    <m/>
    <x v="3"/>
    <s v="Credit Note"/>
    <s v="4401602737"/>
    <s v="BUILDERS WAREHOUSE:RUSTENBURG"/>
    <s v="COLOUR PLUGS 48  150864"/>
    <n v="-1"/>
    <n v="132.69999999999999"/>
    <n v="-132.69999999999999"/>
    <n v="-1726.9"/>
    <x v="36"/>
  </r>
  <r>
    <m/>
    <x v="16"/>
    <s v="Credit Note"/>
    <s v="4401606695"/>
    <s v="BUILDERS WAREHOUSE:RUSTENBURG"/>
    <s v="COLOUR PLUGS 48  150864"/>
    <n v="-2"/>
    <n v="132.69999999999999"/>
    <n v="-265.39999999999998"/>
    <n v="-1992.3000000000002"/>
    <x v="36"/>
  </r>
  <r>
    <m/>
    <x v="52"/>
    <s v="Credit Note"/>
    <s v="4401608665"/>
    <s v="BUILDERS WAREHOUSE:RUSTENBURG"/>
    <s v="COLOUR PLUGS 48  150864"/>
    <n v="-1"/>
    <n v="132.69999999999999"/>
    <n v="-132.69999999999999"/>
    <n v="-2125"/>
    <x v="36"/>
  </r>
  <r>
    <s v="Total for COLOUR PLUGS 48"/>
    <x v="0"/>
    <m/>
    <m/>
    <m/>
    <m/>
    <n v="-17"/>
    <m/>
    <n v="-2125"/>
    <m/>
    <x v="0"/>
  </r>
  <r>
    <s v="28884"/>
    <x v="0"/>
    <m/>
    <m/>
    <m/>
    <m/>
    <m/>
    <m/>
    <m/>
    <m/>
    <x v="0"/>
  </r>
  <r>
    <m/>
    <x v="236"/>
    <s v="Credit Note"/>
    <s v="15599"/>
    <s v="GARDENSHOP PARKTOWN"/>
    <s v="SEEDLINGS ASS  28884"/>
    <n v="-59"/>
    <n v="31.8"/>
    <n v="-1876.2"/>
    <n v="-1876.2"/>
    <x v="35"/>
  </r>
  <r>
    <m/>
    <x v="236"/>
    <s v="Credit Note"/>
    <s v="4401478725"/>
    <s v="BUILDERS WAREHOUSE:CRESTA"/>
    <s v="SEEDLINGS ASS  28884"/>
    <n v="-30"/>
    <n v="31.85"/>
    <n v="-955.5"/>
    <n v="-2831.7"/>
    <x v="35"/>
  </r>
  <r>
    <m/>
    <x v="236"/>
    <s v="Credit Note"/>
    <s v="42198"/>
    <s v="FH CHAMBERLAIN TRADING (PTY) LTD:CENTURION"/>
    <s v="SEEDLINGS ASS"/>
    <n v="-18"/>
    <n v="29.5"/>
    <n v="-531"/>
    <n v="-3362.7"/>
    <x v="35"/>
  </r>
  <r>
    <m/>
    <x v="236"/>
    <s v="Credit Note"/>
    <s v="4401478722"/>
    <s v="BUILDERS WAREHOUSE:KLERKSDORP"/>
    <s v="SEEDLINGS ASS  28884"/>
    <n v="-28"/>
    <n v="31.85"/>
    <n v="-891.8"/>
    <n v="-4254.5"/>
    <x v="35"/>
  </r>
  <r>
    <m/>
    <x v="236"/>
    <s v="Credit Note"/>
    <s v="86057A"/>
    <s v="MONTROSE NURSERY"/>
    <s v="SEEDLINGS ASS"/>
    <n v="-25"/>
    <n v="29.99"/>
    <n v="-749.75"/>
    <n v="-5004.25"/>
    <x v="35"/>
  </r>
  <r>
    <m/>
    <x v="236"/>
    <s v="Credit Note"/>
    <s v="4401478717"/>
    <s v="BUILDERS WAREHOUSE:POLOKWANE"/>
    <s v="SEEDLINGS ASS  28884"/>
    <n v="-50"/>
    <n v="31.85"/>
    <n v="-1592.5"/>
    <n v="-6596.75"/>
    <x v="35"/>
  </r>
  <r>
    <m/>
    <x v="57"/>
    <s v="Credit Note"/>
    <s v="4401478889"/>
    <s v="BUILDERS WAREHOUSE:SUNWARD PARK"/>
    <s v="SEEDLINGS ASS  28884"/>
    <n v="-60"/>
    <n v="31.85"/>
    <n v="-1911"/>
    <n v="-8507.75"/>
    <x v="35"/>
  </r>
  <r>
    <m/>
    <x v="57"/>
    <s v="Credit Note"/>
    <s v="4401478885"/>
    <s v="BUILDERS WAREHOUSE:KEMPTON PARK"/>
    <s v="SEEDLINGS ASS  28884"/>
    <n v="-20"/>
    <n v="31.85"/>
    <n v="-637"/>
    <n v="-9144.75"/>
    <x v="35"/>
  </r>
  <r>
    <m/>
    <x v="57"/>
    <s v="Credit Note"/>
    <s v="4401478895"/>
    <s v="BUILDERS WAREHOUSE:NOORDHEUWEL"/>
    <s v="SEEDLINGS ASS  28884"/>
    <n v="-10"/>
    <n v="31.85"/>
    <n v="-318.5"/>
    <n v="-9463.25"/>
    <x v="35"/>
  </r>
  <r>
    <m/>
    <x v="57"/>
    <s v="Credit Note"/>
    <s v="4401478874"/>
    <s v="BUILDERS WAREHOUSE:NEWMARKET"/>
    <s v="SEEDLINGS ASS  28884"/>
    <n v="-36"/>
    <n v="31.85"/>
    <n v="-1146.5999999999999"/>
    <n v="-10609.85"/>
    <x v="35"/>
  </r>
  <r>
    <m/>
    <x v="57"/>
    <s v="Credit Note"/>
    <s v="4401478891"/>
    <s v="BUILDERS WAREHOUSE:STRUBENS VALLEY"/>
    <s v="SEEDLINGS ASS  28884"/>
    <n v="-20"/>
    <n v="31.85"/>
    <n v="-637"/>
    <n v="-11246.85"/>
    <x v="35"/>
  </r>
  <r>
    <m/>
    <x v="57"/>
    <s v="Credit Note"/>
    <s v="4401478890"/>
    <s v="BUILDERS WAREHOUSE:FLORIDA GLEN"/>
    <s v="SEEDLINGS ASS  28884"/>
    <n v="-9"/>
    <n v="31.85"/>
    <n v="-286.64999999999998"/>
    <n v="-11533.5"/>
    <x v="35"/>
  </r>
  <r>
    <m/>
    <x v="57"/>
    <s v="Credit Note"/>
    <s v="86069A"/>
    <s v="CRISANRA KWEKERY"/>
    <s v="SEEDLINGS ASS"/>
    <n v="-14"/>
    <n v="26.25"/>
    <n v="-367.5"/>
    <n v="-11901"/>
    <x v="35"/>
  </r>
  <r>
    <m/>
    <x v="57"/>
    <s v="Credit Note"/>
    <s v="4401478883"/>
    <s v="BUILDERS WAREHOUSE:SECUNDA"/>
    <s v="SEEDLINGS ASS  28884"/>
    <n v="-37"/>
    <n v="31.85"/>
    <n v="-1178.45"/>
    <n v="-13079.45"/>
    <x v="35"/>
  </r>
  <r>
    <m/>
    <x v="57"/>
    <s v="Credit Note"/>
    <s v="4401478901"/>
    <s v="BUILDERS WAREHOUSE:THOHOYANDOU"/>
    <s v="SEEDLINGS ASS  28884"/>
    <n v="-200"/>
    <n v="31.85"/>
    <n v="-6370"/>
    <n v="-19449.45"/>
    <x v="35"/>
  </r>
  <r>
    <m/>
    <x v="57"/>
    <s v="Credit Note"/>
    <s v="1103"/>
    <s v="THYME SQUARE"/>
    <s v="SEEDLINGS ASS"/>
    <n v="-34"/>
    <n v="27.3"/>
    <n v="-928.2"/>
    <n v="-20377.650000000001"/>
    <x v="35"/>
  </r>
  <r>
    <m/>
    <x v="57"/>
    <s v="Credit Note"/>
    <s v="4401485896"/>
    <s v="BUILDERS WAREHOUSE:HARTEBEESPOORT"/>
    <s v="SEEDLINGS ASS  28884"/>
    <n v="-60"/>
    <n v="31.85"/>
    <n v="-1911"/>
    <n v="-22288.65"/>
    <x v="35"/>
  </r>
  <r>
    <m/>
    <x v="57"/>
    <s v="Credit Note"/>
    <s v="4401478884"/>
    <s v="BUILDERS WAREHOUSE:CRESTA"/>
    <s v="SEEDLINGS ASS"/>
    <n v="-9"/>
    <n v="31.85"/>
    <n v="-286.64999999999998"/>
    <n v="-22575.300000000003"/>
    <x v="35"/>
  </r>
  <r>
    <m/>
    <x v="285"/>
    <s v="Credit Note"/>
    <s v="4401479289"/>
    <s v="BUILDERS WAREHOUSE:BOKSBURG (NEW)"/>
    <s v="SEEDLINGS ASS  28884"/>
    <n v="-10"/>
    <n v="31.85"/>
    <n v="-318.5"/>
    <n v="-22893.800000000003"/>
    <x v="35"/>
  </r>
  <r>
    <m/>
    <x v="285"/>
    <s v="Credit Note"/>
    <s v="1071"/>
    <s v="IMPALA FLORA"/>
    <s v="SEEDLINGS ASS"/>
    <n v="-10"/>
    <n v="28.65"/>
    <n v="-286.5"/>
    <n v="-23180.300000000003"/>
    <x v="35"/>
  </r>
  <r>
    <m/>
    <x v="285"/>
    <s v="Credit Note"/>
    <s v="1014"/>
    <s v="RAINBOW GARDEN AND HOME CENTRE"/>
    <s v="SEEDLINGS ASS"/>
    <n v="-4"/>
    <n v="29.99"/>
    <n v="-119.96"/>
    <n v="-23300.260000000002"/>
    <x v="35"/>
  </r>
  <r>
    <m/>
    <x v="285"/>
    <s v="Credit Note"/>
    <s v="1013"/>
    <s v="HABITITNAK/KEENGRO"/>
    <s v="SEEDLINGS ASS"/>
    <n v="-6"/>
    <n v="25.8"/>
    <n v="-154.80000000000001"/>
    <n v="-23455.06"/>
    <x v="35"/>
  </r>
  <r>
    <m/>
    <x v="285"/>
    <s v="Credit Note"/>
    <s v="4401479278"/>
    <s v="BUILDERS WAREHOUSE:KEMPTON PARK"/>
    <s v="SEEDLINGS ASS  28884"/>
    <n v="-25"/>
    <n v="31.85"/>
    <n v="-796.25"/>
    <n v="-24251.31"/>
    <x v="35"/>
  </r>
  <r>
    <m/>
    <x v="285"/>
    <s v="Credit Note"/>
    <s v="4401479286"/>
    <s v="BUILDERS WAREHOUSE:GREENSTONE"/>
    <s v="SEEDLINGS ASS  28884"/>
    <n v="-16"/>
    <n v="31.85"/>
    <n v="-509.6"/>
    <n v="-24760.91"/>
    <x v="35"/>
  </r>
  <r>
    <m/>
    <x v="285"/>
    <s v="Credit Note"/>
    <s v="4401479285"/>
    <s v="BUILDERS WAREHOUSE:NORWOOD"/>
    <s v="SEEDLINGS ASS  28884"/>
    <n v="-20"/>
    <n v="31.85"/>
    <n v="-637"/>
    <n v="-25397.91"/>
    <x v="35"/>
  </r>
  <r>
    <m/>
    <x v="285"/>
    <s v="Credit Note"/>
    <s v="4401479270"/>
    <s v="BUILDERS WAREHOUSE:NOORDHEUWEL"/>
    <s v="SEEDLINGS ASS  28884"/>
    <n v="-11"/>
    <n v="31.85"/>
    <n v="-350.35"/>
    <n v="-25748.26"/>
    <x v="35"/>
  </r>
  <r>
    <m/>
    <x v="285"/>
    <s v="Credit Note"/>
    <s v="4401479290"/>
    <s v="BUILDERS WAREHOUSE:STRUBENS VALLEY"/>
    <s v="SEEDLINGS ASS  28884"/>
    <n v="-20"/>
    <n v="31.85"/>
    <n v="-637"/>
    <n v="-26385.26"/>
    <x v="35"/>
  </r>
  <r>
    <m/>
    <x v="220"/>
    <s v="Credit Note"/>
    <s v="4401479491"/>
    <s v="BUILDERS WAREHOUSE:ERASMUS PARK"/>
    <s v="SEEDLINGS ASS  28884"/>
    <n v="-44"/>
    <n v="31.85"/>
    <n v="-1401.4"/>
    <n v="-27786.66"/>
    <x v="35"/>
  </r>
  <r>
    <m/>
    <x v="220"/>
    <s v="Credit Note"/>
    <s v="4401479493"/>
    <s v="BUILDERS WAREHOUSE:ERASMUS PARK"/>
    <s v="SEEDLINGS ASS  28884"/>
    <n v="-70"/>
    <n v="31.85"/>
    <n v="-2229.5"/>
    <n v="-30016.16"/>
    <x v="35"/>
  </r>
  <r>
    <m/>
    <x v="220"/>
    <s v="Credit Note"/>
    <s v="4401479527"/>
    <s v="BUILDERS WAREHOUSE:FOURWAYS"/>
    <s v="SEEDLINGS ASS  28884"/>
    <n v="-10"/>
    <n v="31.85"/>
    <n v="-318.5"/>
    <n v="-30334.66"/>
    <x v="35"/>
  </r>
  <r>
    <m/>
    <x v="220"/>
    <s v="Credit Note"/>
    <s v="4401479528"/>
    <s v="FH CHAMBERLAIN TRADING (PTY) LTD:KYALAMI"/>
    <s v="SEEDLINGS ASS"/>
    <n v="-50"/>
    <n v="29.5"/>
    <n v="-1475"/>
    <n v="-31809.66"/>
    <x v="35"/>
  </r>
  <r>
    <m/>
    <x v="220"/>
    <s v="Credit Note"/>
    <s v="4401479513"/>
    <s v="BUILDERS WAREHOUSE:MIDRAND"/>
    <s v="SEEDLINGS ASS  28884"/>
    <n v="-10"/>
    <n v="31.85"/>
    <n v="-318.5"/>
    <n v="-32128.16"/>
    <x v="35"/>
  </r>
  <r>
    <m/>
    <x v="220"/>
    <s v="Credit Note"/>
    <s v="4401479474"/>
    <s v="BUILDERS WAREHOUSE:CEDAR SQUARE"/>
    <s v="SEEDLINGS ASS  28884"/>
    <n v="-20"/>
    <n v="31.85"/>
    <n v="-637"/>
    <n v="-32765.16"/>
    <x v="35"/>
  </r>
  <r>
    <m/>
    <x v="220"/>
    <s v="Credit Note"/>
    <s v="4401479489"/>
    <s v="BUILDERS WAREHOUSE:RIVONIA"/>
    <s v="SEEDLINGS ASS  28884"/>
    <n v="-30"/>
    <n v="31.85"/>
    <n v="-955.5"/>
    <n v="-33720.660000000003"/>
    <x v="35"/>
  </r>
  <r>
    <m/>
    <x v="220"/>
    <s v="Credit Note"/>
    <s v="4401479514"/>
    <s v="BUILDERS WAREHOUSE:RASLOUW"/>
    <s v="SEEDLINGS ASS  28884"/>
    <n v="-30"/>
    <n v="31.85"/>
    <n v="-955.5"/>
    <n v="-34676.160000000003"/>
    <x v="35"/>
  </r>
  <r>
    <m/>
    <x v="220"/>
    <s v="Credit Note"/>
    <s v="4401479525"/>
    <s v="BUILDERS WAREHOUSE:SILVERLAKES"/>
    <s v="SEEDLINGS ASS 28884"/>
    <n v="-80"/>
    <n v="31.85"/>
    <n v="-2548"/>
    <n v="-37224.160000000003"/>
    <x v="35"/>
  </r>
  <r>
    <m/>
    <x v="220"/>
    <s v="Credit Note"/>
    <s v="4401479508"/>
    <s v="BUILDERS WAREHOUSE:LYNNWOOD"/>
    <s v="SEEDLINGS ASS  28884"/>
    <n v="-160"/>
    <n v="31.85"/>
    <n v="-5096"/>
    <n v="-42320.160000000003"/>
    <x v="35"/>
  </r>
  <r>
    <m/>
    <x v="220"/>
    <s v="Credit Note"/>
    <s v="4401479517"/>
    <s v="BUILDERS WAREHOUSE:GLEN EAGLES"/>
    <s v="SEEDLINGS ASS  28884"/>
    <n v="-10"/>
    <n v="31.85"/>
    <n v="-318.5"/>
    <n v="-42638.66"/>
    <x v="35"/>
  </r>
  <r>
    <m/>
    <x v="220"/>
    <s v="Credit Note"/>
    <s v="4401479521"/>
    <s v="BUILDERS WAREHOUSE:WOODLANDS"/>
    <s v="SEEDLINGS ASS 28884"/>
    <n v="-70"/>
    <n v="31.85"/>
    <n v="-2229.5"/>
    <n v="-44868.160000000003"/>
    <x v="35"/>
  </r>
  <r>
    <m/>
    <x v="220"/>
    <s v="Credit Note"/>
    <s v="0878"/>
    <s v="MONTANA GARDEN PAVILION"/>
    <s v="SEEDLINGS ASS"/>
    <n v="-57"/>
    <n v="29.6"/>
    <n v="-1687.2"/>
    <n v="-46555.360000000001"/>
    <x v="35"/>
  </r>
  <r>
    <m/>
    <x v="220"/>
    <s v="Credit Note"/>
    <s v="4401479504"/>
    <s v="BUILDERS WAREHOUSE:NELSPRUIT"/>
    <s v="SEEDLINGS ASS  28884"/>
    <n v="-250"/>
    <n v="31.85"/>
    <n v="-7962.5"/>
    <n v="-54517.86"/>
    <x v="35"/>
  </r>
  <r>
    <m/>
    <x v="220"/>
    <s v="Credit Note"/>
    <s v="86091A"/>
    <s v="CENTRAL NURSERY DEPOT"/>
    <s v="SEEDLINGS ASS"/>
    <n v="-83"/>
    <n v="32.200000000000003"/>
    <n v="-2672.6"/>
    <n v="-57190.46"/>
    <x v="35"/>
  </r>
  <r>
    <m/>
    <x v="248"/>
    <s v="Credit Note"/>
    <s v="4401479700"/>
    <s v="BUILDERS WAREHOUSE:WONDER PARK"/>
    <s v="SEEDLINGS ASS  28884"/>
    <n v="-30"/>
    <n v="31.85"/>
    <n v="-955.5"/>
    <n v="-58145.96"/>
    <x v="35"/>
  </r>
  <r>
    <m/>
    <x v="248"/>
    <s v="Credit Note"/>
    <s v="4401479659"/>
    <s v="BUILDERS WAREHOUSE:SOUTHGATE"/>
    <s v="SEEDLINGS ASS  28884"/>
    <n v="-10"/>
    <n v="31.85"/>
    <n v="-318.5"/>
    <n v="-58464.46"/>
    <x v="35"/>
  </r>
  <r>
    <m/>
    <x v="248"/>
    <s v="Credit Note"/>
    <s v="4401479692"/>
    <s v="BUILDERS WAREHOUSE:CRAIGHALL PARK"/>
    <s v="SEEDLINGS ASS  28884"/>
    <n v="-30"/>
    <n v="31.85"/>
    <n v="-955.5"/>
    <n v="-59419.96"/>
    <x v="35"/>
  </r>
  <r>
    <m/>
    <x v="248"/>
    <s v="Credit Note"/>
    <s v="4401479699"/>
    <s v="BUILDERS WAREHOUSE:WONDERBOOM"/>
    <s v="SEEDLINGS ASS  28884"/>
    <n v="-44"/>
    <n v="31.85"/>
    <n v="-1401.4"/>
    <n v="-60821.36"/>
    <x v="35"/>
  </r>
  <r>
    <m/>
    <x v="248"/>
    <s v="Credit Note"/>
    <s v="86117A"/>
    <s v="SYLVIA PASS GARDEN CENTRE"/>
    <s v="SEEDLINGS ASS"/>
    <n v="-9"/>
    <n v="29.99"/>
    <n v="-269.91000000000003"/>
    <n v="-61091.270000000004"/>
    <x v="35"/>
  </r>
  <r>
    <m/>
    <x v="248"/>
    <s v="Credit Note"/>
    <s v="4401479670"/>
    <s v="BUILDERS WAREHOUSE:LAMBTON"/>
    <s v="SEEDLINGS ASS  28884"/>
    <n v="-8"/>
    <n v="31.85"/>
    <n v="-254.8"/>
    <n v="-61346.070000000007"/>
    <x v="35"/>
  </r>
  <r>
    <m/>
    <x v="248"/>
    <s v="Credit Note"/>
    <s v="4401479683"/>
    <s v="BUILDERS WAREHOUSE:LAMBTON"/>
    <s v="SEEDLINGS ASS  28884"/>
    <n v="-5"/>
    <n v="31.85"/>
    <n v="-159.25"/>
    <n v="-61505.320000000007"/>
    <x v="35"/>
  </r>
  <r>
    <m/>
    <x v="248"/>
    <s v="Credit Note"/>
    <s v="4401481899"/>
    <s v="BUILDERS WAREHOUSE:BLOEMFONTEIN"/>
    <s v="SEEDLINGS ASS 28884"/>
    <n v="-230"/>
    <n v="31.85"/>
    <n v="-7325.5"/>
    <n v="-68830.820000000007"/>
    <x v="35"/>
  </r>
  <r>
    <m/>
    <x v="211"/>
    <s v="Credit Note"/>
    <s v="4401479939"/>
    <s v="BUILDERS WAREHOUSE:GREENSTONE"/>
    <s v="SEEDLINGS ASS  28884"/>
    <n v="-20"/>
    <n v="31.85"/>
    <n v="-637"/>
    <n v="-69467.820000000007"/>
    <x v="35"/>
  </r>
  <r>
    <m/>
    <x v="211"/>
    <s v="Credit Note"/>
    <s v="4401479947"/>
    <s v="BUILDERS WAREHOUSE:KEMPTON PARK"/>
    <s v="SEEDLINGS ASS  28884"/>
    <n v="-30"/>
    <n v="31.85"/>
    <n v="-955.5"/>
    <n v="-70423.320000000007"/>
    <x v="35"/>
  </r>
  <r>
    <m/>
    <x v="211"/>
    <s v="Credit Note"/>
    <s v="4401479933"/>
    <s v="BUILDERS WAREHOUSE:BEDFORDVIEW"/>
    <s v="SEEDLINGS ASS  28884"/>
    <n v="-119"/>
    <n v="31.85"/>
    <n v="-3790.15"/>
    <n v="-74213.47"/>
    <x v="35"/>
  </r>
  <r>
    <m/>
    <x v="211"/>
    <s v="Credit Note"/>
    <s v="3015304554"/>
    <s v="BUILDERS WAREHOUSE:NORWOOD"/>
    <s v="SEEDLINGS ASS  28884"/>
    <n v="-15"/>
    <n v="31.85"/>
    <n v="-477.75"/>
    <n v="-74691.22"/>
    <x v="35"/>
  </r>
  <r>
    <m/>
    <x v="211"/>
    <s v="Credit Note"/>
    <s v="RTS1032272"/>
    <s v="RIVERSIDE MICA"/>
    <s v="SEEDLINGS ASS"/>
    <n v="-12"/>
    <n v="26.99"/>
    <n v="-323.88"/>
    <n v="-75015.100000000006"/>
    <x v="35"/>
  </r>
  <r>
    <m/>
    <x v="211"/>
    <s v="Credit Note"/>
    <s v="0964"/>
    <s v="CRISANRA KWEKERY"/>
    <s v="SEEDLINGS ASS"/>
    <n v="-36"/>
    <n v="26.25"/>
    <n v="-945"/>
    <n v="-75960.100000000006"/>
    <x v="35"/>
  </r>
  <r>
    <m/>
    <x v="211"/>
    <s v="Credit Note"/>
    <s v="0963"/>
    <s v="LITTLE AUSTRIA"/>
    <s v="SEEDLINGS ASS"/>
    <n v="-6"/>
    <n v="29.99"/>
    <n v="-179.94"/>
    <n v="-76140.040000000008"/>
    <x v="35"/>
  </r>
  <r>
    <m/>
    <x v="144"/>
    <s v="Credit Note"/>
    <s v="4401480171"/>
    <s v="BUILDERS WAREHOUSE:NEWCASTLE"/>
    <s v="SEEDLINGS ASS  28884"/>
    <n v="-100"/>
    <n v="31.81"/>
    <n v="-3181"/>
    <n v="-79321.040000000008"/>
    <x v="35"/>
  </r>
  <r>
    <m/>
    <x v="144"/>
    <s v="Credit Note"/>
    <s v="4401480205"/>
    <s v="BUILDERS WAREHOUSE:CARNIVAL MALL"/>
    <s v="SEEDLINGS ASS  28884"/>
    <n v="-90"/>
    <n v="31.85"/>
    <n v="-2866.5"/>
    <n v="-82187.540000000008"/>
    <x v="35"/>
  </r>
  <r>
    <m/>
    <x v="144"/>
    <s v="Credit Note"/>
    <s v="4401480195"/>
    <s v="BUILDERS WAREHOUSE:SUNWARD PARK"/>
    <s v="SEEDLINGS ASS  28884"/>
    <n v="-79"/>
    <n v="31.85"/>
    <n v="-2516.15"/>
    <n v="-84703.69"/>
    <x v="35"/>
  </r>
  <r>
    <m/>
    <x v="144"/>
    <s v="Credit Note"/>
    <s v="4401480169"/>
    <s v="BUILDERS WAREHOUSE:CEDAR SQUARE"/>
    <s v="SEEDLINGS ASS  28884"/>
    <n v="-10"/>
    <n v="31.85"/>
    <n v="-318.5"/>
    <n v="-85022.19"/>
    <x v="35"/>
  </r>
  <r>
    <m/>
    <x v="144"/>
    <s v="Credit Note"/>
    <s v="4401480197"/>
    <s v="BUILDERS WAREHOUSE:MAFIKENG"/>
    <s v="SEEDLINGS ASS  28884"/>
    <n v="-200"/>
    <n v="31.85"/>
    <n v="-6370"/>
    <n v="-91392.19"/>
    <x v="35"/>
  </r>
  <r>
    <m/>
    <x v="144"/>
    <s v="Credit Note"/>
    <s v="4401480166"/>
    <s v="BUILDERS WAREHOUSE:NEWMARKET"/>
    <s v="SEEDLINGS ASS  28884"/>
    <n v="-82"/>
    <n v="31.85"/>
    <n v="-2611.6999999999998"/>
    <n v="-94003.89"/>
    <x v="35"/>
  </r>
  <r>
    <m/>
    <x v="144"/>
    <s v="Credit Note"/>
    <s v="4401480214"/>
    <s v="BUILDERS WAREHOUSE:RIVONIA"/>
    <s v="SEEDLINGS ASS  28884"/>
    <n v="-20"/>
    <n v="31.85"/>
    <n v="-637"/>
    <n v="-94640.89"/>
    <x v="35"/>
  </r>
  <r>
    <m/>
    <x v="144"/>
    <s v="Credit Note"/>
    <s v="25287"/>
    <s v="LIFESTYLE HOME GARDEN"/>
    <s v="SEEDLINGS ASS"/>
    <n v="-105"/>
    <n v="29.2"/>
    <n v="-3066"/>
    <n v="-97706.89"/>
    <x v="35"/>
  </r>
  <r>
    <m/>
    <x v="144"/>
    <s v="Credit Note"/>
    <s v="1016"/>
    <s v="THYME SQUARE"/>
    <s v="SEEDLINGS ASS"/>
    <n v="-48"/>
    <n v="27.3"/>
    <n v="-1310.4000000000001"/>
    <n v="-99017.29"/>
    <x v="35"/>
  </r>
  <r>
    <m/>
    <x v="144"/>
    <s v="Credit Note"/>
    <s v="4401480144"/>
    <s v="BUILDERS WAREHOUSE:NORTHMEAD"/>
    <s v="SEEDLINGS ASS  28884"/>
    <n v="-10"/>
    <n v="31.85"/>
    <n v="-318.5"/>
    <n v="-99335.79"/>
    <x v="35"/>
  </r>
  <r>
    <m/>
    <x v="144"/>
    <s v="Credit Note"/>
    <s v="4401480187"/>
    <s v="BUILDERS WAREHOUSE:EDENVALE"/>
    <s v="SEEDLINGS ASS  28884"/>
    <n v="-59"/>
    <n v="31.85"/>
    <n v="-1879.15"/>
    <n v="-101214.93999999999"/>
    <x v="35"/>
  </r>
  <r>
    <m/>
    <x v="145"/>
    <s v="Credit Note"/>
    <s v="4401480622"/>
    <s v="BUILDERS WAREHOUSE:SUNWARD PARK"/>
    <s v="SEEDLINGS ASS  28884"/>
    <n v="-30"/>
    <n v="31.85"/>
    <n v="-955.5"/>
    <n v="-102170.43999999999"/>
    <x v="35"/>
  </r>
  <r>
    <m/>
    <x v="145"/>
    <s v="Credit Note"/>
    <s v="4401480632"/>
    <s v="BUILDERS WAREHOUSE:RUSTENBURG"/>
    <s v="SEEDLINGS ASS  28884"/>
    <n v="-258"/>
    <n v="31.85"/>
    <n v="-8217.2999999999993"/>
    <n v="-110387.73999999999"/>
    <x v="35"/>
  </r>
  <r>
    <m/>
    <x v="145"/>
    <s v="Credit Note"/>
    <s v="4401480621"/>
    <s v="BUILDERS WAREHOUSE:ROBINDALE"/>
    <s v="SEEDLINGS ASS  28884"/>
    <n v="-50"/>
    <n v="31.85"/>
    <n v="-1592.5"/>
    <n v="-111980.23999999999"/>
    <x v="35"/>
  </r>
  <r>
    <m/>
    <x v="145"/>
    <s v="Credit Note"/>
    <s v="4401480599"/>
    <s v="BUILDERS WAREHOUSE:NOORDHEUWEL"/>
    <s v="SEEDLINGS ASS  28884"/>
    <n v="-25"/>
    <n v="31.85"/>
    <n v="-796.25"/>
    <n v="-112776.48999999999"/>
    <x v="35"/>
  </r>
  <r>
    <m/>
    <x v="145"/>
    <s v="Credit Note"/>
    <s v="4401480583"/>
    <s v="BUILDERS WAREHOUSE:STRUBENS VALLEY"/>
    <s v="SEEDLINGS ASS  28884"/>
    <n v="-30"/>
    <n v="31.85"/>
    <n v="-955.5"/>
    <n v="-113731.98999999999"/>
    <x v="35"/>
  </r>
  <r>
    <m/>
    <x v="145"/>
    <s v="Credit Note"/>
    <s v="4401480605"/>
    <s v="BUILDERS WAREHOUSE:GREENSTONE"/>
    <s v="SEEDLINGS ASS   28884"/>
    <n v="-18"/>
    <n v="31.85"/>
    <n v="-573.29999999999995"/>
    <n v="-114305.29"/>
    <x v="35"/>
  </r>
  <r>
    <m/>
    <x v="145"/>
    <s v="Credit Note"/>
    <s v="1019"/>
    <s v="LINKSFIELD NURSERY"/>
    <s v="SEEDLINGS ASS"/>
    <n v="-5"/>
    <n v="29.99"/>
    <n v="-149.94999999999999"/>
    <n v="-114455.23999999999"/>
    <x v="35"/>
  </r>
  <r>
    <m/>
    <x v="145"/>
    <s v="Credit Note"/>
    <s v="0879"/>
    <s v="IMPALA FLORA"/>
    <s v="SEEDLINGS ASS"/>
    <n v="-9"/>
    <n v="28.65"/>
    <n v="-257.85000000000002"/>
    <n v="-114713.09"/>
    <x v="35"/>
  </r>
  <r>
    <m/>
    <x v="145"/>
    <s v="Credit Note"/>
    <s v="1018"/>
    <s v="RAINBOW GARDEN AND HOME CENTRE"/>
    <s v="SEEDLINGS ASS"/>
    <n v="-7"/>
    <n v="29.99"/>
    <n v="-209.93"/>
    <n v="-114923.01999999999"/>
    <x v="35"/>
  </r>
  <r>
    <m/>
    <x v="145"/>
    <s v="Credit Note"/>
    <s v="1017"/>
    <s v="HABITITNAK/KEENGRO"/>
    <s v="SEEDLINGS ASS"/>
    <n v="-2"/>
    <n v="28.99"/>
    <n v="-57.98"/>
    <n v="-114980.99999999999"/>
    <x v="35"/>
  </r>
  <r>
    <m/>
    <x v="146"/>
    <s v="Credit Note"/>
    <s v="4401480966"/>
    <s v="BUILDERS WAREHOUSE:WOODLANDS"/>
    <s v="SEEDLINGS ASS  28884"/>
    <n v="-28"/>
    <n v="31.85"/>
    <n v="-891.8"/>
    <n v="-115872.79999999999"/>
    <x v="35"/>
  </r>
  <r>
    <m/>
    <x v="146"/>
    <s v="Credit Note"/>
    <s v="4401480956"/>
    <s v="BUILDERS WAREHOUSE:WONDER PARK"/>
    <s v="SEEDLINGS ASS  28884"/>
    <n v="-18"/>
    <n v="31.85"/>
    <n v="-573.29999999999995"/>
    <n v="-116446.09999999999"/>
    <x v="35"/>
  </r>
  <r>
    <m/>
    <x v="146"/>
    <s v="Credit Note"/>
    <s v="4401480903"/>
    <s v="BUILDERS WAREHOUSE:FOURWAYS"/>
    <s v="SEEDLINGS ASS  28884"/>
    <n v="-10"/>
    <n v="31.85"/>
    <n v="-318.5"/>
    <n v="-116764.59999999999"/>
    <x v="35"/>
  </r>
  <r>
    <m/>
    <x v="146"/>
    <s v="Credit Note"/>
    <s v="4401480957"/>
    <s v="BUILDERS WAREHOUSE:LYNNWOOD"/>
    <s v="SEEDLINGS ASS  28884"/>
    <n v="-15"/>
    <n v="31.85"/>
    <n v="-477.75"/>
    <n v="-117242.34999999999"/>
    <x v="35"/>
  </r>
  <r>
    <m/>
    <x v="146"/>
    <s v="Credit Note"/>
    <s v="4401480971"/>
    <s v="BUILDERS WAREHOUSE:ZAMBEZI"/>
    <s v="SEEDLINGS ASS  28884"/>
    <n v="-154"/>
    <n v="31.85"/>
    <n v="-4904.8999999999996"/>
    <n v="-122147.24999999999"/>
    <x v="35"/>
  </r>
  <r>
    <m/>
    <x v="146"/>
    <s v="Credit Note"/>
    <s v="10496"/>
    <s v="FH CHAMBERLAIN TRADING (PTY) LTD:KYALAMI"/>
    <s v="SEEDLINGS ASS"/>
    <n v="-10"/>
    <n v="29.5"/>
    <n v="-295"/>
    <n v="-122442.24999999999"/>
    <x v="35"/>
  </r>
  <r>
    <m/>
    <x v="146"/>
    <s v="Credit Note"/>
    <s v="4401480993"/>
    <s v="BUILDERS WAREHOUSE:GEZINA NEW"/>
    <s v="SEEDLINGS ASS  28884"/>
    <n v="-84"/>
    <n v="31.85"/>
    <n v="-2675.4"/>
    <n v="-125117.64999999998"/>
    <x v="35"/>
  </r>
  <r>
    <m/>
    <x v="146"/>
    <s v="Credit Note"/>
    <s v="4401480969"/>
    <s v="BUILDERS WAREHOUSE:RIVONIA"/>
    <s v="SEEDLINGS ASS  28884"/>
    <n v="-30"/>
    <n v="31.85"/>
    <n v="-955.5"/>
    <n v="-126073.14999999998"/>
    <x v="35"/>
  </r>
  <r>
    <m/>
    <x v="146"/>
    <s v="Credit Note"/>
    <s v="4401480955"/>
    <s v="BUILDERS WAREHOUSE:BRYANSTON"/>
    <s v="SEEDLINGS ASS  28884"/>
    <n v="-10"/>
    <n v="31.85"/>
    <n v="-318.5"/>
    <n v="-126391.64999999998"/>
    <x v="35"/>
  </r>
  <r>
    <m/>
    <x v="146"/>
    <s v="Credit Note"/>
    <s v="25296"/>
    <s v="LIFESTYLE HOME GARDEN"/>
    <s v="SEEDLINGS ASS"/>
    <n v="-10"/>
    <n v="29.2"/>
    <n v="-292"/>
    <n v="-126683.64999999998"/>
    <x v="35"/>
  </r>
  <r>
    <m/>
    <x v="146"/>
    <s v="Credit Note"/>
    <s v="25297"/>
    <s v="LIFESTYLE HOME GARDEN"/>
    <s v="SEEDLINGS ASS"/>
    <n v="-107"/>
    <n v="29.2"/>
    <n v="-3124.4"/>
    <n v="-129808.04999999997"/>
    <x v="35"/>
  </r>
  <r>
    <m/>
    <x v="146"/>
    <s v="Credit Note"/>
    <s v="4401480975"/>
    <s v="BUILDERS WAREHOUSE:RASLOUW"/>
    <s v="SEEDLINGS ASS  28884"/>
    <n v="-10"/>
    <n v="31.85"/>
    <n v="-318.5"/>
    <n v="-130126.54999999997"/>
    <x v="35"/>
  </r>
  <r>
    <m/>
    <x v="146"/>
    <s v="Credit Note"/>
    <s v="18220"/>
    <s v="FH CHAMBERLAIN TRADING (PTY) LTD:STRUBENSVALLEY"/>
    <s v="SEEDLINGS ASS"/>
    <n v="-30"/>
    <n v="29.5"/>
    <n v="-885"/>
    <n v="-131011.54999999997"/>
    <x v="35"/>
  </r>
  <r>
    <m/>
    <x v="146"/>
    <s v="Credit Note"/>
    <s v="4401480872"/>
    <s v="BUILDERS WAREHOUSE:GLEN EAGLES"/>
    <s v="SEEDLINGS ASS  28884"/>
    <n v="-22"/>
    <n v="31.85"/>
    <n v="-700.7"/>
    <n v="-131712.24999999997"/>
    <x v="35"/>
  </r>
  <r>
    <m/>
    <x v="146"/>
    <s v="Credit Note"/>
    <s v="4401480991"/>
    <s v="BUILDERS WAREHOUSE:MIDDELBURG"/>
    <s v="SEEDLINGS ASS  28884"/>
    <n v="-30"/>
    <n v="31.85"/>
    <n v="-955.5"/>
    <n v="-132667.74999999997"/>
    <x v="35"/>
  </r>
  <r>
    <m/>
    <x v="146"/>
    <s v="Credit Note"/>
    <s v="4401480964"/>
    <s v="BUILDERS WAREHOUSE:CENTURION"/>
    <s v="SEEDLINGS ASS  28884"/>
    <n v="-193"/>
    <n v="31.85"/>
    <n v="-6147.05"/>
    <n v="-138814.79999999996"/>
    <x v="35"/>
  </r>
  <r>
    <m/>
    <x v="146"/>
    <s v="Credit Note"/>
    <s v="1072"/>
    <s v="ECKARDS GARDEN PAVILION"/>
    <s v="SEEDLINGS ASS"/>
    <n v="-14"/>
    <n v="25.9"/>
    <n v="-362.6"/>
    <n v="-139177.39999999997"/>
    <x v="35"/>
  </r>
  <r>
    <m/>
    <x v="249"/>
    <s v="Credit Note"/>
    <s v="4401481273"/>
    <s v="BUILDERS WAREHOUSE:ERASMUS PARK"/>
    <s v="SEEDLINGS ASS 28884"/>
    <n v="-30"/>
    <n v="31.85"/>
    <n v="-955.5"/>
    <n v="-140132.89999999997"/>
    <x v="35"/>
  </r>
  <r>
    <m/>
    <x v="249"/>
    <s v="Credit Note"/>
    <s v="4401480898"/>
    <s v="BUILDERS WAREHOUSE:HARTEBEESPOORT"/>
    <s v="SEEDLINGS ASS  28884"/>
    <n v="-177"/>
    <n v="31.85"/>
    <n v="-5637.45"/>
    <n v="-145770.34999999998"/>
    <x v="35"/>
  </r>
  <r>
    <m/>
    <x v="249"/>
    <s v="Credit Note"/>
    <s v="42332"/>
    <s v="FH CHAMBERLAIN TRADING (PTY) LTD:CENTURION"/>
    <s v="SEEDLINGS ASS"/>
    <n v="-30"/>
    <n v="29.5"/>
    <n v="-885"/>
    <n v="-146655.34999999998"/>
    <x v="35"/>
  </r>
  <r>
    <m/>
    <x v="249"/>
    <s v="Credit Note"/>
    <s v="4401481279"/>
    <s v="BUILDERS WAREHOUSE:SOWETO"/>
    <s v="SEEDLINGS ASS  28884"/>
    <n v="-18"/>
    <n v="31.85"/>
    <n v="-573.29999999999995"/>
    <n v="-147228.64999999997"/>
    <x v="35"/>
  </r>
  <r>
    <m/>
    <x v="249"/>
    <s v="Credit Note"/>
    <s v="4401481280"/>
    <s v="MONTROSE NURSERY"/>
    <s v="SEEDLINGS ASS"/>
    <n v="-4"/>
    <n v="29.99"/>
    <n v="-119.96"/>
    <n v="-147348.60999999996"/>
    <x v="35"/>
  </r>
  <r>
    <m/>
    <x v="147"/>
    <s v="Credit Note"/>
    <s v="4401481581"/>
    <s v="BUILDERS WAREHOUSE:NORTHRIDING"/>
    <s v="SEEDLINGS ASS  28884"/>
    <n v="-42"/>
    <n v="31.85"/>
    <n v="-1337.7"/>
    <n v="-148686.30999999997"/>
    <x v="35"/>
  </r>
  <r>
    <m/>
    <x v="147"/>
    <s v="Credit Note"/>
    <s v="4401481537"/>
    <s v="BUILDERS WAREHOUSE:KEMPTON PARK"/>
    <s v="SEEDLINGS ASS  28884"/>
    <n v="-10"/>
    <n v="31.85"/>
    <n v="-318.5"/>
    <n v="-149004.80999999997"/>
    <x v="35"/>
  </r>
  <r>
    <m/>
    <x v="147"/>
    <s v="Credit Note"/>
    <s v="4401481554"/>
    <s v="BUILDERS WAREHOUSE:BEDWORTH PARK"/>
    <s v="SEEDLINGS ASS  28884"/>
    <n v="-15"/>
    <n v="31.85"/>
    <n v="-477.75"/>
    <n v="-149482.55999999997"/>
    <x v="35"/>
  </r>
  <r>
    <m/>
    <x v="147"/>
    <s v="Credit Note"/>
    <s v="4401481484"/>
    <s v="BUILDERS WAREHOUSE:FLORIDA GLEN"/>
    <s v="SEEDLINGS ASS  28884"/>
    <n v="-39"/>
    <n v="31.85"/>
    <n v="-1242.1500000000001"/>
    <n v="-150724.70999999996"/>
    <x v="35"/>
  </r>
  <r>
    <m/>
    <x v="147"/>
    <s v="Credit Note"/>
    <s v="4401481550"/>
    <s v="BUILDERS WAREHOUSE:KLERKSDORP"/>
    <s v="SEEDLINGS ASS  28884"/>
    <n v="-51"/>
    <n v="31.85"/>
    <n v="-1624.35"/>
    <n v="-152349.05999999997"/>
    <x v="35"/>
  </r>
  <r>
    <m/>
    <x v="147"/>
    <s v="Credit Note"/>
    <s v="16069"/>
    <s v="FH CHAMBERLAIN TRADING (PTY) LTD:WATERKLOOF GLEN"/>
    <s v="SEEDLINGS ASS"/>
    <n v="-53"/>
    <n v="29.5"/>
    <n v="-1563.5"/>
    <n v="-153912.55999999997"/>
    <x v="35"/>
  </r>
  <r>
    <m/>
    <x v="147"/>
    <s v="Credit Note"/>
    <s v="86208A"/>
    <s v="PLANTYARD"/>
    <s v="SEEDLINGS ASS"/>
    <n v="-4"/>
    <n v="29.99"/>
    <n v="-119.96"/>
    <n v="-154032.51999999996"/>
    <x v="35"/>
  </r>
  <r>
    <m/>
    <x v="147"/>
    <s v="Credit Note"/>
    <s v="86209A"/>
    <s v="RIVERSIDE MICA"/>
    <s v="SEEDLINGS ASS"/>
    <n v="-10"/>
    <n v="31.65"/>
    <n v="-316.5"/>
    <n v="-154349.01999999996"/>
    <x v="35"/>
  </r>
  <r>
    <m/>
    <x v="148"/>
    <s v="Credit Note"/>
    <s v="1108"/>
    <s v="PLANT FACTORY"/>
    <s v="SEEDLINGS ASS"/>
    <n v="-10"/>
    <n v="29.99"/>
    <n v="-299.89999999999998"/>
    <n v="-154648.91999999995"/>
    <x v="35"/>
  </r>
  <r>
    <m/>
    <x v="148"/>
    <s v="Credit Note"/>
    <s v="4401481897"/>
    <s v="BUILDERS WAREHOUSE:NELSPRUIT"/>
    <s v="SEEDLINGS ASS  28884"/>
    <n v="-150"/>
    <n v="31.85"/>
    <n v="-4777.5"/>
    <n v="-159426.41999999995"/>
    <x v="35"/>
  </r>
  <r>
    <m/>
    <x v="148"/>
    <s v="Credit Note"/>
    <s v="4401481898"/>
    <s v="BUILDERS WAREHOUSE:BLOEMFONTEIN"/>
    <s v="SEEDLINGS ASS  28884"/>
    <n v="-110"/>
    <n v="31.85"/>
    <n v="-3503.5"/>
    <n v="-162929.91999999995"/>
    <x v="35"/>
  </r>
  <r>
    <m/>
    <x v="148"/>
    <s v="Credit Note"/>
    <s v="4401481852"/>
    <s v="BUILDERS WAREHOUSE:BOKSBURG (NEW)"/>
    <s v="SEEDLINGS ASS  28884"/>
    <n v="-27"/>
    <n v="31.85"/>
    <n v="-859.95"/>
    <n v="-163789.86999999997"/>
    <x v="35"/>
  </r>
  <r>
    <m/>
    <x v="148"/>
    <s v="Credit Note"/>
    <s v="4401481827"/>
    <s v="BUILDERS WAREHOUSE:NEWMARKET"/>
    <s v="SEEDLINGS ASS  28884"/>
    <n v="-50"/>
    <n v="31.85"/>
    <n v="-1592.5"/>
    <n v="-165382.36999999997"/>
    <x v="35"/>
  </r>
  <r>
    <m/>
    <x v="148"/>
    <s v="Credit Note"/>
    <s v="4401481832"/>
    <s v="BUILDERS WAREHOUSE:EDENVALE"/>
    <s v="SEEDLINGS ASS  28884"/>
    <n v="-28"/>
    <n v="31.85"/>
    <n v="-891.8"/>
    <n v="-166274.16999999995"/>
    <x v="35"/>
  </r>
  <r>
    <m/>
    <x v="148"/>
    <s v="Credit Note"/>
    <s v="4401481863"/>
    <s v="BUILDERS WAREHOUSE:CARNIVAL MALL"/>
    <s v="SEEDLINGS ASS  28884"/>
    <n v="-32"/>
    <n v="31.85"/>
    <n v="-1019.2"/>
    <n v="-167293.36999999997"/>
    <x v="35"/>
  </r>
  <r>
    <m/>
    <x v="148"/>
    <s v="Credit Note"/>
    <s v="4401481807"/>
    <s v="BUILDERS WAREHOUSE:SUNWARD PARK"/>
    <s v="SEEDLINGS ASS  28884"/>
    <n v="-50"/>
    <n v="31.85"/>
    <n v="-1592.5"/>
    <n v="-168885.86999999997"/>
    <x v="35"/>
  </r>
  <r>
    <m/>
    <x v="148"/>
    <s v="Credit Note"/>
    <s v="1073"/>
    <s v="THYME SQUARE"/>
    <s v="SEEDLINGS ASS"/>
    <n v="-34"/>
    <n v="27.3"/>
    <n v="-928.2"/>
    <n v="-169814.06999999998"/>
    <x v="35"/>
  </r>
  <r>
    <m/>
    <x v="148"/>
    <s v="Credit Note"/>
    <s v="4401481826"/>
    <s v="BUILDERS WAREHOUSE:RIVONIA"/>
    <s v="SEEDLINGS ASS  28884"/>
    <n v="-20"/>
    <n v="31.85"/>
    <n v="-637"/>
    <n v="-170451.06999999998"/>
    <x v="35"/>
  </r>
  <r>
    <m/>
    <x v="148"/>
    <s v="Credit Note"/>
    <s v="4401481842"/>
    <s v="BUILDERS WAREHOUSE:NORTHMEAD"/>
    <s v="SEEDLINGS ASS  28884"/>
    <n v="-24"/>
    <n v="31.85"/>
    <n v="-764.4"/>
    <n v="-171215.46999999997"/>
    <x v="35"/>
  </r>
  <r>
    <m/>
    <x v="286"/>
    <s v="Credit Note"/>
    <s v="1020"/>
    <s v="HABITITNAK/KEENGRO"/>
    <s v="SEEDLINGS ASS"/>
    <n v="-2"/>
    <n v="28.99"/>
    <n v="-57.98"/>
    <n v="-171273.44999999998"/>
    <x v="35"/>
  </r>
  <r>
    <m/>
    <x v="286"/>
    <s v="Credit Note"/>
    <s v="1022"/>
    <s v="RAINBOW GARDEN AND HOME CENTRE"/>
    <s v="SEEDLINGS ASS"/>
    <n v="-6"/>
    <n v="29.99"/>
    <n v="-179.94"/>
    <n v="-171453.38999999998"/>
    <x v="35"/>
  </r>
  <r>
    <m/>
    <x v="286"/>
    <s v="Credit Note"/>
    <s v="0966"/>
    <s v="IMPALA FLORA"/>
    <s v="SEEDLINGS ASS"/>
    <n v="-45"/>
    <n v="28.65"/>
    <n v="-1289.25"/>
    <n v="-172742.63999999998"/>
    <x v="35"/>
  </r>
  <r>
    <m/>
    <x v="286"/>
    <s v="Credit Note"/>
    <s v="0883"/>
    <s v="PLANTYARD"/>
    <s v="SEEDLINGS ASS"/>
    <n v="-4"/>
    <n v="29.99"/>
    <n v="-119.96"/>
    <n v="-172862.59999999998"/>
    <x v="35"/>
  </r>
  <r>
    <m/>
    <x v="286"/>
    <s v="Credit Note"/>
    <s v="4401482292"/>
    <s v="BUILDERS WAREHOUSE:NORWOOD"/>
    <s v="SEEDLINGS ASS  28884"/>
    <n v="-35"/>
    <n v="31.85"/>
    <n v="-1114.75"/>
    <n v="-173977.34999999998"/>
    <x v="35"/>
  </r>
  <r>
    <m/>
    <x v="286"/>
    <s v="Credit Note"/>
    <s v="4401482258"/>
    <s v="BUILDERS WAREHOUSE:NORTHMEAD"/>
    <s v="SEEDLINGS ASS   28884"/>
    <n v="-10"/>
    <n v="31.85"/>
    <n v="-318.5"/>
    <n v="-174295.84999999998"/>
    <x v="35"/>
  </r>
  <r>
    <m/>
    <x v="286"/>
    <s v="Credit Note"/>
    <s v="4401482302"/>
    <s v="BUILDERS WAREHOUSE:STRUBENS VALLEY"/>
    <s v="SEEDLINGS ASS  28884"/>
    <n v="-30"/>
    <n v="31.85"/>
    <n v="-955.5"/>
    <n v="-175251.34999999998"/>
    <x v="35"/>
  </r>
  <r>
    <m/>
    <x v="286"/>
    <s v="Credit Note"/>
    <s v="4401482384"/>
    <s v="BUILDERS WAREHOUSE:NOORDHEUWEL"/>
    <s v="SEEDLINGS ASS  28884"/>
    <n v="-28"/>
    <n v="31.85"/>
    <n v="-891.8"/>
    <n v="-176143.14999999997"/>
    <x v="35"/>
  </r>
  <r>
    <m/>
    <x v="286"/>
    <s v="Credit Note"/>
    <s v="4401482269"/>
    <s v="BUILDERS WAREHOUSE:GREENSTONE"/>
    <s v="SEEDLINGS ASS  28884"/>
    <n v="-8"/>
    <n v="31.85"/>
    <n v="-254.8"/>
    <n v="-176397.94999999995"/>
    <x v="35"/>
  </r>
  <r>
    <m/>
    <x v="286"/>
    <s v="Credit Note"/>
    <s v="4401482338"/>
    <s v="BUILDERS WAREHOUSE:VEREENIGING"/>
    <s v="SEEDLINGS ASS  28884"/>
    <n v="-30"/>
    <n v="31.85"/>
    <n v="-955.5"/>
    <n v="-177353.44999999995"/>
    <x v="35"/>
  </r>
  <r>
    <m/>
    <x v="286"/>
    <s v="Credit Note"/>
    <s v="0960"/>
    <s v="MONTANA GARDEN PAVILION"/>
    <s v="SEEDLINGS ASS"/>
    <n v="-22"/>
    <n v="29.6"/>
    <n v="-651.20000000000005"/>
    <n v="-178004.64999999997"/>
    <x v="35"/>
  </r>
  <r>
    <m/>
    <x v="286"/>
    <s v="Credit Note"/>
    <s v="0882"/>
    <s v="LITTLE AUSTRIA"/>
    <s v="SEEDLINGS ASS"/>
    <n v="-20"/>
    <n v="29.99"/>
    <n v="-599.79999999999995"/>
    <n v="-178604.44999999995"/>
    <x v="35"/>
  </r>
  <r>
    <m/>
    <x v="250"/>
    <s v="Credit Note"/>
    <s v="4401482731"/>
    <s v="BUILDERS WAREHOUSE:BETHLEHEM"/>
    <s v="SEEDLINGS ASS  28884"/>
    <n v="-100"/>
    <n v="31.85"/>
    <n v="-3185"/>
    <n v="-181789.44999999995"/>
    <x v="35"/>
  </r>
  <r>
    <m/>
    <x v="250"/>
    <s v="Credit Note"/>
    <s v="4401482724"/>
    <s v="BUILDERS WAREHOUSE:GEZINA NEW"/>
    <s v="SEEDLINGS ASS  28884"/>
    <n v="-40"/>
    <n v="31.85"/>
    <n v="-1274"/>
    <n v="-183063.44999999995"/>
    <x v="35"/>
  </r>
  <r>
    <m/>
    <x v="250"/>
    <s v="Credit Note"/>
    <s v="4401482686"/>
    <s v="BUILDERS WAREHOUSE:FOURWAYS"/>
    <s v="SEEDLINGS ASS  28884"/>
    <n v="-20"/>
    <n v="31.85"/>
    <n v="-637"/>
    <n v="-183700.44999999995"/>
    <x v="35"/>
  </r>
  <r>
    <m/>
    <x v="250"/>
    <s v="Credit Note"/>
    <s v="4401482762"/>
    <s v="BUILDERS WAREHOUSE:RIVONIA"/>
    <s v="SEEDLINGS ASS  28884"/>
    <n v="-30"/>
    <n v="31.85"/>
    <n v="-955.5"/>
    <n v="-184655.94999999995"/>
    <x v="35"/>
  </r>
  <r>
    <m/>
    <x v="250"/>
    <s v="Credit Note"/>
    <s v="4401482740"/>
    <s v="BUILDERS WAREHOUSE:CENTURION"/>
    <s v="SEEDLINGS ASS  28884"/>
    <n v="-32"/>
    <n v="31.85"/>
    <n v="-1019.2"/>
    <n v="-185675.14999999997"/>
    <x v="35"/>
  </r>
  <r>
    <m/>
    <x v="250"/>
    <s v="Credit Note"/>
    <s v="4401482738"/>
    <s v="BUILDERS WAREHOUSE:CEDAR SQUARE"/>
    <s v="SEEDLINGS ASS 28884"/>
    <n v="-25"/>
    <n v="31.85"/>
    <n v="-796.25"/>
    <n v="-186471.39999999997"/>
    <x v="35"/>
  </r>
  <r>
    <m/>
    <x v="250"/>
    <s v="Credit Note"/>
    <s v="4401482751"/>
    <s v="BUILDERS WAREHOUSE:ERASMUS PARK"/>
    <s v="SEEDLINGS ASS  28884"/>
    <n v="-21"/>
    <n v="31.85"/>
    <n v="-668.85"/>
    <n v="-187140.24999999997"/>
    <x v="35"/>
  </r>
  <r>
    <m/>
    <x v="250"/>
    <s v="Credit Note"/>
    <s v="4401482652"/>
    <s v="BUILDERS WAREHOUSE:RASLOUW"/>
    <s v="SEEDLINGS ASS  28884"/>
    <n v="-15"/>
    <n v="31.85"/>
    <n v="-477.75"/>
    <n v="-187617.99999999997"/>
    <x v="35"/>
  </r>
  <r>
    <m/>
    <x v="250"/>
    <s v="Credit Note"/>
    <s v="4401482690"/>
    <s v="BUILDERS WAREHOUSE:LYNNWOOD"/>
    <s v="SEEDLINGS ASS  28884"/>
    <n v="-46"/>
    <n v="31.85"/>
    <n v="-1465.1"/>
    <n v="-189083.09999999998"/>
    <x v="35"/>
  </r>
  <r>
    <m/>
    <x v="250"/>
    <s v="Credit Note"/>
    <s v="4401482722"/>
    <s v="BUILDERS WAREHOUSE:BRYANSTON"/>
    <s v="SEEDLINGS ASS  28884"/>
    <n v="-20"/>
    <n v="31.85"/>
    <n v="-637"/>
    <n v="-189720.09999999998"/>
    <x v="35"/>
  </r>
  <r>
    <m/>
    <x v="250"/>
    <s v="Credit Note"/>
    <s v="4401482767"/>
    <s v="BUILDERS WAREHOUSE:CRESTA"/>
    <s v="SEEDLINGS ASS  28884"/>
    <n v="-50"/>
    <n v="31.85"/>
    <n v="-1592.5"/>
    <n v="-191312.59999999998"/>
    <x v="35"/>
  </r>
  <r>
    <m/>
    <x v="250"/>
    <s v="Credit Note"/>
    <s v="4401482741"/>
    <s v="BUILDERS WAREHOUSE:WONDER PARK"/>
    <s v="SEEDLINGS ASS  28884"/>
    <n v="-20"/>
    <n v="31.85"/>
    <n v="-637"/>
    <n v="-191949.59999999998"/>
    <x v="35"/>
  </r>
  <r>
    <m/>
    <x v="250"/>
    <s v="Credit Note"/>
    <s v="4401482659"/>
    <s v="BUILDERS WAREHOUSE:GLEN EAGLES"/>
    <s v="SEEDLINGS ASS  28884"/>
    <n v="-30"/>
    <n v="31.85"/>
    <n v="-955.5"/>
    <n v="-192905.09999999998"/>
    <x v="35"/>
  </r>
  <r>
    <m/>
    <x v="250"/>
    <s v="Credit Note"/>
    <s v="1111"/>
    <s v="ECKARDS GARDEN PAVILION"/>
    <s v="SEEDLINGS ASS"/>
    <n v="-12"/>
    <n v="29.6"/>
    <n v="-355.2"/>
    <n v="-193260.3"/>
    <x v="35"/>
  </r>
  <r>
    <m/>
    <x v="250"/>
    <s v="Credit Note"/>
    <s v="25355"/>
    <s v="LIFESTYLE HOME GARDEN"/>
    <s v="SEEDLINGS ASS"/>
    <n v="-33"/>
    <n v="29.3"/>
    <n v="-966.9"/>
    <n v="-194227.19999999998"/>
    <x v="35"/>
  </r>
  <r>
    <m/>
    <x v="224"/>
    <s v="Credit Note"/>
    <s v="15617"/>
    <s v="GARDENSHOP PARKTOWN"/>
    <s v="SEEDLINGS ASS"/>
    <n v="-45"/>
    <n v="31.8"/>
    <n v="-1431"/>
    <n v="-195658.19999999998"/>
    <x v="35"/>
  </r>
  <r>
    <m/>
    <x v="224"/>
    <s v="Credit Note"/>
    <s v="10545"/>
    <s v="FH CHAMBERLAIN TRADING (PTY) LTD:KYALAMI"/>
    <s v="SEEDLINGS ASS"/>
    <n v="-84"/>
    <n v="29.5"/>
    <n v="-2478"/>
    <n v="-198136.19999999998"/>
    <x v="35"/>
  </r>
  <r>
    <m/>
    <x v="224"/>
    <s v="Credit Note"/>
    <s v="0967"/>
    <s v="CENTRAL NURSERY DEPOT"/>
    <s v="SEEDLINGS ASS"/>
    <n v="-60"/>
    <n v="32.200000000000003"/>
    <n v="-1932"/>
    <n v="-200068.19999999998"/>
    <x v="35"/>
  </r>
  <r>
    <m/>
    <x v="224"/>
    <s v="Credit Note"/>
    <s v="4401483018"/>
    <s v="BUILDERS WAREHOUSE:SOUTHGATE"/>
    <s v="SEEDLINGS ASS  28884"/>
    <n v="-22"/>
    <n v="31.85"/>
    <n v="-700.7"/>
    <n v="-200768.9"/>
    <x v="35"/>
  </r>
  <r>
    <m/>
    <x v="224"/>
    <s v="Credit Note"/>
    <s v="4401483133"/>
    <s v="BUILDERS WAREHOUSE:ZAMBEZI"/>
    <s v="SEEDLINGS ASS  28884"/>
    <n v="-100"/>
    <n v="31.85"/>
    <n v="-3185"/>
    <n v="-203953.9"/>
    <x v="35"/>
  </r>
  <r>
    <m/>
    <x v="224"/>
    <s v="Credit Note"/>
    <s v="4401483123"/>
    <s v="BUILDERS WAREHOUSE:WONDERBOOM"/>
    <s v="SEEDLINGS ASS  28884"/>
    <n v="-40"/>
    <n v="31.85"/>
    <n v="-1274"/>
    <n v="-205227.9"/>
    <x v="35"/>
  </r>
  <r>
    <m/>
    <x v="224"/>
    <s v="Credit Note"/>
    <s v="14745A"/>
    <s v="FH CHAMBERLAIN TRADING (PTY) LTD:RIVIERA"/>
    <s v="SEEDLINGS ASS"/>
    <n v="-19"/>
    <n v="29.5"/>
    <n v="-560.5"/>
    <n v="-205788.4"/>
    <x v="35"/>
  </r>
  <r>
    <m/>
    <x v="224"/>
    <s v="Credit Note"/>
    <s v="16099"/>
    <s v="FH CHAMBERLAIN TRADING (PTY) LTD:WATERKLOOF GLEN"/>
    <s v="SEEDLINGS ASS"/>
    <n v="-6"/>
    <n v="29.5"/>
    <n v="-177"/>
    <n v="-205965.4"/>
    <x v="35"/>
  </r>
  <r>
    <m/>
    <x v="224"/>
    <s v="Credit Note"/>
    <s v="4401483095"/>
    <s v="BUILDERS WAREHOUSE:KLERKSDORP"/>
    <s v="SEEDLINGS ASS  28884"/>
    <n v="-60"/>
    <n v="31.85"/>
    <n v="-1911"/>
    <n v="-207876.4"/>
    <x v="35"/>
  </r>
  <r>
    <m/>
    <x v="224"/>
    <s v="Credit Note"/>
    <s v="4401483099"/>
    <s v="BUILDERS WAREHOUSE:LAMBTON"/>
    <s v="SEEDLINGS ASS  28884"/>
    <n v="-15"/>
    <n v="31.85"/>
    <n v="-477.75"/>
    <n v="-208354.15"/>
    <x v="35"/>
  </r>
  <r>
    <m/>
    <x v="224"/>
    <s v="Credit Note"/>
    <s v="4401483135"/>
    <s v="BUILDERS WAREHOUSE:MIDRAND"/>
    <s v="SEEDLINGS ASS  28884"/>
    <n v="-40"/>
    <n v="31.85"/>
    <n v="-1274"/>
    <n v="-209628.15"/>
    <x v="35"/>
  </r>
  <r>
    <m/>
    <x v="224"/>
    <s v="Credit Note"/>
    <s v="1074"/>
    <s v="MONTROSE NURSERY"/>
    <s v="SEEDLINGS ASS"/>
    <n v="-5"/>
    <n v="29.99"/>
    <n v="-149.94999999999999"/>
    <n v="-209778.1"/>
    <x v="35"/>
  </r>
  <r>
    <m/>
    <x v="224"/>
    <s v="Credit Note"/>
    <s v="4401483056"/>
    <s v="BUILDERS WAREHOUSE:SECUNDA"/>
    <s v="SEEDLINGS ASS  28884"/>
    <n v="-75"/>
    <n v="31.85"/>
    <n v="-2388.75"/>
    <n v="-212166.85"/>
    <x v="35"/>
  </r>
  <r>
    <m/>
    <x v="212"/>
    <s v="Credit Note"/>
    <s v="4401483475"/>
    <s v="BUILDERS WAREHOUSE:NOORDHEUWEL"/>
    <s v="SEEDLINGS ASS  28884"/>
    <n v="-6"/>
    <n v="31.85"/>
    <n v="-191.1"/>
    <n v="-212357.95"/>
    <x v="35"/>
  </r>
  <r>
    <m/>
    <x v="212"/>
    <s v="Credit Note"/>
    <s v="4401483430"/>
    <s v="BUILDERS WAREHOUSE:GREENSTONE"/>
    <s v="SEEDLINGS ASS  28884"/>
    <n v="-15"/>
    <n v="31.85"/>
    <n v="-477.75"/>
    <n v="-212835.7"/>
    <x v="35"/>
  </r>
  <r>
    <m/>
    <x v="212"/>
    <s v="Credit Note"/>
    <s v="4401483536"/>
    <s v="BUILDERS WAREHOUSE:NORTHRIDING"/>
    <s v="SEEDLINGS ASS  28884"/>
    <n v="-50"/>
    <n v="31.85"/>
    <n v="-1592.5"/>
    <n v="-214428.2"/>
    <x v="35"/>
  </r>
  <r>
    <m/>
    <x v="212"/>
    <s v="Credit Note"/>
    <s v="4401483497"/>
    <s v="BUILDERS WAREHOUSE:VEREENIGING"/>
    <s v="SEEDLINGS ASS  28884"/>
    <n v="-7"/>
    <n v="31.85"/>
    <n v="-222.95"/>
    <n v="-214651.15000000002"/>
    <x v="35"/>
  </r>
  <r>
    <m/>
    <x v="212"/>
    <s v="Credit Note"/>
    <s v="4401483394"/>
    <s v="BUILDERS WAREHOUSE:FLORIDA GLEN"/>
    <s v="SEEDLINGS ASS  28884"/>
    <n v="-30"/>
    <n v="31.85"/>
    <n v="-955.5"/>
    <n v="-215606.65000000002"/>
    <x v="35"/>
  </r>
  <r>
    <m/>
    <x v="212"/>
    <s v="Credit Note"/>
    <s v="4401483531"/>
    <s v="BUILDERS WAREHOUSE:BEDFORDVIEW"/>
    <s v="SEEDLINGS ASS  28884"/>
    <n v="-18"/>
    <n v="31.85"/>
    <n v="-573.29999999999995"/>
    <n v="-216179.95"/>
    <x v="35"/>
  </r>
  <r>
    <m/>
    <x v="212"/>
    <s v="Credit Note"/>
    <s v="4401483501"/>
    <s v="BUILDERS WAREHOUSE:KEMPTON PARK"/>
    <s v="SEEDLINGS ASS  28884"/>
    <n v="-41"/>
    <n v="31.85"/>
    <n v="-1305.8499999999999"/>
    <n v="-217485.80000000002"/>
    <x v="35"/>
  </r>
  <r>
    <m/>
    <x v="212"/>
    <s v="Credit Note"/>
    <s v="4401483418"/>
    <s v="BUILDERS WAREHOUSE:NORWOOD"/>
    <s v="SEEDLINGS ASS  28884"/>
    <n v="-20"/>
    <n v="31.85"/>
    <n v="-637"/>
    <n v="-218122.80000000002"/>
    <x v="35"/>
  </r>
  <r>
    <m/>
    <x v="212"/>
    <s v="Credit Note"/>
    <s v="4401484379"/>
    <s v="BUILDERS WAREHOUSE:BOKSBURG (NEW)"/>
    <s v="SEEDLINGS ASS  28884"/>
    <n v="-20"/>
    <n v="31.85"/>
    <n v="-637"/>
    <n v="-218759.80000000002"/>
    <x v="35"/>
  </r>
  <r>
    <m/>
    <x v="212"/>
    <s v="Credit Note"/>
    <s v="4401483409"/>
    <s v="BUILDERS WAREHOUSE:MOKOPANE"/>
    <s v="SEEDLINGS ASS  28884"/>
    <n v="-40"/>
    <n v="31.85"/>
    <n v="-1274"/>
    <n v="-220033.80000000002"/>
    <x v="35"/>
  </r>
  <r>
    <m/>
    <x v="212"/>
    <s v="Credit Note"/>
    <s v="4401483538"/>
    <s v="BUILDERS WAREHOUSE:POLOKWANE"/>
    <s v="SEEDLINGS ASS  28884"/>
    <n v="-60"/>
    <n v="31.85"/>
    <n v="-1911"/>
    <n v="-221944.80000000002"/>
    <x v="35"/>
  </r>
  <r>
    <m/>
    <x v="133"/>
    <s v="Credit Note"/>
    <s v="86293A"/>
    <s v="BUILDERS WAREHOUSE:MIDDELBURG"/>
    <s v="SEEDLINGS ASS  28884"/>
    <n v="-20"/>
    <n v="31.85"/>
    <n v="-637"/>
    <n v="-222581.80000000002"/>
    <x v="35"/>
  </r>
  <r>
    <m/>
    <x v="133"/>
    <s v="Credit Note"/>
    <s v="4401483877"/>
    <s v="BUILDERS WAREHOUSE:SUNWARD PARK"/>
    <s v="SEEDLINGS ASS  28884"/>
    <n v="-16"/>
    <n v="31.85"/>
    <n v="-509.6"/>
    <n v="-223091.40000000002"/>
    <x v="35"/>
  </r>
  <r>
    <m/>
    <x v="133"/>
    <s v="Credit Note"/>
    <s v="4401483878"/>
    <s v="BUILDERS WAREHOUSE:EDENVALE"/>
    <s v="SEEDLINGS ASS  28884"/>
    <n v="-55"/>
    <n v="31.85"/>
    <n v="-1751.75"/>
    <n v="-224843.15000000002"/>
    <x v="35"/>
  </r>
  <r>
    <m/>
    <x v="133"/>
    <s v="Credit Note"/>
    <s v="86300A"/>
    <s v="THYME SQUARE"/>
    <s v="SEEDLINGS ASS"/>
    <n v="-34"/>
    <n v="27.3"/>
    <n v="-928.2"/>
    <n v="-225771.35000000003"/>
    <x v="35"/>
  </r>
  <r>
    <m/>
    <x v="133"/>
    <s v="Credit Note"/>
    <s v="4401483859"/>
    <s v="BUILDERS WAREHOUSE:NEWMARKET"/>
    <s v="SEEDLINGS ASS  28884"/>
    <n v="-28"/>
    <n v="31.85"/>
    <n v="-891.8"/>
    <n v="-226663.15000000002"/>
    <x v="35"/>
  </r>
  <r>
    <m/>
    <x v="133"/>
    <s v="Credit Note"/>
    <s v="4401483842"/>
    <s v="BUILDERS WAREHOUSE:BRYANSTON"/>
    <s v="SEEDLINGS ASS  28884"/>
    <n v="-10"/>
    <n v="31.85"/>
    <n v="-318.5"/>
    <n v="-226981.65000000002"/>
    <x v="35"/>
  </r>
  <r>
    <m/>
    <x v="133"/>
    <s v="Credit Note"/>
    <s v="15622"/>
    <s v="GARDENSHOP PARKTOWN"/>
    <s v="SEEDLINGS ASS"/>
    <n v="-90"/>
    <n v="31.8"/>
    <n v="-2862"/>
    <n v="-229843.65000000002"/>
    <x v="35"/>
  </r>
  <r>
    <m/>
    <x v="133"/>
    <s v="Credit Note"/>
    <s v="4401483879"/>
    <s v="BUILDERS WAREHOUSE:NORTHMEAD"/>
    <s v="SEEDLINGS ASS  28884"/>
    <n v="-4"/>
    <n v="31.85"/>
    <n v="-127.4"/>
    <n v="-229971.05000000002"/>
    <x v="35"/>
  </r>
  <r>
    <m/>
    <x v="133"/>
    <s v="Credit Note"/>
    <s v="86306A"/>
    <s v="ECKARDS GARDEN PAVILION"/>
    <s v="SEEDLINGS ASS"/>
    <n v="-8"/>
    <n v="29.6"/>
    <n v="-236.8"/>
    <n v="-230207.85"/>
    <x v="35"/>
  </r>
  <r>
    <m/>
    <x v="133"/>
    <s v="Credit Note"/>
    <s v="1026"/>
    <s v="LITTLE AUSTRIA"/>
    <s v="SEEDLINGS ASS"/>
    <n v="-4"/>
    <n v="29.99"/>
    <n v="-119.96"/>
    <n v="-230327.81"/>
    <x v="35"/>
  </r>
  <r>
    <m/>
    <x v="133"/>
    <s v="Credit Note"/>
    <s v="4401483810"/>
    <s v="BUILDERS WAREHOUSE:NEWCASTLE"/>
    <s v="SEEDLINGS ASS  28884"/>
    <n v="-80"/>
    <n v="31.81"/>
    <n v="-2544.8000000000002"/>
    <n v="-232872.61"/>
    <x v="35"/>
  </r>
  <r>
    <m/>
    <x v="133"/>
    <s v="Credit Note"/>
    <s v="4401483887"/>
    <s v="BUILDERS WAREHOUSE:THOHOYANDOU"/>
    <s v="SEEDLINGS ASS  28884"/>
    <n v="-130"/>
    <n v="31.85"/>
    <n v="-4140.5"/>
    <n v="-237013.11"/>
    <x v="35"/>
  </r>
  <r>
    <m/>
    <x v="133"/>
    <s v="Credit Note"/>
    <s v="4401483777"/>
    <s v="BUILDERS WAREHOUSE:GLEN EAGLES"/>
    <s v="SEEDLINGS ASS"/>
    <n v="-28"/>
    <n v="31.85"/>
    <n v="-891.8"/>
    <n v="-237904.90999999997"/>
    <x v="35"/>
  </r>
  <r>
    <m/>
    <x v="133"/>
    <s v="Credit Note"/>
    <s v="4401483870"/>
    <s v="BUILDERS WAREHOUSE:MIDDELBURG"/>
    <s v="SEEDLINGS ASS"/>
    <n v="-20"/>
    <n v="31.85"/>
    <n v="-637"/>
    <n v="-238541.90999999997"/>
    <x v="35"/>
  </r>
  <r>
    <m/>
    <x v="287"/>
    <s v="Credit Note"/>
    <s v="4401484424"/>
    <s v="BUILDERS WAREHOUSE:RUSTENBURG"/>
    <s v="SEEDLINGS ASS  28884"/>
    <n v="-33"/>
    <n v="31.85"/>
    <n v="-1051.05"/>
    <n v="-239592.95999999996"/>
    <x v="35"/>
  </r>
  <r>
    <m/>
    <x v="287"/>
    <s v="Credit Note"/>
    <s v="1112"/>
    <s v="IMPALA FLORA"/>
    <s v="SEEDLINGS ASS"/>
    <n v="-3"/>
    <n v="28.65"/>
    <n v="-85.95"/>
    <n v="-239678.90999999997"/>
    <x v="35"/>
  </r>
  <r>
    <m/>
    <x v="287"/>
    <s v="Credit Note"/>
    <s v="4401484352"/>
    <s v="BUILDERS WAREHOUSE:NORTHMEAD"/>
    <s v="SEEDLINGS ASS  28884"/>
    <n v="-10"/>
    <n v="31.85"/>
    <n v="-318.5"/>
    <n v="-239997.40999999997"/>
    <x v="35"/>
  </r>
  <r>
    <m/>
    <x v="287"/>
    <s v="Credit Note"/>
    <s v="4401484402"/>
    <s v="BUILDERS WAREHOUSE:NORWOOD"/>
    <s v="SEEDLINGS ASS  28884"/>
    <n v="-15"/>
    <n v="31.85"/>
    <n v="-477.75"/>
    <n v="-240475.15999999997"/>
    <x v="35"/>
  </r>
  <r>
    <m/>
    <x v="287"/>
    <s v="Credit Note"/>
    <s v="4401484354"/>
    <s v="BUILDERS WAREHOUSE:NOORDHEUWEL"/>
    <s v="SEEDLINGS ASS  28884"/>
    <n v="-21"/>
    <n v="31.85"/>
    <n v="-668.85"/>
    <n v="-241144.00999999998"/>
    <x v="35"/>
  </r>
  <r>
    <m/>
    <x v="287"/>
    <s v="Credit Note"/>
    <s v="4401484427"/>
    <s v="BUILDERS WAREHOUSE:ROBINDALE"/>
    <s v="SEEDLINGS ASS  28884"/>
    <n v="-20"/>
    <n v="31.85"/>
    <n v="-637"/>
    <n v="-241781.00999999998"/>
    <x v="35"/>
  </r>
  <r>
    <m/>
    <x v="287"/>
    <s v="Credit Note"/>
    <s v="4401484233"/>
    <s v="BUILDERS WAREHOUSE:CRAIGHALL PARK"/>
    <s v="SEEDLINGS ASS  28884"/>
    <n v="-40"/>
    <n v="31.85"/>
    <n v="-1274"/>
    <n v="-243055.00999999998"/>
    <x v="35"/>
  </r>
  <r>
    <m/>
    <x v="251"/>
    <s v="Credit Note"/>
    <s v="4401484761"/>
    <s v="BUILDERS WAREHOUSE:LYNNWOOD"/>
    <s v="SEEDLINGS ASS  28884"/>
    <n v="-30"/>
    <n v="31.85"/>
    <n v="-955.5"/>
    <n v="-244010.50999999998"/>
    <x v="35"/>
  </r>
  <r>
    <m/>
    <x v="251"/>
    <s v="Credit Note"/>
    <s v="4401484702"/>
    <s v="BUILDERS WAREHOUSE:WOODLANDS"/>
    <s v="SEEDLINGS ASS  28884"/>
    <n v="-30"/>
    <n v="31.85"/>
    <n v="-955.5"/>
    <n v="-244966.00999999998"/>
    <x v="35"/>
  </r>
  <r>
    <m/>
    <x v="251"/>
    <s v="Credit Note"/>
    <s v="4401484785"/>
    <s v="BUILDERS WAREHOUSE:CEDAR SQUARE"/>
    <s v="SEEDLINGS ASS  28884"/>
    <n v="-20"/>
    <n v="31.85"/>
    <n v="-637"/>
    <n v="-245603.00999999998"/>
    <x v="35"/>
  </r>
  <r>
    <m/>
    <x v="251"/>
    <s v="Credit Note"/>
    <s v="4401484776"/>
    <s v="BUILDERS WAREHOUSE:ERASMUS PARK"/>
    <s v="SEEDLINGS ASS  28884"/>
    <n v="-30"/>
    <n v="31.85"/>
    <n v="-955.5"/>
    <n v="-246558.50999999998"/>
    <x v="35"/>
  </r>
  <r>
    <m/>
    <x v="251"/>
    <s v="Credit Note"/>
    <s v="4401484771"/>
    <s v="BUILDERS WAREHOUSE:RIVONIA"/>
    <s v="SEEDLINGS ASS 28884"/>
    <n v="-50"/>
    <n v="31.85"/>
    <n v="-1592.5"/>
    <n v="-248151.00999999998"/>
    <x v="35"/>
  </r>
  <r>
    <m/>
    <x v="251"/>
    <s v="Credit Note"/>
    <s v="4401484771"/>
    <s v="BUILDERS WAREHOUSE:RIVONIA"/>
    <s v="SEEDLINGS ASS  28884"/>
    <n v="-20"/>
    <n v="31.85"/>
    <n v="-637"/>
    <n v="-248788.00999999998"/>
    <x v="35"/>
  </r>
  <r>
    <m/>
    <x v="251"/>
    <s v="Credit Note"/>
    <s v="4401484725"/>
    <s v="BUILDERS WAREHOUSE:BRYANSTON"/>
    <s v="SEEDLINGS ASS  28884"/>
    <n v="-10"/>
    <n v="31.85"/>
    <n v="-318.5"/>
    <n v="-249106.50999999998"/>
    <x v="35"/>
  </r>
  <r>
    <m/>
    <x v="251"/>
    <s v="Credit Note"/>
    <s v="4401484770"/>
    <s v="BUILDERS WAREHOUSE:FOURWAYS"/>
    <s v="SEEDLINGS ASS  28884"/>
    <n v="-5"/>
    <n v="31.85"/>
    <n v="-159.25"/>
    <n v="-249265.75999999998"/>
    <x v="35"/>
  </r>
  <r>
    <m/>
    <x v="251"/>
    <s v="Credit Note"/>
    <s v="25380"/>
    <s v="LIFESTYLE HOME GARDEN"/>
    <s v="SEEDLINGS ASS  28884"/>
    <n v="-10"/>
    <n v="29.2"/>
    <n v="-292"/>
    <n v="-249557.75999999998"/>
    <x v="35"/>
  </r>
  <r>
    <m/>
    <x v="251"/>
    <s v="Credit Note"/>
    <s v="25380A"/>
    <s v="LIFESTYLE HOME GARDEN"/>
    <s v="SEEDLINGS ASS"/>
    <n v="-27"/>
    <n v="29.2"/>
    <n v="-788.4"/>
    <n v="-250346.15999999997"/>
    <x v="35"/>
  </r>
  <r>
    <m/>
    <x v="251"/>
    <s v="Credit Note"/>
    <s v="4401484777"/>
    <s v="BUILDERS WAREHOUSE:ZAMBEZI"/>
    <s v="SEEDLINGS ASS  28884"/>
    <n v="-65"/>
    <n v="31.85"/>
    <n v="-2070.25"/>
    <n v="-252416.40999999997"/>
    <x v="35"/>
  </r>
  <r>
    <m/>
    <x v="251"/>
    <s v="Credit Note"/>
    <s v="4401484234"/>
    <s v="CENTRAL NURSERY DEPOT"/>
    <s v="SEEDLINGS ASS"/>
    <n v="-6"/>
    <n v="32.200000000000003"/>
    <n v="-193.2"/>
    <n v="-252609.61"/>
    <x v="35"/>
  </r>
  <r>
    <m/>
    <x v="251"/>
    <s v="Credit Note"/>
    <s v="4401484731"/>
    <s v="BUILDERS WAREHOUSE:GLEN EAGLES"/>
    <s v="SEEDLINGS ASS"/>
    <n v="-10"/>
    <n v="31.85"/>
    <n v="-318.5"/>
    <n v="-252928.11"/>
    <x v="35"/>
  </r>
  <r>
    <m/>
    <x v="252"/>
    <s v="Credit Note"/>
    <s v="42537"/>
    <s v="FH CHAMBERLAIN TRADING (PTY) LTD:CENTURION"/>
    <s v="SEEDLINGS ASS"/>
    <n v="-8"/>
    <n v="29.5"/>
    <n v="-236"/>
    <n v="-253164.11"/>
    <x v="35"/>
  </r>
  <r>
    <m/>
    <x v="252"/>
    <s v="Credit Note"/>
    <s v="4401485067"/>
    <s v="BUILDERS WAREHOUSE:RASLOUW"/>
    <s v="SEEDLINGS ASS  28884"/>
    <n v="-7"/>
    <n v="31.85"/>
    <n v="-222.95"/>
    <n v="-253387.06"/>
    <x v="35"/>
  </r>
  <r>
    <m/>
    <x v="252"/>
    <s v="Credit Note"/>
    <s v="4401485152"/>
    <s v="BUILDERS WAREHOUSE:CENTURION"/>
    <s v="SEEDLINGS ASS  28884"/>
    <n v="-30"/>
    <n v="31.85"/>
    <n v="-955.5"/>
    <n v="-254342.56"/>
    <x v="35"/>
  </r>
  <r>
    <m/>
    <x v="252"/>
    <s v="Credit Note"/>
    <s v="4401485087"/>
    <s v="BUILDERS WAREHOUSE:KLERKSDORP"/>
    <s v="SEEDLINGS ASS  28884"/>
    <n v="-20"/>
    <n v="31.85"/>
    <n v="-637"/>
    <n v="-254979.56"/>
    <x v="35"/>
  </r>
  <r>
    <m/>
    <x v="252"/>
    <s v="Credit Note"/>
    <s v="4401485057"/>
    <s v="BUILDERS WAREHOUSE:CRAIGHALL PARK"/>
    <s v="SEEDLINGS ASS  28884"/>
    <n v="-20"/>
    <n v="31.85"/>
    <n v="-637"/>
    <n v="-255616.56"/>
    <x v="35"/>
  </r>
  <r>
    <m/>
    <x v="252"/>
    <s v="Credit Note"/>
    <s v="86353A"/>
    <s v="FH CHAMBERLAIN TRADING (PTY) LTD:STRUBENSVALLEY"/>
    <s v="SEEDLINGS ASS"/>
    <n v="-58"/>
    <n v="29.5"/>
    <n v="-1711"/>
    <n v="-257327.56"/>
    <x v="35"/>
  </r>
  <r>
    <m/>
    <x v="252"/>
    <s v="Credit Note"/>
    <s v="15626"/>
    <s v="GARDENSHOP PARKTOWN"/>
    <s v="SEEDLINGS ASS"/>
    <n v="-21"/>
    <n v="31.8"/>
    <n v="-667.8"/>
    <n v="-257995.36"/>
    <x v="35"/>
  </r>
  <r>
    <m/>
    <x v="225"/>
    <s v="Credit Note"/>
    <s v="1106"/>
    <s v="CRISANRA KWEKERY"/>
    <s v="SEEDLINGS ASS"/>
    <n v="-16"/>
    <n v="26.25"/>
    <n v="-420"/>
    <n v="-258415.35999999999"/>
    <x v="35"/>
  </r>
  <r>
    <m/>
    <x v="225"/>
    <s v="Credit Note"/>
    <s v="RTS1032772"/>
    <s v="RIVERSIDE MICA"/>
    <s v="SEEDLINGS ASS"/>
    <n v="-2"/>
    <n v="26.99"/>
    <n v="-53.98"/>
    <n v="-258469.34"/>
    <x v="35"/>
  </r>
  <r>
    <m/>
    <x v="225"/>
    <s v="Credit Note"/>
    <s v="0885"/>
    <s v="LITTLE AUSTRIA"/>
    <s v="SEEDLINGS ASS"/>
    <n v="-3"/>
    <n v="29.99"/>
    <n v="-89.97"/>
    <n v="-258559.31"/>
    <x v="35"/>
  </r>
  <r>
    <m/>
    <x v="225"/>
    <s v="Credit Note"/>
    <s v="0886"/>
    <s v="CRISANRA KWEKERY"/>
    <s v="SEEDLINGS ASS"/>
    <n v="-27"/>
    <n v="26.65"/>
    <n v="-719.55"/>
    <n v="-259278.86"/>
    <x v="35"/>
  </r>
  <r>
    <m/>
    <x v="225"/>
    <s v="Credit Note"/>
    <s v="4401485450"/>
    <s v="BUILDERS WAREHOUSE:GREENSTONE"/>
    <s v="SEEDLINGS ASS  28884"/>
    <n v="-40"/>
    <n v="31.85"/>
    <n v="-1274"/>
    <n v="-260552.86"/>
    <x v="35"/>
  </r>
  <r>
    <m/>
    <x v="225"/>
    <s v="Credit Note"/>
    <s v="4401485539"/>
    <s v="BUILDERS WAREHOUSE:NORTHRIDING"/>
    <s v="SEEDLINGS ASS  28884"/>
    <n v="-50"/>
    <n v="31.85"/>
    <n v="-1592.5"/>
    <n v="-262145.36"/>
    <x v="35"/>
  </r>
  <r>
    <m/>
    <x v="225"/>
    <s v="Credit Note"/>
    <s v="4401485471"/>
    <s v="BUILDERS WAREHOUSE:NOORDHEUWEL"/>
    <s v="SEEDLINGS ASS  28884"/>
    <n v="-14"/>
    <n v="31.85"/>
    <n v="-445.9"/>
    <n v="-262591.26"/>
    <x v="35"/>
  </r>
  <r>
    <m/>
    <x v="225"/>
    <s v="Credit Note"/>
    <s v="4401485421"/>
    <s v="BUILDERS WAREHOUSE:BEDWORTH PARK"/>
    <s v="SEEDLINGS ASS  28884"/>
    <n v="-15"/>
    <n v="31.85"/>
    <n v="-477.75"/>
    <n v="-263069.01"/>
    <x v="35"/>
  </r>
  <r>
    <m/>
    <x v="225"/>
    <s v="Credit Note"/>
    <s v="4401485465"/>
    <s v="BUILDERS WAREHOUSE:ROBINDALE"/>
    <s v="SEEDLINGS ASS  28884"/>
    <n v="-10"/>
    <n v="31.85"/>
    <n v="-318.5"/>
    <n v="-263387.51"/>
    <x v="35"/>
  </r>
  <r>
    <m/>
    <x v="225"/>
    <s v="Credit Note"/>
    <s v="4401485511"/>
    <s v="BUILDERS WAREHOUSE:KEMPTON PARK"/>
    <s v="SEEDLINGS ASS  28884"/>
    <n v="-43"/>
    <n v="31.85"/>
    <n v="-1369.55"/>
    <n v="-264757.06"/>
    <x v="35"/>
  </r>
  <r>
    <m/>
    <x v="225"/>
    <s v="Credit Note"/>
    <s v="4401485535"/>
    <s v="BUILDERS WAREHOUSE:MAFIKENG"/>
    <s v="SEEDLINGS ASS  28884"/>
    <n v="-160"/>
    <n v="31.85"/>
    <n v="-5096"/>
    <n v="-269853.06"/>
    <x v="35"/>
  </r>
  <r>
    <m/>
    <x v="149"/>
    <s v="Credit Note"/>
    <s v="86409A"/>
    <s v="BUCO SSC:WONDERBOOM"/>
    <s v="SEEDLINGS ASS"/>
    <n v="-35"/>
    <n v="32.4"/>
    <n v="-1134"/>
    <n v="-270987.06"/>
    <x v="35"/>
  </r>
  <r>
    <m/>
    <x v="149"/>
    <s v="Credit Note"/>
    <s v="4401485792"/>
    <s v="BUILDERS WAREHOUSE:NEWMARKET"/>
    <s v="SEEDLINGS ASS  28884"/>
    <n v="-40"/>
    <n v="31.85"/>
    <n v="-1274"/>
    <n v="-272261.06"/>
    <x v="35"/>
  </r>
  <r>
    <m/>
    <x v="149"/>
    <s v="Credit Note"/>
    <s v="4401485895"/>
    <s v="BUILDERS WAREHOUSE:GLEN EAGLES"/>
    <s v="SEEDLINGS ASS  28884"/>
    <n v="-10"/>
    <n v="31.85"/>
    <n v="-318.5"/>
    <n v="-272579.56"/>
    <x v="35"/>
  </r>
  <r>
    <m/>
    <x v="149"/>
    <s v="Credit Note"/>
    <s v="4401485886"/>
    <s v="BUILDERS WAREHOUSE:CARNIVAL MALL"/>
    <s v="SEEDLINGS ASS  28884"/>
    <n v="-50"/>
    <n v="31.85"/>
    <n v="-1592.5"/>
    <n v="-274172.06"/>
    <x v="35"/>
  </r>
  <r>
    <m/>
    <x v="149"/>
    <s v="Credit Note"/>
    <s v="4401485865"/>
    <s v="BUILDERS WAREHOUSE:SUNWARD PARK"/>
    <s v="SEEDLINGS ASS  28884"/>
    <n v="-20"/>
    <n v="31.85"/>
    <n v="-637"/>
    <n v="-274809.06"/>
    <x v="35"/>
  </r>
  <r>
    <m/>
    <x v="149"/>
    <s v="Credit Note"/>
    <s v="4401485840"/>
    <s v="BUILDERS WAREHOUSE:NORTHMEAD"/>
    <s v="SEEDLINGS ASS  28884"/>
    <n v="-9"/>
    <n v="31.85"/>
    <n v="-286.64999999999998"/>
    <n v="-275095.71000000002"/>
    <x v="35"/>
  </r>
  <r>
    <m/>
    <x v="149"/>
    <s v="Credit Note"/>
    <s v="4401485891"/>
    <s v="BUILDERS WAREHOUSE:BOKSBURG (NEW)"/>
    <s v="SEEDLINGS ASS  28884"/>
    <n v="-25"/>
    <n v="31.85"/>
    <n v="-796.25"/>
    <n v="-275891.96000000002"/>
    <x v="35"/>
  </r>
  <r>
    <m/>
    <x v="149"/>
    <s v="Credit Note"/>
    <s v="4401485821"/>
    <s v="BUILDERS WAREHOUSE:CEDAR SQUARE"/>
    <s v="SEEDLINGS ASS  28884"/>
    <n v="-21"/>
    <n v="31.85"/>
    <n v="-668.85"/>
    <n v="-276560.81"/>
    <x v="35"/>
  </r>
  <r>
    <m/>
    <x v="149"/>
    <s v="Credit Note"/>
    <s v="4401485898"/>
    <s v="BUILDERS WAREHOUSE:BRYANSTON"/>
    <s v="SEEDLINGS ASS  28884"/>
    <n v="-16"/>
    <n v="31.85"/>
    <n v="-509.6"/>
    <n v="-277070.40999999997"/>
    <x v="35"/>
  </r>
  <r>
    <m/>
    <x v="288"/>
    <s v="Credit Note"/>
    <s v="1027"/>
    <s v="THYME SQUARE"/>
    <s v="SEEDLINGS ASS"/>
    <n v="-25"/>
    <n v="27.3"/>
    <n v="-682.5"/>
    <n v="-277752.90999999997"/>
    <x v="35"/>
  </r>
  <r>
    <m/>
    <x v="288"/>
    <s v="Credit Note"/>
    <s v="15657"/>
    <s v="GARDENSHOP PARKTOWN"/>
    <s v="SEEDLINGS ASS"/>
    <n v="-49"/>
    <n v="31.8"/>
    <n v="-1558.2"/>
    <n v="-279311.11"/>
    <x v="35"/>
  </r>
  <r>
    <m/>
    <x v="318"/>
    <s v="Credit Note"/>
    <s v="0888"/>
    <s v="IMPALA FLORA"/>
    <s v="SEEDLINGS ASS"/>
    <n v="-17"/>
    <n v="28.65"/>
    <n v="-487.05"/>
    <n v="-279798.15999999997"/>
    <x v="35"/>
  </r>
  <r>
    <m/>
    <x v="318"/>
    <s v="Credit Note"/>
    <s v="0971"/>
    <s v="RAINBOW GARDEN AND HOME CENTRE"/>
    <s v="SEEDLINGS ASS"/>
    <n v="-13"/>
    <n v="29.99"/>
    <n v="-389.87"/>
    <n v="-280188.02999999997"/>
    <x v="35"/>
  </r>
  <r>
    <m/>
    <x v="318"/>
    <s v="Credit Note"/>
    <s v="0970"/>
    <s v="SHARONDALE GARDEN CENTRE"/>
    <s v="SEEDLINGS ASS"/>
    <n v="-4"/>
    <n v="29.99"/>
    <n v="-119.96"/>
    <n v="-280307.99"/>
    <x v="35"/>
  </r>
  <r>
    <m/>
    <x v="318"/>
    <s v="Credit Note"/>
    <s v="0969"/>
    <s v="HABITITNAK/KEENGRO"/>
    <s v="SEEDLINGS ASS"/>
    <n v="-4"/>
    <n v="28.99"/>
    <n v="-115.96"/>
    <n v="-280423.95"/>
    <x v="35"/>
  </r>
  <r>
    <m/>
    <x v="318"/>
    <s v="Credit Note"/>
    <s v="4401486463"/>
    <s v="BUILDERS WAREHOUSE:ROBINDALE"/>
    <s v="SEEDLINGS ASS  28884"/>
    <n v="-20"/>
    <n v="31.85"/>
    <n v="-637"/>
    <n v="-281060.95"/>
    <x v="35"/>
  </r>
  <r>
    <m/>
    <x v="318"/>
    <s v="Credit Note"/>
    <s v="4401486391"/>
    <s v="BUILDERS WAREHOUSE:STRUBENS VALLEY"/>
    <s v="SEEDLINGS ASS   28884"/>
    <n v="-45"/>
    <n v="31.85"/>
    <n v="-1433.25"/>
    <n v="-282494.2"/>
    <x v="35"/>
  </r>
  <r>
    <m/>
    <x v="318"/>
    <s v="Credit Note"/>
    <s v="4401486519"/>
    <s v="BUILDERS WAREHOUSE:NOORDHEUWEL"/>
    <s v="SEEDLINGS ASS  28884"/>
    <n v="-13"/>
    <n v="31.85"/>
    <n v="-414.05"/>
    <n v="-282908.25"/>
    <x v="35"/>
  </r>
  <r>
    <m/>
    <x v="318"/>
    <s v="Credit Note"/>
    <s v="4401486439"/>
    <s v="BUILDERS WAREHOUSE:GREENSTONE"/>
    <s v="SEEDLINGS ASS 28884"/>
    <n v="-10"/>
    <n v="31.85"/>
    <n v="-318.5"/>
    <n v="-283226.75"/>
    <x v="35"/>
  </r>
  <r>
    <m/>
    <x v="222"/>
    <s v="Credit Note"/>
    <s v="4401486855"/>
    <s v="BUILDERS WAREHOUSE:SECUNDA"/>
    <s v="SEEDLINGS ASS  28884"/>
    <n v="-35"/>
    <n v="31.85"/>
    <n v="-1114.75"/>
    <n v="-284341.5"/>
    <x v="35"/>
  </r>
  <r>
    <m/>
    <x v="222"/>
    <s v="Credit Note"/>
    <s v="4401486971"/>
    <s v="BUILDERS WAREHOUSE:RIVONIA"/>
    <s v="SEEDLINGS ASS  28884"/>
    <n v="-20"/>
    <n v="31.85"/>
    <n v="-637"/>
    <n v="-284978.5"/>
    <x v="35"/>
  </r>
  <r>
    <m/>
    <x v="222"/>
    <s v="Credit Note"/>
    <s v="4401486871"/>
    <s v="BUILDERS WAREHOUSE:LYNNWOOD"/>
    <s v="SEEDLINGS ASS  28884"/>
    <n v="-14"/>
    <n v="31.85"/>
    <n v="-445.9"/>
    <n v="-285424.40000000002"/>
    <x v="35"/>
  </r>
  <r>
    <m/>
    <x v="222"/>
    <s v="Credit Note"/>
    <s v="4401486961"/>
    <s v="BUILDERS WAREHOUSE:WONDER PARK"/>
    <s v="SEEDLINGS ASS  28884"/>
    <n v="-11"/>
    <n v="31.85"/>
    <n v="-350.35"/>
    <n v="-285774.75"/>
    <x v="35"/>
  </r>
  <r>
    <m/>
    <x v="222"/>
    <s v="Credit Note"/>
    <s v="4401486959"/>
    <s v="BUILDERS WAREHOUSE:WONDERBOOM"/>
    <s v="SEEDLINGS ASS  28884"/>
    <n v="-20"/>
    <n v="31.85"/>
    <n v="-637"/>
    <n v="-286411.75"/>
    <x v="35"/>
  </r>
  <r>
    <m/>
    <x v="222"/>
    <s v="Credit Note"/>
    <s v="4401486991"/>
    <s v="BUILDERS WAREHOUSE:MIDRAND"/>
    <s v="SEEDLINGS ASS  28884"/>
    <n v="-50"/>
    <n v="31.85"/>
    <n v="-1592.5"/>
    <n v="-288004.25"/>
    <x v="35"/>
  </r>
  <r>
    <m/>
    <x v="222"/>
    <s v="Credit Note"/>
    <s v="25398"/>
    <s v="LIFESTYLE HOME GARDEN"/>
    <s v="SEEDLINGS ASS"/>
    <n v="-28"/>
    <n v="29.2"/>
    <n v="-817.6"/>
    <n v="-288821.84999999998"/>
    <x v="35"/>
  </r>
  <r>
    <m/>
    <x v="222"/>
    <s v="Credit Note"/>
    <s v="4401486996"/>
    <s v="BUILDERS WAREHOUSE:SILVERLAKES"/>
    <s v="SEEDLINGS ASS  28884"/>
    <n v="-60"/>
    <n v="31.85"/>
    <n v="-1911"/>
    <n v="-290732.84999999998"/>
    <x v="35"/>
  </r>
  <r>
    <m/>
    <x v="222"/>
    <s v="Credit Note"/>
    <s v="4401486967"/>
    <s v="BUILDERS WAREHOUSE:BRYANSTON"/>
    <s v="SEEDLINGS ASS  28884"/>
    <n v="-10"/>
    <n v="31.85"/>
    <n v="-318.5"/>
    <n v="-291051.34999999998"/>
    <x v="35"/>
  </r>
  <r>
    <m/>
    <x v="222"/>
    <s v="Credit Note"/>
    <s v="4401486942"/>
    <s v="BUILDERS WAREHOUSE:RASLOUW"/>
    <s v="SEEDLINGS ASS  28884"/>
    <n v="-20"/>
    <n v="31.85"/>
    <n v="-637"/>
    <n v="-291688.34999999998"/>
    <x v="35"/>
  </r>
  <r>
    <m/>
    <x v="222"/>
    <s v="Credit Note"/>
    <s v="86392A"/>
    <s v="CENTRAL NURSERY DEPOT"/>
    <s v="SEEDLINGS ASS"/>
    <n v="-20"/>
    <n v="32.200000000000003"/>
    <n v="-644"/>
    <n v="-292332.34999999998"/>
    <x v="35"/>
  </r>
  <r>
    <m/>
    <x v="222"/>
    <s v="Credit Note"/>
    <s v="15636"/>
    <s v="GARDENSHOP PARKTOWN"/>
    <s v="SEEDLINGS ASS"/>
    <n v="-1"/>
    <n v="31.8"/>
    <n v="-31.8"/>
    <n v="-292364.14999999997"/>
    <x v="35"/>
  </r>
  <r>
    <m/>
    <x v="222"/>
    <s v="Credit Note"/>
    <s v="4401486873"/>
    <s v="BUILDERS WAREHOUSE:ZAMBEZI"/>
    <s v="SEEDLINGS ASS  28884"/>
    <n v="-20"/>
    <n v="31.85"/>
    <n v="-637"/>
    <n v="-293001.14999999997"/>
    <x v="35"/>
  </r>
  <r>
    <m/>
    <x v="289"/>
    <s v="Credit Note"/>
    <s v="4401487332"/>
    <s v="BUILDERS WAREHOUSE:CRAIGHALL PARK"/>
    <s v="SEEDLINGS ASS  28884"/>
    <n v="-10"/>
    <n v="31.85"/>
    <n v="-318.5"/>
    <n v="-293319.64999999997"/>
    <x v="35"/>
  </r>
  <r>
    <m/>
    <x v="289"/>
    <s v="Credit Note"/>
    <s v="4401487252"/>
    <s v="BUILDERS WAREHOUSE:SOUTHGATE"/>
    <s v="SEEDLINGS ASS  28884"/>
    <n v="-12"/>
    <n v="31.85"/>
    <n v="-382.2"/>
    <n v="-293701.84999999998"/>
    <x v="35"/>
  </r>
  <r>
    <m/>
    <x v="253"/>
    <s v="Credit Note"/>
    <s v="4401487832"/>
    <s v="BUILDERS WAREHOUSE:CHERRY LANE"/>
    <s v="SEEDLINGS ASS  28884"/>
    <n v="-80"/>
    <n v="31.85"/>
    <n v="-2548"/>
    <n v="-296249.84999999998"/>
    <x v="35"/>
  </r>
  <r>
    <m/>
    <x v="253"/>
    <s v="Credit Note"/>
    <s v="4401487775"/>
    <s v="BUILDERS WAREHOUSE:NEWCASTLE"/>
    <s v="SEEDLINGS ASS  28884"/>
    <n v="-110"/>
    <n v="31.84"/>
    <n v="-3502.4"/>
    <n v="-299752.25"/>
    <x v="35"/>
  </r>
  <r>
    <m/>
    <x v="253"/>
    <s v="Credit Note"/>
    <s v="10682"/>
    <s v="FH CHAMBERLAIN TRADING (PTY) LTD:KYALAMI"/>
    <s v="SEEDLINGS ASS"/>
    <n v="-78"/>
    <n v="29.5"/>
    <n v="-2301"/>
    <n v="-302053.25"/>
    <x v="35"/>
  </r>
  <r>
    <m/>
    <x v="253"/>
    <s v="Credit Note"/>
    <s v="4401487769"/>
    <s v="BUILDERS WAREHOUSE:KEMPTON PARK"/>
    <s v="SEEDLINGS ASS  28884"/>
    <n v="-46"/>
    <n v="31.85"/>
    <n v="-1465.1"/>
    <n v="-303518.34999999998"/>
    <x v="35"/>
  </r>
  <r>
    <m/>
    <x v="253"/>
    <s v="Credit Note"/>
    <s v="4401487817"/>
    <s v="BUILDERS WAREHOUSE:VEREENIGING"/>
    <s v="SEEDLINGS ASS  28884"/>
    <n v="-70"/>
    <n v="31.85"/>
    <n v="-2229.5"/>
    <n v="-305747.84999999998"/>
    <x v="35"/>
  </r>
  <r>
    <m/>
    <x v="253"/>
    <s v="Credit Note"/>
    <s v="1028"/>
    <s v="LITTLE AUSTRIA"/>
    <s v="SEEDLINGS ASS"/>
    <n v="-18"/>
    <n v="29.99"/>
    <n v="-539.82000000000005"/>
    <n v="-306287.67"/>
    <x v="35"/>
  </r>
  <r>
    <m/>
    <x v="253"/>
    <s v="Credit Note"/>
    <s v="4401487681"/>
    <s v="BUILDERS WAREHOUSE:FLORIDA GLEN"/>
    <s v="SEEDLINGS ASS  28884"/>
    <n v="-22"/>
    <n v="31.85"/>
    <n v="-700.7"/>
    <n v="-306988.37"/>
    <x v="35"/>
  </r>
  <r>
    <m/>
    <x v="253"/>
    <s v="Credit Note"/>
    <s v="1029"/>
    <s v="CRISANRA KWEKERY"/>
    <s v="SEEDLINGS ASS"/>
    <n v="-7"/>
    <n v="26.25"/>
    <n v="-183.75"/>
    <n v="-307172.12"/>
    <x v="35"/>
  </r>
  <r>
    <m/>
    <x v="253"/>
    <s v="Credit Note"/>
    <s v="4401487682"/>
    <s v="BUILDERS WAREHOUSE:GREENSTONE"/>
    <s v="SEEDLINGS ASS  28884"/>
    <n v="-20"/>
    <n v="31.85"/>
    <n v="-637"/>
    <n v="-307809.12"/>
    <x v="35"/>
  </r>
  <r>
    <m/>
    <x v="150"/>
    <s v="Credit Note"/>
    <s v="1118"/>
    <s v="MONTANA GARDEN PAVILION"/>
    <s v="SEEDLINGS ASS"/>
    <n v="-88"/>
    <n v="29.6"/>
    <n v="-2604.8000000000002"/>
    <n v="-310413.92"/>
    <x v="35"/>
  </r>
  <r>
    <m/>
    <x v="150"/>
    <s v="Credit Note"/>
    <s v="0972"/>
    <s v="PLANT FACTORY"/>
    <s v="SEEDLINGS ASS"/>
    <n v="-2"/>
    <n v="29.99"/>
    <n v="-59.98"/>
    <n v="-310473.89999999997"/>
    <x v="35"/>
  </r>
  <r>
    <m/>
    <x v="150"/>
    <s v="Credit Note"/>
    <s v="4401488268"/>
    <s v="BUILDERS WAREHOUSE:NELSPRUIT"/>
    <s v="SEEDLINGS ASS  28884"/>
    <n v="-50"/>
    <n v="31.85"/>
    <n v="-1592.5"/>
    <n v="-312066.39999999997"/>
    <x v="35"/>
  </r>
  <r>
    <m/>
    <x v="150"/>
    <s v="Credit Note"/>
    <s v="4401488299"/>
    <s v="BUILDERS WAREHOUSE:BLOEMFONTEIN"/>
    <s v="SEEDLINGS ASS  28884"/>
    <n v="-160"/>
    <n v="31.85"/>
    <n v="-5096"/>
    <n v="-317162.39999999997"/>
    <x v="35"/>
  </r>
  <r>
    <m/>
    <x v="150"/>
    <s v="Credit Note"/>
    <s v="4401488185"/>
    <s v="BUILDERS WAREHOUSE:NEWMARKET"/>
    <s v="SEEDLINGS ASS  28884"/>
    <n v="-8"/>
    <n v="31.85"/>
    <n v="-254.8"/>
    <n v="-317417.19999999995"/>
    <x v="35"/>
  </r>
  <r>
    <m/>
    <x v="150"/>
    <s v="Credit Note"/>
    <s v="4401488209"/>
    <s v="BUILDERS WAREHOUSE:FOURWAYS"/>
    <s v="SEEDLINGS ASS  28884"/>
    <n v="-10"/>
    <n v="31.85"/>
    <n v="-318.5"/>
    <n v="-317735.69999999995"/>
    <x v="35"/>
  </r>
  <r>
    <m/>
    <x v="150"/>
    <s v="Credit Note"/>
    <s v="4401488259"/>
    <s v="BUILDERS WAREHOUSE:CEDAR SQUARE"/>
    <s v="SEEDLINGS ASS  28884"/>
    <n v="-3"/>
    <n v="31.85"/>
    <n v="-95.55"/>
    <n v="-317831.24999999994"/>
    <x v="35"/>
  </r>
  <r>
    <m/>
    <x v="150"/>
    <s v="Credit Note"/>
    <s v="4401488273"/>
    <s v="BUILDERS WAREHOUSE:CARNIVAL MALL"/>
    <s v="SEEDLINGS ASS  28884"/>
    <n v="-19"/>
    <n v="31.85"/>
    <n v="-605.15"/>
    <n v="-318436.39999999997"/>
    <x v="35"/>
  </r>
  <r>
    <m/>
    <x v="150"/>
    <s v="Credit Note"/>
    <s v="4401488242"/>
    <s v="BUILDERS WAREHOUSE:BOKSBURG (NEW)"/>
    <s v="SEEDLINGS ASS  28884"/>
    <n v="-12"/>
    <n v="31.85"/>
    <n v="-382.2"/>
    <n v="-318818.59999999998"/>
    <x v="35"/>
  </r>
  <r>
    <m/>
    <x v="150"/>
    <s v="Credit Note"/>
    <s v="4401488176"/>
    <s v="BUILDERS WAREHOUSE:EDENVALE"/>
    <s v="SEEDLINGS ASS  28884"/>
    <n v="-22"/>
    <n v="31.85"/>
    <n v="-700.7"/>
    <n v="-319519.3"/>
    <x v="35"/>
  </r>
  <r>
    <m/>
    <x v="150"/>
    <s v="Credit Note"/>
    <s v="4401488285"/>
    <s v="BUILDERS WAREHOUSE:RIVONIA"/>
    <s v="SEEDLINGS ASS  28884"/>
    <n v="-17"/>
    <n v="31.85"/>
    <n v="-541.45000000000005"/>
    <n v="-320060.75"/>
    <x v="35"/>
  </r>
  <r>
    <m/>
    <x v="150"/>
    <s v="Credit Note"/>
    <s v="1030"/>
    <s v="THYME SQUARE"/>
    <s v="SEEDLINGS ASS"/>
    <n v="-23"/>
    <n v="27.3"/>
    <n v="-627.9"/>
    <n v="-320688.65000000002"/>
    <x v="35"/>
  </r>
  <r>
    <m/>
    <x v="150"/>
    <s v="Credit Note"/>
    <s v="4401488279"/>
    <s v="BUILDERS WAREHOUSE:MIDDELBURG"/>
    <s v="SEEDLINGS ASS  28884"/>
    <n v="-17"/>
    <n v="31.85"/>
    <n v="-541.45000000000005"/>
    <n v="-321230.10000000003"/>
    <x v="35"/>
  </r>
  <r>
    <m/>
    <x v="150"/>
    <s v="Credit Note"/>
    <s v="4401488140"/>
    <s v="BUILDERS WAREHOUSE:BRYANSTON"/>
    <s v="SEEDLINGS ASS  28884"/>
    <n v="-10"/>
    <n v="31.85"/>
    <n v="-318.5"/>
    <n v="-321548.60000000003"/>
    <x v="35"/>
  </r>
  <r>
    <m/>
    <x v="150"/>
    <s v="Credit Note"/>
    <s v="4401488296"/>
    <s v="BUILDERS WAREHOUSE:NORTHMEAD"/>
    <s v="SEEDLINGS ASS  28884"/>
    <n v="-10"/>
    <n v="31.85"/>
    <n v="-318.5"/>
    <n v="-321867.10000000003"/>
    <x v="35"/>
  </r>
  <r>
    <m/>
    <x v="150"/>
    <s v="Credit Note"/>
    <s v="4401488238"/>
    <s v="BUILDERS WAREHOUSE:SUNWARD PARK"/>
    <s v="SEEDLINGS ASS  28884"/>
    <n v="-53"/>
    <n v="31.85"/>
    <n v="-1688.05"/>
    <n v="-323555.15000000002"/>
    <x v="35"/>
  </r>
  <r>
    <m/>
    <x v="150"/>
    <s v="Credit Note"/>
    <s v="4401488133"/>
    <s v="BUILDERS WAREHOUSE:GLEN EAGLES"/>
    <s v="SEEDLINGS ASS  28884"/>
    <n v="-18"/>
    <n v="31.85"/>
    <n v="-573.29999999999995"/>
    <n v="-324128.45"/>
    <x v="35"/>
  </r>
  <r>
    <m/>
    <x v="151"/>
    <s v="Credit Note"/>
    <s v="4401488840"/>
    <s v="BUILDERS WAREHOUSE:RUSTENBURG"/>
    <s v="SEEDLINGS ASS  28884"/>
    <n v="-16"/>
    <n v="31.85"/>
    <n v="-509.6"/>
    <n v="-324638.05"/>
    <x v="35"/>
  </r>
  <r>
    <m/>
    <x v="151"/>
    <s v="Credit Note"/>
    <s v="1119"/>
    <s v="LITTLE AUSTRIA"/>
    <s v="SEEDLINGS ASS"/>
    <n v="-6"/>
    <n v="29.99"/>
    <n v="-179.94"/>
    <n v="-324817.99"/>
    <x v="35"/>
  </r>
  <r>
    <m/>
    <x v="151"/>
    <s v="Credit Note"/>
    <s v="0890"/>
    <s v="RAINBOW GARDEN AND HOME CENTRE"/>
    <s v="SEEDLINGS TOMATO SPECIAL"/>
    <n v="-6"/>
    <n v="19.989999999999998"/>
    <n v="-119.94"/>
    <n v="-324937.93"/>
    <x v="35"/>
  </r>
  <r>
    <m/>
    <x v="151"/>
    <s v="Credit Note"/>
    <s v="0890"/>
    <s v="RAINBOW GARDEN AND HOME CENTRE"/>
    <s v="SEEDLINGS CHILLI SPECIAL"/>
    <n v="-5"/>
    <n v="19.989999999999998"/>
    <n v="-99.95"/>
    <n v="-325037.88"/>
    <x v="35"/>
  </r>
  <r>
    <m/>
    <x v="151"/>
    <s v="Credit Note"/>
    <s v="0889"/>
    <s v="HABITITNAK/KEENGRO"/>
    <s v="SEEDLINGS ASS"/>
    <n v="-4"/>
    <n v="28.99"/>
    <n v="-115.96"/>
    <n v="-325153.84000000003"/>
    <x v="35"/>
  </r>
  <r>
    <m/>
    <x v="151"/>
    <s v="Credit Note"/>
    <s v="1075"/>
    <s v="IMPALA FLORA"/>
    <s v="SEEDLINGS ASS"/>
    <n v="-2"/>
    <n v="28.99"/>
    <n v="-57.98"/>
    <n v="-325211.82"/>
    <x v="35"/>
  </r>
  <r>
    <m/>
    <x v="151"/>
    <s v="Credit Note"/>
    <s v="4401488870"/>
    <s v="BUILDERS WAREHOUSE:ROBINDALE"/>
    <s v="SEEDLINGS ASS 28884"/>
    <n v="-3"/>
    <n v="31.85"/>
    <n v="-95.55"/>
    <n v="-325307.37"/>
    <x v="35"/>
  </r>
  <r>
    <m/>
    <x v="151"/>
    <s v="Credit Note"/>
    <s v="4401488783"/>
    <s v="BUILDERS WAREHOUSE:STRUBENS VALLEY"/>
    <s v="SEEDLINGS ASS  28884"/>
    <n v="-20"/>
    <n v="31.85"/>
    <n v="-637"/>
    <n v="-325944.37"/>
    <x v="35"/>
  </r>
  <r>
    <m/>
    <x v="151"/>
    <s v="Credit Note"/>
    <s v="4401488915"/>
    <s v="BUILDERS WAREHOUSE:NOORDHEUWEL"/>
    <s v="SEEDLINGS ASS  28884"/>
    <n v="-10"/>
    <n v="31.85"/>
    <n v="-318.5"/>
    <n v="-326262.87"/>
    <x v="35"/>
  </r>
  <r>
    <m/>
    <x v="151"/>
    <s v="Credit Note"/>
    <s v="4401488757"/>
    <s v="BUILDERS WAREHOUSE:GREENSTONE"/>
    <s v="SEEDLINGS ASS  28884"/>
    <n v="-10"/>
    <n v="31.85"/>
    <n v="-318.5"/>
    <n v="-326581.37"/>
    <x v="35"/>
  </r>
  <r>
    <m/>
    <x v="58"/>
    <s v="Credit Note"/>
    <s v="25475"/>
    <s v="LIFESTYLE HOME GARDEN"/>
    <s v="SEEDLINGS ASS"/>
    <n v="-19"/>
    <n v="29.2"/>
    <n v="-554.79999999999995"/>
    <n v="-327136.17"/>
    <x v="35"/>
  </r>
  <r>
    <m/>
    <x v="58"/>
    <s v="Credit Note"/>
    <s v="4401489278"/>
    <s v="BUILDERS WAREHOUSE:BRYANSTON"/>
    <s v="SEEDLINGS ASS  28884"/>
    <n v="-10"/>
    <n v="31.85"/>
    <n v="-318.5"/>
    <n v="-327454.67"/>
    <x v="35"/>
  </r>
  <r>
    <m/>
    <x v="58"/>
    <s v="Credit Note"/>
    <s v="4401489338"/>
    <s v="BUILDERS WAREHOUSE:RASLOUW"/>
    <s v="SEEDLINGS ASS  28884"/>
    <n v="-14"/>
    <n v="31.85"/>
    <n v="-445.9"/>
    <n v="-327900.57"/>
    <x v="35"/>
  </r>
  <r>
    <m/>
    <x v="58"/>
    <s v="Credit Note"/>
    <s v="4401489397"/>
    <s v="BUILDERS WAREHOUSE:FOURWAYS"/>
    <s v="SEEDLINGS ASS 28884"/>
    <n v="-5"/>
    <n v="31.85"/>
    <n v="-159.25"/>
    <n v="-328059.82"/>
    <x v="35"/>
  </r>
  <r>
    <m/>
    <x v="58"/>
    <s v="Credit Note"/>
    <s v="4401489313"/>
    <s v="BUILDERS WAREHOUSE:ZAMBEZI"/>
    <s v="SEEDLINGS ASS  28884"/>
    <n v="-33"/>
    <n v="31.85"/>
    <n v="-1051.05"/>
    <n v="-329110.87"/>
    <x v="35"/>
  </r>
  <r>
    <m/>
    <x v="58"/>
    <s v="Credit Note"/>
    <s v="4401489343"/>
    <s v="BUILDERS WAREHOUSE:RIVONIA"/>
    <s v="SEEDLINGS ASS  28884"/>
    <n v="-17"/>
    <n v="31.85"/>
    <n v="-541.45000000000005"/>
    <n v="-329652.32"/>
    <x v="35"/>
  </r>
  <r>
    <m/>
    <x v="58"/>
    <s v="Credit Note"/>
    <s v="4401489382"/>
    <s v="BUILDERS WAREHOUSE:WONDER PARK"/>
    <s v="SEEDLINGS ASS  28884"/>
    <n v="-12"/>
    <n v="31.85"/>
    <n v="-382.2"/>
    <n v="-330034.52"/>
    <x v="35"/>
  </r>
  <r>
    <m/>
    <x v="58"/>
    <s v="Credit Note"/>
    <s v="4401489384"/>
    <s v="BUILDERS WAREHOUSE:CENTURION"/>
    <s v="SEEDLINGS ASS  28884"/>
    <n v="-110"/>
    <n v="31.85"/>
    <n v="-3503.5"/>
    <n v="-333538.02"/>
    <x v="35"/>
  </r>
  <r>
    <m/>
    <x v="58"/>
    <s v="Credit Note"/>
    <s v="4401489234"/>
    <s v="BUILDERS WAREHOUSE:WOODLANDS"/>
    <s v="SEEDLINGS ASS  28884"/>
    <n v="-30"/>
    <n v="31.85"/>
    <n v="-955.5"/>
    <n v="-334493.52"/>
    <x v="35"/>
  </r>
  <r>
    <m/>
    <x v="58"/>
    <s v="Credit Note"/>
    <s v="4401489312"/>
    <s v="BUILDERS WAREHOUSE:LYNNWOOD"/>
    <s v="SEEDLINGS ASS  28884"/>
    <n v="-10"/>
    <n v="31.85"/>
    <n v="-318.5"/>
    <n v="-334812.02"/>
    <x v="35"/>
  </r>
  <r>
    <m/>
    <x v="58"/>
    <s v="Credit Note"/>
    <s v="4401489375"/>
    <s v="BUILDERS WAREHOUSE:CEDAR SQUARE"/>
    <s v="SEEDLINGS ASS  28884"/>
    <n v="-6"/>
    <n v="31.85"/>
    <n v="-191.1"/>
    <n v="-335003.12"/>
    <x v="35"/>
  </r>
  <r>
    <m/>
    <x v="58"/>
    <s v="Credit Note"/>
    <s v="4401489253"/>
    <s v="BUILDERS WAREHOUSE:GEZINA NEW"/>
    <s v="SEEDLINGS ASS  28884"/>
    <n v="-34"/>
    <n v="31.85"/>
    <n v="-1082.9000000000001"/>
    <n v="-336086.02"/>
    <x v="35"/>
  </r>
  <r>
    <m/>
    <x v="58"/>
    <s v="Credit Note"/>
    <s v="4401489216"/>
    <s v="BUILDERS WAREHOUSE:GLEN EAGLES"/>
    <s v="SEEDLINGS ASS  28884"/>
    <n v="-10"/>
    <n v="31.85"/>
    <n v="-318.5"/>
    <n v="-336404.52"/>
    <x v="35"/>
  </r>
  <r>
    <m/>
    <x v="58"/>
    <s v="Credit Note"/>
    <s v="0892"/>
    <s v="CENTRAL NURSERY DEPOT"/>
    <s v="SEEDLINGS ASS"/>
    <n v="-43"/>
    <n v="32.1"/>
    <n v="-1380.3"/>
    <n v="-337784.82"/>
    <x v="35"/>
  </r>
  <r>
    <m/>
    <x v="58"/>
    <s v="Credit Note"/>
    <s v="0891"/>
    <s v="HILLCREST NURSERY"/>
    <s v="SEEDLINGS ASS"/>
    <n v="-5"/>
    <n v="32.200000000000003"/>
    <n v="-161"/>
    <n v="-337945.82"/>
    <x v="35"/>
  </r>
  <r>
    <m/>
    <x v="152"/>
    <s v="Credit Note"/>
    <s v="4401489772"/>
    <s v="BUILDERS WAREHOUSE:SOUTHGATE"/>
    <s v="SEEDLINGS ASS  28884"/>
    <n v="-30"/>
    <n v="31.85"/>
    <n v="-955.5"/>
    <n v="-338901.32"/>
    <x v="35"/>
  </r>
  <r>
    <m/>
    <x v="152"/>
    <s v="Credit Note"/>
    <s v="4401489959"/>
    <s v="BUILDERS WAREHOUSE:KLERKSDORP"/>
    <s v="SEEDLINGS ASS  28884"/>
    <n v="-30"/>
    <n v="31.85"/>
    <n v="-955.5"/>
    <n v="-339856.82"/>
    <x v="35"/>
  </r>
  <r>
    <m/>
    <x v="152"/>
    <s v="Credit Note"/>
    <s v="4401489934"/>
    <s v="BUILDERS WAREHOUSE:LAMBTON"/>
    <s v="SEEDLINGS ASS  28884"/>
    <n v="-15"/>
    <n v="31.85"/>
    <n v="-477.75"/>
    <n v="-340334.57"/>
    <x v="35"/>
  </r>
  <r>
    <m/>
    <x v="152"/>
    <s v="Credit Note"/>
    <s v="14877A"/>
    <s v="FH CHAMBERLAIN TRADING (PTY) LTD:RIVIERA"/>
    <s v="SEEDLINGS ASS"/>
    <n v="-23"/>
    <n v="29.5"/>
    <n v="-678.5"/>
    <n v="-341013.07"/>
    <x v="35"/>
  </r>
  <r>
    <m/>
    <x v="152"/>
    <s v="Credit Note"/>
    <s v="16259"/>
    <s v="FH CHAMBERLAIN TRADING (PTY) LTD:WATERKLOOF GLEN"/>
    <s v="SEEDLINGS ASS"/>
    <n v="-17"/>
    <n v="29.5"/>
    <n v="-501.5"/>
    <n v="-341514.57"/>
    <x v="35"/>
  </r>
  <r>
    <m/>
    <x v="152"/>
    <s v="Credit Note"/>
    <s v="15646"/>
    <s v="GARDENSHOP PARKTOWN"/>
    <s v="SEEDLINGS ASS"/>
    <n v="-10"/>
    <n v="31.8"/>
    <n v="-318"/>
    <n v="-341832.57"/>
    <x v="35"/>
  </r>
  <r>
    <m/>
    <x v="152"/>
    <s v="Credit Note"/>
    <s v="86502A"/>
    <s v="AGRI 2 MARKET"/>
    <s v="SEEDLINGS ASS"/>
    <n v="-60"/>
    <n v="24.3"/>
    <n v="-1458"/>
    <n v="-343290.57"/>
    <x v="35"/>
  </r>
  <r>
    <m/>
    <x v="152"/>
    <s v="Credit Note"/>
    <s v="4401478074"/>
    <s v="BUILDERS WAREHOUSE:CHERRY LANE"/>
    <s v="SEEDLINGS ASS"/>
    <n v="-40"/>
    <n v="31.85"/>
    <n v="-1274"/>
    <n v="-344564.57"/>
    <x v="35"/>
  </r>
  <r>
    <m/>
    <x v="152"/>
    <s v="Credit Note"/>
    <s v="4401479671"/>
    <s v="BUILDERS WAREHOUSE:CHERRY LANE"/>
    <s v="SEEDLINGS ASS"/>
    <n v="-41"/>
    <n v="31.85"/>
    <n v="-1305.8499999999999"/>
    <n v="-345870.42"/>
    <x v="35"/>
  </r>
  <r>
    <m/>
    <x v="152"/>
    <s v="Credit Note"/>
    <s v="4401483101"/>
    <s v="BUILDERS WAREHOUSE:CHERRY LANE"/>
    <s v="SEEDLINGS ASS"/>
    <n v="-100"/>
    <n v="31.85"/>
    <n v="-3185"/>
    <n v="-349055.42"/>
    <x v="35"/>
  </r>
  <r>
    <m/>
    <x v="153"/>
    <s v="Credit Note"/>
    <s v="4401490411"/>
    <s v="BUILDERS WAREHOUSE:GREENSTONE"/>
    <s v="SEEDLINGS ASS  28884"/>
    <n v="-5"/>
    <n v="31.85"/>
    <n v="-159.25"/>
    <n v="-349214.67"/>
    <x v="35"/>
  </r>
  <r>
    <m/>
    <x v="153"/>
    <s v="Credit Note"/>
    <s v="4401490307"/>
    <s v="BUILDERS WAREHOUSE:BEDFORDVIEW"/>
    <s v="SEEDLINGS ASS  28884"/>
    <n v="-14"/>
    <n v="31.85"/>
    <n v="-445.9"/>
    <n v="-349660.57"/>
    <x v="35"/>
  </r>
  <r>
    <m/>
    <x v="153"/>
    <s v="Credit Note"/>
    <s v="4401490461"/>
    <s v="BUILDERS WAREHOUSE:KEMPTON PARK"/>
    <s v="SEEDLINGS ASS  28884"/>
    <n v="-55"/>
    <n v="31.85"/>
    <n v="-1751.75"/>
    <n v="-351412.32"/>
    <x v="35"/>
  </r>
  <r>
    <m/>
    <x v="153"/>
    <s v="Credit Note"/>
    <s v="4401490367"/>
    <s v="BUILDERS WAREHOUSE:BEDWORTH PARK"/>
    <s v="SEEDLINGS ASS  28884"/>
    <n v="-15"/>
    <n v="31.85"/>
    <n v="-477.75"/>
    <n v="-351890.07"/>
    <x v="35"/>
  </r>
  <r>
    <m/>
    <x v="153"/>
    <s v="Credit Note"/>
    <s v="4401490429"/>
    <s v="BUILDERS WAREHOUSE:MIDDELBURG"/>
    <s v="SEEDLINGS ASS  28884"/>
    <n v="-13"/>
    <n v="31.85"/>
    <n v="-414.05"/>
    <n v="-352304.12"/>
    <x v="35"/>
  </r>
  <r>
    <m/>
    <x v="153"/>
    <s v="Credit Note"/>
    <s v="4401490536"/>
    <s v="BUILDERS WAREHOUSE:NORTHRIDING"/>
    <s v="SEEDLINGS ASS  28884"/>
    <n v="-80"/>
    <n v="31.85"/>
    <n v="-2548"/>
    <n v="-354852.12"/>
    <x v="35"/>
  </r>
  <r>
    <m/>
    <x v="153"/>
    <s v="Credit Note"/>
    <s v="1080"/>
    <s v="CRISANRA KWEKERY"/>
    <s v="SEEDLINGS ASS"/>
    <n v="-4"/>
    <n v="26.5"/>
    <n v="-106"/>
    <n v="-354958.12"/>
    <x v="35"/>
  </r>
  <r>
    <m/>
    <x v="153"/>
    <s v="Credit Note"/>
    <s v="RTS1033098"/>
    <s v="RIVERSIDE MICA"/>
    <s v="SEEDLINGS ASS"/>
    <n v="-3"/>
    <n v="26.99"/>
    <n v="-80.97"/>
    <n v="-355039.08999999997"/>
    <x v="35"/>
  </r>
  <r>
    <m/>
    <x v="153"/>
    <s v="Credit Note"/>
    <s v="4401490303"/>
    <s v="BUILDERS WAREHOUSE:FLORIDA GLEN"/>
    <s v="SEEDLINGS ASS  28884"/>
    <n v="-14"/>
    <n v="30.5"/>
    <n v="-427"/>
    <n v="-355466.08999999997"/>
    <x v="35"/>
  </r>
  <r>
    <m/>
    <x v="153"/>
    <s v="Credit Note"/>
    <s v="1079"/>
    <s v="LITTLE AUSTRIA"/>
    <s v="SEEDLINGS ASS"/>
    <n v="-4"/>
    <n v="29.99"/>
    <n v="-119.96"/>
    <n v="-355586.05"/>
    <x v="35"/>
  </r>
  <r>
    <m/>
    <x v="134"/>
    <s v="Credit Note"/>
    <s v="4401490914"/>
    <s v="BUILDERS WAREHOUSE:BETHLEHEM"/>
    <s v="SEEDLINGS ASS  28884"/>
    <n v="-120"/>
    <n v="31.85"/>
    <n v="-3822"/>
    <n v="-359408.05"/>
    <x v="35"/>
  </r>
  <r>
    <m/>
    <x v="134"/>
    <s v="Credit Note"/>
    <s v="4401490954"/>
    <s v="BUILDERS WAREHOUSE:BLOEMFONTEIN"/>
    <s v="SEEDLINGS ASS  28884"/>
    <n v="-80"/>
    <n v="31.85"/>
    <n v="-2548"/>
    <n v="-361956.05"/>
    <x v="35"/>
  </r>
  <r>
    <m/>
    <x v="134"/>
    <s v="Credit Note"/>
    <s v="4401490933"/>
    <s v="BUILDERS WAREHOUSE:BOKSBURG (NEW)"/>
    <s v="SEEDLINGS ASS  28884"/>
    <n v="-20"/>
    <n v="31.85"/>
    <n v="-637"/>
    <n v="-362593.05"/>
    <x v="35"/>
  </r>
  <r>
    <m/>
    <x v="134"/>
    <s v="Credit Note"/>
    <s v="4401490903"/>
    <s v="BUILDERS WAREHOUSE:RIVONIA"/>
    <s v="SEEDLINGS ASS  28884"/>
    <n v="-13"/>
    <n v="31.85"/>
    <n v="-414.05"/>
    <n v="-363007.1"/>
    <x v="35"/>
  </r>
  <r>
    <m/>
    <x v="134"/>
    <s v="Credit Note"/>
    <s v="4401490898"/>
    <s v="BUILDERS WAREHOUSE:SUNWARD PARK"/>
    <s v="SEEDLINGS ASS  28884"/>
    <n v="-84"/>
    <n v="31.85"/>
    <n v="-2675.4"/>
    <n v="-365682.5"/>
    <x v="35"/>
  </r>
  <r>
    <m/>
    <x v="134"/>
    <s v="Credit Note"/>
    <s v="4401490835"/>
    <s v="BUILDERS WAREHOUSE:FOURWAYS"/>
    <s v="SEEDLINGS ASS  28884"/>
    <n v="-8"/>
    <n v="31.85"/>
    <n v="-254.8"/>
    <n v="-365937.3"/>
    <x v="35"/>
  </r>
  <r>
    <m/>
    <x v="134"/>
    <s v="Credit Note"/>
    <s v="4401490924"/>
    <s v="BUILDERS WAREHOUSE:NEWMARKET"/>
    <s v="SEEDLINGS ASS  28884"/>
    <n v="-20"/>
    <n v="31.85"/>
    <n v="-637"/>
    <n v="-366574.3"/>
    <x v="35"/>
  </r>
  <r>
    <m/>
    <x v="134"/>
    <s v="Credit Note"/>
    <s v="86526A"/>
    <s v="THYME SQUARE"/>
    <s v="SEEDLINGS ASS"/>
    <n v="-37"/>
    <n v="27.3"/>
    <n v="-1010.1"/>
    <n v="-367584.39999999997"/>
    <x v="35"/>
  </r>
  <r>
    <m/>
    <x v="134"/>
    <s v="Credit Note"/>
    <s v="4401490875"/>
    <s v="BUILDERS WAREHOUSE:NORTHMEAD"/>
    <s v="SEEDLINGS ASS  28884"/>
    <n v="-4"/>
    <n v="31.85"/>
    <n v="-127.4"/>
    <n v="-367711.8"/>
    <x v="35"/>
  </r>
  <r>
    <m/>
    <x v="134"/>
    <s v="Credit Note"/>
    <s v="4401490918"/>
    <s v="BUILDERS WAREHOUSE:BRYANSTON"/>
    <s v="SEEDLINGS ASS  28884"/>
    <n v="-16"/>
    <n v="31.85"/>
    <n v="-509.6"/>
    <n v="-368221.39999999997"/>
    <x v="35"/>
  </r>
  <r>
    <m/>
    <x v="134"/>
    <s v="Credit Note"/>
    <s v="4401490822"/>
    <s v="BUILDERS WAREHOUSE:GLEN EAGLES"/>
    <s v="SEEDLINGS ASS  28884"/>
    <n v="-20"/>
    <n v="31.85"/>
    <n v="-637"/>
    <n v="-368858.39999999997"/>
    <x v="35"/>
  </r>
  <r>
    <m/>
    <x v="134"/>
    <s v="Credit Note"/>
    <s v="86535A"/>
    <s v="MONTROSE NURSERY"/>
    <s v="SEEDLINGS ASS"/>
    <n v="-30"/>
    <n v="29.99"/>
    <n v="-899.7"/>
    <n v="-369758.1"/>
    <x v="35"/>
  </r>
  <r>
    <m/>
    <x v="134"/>
    <s v="Credit Note"/>
    <s v="4401490930"/>
    <s v="BUILDERS WAREHOUSE:EDENVALE"/>
    <s v="SEEDLINGS ASS  28884"/>
    <n v="-28"/>
    <n v="31.85"/>
    <n v="-891.8"/>
    <n v="-370649.89999999997"/>
    <x v="35"/>
  </r>
  <r>
    <m/>
    <x v="213"/>
    <s v="Credit Note"/>
    <s v="4401491489"/>
    <s v="BUILDERS WAREHOUSE:RUSTENBURG"/>
    <s v="SEEDLINGS ASS  28884"/>
    <n v="-26"/>
    <n v="31.85"/>
    <n v="-828.1"/>
    <n v="-371477.99999999994"/>
    <x v="35"/>
  </r>
  <r>
    <m/>
    <x v="213"/>
    <s v="Credit Note"/>
    <s v="4401491416"/>
    <s v="BUILDERS WAREHOUSE:KEMPTON PARK"/>
    <s v="SEEDLINGS ASS  28884"/>
    <n v="-10"/>
    <n v="31.85"/>
    <n v="-318.5"/>
    <n v="-371796.49999999994"/>
    <x v="35"/>
  </r>
  <r>
    <m/>
    <x v="213"/>
    <s v="Credit Note"/>
    <s v="4401491358"/>
    <s v="BUILDERS WAREHOUSE:NORTHMEAD"/>
    <s v="SEEDLINGS ASS  28884"/>
    <n v="-10"/>
    <n v="31.85"/>
    <n v="-318.5"/>
    <n v="-372114.99999999994"/>
    <x v="35"/>
  </r>
  <r>
    <m/>
    <x v="213"/>
    <s v="Credit Note"/>
    <s v="4401491385"/>
    <s v="BUILDERS WAREHOUSE:ROBINDALE"/>
    <s v="SEEDLINGS ASS  28884"/>
    <n v="-11"/>
    <n v="31.85"/>
    <n v="-350.35"/>
    <n v="-372465.34999999992"/>
    <x v="35"/>
  </r>
  <r>
    <m/>
    <x v="213"/>
    <s v="Credit Note"/>
    <s v="4401491338"/>
    <s v="BUILDERS WAREHOUSE:STRUBENS VALLEY"/>
    <s v="SEEDLINGS ASS  28884"/>
    <n v="-20"/>
    <n v="31.85"/>
    <n v="-637"/>
    <n v="-373102.34999999992"/>
    <x v="35"/>
  </r>
  <r>
    <m/>
    <x v="213"/>
    <s v="Credit Note"/>
    <s v="4401491450"/>
    <s v="BUILDERS WAREHOUSE:NOORDHEUWEL"/>
    <s v="SEEDLINGS ASS  28884"/>
    <n v="-5"/>
    <n v="31.85"/>
    <n v="-159.25"/>
    <n v="-373261.59999999992"/>
    <x v="35"/>
  </r>
  <r>
    <m/>
    <x v="213"/>
    <s v="Credit Note"/>
    <s v="1081"/>
    <s v="IMPALA FLORA"/>
    <s v="SEEDLINGS ASS"/>
    <n v="-22"/>
    <n v="28.65"/>
    <n v="-630.29999999999995"/>
    <n v="-373891.89999999991"/>
    <x v="35"/>
  </r>
  <r>
    <m/>
    <x v="254"/>
    <s v="Credit Note"/>
    <s v="4401492090"/>
    <s v="BUILDERS WAREHOUSE:ZAMBEZI"/>
    <s v="SEEDLINGS ASS  28884"/>
    <n v="-28"/>
    <n v="31.85"/>
    <n v="-891.8"/>
    <n v="-374783.6999999999"/>
    <x v="35"/>
  </r>
  <r>
    <m/>
    <x v="254"/>
    <s v="Credit Note"/>
    <s v="4401491928"/>
    <s v="BUILDERS WAREHOUSE:LYNNWOOD"/>
    <s v="SEEDLINGS ASS  28884"/>
    <n v="-25"/>
    <n v="31.85"/>
    <n v="-796.25"/>
    <n v="-375579.9499999999"/>
    <x v="35"/>
  </r>
  <r>
    <m/>
    <x v="254"/>
    <s v="Credit Note"/>
    <s v="4401491924"/>
    <s v="BUILDERS WAREHOUSE:GLEN EAGLES"/>
    <s v="SEEDLINGS ASS  28884"/>
    <n v="-19"/>
    <n v="31.85"/>
    <n v="-605.15"/>
    <n v="-376185.09999999992"/>
    <x v="35"/>
  </r>
  <r>
    <m/>
    <x v="254"/>
    <s v="Credit Note"/>
    <s v="4401492047"/>
    <s v="BUILDERS WAREHOUSE:RASLOUW"/>
    <s v="SEEDLINGS ASS  28884"/>
    <n v="-18"/>
    <n v="31.85"/>
    <n v="-573.29999999999995"/>
    <n v="-376758.39999999991"/>
    <x v="35"/>
  </r>
  <r>
    <m/>
    <x v="254"/>
    <s v="Credit Note"/>
    <s v="10757"/>
    <s v="FH CHAMBERLAIN TRADING (PTY) LTD:KYALAMI"/>
    <s v="SEEDLINGS ASS"/>
    <n v="-18"/>
    <n v="29.5"/>
    <n v="-531"/>
    <n v="-377289.39999999991"/>
    <x v="35"/>
  </r>
  <r>
    <m/>
    <x v="254"/>
    <s v="Credit Note"/>
    <s v="4401491922"/>
    <s v="BUILDERS WAREHOUSE:CENTURION"/>
    <s v="SEEDLINGS ASS  28884"/>
    <n v="-50"/>
    <n v="31.85"/>
    <n v="-1592.5"/>
    <n v="-378881.89999999991"/>
    <x v="35"/>
  </r>
  <r>
    <m/>
    <x v="254"/>
    <s v="Credit Note"/>
    <s v="1123"/>
    <s v="PLANTYARD"/>
    <s v="SEEDLINGS ASS"/>
    <n v="-14"/>
    <n v="29.99"/>
    <n v="-419.86"/>
    <n v="-379301.75999999989"/>
    <x v="35"/>
  </r>
  <r>
    <m/>
    <x v="290"/>
    <s v="Credit Note"/>
    <s v="4401492562"/>
    <s v="BUILDERS WAREHOUSE:NEWCASTLE"/>
    <s v="SEEDLINGS ASS  28884"/>
    <n v="-130"/>
    <n v="31.84"/>
    <n v="-4139.2"/>
    <n v="-383440.9599999999"/>
    <x v="35"/>
  </r>
  <r>
    <m/>
    <x v="221"/>
    <s v="Credit Note"/>
    <s v="4401493037"/>
    <s v="BUILDERS WAREHOUSE:KEMPTON PARK"/>
    <s v="SEEDLINGS ASS  28884"/>
    <n v="-8"/>
    <n v="31.85"/>
    <n v="-254.8"/>
    <n v="-383695.75999999989"/>
    <x v="35"/>
  </r>
  <r>
    <m/>
    <x v="221"/>
    <s v="Credit Note"/>
    <s v="4401493015"/>
    <s v="BUILDERS WAREHOUSE:GREENSTONE"/>
    <s v="SEEDLINGS ASS  28884"/>
    <n v="-11"/>
    <n v="31.85"/>
    <n v="-350.35"/>
    <n v="-384046.10999999987"/>
    <x v="35"/>
  </r>
  <r>
    <m/>
    <x v="221"/>
    <s v="Credit Note"/>
    <s v="4401493056"/>
    <s v="BUILDERS WAREHOUSE:ERASMUS PARK"/>
    <s v="SEEDLINGS ASS  28884"/>
    <n v="-70"/>
    <n v="31.85"/>
    <n v="-2229.5"/>
    <n v="-386275.60999999987"/>
    <x v="35"/>
  </r>
  <r>
    <m/>
    <x v="221"/>
    <s v="Credit Note"/>
    <s v="4401492910"/>
    <s v="BUILDERS WAREHOUSE:VEREENIGING"/>
    <s v="SEEDLINGS ASS  28884"/>
    <n v="-50"/>
    <n v="31.85"/>
    <n v="-1592.5"/>
    <n v="-387868.10999999987"/>
    <x v="35"/>
  </r>
  <r>
    <m/>
    <x v="221"/>
    <s v="Credit Note"/>
    <s v="0893"/>
    <s v="CRISANRA KWEKERY"/>
    <s v="SEEDLINGS ASS"/>
    <n v="-22"/>
    <n v="26.25"/>
    <n v="-577.5"/>
    <n v="-388445.60999999987"/>
    <x v="35"/>
  </r>
  <r>
    <m/>
    <x v="221"/>
    <s v="Credit Note"/>
    <s v="RTS1033281"/>
    <s v="RIVERSIDE MICA"/>
    <s v="SEEDLINGS ASS"/>
    <n v="-3"/>
    <n v="26.99"/>
    <n v="-80.97"/>
    <n v="-388526.57999999984"/>
    <x v="35"/>
  </r>
  <r>
    <m/>
    <x v="221"/>
    <s v="Credit Note"/>
    <s v="1083"/>
    <s v="SYLVIA PASS GARDEN CENTRE"/>
    <s v="SEEDLINGS ASS"/>
    <n v="-36"/>
    <n v="29.99"/>
    <n v="-1079.6400000000001"/>
    <n v="-389606.21999999986"/>
    <x v="35"/>
  </r>
  <r>
    <m/>
    <x v="221"/>
    <s v="Credit Note"/>
    <s v="4401492869"/>
    <s v="BUILDERS WAREHOUSE:MOKOPANE"/>
    <s v="SEEDLINGS ASS  28884"/>
    <n v="-40"/>
    <n v="31.85"/>
    <n v="-1274"/>
    <n v="-390880.21999999986"/>
    <x v="35"/>
  </r>
  <r>
    <m/>
    <x v="221"/>
    <s v="Credit Note"/>
    <s v="4401493112"/>
    <s v="BUILDERS WAREHOUSE:POLOKWANE"/>
    <s v="SEEDLINGS ASS  28884"/>
    <n v="-150"/>
    <n v="31.85"/>
    <n v="-4777.5"/>
    <n v="-395657.71999999986"/>
    <x v="35"/>
  </r>
  <r>
    <m/>
    <x v="242"/>
    <s v="Credit Note"/>
    <s v="1031"/>
    <s v="MONTANA GARDEN PAVILION"/>
    <s v="SEEDLINGS ASS"/>
    <n v="-16"/>
    <n v="20"/>
    <n v="-320"/>
    <n v="-395977.71999999986"/>
    <x v="35"/>
  </r>
  <r>
    <m/>
    <x v="242"/>
    <s v="Credit Note"/>
    <s v="4401493509"/>
    <s v="BUILDERS WAREHOUSE:NELSPRUIT"/>
    <s v="SEEDLINGS ASS  28884"/>
    <n v="-153"/>
    <n v="31.85"/>
    <n v="-4873.05"/>
    <n v="-400850.76999999984"/>
    <x v="35"/>
  </r>
  <r>
    <m/>
    <x v="242"/>
    <s v="Credit Note"/>
    <s v="4401493529"/>
    <s v="BUILDERS WAREHOUSE:THOHOYANDOU"/>
    <s v="SEEDLINGS ASS  28884"/>
    <n v="-160"/>
    <n v="31.85"/>
    <n v="-5096"/>
    <n v="-405946.76999999984"/>
    <x v="35"/>
  </r>
  <r>
    <m/>
    <x v="242"/>
    <s v="Credit Note"/>
    <s v="4401493365"/>
    <s v="BUILDERS WAREHOUSE:CARNIVAL MALL"/>
    <s v="SEEDLINGS ASS  28884"/>
    <n v="-30"/>
    <n v="31.85"/>
    <n v="-955.5"/>
    <n v="-406902.26999999984"/>
    <x v="35"/>
  </r>
  <r>
    <m/>
    <x v="242"/>
    <s v="Credit Note"/>
    <s v="4401493445"/>
    <s v="BUILDERS WAREHOUSE:BOKSBURG (NEW)"/>
    <s v="SEEDLINGS ASS  28884"/>
    <n v="-20"/>
    <n v="31.85"/>
    <n v="-637"/>
    <n v="-407539.26999999984"/>
    <x v="35"/>
  </r>
  <r>
    <m/>
    <x v="242"/>
    <s v="Credit Note"/>
    <s v="4401493369"/>
    <s v="BUILDERS WAREHOUSE:RIVONIA"/>
    <s v="SEEDLINGS ASS  28884"/>
    <n v="-43"/>
    <n v="31.85"/>
    <n v="-1369.55"/>
    <n v="-408908.81999999983"/>
    <x v="35"/>
  </r>
  <r>
    <m/>
    <x v="154"/>
    <s v="Credit Note"/>
    <s v="0849"/>
    <s v="LINKSFIELD NURSERY"/>
    <s v="SEEDLINGS ASS"/>
    <n v="-1"/>
    <n v="29.99"/>
    <n v="-29.99"/>
    <n v="-408938.80999999982"/>
    <x v="35"/>
  </r>
  <r>
    <m/>
    <x v="154"/>
    <s v="Credit Note"/>
    <s v="0847"/>
    <s v="HABITITNAK/KEENGRO"/>
    <s v="SEEDLINGS ASS"/>
    <n v="-12"/>
    <n v="28.99"/>
    <n v="-347.88"/>
    <n v="-409286.68999999983"/>
    <x v="35"/>
  </r>
  <r>
    <m/>
    <x v="154"/>
    <s v="Credit Note"/>
    <s v="1032"/>
    <s v="LITTLE AUSTRIA"/>
    <s v="SEEDLINGS ASS"/>
    <n v="-37"/>
    <n v="29.99"/>
    <n v="-1109.6300000000001"/>
    <n v="-410396.31999999983"/>
    <x v="35"/>
  </r>
  <r>
    <m/>
    <x v="154"/>
    <s v="Credit Note"/>
    <s v="1033"/>
    <s v="CRISANRA KWEKERY"/>
    <s v="SEEDLINGS ASS"/>
    <n v="-20"/>
    <n v="29.99"/>
    <n v="-599.79999999999995"/>
    <n v="-410996.11999999982"/>
    <x v="35"/>
  </r>
  <r>
    <m/>
    <x v="154"/>
    <s v="Credit Note"/>
    <s v="0975"/>
    <s v="IMPALA FLORA"/>
    <s v="SEEDLINGS ASS"/>
    <n v="-30"/>
    <n v="28.65"/>
    <n v="-859.5"/>
    <n v="-411855.61999999982"/>
    <x v="35"/>
  </r>
  <r>
    <m/>
    <x v="154"/>
    <s v="Credit Note"/>
    <s v="4401493987"/>
    <s v="BUILDERS WAREHOUSE:NORWOOD"/>
    <s v="SEEDLINGS ASS  28884"/>
    <n v="-13"/>
    <n v="31.85"/>
    <n v="-414.05"/>
    <n v="-412269.66999999981"/>
    <x v="35"/>
  </r>
  <r>
    <m/>
    <x v="154"/>
    <s v="Credit Note"/>
    <s v="4401493890"/>
    <s v="BUILDERS WAREHOUSE:STRUBENS VALLEY"/>
    <s v="SEEDLINGS ASS  28884"/>
    <n v="-20"/>
    <n v="31.85"/>
    <n v="-637"/>
    <n v="-412906.66999999981"/>
    <x v="35"/>
  </r>
  <r>
    <m/>
    <x v="154"/>
    <s v="Credit Note"/>
    <s v="4401493907"/>
    <s v="BUILDERS WAREHOUSE:GREENSTONE"/>
    <s v="SEEDLINGS ASS  28884"/>
    <n v="-16"/>
    <n v="31.85"/>
    <n v="-509.6"/>
    <n v="-413416.26999999979"/>
    <x v="35"/>
  </r>
  <r>
    <m/>
    <x v="154"/>
    <s v="Credit Note"/>
    <s v="4401494005"/>
    <s v="BUILDERS WAREHOUSE:KEMPTON PARK"/>
    <s v="SEEDLINGS ASS  28884"/>
    <n v="-17"/>
    <n v="31.85"/>
    <n v="-541.45000000000005"/>
    <n v="-413957.7199999998"/>
    <x v="35"/>
  </r>
  <r>
    <m/>
    <x v="154"/>
    <s v="Credit Note"/>
    <s v="4401493967"/>
    <s v="BUILDERS WAREHOUSE:HARTEBEESPOORT"/>
    <s v="SEEDLINGS ASS  28884"/>
    <n v="-45"/>
    <n v="31.85"/>
    <n v="-1433.25"/>
    <n v="-415390.9699999998"/>
    <x v="35"/>
  </r>
  <r>
    <m/>
    <x v="226"/>
    <s v="Credit Note"/>
    <s v="4401494273"/>
    <s v="BUILDERS WAREHOUSE:SECUNDA"/>
    <s v="SEEDLINGS ASS  28884"/>
    <n v="-37"/>
    <n v="31.85"/>
    <n v="-1178.45"/>
    <n v="-416569.41999999981"/>
    <x v="35"/>
  </r>
  <r>
    <m/>
    <x v="226"/>
    <s v="Credit Note"/>
    <s v="4401494420"/>
    <s v="BUILDERS WAREHOUSE:MIDRAND"/>
    <s v="SEEDLINGS ASS  28884"/>
    <n v="-50"/>
    <n v="31.85"/>
    <n v="-1592.5"/>
    <n v="-418161.91999999981"/>
    <x v="35"/>
  </r>
  <r>
    <m/>
    <x v="226"/>
    <s v="Credit Note"/>
    <s v="4401494430"/>
    <s v="BUILDERS WAREHOUSE:CEDAR SQUARE"/>
    <s v="SEEDLINGS ASS  28884"/>
    <n v="-20"/>
    <n v="31.85"/>
    <n v="-637"/>
    <n v="-418798.91999999981"/>
    <x v="35"/>
  </r>
  <r>
    <m/>
    <x v="226"/>
    <s v="Credit Note"/>
    <s v="4401494329"/>
    <s v="BUILDERS WAREHOUSE:ZAMBEZI"/>
    <s v="SEEDLINGS ASS  28884"/>
    <n v="-30"/>
    <n v="31.85"/>
    <n v="-955.5"/>
    <n v="-419754.41999999981"/>
    <x v="35"/>
  </r>
  <r>
    <m/>
    <x v="226"/>
    <s v="Credit Note"/>
    <s v="4401494284"/>
    <s v="BUILDERS WAREHOUSE:GLEN EAGLES"/>
    <s v="SEEDLINGS ASS  28884"/>
    <n v="-10"/>
    <n v="31.85"/>
    <n v="-318.5"/>
    <n v="-420072.91999999981"/>
    <x v="35"/>
  </r>
  <r>
    <m/>
    <x v="226"/>
    <s v="Credit Note"/>
    <s v="4401494426"/>
    <s v="BUILDERS WAREHOUSE:WONDER PARK"/>
    <s v="SEEDLINGS ASS  28884"/>
    <n v="-12"/>
    <n v="31.85"/>
    <n v="-382.2"/>
    <n v="-420455.11999999982"/>
    <x v="35"/>
  </r>
  <r>
    <m/>
    <x v="226"/>
    <s v="Credit Note"/>
    <s v="4401494371"/>
    <s v="BUILDERS WAREHOUSE:RIVONIA"/>
    <s v="SEEDLINGS ASS  28884"/>
    <n v="-25"/>
    <n v="31.85"/>
    <n v="-796.25"/>
    <n v="-421251.36999999982"/>
    <x v="35"/>
  </r>
  <r>
    <m/>
    <x v="226"/>
    <s v="Credit Note"/>
    <s v="10817"/>
    <s v="FH CHAMBERLAIN TRADING (PTY) LTD:KYALAMI"/>
    <s v="SEEDLINGS ASS"/>
    <n v="-48"/>
    <n v="29.5"/>
    <n v="-1416"/>
    <n v="-422667.36999999982"/>
    <x v="35"/>
  </r>
  <r>
    <m/>
    <x v="226"/>
    <s v="Credit Note"/>
    <s v="43023"/>
    <s v="FH CHAMBERLAIN TRADING (PTY) LTD:CENTURION"/>
    <s v="SEEDLINGS ASS"/>
    <n v="-19"/>
    <n v="29.5"/>
    <n v="-560.5"/>
    <n v="-423227.86999999982"/>
    <x v="35"/>
  </r>
  <r>
    <m/>
    <x v="226"/>
    <s v="Credit Note"/>
    <s v="1085"/>
    <s v="CENTRAL NURSERY DEPOT"/>
    <s v="SEEDLINGS ASS"/>
    <n v="-81"/>
    <n v="32.200000000000003"/>
    <n v="-2608.1999999999998"/>
    <n v="-425836.06999999983"/>
    <x v="35"/>
  </r>
  <r>
    <m/>
    <x v="226"/>
    <s v="Credit Note"/>
    <s v="4401494449"/>
    <s v="BUILDERS WAREHOUSE:CENTURION"/>
    <s v="SEEDLINGS ASS  28884"/>
    <n v="-12"/>
    <n v="31.85"/>
    <n v="-382.2"/>
    <n v="-426218.26999999984"/>
    <x v="35"/>
  </r>
  <r>
    <m/>
    <x v="226"/>
    <s v="Credit Note"/>
    <s v="4401494386"/>
    <s v="BUILDERS WAREHOUSE:WONDERBOOM"/>
    <s v="SEEDLINGS ASS  28884"/>
    <n v="-24"/>
    <n v="31.85"/>
    <n v="-764.4"/>
    <n v="-426982.66999999987"/>
    <x v="35"/>
  </r>
  <r>
    <m/>
    <x v="226"/>
    <s v="Credit Note"/>
    <s v="4401494434"/>
    <s v="BUILDERS WAREHOUSE:FOURWAYS"/>
    <s v="SEEDLINGS ASS  28884"/>
    <n v="-12"/>
    <n v="31.85"/>
    <n v="-382.2"/>
    <n v="-427364.86999999988"/>
    <x v="35"/>
  </r>
  <r>
    <m/>
    <x v="226"/>
    <s v="Credit Note"/>
    <s v="1084"/>
    <s v="HILLCREST NURSERY"/>
    <s v="SEEDLINGS ASS"/>
    <n v="-4"/>
    <n v="32.200000000000003"/>
    <n v="-128.80000000000001"/>
    <n v="-427493.66999999987"/>
    <x v="35"/>
  </r>
  <r>
    <m/>
    <x v="226"/>
    <s v="Credit Note"/>
    <s v="0894"/>
    <s v="MONTROSE NURSERY"/>
    <s v="SEEDLINGS ASS"/>
    <n v="-12"/>
    <n v="29.99"/>
    <n v="-359.88"/>
    <n v="-427853.54999999987"/>
    <x v="35"/>
  </r>
  <r>
    <m/>
    <x v="226"/>
    <s v="Credit Note"/>
    <s v="26111"/>
    <s v="LIFESTYLE HOME GARDEN"/>
    <s v="SEEDLINGS ASS"/>
    <n v="-60"/>
    <n v="29.2"/>
    <n v="-1752"/>
    <n v="-429605.54999999987"/>
    <x v="35"/>
  </r>
  <r>
    <m/>
    <x v="226"/>
    <s v="Credit Note"/>
    <s v="26110"/>
    <s v="LIFESTYLE HOME GARDEN"/>
    <s v="SEEDLINGS ASS"/>
    <n v="-10"/>
    <n v="29.2"/>
    <n v="-292"/>
    <n v="-429897.54999999987"/>
    <x v="35"/>
  </r>
  <r>
    <m/>
    <x v="227"/>
    <s v="Credit Note"/>
    <s v="4401494656"/>
    <s v="BUILDERS WAREHOUSE:CRAIGHALL PARK"/>
    <s v="SEEDLINGS ASS  43611"/>
    <n v="-10"/>
    <n v="31.85"/>
    <n v="-318.5"/>
    <n v="-430216.04999999987"/>
    <x v="35"/>
  </r>
  <r>
    <m/>
    <x v="227"/>
    <s v="Credit Note"/>
    <s v="4401494716"/>
    <s v="BUILDERS WAREHOUSE:KLERKSDORP"/>
    <s v="SEEDLINGS ASS  28884"/>
    <n v="-58"/>
    <n v="31.85"/>
    <n v="-1847.3"/>
    <n v="-432063.34999999986"/>
    <x v="35"/>
  </r>
  <r>
    <m/>
    <x v="227"/>
    <s v="Credit Note"/>
    <s v="29545"/>
    <s v="FH CHAMBERLAIN TRADING (PTY) LTD:SILVER LAKES"/>
    <s v="SEEDLINGS ASS"/>
    <n v="-52"/>
    <n v="29.5"/>
    <n v="-1534"/>
    <n v="-433597.34999999986"/>
    <x v="35"/>
  </r>
  <r>
    <m/>
    <x v="227"/>
    <s v="Credit Note"/>
    <s v="4401494710"/>
    <s v="BUILDERS WAREHOUSE:SOUTHGATE"/>
    <s v="SEEDLINGS ASS  28884"/>
    <n v="-39"/>
    <n v="31.85"/>
    <n v="-1242.1500000000001"/>
    <n v="-434839.49999999988"/>
    <x v="35"/>
  </r>
  <r>
    <m/>
    <x v="228"/>
    <s v="Credit Note"/>
    <s v="4401495072"/>
    <s v="BUILDERS WAREHOUSE:NORTHRIDING"/>
    <s v="SEEDLINGS ASS  28884"/>
    <n v="-52"/>
    <n v="31.85"/>
    <n v="-1656.2"/>
    <n v="-436495.6999999999"/>
    <x v="35"/>
  </r>
  <r>
    <m/>
    <x v="228"/>
    <s v="Credit Note"/>
    <s v="4401495132"/>
    <s v="BUILDERS WAREHOUSE:NOORDHEUWEL"/>
    <s v="SEEDLINGS ASS  28884"/>
    <n v="-10"/>
    <n v="31.85"/>
    <n v="-318.5"/>
    <n v="-436814.1999999999"/>
    <x v="35"/>
  </r>
  <r>
    <m/>
    <x v="228"/>
    <s v="Credit Note"/>
    <s v="4401495003"/>
    <s v="BUILDERS WAREHOUSE:BEDFORDVIEW"/>
    <s v="SEEDLINGS ASS  28884"/>
    <n v="-30"/>
    <n v="31.85"/>
    <n v="-955.5"/>
    <n v="-437769.6999999999"/>
    <x v="35"/>
  </r>
  <r>
    <m/>
    <x v="228"/>
    <s v="Credit Note"/>
    <s v="1125"/>
    <s v="CRISANRA KWEKERY"/>
    <s v="SEEDLINGS ASS"/>
    <n v="-27"/>
    <n v="26.25"/>
    <n v="-708.75"/>
    <n v="-438478.4499999999"/>
    <x v="35"/>
  </r>
  <r>
    <m/>
    <x v="228"/>
    <s v="Credit Note"/>
    <s v="1124"/>
    <s v="LITTLE AUSTRIA"/>
    <s v="SEEDLINGS ASS"/>
    <n v="-4"/>
    <n v="29.99"/>
    <n v="-119.96"/>
    <n v="-438598.40999999992"/>
    <x v="35"/>
  </r>
  <r>
    <m/>
    <x v="228"/>
    <s v="Credit Note"/>
    <s v="4401495005"/>
    <s v="BUILDERS WAREHOUSE:FLORIDA GLEN"/>
    <s v="SEEDLINGS ASS  28884"/>
    <n v="-10"/>
    <n v="31.85"/>
    <n v="-318.5"/>
    <n v="-438916.90999999992"/>
    <x v="35"/>
  </r>
  <r>
    <m/>
    <x v="228"/>
    <s v="Credit Note"/>
    <s v="86649A"/>
    <s v="CENTRAL NURSERY DEPOT"/>
    <s v="SEEDLINGS ASS"/>
    <n v="-30"/>
    <n v="32.200000000000003"/>
    <n v="-966"/>
    <n v="-439882.90999999992"/>
    <x v="35"/>
  </r>
  <r>
    <m/>
    <x v="255"/>
    <s v="Credit Note"/>
    <s v="86667A"/>
    <s v="IMPALA FLORA"/>
    <s v="SEEDLINGS ASS"/>
    <n v="-10"/>
    <n v="25.2"/>
    <n v="-252"/>
    <n v="-440134.90999999992"/>
    <x v="35"/>
  </r>
  <r>
    <m/>
    <x v="255"/>
    <s v="Credit Note"/>
    <s v="4401495453"/>
    <s v="BUILDERS WAREHOUSE:BLOEMFONTEIN"/>
    <s v="SEEDLINGS ASS  28884"/>
    <n v="-80"/>
    <n v="31.85"/>
    <n v="-2548"/>
    <n v="-442682.90999999992"/>
    <x v="35"/>
  </r>
  <r>
    <m/>
    <x v="255"/>
    <s v="Credit Note"/>
    <s v="4401495433"/>
    <s v="BUILDERS WAREHOUSE:FOURWAYS"/>
    <s v="SEEDLINGS ASS  28884"/>
    <n v="-11"/>
    <n v="31.85"/>
    <n v="-350.35"/>
    <n v="-443033.25999999989"/>
    <x v="35"/>
  </r>
  <r>
    <m/>
    <x v="255"/>
    <s v="Credit Note"/>
    <s v="4401495408"/>
    <s v="BUILDERS WAREHOUSE:EDENVALE"/>
    <s v="SEEDLINGS ASS  28884"/>
    <n v="-22"/>
    <n v="31.85"/>
    <n v="-700.7"/>
    <n v="-443733.9599999999"/>
    <x v="35"/>
  </r>
  <r>
    <m/>
    <x v="255"/>
    <s v="Credit Note"/>
    <s v="4401495413"/>
    <s v="BUILDERS WAREHOUSE:NEWMARKET"/>
    <s v="SEEDLINGS ASS  28884"/>
    <n v="-60"/>
    <n v="31.85"/>
    <n v="-1911"/>
    <n v="-445644.9599999999"/>
    <x v="35"/>
  </r>
  <r>
    <m/>
    <x v="255"/>
    <s v="Credit Note"/>
    <s v="4401495431"/>
    <s v="BUILDERS WAREHOUSE:BOKSBURG (NEW)"/>
    <s v="SEEDLINGS ASS  28884"/>
    <n v="-30"/>
    <n v="31.85"/>
    <n v="-955.5"/>
    <n v="-446600.4599999999"/>
    <x v="35"/>
  </r>
  <r>
    <m/>
    <x v="255"/>
    <s v="Credit Note"/>
    <s v="4401495448"/>
    <s v="BUILDERS WAREHOUSE:RIVONIA"/>
    <s v="SEEDLINGS ASS  28884"/>
    <n v="-5"/>
    <n v="31.85"/>
    <n v="-159.25"/>
    <n v="-446759.7099999999"/>
    <x v="35"/>
  </r>
  <r>
    <m/>
    <x v="255"/>
    <s v="Credit Note"/>
    <s v="4401495454"/>
    <s v="BUILDERS WAREHOUSE:SUNWARD PARK"/>
    <s v="SEEDLINGS ASS  28884"/>
    <n v="-23"/>
    <n v="31.85"/>
    <n v="-732.55"/>
    <n v="-447492.25999999989"/>
    <x v="35"/>
  </r>
  <r>
    <m/>
    <x v="255"/>
    <s v="Credit Note"/>
    <s v="4401495449"/>
    <s v="BUILDERS WAREHOUSE:MAFIKENG"/>
    <s v="SEEDLINGS ASS  28884"/>
    <n v="-150"/>
    <n v="31.85"/>
    <n v="-4777.5"/>
    <n v="-452269.75999999989"/>
    <x v="35"/>
  </r>
  <r>
    <m/>
    <x v="291"/>
    <s v="Credit Note"/>
    <s v="4401495870"/>
    <s v="BUILDERS WAREHOUSE:NORTHMEAD"/>
    <s v="SEEDLINGS ASS  28884"/>
    <n v="-11"/>
    <n v="31.85"/>
    <n v="-350.35"/>
    <n v="-452620.10999999987"/>
    <x v="35"/>
  </r>
  <r>
    <m/>
    <x v="291"/>
    <s v="Credit Note"/>
    <s v="4401495876"/>
    <s v="BUILDERS WAREHOUSE:NORWOOD"/>
    <s v="SEEDLINGS ASS  28884"/>
    <n v="-40"/>
    <n v="31.85"/>
    <n v="-1274"/>
    <n v="-453894.10999999987"/>
    <x v="35"/>
  </r>
  <r>
    <m/>
    <x v="291"/>
    <s v="Credit Note"/>
    <s v="4401495865"/>
    <s v="BUILDERS WAREHOUSE:STRUBENS VALLEY"/>
    <s v="SEEDLINGS ASS  28884"/>
    <n v="-35"/>
    <n v="31.85"/>
    <n v="-1114.75"/>
    <n v="-455008.85999999987"/>
    <x v="35"/>
  </r>
  <r>
    <m/>
    <x v="291"/>
    <s v="Credit Note"/>
    <s v="4401495896"/>
    <s v="BUILDERS WAREHOUSE:BOKSBURG (NEW)"/>
    <s v="SEEDLINGS ASS  28884"/>
    <n v="-10"/>
    <n v="31.85"/>
    <n v="-318.5"/>
    <n v="-455327.35999999987"/>
    <x v="35"/>
  </r>
  <r>
    <m/>
    <x v="59"/>
    <s v="Credit Note"/>
    <s v="0897"/>
    <s v="ECKARDS GARDEN PAVILION"/>
    <s v="SEEDLINGS ASS"/>
    <n v="-13"/>
    <n v="29.6"/>
    <n v="-384.8"/>
    <n v="-455712.15999999986"/>
    <x v="35"/>
  </r>
  <r>
    <m/>
    <x v="59"/>
    <s v="Credit Note"/>
    <s v="4401496183"/>
    <s v="BUILDERS WAREHOUSE:RASLOUW"/>
    <s v="SEEDLINGS ASS  28884"/>
    <n v="-16"/>
    <n v="31.85"/>
    <n v="-509.6"/>
    <n v="-456221.75999999983"/>
    <x v="35"/>
  </r>
  <r>
    <m/>
    <x v="59"/>
    <s v="Credit Note"/>
    <s v="4401496255"/>
    <s v="BUILDERS WAREHOUSE:RUSTENBURG"/>
    <s v="SEEDLINGS ASS  28884"/>
    <n v="-100"/>
    <n v="31.85"/>
    <n v="-3185"/>
    <n v="-459406.75999999983"/>
    <x v="35"/>
  </r>
  <r>
    <m/>
    <x v="59"/>
    <s v="Credit Note"/>
    <s v="26140"/>
    <s v="LIFESTYLE HOME GARDEN"/>
    <s v="SEEDLINGS ASS"/>
    <n v="-20"/>
    <n v="29.2"/>
    <n v="-584"/>
    <n v="-459990.75999999983"/>
    <x v="35"/>
  </r>
  <r>
    <m/>
    <x v="59"/>
    <s v="Credit Note"/>
    <s v="26142"/>
    <s v="LIFESTYLE HOME GARDEN"/>
    <s v="SEEDLINGS ASS"/>
    <n v="-35"/>
    <n v="29.2"/>
    <n v="-1022"/>
    <n v="-461012.75999999983"/>
    <x v="35"/>
  </r>
  <r>
    <m/>
    <x v="59"/>
    <s v="Credit Note"/>
    <s v="4401496137"/>
    <s v="BUILDERS WAREHOUSE:CENTURION"/>
    <s v="SEEDLINGS ASS  28884"/>
    <n v="-58"/>
    <n v="31.85"/>
    <n v="-1847.3"/>
    <n v="-462860.05999999982"/>
    <x v="35"/>
  </r>
  <r>
    <m/>
    <x v="59"/>
    <s v="Credit Note"/>
    <s v="4401496124"/>
    <s v="BUILDERS WAREHOUSE:BRYANSTON"/>
    <s v="SEEDLINGS ASS  28884"/>
    <n v="-10"/>
    <n v="31.85"/>
    <n v="-318.5"/>
    <n v="-463178.55999999982"/>
    <x v="35"/>
  </r>
  <r>
    <m/>
    <x v="59"/>
    <s v="Credit Note"/>
    <s v="4401496160"/>
    <s v="BUILDERS WAREHOUSE:ZAMBEZI"/>
    <s v="SEEDLINGS ASS  28884"/>
    <n v="-20"/>
    <n v="31.85"/>
    <n v="-637"/>
    <n v="-463815.55999999982"/>
    <x v="35"/>
  </r>
  <r>
    <m/>
    <x v="59"/>
    <s v="Credit Note"/>
    <s v="4401496269"/>
    <s v="BUILDERS WAREHOUSE:CEDAR SQUARE"/>
    <s v="SEEDLINGS ASS  28884"/>
    <n v="-20"/>
    <n v="31.85"/>
    <n v="-637"/>
    <n v="-464452.55999999982"/>
    <x v="35"/>
  </r>
  <r>
    <m/>
    <x v="59"/>
    <s v="Credit Note"/>
    <s v="4401496240"/>
    <s v="BUILDERS WAREHOUSE:WONDER PARK"/>
    <s v="SEEDLINGS ASS  28884"/>
    <n v="-36"/>
    <n v="31.85"/>
    <n v="-1146.5999999999999"/>
    <n v="-465599.1599999998"/>
    <x v="35"/>
  </r>
  <r>
    <m/>
    <x v="59"/>
    <s v="Credit Note"/>
    <s v="4401496204"/>
    <s v="BUILDERS WAREHOUSE:FOURWAYS"/>
    <s v="SEEDLINGS ASS  28884"/>
    <n v="-20"/>
    <n v="31.85"/>
    <n v="-637"/>
    <n v="-466236.1599999998"/>
    <x v="35"/>
  </r>
  <r>
    <m/>
    <x v="59"/>
    <s v="Credit Note"/>
    <s v="4401496259"/>
    <s v="BUILDERS WAREHOUSE:WOODLANDS"/>
    <s v="SEEDLINGS ASS  28884"/>
    <n v="-75"/>
    <n v="31.85"/>
    <n v="-2388.75"/>
    <n v="-468624.9099999998"/>
    <x v="35"/>
  </r>
  <r>
    <m/>
    <x v="155"/>
    <s v="Credit Note"/>
    <s v="4401496494"/>
    <s v="BUILDERS WAREHOUSE:LAMBTON"/>
    <s v="SEEDLINGS ASS  28884"/>
    <n v="-35"/>
    <n v="31.85"/>
    <n v="-1114.75"/>
    <n v="-469739.6599999998"/>
    <x v="35"/>
  </r>
  <r>
    <m/>
    <x v="155"/>
    <s v="Credit Note"/>
    <s v="86546A"/>
    <s v="BUILDERS WAREHOUSE:LAMBTON"/>
    <s v="SEEDLINGS ASS  28884"/>
    <n v="-5"/>
    <n v="31.85"/>
    <n v="-159.25"/>
    <n v="-469898.9099999998"/>
    <x v="35"/>
  </r>
  <r>
    <m/>
    <x v="155"/>
    <s v="Credit Note"/>
    <s v="4401496491"/>
    <s v="BUILDERS WAREHOUSE:SOUTHGATE"/>
    <s v="SEEDLINGS ASS  28884"/>
    <n v="-10"/>
    <n v="31.85"/>
    <n v="-318.5"/>
    <n v="-470217.4099999998"/>
    <x v="35"/>
  </r>
  <r>
    <m/>
    <x v="155"/>
    <s v="Credit Note"/>
    <s v="4401496486"/>
    <s v="BUILDERS WAREHOUSE:KLERKSDORP"/>
    <s v="SEEDLINGS ASS  28884"/>
    <n v="-12"/>
    <n v="31.85"/>
    <n v="-382.2"/>
    <n v="-470599.60999999981"/>
    <x v="35"/>
  </r>
  <r>
    <m/>
    <x v="155"/>
    <s v="Credit Note"/>
    <s v="4401496435"/>
    <s v="BUILDERS WAREHOUSE:SOWETO"/>
    <s v="SEEDLINGS ASS  28884"/>
    <n v="-10"/>
    <n v="31.85"/>
    <n v="-318.5"/>
    <n v="-470918.10999999981"/>
    <x v="35"/>
  </r>
  <r>
    <m/>
    <x v="155"/>
    <s v="Credit Note"/>
    <s v="4401496610"/>
    <s v="BUILDERS WAREHOUSE:CRAIGHALL PARK"/>
    <s v="SEEDLINGS ASS  28884"/>
    <n v="-10"/>
    <n v="31.85"/>
    <n v="-318.5"/>
    <n v="-471236.60999999981"/>
    <x v="35"/>
  </r>
  <r>
    <m/>
    <x v="155"/>
    <s v="Credit Note"/>
    <s v="15663"/>
    <s v="GARDENSHOP PARKTOWN"/>
    <s v="SEEDLINGS ASS"/>
    <n v="-10"/>
    <n v="31.8"/>
    <n v="-318"/>
    <n v="-471554.60999999981"/>
    <x v="35"/>
  </r>
  <r>
    <m/>
    <x v="155"/>
    <s v="Credit Note"/>
    <s v="35692"/>
    <s v="FH CHAMBERLAIN TRADING (PTY) LTD:MONTANA"/>
    <s v="SEEDLINGS ASS"/>
    <n v="-10"/>
    <n v="31.85"/>
    <n v="-318.5"/>
    <n v="-471873.10999999981"/>
    <x v="35"/>
  </r>
  <r>
    <m/>
    <x v="156"/>
    <s v="Credit Note"/>
    <s v="4401496934"/>
    <s v="BUILDERS WAREHOUSE:NOORDHEUWEL"/>
    <s v="SEEDLINGS ASS  28884"/>
    <n v="-20"/>
    <n v="31.85"/>
    <n v="-637"/>
    <n v="-472510.10999999981"/>
    <x v="35"/>
  </r>
  <r>
    <m/>
    <x v="156"/>
    <s v="Credit Note"/>
    <s v="4401497038"/>
    <s v="BUILDERS WAREHOUSE:NORTHRIDING"/>
    <s v="SEEDLINGS ASS  28884"/>
    <n v="-45"/>
    <n v="31.85"/>
    <n v="-1433.25"/>
    <n v="-473943.35999999981"/>
    <x v="35"/>
  </r>
  <r>
    <m/>
    <x v="156"/>
    <s v="Credit Note"/>
    <s v="4401497005"/>
    <s v="BUILDERS WAREHOUSE:BEDWORTH PARK"/>
    <s v="SEEDLINGS ASS  28884"/>
    <n v="-37"/>
    <n v="31.85"/>
    <n v="-1178.45"/>
    <n v="-475121.80999999982"/>
    <x v="35"/>
  </r>
  <r>
    <m/>
    <x v="156"/>
    <s v="Credit Note"/>
    <s v="4401496918"/>
    <s v="BUILDERS WAREHOUSE:KEMPTON PARK"/>
    <s v="SEEDLINGS ASS  28884"/>
    <n v="-30"/>
    <n v="31.85"/>
    <n v="-955.5"/>
    <n v="-476077.30999999982"/>
    <x v="35"/>
  </r>
  <r>
    <m/>
    <x v="156"/>
    <s v="Credit Note"/>
    <s v="4401496995"/>
    <s v="BUILDERS WAREHOUSE:STRUBENS VALLEY"/>
    <s v="SEEDLINGS ASS  28884"/>
    <n v="-10"/>
    <n v="31.85"/>
    <n v="-318.5"/>
    <n v="-476395.80999999982"/>
    <x v="35"/>
  </r>
  <r>
    <m/>
    <x v="156"/>
    <s v="Credit Note"/>
    <s v="4401496939"/>
    <s v="BUILDERS WAREHOUSE:VEREENIGING"/>
    <s v="SEEDLINGS ASS  28884"/>
    <n v="-30"/>
    <n v="31.85"/>
    <n v="-955.5"/>
    <n v="-477351.30999999982"/>
    <x v="35"/>
  </r>
  <r>
    <m/>
    <x v="156"/>
    <s v="Credit Note"/>
    <s v="1127"/>
    <s v="LITTLE AUSTRIA"/>
    <s v="SEEDLINGS IMPATIENS SPECIAL"/>
    <n v="-8"/>
    <n v="19.989999999999998"/>
    <n v="-159.91999999999999"/>
    <n v="-477511.22999999981"/>
    <x v="35"/>
  </r>
  <r>
    <m/>
    <x v="156"/>
    <s v="Credit Note"/>
    <s v="1127"/>
    <s v="LITTLE AUSTRIA"/>
    <s v="SEEDLINGS ASS"/>
    <n v="-3"/>
    <n v="29.99"/>
    <n v="-89.97"/>
    <n v="-477601.19999999978"/>
    <x v="35"/>
  </r>
  <r>
    <m/>
    <x v="156"/>
    <s v="Credit Note"/>
    <s v="0976"/>
    <s v="MONTROSE NURSERY"/>
    <s v="SEEDLINGS ASS"/>
    <n v="-13"/>
    <n v="29.99"/>
    <n v="-389.87"/>
    <n v="-477991.06999999977"/>
    <x v="35"/>
  </r>
  <r>
    <m/>
    <x v="156"/>
    <s v="Credit Note"/>
    <s v="0976"/>
    <s v="MONTROSE NURSERY"/>
    <s v="SEEDLINGS ASS IMPATIENS"/>
    <n v="-11"/>
    <n v="19.989999999999998"/>
    <n v="-219.89"/>
    <n v="-478210.95999999979"/>
    <x v="35"/>
  </r>
  <r>
    <m/>
    <x v="156"/>
    <s v="Credit Note"/>
    <s v="4401497380"/>
    <s v="BUILDERS WAREHOUSE:EDENVALE"/>
    <s v="SEEDLINGS ASS  28884"/>
    <n v="-36"/>
    <n v="31.85"/>
    <n v="-1146.5999999999999"/>
    <n v="-479357.55999999976"/>
    <x v="35"/>
  </r>
  <r>
    <m/>
    <x v="156"/>
    <s v="Credit Note"/>
    <s v="4401497322"/>
    <s v="BUILDERS WAREHOUSE:RIVONIA"/>
    <s v="SEEDLINGS ASS  28884"/>
    <n v="-20"/>
    <n v="31.85"/>
    <n v="-637"/>
    <n v="-479994.55999999976"/>
    <x v="35"/>
  </r>
  <r>
    <m/>
    <x v="157"/>
    <s v="Credit Note"/>
    <s v="4401497431"/>
    <s v="BUILDERS WAREHOUSE:NELSPRUIT"/>
    <s v="SEEDLINGS ASS  28884"/>
    <n v="-88"/>
    <n v="31.85"/>
    <n v="-2802.8"/>
    <n v="-482797.35999999975"/>
    <x v="35"/>
  </r>
  <r>
    <m/>
    <x v="157"/>
    <s v="Credit Note"/>
    <s v="4401497387"/>
    <s v="BUILDERS WAREHOUSE:FOURWAYS"/>
    <s v="SEEDLINGS ASS  28884"/>
    <n v="-15"/>
    <n v="31.85"/>
    <n v="-477.75"/>
    <n v="-483275.10999999975"/>
    <x v="35"/>
  </r>
  <r>
    <m/>
    <x v="157"/>
    <s v="Credit Note"/>
    <s v="4401497388"/>
    <s v="BUILDERS WAREHOUSE:NEWMARKET"/>
    <s v="SEEDLINGS ASS  28884"/>
    <n v="-25"/>
    <n v="31.85"/>
    <n v="-796.25"/>
    <n v="-484071.35999999975"/>
    <x v="35"/>
  </r>
  <r>
    <m/>
    <x v="157"/>
    <s v="Credit Note"/>
    <s v="4401497344"/>
    <s v="BUILDERS WAREHOUSE:SUNWARD PARK"/>
    <s v="SEEDLINGS ASS 28884"/>
    <n v="-93"/>
    <n v="31.85"/>
    <n v="-2962.05"/>
    <n v="-487033.40999999974"/>
    <x v="35"/>
  </r>
  <r>
    <m/>
    <x v="157"/>
    <s v="Credit Note"/>
    <s v="4401497401"/>
    <s v="BUILDERS WAREHOUSE:BOKSBURG (NEW)"/>
    <s v="SEEDLINGS ASS  28884"/>
    <n v="-50"/>
    <n v="31.85"/>
    <n v="-1592.5"/>
    <n v="-488625.90999999974"/>
    <x v="35"/>
  </r>
  <r>
    <m/>
    <x v="157"/>
    <s v="Credit Note"/>
    <s v="1129"/>
    <s v="THYME SQUARE"/>
    <s v="SEEDLINGS ASS"/>
    <n v="-100"/>
    <n v="27.3"/>
    <n v="-2730"/>
    <n v="-491355.90999999974"/>
    <x v="35"/>
  </r>
  <r>
    <m/>
    <x v="157"/>
    <s v="Credit Note"/>
    <s v="4401497404"/>
    <s v="BUILDERS WAREHOUSE:NORTHMEAD"/>
    <s v="SEEDLINGS ASS  28884"/>
    <n v="-17"/>
    <n v="31.85"/>
    <n v="-541.45000000000005"/>
    <n v="-491897.35999999975"/>
    <x v="35"/>
  </r>
  <r>
    <m/>
    <x v="157"/>
    <s v="Credit Note"/>
    <s v="26159"/>
    <s v="LIFESTYLE HOME GARDEN"/>
    <s v="SEEDLINGS ASS"/>
    <n v="-130"/>
    <n v="29.2"/>
    <n v="-3796"/>
    <n v="-495693.35999999975"/>
    <x v="35"/>
  </r>
  <r>
    <m/>
    <x v="157"/>
    <s v="Credit Note"/>
    <s v="1088"/>
    <s v="MONTANA GARDEN PAVILION"/>
    <s v="SEEDLINGS ASS"/>
    <n v="-44"/>
    <n v="29.6"/>
    <n v="-1302.4000000000001"/>
    <n v="-496995.75999999978"/>
    <x v="35"/>
  </r>
  <r>
    <m/>
    <x v="158"/>
    <s v="Credit Note"/>
    <s v="1089"/>
    <s v="HABITITNAK/KEENGRO"/>
    <s v="SEEDLINGS IMPATIENS"/>
    <n v="-37"/>
    <n v="19.989999999999998"/>
    <n v="-739.63"/>
    <n v="-497735.38999999978"/>
    <x v="35"/>
  </r>
  <r>
    <m/>
    <x v="158"/>
    <s v="Credit Note"/>
    <s v="1089"/>
    <s v="HABITITNAK/KEENGRO"/>
    <s v="SEEDLINGS ASS"/>
    <n v="-12"/>
    <n v="28.99"/>
    <n v="-347.88"/>
    <n v="-498083.26999999979"/>
    <x v="35"/>
  </r>
  <r>
    <m/>
    <x v="158"/>
    <s v="Credit Note"/>
    <s v="0977"/>
    <s v="LITTLE AUSTRIA"/>
    <s v="SEEDLINGS ASS"/>
    <n v="-5"/>
    <n v="29.99"/>
    <n v="-149.94999999999999"/>
    <n v="-498233.2199999998"/>
    <x v="35"/>
  </r>
  <r>
    <m/>
    <x v="158"/>
    <s v="Credit Note"/>
    <s v="4401497881"/>
    <s v="BUILDERS WAREHOUSE:STRUBENS VALLEY"/>
    <s v="SEEDLINGS ASS  28884"/>
    <n v="-24"/>
    <n v="31.85"/>
    <n v="-764.4"/>
    <n v="-498997.61999999982"/>
    <x v="35"/>
  </r>
  <r>
    <m/>
    <x v="158"/>
    <s v="Credit Note"/>
    <s v="4401497964"/>
    <s v="BUILDERS WAREHOUSE:NORWOOD"/>
    <s v="SEEDLINGS ASS  28884"/>
    <n v="-15"/>
    <n v="31.85"/>
    <n v="-477.75"/>
    <n v="-499475.36999999982"/>
    <x v="35"/>
  </r>
  <r>
    <m/>
    <x v="158"/>
    <s v="Credit Note"/>
    <s v="4401498021"/>
    <s v="BUILDERS WAREHOUSE:LYNNWOOD"/>
    <s v="SEEDLINGS ASS  28884"/>
    <n v="-115"/>
    <n v="31.85"/>
    <n v="-3662.75"/>
    <n v="-503138.11999999982"/>
    <x v="35"/>
  </r>
  <r>
    <m/>
    <x v="158"/>
    <s v="Credit Note"/>
    <s v="86737A"/>
    <s v="BUILDERS WAREHOUSE:LYNNWOOD"/>
    <s v="SEEDLINGS ASS  28884"/>
    <n v="-10"/>
    <n v="31.85"/>
    <n v="-318.5"/>
    <n v="-503456.61999999982"/>
    <x v="35"/>
  </r>
  <r>
    <m/>
    <x v="158"/>
    <s v="Credit Note"/>
    <s v="4401497986"/>
    <s v="BUILDERS WAREHOUSE:SILVERLAKES"/>
    <s v="SEEDLINGS ASS  28884"/>
    <n v="-120"/>
    <n v="31.85"/>
    <n v="-3822"/>
    <n v="-507278.61999999982"/>
    <x v="35"/>
  </r>
  <r>
    <m/>
    <x v="159"/>
    <s v="Credit Note"/>
    <s v="4401498397"/>
    <s v="BUILDERS WAREHOUSE:SECUNDA"/>
    <s v="SEEDLINGS ASS  28884"/>
    <n v="-49"/>
    <n v="31.85"/>
    <n v="-1560.65"/>
    <n v="-508839.26999999984"/>
    <x v="35"/>
  </r>
  <r>
    <m/>
    <x v="159"/>
    <s v="Credit Note"/>
    <s v="4401498506"/>
    <s v="BUILDERS WAREHOUSE:ZAMBEZI"/>
    <s v="SEEDLINGS ASS  28884"/>
    <n v="-20"/>
    <n v="31.85"/>
    <n v="-637"/>
    <n v="-509476.26999999984"/>
    <x v="35"/>
  </r>
  <r>
    <m/>
    <x v="159"/>
    <s v="Credit Note"/>
    <s v="4401498483"/>
    <s v="BUILDERS WAREHOUSE:RIVONIA"/>
    <s v="SEEDLINGS ASS  28884"/>
    <n v="-10"/>
    <n v="31.85"/>
    <n v="-318.5"/>
    <n v="-509794.76999999984"/>
    <x v="35"/>
  </r>
  <r>
    <m/>
    <x v="159"/>
    <s v="Credit Note"/>
    <s v="4401498446"/>
    <s v="BUILDERS WAREHOUSE:CENTURION"/>
    <s v="SEEDLINGS ASS  28884"/>
    <n v="-130"/>
    <n v="31.85"/>
    <n v="-4140.5"/>
    <n v="-513935.26999999984"/>
    <x v="35"/>
  </r>
  <r>
    <m/>
    <x v="159"/>
    <s v="Credit Note"/>
    <s v="4401498459"/>
    <s v="BUILDERS WAREHOUSE:FOURWAYS"/>
    <s v="SEEDLINGS ASS  28884"/>
    <n v="-7"/>
    <n v="31.85"/>
    <n v="-222.95"/>
    <n v="-514158.21999999986"/>
    <x v="35"/>
  </r>
  <r>
    <m/>
    <x v="159"/>
    <s v="Credit Note"/>
    <s v="4401498508"/>
    <s v="BUILDERS WAREHOUSE:CEDAR SQUARE"/>
    <s v="SEEDLINGS ASS  28884"/>
    <n v="-25"/>
    <n v="31.85"/>
    <n v="-796.25"/>
    <n v="-514954.46999999986"/>
    <x v="35"/>
  </r>
  <r>
    <m/>
    <x v="159"/>
    <s v="Credit Note"/>
    <s v="4401498461"/>
    <s v="BUILDERS WAREHOUSE:ERASMUS PARK"/>
    <s v="SEEDLINGS ASS  28884"/>
    <n v="-30"/>
    <n v="31.85"/>
    <n v="-955.5"/>
    <n v="-515909.96999999986"/>
    <x v="35"/>
  </r>
  <r>
    <m/>
    <x v="159"/>
    <s v="Credit Note"/>
    <s v="4401498514"/>
    <s v="BUILDERS WAREHOUSE:RASLOUW"/>
    <s v="SEEDLINGS ASS  28884"/>
    <n v="-25"/>
    <n v="31.85"/>
    <n v="-796.25"/>
    <n v="-516706.21999999986"/>
    <x v="35"/>
  </r>
  <r>
    <m/>
    <x v="159"/>
    <s v="Credit Note"/>
    <s v="15034"/>
    <s v="FH CHAMBERLAIN TRADING (PTY) LTD:RIVIERA"/>
    <s v="SEEDLINGS ASS"/>
    <n v="-24"/>
    <n v="31.85"/>
    <n v="-764.4"/>
    <n v="-517470.61999999988"/>
    <x v="35"/>
  </r>
  <r>
    <m/>
    <x v="159"/>
    <s v="Credit Note"/>
    <s v="16450"/>
    <s v="FH CHAMBERLAIN TRADING (PTY) LTD:WATERKLOOF GLEN"/>
    <s v="SEEDLINGS ASS"/>
    <n v="-16"/>
    <n v="31.85"/>
    <n v="-509.6"/>
    <n v="-517980.21999999986"/>
    <x v="35"/>
  </r>
  <r>
    <m/>
    <x v="159"/>
    <s v="Credit Note"/>
    <s v="15673"/>
    <s v="GARDENSHOP PARKTOWN"/>
    <s v="SEEDLINGS ASS"/>
    <n v="-5"/>
    <n v="31.8"/>
    <n v="-159"/>
    <n v="-518139.21999999986"/>
    <x v="35"/>
  </r>
  <r>
    <m/>
    <x v="160"/>
    <s v="Credit Note"/>
    <s v="1092"/>
    <s v="PRETTY GARDENS"/>
    <s v="SEEDLINGS ASS"/>
    <n v="-14"/>
    <n v="29.99"/>
    <n v="-419.86"/>
    <n v="-518559.07999999984"/>
    <x v="35"/>
  </r>
  <r>
    <m/>
    <x v="160"/>
    <s v="Credit Note"/>
    <s v="1090"/>
    <s v="PLANT FACTORY"/>
    <s v="SEEDLINGS ASS"/>
    <n v="-54"/>
    <n v="29.99"/>
    <n v="-1619.46"/>
    <n v="-520178.53999999986"/>
    <x v="35"/>
  </r>
  <r>
    <m/>
    <x v="160"/>
    <s v="Credit Note"/>
    <s v="4401498913"/>
    <s v="BUILDERS WAREHOUSE:KLERKSDORP"/>
    <s v="SEEDLINGS ASS  28884"/>
    <n v="-32"/>
    <n v="31.85"/>
    <n v="-1019.2"/>
    <n v="-521197.73999999987"/>
    <x v="35"/>
  </r>
  <r>
    <m/>
    <x v="160"/>
    <s v="Credit Note"/>
    <s v="4401498935"/>
    <s v="BUILDERS WAREHOUSE:CRAIGHALL PARK"/>
    <s v="SEEDLINGS ASS  28884"/>
    <n v="-11"/>
    <n v="31.85"/>
    <n v="-350.35"/>
    <n v="-521548.08999999985"/>
    <x v="35"/>
  </r>
  <r>
    <m/>
    <x v="160"/>
    <s v="Credit Note"/>
    <s v="4401498830"/>
    <s v="BUILDERS WAREHOUSE:SOUTHGATE"/>
    <s v="SEEDLINGS ASS  28884"/>
    <n v="-30"/>
    <n v="31.85"/>
    <n v="-955.5"/>
    <n v="-522503.58999999985"/>
    <x v="35"/>
  </r>
  <r>
    <m/>
    <x v="160"/>
    <s v="Credit Note"/>
    <s v="4401499027"/>
    <s v="BUILDERS WAREHOUSE:LAMBTON"/>
    <s v="SEEDLINGS ASS  28884"/>
    <n v="-30"/>
    <n v="31.85"/>
    <n v="-955.5"/>
    <n v="-523459.08999999985"/>
    <x v="35"/>
  </r>
  <r>
    <m/>
    <x v="160"/>
    <s v="Credit Note"/>
    <s v="0978"/>
    <s v="OLIVE GARDENS"/>
    <s v="SEEDLINGS ASS"/>
    <n v="-10"/>
    <n v="29.6"/>
    <n v="-296"/>
    <n v="-523755.08999999985"/>
    <x v="35"/>
  </r>
  <r>
    <m/>
    <x v="160"/>
    <s v="Credit Note"/>
    <s v="4401498980"/>
    <s v="BUILDERS WAREHOUSE:BLOEMFONTEIN"/>
    <s v="SEEDLINGS ASS  28884"/>
    <n v="-140"/>
    <n v="31.85"/>
    <n v="-4459"/>
    <n v="-528214.08999999985"/>
    <x v="35"/>
  </r>
  <r>
    <m/>
    <x v="161"/>
    <s v="Credit Note"/>
    <s v="4401499406"/>
    <s v="BUILDERS WAREHOUSE:NORTHRIDING"/>
    <s v="SEEDLINGS ASS  28884"/>
    <n v="-50"/>
    <n v="31.85"/>
    <n v="-1592.5"/>
    <n v="-529806.58999999985"/>
    <x v="35"/>
  </r>
  <r>
    <m/>
    <x v="161"/>
    <s v="Credit Note"/>
    <s v="4401499338"/>
    <s v="BUILDERS WAREHOUSE:FLORIDA GLEN"/>
    <s v="SEEDLINGS ASS  28884"/>
    <n v="-30"/>
    <n v="31.85"/>
    <n v="-955.5"/>
    <n v="-530762.08999999985"/>
    <x v="35"/>
  </r>
  <r>
    <m/>
    <x v="161"/>
    <s v="Credit Note"/>
    <s v="4401499493"/>
    <s v="BUILDERS WAREHOUSE:NORWOOD"/>
    <s v="SEEDLINGS ASS  28884"/>
    <n v="-30"/>
    <n v="31.85"/>
    <n v="-955.5"/>
    <n v="-531717.58999999985"/>
    <x v="35"/>
  </r>
  <r>
    <m/>
    <x v="161"/>
    <s v="Credit Note"/>
    <s v="4401499390"/>
    <s v="BUILDERS WAREHOUSE:KEMPTON PARK"/>
    <s v="SEEDLINGS ASS  28884"/>
    <n v="-30"/>
    <n v="31.85"/>
    <n v="-955.5"/>
    <n v="-532673.08999999985"/>
    <x v="35"/>
  </r>
  <r>
    <m/>
    <x v="161"/>
    <s v="Credit Note"/>
    <s v="4401499414"/>
    <s v="BUILDERS WAREHOUSE:GREENSTONE"/>
    <s v="SEEDLINGS ASS  28884"/>
    <n v="-30"/>
    <n v="31.85"/>
    <n v="-955.5"/>
    <n v="-533628.58999999985"/>
    <x v="35"/>
  </r>
  <r>
    <m/>
    <x v="161"/>
    <s v="Credit Note"/>
    <s v="RTS1033744"/>
    <s v="RIVERSIDE MICA"/>
    <s v="SEEDLINGS ASS"/>
    <n v="-3"/>
    <n v="31.65"/>
    <n v="-94.95"/>
    <n v="-533723.5399999998"/>
    <x v="35"/>
  </r>
  <r>
    <m/>
    <x v="162"/>
    <s v="Credit Note"/>
    <s v="4401499874"/>
    <s v="BUILDERS WAREHOUSE:BETHLEHEM"/>
    <s v="SEEDLINGS ASS  28884"/>
    <n v="-200"/>
    <n v="31.85"/>
    <n v="-6370"/>
    <n v="-540093.5399999998"/>
    <x v="35"/>
  </r>
  <r>
    <m/>
    <x v="162"/>
    <s v="Credit Note"/>
    <s v="4401499865"/>
    <s v="BUILDERS WAREHOUSE:NEWMARKET"/>
    <s v="SEEDLINGS ASS  28884"/>
    <n v="-72"/>
    <n v="31.85"/>
    <n v="-2293.1999999999998"/>
    <n v="-542386.73999999976"/>
    <x v="35"/>
  </r>
  <r>
    <m/>
    <x v="162"/>
    <s v="Credit Note"/>
    <s v="4401499815"/>
    <s v="BUILDERS WAREHOUSE:EDENVALE"/>
    <s v="SEEDLINGS ASS  28884"/>
    <n v="-15"/>
    <n v="31.85"/>
    <n v="-477.75"/>
    <n v="-542864.48999999976"/>
    <x v="35"/>
  </r>
  <r>
    <m/>
    <x v="162"/>
    <s v="Credit Note"/>
    <s v="4401499897"/>
    <s v="BUILDERS WAREHOUSE:MIDRAND"/>
    <s v="SEEDLINGS ASS  28884"/>
    <n v="-120"/>
    <n v="31.85"/>
    <n v="-3822"/>
    <n v="-546686.48999999976"/>
    <x v="35"/>
  </r>
  <r>
    <m/>
    <x v="162"/>
    <s v="Credit Note"/>
    <s v="4401499871"/>
    <s v="BUILDERS WAREHOUSE:FOURWAYS"/>
    <s v="SEEDLINGS ASS  28884"/>
    <n v="-8"/>
    <n v="31.85"/>
    <n v="-254.8"/>
    <n v="-546941.2899999998"/>
    <x v="35"/>
  </r>
  <r>
    <m/>
    <x v="162"/>
    <s v="Credit Note"/>
    <s v="4401499900"/>
    <s v="BUILDERS WAREHOUSE:BOKSBURG (NEW)"/>
    <s v="SEEDLINGS ASS  28884"/>
    <n v="-40"/>
    <n v="31.85"/>
    <n v="-1274"/>
    <n v="-548215.2899999998"/>
    <x v="35"/>
  </r>
  <r>
    <m/>
    <x v="162"/>
    <s v="Credit Note"/>
    <s v="4401499910"/>
    <s v="BUILDERS WAREHOUSE:RIVONIA"/>
    <s v="SEEDLINGS ASS  28884"/>
    <n v="-60"/>
    <n v="31.85"/>
    <n v="-1911"/>
    <n v="-550126.2899999998"/>
    <x v="35"/>
  </r>
  <r>
    <m/>
    <x v="162"/>
    <s v="Credit Note"/>
    <s v="4401499923"/>
    <s v="BUILDERS WAREHOUSE:ROBINDALE"/>
    <s v="SEEDLINGS ASS  28884"/>
    <n v="-150"/>
    <n v="31.85"/>
    <n v="-4777.5"/>
    <n v="-554903.7899999998"/>
    <x v="35"/>
  </r>
  <r>
    <m/>
    <x v="162"/>
    <s v="Credit Note"/>
    <s v="4401499823"/>
    <s v="BUILDERS WAREHOUSE:MIDDELBURG"/>
    <s v="SEEDLINGS ASS  28884"/>
    <n v="-48"/>
    <n v="31.85"/>
    <n v="-1528.8"/>
    <n v="-556432.58999999985"/>
    <x v="35"/>
  </r>
  <r>
    <m/>
    <x v="162"/>
    <s v="Credit Note"/>
    <s v="26188"/>
    <s v="LIFESTYLE HOME GARDEN"/>
    <s v="SEEDLINGS ASS"/>
    <n v="-20"/>
    <n v="29.2"/>
    <n v="-584"/>
    <n v="-557016.58999999985"/>
    <x v="35"/>
  </r>
  <r>
    <m/>
    <x v="162"/>
    <s v="Credit Note"/>
    <s v="1130"/>
    <s v="IMPALA FLORA"/>
    <s v="SEEDLINGS ASS"/>
    <n v="-20"/>
    <n v="28.65"/>
    <n v="-573"/>
    <n v="-557589.58999999985"/>
    <x v="35"/>
  </r>
  <r>
    <m/>
    <x v="135"/>
    <s v="Credit Note"/>
    <s v="86794A"/>
    <s v="THYME SQUARE"/>
    <s v="SEEDLINGS ASS"/>
    <n v="-35"/>
    <n v="27.3"/>
    <n v="-955.5"/>
    <n v="-558545.08999999985"/>
    <x v="35"/>
  </r>
  <r>
    <m/>
    <x v="163"/>
    <s v="Credit Note"/>
    <s v="0980"/>
    <s v="LINKSFIELD NURSERY"/>
    <s v="SEEDLINGS ASS"/>
    <n v="-9"/>
    <n v="29.99"/>
    <n v="-269.91000000000003"/>
    <n v="-558814.99999999988"/>
    <x v="35"/>
  </r>
  <r>
    <m/>
    <x v="163"/>
    <s v="Credit Note"/>
    <s v="1093"/>
    <s v="LITTLE AUSTRIA"/>
    <s v="SEEDLINGS ASS"/>
    <n v="-8"/>
    <n v="29.99"/>
    <n v="-239.92"/>
    <n v="-559054.91999999993"/>
    <x v="35"/>
  </r>
  <r>
    <m/>
    <x v="163"/>
    <s v="Credit Note"/>
    <s v="0979"/>
    <s v="RAINBOW GARDEN AND HOME CENTRE"/>
    <s v="SEEDLINGS ASS"/>
    <n v="-32"/>
    <n v="29.99"/>
    <n v="-959.68"/>
    <n v="-560014.6"/>
    <x v="35"/>
  </r>
  <r>
    <m/>
    <x v="163"/>
    <s v="Credit Note"/>
    <s v="4401500367"/>
    <s v="BUILDERS WAREHOUSE:GREENSTONE"/>
    <s v="SEEDLINGS ASS  28884"/>
    <n v="-40"/>
    <n v="31.85"/>
    <n v="-1274"/>
    <n v="-561288.6"/>
    <x v="35"/>
  </r>
  <r>
    <m/>
    <x v="163"/>
    <s v="Credit Note"/>
    <s v="4401500453"/>
    <s v="BUILDERS WAREHOUSE:KEMPTON PARK"/>
    <s v="SEEDLINGS ASS  28884"/>
    <n v="-20"/>
    <n v="31.85"/>
    <n v="-637"/>
    <n v="-561925.6"/>
    <x v="35"/>
  </r>
  <r>
    <m/>
    <x v="163"/>
    <s v="Credit Note"/>
    <s v="4401500364"/>
    <s v="BUILDERS WAREHOUSE:STRUBENS VALLEY"/>
    <s v="SEEDLINGS ASS  28884"/>
    <n v="-20"/>
    <n v="31.85"/>
    <n v="-637"/>
    <n v="-562562.6"/>
    <x v="35"/>
  </r>
  <r>
    <m/>
    <x v="163"/>
    <s v="Credit Note"/>
    <s v="4401500520"/>
    <s v="BUILDERS WAREHOUSE:RUSTENBURG"/>
    <s v="SEEDLINGS ASS  28884"/>
    <n v="-110"/>
    <n v="31.85"/>
    <n v="-3503.5"/>
    <n v="-566066.1"/>
    <x v="35"/>
  </r>
  <r>
    <m/>
    <x v="163"/>
    <s v="Credit Note"/>
    <s v="4401500514"/>
    <s v="BUILDERS WAREHOUSE:HARTEBEESPOORT"/>
    <s v="SEEDLINGS ASS  28884"/>
    <n v="-138"/>
    <n v="31.85"/>
    <n v="-4395.3"/>
    <n v="-570461.4"/>
    <x v="35"/>
  </r>
  <r>
    <m/>
    <x v="163"/>
    <s v="Credit Note"/>
    <s v="1094"/>
    <s v="PLANTYARD"/>
    <s v="SEEDLINGS ASS"/>
    <n v="-10"/>
    <n v="29.99"/>
    <n v="-299.89999999999998"/>
    <n v="-570761.30000000005"/>
    <x v="35"/>
  </r>
  <r>
    <m/>
    <x v="163"/>
    <s v="Credit Note"/>
    <s v="4401500337"/>
    <s v="BUILDERS WAREHOUSE:NORTHMEAD"/>
    <s v="SEEDLINGS ASS"/>
    <n v="-10"/>
    <n v="31.85"/>
    <n v="-318.5"/>
    <n v="-571079.80000000005"/>
    <x v="35"/>
  </r>
  <r>
    <m/>
    <x v="163"/>
    <s v="Credit Note"/>
    <s v="4401497395"/>
    <s v="BUILDERS WAREHOUSE:NORTHMEAD"/>
    <s v="SEEDLINGS ASS"/>
    <n v="-20"/>
    <n v="31.85"/>
    <n v="-637"/>
    <n v="-571716.80000000005"/>
    <x v="35"/>
  </r>
  <r>
    <m/>
    <x v="164"/>
    <s v="Credit Note"/>
    <s v="4401501010"/>
    <s v="BUILDERS WAREHOUSE:CEDAR SQUARE"/>
    <s v="SEEDLINGS ASS  28884"/>
    <n v="-30"/>
    <n v="31.85"/>
    <n v="-955.5"/>
    <n v="-572672.30000000005"/>
    <x v="35"/>
  </r>
  <r>
    <m/>
    <x v="164"/>
    <s v="Credit Note"/>
    <s v="4401501026"/>
    <s v="BUILDERS WAREHOUSE:ERASMUS PARK"/>
    <s v="SEEDLINGS ASS  28884"/>
    <n v="-13"/>
    <n v="31.85"/>
    <n v="-414.05"/>
    <n v="-573086.35000000009"/>
    <x v="35"/>
  </r>
  <r>
    <m/>
    <x v="164"/>
    <s v="Credit Note"/>
    <s v="4401500892"/>
    <s v="BUILDERS WAREHOUSE:LYNNWOOD"/>
    <s v="SEEDLINGS ASS  28884"/>
    <n v="-27"/>
    <n v="31.85"/>
    <n v="-859.95"/>
    <n v="-573946.30000000005"/>
    <x v="35"/>
  </r>
  <r>
    <m/>
    <x v="164"/>
    <s v="Credit Note"/>
    <s v="4401501004"/>
    <s v="BUILDERS WAREHOUSE:FOURWAYS"/>
    <s v="SEEDLINGS ASS  28884"/>
    <n v="-10"/>
    <n v="31.85"/>
    <n v="-318.5"/>
    <n v="-574264.80000000005"/>
    <x v="35"/>
  </r>
  <r>
    <m/>
    <x v="164"/>
    <s v="Credit Note"/>
    <s v="4401500999"/>
    <s v="BUILDERS WAREHOUSE:WONDER PARK"/>
    <s v="SEEDLINGS ASS  28884"/>
    <n v="-21"/>
    <n v="31.85"/>
    <n v="-668.85"/>
    <n v="-574933.65"/>
    <x v="35"/>
  </r>
  <r>
    <m/>
    <x v="164"/>
    <s v="Credit Note"/>
    <s v="4401500886"/>
    <s v="BUILDERS WAREHOUSE:RIVONIA"/>
    <s v="SEEDLINGS ASS  28884"/>
    <n v="-28"/>
    <n v="31.85"/>
    <n v="-891.8"/>
    <n v="-575825.45000000007"/>
    <x v="35"/>
  </r>
  <r>
    <m/>
    <x v="164"/>
    <s v="Credit Note"/>
    <s v="4401500961"/>
    <s v="BUILDERS WAREHOUSE:WOODLANDS"/>
    <s v="SEEDLINGS ASS  28884"/>
    <n v="-75"/>
    <n v="31.85"/>
    <n v="-2388.75"/>
    <n v="-578214.20000000007"/>
    <x v="35"/>
  </r>
  <r>
    <m/>
    <x v="164"/>
    <s v="Credit Note"/>
    <s v="4401500981"/>
    <s v="BUILDERS WAREHOUSE:ZAMBEZI"/>
    <s v="SEEDLINGS ASS  28884"/>
    <n v="-45"/>
    <n v="31.85"/>
    <n v="-1433.25"/>
    <n v="-579647.45000000007"/>
    <x v="35"/>
  </r>
  <r>
    <m/>
    <x v="164"/>
    <s v="Credit Note"/>
    <s v="4401500931"/>
    <s v="BUILDERS WAREHOUSE:RASLOUW"/>
    <s v="SEEDLINGS ASS  28884"/>
    <n v="-20"/>
    <n v="31.85"/>
    <n v="-637"/>
    <n v="-580284.45000000007"/>
    <x v="35"/>
  </r>
  <r>
    <m/>
    <x v="164"/>
    <s v="Credit Note"/>
    <s v="4401500934"/>
    <s v="BUILDERS WAREHOUSE:BRYANSTON"/>
    <s v="SEEDLINGS ASS  28884"/>
    <n v="-10"/>
    <n v="31.85"/>
    <n v="-318.5"/>
    <n v="-580602.95000000007"/>
    <x v="35"/>
  </r>
  <r>
    <m/>
    <x v="164"/>
    <s v="Credit Note"/>
    <s v="4401500899"/>
    <s v="BUILDERS WAREHOUSE:WONDERBOOM"/>
    <s v="SEEDLINGS ASS  28884"/>
    <n v="-50"/>
    <n v="31.85"/>
    <n v="-1592.5"/>
    <n v="-582195.45000000007"/>
    <x v="35"/>
  </r>
  <r>
    <m/>
    <x v="164"/>
    <s v="Credit Note"/>
    <s v="4401500829"/>
    <s v="BUILDERS WAREHOUSE:SOWETO"/>
    <s v="SEEDLINGS ASS  28884"/>
    <n v="-10"/>
    <n v="31.85"/>
    <n v="-318.5"/>
    <n v="-582513.95000000007"/>
    <x v="35"/>
  </r>
  <r>
    <m/>
    <x v="164"/>
    <s v="Credit Note"/>
    <s v="4401501036"/>
    <s v="BUILDERS WAREHOUSE:CHERRY LANE"/>
    <s v="SEEDLINGS ASS  28884"/>
    <n v="-100"/>
    <n v="31.85"/>
    <n v="-3185"/>
    <n v="-585698.95000000007"/>
    <x v="35"/>
  </r>
  <r>
    <m/>
    <x v="164"/>
    <s v="Credit Note"/>
    <s v="4401500867"/>
    <s v="BUILDERS WAREHOUSE:GLEN EAGLES"/>
    <s v="SEEDLINGS ASS  28884"/>
    <n v="-50"/>
    <n v="31.85"/>
    <n v="-1592.5"/>
    <n v="-587291.45000000007"/>
    <x v="35"/>
  </r>
  <r>
    <m/>
    <x v="164"/>
    <s v="Credit Note"/>
    <s v="86822A"/>
    <s v="ECKARDS GARDEN PAVILION"/>
    <s v="SEEDLINGS ASS"/>
    <n v="-23"/>
    <n v="29.6"/>
    <n v="-680.8"/>
    <n v="-587972.25000000012"/>
    <x v="35"/>
  </r>
  <r>
    <m/>
    <x v="164"/>
    <s v="Credit Note"/>
    <s v="26303"/>
    <s v="LIFESTYLE HOME GARDEN"/>
    <s v="SEEDLINGS ASS"/>
    <n v="-20"/>
    <n v="29.3"/>
    <n v="-586"/>
    <n v="-588558.25000000012"/>
    <x v="35"/>
  </r>
  <r>
    <m/>
    <x v="164"/>
    <s v="Credit Note"/>
    <s v="1095"/>
    <s v="HILLCREST NURSERY"/>
    <s v="SEEDLINGS ASS"/>
    <n v="-10"/>
    <n v="32.200000000000003"/>
    <n v="-322"/>
    <n v="-588880.25000000012"/>
    <x v="35"/>
  </r>
  <r>
    <m/>
    <x v="164"/>
    <s v="Credit Note"/>
    <s v="86825A"/>
    <s v="CENTRAL NURSERY DEPOT"/>
    <s v="SEEDLINGS ASS"/>
    <n v="-5"/>
    <n v="32.200000000000003"/>
    <n v="-161"/>
    <n v="-589041.25000000012"/>
    <x v="35"/>
  </r>
  <r>
    <m/>
    <x v="165"/>
    <s v="Credit Note"/>
    <s v="1034"/>
    <s v="MONTANA GARDEN PAVILION"/>
    <s v="SEEDLINGS ASS"/>
    <n v="-47"/>
    <n v="29.99"/>
    <n v="-1409.53"/>
    <n v="-590450.78000000014"/>
    <x v="35"/>
  </r>
  <r>
    <m/>
    <x v="165"/>
    <s v="Credit Note"/>
    <s v="4401501531"/>
    <s v="BUILDERS WAREHOUSE:NELSPRUIT"/>
    <s v="SEEDLINGS ASS  28884"/>
    <n v="-75"/>
    <n v="31.85"/>
    <n v="-2388.75"/>
    <n v="-592839.53000000014"/>
    <x v="35"/>
  </r>
  <r>
    <m/>
    <x v="165"/>
    <s v="Credit Note"/>
    <s v="4401501513"/>
    <s v="BUILDERS WAREHOUSE:NEWCASTLE"/>
    <s v="SEEDLINGS ASS  28884"/>
    <n v="-40"/>
    <n v="31.85"/>
    <n v="-1274"/>
    <n v="-594113.53000000014"/>
    <x v="35"/>
  </r>
  <r>
    <m/>
    <x v="165"/>
    <s v="Credit Note"/>
    <s v="4401501471"/>
    <s v="BUILDERS WAREHOUSE:NEWCASTLE"/>
    <s v="SEEDLINGS ASS  28884"/>
    <n v="-240"/>
    <n v="31.85"/>
    <n v="-7644"/>
    <n v="-601757.53000000014"/>
    <x v="35"/>
  </r>
  <r>
    <m/>
    <x v="165"/>
    <s v="Credit Note"/>
    <s v="4401501392"/>
    <s v="BUILDERS WAREHOUSE:CRAIGHALL PARK"/>
    <s v="SEEDLINGS ASS  28884"/>
    <n v="-40"/>
    <n v="31.85"/>
    <n v="-1274"/>
    <n v="-603031.53000000014"/>
    <x v="35"/>
  </r>
  <r>
    <m/>
    <x v="165"/>
    <s v="Credit Note"/>
    <s v="4401501183"/>
    <s v="BUILDERS WAREHOUSE:MIDDELBURG"/>
    <s v="SEEDLINGS ASS  28884"/>
    <n v="-20"/>
    <n v="31.85"/>
    <n v="-637"/>
    <n v="-603668.53000000014"/>
    <x v="35"/>
  </r>
  <r>
    <m/>
    <x v="165"/>
    <s v="Credit Note"/>
    <s v="4401501272"/>
    <s v="BUILDERS WAREHOUSE:SOUTHGATE"/>
    <s v="SEEDLINGS ASS  28884"/>
    <n v="-32"/>
    <n v="31.85"/>
    <n v="-1019.2"/>
    <n v="-604687.7300000001"/>
    <x v="35"/>
  </r>
  <r>
    <m/>
    <x v="165"/>
    <s v="Credit Note"/>
    <s v="4401501382"/>
    <s v="BUILDERS WAREHOUSE:KLERKSDORP"/>
    <s v="SEEDLINGS ASS  28884"/>
    <n v="-40"/>
    <n v="31.85"/>
    <n v="-1274"/>
    <n v="-605961.7300000001"/>
    <x v="35"/>
  </r>
  <r>
    <m/>
    <x v="165"/>
    <s v="Credit Note"/>
    <s v="4401501418"/>
    <s v="BUILDERS WAREHOUSE:GEZINA NEW"/>
    <s v="SEEDLINGS ASS  28884"/>
    <n v="-50"/>
    <n v="31.85"/>
    <n v="-1592.5"/>
    <n v="-607554.2300000001"/>
    <x v="35"/>
  </r>
  <r>
    <m/>
    <x v="165"/>
    <s v="Credit Note"/>
    <s v="35826"/>
    <s v="FH CHAMBERLAIN TRADING (PTY) LTD:MONTANA"/>
    <s v="SEEDLINGS ASS"/>
    <n v="-16"/>
    <n v="31.85"/>
    <n v="-509.6"/>
    <n v="-608063.83000000007"/>
    <x v="35"/>
  </r>
  <r>
    <m/>
    <x v="165"/>
    <s v="Credit Note"/>
    <s v="4401501239"/>
    <s v="BUILDERS WAREHOUSE:MOKOPANE"/>
    <s v="SEEDLINGS ASS  28884"/>
    <n v="-20"/>
    <n v="31.85"/>
    <n v="-637"/>
    <n v="-608700.83000000007"/>
    <x v="35"/>
  </r>
  <r>
    <m/>
    <x v="165"/>
    <s v="Credit Note"/>
    <s v="4401501551"/>
    <s v="BUILDERS WAREHOUSE:BAOBAB"/>
    <s v="SEEDLINGS ASS 28884"/>
    <n v="-55"/>
    <n v="31.85"/>
    <n v="-1751.75"/>
    <n v="-610452.58000000007"/>
    <x v="35"/>
  </r>
  <r>
    <m/>
    <x v="256"/>
    <s v="Credit Note"/>
    <s v="0899"/>
    <s v="PRETTY GARDENS"/>
    <s v="SEEDLINGS ASS"/>
    <n v="-4"/>
    <n v="29.99"/>
    <n v="-119.96"/>
    <n v="-610572.54"/>
    <x v="35"/>
  </r>
  <r>
    <m/>
    <x v="256"/>
    <s v="Credit Note"/>
    <s v="4401502069"/>
    <s v="BUILDERS WAREHOUSE:THOHOYANDOU"/>
    <s v="SEEDLINGS ASS  28884"/>
    <n v="-200"/>
    <n v="31.85"/>
    <n v="-6370"/>
    <n v="-616942.54"/>
    <x v="35"/>
  </r>
  <r>
    <m/>
    <x v="256"/>
    <s v="Credit Note"/>
    <s v="4401501499"/>
    <s v="BUILDERS WAREHOUSE:POLOKWANE"/>
    <s v="SEEDLINGS ASS  28884"/>
    <n v="-100"/>
    <n v="31.85"/>
    <n v="-3185"/>
    <n v="-620127.54"/>
    <x v="35"/>
  </r>
  <r>
    <m/>
    <x v="256"/>
    <s v="Credit Note"/>
    <s v="4401501979"/>
    <s v="BUILDERS WAREHOUSE:BLOEMFONTEIN"/>
    <s v="SEEDLINGS ASS  28884"/>
    <n v="-80"/>
    <n v="31.85"/>
    <n v="-2548"/>
    <n v="-622675.54"/>
    <x v="35"/>
  </r>
  <r>
    <m/>
    <x v="256"/>
    <s v="Credit Note"/>
    <s v="4401501877"/>
    <s v="BUILDERS WAREHOUSE:NORTHRIDING"/>
    <s v="SEEDLINGS ASS  28884"/>
    <n v="-34"/>
    <n v="31.85"/>
    <n v="-1082.9000000000001"/>
    <n v="-623758.44000000006"/>
    <x v="35"/>
  </r>
  <r>
    <m/>
    <x v="256"/>
    <s v="Credit Note"/>
    <s v="1037"/>
    <s v="LITTLE AUSTRIA"/>
    <s v="SEEDLINGS ASS"/>
    <n v="-22"/>
    <n v="29.99"/>
    <n v="-659.78"/>
    <n v="-624418.22000000009"/>
    <x v="35"/>
  </r>
  <r>
    <m/>
    <x v="256"/>
    <s v="Credit Note"/>
    <s v="1038"/>
    <s v="CRISANRA KWEKERY"/>
    <s v="SEEDLINGS ASS"/>
    <n v="-18"/>
    <n v="26.65"/>
    <n v="-479.7"/>
    <n v="-624897.92000000004"/>
    <x v="35"/>
  </r>
  <r>
    <m/>
    <x v="256"/>
    <s v="Credit Note"/>
    <s v="1035"/>
    <s v="THYME SQUARE"/>
    <s v="SEEDLINGS ASS"/>
    <n v="-17"/>
    <n v="27.3"/>
    <n v="-464.1"/>
    <n v="-625362.02"/>
    <x v="35"/>
  </r>
  <r>
    <m/>
    <x v="256"/>
    <s v="Credit Note"/>
    <s v="4401501946"/>
    <s v="BUILDERS WAREHOUSE:CARNIVAL MALL"/>
    <s v="SEEDLINGS ASS  28884"/>
    <n v="-35"/>
    <n v="31.85"/>
    <n v="-1114.75"/>
    <n v="-626476.77"/>
    <x v="35"/>
  </r>
  <r>
    <m/>
    <x v="256"/>
    <s v="Credit Note"/>
    <s v="4401501860"/>
    <s v="BUILDERS WAREHOUSE:SUNWARD PARK"/>
    <s v="SEEDLINGS ASS  28884"/>
    <n v="-40"/>
    <n v="31.85"/>
    <n v="-1274"/>
    <n v="-627750.77"/>
    <x v="35"/>
  </r>
  <r>
    <m/>
    <x v="166"/>
    <s v="Credit Note"/>
    <s v="0981"/>
    <s v="PLANTYARD"/>
    <s v="SEEDLINGS ASS"/>
    <n v="-10"/>
    <n v="29.99"/>
    <n v="-299.89999999999998"/>
    <n v="-628050.67000000004"/>
    <x v="35"/>
  </r>
  <r>
    <m/>
    <x v="166"/>
    <s v="Credit Note"/>
    <s v="0982"/>
    <s v="LITTLE AUSTRIA"/>
    <s v="SEEDLINGS ASS"/>
    <n v="-6"/>
    <n v="29.99"/>
    <n v="-179.94"/>
    <n v="-628230.61"/>
    <x v="35"/>
  </r>
  <r>
    <m/>
    <x v="166"/>
    <s v="Credit Note"/>
    <s v="4401502940"/>
    <s v="BUILDERS WAREHOUSE:KEMPTON PARK"/>
    <s v="SEEDLINGS ASS  28884"/>
    <n v="-10"/>
    <n v="31.85"/>
    <n v="-318.5"/>
    <n v="-628549.11"/>
    <x v="35"/>
  </r>
  <r>
    <m/>
    <x v="166"/>
    <s v="Credit Note"/>
    <s v="4401502887"/>
    <s v="BUILDERS WAREHOUSE:GREENSTONE"/>
    <s v="SEEDLINGS ASS 28884"/>
    <n v="-10"/>
    <n v="31.85"/>
    <n v="-318.5"/>
    <n v="-628867.61"/>
    <x v="35"/>
  </r>
  <r>
    <m/>
    <x v="166"/>
    <s v="Credit Note"/>
    <s v="4401502962"/>
    <s v="BUILDERS WAREHOUSE:NORTHMEAD"/>
    <s v="SEEDLINGS ASS  28884"/>
    <n v="-26"/>
    <n v="31.85"/>
    <n v="-828.1"/>
    <n v="-629695.71"/>
    <x v="35"/>
  </r>
  <r>
    <m/>
    <x v="166"/>
    <s v="Credit Note"/>
    <s v="4401502825"/>
    <s v="BUILDERS WAREHOUSE:STRUBENS VALLEY"/>
    <s v="SEEDLINGS ASS  28884"/>
    <n v="-40"/>
    <n v="31.85"/>
    <n v="-1274"/>
    <n v="-630969.71"/>
    <x v="35"/>
  </r>
  <r>
    <m/>
    <x v="166"/>
    <s v="Credit Note"/>
    <s v="4401502943"/>
    <s v="BUILDERS WAREHOUSE:NOORDHEUWEL"/>
    <s v="SEEDLINGS ASS  28884"/>
    <n v="-40"/>
    <n v="31.85"/>
    <n v="-1274"/>
    <n v="-632243.71"/>
    <x v="35"/>
  </r>
  <r>
    <m/>
    <x v="166"/>
    <s v="Credit Note"/>
    <s v="4401502803"/>
    <s v="BUILDERS WAREHOUSE:NORWOOD"/>
    <s v="SEEDLINGS ASS  28884"/>
    <n v="-20"/>
    <n v="31.85"/>
    <n v="-637"/>
    <n v="-632880.71"/>
    <x v="35"/>
  </r>
  <r>
    <m/>
    <x v="166"/>
    <s v="Credit Note"/>
    <s v="4401502884"/>
    <s v="BUILDERS WAREHOUSE:BOKSBURG (NEW)"/>
    <s v="SEEDLINGS ASS  28884"/>
    <n v="-41"/>
    <n v="31.85"/>
    <n v="-1305.8499999999999"/>
    <n v="-634186.55999999994"/>
    <x v="35"/>
  </r>
  <r>
    <m/>
    <x v="167"/>
    <s v="Credit Note"/>
    <s v="4401503457"/>
    <s v="BUILDERS WAREHOUSE:ERASMUS PARK"/>
    <s v="SEEDLINGS ASS  28884"/>
    <n v="-26"/>
    <n v="31.85"/>
    <n v="-828.1"/>
    <n v="-635014.65999999992"/>
    <x v="35"/>
  </r>
  <r>
    <m/>
    <x v="167"/>
    <s v="Credit Note"/>
    <s v="4401503467"/>
    <s v="BUILDERS WAREHOUSE:SILVERLAKES"/>
    <s v="SEEDLINGS ASS  28884"/>
    <n v="-16"/>
    <n v="31.85"/>
    <n v="-509.6"/>
    <n v="-635524.25999999989"/>
    <x v="35"/>
  </r>
  <r>
    <m/>
    <x v="167"/>
    <s v="Credit Note"/>
    <s v="4401503315"/>
    <s v="BUILDERS WAREHOUSE:GLEN EAGLES"/>
    <s v="SEEDLINGS ASS  28884"/>
    <n v="-44"/>
    <n v="31.85"/>
    <n v="-1401.4"/>
    <n v="-636925.65999999992"/>
    <x v="35"/>
  </r>
  <r>
    <m/>
    <x v="167"/>
    <s v="Credit Note"/>
    <s v="4401503447"/>
    <s v="BUILDERS WAREHOUSE:SOUTHGATE"/>
    <s v="SEEDLINGS ASS  28884"/>
    <n v="-31"/>
    <n v="31.85"/>
    <n v="-987.35"/>
    <n v="-637913.00999999989"/>
    <x v="35"/>
  </r>
  <r>
    <m/>
    <x v="167"/>
    <s v="Credit Note"/>
    <s v="1039"/>
    <s v="CENTRAL NURSERY DEPOT"/>
    <s v="SEEDLINGS ASS"/>
    <n v="-20"/>
    <n v="32.200000000000003"/>
    <n v="-644"/>
    <n v="-638557.00999999989"/>
    <x v="35"/>
  </r>
  <r>
    <m/>
    <x v="167"/>
    <s v="Credit Note"/>
    <s v="1040"/>
    <s v="ECKARDS GARDEN PAVILION"/>
    <s v="SEEDLINGS ASS"/>
    <n v="-19"/>
    <n v="29.6"/>
    <n v="-562.4"/>
    <n v="-639119.40999999992"/>
    <x v="35"/>
  </r>
  <r>
    <m/>
    <x v="167"/>
    <s v="Credit Note"/>
    <s v="4401503453"/>
    <s v="BUILDERS WAREHOUSE:RIVONIA"/>
    <s v="SEEDLINGS ASS"/>
    <n v="-55"/>
    <n v="31.85"/>
    <n v="-1751.75"/>
    <n v="-640871.15999999992"/>
    <x v="35"/>
  </r>
  <r>
    <m/>
    <x v="167"/>
    <s v="Credit Note"/>
    <s v="4401503411"/>
    <s v="BUILDERS WAREHOUSE:BRYANSTON"/>
    <s v="SEEDLINGS ASS  28884"/>
    <n v="-45"/>
    <n v="31.85"/>
    <n v="-1433.25"/>
    <n v="-642304.40999999992"/>
    <x v="35"/>
  </r>
  <r>
    <m/>
    <x v="167"/>
    <s v="Credit Note"/>
    <s v="4401503359"/>
    <s v="BUILDERS WAREHOUSE:CEDAR SQUARE"/>
    <s v="SEEDLINGS ASS  28884"/>
    <n v="-37"/>
    <n v="31.85"/>
    <n v="-1178.45"/>
    <n v="-643482.85999999987"/>
    <x v="35"/>
  </r>
  <r>
    <m/>
    <x v="167"/>
    <s v="Credit Note"/>
    <s v="26323"/>
    <s v="LIFESTYLE HOME GARDEN"/>
    <s v="SEEDLINGS ASS"/>
    <n v="-130"/>
    <n v="29.2"/>
    <n v="-3796"/>
    <n v="-647278.85999999987"/>
    <x v="35"/>
  </r>
  <r>
    <m/>
    <x v="167"/>
    <s v="Credit Note"/>
    <s v="26325"/>
    <s v="LIFESTYLE HOME GARDEN"/>
    <s v="SEEDLINGS ASS"/>
    <n v="-35"/>
    <n v="29.2"/>
    <n v="-1022"/>
    <n v="-648300.85999999987"/>
    <x v="35"/>
  </r>
  <r>
    <m/>
    <x v="168"/>
    <s v="Credit Note"/>
    <s v="4401503781"/>
    <s v="BUILDERS WAREHOUSE:CRAIGHALL PARK"/>
    <s v="SEEDLINGS ASS  28884"/>
    <n v="-40"/>
    <n v="31.85"/>
    <n v="-1274"/>
    <n v="-649574.85999999987"/>
    <x v="35"/>
  </r>
  <r>
    <m/>
    <x v="168"/>
    <s v="Credit Note"/>
    <s v="16519"/>
    <s v="FH CHAMBERLAIN TRADING (PTY) LTD:WATERKLOOF GLEN"/>
    <s v="SEEDLINGS ASS"/>
    <n v="-11"/>
    <n v="31.85"/>
    <n v="-350.35"/>
    <n v="-649925.20999999985"/>
    <x v="35"/>
  </r>
  <r>
    <m/>
    <x v="168"/>
    <s v="Credit Note"/>
    <s v="4401503858"/>
    <s v="BUILDERS WAREHOUSE:KLERKSDORP"/>
    <s v="SEEDLINGS ASS  28884"/>
    <n v="-70"/>
    <n v="31.85"/>
    <n v="-2229.5"/>
    <n v="-652154.70999999985"/>
    <x v="35"/>
  </r>
  <r>
    <m/>
    <x v="168"/>
    <s v="Credit Note"/>
    <s v="29779"/>
    <s v="FH CHAMBERLAIN TRADING (PTY) LTD:SILVER LAKES"/>
    <s v="SEEDLINGS ASS"/>
    <n v="-2"/>
    <n v="31.85"/>
    <n v="-63.7"/>
    <n v="-652218.4099999998"/>
    <x v="35"/>
  </r>
  <r>
    <m/>
    <x v="168"/>
    <s v="Credit Note"/>
    <s v="86895A"/>
    <s v="OLIVE GARDENS"/>
    <s v="SEEDLINGS ASS"/>
    <n v="-3"/>
    <n v="29.6"/>
    <n v="-88.8"/>
    <n v="-652307.20999999985"/>
    <x v="35"/>
  </r>
  <r>
    <m/>
    <x v="168"/>
    <s v="Credit Note"/>
    <s v="4401503702"/>
    <s v="BUILDERS WAREHOUSE:LAMBTON"/>
    <s v="SEEDLINGS ASS  28884"/>
    <n v="-30"/>
    <n v="31.85"/>
    <n v="-955.5"/>
    <n v="-653262.70999999985"/>
    <x v="35"/>
  </r>
  <r>
    <m/>
    <x v="168"/>
    <s v="Credit Note"/>
    <s v="15693"/>
    <s v="GARDENSHOP PARKTOWN"/>
    <s v="SEEDLINGS IMPATIENS"/>
    <n v="-35"/>
    <n v="19.989999999999998"/>
    <n v="-699.65"/>
    <n v="-653962.35999999987"/>
    <x v="35"/>
  </r>
  <r>
    <m/>
    <x v="168"/>
    <s v="Credit Note"/>
    <s v="15693"/>
    <s v="GARDENSHOP PARKTOWN"/>
    <s v="SEEDLINGS ASS"/>
    <n v="-43"/>
    <n v="31.8"/>
    <n v="-1367.4"/>
    <n v="-655329.75999999989"/>
    <x v="35"/>
  </r>
  <r>
    <m/>
    <x v="168"/>
    <s v="Credit Note"/>
    <s v="4401503880"/>
    <s v="BUILDERS WAREHOUSE:ROBINDALE"/>
    <s v="SEEDLINGS ASS  28884"/>
    <n v="-53"/>
    <n v="31.85"/>
    <n v="-1688.05"/>
    <n v="-657017.80999999994"/>
    <x v="35"/>
  </r>
  <r>
    <m/>
    <x v="169"/>
    <s v="Credit Note"/>
    <s v="4401504197"/>
    <s v="BUILDERS WAREHOUSE:FLORIDA GLEN"/>
    <s v="SEEDLINGS ASS  28884"/>
    <n v="-50"/>
    <n v="31.85"/>
    <n v="-1592.5"/>
    <n v="-658610.30999999994"/>
    <x v="35"/>
  </r>
  <r>
    <m/>
    <x v="169"/>
    <s v="Credit Note"/>
    <s v="4401504306"/>
    <s v="BUILDERS WAREHOUSE:BEDWORTH PARK"/>
    <s v="SEEDLINGS ASS  28884"/>
    <n v="-80"/>
    <n v="31.85"/>
    <n v="-2548"/>
    <n v="-661158.30999999994"/>
    <x v="35"/>
  </r>
  <r>
    <m/>
    <x v="169"/>
    <s v="Credit Note"/>
    <s v="4401504371"/>
    <s v="BUILDERS WAREHOUSE:VEREENIGING"/>
    <s v="SEEDLINGS ASS  28884"/>
    <n v="-24"/>
    <n v="31.85"/>
    <n v="-764.4"/>
    <n v="-661922.71"/>
    <x v="35"/>
  </r>
  <r>
    <m/>
    <x v="169"/>
    <s v="Credit Note"/>
    <s v="1042"/>
    <s v="CRISANRA KWEKERY"/>
    <s v="SEEDLINGS ASS"/>
    <n v="-22"/>
    <n v="26.25"/>
    <n v="-577.5"/>
    <n v="-662500.21"/>
    <x v="35"/>
  </r>
  <r>
    <m/>
    <x v="169"/>
    <s v="Credit Note"/>
    <s v="1041"/>
    <s v="LITTLE AUSTRIA"/>
    <s v="SEEDLINGS ASS"/>
    <n v="-22"/>
    <n v="29.99"/>
    <n v="-659.78"/>
    <n v="-663159.99"/>
    <x v="35"/>
  </r>
  <r>
    <m/>
    <x v="169"/>
    <s v="Credit Note"/>
    <s v="RTS1033994"/>
    <s v="RIVERSIDE MICA"/>
    <s v="SEEDLINGS ASS"/>
    <n v="-7"/>
    <n v="31.65"/>
    <n v="-221.55"/>
    <n v="-663381.54"/>
    <x v="35"/>
  </r>
  <r>
    <m/>
    <x v="169"/>
    <s v="Credit Note"/>
    <s v="4401504345"/>
    <s v="BUILDERS WAREHOUSE:GREENSTONE"/>
    <s v="SEEDLINGS ASS  28884"/>
    <n v="-31"/>
    <n v="31.85"/>
    <n v="-987.35"/>
    <n v="-664368.89"/>
    <x v="35"/>
  </r>
  <r>
    <m/>
    <x v="169"/>
    <s v="Credit Note"/>
    <s v="4401504265"/>
    <s v="BUILDERS WAREHOUSE:KEMPTON PARK"/>
    <s v="SEEDLINGS ASS  28884"/>
    <n v="-60"/>
    <n v="31.85"/>
    <n v="-1911"/>
    <n v="-666279.89"/>
    <x v="35"/>
  </r>
  <r>
    <m/>
    <x v="60"/>
    <s v="Credit Note"/>
    <s v="0986"/>
    <s v="IMPALA FLORA"/>
    <s v="SEEDLINGS ASS"/>
    <n v="-20"/>
    <n v="29.99"/>
    <n v="-599.79999999999995"/>
    <n v="-666879.69000000006"/>
    <x v="35"/>
  </r>
  <r>
    <m/>
    <x v="60"/>
    <s v="Credit Note"/>
    <s v="4401504697"/>
    <s v="BUILDERS WAREHOUSE:NORTHMEAD"/>
    <s v="SEEDLINGS ASS  28884"/>
    <n v="-70"/>
    <n v="31.85"/>
    <n v="-2229.5"/>
    <n v="-669109.19000000006"/>
    <x v="35"/>
  </r>
  <r>
    <m/>
    <x v="60"/>
    <s v="Credit Note"/>
    <s v="4401504672"/>
    <s v="BUILDERS WAREHOUSE:MAFIKENG"/>
    <s v="SEEDLINGS ASS  28884"/>
    <n v="-180"/>
    <n v="31.85"/>
    <n v="-5733"/>
    <n v="-674842.19000000006"/>
    <x v="35"/>
  </r>
  <r>
    <m/>
    <x v="60"/>
    <s v="Credit Note"/>
    <s v="4401504626"/>
    <s v="BUILDERS WAREHOUSE:FOURWAYS"/>
    <s v="SEEDLINGS ASS  28884"/>
    <n v="-30"/>
    <n v="31.85"/>
    <n v="-955.5"/>
    <n v="-675797.69000000006"/>
    <x v="35"/>
  </r>
  <r>
    <m/>
    <x v="60"/>
    <s v="Credit Note"/>
    <s v="4401504685"/>
    <s v="BUILDERS WAREHOUSE:EDENVALE"/>
    <s v="SEEDLINGS ASS  28884"/>
    <n v="-50"/>
    <n v="31.85"/>
    <n v="-1592.5"/>
    <n v="-677390.19000000006"/>
    <x v="35"/>
  </r>
  <r>
    <m/>
    <x v="60"/>
    <s v="Credit Note"/>
    <s v="4401504638"/>
    <s v="BUILDERS WAREHOUSE:SUNWARD PARK"/>
    <s v="SEEDLINGS ASS  28884"/>
    <n v="-41"/>
    <n v="31.85"/>
    <n v="-1305.8499999999999"/>
    <n v="-678696.04"/>
    <x v="35"/>
  </r>
  <r>
    <m/>
    <x v="60"/>
    <s v="Credit Note"/>
    <s v="4401504641"/>
    <s v="BUILDERS WAREHOUSE:SUNWARD PARK"/>
    <s v="SEEDLINGS ASS  28884"/>
    <n v="-4"/>
    <n v="31.85"/>
    <n v="-127.4"/>
    <n v="-678823.44000000006"/>
    <x v="35"/>
  </r>
  <r>
    <m/>
    <x v="60"/>
    <s v="Credit Note"/>
    <s v="4401504662"/>
    <s v="BUILDERS WAREHOUSE:RIVONIA"/>
    <s v="SEEDLINGS ASS  28884"/>
    <n v="-40"/>
    <n v="31.85"/>
    <n v="-1274"/>
    <n v="-680097.44000000006"/>
    <x v="35"/>
  </r>
  <r>
    <m/>
    <x v="60"/>
    <s v="Credit Note"/>
    <s v="4401504633"/>
    <s v="BUILDERS WAREHOUSE:NEWMARKET"/>
    <s v="SEEDLINGS ASS  28884"/>
    <n v="-35"/>
    <n v="31.85"/>
    <n v="-1114.75"/>
    <n v="-681212.19000000006"/>
    <x v="35"/>
  </r>
  <r>
    <m/>
    <x v="60"/>
    <s v="Credit Note"/>
    <s v="0985"/>
    <s v="THYME SQUARE"/>
    <s v="SEEDLINGS ASS"/>
    <n v="-45"/>
    <n v="27.3"/>
    <n v="-1228.5"/>
    <n v="-682440.69000000006"/>
    <x v="35"/>
  </r>
  <r>
    <m/>
    <x v="60"/>
    <s v="Credit Note"/>
    <s v="4401504668"/>
    <s v="BUILDERS WAREHOUSE:GLEN EAGLES"/>
    <s v="SEEDLINGS ASS  28884"/>
    <n v="-20"/>
    <n v="31.85"/>
    <n v="-637"/>
    <n v="-683077.69000000006"/>
    <x v="35"/>
  </r>
  <r>
    <m/>
    <x v="60"/>
    <s v="Credit Note"/>
    <s v="26335"/>
    <s v="LIFESTYLE HOME GARDEN"/>
    <s v="SEEDLINGS ASS"/>
    <n v="-40"/>
    <n v="29.2"/>
    <n v="-1168"/>
    <n v="-684245.69000000006"/>
    <x v="35"/>
  </r>
  <r>
    <m/>
    <x v="170"/>
    <s v="Credit Note"/>
    <s v="0987"/>
    <s v="HABITITNAK/KEENGRO"/>
    <s v="SEEDLINGS ASS"/>
    <n v="-4"/>
    <n v="28.99"/>
    <n v="-115.96"/>
    <n v="-684361.65"/>
    <x v="35"/>
  </r>
  <r>
    <m/>
    <x v="170"/>
    <s v="Credit Note"/>
    <s v="4401505124"/>
    <s v="BUILDERS WAREHOUSE:NOORDHEUWEL"/>
    <s v="SEEDLINGS ASS  28884"/>
    <n v="-10"/>
    <n v="31.85"/>
    <n v="-318.5"/>
    <n v="-684680.15"/>
    <x v="35"/>
  </r>
  <r>
    <m/>
    <x v="170"/>
    <s v="Credit Note"/>
    <s v="4401505143"/>
    <s v="BUILDERS WAREHOUSE:RUSTENBURG"/>
    <s v="SEEDLINGS ASS  28884"/>
    <n v="-15"/>
    <n v="31.85"/>
    <n v="-477.75"/>
    <n v="-685157.9"/>
    <x v="35"/>
  </r>
  <r>
    <m/>
    <x v="170"/>
    <s v="Credit Note"/>
    <s v="4401505543"/>
    <s v="BUILDERS WAREHOUSE:ZAMBEZI"/>
    <s v="SEEDLINGS ASS  28884"/>
    <n v="-30"/>
    <n v="31.85"/>
    <n v="-955.5"/>
    <n v="-686113.4"/>
    <x v="35"/>
  </r>
  <r>
    <m/>
    <x v="170"/>
    <s v="Credit Note"/>
    <s v="4401505519"/>
    <s v="BUILDERS WAREHOUSE:FOURWAYS"/>
    <s v="SEEDLINGS ASS  28884"/>
    <n v="-20"/>
    <n v="31.85"/>
    <n v="-637"/>
    <n v="-686750.4"/>
    <x v="35"/>
  </r>
  <r>
    <m/>
    <x v="171"/>
    <s v="Credit Note"/>
    <s v="11042"/>
    <s v="FH CHAMBERLAIN TRADING (PTY) LTD:KYALAMI"/>
    <s v="SEEDLINGS ASS"/>
    <n v="-67"/>
    <n v="31.85"/>
    <n v="-2133.9499999999998"/>
    <n v="-688884.35"/>
    <x v="35"/>
  </r>
  <r>
    <m/>
    <x v="171"/>
    <s v="Credit Note"/>
    <s v="4401505514"/>
    <s v="BUILDERS WAREHOUSE:RASLOUW"/>
    <s v="SEEDLINGS ASS  28884"/>
    <n v="-15"/>
    <n v="31.85"/>
    <n v="-477.75"/>
    <n v="-689362.1"/>
    <x v="35"/>
  </r>
  <r>
    <m/>
    <x v="171"/>
    <s v="Credit Note"/>
    <s v="4401505555"/>
    <s v="BUILDERS WAREHOUSE:CENTURION"/>
    <s v="SEEDLINGS ASS  28884"/>
    <n v="-63"/>
    <n v="31.85"/>
    <n v="-2006.55"/>
    <n v="-691368.65"/>
    <x v="35"/>
  </r>
  <r>
    <m/>
    <x v="171"/>
    <s v="Credit Note"/>
    <s v="4401505534"/>
    <s v="BUILDERS WAREHOUSE:WONDERBOOM"/>
    <s v="SEEDLINGS ASS  28884"/>
    <n v="-30"/>
    <n v="31.85"/>
    <n v="-955.5"/>
    <n v="-692324.15"/>
    <x v="35"/>
  </r>
  <r>
    <m/>
    <x v="171"/>
    <s v="Credit Note"/>
    <s v="4401505489"/>
    <s v="BUILDERS WAREHOUSE:WONDER PARK"/>
    <s v="SEEDLINGS ASS  28884"/>
    <n v="-30"/>
    <n v="31.85"/>
    <n v="-955.5"/>
    <n v="-693279.65"/>
    <x v="35"/>
  </r>
  <r>
    <m/>
    <x v="171"/>
    <s v="Credit Note"/>
    <s v="4401505549"/>
    <s v="BUILDERS WAREHOUSE:LYNNWOOD"/>
    <s v="SEEDLINGS ASS  28884"/>
    <n v="-22"/>
    <n v="31.85"/>
    <n v="-700.7"/>
    <n v="-693980.35"/>
    <x v="35"/>
  </r>
  <r>
    <m/>
    <x v="171"/>
    <s v="Credit Note"/>
    <s v="4401505540"/>
    <s v="BUILDERS WAREHOUSE:WOODLANDS"/>
    <s v="SEEDLINGS ASS  28884"/>
    <n v="-35"/>
    <n v="31.85"/>
    <n v="-1114.75"/>
    <n v="-695095.1"/>
    <x v="35"/>
  </r>
  <r>
    <m/>
    <x v="171"/>
    <s v="Credit Note"/>
    <s v="4401505551"/>
    <s v="BUILDERS WAREHOUSE:GEZINA NEW"/>
    <s v="SEEDLINGS ASS  28884"/>
    <n v="-20"/>
    <n v="31.85"/>
    <n v="-637"/>
    <n v="-695732.1"/>
    <x v="35"/>
  </r>
  <r>
    <m/>
    <x v="171"/>
    <s v="Credit Note"/>
    <s v="4401505536"/>
    <s v="BUILDERS WAREHOUSE:BRYANSTON"/>
    <s v="SEEDLINGS ASS  28884"/>
    <n v="-34"/>
    <n v="31.85"/>
    <n v="-1082.9000000000001"/>
    <n v="-696815"/>
    <x v="35"/>
  </r>
  <r>
    <m/>
    <x v="171"/>
    <s v="Credit Note"/>
    <s v="26348"/>
    <s v="LIFESTYLE HOME GARDEN"/>
    <s v="SEEDLINGS ASS"/>
    <n v="-10"/>
    <n v="29.2"/>
    <n v="-292"/>
    <n v="-697107"/>
    <x v="35"/>
  </r>
  <r>
    <m/>
    <x v="171"/>
    <s v="Credit Note"/>
    <s v="4401505508"/>
    <s v="BUILDERS WAREHOUSE:SECUNDA"/>
    <s v="SEEDLINGS ASS  28884"/>
    <n v="-54"/>
    <n v="31.85"/>
    <n v="-1719.9"/>
    <n v="-698826.9"/>
    <x v="35"/>
  </r>
  <r>
    <m/>
    <x v="136"/>
    <s v="Credit Note"/>
    <s v="4401505878"/>
    <s v="BUILDERS WAREHOUSE:SOWETO"/>
    <s v="SEEDLINGS ASS  28884"/>
    <n v="-6"/>
    <n v="31.85"/>
    <n v="-191.1"/>
    <n v="-699018"/>
    <x v="35"/>
  </r>
  <r>
    <m/>
    <x v="136"/>
    <s v="Credit Note"/>
    <s v="15159"/>
    <s v="FH CHAMBERLAIN TRADING (PTY) LTD:RIVIERA"/>
    <s v="SEEDLINGS ASS"/>
    <n v="-24"/>
    <n v="31.85"/>
    <n v="-764.4"/>
    <n v="-699782.4"/>
    <x v="35"/>
  </r>
  <r>
    <m/>
    <x v="136"/>
    <s v="Credit Note"/>
    <s v="43677"/>
    <s v="FH CHAMBERLAIN TRADING (PTY) LTD:CENTURION"/>
    <s v="SEEDLINGS ASS"/>
    <n v="-23"/>
    <n v="31.85"/>
    <n v="-732.55"/>
    <n v="-700514.95000000007"/>
    <x v="35"/>
  </r>
  <r>
    <m/>
    <x v="136"/>
    <s v="Credit Note"/>
    <s v="15706"/>
    <s v="GARDENSHOP PARKTOWN"/>
    <s v="SEEDLINGS ASS"/>
    <n v="-40"/>
    <n v="31.8"/>
    <n v="-1272"/>
    <n v="-701786.95000000007"/>
    <x v="35"/>
  </r>
  <r>
    <m/>
    <x v="136"/>
    <s v="Credit Note"/>
    <s v="15706"/>
    <s v="GARDENSHOP PARKTOWN"/>
    <s v="SEEDLINGS ASS"/>
    <n v="-13"/>
    <n v="31.8"/>
    <n v="-413.4"/>
    <n v="-702200.35000000009"/>
    <x v="35"/>
  </r>
  <r>
    <m/>
    <x v="136"/>
    <s v="Credit Note"/>
    <s v="0947"/>
    <s v="CENTRAL NURSERY DEPOT"/>
    <s v="SEEDLINGS ASS"/>
    <n v="-30"/>
    <n v="32.200000000000003"/>
    <n v="-966"/>
    <n v="-703166.35000000009"/>
    <x v="35"/>
  </r>
  <r>
    <m/>
    <x v="136"/>
    <s v="Credit Note"/>
    <s v="1132"/>
    <s v="PRETTY GARDENS"/>
    <s v="SEEDLINGS ASS"/>
    <n v="-8"/>
    <n v="29.99"/>
    <n v="-239.92"/>
    <n v="-703406.27000000014"/>
    <x v="35"/>
  </r>
  <r>
    <m/>
    <x v="136"/>
    <s v="Credit Note"/>
    <s v="4401505862"/>
    <s v="BUILDERS WAREHOUSE:NELSPRUIT"/>
    <s v="SEEDLINGS ASS  28884"/>
    <n v="-100"/>
    <n v="31.85"/>
    <n v="-3185"/>
    <n v="-706591.27000000014"/>
    <x v="35"/>
  </r>
  <r>
    <m/>
    <x v="136"/>
    <s v="Credit Note"/>
    <s v="4401505849"/>
    <s v="BUILDERS WAREHOUSE:BLOEMFONTEIN"/>
    <s v="SEEDLINGS ASS  28884"/>
    <n v="-110"/>
    <n v="31.85"/>
    <n v="-3503.5"/>
    <n v="-710094.77000000014"/>
    <x v="35"/>
  </r>
  <r>
    <m/>
    <x v="136"/>
    <s v="Credit Note"/>
    <s v="4401513848"/>
    <s v="BUILDERS WAREHOUSE:KLERKSDORP"/>
    <s v="SEEDLINGS ASS 28884"/>
    <n v="-74"/>
    <n v="31.85"/>
    <n v="-2356.9"/>
    <n v="-712451.67000000016"/>
    <x v="35"/>
  </r>
  <r>
    <m/>
    <x v="172"/>
    <s v="Credit Note"/>
    <s v="4401506206"/>
    <s v="BUILDERS WAREHOUSE:GREENSTONE"/>
    <s v="SEEDLINGS ASS  28884"/>
    <n v="-14"/>
    <n v="31.85"/>
    <n v="-445.9"/>
    <n v="-712897.57000000018"/>
    <x v="35"/>
  </r>
  <r>
    <m/>
    <x v="172"/>
    <s v="Credit Note"/>
    <s v="4401506196"/>
    <s v="BUILDERS WAREHOUSE:NORTHRIDING"/>
    <s v="SEEDLINGS ASS  28884"/>
    <n v="-36"/>
    <n v="31.85"/>
    <n v="-1146.5999999999999"/>
    <n v="-714044.17000000016"/>
    <x v="35"/>
  </r>
  <r>
    <m/>
    <x v="172"/>
    <s v="Credit Note"/>
    <s v="1136"/>
    <s v="CRISANRA KWEKERY"/>
    <s v="SEEDLINGS ASS"/>
    <n v="-25"/>
    <n v="26.25"/>
    <n v="-656.25"/>
    <n v="-714700.42000000016"/>
    <x v="35"/>
  </r>
  <r>
    <m/>
    <x v="172"/>
    <s v="Credit Note"/>
    <s v="1134"/>
    <s v="LITTLE AUSTRIA"/>
    <s v="SEEDLINGS ASS"/>
    <n v="-4"/>
    <n v="29.99"/>
    <n v="-119.96"/>
    <n v="-714820.38000000012"/>
    <x v="35"/>
  </r>
  <r>
    <m/>
    <x v="172"/>
    <s v="Credit Note"/>
    <s v="4401506159"/>
    <s v="BUILDERS WAREHOUSE:BEDFORDVIEW"/>
    <s v="SEEDLINGS ASS  28884"/>
    <n v="-109"/>
    <n v="31.85"/>
    <n v="-3471.65"/>
    <n v="-718292.03000000014"/>
    <x v="35"/>
  </r>
  <r>
    <m/>
    <x v="172"/>
    <s v="Credit Note"/>
    <s v="4401506144"/>
    <s v="BUILDERS WAREHOUSE:NORWOOD"/>
    <s v="SEEDLINGS ASS  28884"/>
    <n v="-10"/>
    <n v="31.85"/>
    <n v="-318.5"/>
    <n v="-718610.53000000014"/>
    <x v="35"/>
  </r>
  <r>
    <m/>
    <x v="172"/>
    <s v="Credit Note"/>
    <s v="RTS1034141"/>
    <s v="RIVERSIDE MICA"/>
    <s v="SEEDLINGS ASS"/>
    <n v="-10"/>
    <n v="26.99"/>
    <n v="-269.89999999999998"/>
    <n v="-718880.43000000017"/>
    <x v="35"/>
  </r>
  <r>
    <m/>
    <x v="172"/>
    <s v="Credit Note"/>
    <s v="4401506225"/>
    <s v="BUILDERS WAREHOUSE:KEMPTON PARK"/>
    <s v="SEEDLINGS ASS  28884"/>
    <n v="-40"/>
    <n v="31.85"/>
    <n v="-1274"/>
    <n v="-720154.43000000017"/>
    <x v="35"/>
  </r>
  <r>
    <m/>
    <x v="172"/>
    <s v="Credit Note"/>
    <s v="4401506135"/>
    <s v="BUILDERS WAREHOUSE:FLORIDA GLEN"/>
    <s v="SEEDLINGS ASS  28884"/>
    <n v="-25"/>
    <n v="31.85"/>
    <n v="-796.25"/>
    <n v="-720950.68000000017"/>
    <x v="35"/>
  </r>
  <r>
    <m/>
    <x v="172"/>
    <s v="Credit Note"/>
    <s v="4401506213"/>
    <s v="BUILDERS WAREHOUSE:NEWCASTLE"/>
    <s v="SEEDLINGS ASS  28884"/>
    <n v="-60"/>
    <n v="31.85"/>
    <n v="-1911"/>
    <n v="-722861.68000000017"/>
    <x v="35"/>
  </r>
  <r>
    <m/>
    <x v="247"/>
    <s v="Credit Note"/>
    <s v="1043"/>
    <s v="IMPALA FLORA"/>
    <s v="SEEDLINGS ASS"/>
    <n v="-30"/>
    <n v="28.65"/>
    <n v="-859.5"/>
    <n v="-723721.18000000017"/>
    <x v="35"/>
  </r>
  <r>
    <m/>
    <x v="247"/>
    <s v="Credit Note"/>
    <s v="4401506495"/>
    <s v="BUILDERS WAREHOUSE:EMALALHENI"/>
    <s v="SEEDLINGS ASS  28884"/>
    <n v="-28"/>
    <n v="31.85"/>
    <n v="-891.8"/>
    <n v="-724612.98000000021"/>
    <x v="35"/>
  </r>
  <r>
    <m/>
    <x v="247"/>
    <s v="Credit Note"/>
    <s v="4401506488"/>
    <s v="BUILDERS WAREHOUSE:RIVONIA"/>
    <s v="SEEDLINGS ASS  28884"/>
    <n v="-30"/>
    <n v="31.85"/>
    <n v="-955.5"/>
    <n v="-725568.48000000021"/>
    <x v="35"/>
  </r>
  <r>
    <m/>
    <x v="247"/>
    <s v="Credit Note"/>
    <s v="4401506527"/>
    <s v="BUILDERS WAREHOUSE:CEDAR SQUARE"/>
    <s v="SEEDLINGS ASS  28884"/>
    <n v="-30"/>
    <n v="31.85"/>
    <n v="-955.5"/>
    <n v="-726523.98000000021"/>
    <x v="35"/>
  </r>
  <r>
    <m/>
    <x v="247"/>
    <s v="Credit Note"/>
    <s v="4401506469"/>
    <s v="BUILDERS WAREHOUSE:SUNWARD PARK"/>
    <s v="SEEDLINGS ASS  28884"/>
    <n v="-32"/>
    <n v="31.85"/>
    <n v="-1019.2"/>
    <n v="-727543.18000000017"/>
    <x v="35"/>
  </r>
  <r>
    <m/>
    <x v="247"/>
    <s v="Credit Note"/>
    <s v="1137"/>
    <s v="THYME SQUARE"/>
    <s v="SEEDLINGS ASS"/>
    <n v="-54"/>
    <n v="27.3"/>
    <n v="-1474.2"/>
    <n v="-729017.38000000012"/>
    <x v="35"/>
  </r>
  <r>
    <m/>
    <x v="247"/>
    <s v="Credit Note"/>
    <s v="4401506534"/>
    <s v="BUILDERS WAREHOUSE:NORTHMEAD"/>
    <s v="SEEDLINGS ASS  28884"/>
    <n v="-53"/>
    <n v="31.85"/>
    <n v="-1688.05"/>
    <n v="-730705.43000000017"/>
    <x v="35"/>
  </r>
  <r>
    <m/>
    <x v="247"/>
    <s v="Credit Note"/>
    <s v="35971"/>
    <s v="FH CHAMBERLAIN TRADING (PTY) LTD:MONTANA"/>
    <s v="SEEDLINGS ASS"/>
    <n v="-10"/>
    <n v="31.85"/>
    <n v="-318.5"/>
    <n v="-731023.93000000017"/>
    <x v="35"/>
  </r>
  <r>
    <m/>
    <x v="247"/>
    <s v="Credit Note"/>
    <s v="35972"/>
    <s v="FH CHAMBERLAIN TRADING (PTY) LTD:MONTANA"/>
    <s v="SEEDLINGS ASS"/>
    <n v="-20"/>
    <n v="31.85"/>
    <n v="-637"/>
    <n v="-731660.93000000017"/>
    <x v="35"/>
  </r>
  <r>
    <m/>
    <x v="292"/>
    <s v="Credit Note"/>
    <s v="16344"/>
    <s v="HECKERS GARDEN CENTRE (Pty) Ltd"/>
    <s v="SEEDLINGS CHILLI"/>
    <n v="-78"/>
    <n v="19.95"/>
    <n v="-1556.1"/>
    <n v="-733217.03000000014"/>
    <x v="35"/>
  </r>
  <r>
    <m/>
    <x v="292"/>
    <s v="Credit Note"/>
    <s v="1044"/>
    <s v="HABITITNAK/KEENGRO"/>
    <s v="SEEDLINGS ASS"/>
    <n v="-2"/>
    <n v="29.99"/>
    <n v="-59.98"/>
    <n v="-733277.01000000013"/>
    <x v="35"/>
  </r>
  <r>
    <m/>
    <x v="292"/>
    <s v="Credit Note"/>
    <s v="4401506914"/>
    <s v="BUILDERS WAREHOUSE:STRUBENS VALLEY"/>
    <s v="SEEDLINGS ASS  28884"/>
    <n v="-30"/>
    <n v="31.85"/>
    <n v="-955.5"/>
    <n v="-734232.51000000013"/>
    <x v="35"/>
  </r>
  <r>
    <m/>
    <x v="292"/>
    <s v="Credit Note"/>
    <s v="4401506967"/>
    <s v="BUILDERS WAREHOUSE:NOORDHEUWEL"/>
    <s v="SEEDLINGS ASS  28884"/>
    <n v="-16"/>
    <n v="31.85"/>
    <n v="-509.6"/>
    <n v="-734742.1100000001"/>
    <x v="35"/>
  </r>
  <r>
    <m/>
    <x v="292"/>
    <s v="Credit Note"/>
    <s v="4401506886"/>
    <s v="BUILDERS WAREHOUSE:HARTEBEESPOORT"/>
    <s v="SEEDLINGS ASS  28884"/>
    <n v="-30"/>
    <n v="31.85"/>
    <n v="-955.5"/>
    <n v="-735697.6100000001"/>
    <x v="35"/>
  </r>
  <r>
    <m/>
    <x v="173"/>
    <s v="Credit Note"/>
    <s v="4401507431"/>
    <s v="BUILDERS WAREHOUSE:LYNNWOOD"/>
    <s v="SEEDLINGS ASS  28884"/>
    <n v="-30"/>
    <n v="31.85"/>
    <n v="-955.5"/>
    <n v="-736653.1100000001"/>
    <x v="35"/>
  </r>
  <r>
    <m/>
    <x v="173"/>
    <s v="Credit Note"/>
    <s v="4401507285"/>
    <s v="BUILDERS WAREHOUSE:GLEN EAGLES"/>
    <s v="SEEDLINGS ASS  28884"/>
    <n v="-40"/>
    <n v="31.85"/>
    <n v="-1274"/>
    <n v="-737927.1100000001"/>
    <x v="35"/>
  </r>
  <r>
    <m/>
    <x v="173"/>
    <s v="Credit Note"/>
    <s v="4401507258"/>
    <s v="BUILDERS WAREHOUSE:MIDRAND"/>
    <s v="SEEDLINGS ASS  28884"/>
    <n v="-74"/>
    <n v="31.85"/>
    <n v="-2356.9"/>
    <n v="-740284.01000000013"/>
    <x v="35"/>
  </r>
  <r>
    <m/>
    <x v="173"/>
    <s v="Credit Note"/>
    <s v="26420"/>
    <s v="LIFESTYLE HOME GARDEN"/>
    <s v="SEEDLINGS ASS"/>
    <n v="-18"/>
    <n v="29.2"/>
    <n v="-525.6"/>
    <n v="-740809.6100000001"/>
    <x v="35"/>
  </r>
  <r>
    <m/>
    <x v="173"/>
    <s v="Credit Note"/>
    <s v="4401507311"/>
    <s v="BUILDERS WAREHOUSE:ERASMUS PARK"/>
    <s v="SEEDLINGS ASS  28884"/>
    <n v="-19"/>
    <n v="31.85"/>
    <n v="-605.15"/>
    <n v="-741414.76000000013"/>
    <x v="35"/>
  </r>
  <r>
    <m/>
    <x v="173"/>
    <s v="Credit Note"/>
    <s v="4401507371"/>
    <s v="BUILDERS WAREHOUSE:FOURWAYS"/>
    <s v="SEEDLINGS ASS  28884"/>
    <n v="-20"/>
    <n v="31.85"/>
    <n v="-637"/>
    <n v="-742051.76000000013"/>
    <x v="35"/>
  </r>
  <r>
    <m/>
    <x v="173"/>
    <s v="Credit Note"/>
    <s v="4401507257"/>
    <s v="BUILDERS WAREHOUSE:RIVONIA"/>
    <s v="SEEDLINGS ASS  28884"/>
    <n v="-25"/>
    <n v="31.85"/>
    <n v="-796.25"/>
    <n v="-742848.01000000013"/>
    <x v="35"/>
  </r>
  <r>
    <m/>
    <x v="173"/>
    <s v="Credit Note"/>
    <s v="4401507306"/>
    <s v="BUILDERS WAREHOUSE:ZAMBEZI"/>
    <s v="SEEDLINGS ASS  28884"/>
    <n v="-90"/>
    <n v="31.85"/>
    <n v="-2866.5"/>
    <n v="-745714.51000000013"/>
    <x v="35"/>
  </r>
  <r>
    <m/>
    <x v="173"/>
    <s v="Credit Note"/>
    <s v="4401507385"/>
    <s v="BUILDERS WAREHOUSE:WONDER PARK"/>
    <s v="SEEDLINGS ASS  28884"/>
    <n v="-20"/>
    <n v="31.85"/>
    <n v="-637"/>
    <n v="-746351.51000000013"/>
    <x v="35"/>
  </r>
  <r>
    <m/>
    <x v="173"/>
    <s v="Credit Note"/>
    <s v="1047"/>
    <s v="CENTRAL NURSERY DEPOT"/>
    <s v="SEEDLINGS ASS"/>
    <n v="-40"/>
    <n v="32.200000000000003"/>
    <n v="-1288"/>
    <n v="-747639.51000000013"/>
    <x v="35"/>
  </r>
  <r>
    <m/>
    <x v="174"/>
    <s v="Credit Note"/>
    <s v="4401507785"/>
    <s v="BUILDERS WAREHOUSE:LAMBTON"/>
    <s v="SEEDLINGS ASS  28884"/>
    <n v="-20"/>
    <n v="31.85"/>
    <n v="-637"/>
    <n v="-748276.51000000013"/>
    <x v="35"/>
  </r>
  <r>
    <m/>
    <x v="174"/>
    <s v="Credit Note"/>
    <s v="43782"/>
    <s v="FH CHAMBERLAIN TRADING (PTY) LTD:CENTURION"/>
    <s v="SEEDLINGS ASS"/>
    <n v="-11"/>
    <n v="31.85"/>
    <n v="-350.35"/>
    <n v="-748626.8600000001"/>
    <x v="35"/>
  </r>
  <r>
    <m/>
    <x v="174"/>
    <s v="Credit Note"/>
    <s v="4401507686"/>
    <s v="BUILDERS WAREHOUSE:CRAIGHALL PARK"/>
    <s v="SEEDLINGS ASS  28884"/>
    <n v="-25"/>
    <n v="31.85"/>
    <n v="-796.25"/>
    <n v="-749423.1100000001"/>
    <x v="35"/>
  </r>
  <r>
    <m/>
    <x v="174"/>
    <s v="Credit Note"/>
    <s v="4401507751"/>
    <s v="BUILDERS WAREHOUSE:SOUTHGATE"/>
    <s v="SEEDLINGS ASS  28884"/>
    <n v="-10"/>
    <n v="31.85"/>
    <n v="-318.5"/>
    <n v="-749741.6100000001"/>
    <x v="35"/>
  </r>
  <r>
    <m/>
    <x v="174"/>
    <s v="Credit Note"/>
    <s v="29900"/>
    <s v="FH CHAMBERLAIN TRADING (PTY) LTD:SILVER LAKES"/>
    <s v="SEEDLINGS ASS"/>
    <n v="-17"/>
    <n v="31.85"/>
    <n v="-541.45000000000005"/>
    <n v="-750283.06"/>
    <x v="35"/>
  </r>
  <r>
    <m/>
    <x v="175"/>
    <s v="Credit Note"/>
    <s v="36033"/>
    <s v="FH CHAMBERLAIN TRADING (PTY) LTD:MONTANA"/>
    <s v="SEEDLINGS ASS"/>
    <n v="-39"/>
    <n v="31.85"/>
    <n v="-1242.1500000000001"/>
    <n v="-751525.21000000008"/>
    <x v="35"/>
  </r>
  <r>
    <m/>
    <x v="175"/>
    <s v="Credit Note"/>
    <s v="4401508145"/>
    <s v="BUILDERS WAREHOUSE:BEDFORDVIEW"/>
    <s v="SEEDLINGS ASS  28884"/>
    <n v="-10"/>
    <n v="31.85"/>
    <n v="-318.5"/>
    <n v="-751843.71000000008"/>
    <x v="35"/>
  </r>
  <r>
    <m/>
    <x v="175"/>
    <s v="Credit Note"/>
    <s v="4401508282"/>
    <s v="BUILDERS WAREHOUSE:KEMPTON PARK"/>
    <s v="SEEDLINGS ASS  28884"/>
    <n v="-67"/>
    <n v="31.85"/>
    <n v="-2133.9499999999998"/>
    <n v="-753977.66"/>
    <x v="35"/>
  </r>
  <r>
    <m/>
    <x v="175"/>
    <s v="Credit Note"/>
    <s v="4401508214"/>
    <s v="BUILDERS WAREHOUSE:GREENSTONE"/>
    <s v="SEEDLINGS ASS  28884"/>
    <n v="-18"/>
    <n v="31.85"/>
    <n v="-573.29999999999995"/>
    <n v="-754550.96000000008"/>
    <x v="35"/>
  </r>
  <r>
    <m/>
    <x v="175"/>
    <s v="Credit Note"/>
    <s v="4401508167"/>
    <s v="BUILDERS WAREHOUSE:VEREENIGING"/>
    <s v="SEEDLINGS ASS  28884"/>
    <n v="-40"/>
    <n v="31.85"/>
    <n v="-1274"/>
    <n v="-755824.96000000008"/>
    <x v="35"/>
  </r>
  <r>
    <m/>
    <x v="175"/>
    <s v="Credit Note"/>
    <s v="1049"/>
    <s v="LITTLE AUSTRIA"/>
    <s v="SEEDLINGS ASS"/>
    <n v="-13"/>
    <n v="29.99"/>
    <n v="-389.87"/>
    <n v="-756214.83000000007"/>
    <x v="35"/>
  </r>
  <r>
    <m/>
    <x v="175"/>
    <s v="Credit Note"/>
    <s v="1050"/>
    <s v="PLANTYARD"/>
    <s v="SEEDLINGS ASS"/>
    <n v="-11"/>
    <n v="29.99"/>
    <n v="-329.89"/>
    <n v="-756544.72000000009"/>
    <x v="35"/>
  </r>
  <r>
    <m/>
    <x v="175"/>
    <s v="Credit Note"/>
    <s v="4401508148"/>
    <s v="BUILDERS WAREHOUSE:ROBINDALE"/>
    <s v="SEEDLINGS ASS  28884"/>
    <n v="-70"/>
    <n v="31.85"/>
    <n v="-2229.5"/>
    <n v="-758774.22000000009"/>
    <x v="35"/>
  </r>
  <r>
    <m/>
    <x v="175"/>
    <s v="Credit Note"/>
    <s v="4401508226"/>
    <s v="BUILDERS WAREHOUSE:POLOKWANE"/>
    <s v="SEEDLINGS ASS  28884"/>
    <n v="-40"/>
    <n v="31.85"/>
    <n v="-1274"/>
    <n v="-760048.22000000009"/>
    <x v="35"/>
  </r>
  <r>
    <m/>
    <x v="175"/>
    <s v="Credit Note"/>
    <s v="4401508009"/>
    <s v="BUILDERS WAREHOUSE:MOKOPANE"/>
    <s v="SEEDLINGS ASS  28884"/>
    <n v="-30"/>
    <n v="31.85"/>
    <n v="-955.5"/>
    <n v="-761003.72000000009"/>
    <x v="35"/>
  </r>
  <r>
    <m/>
    <x v="176"/>
    <s v="Credit Note"/>
    <s v="4401508561"/>
    <s v="BUILDERS WAREHOUSE:NEWMARKET"/>
    <s v="SEEDLINGS ASS  28884"/>
    <n v="-25"/>
    <n v="31.85"/>
    <n v="-796.25"/>
    <n v="-761799.97000000009"/>
    <x v="35"/>
  </r>
  <r>
    <m/>
    <x v="176"/>
    <s v="Credit Note"/>
    <s v="4401508510"/>
    <s v="BUILDERS WAREHOUSE:CEDAR SQUARE"/>
    <s v="SEEDLINGS ASS  28884"/>
    <n v="-28"/>
    <n v="31.85"/>
    <n v="-891.8"/>
    <n v="-762691.77000000014"/>
    <x v="35"/>
  </r>
  <r>
    <m/>
    <x v="176"/>
    <s v="Credit Note"/>
    <s v="4401508619"/>
    <s v="BUILDERS WAREHOUSE:RIVONIA"/>
    <s v="SEEDLINGS ASS  28884"/>
    <n v="-10"/>
    <n v="31.85"/>
    <n v="-318.5"/>
    <n v="-763010.27000000014"/>
    <x v="35"/>
  </r>
  <r>
    <m/>
    <x v="176"/>
    <s v="Credit Note"/>
    <s v="87035A"/>
    <s v="THYME SQUARE"/>
    <s v="SEEDLINGS ASS"/>
    <n v="-7"/>
    <n v="27.3"/>
    <n v="-191.1"/>
    <n v="-763201.37000000011"/>
    <x v="35"/>
  </r>
  <r>
    <m/>
    <x v="176"/>
    <s v="Credit Note"/>
    <s v="RTS1034313"/>
    <s v="RIVERSIDE MICA"/>
    <s v="SEEDLINGS ASS"/>
    <n v="-7"/>
    <n v="32.19"/>
    <n v="-225.33"/>
    <n v="-763426.70000000007"/>
    <x v="35"/>
  </r>
  <r>
    <m/>
    <x v="176"/>
    <s v="Credit Note"/>
    <s v="4401508631"/>
    <s v="BUILDERS WAREHOUSE:EDENVALE"/>
    <s v="SEEDLINGS ASS  28884"/>
    <n v="-40"/>
    <n v="31.85"/>
    <n v="-1274"/>
    <n v="-764700.70000000007"/>
    <x v="35"/>
  </r>
  <r>
    <m/>
    <x v="176"/>
    <s v="Credit Note"/>
    <s v="4401508554"/>
    <s v="BUILDERS WAREHOUSE:BRYANSTON"/>
    <s v="SEEDLINGS ASS  28884"/>
    <n v="-20"/>
    <n v="31.85"/>
    <n v="-637"/>
    <n v="-765337.70000000007"/>
    <x v="35"/>
  </r>
  <r>
    <m/>
    <x v="176"/>
    <s v="Credit Note"/>
    <s v="4401508652"/>
    <s v="BUILDERS WAREHOUSE:BOKSBURG (NEW)"/>
    <s v="SEEDLINGS ASS  28884"/>
    <n v="-40"/>
    <n v="31.85"/>
    <n v="-1274"/>
    <n v="-766611.70000000007"/>
    <x v="35"/>
  </r>
  <r>
    <m/>
    <x v="176"/>
    <s v="Credit Note"/>
    <s v="0950"/>
    <s v="IMPALA FLORA"/>
    <s v="SEEDLINGS ASS"/>
    <n v="-30"/>
    <n v="28.99"/>
    <n v="-869.7"/>
    <n v="-767481.4"/>
    <x v="35"/>
  </r>
  <r>
    <m/>
    <x v="176"/>
    <s v="Credit Note"/>
    <s v="4401508662"/>
    <s v="BUILDERS WAREHOUSE:THOHOYANDOU"/>
    <s v="SEEDLINGS ASS  28884"/>
    <n v="-200"/>
    <n v="31.85"/>
    <n v="-6370"/>
    <n v="-773851.4"/>
    <x v="35"/>
  </r>
  <r>
    <m/>
    <x v="257"/>
    <s v="Credit Note"/>
    <s v="0988"/>
    <s v="HABITITNAK/KEENGRO"/>
    <s v="SEEDLINGS ASS"/>
    <n v="-10"/>
    <n v="28.99"/>
    <n v="-289.89999999999998"/>
    <n v="-774141.3"/>
    <x v="35"/>
  </r>
  <r>
    <m/>
    <x v="257"/>
    <s v="Credit Note"/>
    <s v="0989"/>
    <s v="LINKSFIELD NURSERY"/>
    <s v="SEEDLINGS ASS"/>
    <n v="-11"/>
    <n v="29.99"/>
    <n v="-329.89"/>
    <n v="-774471.19000000006"/>
    <x v="35"/>
  </r>
  <r>
    <m/>
    <x v="257"/>
    <s v="Credit Note"/>
    <s v="1141"/>
    <s v="PRETTY GARDENS"/>
    <s v="SEEDLINGS ASS"/>
    <n v="-13"/>
    <n v="29.99"/>
    <n v="-389.87"/>
    <n v="-774861.06"/>
    <x v="35"/>
  </r>
  <r>
    <m/>
    <x v="257"/>
    <s v="Credit Note"/>
    <s v="4401509287"/>
    <s v="BUILDERS WAREHOUSE:KEMPTON PARK"/>
    <s v="SEEDLINGS ASS  28884"/>
    <n v="-6"/>
    <n v="31.85"/>
    <n v="-191.1"/>
    <n v="-775052.16"/>
    <x v="35"/>
  </r>
  <r>
    <m/>
    <x v="257"/>
    <s v="Credit Note"/>
    <s v="4401509173"/>
    <s v="BUILDERS WAREHOUSE:GREENSTONE"/>
    <s v="SEEDLINGS ASS  28884"/>
    <n v="-16"/>
    <n v="31.85"/>
    <n v="-509.6"/>
    <n v="-775561.76"/>
    <x v="35"/>
  </r>
  <r>
    <m/>
    <x v="257"/>
    <s v="Credit Note"/>
    <s v="4401509297"/>
    <s v="BUILDERS WAREHOUSE:BOKSBURG (NEW)"/>
    <s v="SEEDLINGS ASS  28884"/>
    <n v="-10"/>
    <n v="31.85"/>
    <n v="-318.5"/>
    <n v="-775880.26"/>
    <x v="35"/>
  </r>
  <r>
    <m/>
    <x v="257"/>
    <s v="Credit Note"/>
    <s v="4401509300"/>
    <s v="BUILDERS WAREHOUSE:NOORDHEUWEL"/>
    <s v="SEEDLINGS ASS  28884"/>
    <n v="-20"/>
    <n v="31.85"/>
    <n v="-637"/>
    <n v="-776517.26"/>
    <x v="35"/>
  </r>
  <r>
    <m/>
    <x v="257"/>
    <s v="Credit Note"/>
    <s v="4401509332"/>
    <s v="BUILDERS WAREHOUSE:NORWOOD"/>
    <s v="SEEDLINGS ASS  28884"/>
    <n v="-14"/>
    <n v="31.85"/>
    <n v="-445.9"/>
    <n v="-776963.16"/>
    <x v="35"/>
  </r>
  <r>
    <m/>
    <x v="257"/>
    <s v="Credit Note"/>
    <s v="4401509275"/>
    <s v="BUILDERS WAREHOUSE:BLOEMFONTEIN"/>
    <s v="SEEDLINGS ASS  28884"/>
    <n v="-90"/>
    <n v="31.85"/>
    <n v="-2866.5"/>
    <n v="-779829.66"/>
    <x v="35"/>
  </r>
  <r>
    <m/>
    <x v="61"/>
    <s v="Credit Note"/>
    <s v="4401509843"/>
    <s v="BUILDERS WAREHOUSE:WONDER PARK"/>
    <s v="SEEDLINGS ASS  28884"/>
    <n v="-40"/>
    <n v="31.85"/>
    <n v="-1274"/>
    <n v="-781103.66"/>
    <x v="35"/>
  </r>
  <r>
    <m/>
    <x v="61"/>
    <s v="Credit Note"/>
    <s v="4401509810"/>
    <s v="BUILDERS WAREHOUSE:ERASMUS PARK"/>
    <s v="SEEDLINGS ASS  28884"/>
    <n v="-16"/>
    <n v="31.85"/>
    <n v="-509.6"/>
    <n v="-781613.26"/>
    <x v="35"/>
  </r>
  <r>
    <m/>
    <x v="61"/>
    <s v="Credit Note"/>
    <s v="4401509863"/>
    <s v="BUILDERS WAREHOUSE:FOURWAYS"/>
    <s v="SEEDLINGS ASS  28884"/>
    <n v="-20"/>
    <n v="31.85"/>
    <n v="-637"/>
    <n v="-782250.26"/>
    <x v="35"/>
  </r>
  <r>
    <m/>
    <x v="61"/>
    <s v="Credit Note"/>
    <s v="4401509833"/>
    <s v="BUILDERS WAREHOUSE:GEZINA NEW"/>
    <s v="SEEDLINGS ASS  28884"/>
    <n v="-100"/>
    <n v="31.85"/>
    <n v="-3185"/>
    <n v="-785435.26"/>
    <x v="35"/>
  </r>
  <r>
    <m/>
    <x v="61"/>
    <s v="Credit Note"/>
    <s v="87046A"/>
    <s v="BUILDERS WAREHOUSE:GEZINA NEW"/>
    <s v="SEEDLINGS ASS  28884"/>
    <n v="-10"/>
    <n v="31.85"/>
    <n v="-318.5"/>
    <n v="-785753.76"/>
    <x v="35"/>
  </r>
  <r>
    <m/>
    <x v="61"/>
    <s v="Credit Note"/>
    <s v="4401509842"/>
    <s v="BUILDERS WAREHOUSE:CEDAR SQUARE"/>
    <s v="SEEDLINGS ASS  28884"/>
    <n v="-13"/>
    <n v="31.85"/>
    <n v="-414.05"/>
    <n v="-786167.81"/>
    <x v="35"/>
  </r>
  <r>
    <m/>
    <x v="61"/>
    <s v="Credit Note"/>
    <s v="4401509835"/>
    <s v="BUILDERS WAREHOUSE:RUSTENBURG"/>
    <s v="SEEDLINGS ASS  28884"/>
    <n v="-60"/>
    <n v="31.85"/>
    <n v="-1911"/>
    <n v="-788078.81"/>
    <x v="35"/>
  </r>
  <r>
    <m/>
    <x v="61"/>
    <s v="Credit Note"/>
    <s v="4401509850"/>
    <s v="BUILDERS WAREHOUSE:LYNNWOOD"/>
    <s v="SEEDLINGS ASS  28884"/>
    <n v="-30"/>
    <n v="31.85"/>
    <n v="-955.5"/>
    <n v="-789034.31"/>
    <x v="35"/>
  </r>
  <r>
    <m/>
    <x v="61"/>
    <s v="Credit Note"/>
    <s v="4401509809"/>
    <s v="BUILDERS WAREHOUSE:GLEN EAGLES"/>
    <s v="SEEDLINGS ASS  28884"/>
    <n v="-70"/>
    <n v="31.85"/>
    <n v="-2229.5"/>
    <n v="-791263.81"/>
    <x v="35"/>
  </r>
  <r>
    <m/>
    <x v="61"/>
    <s v="Credit Note"/>
    <s v="0990"/>
    <s v="ECKARDS GARDEN PAVILION"/>
    <s v="SEEDLINGS ASS"/>
    <n v="-8"/>
    <n v="29.6"/>
    <n v="-236.8"/>
    <n v="-791500.6100000001"/>
    <x v="35"/>
  </r>
  <r>
    <m/>
    <x v="61"/>
    <s v="Credit Note"/>
    <s v="0991"/>
    <s v="HILLCREST NURSERY"/>
    <s v="SEEDLINGS ASS"/>
    <n v="-10"/>
    <n v="32.200000000000003"/>
    <n v="-322"/>
    <n v="-791822.6100000001"/>
    <x v="35"/>
  </r>
  <r>
    <m/>
    <x v="61"/>
    <s v="Credit Note"/>
    <s v="4401509757"/>
    <s v="BUILDERS WAREHOUSE:BRYANSTON"/>
    <s v="SEEDLINGS ASS  28884"/>
    <n v="-10"/>
    <n v="31.85"/>
    <n v="-318.5"/>
    <n v="-792141.1100000001"/>
    <x v="35"/>
  </r>
  <r>
    <m/>
    <x v="61"/>
    <s v="Credit Note"/>
    <s v="0992"/>
    <s v="CENTRAL NURSERY DEPOT"/>
    <s v="SEEDLINGS ASS"/>
    <n v="-20"/>
    <n v="32.200000000000003"/>
    <n v="-644"/>
    <n v="-792785.1100000001"/>
    <x v="35"/>
  </r>
  <r>
    <m/>
    <x v="61"/>
    <s v="Credit Note"/>
    <s v="87063A"/>
    <s v="MONTROSE NURSERY"/>
    <s v="SEEDLINGS ASS"/>
    <n v="-10"/>
    <n v="29.99"/>
    <n v="-299.89999999999998"/>
    <n v="-793085.01000000013"/>
    <x v="35"/>
  </r>
  <r>
    <m/>
    <x v="61"/>
    <s v="Credit Note"/>
    <s v="26449"/>
    <s v="LIFESTYLE HOME GARDEN"/>
    <s v="SEEDLINGS ASS"/>
    <n v="-48"/>
    <n v="29.2"/>
    <n v="-1401.6"/>
    <n v="-794486.6100000001"/>
    <x v="35"/>
  </r>
  <r>
    <m/>
    <x v="61"/>
    <s v="Credit Note"/>
    <s v="4401509753"/>
    <s v="BUILDERS WAREHOUSE:CENTURION"/>
    <s v="SEEDLINGS ASS  28884"/>
    <n v="-130"/>
    <n v="31.85"/>
    <n v="-4140.5"/>
    <n v="-798627.1100000001"/>
    <x v="35"/>
  </r>
  <r>
    <m/>
    <x v="61"/>
    <s v="Credit Note"/>
    <s v="4401509840"/>
    <s v="BUILDERS WAREHOUSE:RASLOUW"/>
    <s v="SEEDLINGS ASS  28884"/>
    <n v="-70"/>
    <n v="31.85"/>
    <n v="-2229.5"/>
    <n v="-800856.6100000001"/>
    <x v="35"/>
  </r>
  <r>
    <m/>
    <x v="62"/>
    <s v="Credit Note"/>
    <s v="0993"/>
    <s v="LITTLE AUSTRIA"/>
    <s v="SEEDLINGS ASS"/>
    <n v="-10"/>
    <n v="29.99"/>
    <n v="-299.89999999999998"/>
    <n v="-801156.51000000013"/>
    <x v="35"/>
  </r>
  <r>
    <m/>
    <x v="62"/>
    <s v="Credit Note"/>
    <s v="1142"/>
    <s v="MONTANA GARDEN PAVILION"/>
    <s v="SEEDLINGS ASS"/>
    <n v="-86"/>
    <n v="29.99"/>
    <n v="-2579.14"/>
    <n v="-803735.65000000014"/>
    <x v="35"/>
  </r>
  <r>
    <m/>
    <x v="62"/>
    <s v="Credit Note"/>
    <s v="4401510479"/>
    <s v="BUILDERS WAREHOUSE:NELSPRUIT"/>
    <s v="SEEDLINGS ASS  28884"/>
    <n v="-90"/>
    <n v="31.85"/>
    <n v="-2866.5"/>
    <n v="-806602.15000000014"/>
    <x v="35"/>
  </r>
  <r>
    <m/>
    <x v="62"/>
    <s v="Credit Note"/>
    <s v="15722"/>
    <s v="GARDENSHOP PARKTOWN"/>
    <s v="SEEDLINGS ASS"/>
    <n v="-60"/>
    <n v="31.8"/>
    <n v="-1908"/>
    <n v="-808510.15000000014"/>
    <x v="35"/>
  </r>
  <r>
    <m/>
    <x v="62"/>
    <s v="Credit Note"/>
    <s v="11135"/>
    <s v="FH CHAMBERLAIN TRADING (PTY) LTD:KYALAMI"/>
    <s v="SEEDLINGS ASS"/>
    <n v="-58"/>
    <n v="31.85"/>
    <n v="-1847.3"/>
    <n v="-810357.45000000019"/>
    <x v="35"/>
  </r>
  <r>
    <m/>
    <x v="62"/>
    <s v="Credit Note"/>
    <s v="4401510440"/>
    <s v="BUILDERS WAREHOUSE:KLERKSDORP"/>
    <s v="SEEDLINGS ASS  28884"/>
    <n v="-50"/>
    <n v="31.85"/>
    <n v="-1592.5"/>
    <n v="-811949.95000000019"/>
    <x v="35"/>
  </r>
  <r>
    <m/>
    <x v="62"/>
    <s v="Credit Note"/>
    <s v="4401510063"/>
    <s v="BUILDERS WAREHOUSE:MIDDELBURG"/>
    <s v="SEEDLINGS ASS  28884"/>
    <n v="-50"/>
    <n v="31.85"/>
    <n v="-1592.5"/>
    <n v="-813542.45000000019"/>
    <x v="35"/>
  </r>
  <r>
    <m/>
    <x v="62"/>
    <s v="Credit Note"/>
    <s v="RTS1034393"/>
    <s v="RIVERSIDE MICA"/>
    <s v="SEEDLINGS ASS"/>
    <n v="-7"/>
    <n v="26.99"/>
    <n v="-188.93"/>
    <n v="-813731.38000000024"/>
    <x v="35"/>
  </r>
  <r>
    <m/>
    <x v="62"/>
    <s v="Credit Note"/>
    <s v="0994"/>
    <s v="CRISANRA KWEKERY"/>
    <s v="SEEDLINGS ASS"/>
    <n v="-38"/>
    <n v="29.99"/>
    <n v="-1139.6199999999999"/>
    <n v="-814871.00000000023"/>
    <x v="35"/>
  </r>
  <r>
    <m/>
    <x v="62"/>
    <s v="Credit Note"/>
    <s v="4401510492"/>
    <s v="BUILDERS WAREHOUSE:ZAMBEZI"/>
    <s v="SEEDLINGS ASS"/>
    <n v="-64"/>
    <n v="31.85"/>
    <n v="-2038.4"/>
    <n v="-816909.40000000026"/>
    <x v="35"/>
  </r>
  <r>
    <m/>
    <x v="63"/>
    <s v="Credit Note"/>
    <s v="4401510895"/>
    <s v="BUILDERS WAREHOUSE:BETHLEHEM"/>
    <s v="SEEDLINGS ASS  28884"/>
    <n v="-70"/>
    <n v="31.85"/>
    <n v="-2229.5"/>
    <n v="-819138.90000000026"/>
    <x v="35"/>
  </r>
  <r>
    <m/>
    <x v="63"/>
    <s v="Credit Note"/>
    <s v="4401510864"/>
    <s v="BUILDERS WAREHOUSE:SUNWARD PARK"/>
    <s v="SEEDLINGS ASS  28884"/>
    <n v="-162"/>
    <n v="31.85"/>
    <n v="-5159.7"/>
    <n v="-824298.60000000021"/>
    <x v="35"/>
  </r>
  <r>
    <m/>
    <x v="63"/>
    <s v="Credit Note"/>
    <s v="4401510866"/>
    <s v="BUILDERS WAREHOUSE:BOKSBURG (NEW)"/>
    <s v="SEEDLINGS ASS  28884"/>
    <n v="-60"/>
    <n v="31.85"/>
    <n v="-1911"/>
    <n v="-826209.60000000021"/>
    <x v="35"/>
  </r>
  <r>
    <m/>
    <x v="63"/>
    <s v="Credit Note"/>
    <s v="4401510773"/>
    <s v="BUILDERS WAREHOUSE:STRUBENS VALLEY"/>
    <s v="SEEDLINGS ASS  28884"/>
    <n v="-30"/>
    <n v="31.85"/>
    <n v="-955.5"/>
    <n v="-827165.10000000021"/>
    <x v="35"/>
  </r>
  <r>
    <m/>
    <x v="63"/>
    <s v="Credit Note"/>
    <s v="4401510855"/>
    <s v="BUILDERS WAREHOUSE:NORTHRIDING"/>
    <s v="SEEDLINGS ASS  28884"/>
    <n v="-30"/>
    <n v="31.85"/>
    <n v="-955.5"/>
    <n v="-828120.60000000021"/>
    <x v="35"/>
  </r>
  <r>
    <m/>
    <x v="63"/>
    <s v="Credit Note"/>
    <s v="4401510924"/>
    <s v="BUILDERS WAREHOUSE:CARNIVAL MALL"/>
    <s v="SEEDLINGS ASS  28884"/>
    <n v="-124"/>
    <n v="31.85"/>
    <n v="-3949.4"/>
    <n v="-832070.00000000023"/>
    <x v="35"/>
  </r>
  <r>
    <m/>
    <x v="63"/>
    <s v="Credit Note"/>
    <s v="4401510885"/>
    <s v="BUILDERS WAREHOUSE:NORTHMEAD"/>
    <s v="SEEDLINGS ASS  28884"/>
    <n v="-50"/>
    <n v="31.85"/>
    <n v="-1592.5"/>
    <n v="-833662.50000000023"/>
    <x v="35"/>
  </r>
  <r>
    <m/>
    <x v="63"/>
    <s v="Credit Note"/>
    <s v="87095A"/>
    <s v="THYME SQUARE"/>
    <s v="SEEDLINGS ASS"/>
    <n v="-65"/>
    <n v="27.3"/>
    <n v="-1774.5"/>
    <n v="-835437.00000000023"/>
    <x v="35"/>
  </r>
  <r>
    <m/>
    <x v="63"/>
    <s v="Credit Note"/>
    <s v="4401510784"/>
    <s v="BUILDERS WAREHOUSE:NEWMARKET"/>
    <s v="SEEDLINGS ASS  28884"/>
    <n v="-60"/>
    <n v="31.85"/>
    <n v="-1911"/>
    <n v="-837348.00000000023"/>
    <x v="35"/>
  </r>
  <r>
    <m/>
    <x v="63"/>
    <s v="Credit Note"/>
    <s v="4401510901"/>
    <s v="BUILDERS WAREHOUSE:EDENVALE"/>
    <s v="SEEDLINGS ASS  28884"/>
    <n v="-35"/>
    <n v="31.85"/>
    <n v="-1114.75"/>
    <n v="-838462.75000000023"/>
    <x v="35"/>
  </r>
  <r>
    <m/>
    <x v="293"/>
    <s v="Credit Note"/>
    <s v="1901"/>
    <s v="IMPALA FLORA"/>
    <s v="SEEDLINGS ASS"/>
    <n v="-10"/>
    <n v="28.65"/>
    <n v="-286.5"/>
    <n v="-838749.25000000023"/>
    <x v="35"/>
  </r>
  <r>
    <m/>
    <x v="293"/>
    <s v="Credit Note"/>
    <s v="4401511440"/>
    <s v="BUILDERS WAREHOUSE:ROBINDALE"/>
    <s v="SEEDLINGS ASS  28884"/>
    <n v="-50"/>
    <n v="31.85"/>
    <n v="-1592.5"/>
    <n v="-840341.75000000023"/>
    <x v="35"/>
  </r>
  <r>
    <m/>
    <x v="293"/>
    <s v="Credit Note"/>
    <s v="4401511553"/>
    <s v="BUILDERS WAREHOUSE:STRUBENS VALLEY"/>
    <s v="SEEDLINGS ASS  28884"/>
    <n v="-10"/>
    <n v="31.85"/>
    <n v="-318.5"/>
    <n v="-840660.25000000023"/>
    <x v="35"/>
  </r>
  <r>
    <m/>
    <x v="293"/>
    <s v="Credit Note"/>
    <s v="4401511658"/>
    <s v="BUILDERS WAREHOUSE:NOORDHEUWEL"/>
    <s v="SEEDLINGS ASS  28884"/>
    <n v="-28"/>
    <n v="31.85"/>
    <n v="-891.8"/>
    <n v="-841552.05000000028"/>
    <x v="35"/>
  </r>
  <r>
    <m/>
    <x v="293"/>
    <s v="Credit Note"/>
    <s v="4401511488"/>
    <s v="BUILDERS WAREHOUSE:GREENSTONE"/>
    <s v="SEEDLINGS ASS  28884"/>
    <n v="-30"/>
    <n v="31.85"/>
    <n v="-955.5"/>
    <n v="-842507.55000000028"/>
    <x v="35"/>
  </r>
  <r>
    <m/>
    <x v="293"/>
    <s v="Credit Note"/>
    <s v="4401511591"/>
    <s v="BUILDERS WAREHOUSE:KEMPTON PARK"/>
    <s v="SEEDLINGS ASS  28884"/>
    <n v="-20"/>
    <n v="31.85"/>
    <n v="-637"/>
    <n v="-843144.55000000028"/>
    <x v="35"/>
  </r>
  <r>
    <m/>
    <x v="64"/>
    <s v="Credit Note"/>
    <s v="4401511975"/>
    <s v="BUILDERS WAREHOUSE:RIVONIA"/>
    <s v="SEEDLINGS ASS  28884"/>
    <n v="-80"/>
    <n v="31.85"/>
    <n v="-2548"/>
    <n v="-845692.55000000028"/>
    <x v="35"/>
  </r>
  <r>
    <m/>
    <x v="64"/>
    <s v="Credit Note"/>
    <s v="4401512091"/>
    <s v="BUILDERS WAREHOUSE:ZAMBEZI"/>
    <s v="SEEDLINGS ASS  28884"/>
    <n v="-15"/>
    <n v="31.85"/>
    <n v="-477.75"/>
    <n v="-846170.30000000028"/>
    <x v="35"/>
  </r>
  <r>
    <m/>
    <x v="64"/>
    <s v="Credit Note"/>
    <s v="4401511915"/>
    <s v="BUILDERS WAREHOUSE:BRYANSTON"/>
    <s v="SEEDLINGS ASS  28884"/>
    <n v="-10"/>
    <n v="31.85"/>
    <n v="-318.5"/>
    <n v="-846488.80000000028"/>
    <x v="35"/>
  </r>
  <r>
    <m/>
    <x v="64"/>
    <s v="Credit Note"/>
    <s v="4401512084"/>
    <s v="BUILDERS WAREHOUSE:GLEN EAGLES"/>
    <s v="SEEDLINGS ASS  28884"/>
    <n v="-53"/>
    <n v="31.85"/>
    <n v="-1688.05"/>
    <n v="-848176.85000000033"/>
    <x v="35"/>
  </r>
  <r>
    <m/>
    <x v="64"/>
    <s v="Credit Note"/>
    <s v="4401512027"/>
    <s v="BUILDERS WAREHOUSE:CHERRY LANE"/>
    <s v="SEEDLINGS ASS  28884"/>
    <n v="-34"/>
    <n v="31.85"/>
    <n v="-1082.9000000000001"/>
    <n v="-849259.75000000035"/>
    <x v="35"/>
  </r>
  <r>
    <m/>
    <x v="64"/>
    <s v="Credit Note"/>
    <s v="87112A"/>
    <s v="CENTRAL NURSERY DEPOT"/>
    <s v="SEEDLINGS ASS"/>
    <n v="-42"/>
    <n v="32.200000000000003"/>
    <n v="-1352.4"/>
    <n v="-850612.15000000037"/>
    <x v="35"/>
  </r>
  <r>
    <m/>
    <x v="64"/>
    <s v="Credit Note"/>
    <s v="26368"/>
    <s v="LIFESTYLE HOME GARDEN"/>
    <s v="SEEDLINGS ASS"/>
    <n v="-47"/>
    <n v="29.3"/>
    <n v="-1377.1"/>
    <n v="-851989.25000000035"/>
    <x v="35"/>
  </r>
  <r>
    <m/>
    <x v="64"/>
    <s v="Credit Note"/>
    <s v="4401512128"/>
    <s v="BUILDERS WAREHOUSE:CEDAR SQUARE"/>
    <s v="SEEDLINGS ASS  28884"/>
    <n v="-10"/>
    <n v="31.85"/>
    <n v="-318.5"/>
    <n v="-852307.75000000035"/>
    <x v="35"/>
  </r>
  <r>
    <m/>
    <x v="64"/>
    <s v="Credit Note"/>
    <s v="4401512119"/>
    <s v="BUILDERS WAREHOUSE:FOURWAYS"/>
    <s v="SEEDLINGS ASS  28884"/>
    <n v="-20"/>
    <n v="31.85"/>
    <n v="-637"/>
    <n v="-852944.75000000035"/>
    <x v="35"/>
  </r>
  <r>
    <m/>
    <x v="177"/>
    <s v="Credit Note"/>
    <s v="4401512643"/>
    <s v="BUILDERS WAREHOUSE:NEWCASTLE"/>
    <s v="SEEDLINGS ASS  28884"/>
    <n v="-70"/>
    <n v="31.85"/>
    <n v="-2229.5"/>
    <n v="-855174.25000000035"/>
    <x v="35"/>
  </r>
  <r>
    <m/>
    <x v="177"/>
    <s v="Credit Note"/>
    <s v="18813"/>
    <s v="FH CHAMBERLAIN TRADING (PTY) LTD:STRUBENSVALLEY"/>
    <s v="SEEDLINGS ASS"/>
    <n v="-50"/>
    <n v="29.5"/>
    <n v="-1475"/>
    <n v="-856649.25000000035"/>
    <x v="35"/>
  </r>
  <r>
    <m/>
    <x v="177"/>
    <s v="Credit Note"/>
    <s v="4401512654"/>
    <s v="BUILDERS WAREHOUSE:KLERKSDORP"/>
    <s v="SEEDLINGS ASS  28884"/>
    <n v="-30"/>
    <n v="31.85"/>
    <n v="-955.5"/>
    <n v="-857604.75000000035"/>
    <x v="35"/>
  </r>
  <r>
    <m/>
    <x v="177"/>
    <s v="Credit Note"/>
    <s v="4401512559"/>
    <s v="BUILDERS WAREHOUSE:CRAIGHALL PARK"/>
    <s v="SEEDLINGS ASS  28884"/>
    <n v="-10"/>
    <n v="31.85"/>
    <n v="-318.5"/>
    <n v="-857923.25000000035"/>
    <x v="35"/>
  </r>
  <r>
    <m/>
    <x v="177"/>
    <s v="Credit Note"/>
    <s v="RTS1034494"/>
    <s v="RIVERSIDE MICA"/>
    <s v="SEEDLINGS ASS"/>
    <n v="-2"/>
    <n v="26.99"/>
    <n v="-53.98"/>
    <n v="-857977.23000000033"/>
    <x v="35"/>
  </r>
  <r>
    <m/>
    <x v="178"/>
    <s v="Credit Note"/>
    <s v="1851"/>
    <s v="IMPALA FLORA"/>
    <s v="SEEDLINGS ASS"/>
    <n v="-16"/>
    <n v="28.65"/>
    <n v="-458.4"/>
    <n v="-858435.63000000035"/>
    <x v="35"/>
  </r>
  <r>
    <m/>
    <x v="178"/>
    <s v="Credit Note"/>
    <s v="4401512872"/>
    <s v="BUILDERS WAREHOUSE:MIDRAND"/>
    <s v="SEEDLINGS ASS  28884"/>
    <n v="-36"/>
    <n v="31.85"/>
    <n v="-1146.5999999999999"/>
    <n v="-859582.23000000033"/>
    <x v="35"/>
  </r>
  <r>
    <m/>
    <x v="178"/>
    <s v="Credit Note"/>
    <s v="87130A"/>
    <s v="THYME SQUARE"/>
    <s v="SEEDLINGS ASS"/>
    <n v="-62"/>
    <n v="27.3"/>
    <n v="-1692.6"/>
    <n v="-861274.83000000031"/>
    <x v="35"/>
  </r>
  <r>
    <m/>
    <x v="178"/>
    <s v="Credit Note"/>
    <s v="15267"/>
    <s v="FH CHAMBERLAIN TRADING (PTY) LTD:RIVIERA"/>
    <s v="SEEDLINGS ASS"/>
    <n v="-55"/>
    <n v="31.85"/>
    <n v="-1751.75"/>
    <n v="-863026.58000000031"/>
    <x v="35"/>
  </r>
  <r>
    <m/>
    <x v="178"/>
    <s v="Credit Note"/>
    <s v="4401512890"/>
    <s v="BUILDERS WAREHOUSE:NEWMARKET"/>
    <s v="SEEDLINGS ASS  28884"/>
    <n v="-50"/>
    <n v="31.85"/>
    <n v="-1592.5"/>
    <n v="-864619.08000000031"/>
    <x v="35"/>
  </r>
  <r>
    <m/>
    <x v="178"/>
    <s v="Credit Note"/>
    <s v="1902"/>
    <s v="ECKARDS GARDEN PAVILION"/>
    <s v="SEEDLINGS ASS"/>
    <n v="-1"/>
    <n v="29.6"/>
    <n v="-29.6"/>
    <n v="-864648.68000000028"/>
    <x v="35"/>
  </r>
  <r>
    <m/>
    <x v="294"/>
    <s v="Credit Note"/>
    <s v="1852"/>
    <s v="LITTLE AUSTRIA"/>
    <s v="SEEDLINGS ASS"/>
    <n v="-13"/>
    <n v="29.99"/>
    <n v="-389.87"/>
    <n v="-865038.55000000028"/>
    <x v="35"/>
  </r>
  <r>
    <m/>
    <x v="294"/>
    <s v="Credit Note"/>
    <s v="1853"/>
    <s v="CRISANRA KWEKERY"/>
    <s v="SEEDLINGS ASS"/>
    <n v="-34"/>
    <n v="29.99"/>
    <n v="-1019.66"/>
    <n v="-866058.21000000031"/>
    <x v="35"/>
  </r>
  <r>
    <m/>
    <x v="294"/>
    <s v="Credit Note"/>
    <s v="4401513531"/>
    <s v="BUILDERS WAREHOUSE:ROBINDALE"/>
    <s v="SEEDLINGS ASS  28884"/>
    <n v="-10"/>
    <n v="31.85"/>
    <n v="-318.5"/>
    <n v="-866376.71000000031"/>
    <x v="35"/>
  </r>
  <r>
    <m/>
    <x v="294"/>
    <s v="Credit Note"/>
    <s v="4401513577"/>
    <s v="BUILDERS WAREHOUSE:STRUBENS VALLEY"/>
    <s v="SEEDLINGS ASS  28884"/>
    <n v="-20"/>
    <n v="31.85"/>
    <n v="-637"/>
    <n v="-867013.71000000031"/>
    <x v="35"/>
  </r>
  <r>
    <m/>
    <x v="294"/>
    <s v="Credit Note"/>
    <s v="4401513640"/>
    <s v="BUILDERS WAREHOUSE:NOORDHEUWEL"/>
    <s v="SEEDLINGS ASS  28884"/>
    <n v="-10"/>
    <n v="31.85"/>
    <n v="-318.5"/>
    <n v="-867332.21000000031"/>
    <x v="35"/>
  </r>
  <r>
    <m/>
    <x v="294"/>
    <s v="Credit Note"/>
    <s v="1903"/>
    <s v="RAINBOW GARDEN AND HOME CENTRE"/>
    <s v="SEEDLINGS ASS"/>
    <n v="-45"/>
    <n v="29.99"/>
    <n v="-1349.55"/>
    <n v="-868681.76000000036"/>
    <x v="35"/>
  </r>
  <r>
    <m/>
    <x v="294"/>
    <s v="Credit Note"/>
    <s v="4401513619"/>
    <s v="BUILDERS WAREHOUSE:NORWOOD"/>
    <s v="SEEDLINGS ASS  28884"/>
    <n v="-50"/>
    <n v="31.85"/>
    <n v="-1592.5"/>
    <n v="-870274.26000000036"/>
    <x v="35"/>
  </r>
  <r>
    <m/>
    <x v="294"/>
    <s v="Credit Note"/>
    <s v="4401513604"/>
    <s v="BUILDERS WAREHOUSE:LYNNWOOD"/>
    <s v="SEEDLINGS ASS  28884"/>
    <n v="-94"/>
    <n v="31.85"/>
    <n v="-2993.9"/>
    <n v="-873268.16000000038"/>
    <x v="35"/>
  </r>
  <r>
    <m/>
    <x v="65"/>
    <s v="Credit Note"/>
    <s v="4401513960"/>
    <s v="BUILDERS WAREHOUSE:BLOEMFONTEIN"/>
    <s v="SEEDLINGS ASS  28884"/>
    <n v="-60"/>
    <n v="31.85"/>
    <n v="-1911"/>
    <n v="-875179.16000000038"/>
    <x v="35"/>
  </r>
  <r>
    <m/>
    <x v="65"/>
    <s v="Credit Note"/>
    <s v="4401513900"/>
    <s v="BUILDERS WAREHOUSE:WOODLANDS"/>
    <s v="SEEDLINGS ASS  28884"/>
    <n v="-50"/>
    <n v="31.85"/>
    <n v="-1592.5"/>
    <n v="-876771.66000000038"/>
    <x v="35"/>
  </r>
  <r>
    <m/>
    <x v="65"/>
    <s v="Credit Note"/>
    <s v="4401513899"/>
    <s v="BUILDERS WAREHOUSE:GLEN EAGLES"/>
    <s v="SEEDLINGS ASS  28884"/>
    <n v="-37"/>
    <n v="31.85"/>
    <n v="-1178.45"/>
    <n v="-877950.11000000034"/>
    <x v="35"/>
  </r>
  <r>
    <m/>
    <x v="65"/>
    <s v="Credit Note"/>
    <s v="4401513966"/>
    <s v="BUILDERS WAREHOUSE:CEDAR SQUARE"/>
    <s v="SEEDLINGS ASS  28884"/>
    <n v="-30"/>
    <n v="31.85"/>
    <n v="-955.5"/>
    <n v="-878905.61000000034"/>
    <x v="35"/>
  </r>
  <r>
    <m/>
    <x v="65"/>
    <s v="Credit Note"/>
    <s v="4401513953"/>
    <s v="BUILDERS WAREHOUSE:GEZINA NEW"/>
    <s v="SEEDLINGS ASS  28884"/>
    <n v="-20"/>
    <n v="31.85"/>
    <n v="-637"/>
    <n v="-879542.61000000034"/>
    <x v="35"/>
  </r>
  <r>
    <m/>
    <x v="65"/>
    <s v="Credit Note"/>
    <s v="4401513908"/>
    <s v="BUILDERS WAREHOUSE:RIVONIA"/>
    <s v="SEEDLINGS ASS  28884"/>
    <n v="-40"/>
    <n v="31.85"/>
    <n v="-1274"/>
    <n v="-880816.61000000034"/>
    <x v="35"/>
  </r>
  <r>
    <m/>
    <x v="65"/>
    <s v="Credit Note"/>
    <s v="4401513955"/>
    <s v="BUILDERS WAREHOUSE:FOURWAYS"/>
    <s v="SEEDLINGS ASS  28884"/>
    <n v="-31"/>
    <n v="31.85"/>
    <n v="-987.35"/>
    <n v="-881803.96000000031"/>
    <x v="35"/>
  </r>
  <r>
    <m/>
    <x v="65"/>
    <s v="Credit Note"/>
    <s v="4401513933"/>
    <s v="BUILDERS WAREHOUSE:ZAMBEZI"/>
    <s v="SEEDLINGS ASS  28884"/>
    <n v="-40"/>
    <n v="31.85"/>
    <n v="-1274"/>
    <n v="-883077.96000000031"/>
    <x v="35"/>
  </r>
  <r>
    <m/>
    <x v="65"/>
    <s v="Credit Note"/>
    <s v="11199"/>
    <s v="FH CHAMBERLAIN TRADING (PTY) LTD:KYALAMI"/>
    <s v="SEEDLINGS ASS"/>
    <n v="-66"/>
    <n v="31.85"/>
    <n v="-2102.1"/>
    <n v="-885180.06000000029"/>
    <x v="35"/>
  </r>
  <r>
    <m/>
    <x v="65"/>
    <s v="Credit Note"/>
    <s v="4401513981"/>
    <s v="BUILDERS WAREHOUSE:RASLOUW"/>
    <s v="SEEDLINGS ASS  28884"/>
    <n v="-25"/>
    <n v="31.85"/>
    <n v="-796.25"/>
    <n v="-885976.31000000029"/>
    <x v="35"/>
  </r>
  <r>
    <m/>
    <x v="65"/>
    <s v="Credit Note"/>
    <s v="4401513934"/>
    <s v="BUILDERS WAREHOUSE:CENTURION"/>
    <s v="SEEDLINGS ASS  28884"/>
    <n v="-160"/>
    <n v="31.85"/>
    <n v="-5096"/>
    <n v="-891072.31000000029"/>
    <x v="35"/>
  </r>
  <r>
    <m/>
    <x v="65"/>
    <s v="Credit Note"/>
    <s v="26389"/>
    <s v="LIFESTYLE HOME GARDEN"/>
    <s v="SEEDLINGS ASS"/>
    <n v="-39"/>
    <n v="29.2"/>
    <n v="-1138.8"/>
    <n v="-892211.11000000034"/>
    <x v="35"/>
  </r>
  <r>
    <m/>
    <x v="65"/>
    <s v="Credit Note"/>
    <s v="0995"/>
    <s v="CENTRAL NURSERY DEPOT"/>
    <s v="SEEDLINGS ASS"/>
    <n v="-80"/>
    <n v="32.200000000000003"/>
    <n v="-2576"/>
    <n v="-894787.11000000034"/>
    <x v="35"/>
  </r>
  <r>
    <m/>
    <x v="65"/>
    <s v="Credit Note"/>
    <s v="1143"/>
    <s v="RAINBOW GARDEN AND HOME CENTRE"/>
    <s v="SEEDLINGS ASS"/>
    <n v="-21"/>
    <n v="29.99"/>
    <n v="-629.79"/>
    <n v="-895416.90000000037"/>
    <x v="35"/>
  </r>
  <r>
    <m/>
    <x v="179"/>
    <s v="Credit Note"/>
    <s v="0997"/>
    <s v="LITTLE AUSTRIA"/>
    <s v="SEEDLINGS ASS"/>
    <n v="-38"/>
    <n v="29.99"/>
    <n v="-1139.6199999999999"/>
    <n v="-896556.52000000037"/>
    <x v="35"/>
  </r>
  <r>
    <m/>
    <x v="179"/>
    <s v="Credit Note"/>
    <s v="RTS1034632"/>
    <s v="RIVERSIDE MICA"/>
    <s v="SEEDLINGS ASS"/>
    <n v="-11"/>
    <n v="26.99"/>
    <n v="-296.89"/>
    <n v="-896853.41000000038"/>
    <x v="35"/>
  </r>
  <r>
    <m/>
    <x v="179"/>
    <s v="Credit Note"/>
    <s v="4401514304"/>
    <s v="BUILDERS WAREHOUSE:NORTHMEAD"/>
    <s v="SEEDLINGS ASS  28884"/>
    <n v="-30"/>
    <n v="31.85"/>
    <n v="-955.5"/>
    <n v="-897808.91000000038"/>
    <x v="35"/>
  </r>
  <r>
    <m/>
    <x v="179"/>
    <s v="Credit Note"/>
    <s v="4401514297"/>
    <s v="BUILDERS WAREHOUSE:LAMBTON"/>
    <s v="SEEDLINGS ASS  28884"/>
    <n v="-23"/>
    <n v="31.85"/>
    <n v="-732.55"/>
    <n v="-898541.46000000043"/>
    <x v="35"/>
  </r>
  <r>
    <m/>
    <x v="179"/>
    <s v="Credit Note"/>
    <s v="4401514266"/>
    <s v="BUILDERS WAREHOUSE:CRAIGHALL PARK"/>
    <s v="SEEDLINGS ASS  28884"/>
    <n v="-10"/>
    <n v="31.85"/>
    <n v="-318.5"/>
    <n v="-898859.96000000043"/>
    <x v="35"/>
  </r>
  <r>
    <m/>
    <x v="179"/>
    <s v="Credit Note"/>
    <s v="4401514305"/>
    <s v="BUILDERS WAREHOUSE:NORTHRIDING"/>
    <s v="SEEDLINGS ASS  28884"/>
    <n v="-35"/>
    <n v="31.85"/>
    <n v="-1114.75"/>
    <n v="-899974.71000000043"/>
    <x v="35"/>
  </r>
  <r>
    <m/>
    <x v="179"/>
    <s v="Credit Note"/>
    <s v="36194"/>
    <s v="FH CHAMBERLAIN TRADING (PTY) LTD:MONTANA"/>
    <s v="SEEDLINGS ASS"/>
    <n v="-78"/>
    <n v="31.85"/>
    <n v="-2484.3000000000002"/>
    <n v="-902459.01000000047"/>
    <x v="35"/>
  </r>
  <r>
    <m/>
    <x v="137"/>
    <s v="Credit Note"/>
    <s v="4401514796"/>
    <s v="BUILDERS WAREHOUSE:NORWOOD"/>
    <s v="SEEDLINGS ASS  28884"/>
    <n v="-40"/>
    <n v="31.85"/>
    <n v="-1274"/>
    <n v="-903733.01000000047"/>
    <x v="35"/>
  </r>
  <r>
    <m/>
    <x v="137"/>
    <s v="Credit Note"/>
    <s v="4401514802"/>
    <s v="BUILDERS WAREHOUSE:KEMPTON PARK"/>
    <s v="SEEDLINGS ASS  28884"/>
    <n v="-30"/>
    <n v="31.85"/>
    <n v="-955.5"/>
    <n v="-904688.51000000047"/>
    <x v="35"/>
  </r>
  <r>
    <m/>
    <x v="137"/>
    <s v="Credit Note"/>
    <s v="4401514720"/>
    <s v="BUILDERS WAREHOUSE:GREENSTONE"/>
    <s v="SEEDLINGS ASS  28884"/>
    <n v="-25"/>
    <n v="31.85"/>
    <n v="-796.25"/>
    <n v="-905484.76000000047"/>
    <x v="35"/>
  </r>
  <r>
    <m/>
    <x v="137"/>
    <s v="Credit Note"/>
    <s v="4401514784"/>
    <s v="BUILDERS WAREHOUSE:BOKSBURG (NEW)"/>
    <s v="SEEDLINGS ASS  28884"/>
    <n v="-20"/>
    <n v="31.85"/>
    <n v="-637"/>
    <n v="-906121.76000000047"/>
    <x v="35"/>
  </r>
  <r>
    <m/>
    <x v="137"/>
    <s v="Credit Note"/>
    <s v="4401514718"/>
    <s v="BUILDERS WAREHOUSE:ROBINDALE"/>
    <s v="SEEDLINGS ASS  28884"/>
    <n v="-15"/>
    <n v="31.85"/>
    <n v="-477.75"/>
    <n v="-906599.51000000047"/>
    <x v="35"/>
  </r>
  <r>
    <m/>
    <x v="137"/>
    <s v="Credit Note"/>
    <s v="4401514805"/>
    <s v="BUILDERS WAREHOUSE:STRUBENS VALLEY"/>
    <s v="SEEDLINGS ASS  28884"/>
    <n v="-20"/>
    <n v="31.85"/>
    <n v="-637"/>
    <n v="-907236.51000000047"/>
    <x v="35"/>
  </r>
  <r>
    <m/>
    <x v="137"/>
    <s v="Credit Note"/>
    <s v="1856"/>
    <s v="THYME SQUARE"/>
    <s v="SEEDLINGS ASS"/>
    <n v="-82"/>
    <n v="27.3"/>
    <n v="-2238.6"/>
    <n v="-909475.11000000045"/>
    <x v="35"/>
  </r>
  <r>
    <m/>
    <x v="137"/>
    <s v="Credit Note"/>
    <s v="4401514812"/>
    <s v="BUILDERS WAREHOUSE:RUSTENBURG"/>
    <s v="SEEDLINGS ASS  28884"/>
    <n v="-74"/>
    <n v="31.85"/>
    <n v="-2356.9"/>
    <n v="-911832.01000000047"/>
    <x v="35"/>
  </r>
  <r>
    <m/>
    <x v="137"/>
    <s v="Credit Note"/>
    <s v="4401514722"/>
    <s v="BUILDERS WAREHOUSE:EDENVALE"/>
    <s v="SEEDLINGS ASS  28884"/>
    <n v="-30"/>
    <n v="31.85"/>
    <n v="-955.5"/>
    <n v="-912787.51000000047"/>
    <x v="35"/>
  </r>
  <r>
    <m/>
    <x v="66"/>
    <s v="Credit Note"/>
    <s v="4401515211"/>
    <s v="BUILDERS WAREHOUSE:SECUNDA"/>
    <s v="SEEDLINGS ASS  28884"/>
    <n v="-153"/>
    <n v="31.85"/>
    <n v="-4873.05"/>
    <n v="-917660.56000000052"/>
    <x v="35"/>
  </r>
  <r>
    <m/>
    <x v="66"/>
    <s v="Credit Note"/>
    <s v="4401515226"/>
    <s v="BUILDERS WAREHOUSE:ERASMUS PARK"/>
    <s v="SEEDLINGS ASS  28884"/>
    <n v="-70"/>
    <n v="31.85"/>
    <n v="-2229.5"/>
    <n v="-919890.06000000052"/>
    <x v="35"/>
  </r>
  <r>
    <m/>
    <x v="66"/>
    <s v="Credit Note"/>
    <s v="4401515227"/>
    <s v="BUILDERS WAREHOUSE:CENTURION"/>
    <s v="SEEDLINGS ASS  28884"/>
    <n v="-59"/>
    <n v="31.85"/>
    <n v="-1879.15"/>
    <n v="-921769.21000000054"/>
    <x v="35"/>
  </r>
  <r>
    <m/>
    <x v="66"/>
    <s v="Credit Note"/>
    <s v="4401515141"/>
    <s v="BUILDERS WAREHOUSE:WONDER PARK"/>
    <s v="SEEDLINGS ASS  28884"/>
    <n v="-40"/>
    <n v="31.85"/>
    <n v="-1274"/>
    <n v="-923043.21000000054"/>
    <x v="35"/>
  </r>
  <r>
    <m/>
    <x v="66"/>
    <s v="Credit Note"/>
    <s v="4401515122"/>
    <s v="BUILDERS WAREHOUSE:BRYANSTON"/>
    <s v="SEEDLINGS ASS  28884"/>
    <n v="-5"/>
    <n v="31.85"/>
    <n v="-159.25"/>
    <n v="-923202.46000000054"/>
    <x v="35"/>
  </r>
  <r>
    <m/>
    <x v="66"/>
    <s v="Credit Note"/>
    <s v="4401515162"/>
    <s v="BUILDERS WAREHOUSE:RIVONIA"/>
    <s v="SEEDLINGS ASS  28884"/>
    <n v="-32"/>
    <n v="31.85"/>
    <n v="-1019.2"/>
    <n v="-924221.6600000005"/>
    <x v="35"/>
  </r>
  <r>
    <m/>
    <x v="66"/>
    <s v="Credit Note"/>
    <s v="4401515209"/>
    <s v="BUILDERS WAREHOUSE:CEDAR SQUARE"/>
    <s v="SEEDLINGS ASS  28884"/>
    <n v="-20"/>
    <n v="31.85"/>
    <n v="-637"/>
    <n v="-924858.6600000005"/>
    <x v="35"/>
  </r>
  <r>
    <m/>
    <x v="66"/>
    <s v="Credit Note"/>
    <s v="4401515124"/>
    <s v="BUILDERS WAREHOUSE:FOURWAYS"/>
    <s v="SEEDLINGS ASS  28884"/>
    <n v="-22"/>
    <n v="31.85"/>
    <n v="-700.7"/>
    <n v="-925559.36000000045"/>
    <x v="35"/>
  </r>
  <r>
    <m/>
    <x v="66"/>
    <s v="Credit Note"/>
    <s v="4401515200"/>
    <s v="BUILDERS WAREHOUSE:ZAMBEZI"/>
    <s v="SEEDLINGS ASS  28884"/>
    <n v="-40"/>
    <n v="31.85"/>
    <n v="-1274"/>
    <n v="-926833.36000000045"/>
    <x v="35"/>
  </r>
  <r>
    <m/>
    <x v="66"/>
    <s v="Credit Note"/>
    <s v="30136"/>
    <s v="FH CHAMBERLAIN TRADING (PTY) LTD:SILVER LAKES"/>
    <s v="SEEDLINGS ASS"/>
    <n v="-2"/>
    <n v="31.85"/>
    <n v="-63.7"/>
    <n v="-926897.06000000041"/>
    <x v="35"/>
  </r>
  <r>
    <m/>
    <x v="66"/>
    <s v="Credit Note"/>
    <s v="30137"/>
    <s v="FH CHAMBERLAIN TRADING (PTY) LTD:SILVER LAKES"/>
    <s v="SEEDLINGS ASS"/>
    <n v="-16"/>
    <n v="31.85"/>
    <n v="-509.6"/>
    <n v="-927406.66000000038"/>
    <x v="35"/>
  </r>
  <r>
    <m/>
    <x v="66"/>
    <s v="Credit Note"/>
    <s v="4401515105"/>
    <s v="BUILDERS WAREHOUSE:CHERRY LANE"/>
    <s v="SEEDLINGS ASS  28884"/>
    <n v="-20"/>
    <n v="31.85"/>
    <n v="-637"/>
    <n v="-928043.66000000038"/>
    <x v="35"/>
  </r>
  <r>
    <m/>
    <x v="66"/>
    <s v="Credit Note"/>
    <s v="87213A"/>
    <s v="SYLVIA PASS GARDEN CENTRE"/>
    <s v="SEEDLINGS ASS"/>
    <n v="-42"/>
    <n v="29.99"/>
    <n v="-1259.58"/>
    <n v="-929303.24000000034"/>
    <x v="35"/>
  </r>
  <r>
    <m/>
    <x v="66"/>
    <s v="Credit Note"/>
    <s v="4401515203"/>
    <s v="BUILDERS WAREHOUSE:POLOKWANE"/>
    <s v="SEEDLINGS ASS  28884"/>
    <n v="-100"/>
    <n v="31.85"/>
    <n v="-3185"/>
    <n v="-932488.24000000034"/>
    <x v="35"/>
  </r>
  <r>
    <m/>
    <x v="66"/>
    <s v="Credit Note"/>
    <s v="4401514996"/>
    <s v="BUILDERS WAREHOUSE:MOKOPANE"/>
    <s v="SEEDLINGS ASS  28884"/>
    <n v="-35"/>
    <n v="31.85"/>
    <n v="-1114.75"/>
    <n v="-933602.99000000034"/>
    <x v="35"/>
  </r>
  <r>
    <m/>
    <x v="180"/>
    <s v="Credit Note"/>
    <s v="15319"/>
    <s v="FH CHAMBERLAIN TRADING (PTY) LTD:RIVIERA"/>
    <s v="SEEDLINGS ASS"/>
    <n v="-39"/>
    <n v="31.85"/>
    <n v="-1242.1500000000001"/>
    <n v="-934845.14000000036"/>
    <x v="35"/>
  </r>
  <r>
    <m/>
    <x v="180"/>
    <s v="Credit Note"/>
    <s v="15320"/>
    <s v="FH CHAMBERLAIN TRADING (PTY) LTD:KYALAMI"/>
    <s v="SEEDLINGS ASS"/>
    <n v="-9"/>
    <n v="21.3"/>
    <n v="-191.7"/>
    <n v="-935036.84000000032"/>
    <x v="35"/>
  </r>
  <r>
    <m/>
    <x v="180"/>
    <s v="Credit Note"/>
    <s v="15320"/>
    <s v="FH CHAMBERLAIN TRADING (PTY) LTD:KYALAMI"/>
    <s v="SEEDLINGS ASS"/>
    <n v="-10"/>
    <n v="31.85"/>
    <n v="-318.5"/>
    <n v="-935355.34000000032"/>
    <x v="35"/>
  </r>
  <r>
    <m/>
    <x v="180"/>
    <s v="Credit Note"/>
    <s v="15740"/>
    <s v="GARDENSHOP PARKTOWN"/>
    <s v="SEEDLINGS ASS"/>
    <n v="-55"/>
    <n v="31.8"/>
    <n v="-1749"/>
    <n v="-937104.34000000032"/>
    <x v="35"/>
  </r>
  <r>
    <m/>
    <x v="180"/>
    <s v="Credit Note"/>
    <s v="4401515656"/>
    <s v="BUILDERS WAREHOUSE:SOUTHGATE"/>
    <s v="SEEDLINGS ASS  28884"/>
    <n v="-40"/>
    <n v="31.85"/>
    <n v="-1274"/>
    <n v="-938378.34000000032"/>
    <x v="35"/>
  </r>
  <r>
    <m/>
    <x v="180"/>
    <s v="Credit Note"/>
    <s v="4401515706"/>
    <s v="BUILDERS WAREHOUSE:THOHOYANDOU"/>
    <s v="SEEDLINGS ASS  28884"/>
    <n v="-200"/>
    <n v="31.85"/>
    <n v="-6370"/>
    <n v="-944748.34000000032"/>
    <x v="35"/>
  </r>
  <r>
    <m/>
    <x v="67"/>
    <s v="Credit Note"/>
    <s v="4401515588"/>
    <s v="BUILDERS WAREHOUSE:HARTEBEESPOORT"/>
    <s v="SEEDLINGS ASS"/>
    <n v="-131"/>
    <n v="31.85"/>
    <n v="-4172.3500000000004"/>
    <n v="-948920.69000000029"/>
    <x v="35"/>
  </r>
  <r>
    <m/>
    <x v="67"/>
    <s v="Credit Note"/>
    <s v="4401516101"/>
    <s v="BUILDERS WAREHOUSE:NEWCASTLE"/>
    <s v="SEEDLINGS ASS  28884"/>
    <n v="-100"/>
    <n v="31.85"/>
    <n v="-3185"/>
    <n v="-952105.69000000029"/>
    <x v="35"/>
  </r>
  <r>
    <m/>
    <x v="67"/>
    <s v="Credit Note"/>
    <s v="4401516042"/>
    <s v="BUILDERS WAREHOUSE:NOORDHEUWEL"/>
    <s v="SEEDLINGS ASS  28884"/>
    <n v="-10"/>
    <n v="31.85"/>
    <n v="-318.5"/>
    <n v="-952424.19000000029"/>
    <x v="35"/>
  </r>
  <r>
    <m/>
    <x v="67"/>
    <s v="Credit Note"/>
    <s v="4401516111"/>
    <s v="BUILDERS WAREHOUSE:NORTHRIDING"/>
    <s v="SEEDLINGS ASS  28884"/>
    <n v="-55"/>
    <n v="31.85"/>
    <n v="-1751.75"/>
    <n v="-954175.94000000029"/>
    <x v="35"/>
  </r>
  <r>
    <m/>
    <x v="67"/>
    <s v="Credit Note"/>
    <s v="1144"/>
    <s v="LITTLE AUSTRIA"/>
    <s v="SEEDLINGS ASS"/>
    <n v="-16"/>
    <n v="29.99"/>
    <n v="-479.84"/>
    <n v="-954655.78000000026"/>
    <x v="35"/>
  </r>
  <r>
    <m/>
    <x v="67"/>
    <s v="Credit Note"/>
    <s v="4401516055"/>
    <s v="BUILDERS WAREHOUSE:VEREENIGING"/>
    <s v="SEEDLINGS ASS  28884"/>
    <n v="-105"/>
    <n v="31.85"/>
    <n v="-3344.25"/>
    <n v="-958000.03000000026"/>
    <x v="35"/>
  </r>
  <r>
    <m/>
    <x v="67"/>
    <s v="Credit Note"/>
    <s v="4401515857"/>
    <s v="BUILDERS WAREHOUSE:KEMPTON PARK"/>
    <s v="SEEDLINGS ASS  28884"/>
    <n v="-10"/>
    <n v="31.85"/>
    <n v="-318.5"/>
    <n v="-958318.53000000026"/>
    <x v="35"/>
  </r>
  <r>
    <m/>
    <x v="67"/>
    <s v="Credit Note"/>
    <s v="4401515969"/>
    <s v="BUILDERS WAREHOUSE:FLORIDA GLEN"/>
    <s v="SEEDLINGS ASS  28884"/>
    <n v="-62"/>
    <n v="31.85"/>
    <n v="-1974.7"/>
    <n v="-960293.23000000021"/>
    <x v="35"/>
  </r>
  <r>
    <m/>
    <x v="67"/>
    <s v="Credit Note"/>
    <s v="4401516019"/>
    <s v="BUILDERS WAREHOUSE:BEDWORTH PARK"/>
    <s v="SEEDLINGS ASS  28884"/>
    <n v="-100"/>
    <n v="31.85"/>
    <n v="-3185"/>
    <n v="-963478.23000000021"/>
    <x v="35"/>
  </r>
  <r>
    <m/>
    <x v="67"/>
    <s v="Credit Note"/>
    <s v="1857"/>
    <s v="CRISANRA KWEKERY"/>
    <s v="SEEDLINGS ASS"/>
    <n v="-15"/>
    <n v="26.65"/>
    <n v="-399.75"/>
    <n v="-963877.98000000021"/>
    <x v="35"/>
  </r>
  <r>
    <m/>
    <x v="67"/>
    <s v="Credit Note"/>
    <s v="4401516067"/>
    <s v="BUILDERS WAREHOUSE:GREENSTONE"/>
    <s v="SEEDLINGS ASS  28884"/>
    <n v="-35"/>
    <n v="31.85"/>
    <n v="-1114.75"/>
    <n v="-964992.73000000021"/>
    <x v="35"/>
  </r>
  <r>
    <m/>
    <x v="1"/>
    <s v="Credit Note"/>
    <s v="4401516418"/>
    <s v="BUILDERS WAREHOUSE:EMALALHENI"/>
    <s v="SEEDLINGS ASS  28884"/>
    <n v="-6"/>
    <n v="31.85"/>
    <n v="-191.1"/>
    <n v="-965183.83000000019"/>
    <x v="35"/>
  </r>
  <r>
    <m/>
    <x v="1"/>
    <s v="Credit Note"/>
    <s v="4401516444"/>
    <s v="BUILDERS WAREHOUSE:BLOEMFONTEIN"/>
    <s v="SEEDLINGS ASS  28884"/>
    <n v="-60"/>
    <n v="31.85"/>
    <n v="-1911"/>
    <n v="-967094.83000000019"/>
    <x v="35"/>
  </r>
  <r>
    <m/>
    <x v="1"/>
    <s v="Credit Note"/>
    <s v="87270A"/>
    <s v="BUILDERS WAREHOUSE:MAFIKENG"/>
    <s v="SEEDLINGS ASS  28884"/>
    <n v="-100"/>
    <n v="31.85"/>
    <n v="-3185"/>
    <n v="-970279.83000000019"/>
    <x v="35"/>
  </r>
  <r>
    <m/>
    <x v="1"/>
    <s v="Credit Note"/>
    <s v="4401516478"/>
    <s v="BUILDERS WAREHOUSE:MIDDELBURG"/>
    <s v="SEEDLINGS ASS  28884"/>
    <n v="-55"/>
    <n v="31.85"/>
    <n v="-1751.75"/>
    <n v="-972031.58000000019"/>
    <x v="35"/>
  </r>
  <r>
    <m/>
    <x v="1"/>
    <s v="Credit Note"/>
    <s v="4401516466"/>
    <s v="BUILDERS WAREHOUSE:NORTHMEAD"/>
    <s v="SEEDLINGS ASS  28884"/>
    <n v="-20"/>
    <n v="31.85"/>
    <n v="-637"/>
    <n v="-972668.58000000019"/>
    <x v="35"/>
  </r>
  <r>
    <m/>
    <x v="1"/>
    <s v="Credit Note"/>
    <s v="4401516493"/>
    <s v="BUILDERS WAREHOUSE:SUNWARD PARK"/>
    <s v="SEEDLINGS ASS  28884"/>
    <n v="-139"/>
    <n v="31.85"/>
    <n v="-4427.1499999999996"/>
    <n v="-977095.73000000021"/>
    <x v="35"/>
  </r>
  <r>
    <m/>
    <x v="1"/>
    <s v="Credit Note"/>
    <s v="4401516480"/>
    <s v="BUILDERS WAREHOUSE:CARNIVAL MALL"/>
    <s v="SEEDLINGS ASS  28884"/>
    <n v="-20"/>
    <n v="31.85"/>
    <n v="-637"/>
    <n v="-977732.73000000021"/>
    <x v="35"/>
  </r>
  <r>
    <m/>
    <x v="1"/>
    <s v="Credit Note"/>
    <s v="4401516468"/>
    <s v="BUILDERS WAREHOUSE:EDENVALE"/>
    <s v="SEEDLINGS ASS  28884"/>
    <n v="-50"/>
    <n v="31.85"/>
    <n v="-1592.5"/>
    <n v="-979325.23000000021"/>
    <x v="35"/>
  </r>
  <r>
    <m/>
    <x v="1"/>
    <s v="Credit Note"/>
    <s v="1801"/>
    <s v="THYME SQUARE"/>
    <s v="SEEDLINGS ASS"/>
    <n v="-38"/>
    <n v="27.3"/>
    <n v="-1037.4000000000001"/>
    <n v="-980362.63000000024"/>
    <x v="35"/>
  </r>
  <r>
    <m/>
    <x v="1"/>
    <s v="Credit Note"/>
    <s v="4401516452"/>
    <s v="BUILDERS WAREHOUSE:NEWMARKET"/>
    <s v="SEEDLINGS ASS  28884"/>
    <n v="-140"/>
    <n v="31.85"/>
    <n v="-4459"/>
    <n v="-984821.63000000024"/>
    <x v="35"/>
  </r>
  <r>
    <m/>
    <x v="1"/>
    <s v="Credit Note"/>
    <s v="26572"/>
    <s v="LIFESTYLE HOME GARDEN"/>
    <s v="SEEDLINGS ASS"/>
    <n v="-45"/>
    <n v="29.2"/>
    <n v="-1314"/>
    <n v="-986135.63000000024"/>
    <x v="35"/>
  </r>
  <r>
    <m/>
    <x v="1"/>
    <s v="Credit Note"/>
    <s v="26571"/>
    <s v="LIFESTYLE HOME GARDEN"/>
    <s v="SEEDLINGS ASS"/>
    <n v="-10"/>
    <n v="29.2"/>
    <n v="-292"/>
    <n v="-986427.63000000024"/>
    <x v="35"/>
  </r>
  <r>
    <m/>
    <x v="229"/>
    <s v="Credit Note"/>
    <s v="1146A"/>
    <s v="IMPALA FLORA"/>
    <s v="SEEDLINGS ASS"/>
    <n v="-30"/>
    <n v="28.65"/>
    <n v="-859.5"/>
    <n v="-987287.13000000024"/>
    <x v="35"/>
  </r>
  <r>
    <m/>
    <x v="229"/>
    <s v="Credit Note"/>
    <s v="1858"/>
    <s v="HABITITNAK/KEENGRO"/>
    <s v="SEEDLINGS ASS"/>
    <n v="-7"/>
    <n v="29.99"/>
    <n v="-209.93"/>
    <n v="-987497.06000000029"/>
    <x v="35"/>
  </r>
  <r>
    <m/>
    <x v="229"/>
    <s v="Credit Note"/>
    <s v="4401516942"/>
    <s v="BUILDERS WAREHOUSE:NOORDHEUWEL"/>
    <s v="SEEDLINGS ASS  28884"/>
    <n v="-20"/>
    <n v="31.85"/>
    <n v="-637"/>
    <n v="-988134.06000000029"/>
    <x v="35"/>
  </r>
  <r>
    <m/>
    <x v="229"/>
    <s v="Credit Note"/>
    <s v="4401517023"/>
    <s v="BUILDERS WAREHOUSE:STRUBENS VALLEY"/>
    <s v="SEEDLINGS ASS  28884"/>
    <n v="-6"/>
    <n v="31.85"/>
    <n v="-191.1"/>
    <n v="-988325.16000000027"/>
    <x v="35"/>
  </r>
  <r>
    <m/>
    <x v="229"/>
    <s v="Credit Note"/>
    <s v="4401516982"/>
    <s v="BUILDERS WAREHOUSE:KEMPTON PARK"/>
    <s v="SEEDLINGS ASS  28884"/>
    <n v="-21"/>
    <n v="31.85"/>
    <n v="-668.85"/>
    <n v="-988994.01000000024"/>
    <x v="35"/>
  </r>
  <r>
    <m/>
    <x v="229"/>
    <s v="Credit Note"/>
    <s v="4401516941"/>
    <s v="BUILDERS WAREHOUSE:BOKSBURG (NEW)"/>
    <s v="SEEDLINGS ASS  28884"/>
    <n v="-72"/>
    <n v="31.85"/>
    <n v="-2293.1999999999998"/>
    <n v="-991287.2100000002"/>
    <x v="35"/>
  </r>
  <r>
    <m/>
    <x v="229"/>
    <s v="Credit Note"/>
    <s v="4401517446"/>
    <s v="BUILDERS WAREHOUSE:NELSPRUIT"/>
    <s v="SEEDLINGS ASS  28884"/>
    <n v="-150"/>
    <n v="31.85"/>
    <n v="-4777.5"/>
    <n v="-996064.7100000002"/>
    <x v="35"/>
  </r>
  <r>
    <m/>
    <x v="229"/>
    <s v="Credit Note"/>
    <s v="87316A"/>
    <s v="MONTANA GARDEN PAVILION"/>
    <s v="SEEDLINGS ASS"/>
    <n v="-20"/>
    <n v="29.6"/>
    <n v="-592"/>
    <n v="-996656.7100000002"/>
    <x v="35"/>
  </r>
  <r>
    <m/>
    <x v="68"/>
    <s v="Credit Note"/>
    <s v="4401517386"/>
    <s v="BUILDERS WAREHOUSE:RIVONIA"/>
    <s v="SEEDLINGS ASS  28884"/>
    <n v="-10"/>
    <n v="31.85"/>
    <n v="-318.5"/>
    <n v="-996975.2100000002"/>
    <x v="35"/>
  </r>
  <r>
    <m/>
    <x v="68"/>
    <s v="Credit Note"/>
    <s v="4401517363"/>
    <s v="BUILDERS WAREHOUSE:ZAMBEZI"/>
    <s v="SEEDLINGS ASS  28884"/>
    <n v="-60"/>
    <n v="31.85"/>
    <n v="-1911"/>
    <n v="-998886.2100000002"/>
    <x v="35"/>
  </r>
  <r>
    <m/>
    <x v="68"/>
    <s v="Credit Note"/>
    <s v="4401517480"/>
    <s v="BUILDERS WAREHOUSE:CEDAR SQUARE"/>
    <s v="SEEDLINGS ASS   28884"/>
    <n v="-10"/>
    <n v="31.85"/>
    <n v="-318.5"/>
    <n v="-999204.7100000002"/>
    <x v="35"/>
  </r>
  <r>
    <m/>
    <x v="68"/>
    <s v="Credit Note"/>
    <s v="4401517481"/>
    <s v="BUILDERS WAREHOUSE:CEDAR SQUARE"/>
    <s v="SEEDLINGS ASS  28884"/>
    <n v="-10"/>
    <n v="31.85"/>
    <n v="-318.5"/>
    <n v="-999523.2100000002"/>
    <x v="35"/>
  </r>
  <r>
    <m/>
    <x v="68"/>
    <s v="Credit Note"/>
    <s v="4401517466"/>
    <s v="BUILDERS WAREHOUSE:FOURWAYS"/>
    <s v="SEEDLINGS ASS  28884"/>
    <n v="-10"/>
    <n v="31.85"/>
    <n v="-318.5"/>
    <n v="-999841.7100000002"/>
    <x v="35"/>
  </r>
  <r>
    <m/>
    <x v="68"/>
    <s v="Credit Note"/>
    <s v="4401517477"/>
    <s v="BUILDERS WAREHOUSE:GEZINA NEW"/>
    <s v="SEEDLINGS ASS  28884"/>
    <n v="-100"/>
    <n v="31.85"/>
    <n v="-3185"/>
    <n v="-1003026.7100000002"/>
    <x v="35"/>
  </r>
  <r>
    <m/>
    <x v="68"/>
    <s v="Credit Note"/>
    <s v="4401517472"/>
    <s v="BUILDERS WAREHOUSE:LYNNWOOD"/>
    <s v="SEEDLINGS ASS  28884"/>
    <n v="-40"/>
    <n v="31.85"/>
    <n v="-1274"/>
    <n v="-1004300.7100000002"/>
    <x v="35"/>
  </r>
  <r>
    <m/>
    <x v="68"/>
    <s v="Credit Note"/>
    <s v="4401517394"/>
    <s v="BUILDERS WAREHOUSE:GLEN EAGLES"/>
    <s v="SEEDLINGS ASS  28884"/>
    <n v="-35"/>
    <n v="31.85"/>
    <n v="-1114.75"/>
    <n v="-1005415.4600000002"/>
    <x v="35"/>
  </r>
  <r>
    <m/>
    <x v="68"/>
    <s v="Credit Note"/>
    <s v="1859"/>
    <s v="HILLCREST NURSERY"/>
    <s v="SEEDLINGS ASS"/>
    <n v="-11"/>
    <n v="32.200000000000003"/>
    <n v="-354.2"/>
    <n v="-1005769.6600000001"/>
    <x v="35"/>
  </r>
  <r>
    <m/>
    <x v="68"/>
    <s v="Credit Note"/>
    <s v="1860"/>
    <s v="CENTRAL NURSERY DEPOT"/>
    <s v="SEEDLINGS ASS"/>
    <n v="-10"/>
    <n v="32.200000000000003"/>
    <n v="-322"/>
    <n v="-1006091.6600000001"/>
    <x v="35"/>
  </r>
  <r>
    <m/>
    <x v="68"/>
    <s v="Credit Note"/>
    <s v="4401517393"/>
    <s v="BUILDERS WAREHOUSE:RASLOUW"/>
    <s v="SEEDLINGS ASS  28884"/>
    <n v="-20"/>
    <n v="31.85"/>
    <n v="-637"/>
    <n v="-1006728.6600000001"/>
    <x v="35"/>
  </r>
  <r>
    <m/>
    <x v="68"/>
    <s v="Credit Note"/>
    <s v="4401517389"/>
    <s v="BUILDERS WAREHOUSE:RUSTENBURG"/>
    <s v="SEEDLINGS ASS  28884"/>
    <n v="-27"/>
    <n v="31.85"/>
    <n v="-859.95"/>
    <n v="-1007588.6100000001"/>
    <x v="35"/>
  </r>
  <r>
    <m/>
    <x v="69"/>
    <s v="Credit Note"/>
    <s v="PRICE CORRE"/>
    <s v="CRISANRA KWEKERY"/>
    <s v="SEEDLINGS ASS"/>
    <n v="-1"/>
    <n v="1004.89"/>
    <n v="-1004.89"/>
    <n v="-1008593.5000000001"/>
    <x v="35"/>
  </r>
  <r>
    <m/>
    <x v="69"/>
    <s v="Credit Note"/>
    <s v="4401517861"/>
    <s v="BUILDERS WAREHOUSE:CENTURION"/>
    <s v="SEEDLINGS ASS  28884"/>
    <n v="-25"/>
    <n v="31.85"/>
    <n v="-796.25"/>
    <n v="-1009389.7500000001"/>
    <x v="35"/>
  </r>
  <r>
    <m/>
    <x v="69"/>
    <s v="Credit Note"/>
    <s v="4401517897"/>
    <s v="BUILDERS WAREHOUSE:KLERKSDORP"/>
    <s v="SEEDLINGS ASS  28884"/>
    <n v="-20"/>
    <n v="31.85"/>
    <n v="-637"/>
    <n v="-1010026.7500000001"/>
    <x v="35"/>
  </r>
  <r>
    <m/>
    <x v="69"/>
    <s v="Credit Note"/>
    <s v="4401517965"/>
    <s v="BUILDERS WAREHOUSE:CRAIGHALL PARK"/>
    <s v="SEEDLINGS ASS  28884"/>
    <n v="-40"/>
    <n v="31.85"/>
    <n v="-1274"/>
    <n v="-1011300.7500000001"/>
    <x v="35"/>
  </r>
  <r>
    <m/>
    <x v="69"/>
    <s v="Credit Note"/>
    <s v="4401517900"/>
    <s v="BUILDERS WAREHOUSE:SOUTHGATE"/>
    <s v="SEEDLINGS ASS  28884"/>
    <n v="-13"/>
    <n v="31.85"/>
    <n v="-414.05"/>
    <n v="-1011714.8000000002"/>
    <x v="35"/>
  </r>
  <r>
    <m/>
    <x v="69"/>
    <s v="Credit Note"/>
    <s v="44364"/>
    <s v="FH CHAMBERLAIN TRADING (PTY) LTD:CENTURION"/>
    <s v="SEEDLINGS ASS"/>
    <n v="-19"/>
    <n v="31.85"/>
    <n v="-605.15"/>
    <n v="-1012319.9500000002"/>
    <x v="35"/>
  </r>
  <r>
    <m/>
    <x v="69"/>
    <s v="Credit Note"/>
    <s v="18919"/>
    <s v="FH CHAMBERLAIN TRADING (PTY) LTD:STRUBENSVALLEY"/>
    <s v="SEEDLINGS ASS"/>
    <n v="-51"/>
    <n v="29.5"/>
    <n v="-1504.5"/>
    <n v="-1013824.4500000002"/>
    <x v="35"/>
  </r>
  <r>
    <m/>
    <x v="69"/>
    <s v="Credit Note"/>
    <s v="4401517771"/>
    <s v="BUILDERS WAREHOUSE:LAMBTON"/>
    <s v="SEEDLINGS ASS  28884"/>
    <n v="-40"/>
    <n v="31.85"/>
    <n v="-1274"/>
    <n v="-1015098.4500000002"/>
    <x v="35"/>
  </r>
  <r>
    <m/>
    <x v="69"/>
    <s v="Credit Note"/>
    <s v="16794"/>
    <s v="FH CHAMBERLAIN TRADING (PTY) LTD:WATERKLOOF GLEN"/>
    <s v="SEEDLINGS ASS"/>
    <n v="-54"/>
    <n v="31.85"/>
    <n v="-1719.9"/>
    <n v="-1016818.3500000002"/>
    <x v="35"/>
  </r>
  <r>
    <m/>
    <x v="69"/>
    <s v="Credit Note"/>
    <s v="11276"/>
    <s v="FH CHAMBERLAIN TRADING (PTY) LTD:KYALAMI"/>
    <s v="SEEDLINGS ASS"/>
    <n v="-19"/>
    <n v="31.85"/>
    <n v="-605.15"/>
    <n v="-1017423.5000000002"/>
    <x v="35"/>
  </r>
  <r>
    <m/>
    <x v="69"/>
    <s v="Credit Note"/>
    <s v="87310A"/>
    <s v="BACK TO EDEN NURSERY"/>
    <s v="SEEDLINGS ASS"/>
    <n v="-10"/>
    <n v="29.99"/>
    <n v="-299.89999999999998"/>
    <n v="-1017723.4000000003"/>
    <x v="35"/>
  </r>
  <r>
    <m/>
    <x v="69"/>
    <s v="Credit Note"/>
    <s v="1861"/>
    <s v="MONTROSE NURSERY"/>
    <s v="SEEDLINGS ASS"/>
    <n v="-10"/>
    <n v="29.99"/>
    <n v="-299.89999999999998"/>
    <n v="-1018023.3000000003"/>
    <x v="35"/>
  </r>
  <r>
    <m/>
    <x v="69"/>
    <s v="Credit Note"/>
    <s v="15755"/>
    <s v="GARDENSHOP PARKTOWN"/>
    <s v="SEEDLINGS ASS"/>
    <n v="-3"/>
    <n v="31.8"/>
    <n v="-95.4"/>
    <n v="-1018118.7000000003"/>
    <x v="35"/>
  </r>
  <r>
    <m/>
    <x v="230"/>
    <s v="Credit Note"/>
    <s v="4401518492"/>
    <s v="BUILDERS WAREHOUSE:GREENSTONE"/>
    <s v="SEEDLINGS ASS  28884"/>
    <n v="-80"/>
    <n v="31.85"/>
    <n v="-2548"/>
    <n v="-1020666.7000000003"/>
    <x v="35"/>
  </r>
  <r>
    <m/>
    <x v="230"/>
    <s v="Credit Note"/>
    <s v="87322A"/>
    <s v="CRISANRA KWEKERY"/>
    <s v="SEEDLINGS ASS"/>
    <n v="-12"/>
    <n v="26.65"/>
    <n v="-319.8"/>
    <n v="-1020986.5000000003"/>
    <x v="35"/>
  </r>
  <r>
    <m/>
    <x v="230"/>
    <s v="Credit Note"/>
    <s v="4401518514"/>
    <s v="BUILDERS WAREHOUSE:ROBINDALE"/>
    <s v="SEEDLINGS ASS  28884"/>
    <n v="-2"/>
    <n v="31.85"/>
    <n v="-63.7"/>
    <n v="-1021050.2000000003"/>
    <x v="35"/>
  </r>
  <r>
    <m/>
    <x v="230"/>
    <s v="Credit Note"/>
    <s v="RTS1034921"/>
    <s v="RIVERSIDE MICA"/>
    <s v="SEEDLINGS ASS"/>
    <n v="-13"/>
    <n v="26.99"/>
    <n v="-350.87"/>
    <n v="-1021401.0700000003"/>
    <x v="35"/>
  </r>
  <r>
    <m/>
    <x v="230"/>
    <s v="Credit Note"/>
    <s v="4401518486"/>
    <s v="BUILDERS WAREHOUSE:NORWOOD"/>
    <s v="SEEDLINGS ASS  28884"/>
    <n v="-19"/>
    <n v="31.85"/>
    <n v="-605.15"/>
    <n v="-1022006.2200000003"/>
    <x v="35"/>
  </r>
  <r>
    <m/>
    <x v="230"/>
    <s v="Credit Note"/>
    <s v="87326A"/>
    <s v="LITTLE AUSTRIA"/>
    <s v="SEEDLINGS ASS"/>
    <n v="-15"/>
    <n v="29.99"/>
    <n v="-449.85"/>
    <n v="-1022456.0700000003"/>
    <x v="35"/>
  </r>
  <r>
    <m/>
    <x v="70"/>
    <s v="Credit Note"/>
    <s v="1862"/>
    <s v="IMPALA FLORA"/>
    <s v="SEEDLINGS ASS"/>
    <n v="-25"/>
    <n v="28.65"/>
    <n v="-716.25"/>
    <n v="-1023172.3200000003"/>
    <x v="35"/>
  </r>
  <r>
    <m/>
    <x v="70"/>
    <s v="Credit Note"/>
    <s v="4401518977"/>
    <s v="BUILDERS WAREHOUSE:FOURWAYS"/>
    <s v="SEEDLINGS ASS  28884"/>
    <n v="-8"/>
    <n v="31.85"/>
    <n v="-254.8"/>
    <n v="-1023427.1200000003"/>
    <x v="35"/>
  </r>
  <r>
    <m/>
    <x v="70"/>
    <s v="Credit Note"/>
    <s v="4401518946"/>
    <s v="BUILDERS WAREHOUSE:SUNWARD PARK"/>
    <s v="SEEDLINGS ASS  28884"/>
    <n v="-70"/>
    <n v="31.85"/>
    <n v="-2229.5"/>
    <n v="-1025656.6200000003"/>
    <x v="35"/>
  </r>
  <r>
    <m/>
    <x v="70"/>
    <s v="Credit Note"/>
    <s v="4401518872"/>
    <s v="BUILDERS WAREHOUSE:GLEN EAGLES"/>
    <s v="SEEDLINGS ASS  28884"/>
    <n v="-15"/>
    <n v="31.85"/>
    <n v="-477.75"/>
    <n v="-1026134.3700000003"/>
    <x v="35"/>
  </r>
  <r>
    <m/>
    <x v="70"/>
    <s v="Credit Note"/>
    <s v="4401518985"/>
    <s v="BUILDERS WAREHOUSE:RIVONIA"/>
    <s v="SEEDLINGS ASS  28884"/>
    <n v="-25"/>
    <n v="31.85"/>
    <n v="-796.25"/>
    <n v="-1026930.6200000003"/>
    <x v="35"/>
  </r>
  <r>
    <m/>
    <x v="70"/>
    <s v="Credit Note"/>
    <s v="4401519024"/>
    <s v="BUILDERS WAREHOUSE:CARNIVAL MALL"/>
    <s v="SEEDLINGS ASS  28884"/>
    <n v="-15"/>
    <n v="31.85"/>
    <n v="-477.75"/>
    <n v="-1027408.3700000003"/>
    <x v="35"/>
  </r>
  <r>
    <m/>
    <x v="70"/>
    <s v="Credit Note"/>
    <s v="87330A"/>
    <s v="BUILDERS WAREHOUSE:CARNIVAL MALL"/>
    <s v="SEEDLINGS ASS  28884"/>
    <n v="-5"/>
    <n v="31.85"/>
    <n v="-159.25"/>
    <n v="-1027567.6200000003"/>
    <x v="35"/>
  </r>
  <r>
    <m/>
    <x v="70"/>
    <s v="Credit Note"/>
    <s v="4401518989"/>
    <s v="BUILDERS WAREHOUSE:EDENVALE"/>
    <s v="SEEDLINGS ASS  28884"/>
    <n v="-15"/>
    <n v="31.85"/>
    <n v="-477.75"/>
    <n v="-1028045.3700000003"/>
    <x v="35"/>
  </r>
  <r>
    <m/>
    <x v="70"/>
    <s v="Credit Note"/>
    <s v="4401519021"/>
    <s v="BUILDERS WAREHOUSE:NORTHMEAD"/>
    <s v="SEEDLINGS ASS  28884"/>
    <n v="-31"/>
    <n v="31.85"/>
    <n v="-987.35"/>
    <n v="-1029032.7200000003"/>
    <x v="35"/>
  </r>
  <r>
    <m/>
    <x v="70"/>
    <s v="Credit Note"/>
    <s v="4401525904"/>
    <s v="BUILDERS WAREHOUSE:MIDRAND"/>
    <s v="SEEDLINGS ASS"/>
    <n v="-36"/>
    <n v="31.85"/>
    <n v="-1146.5999999999999"/>
    <n v="-1030179.3200000003"/>
    <x v="35"/>
  </r>
  <r>
    <m/>
    <x v="258"/>
    <s v="Credit Note"/>
    <s v="1864"/>
    <s v="RAINBOW GARDEN AND HOME CENTRE"/>
    <s v="SEEDLINGS ASS"/>
    <n v="-13"/>
    <n v="29.99"/>
    <n v="-389.87"/>
    <n v="-1030569.1900000003"/>
    <x v="35"/>
  </r>
  <r>
    <m/>
    <x v="258"/>
    <s v="Credit Note"/>
    <s v="4401519587"/>
    <s v="BUILDERS WAREHOUSE:ROBINDALE"/>
    <s v="SEEDLINGS ASS  28884"/>
    <n v="-30"/>
    <n v="31.85"/>
    <n v="-955.5"/>
    <n v="-1031524.6900000003"/>
    <x v="35"/>
  </r>
  <r>
    <m/>
    <x v="258"/>
    <s v="Credit Note"/>
    <s v="4401519703"/>
    <s v="BUILDERS WAREHOUSE:STRUBENS VALLEY"/>
    <s v="SEEDLINGS ASS  28884"/>
    <n v="-15"/>
    <n v="31.85"/>
    <n v="-477.75"/>
    <n v="-1032002.4400000003"/>
    <x v="35"/>
  </r>
  <r>
    <m/>
    <x v="258"/>
    <s v="Credit Note"/>
    <s v="4401519837"/>
    <s v="BUILDERS WAREHOUSE:NOORDHEUWEL"/>
    <s v="SEEDLINGS ASS  28884"/>
    <n v="-23"/>
    <n v="31.85"/>
    <n v="-732.55"/>
    <n v="-1032734.9900000003"/>
    <x v="35"/>
  </r>
  <r>
    <m/>
    <x v="258"/>
    <s v="Credit Note"/>
    <s v="4401519700"/>
    <s v="BUILDERS WAREHOUSE:KEMPTON PARK"/>
    <s v="SEEDLINGS ASS  28884"/>
    <n v="-10"/>
    <n v="31.85"/>
    <n v="-318.5"/>
    <n v="-1033053.4900000003"/>
    <x v="35"/>
  </r>
  <r>
    <m/>
    <x v="258"/>
    <s v="Credit Note"/>
    <s v="4401519625"/>
    <s v="BUILDERS WAREHOUSE:BOKSBURG (NEW)"/>
    <s v="SEEDLINGS ASS  28884"/>
    <n v="-15"/>
    <n v="31.85"/>
    <n v="-477.75"/>
    <n v="-1033531.2400000003"/>
    <x v="35"/>
  </r>
  <r>
    <m/>
    <x v="71"/>
    <s v="Credit Note"/>
    <s v="1802"/>
    <s v="MONTANA GARDEN PAVILION"/>
    <s v="SEEDLINGS ASS"/>
    <n v="-17"/>
    <n v="29.99"/>
    <n v="-509.83"/>
    <n v="-1034041.0700000003"/>
    <x v="35"/>
  </r>
  <r>
    <m/>
    <x v="71"/>
    <s v="Credit Note"/>
    <s v="4401520462"/>
    <s v="BUILDERS WAREHOUSE:SILVERLAKES"/>
    <s v="SEEDLINGS ASS  28884"/>
    <n v="-105"/>
    <n v="31.85"/>
    <n v="-3344.25"/>
    <n v="-1037385.3200000003"/>
    <x v="35"/>
  </r>
  <r>
    <m/>
    <x v="71"/>
    <s v="Credit Note"/>
    <s v="4401520344"/>
    <s v="BUILDERS WAREHOUSE:CEDAR SQUARE"/>
    <s v="SEEDLINGS ASS  28884"/>
    <n v="-14"/>
    <n v="31.85"/>
    <n v="-445.9"/>
    <n v="-1037831.2200000003"/>
    <x v="35"/>
  </r>
  <r>
    <m/>
    <x v="71"/>
    <s v="Credit Note"/>
    <s v="4401520389"/>
    <s v="BUILDERS WAREHOUSE:WOODLANDS"/>
    <s v="SEEDLINGS ASS  28884"/>
    <n v="-70"/>
    <n v="31.85"/>
    <n v="-2229.5"/>
    <n v="-1040060.7200000003"/>
    <x v="35"/>
  </r>
  <r>
    <m/>
    <x v="71"/>
    <s v="Credit Note"/>
    <s v="4401520455"/>
    <s v="BUILDERS WAREHOUSE:GEZINA NEW"/>
    <s v="SEEDLINGS ASS  28884"/>
    <n v="-30"/>
    <n v="31.85"/>
    <n v="-955.5"/>
    <n v="-1041016.2200000003"/>
    <x v="35"/>
  </r>
  <r>
    <m/>
    <x v="71"/>
    <s v="Credit Note"/>
    <s v="4401520411"/>
    <s v="BUILDERS WAREHOUSE:FOURWAYS"/>
    <s v="SEEDLINGS ASS  28884"/>
    <n v="-10"/>
    <n v="31.85"/>
    <n v="-318.5"/>
    <n v="-1041334.7200000003"/>
    <x v="35"/>
  </r>
  <r>
    <m/>
    <x v="71"/>
    <s v="Credit Note"/>
    <s v="4401520430"/>
    <s v="BUILDERS WAREHOUSE:ERASMUS PARK"/>
    <s v="SEEDLINGS ASS  28884"/>
    <n v="-35"/>
    <n v="31.85"/>
    <n v="-1114.75"/>
    <n v="-1042449.4700000003"/>
    <x v="35"/>
  </r>
  <r>
    <m/>
    <x v="71"/>
    <s v="Credit Note"/>
    <s v="4401520395"/>
    <s v="BUILDERS WAREHOUSE:RASLOUW"/>
    <s v="SEEDLINGS ASS  28884"/>
    <n v="-18"/>
    <n v="31.85"/>
    <n v="-573.29999999999995"/>
    <n v="-1043022.7700000004"/>
    <x v="35"/>
  </r>
  <r>
    <m/>
    <x v="71"/>
    <s v="Credit Note"/>
    <s v="4401520379"/>
    <s v="BUILDERS WAREHOUSE:RIVONIA"/>
    <s v="SEEDLINGS ASS  28884"/>
    <n v="-54"/>
    <n v="31.85"/>
    <n v="-1719.9"/>
    <n v="-1044742.6700000004"/>
    <x v="35"/>
  </r>
  <r>
    <m/>
    <x v="71"/>
    <s v="Credit Note"/>
    <s v="4401520394"/>
    <s v="BUILDERS WAREHOUSE:WONDER PARK"/>
    <s v="SEEDLINGS ASS  28884"/>
    <n v="-80"/>
    <n v="31.85"/>
    <n v="-2548"/>
    <n v="-1047290.6700000004"/>
    <x v="35"/>
  </r>
  <r>
    <m/>
    <x v="71"/>
    <s v="Credit Note"/>
    <s v="4401520437"/>
    <s v="BUILDERS WAREHOUSE:ZAMBEZI"/>
    <s v="SEEDLINGS ASS  28884"/>
    <n v="-50"/>
    <n v="31.85"/>
    <n v="-1592.5"/>
    <n v="-1048883.1700000004"/>
    <x v="35"/>
  </r>
  <r>
    <m/>
    <x v="71"/>
    <s v="Credit Note"/>
    <s v="4401520412"/>
    <s v="BUILDERS WAREHOUSE:GLEN EAGLES"/>
    <s v="SEEDLINGS ASS  28884"/>
    <n v="-40"/>
    <n v="31.85"/>
    <n v="-1274"/>
    <n v="-1050157.1700000004"/>
    <x v="35"/>
  </r>
  <r>
    <m/>
    <x v="71"/>
    <s v="Credit Note"/>
    <s v="4401520352"/>
    <s v="BUILDERS WAREHOUSE:CENTURION"/>
    <s v="SEEDLINGS ASS  28884"/>
    <n v="-50"/>
    <n v="31.85"/>
    <n v="-1592.5"/>
    <n v="-1051749.6700000004"/>
    <x v="35"/>
  </r>
  <r>
    <m/>
    <x v="71"/>
    <s v="Credit Note"/>
    <s v="4401520461"/>
    <s v="BUILDERS WAREHOUSE:CHERRY LANE"/>
    <s v="SEEDLINGS ASS  28884"/>
    <n v="-9"/>
    <n v="31.85"/>
    <n v="-286.64999999999998"/>
    <n v="-1052036.3200000003"/>
    <x v="35"/>
  </r>
  <r>
    <m/>
    <x v="71"/>
    <s v="Credit Note"/>
    <s v="11311"/>
    <s v="FH CHAMBERLAIN TRADING (PTY) LTD:KYALAMI"/>
    <s v="SEEDLINGS ASS"/>
    <n v="-8"/>
    <n v="31.85"/>
    <n v="-254.8"/>
    <n v="-1052291.1200000003"/>
    <x v="35"/>
  </r>
  <r>
    <m/>
    <x v="181"/>
    <s v="Credit Note"/>
    <s v="4401520824"/>
    <s v="BUILDERS WAREHOUSE:CRAIGHALL PARK"/>
    <s v="SEEDLINGS ASS  28884"/>
    <n v="-15"/>
    <n v="31.85"/>
    <n v="-477.75"/>
    <n v="-1052768.8700000003"/>
    <x v="35"/>
  </r>
  <r>
    <m/>
    <x v="181"/>
    <s v="Credit Note"/>
    <s v="4401520977"/>
    <s v="BUILDERS WAREHOUSE:KLERKSDORP"/>
    <s v="SEEDLINGS ASS  28884"/>
    <n v="-25"/>
    <n v="31.85"/>
    <n v="-796.25"/>
    <n v="-1053565.1200000003"/>
    <x v="35"/>
  </r>
  <r>
    <m/>
    <x v="181"/>
    <s v="Credit Note"/>
    <s v="1867"/>
    <s v="ECKARDS GARDEN PAVILION"/>
    <s v="SEEDLINGS ASS"/>
    <n v="-1"/>
    <n v="25.9"/>
    <n v="-25.9"/>
    <n v="-1053591.0200000003"/>
    <x v="35"/>
  </r>
  <r>
    <m/>
    <x v="259"/>
    <s v="Credit Note"/>
    <s v="4401521677"/>
    <s v="BUILDERS WAREHOUSE:POLOKWANE"/>
    <s v="SEEDLINGS ASS  28884"/>
    <n v="-28"/>
    <n v="31.85"/>
    <n v="-891.8"/>
    <n v="-1054482.8200000003"/>
    <x v="35"/>
  </r>
  <r>
    <m/>
    <x v="259"/>
    <s v="Credit Note"/>
    <s v="4401521704"/>
    <s v="BUILDERS WAREHOUSE:POLOKWANE"/>
    <s v="SEEDLINGS ASS  28884"/>
    <n v="-30"/>
    <n v="31.85"/>
    <n v="-955.5"/>
    <n v="-1055438.3200000003"/>
    <x v="35"/>
  </r>
  <r>
    <m/>
    <x v="259"/>
    <s v="Credit Note"/>
    <s v="4401521428"/>
    <s v="BUILDERS WAREHOUSE:MOKOPANE"/>
    <s v="SEEDLINGS ASS  28884"/>
    <n v="-40"/>
    <n v="31.85"/>
    <n v="-1274"/>
    <n v="-1056712.3200000003"/>
    <x v="35"/>
  </r>
  <r>
    <m/>
    <x v="259"/>
    <s v="Credit Note"/>
    <s v="4401521520"/>
    <s v="BUILDERS WAREHOUSE:FLORIDA GLEN"/>
    <s v="SEEDLINGS ASS  28884"/>
    <n v="-42"/>
    <n v="31.85"/>
    <n v="-1337.7"/>
    <n v="-1058050.0200000003"/>
    <x v="35"/>
  </r>
  <r>
    <m/>
    <x v="259"/>
    <s v="Credit Note"/>
    <s v="4401521525"/>
    <s v="BUILDERS WAREHOUSE:BEDFORDVIEW"/>
    <s v="SEEDLINGS ASS  28884"/>
    <n v="-40"/>
    <n v="31.85"/>
    <n v="-1274"/>
    <n v="-1059324.0200000003"/>
    <x v="35"/>
  </r>
  <r>
    <m/>
    <x v="259"/>
    <s v="Credit Note"/>
    <s v="4401521675"/>
    <s v="BUILDERS WAREHOUSE:KEMPTON PARK"/>
    <s v="SEEDLINGS ASS  28884"/>
    <n v="-22"/>
    <n v="31.85"/>
    <n v="-700.7"/>
    <n v="-1060024.7200000002"/>
    <x v="35"/>
  </r>
  <r>
    <m/>
    <x v="259"/>
    <s v="Credit Note"/>
    <s v="4401521699"/>
    <s v="BUILDERS WAREHOUSE:NEWCASTLE"/>
    <s v="SEEDLINGS ASS  28884"/>
    <n v="-100"/>
    <n v="31.85"/>
    <n v="-3185"/>
    <n v="-1063209.7200000002"/>
    <x v="35"/>
  </r>
  <r>
    <m/>
    <x v="259"/>
    <s v="Credit Note"/>
    <s v="1868"/>
    <s v="CRISANRA KWEKERY"/>
    <s v="SEEDLINGS ASS"/>
    <n v="-7"/>
    <n v="26.25"/>
    <n v="-183.75"/>
    <n v="-1063393.4700000002"/>
    <x v="35"/>
  </r>
  <r>
    <m/>
    <x v="72"/>
    <s v="Credit Note"/>
    <s v="4401522104"/>
    <s v="BUILDERS WAREHOUSE:NEWMARKET"/>
    <s v="SEEDLINGS ASS  28884"/>
    <n v="-30"/>
    <n v="31.85"/>
    <n v="-955.5"/>
    <n v="-1064348.9700000002"/>
    <x v="35"/>
  </r>
  <r>
    <m/>
    <x v="72"/>
    <s v="Credit Note"/>
    <s v="4401522198"/>
    <s v="BUILDERS WAREHOUSE:SUNWARD PARK"/>
    <s v="SEEDLINGS ASS  28884"/>
    <n v="-13"/>
    <n v="31.85"/>
    <n v="-414.05"/>
    <n v="-1064763.0200000003"/>
    <x v="35"/>
  </r>
  <r>
    <m/>
    <x v="72"/>
    <s v="Credit Note"/>
    <s v="26667"/>
    <s v="LIFESTYLE HOME GARDEN"/>
    <s v="SEEDLINGS ASS"/>
    <n v="-30"/>
    <n v="29.2"/>
    <n v="-876"/>
    <n v="-1065639.0200000003"/>
    <x v="35"/>
  </r>
  <r>
    <m/>
    <x v="72"/>
    <s v="Credit Note"/>
    <s v="15768"/>
    <s v="GARDENSHOP PARKTOWN"/>
    <s v="SEEDLINGS ASS"/>
    <n v="-8"/>
    <n v="31.8"/>
    <n v="-254.4"/>
    <n v="-1065893.4200000002"/>
    <x v="35"/>
  </r>
  <r>
    <m/>
    <x v="72"/>
    <s v="Credit Note"/>
    <s v="0999"/>
    <s v="PRETTY GARDENS"/>
    <s v="SEEDLINGS ASS"/>
    <n v="-5"/>
    <n v="29.99"/>
    <n v="-149.94999999999999"/>
    <n v="-1066043.3700000001"/>
    <x v="35"/>
  </r>
  <r>
    <m/>
    <x v="72"/>
    <s v="Credit Note"/>
    <s v="1869"/>
    <s v="IMPALA FLORA"/>
    <s v="SEEDLINGS ASS"/>
    <n v="-3"/>
    <n v="28.65"/>
    <n v="-85.95"/>
    <n v="-1066129.32"/>
    <x v="35"/>
  </r>
  <r>
    <m/>
    <x v="72"/>
    <s v="Credit Note"/>
    <s v="4401522253"/>
    <s v="BUILDERS WAREHOUSE:BLOEMFONTEIN"/>
    <s v="SEEDLINGS ASS  28884"/>
    <n v="-90"/>
    <n v="31.85"/>
    <n v="-2866.5"/>
    <n v="-1068995.82"/>
    <x v="35"/>
  </r>
  <r>
    <m/>
    <x v="72"/>
    <s v="Credit Note"/>
    <s v="4401522238"/>
    <s v="BUILDERS WAREHOUSE:BOKSBURG (NEW)"/>
    <s v="SEEDLINGS ASS  28884"/>
    <n v="-15"/>
    <n v="31.85"/>
    <n v="-477.75"/>
    <n v="-1069473.57"/>
    <x v="35"/>
  </r>
  <r>
    <m/>
    <x v="72"/>
    <s v="Credit Note"/>
    <s v="1951"/>
    <s v="THYME SQUARE"/>
    <s v="SEEDLINGS ASS"/>
    <n v="-32"/>
    <n v="27.3"/>
    <n v="-873.6"/>
    <n v="-1070347.1700000002"/>
    <x v="35"/>
  </r>
  <r>
    <m/>
    <x v="72"/>
    <s v="Credit Note"/>
    <s v="4401522223"/>
    <s v="BUILDERS WAREHOUSE:EDENVALE"/>
    <s v="SEEDLINGS ASS  28884"/>
    <n v="-20"/>
    <n v="31.85"/>
    <n v="-637"/>
    <n v="-1070984.1700000002"/>
    <x v="35"/>
  </r>
  <r>
    <m/>
    <x v="72"/>
    <s v="Credit Note"/>
    <s v="4401522260"/>
    <s v="BUILDERS WAREHOUSE:THOHOYANDOU"/>
    <s v="SEEDLINGS ASS"/>
    <n v="-200"/>
    <n v="31.85"/>
    <n v="-6370"/>
    <n v="-1077354.1700000002"/>
    <x v="35"/>
  </r>
  <r>
    <m/>
    <x v="182"/>
    <s v="Credit Note"/>
    <s v="4401522840"/>
    <s v="BUILDERS WAREHOUSE:KEMPTON PARK"/>
    <s v="SEEDLINGS ASS  28884"/>
    <n v="-20"/>
    <n v="31.85"/>
    <n v="-637"/>
    <n v="-1077991.1700000002"/>
    <x v="35"/>
  </r>
  <r>
    <m/>
    <x v="182"/>
    <s v="Credit Note"/>
    <s v="4401522793"/>
    <s v="BUILDERS WAREHOUSE:GREENSTONE"/>
    <s v="SEEDLINGS ASS  28884"/>
    <n v="-25"/>
    <n v="31.85"/>
    <n v="-796.25"/>
    <n v="-1078787.4200000002"/>
    <x v="35"/>
  </r>
  <r>
    <m/>
    <x v="182"/>
    <s v="Credit Note"/>
    <s v="4401522759"/>
    <s v="BUILDERS WAREHOUSE:ROBINDALE"/>
    <s v="SEEDLINGS ASS  28884"/>
    <n v="-10"/>
    <n v="31.85"/>
    <n v="-318.5"/>
    <n v="-1079105.9200000002"/>
    <x v="35"/>
  </r>
  <r>
    <m/>
    <x v="182"/>
    <s v="Credit Note"/>
    <s v="4401522846"/>
    <s v="BUILDERS WAREHOUSE:STRUBENS VALLEY"/>
    <s v="SEEDLINGS ASS  28884"/>
    <n v="-30"/>
    <n v="31.85"/>
    <n v="-955.5"/>
    <n v="-1080061.4200000002"/>
    <x v="35"/>
  </r>
  <r>
    <m/>
    <x v="182"/>
    <s v="Credit Note"/>
    <s v="4401522876"/>
    <s v="BUILDERS WAREHOUSE:NOORDHEUWEL"/>
    <s v="SEEDLINGS ASS  28884"/>
    <n v="-4"/>
    <n v="31.85"/>
    <n v="-127.4"/>
    <n v="-1080188.82"/>
    <x v="35"/>
  </r>
  <r>
    <m/>
    <x v="182"/>
    <s v="Credit Note"/>
    <s v="4401522877"/>
    <s v="BUILDERS WAREHOUSE:HARTEBEESPOORT"/>
    <s v="SEEDLINGS ASS  28884"/>
    <n v="-50"/>
    <n v="31.85"/>
    <n v="-1592.5"/>
    <n v="-1081781.32"/>
    <x v="35"/>
  </r>
  <r>
    <m/>
    <x v="73"/>
    <s v="Credit Note"/>
    <s v="4401523311"/>
    <s v="BUILDERS WAREHOUSE:LYNNWOOD"/>
    <s v="SEEDLINGS ASS  28884"/>
    <n v="-60"/>
    <n v="31.85"/>
    <n v="-1911"/>
    <n v="-1083692.32"/>
    <x v="35"/>
  </r>
  <r>
    <m/>
    <x v="73"/>
    <s v="Credit Note"/>
    <s v="26674"/>
    <s v="LIFESTYLE HOME GARDEN"/>
    <s v="SEEDLINGS ASS"/>
    <n v="-16"/>
    <n v="29.2"/>
    <n v="-467.2"/>
    <n v="-1084159.52"/>
    <x v="35"/>
  </r>
  <r>
    <m/>
    <x v="73"/>
    <s v="Credit Note"/>
    <s v="26673"/>
    <s v="LIFESTYLE HOME GARDEN"/>
    <s v="SEEDLINGS ASS"/>
    <n v="-50"/>
    <n v="29.2"/>
    <n v="-1460"/>
    <n v="-1085619.52"/>
    <x v="35"/>
  </r>
  <r>
    <m/>
    <x v="73"/>
    <s v="Credit Note"/>
    <s v="4401523404"/>
    <s v="BUILDERS WAREHOUSE:ZAMBEZI"/>
    <s v="SEEDLINGS ASS  28884"/>
    <n v="-22"/>
    <n v="31.85"/>
    <n v="-700.7"/>
    <n v="-1086320.22"/>
    <x v="35"/>
  </r>
  <r>
    <m/>
    <x v="73"/>
    <s v="Credit Note"/>
    <s v="4401523309"/>
    <s v="BUILDERS WAREHOUSE:GLEN EAGLES"/>
    <s v="SEEDLINGS ASS  28884"/>
    <n v="-20"/>
    <n v="31.85"/>
    <n v="-637"/>
    <n v="-1086957.22"/>
    <x v="35"/>
  </r>
  <r>
    <m/>
    <x v="73"/>
    <s v="Credit Note"/>
    <s v="4401523268"/>
    <s v="BUILDERS WAREHOUSE:RIVONIA"/>
    <s v="SEEDLINGS ASS  28884"/>
    <n v="-25"/>
    <n v="31.85"/>
    <n v="-796.25"/>
    <n v="-1087753.47"/>
    <x v="35"/>
  </r>
  <r>
    <m/>
    <x v="73"/>
    <s v="Credit Note"/>
    <s v="4401523262"/>
    <s v="BUILDERS WAREHOUSE:CEDAR SQUARE"/>
    <s v="SEEDLINGS ASS  28884"/>
    <n v="-10"/>
    <n v="31.85"/>
    <n v="-318.5"/>
    <n v="-1088071.97"/>
    <x v="35"/>
  </r>
  <r>
    <m/>
    <x v="73"/>
    <s v="Credit Note"/>
    <s v="15452"/>
    <s v="FH CHAMBERLAIN TRADING (PTY) LTD:RIVIERA"/>
    <s v="SEEDLINGS ASS"/>
    <n v="-10"/>
    <n v="31.85"/>
    <n v="-318.5"/>
    <n v="-1088390.47"/>
    <x v="35"/>
  </r>
  <r>
    <m/>
    <x v="73"/>
    <s v="Credit Note"/>
    <s v="4401523344"/>
    <s v="BUILDERS WAREHOUSE:RUSTENBURG"/>
    <s v="SEEDLINGS ASS  28884"/>
    <n v="-12"/>
    <n v="31.85"/>
    <n v="-382.2"/>
    <n v="-1088772.67"/>
    <x v="35"/>
  </r>
  <r>
    <m/>
    <x v="73"/>
    <s v="Credit Note"/>
    <s v="11353"/>
    <s v="FH CHAMBERLAIN TRADING (PTY) LTD:KYALAMI"/>
    <s v="SEEDLINGS ASS"/>
    <n v="-5"/>
    <n v="31.85"/>
    <n v="-159.25"/>
    <n v="-1088931.92"/>
    <x v="35"/>
  </r>
  <r>
    <m/>
    <x v="73"/>
    <s v="Credit Note"/>
    <s v="1904"/>
    <s v="HILLCREST NURSERY"/>
    <s v="SEEDLINGS ASS"/>
    <n v="-11"/>
    <n v="32.200000000000003"/>
    <n v="-354.2"/>
    <n v="-1089286.1199999999"/>
    <x v="35"/>
  </r>
  <r>
    <m/>
    <x v="73"/>
    <s v="Credit Note"/>
    <s v="1905"/>
    <s v="CENTRAL NURSERY DEPOT"/>
    <s v="SEEDLINGS ASS"/>
    <n v="-4"/>
    <n v="32.200000000000003"/>
    <n v="-128.80000000000001"/>
    <n v="-1089414.92"/>
    <x v="35"/>
  </r>
  <r>
    <m/>
    <x v="260"/>
    <s v="Credit Note"/>
    <s v="4401523860"/>
    <s v="BUILDERS WAREHOUSE:BETHLEHEM"/>
    <s v="SEEDLINGS ASS  28884"/>
    <n v="-310"/>
    <n v="31.85"/>
    <n v="-9873.5"/>
    <n v="-1099288.42"/>
    <x v="35"/>
  </r>
  <r>
    <m/>
    <x v="260"/>
    <s v="Credit Note"/>
    <s v="4401523655"/>
    <s v="BUILDERS WAREHOUSE:SOUTHGATE"/>
    <s v="SEEDLINGS ASS  28884"/>
    <n v="-50"/>
    <n v="31.85"/>
    <n v="-1592.5"/>
    <n v="-1100880.92"/>
    <x v="35"/>
  </r>
  <r>
    <m/>
    <x v="260"/>
    <s v="Credit Note"/>
    <s v="4401523735"/>
    <s v="BUILDERS WAREHOUSE:LAMBTON"/>
    <s v="SEEDLINGS ASS  28884"/>
    <n v="-20"/>
    <n v="31.85"/>
    <n v="-637"/>
    <n v="-1101517.92"/>
    <x v="35"/>
  </r>
  <r>
    <m/>
    <x v="260"/>
    <s v="Credit Note"/>
    <s v="4401523762"/>
    <s v="BUILDERS WAREHOUSE:CRAIGHALL PARK"/>
    <s v="SEEDLINGS ASS  28884"/>
    <n v="-20"/>
    <n v="31.85"/>
    <n v="-637"/>
    <n v="-1102154.92"/>
    <x v="35"/>
  </r>
  <r>
    <m/>
    <x v="260"/>
    <s v="Credit Note"/>
    <s v="4401523854"/>
    <s v="BUILDERS WAREHOUSE:MIDDELBURG"/>
    <s v="SEEDLINGS ASS  28884"/>
    <n v="-60"/>
    <n v="31.85"/>
    <n v="-1911"/>
    <n v="-1104065.92"/>
    <x v="35"/>
  </r>
  <r>
    <m/>
    <x v="260"/>
    <s v="Credit Note"/>
    <s v="4401523818"/>
    <s v="BUILDERS WAREHOUSE:SECUNDA"/>
    <s v="SEEDLINGS ASS  28884"/>
    <n v="-50"/>
    <n v="31.85"/>
    <n v="-1592.5"/>
    <n v="-1105658.42"/>
    <x v="35"/>
  </r>
  <r>
    <m/>
    <x v="74"/>
    <s v="Credit Note"/>
    <s v="1952"/>
    <s v="CASH SALE"/>
    <s v="SEEDLINGS ASS"/>
    <n v="-10"/>
    <n v="28.9"/>
    <n v="-289"/>
    <n v="-1105947.42"/>
    <x v="35"/>
  </r>
  <r>
    <m/>
    <x v="74"/>
    <s v="Credit Note"/>
    <s v="4401524337"/>
    <s v="BUILDERS WAREHOUSE:NORTHRIDING"/>
    <s v="SEEDLINGS ASS  28884"/>
    <n v="-60"/>
    <n v="31.85"/>
    <n v="-1911"/>
    <n v="-1107858.42"/>
    <x v="35"/>
  </r>
  <r>
    <m/>
    <x v="74"/>
    <s v="Credit Note"/>
    <s v="4401524336"/>
    <s v="BUILDERS WAREHOUSE:VEREENIGING"/>
    <s v="SEEDLINGS ASS  28884"/>
    <n v="-31"/>
    <n v="31.85"/>
    <n v="-987.35"/>
    <n v="-1108845.77"/>
    <x v="35"/>
  </r>
  <r>
    <m/>
    <x v="74"/>
    <s v="Credit Note"/>
    <s v="4401524336"/>
    <s v="BUILDERS WAREHOUSE:VEREENIGING"/>
    <s v="SEEDLINGS ASS  28884"/>
    <n v="-31"/>
    <n v="31.85"/>
    <n v="-987.35"/>
    <n v="-1109833.1200000001"/>
    <x v="35"/>
  </r>
  <r>
    <m/>
    <x v="74"/>
    <s v="Credit Note"/>
    <s v="4401524298"/>
    <s v="BUILDERS WAREHOUSE:ROBINDALE"/>
    <s v="SEEDLINGS ASS  28884"/>
    <n v="-10"/>
    <n v="31.85"/>
    <n v="-318.5"/>
    <n v="-1110151.6200000001"/>
    <x v="35"/>
  </r>
  <r>
    <m/>
    <x v="74"/>
    <s v="Credit Note"/>
    <s v="4401524371"/>
    <s v="BUILDERS WAREHOUSE:GREENSTONE"/>
    <s v="SEEDLINGS ASS  28884"/>
    <n v="-9"/>
    <n v="31.85"/>
    <n v="-286.64999999999998"/>
    <n v="-1110438.27"/>
    <x v="35"/>
  </r>
  <r>
    <m/>
    <x v="74"/>
    <s v="Credit Note"/>
    <s v="15773"/>
    <s v="GARDENSHOP PARKTOWN"/>
    <s v="SEEDLINGS ASS"/>
    <n v="-30"/>
    <n v="31.8"/>
    <n v="-954"/>
    <n v="-1111392.27"/>
    <x v="35"/>
  </r>
  <r>
    <m/>
    <x v="74"/>
    <s v="Credit Note"/>
    <s v="36440"/>
    <s v="FH CHAMBERLAIN TRADING (PTY) LTD:MONTANA"/>
    <s v="SEEDLINGS ASS"/>
    <n v="-33"/>
    <n v="31.85"/>
    <n v="-1051.05"/>
    <n v="-1112443.32"/>
    <x v="35"/>
  </r>
  <r>
    <m/>
    <x v="74"/>
    <s v="Credit Note"/>
    <s v="1871"/>
    <s v="PLANTYARD"/>
    <s v="SEEDLINGS ASS"/>
    <n v="-7"/>
    <n v="29.99"/>
    <n v="-209.93"/>
    <n v="-1112653.25"/>
    <x v="35"/>
  </r>
  <r>
    <m/>
    <x v="74"/>
    <s v="Credit Note"/>
    <s v="RTS1035250"/>
    <s v="RIVERSIDE MICA"/>
    <s v="SEEDLINGS ASS"/>
    <n v="-4"/>
    <n v="26.99"/>
    <n v="-107.96"/>
    <n v="-1112761.21"/>
    <x v="35"/>
  </r>
  <r>
    <m/>
    <x v="74"/>
    <s v="Credit Note"/>
    <s v="1870"/>
    <s v="LITTLE AUSTRIA"/>
    <s v="SEEDLINGS ASS"/>
    <n v="-2"/>
    <n v="29.99"/>
    <n v="-59.98"/>
    <n v="-1112821.19"/>
    <x v="35"/>
  </r>
  <r>
    <m/>
    <x v="183"/>
    <s v="Credit Note"/>
    <s v="1954"/>
    <s v="PRETTY GARDENS"/>
    <s v="SEEDLINGS ASS"/>
    <n v="-16"/>
    <n v="29.99"/>
    <n v="-479.84"/>
    <n v="-1113301.03"/>
    <x v="35"/>
  </r>
  <r>
    <m/>
    <x v="183"/>
    <s v="Credit Note"/>
    <s v="1803"/>
    <s v="IMPALA FLORA"/>
    <s v="SEEDLINGS ASS"/>
    <n v="-16"/>
    <n v="28.65"/>
    <n v="-458.4"/>
    <n v="-1113759.43"/>
    <x v="35"/>
  </r>
  <r>
    <m/>
    <x v="183"/>
    <s v="Credit Note"/>
    <s v="4401524729"/>
    <s v="BUILDERS WAREHOUSE:NELSPRUIT"/>
    <s v="SEEDLINGS ASS  28884"/>
    <n v="-120"/>
    <n v="31.85"/>
    <n v="-3822"/>
    <n v="-1117581.43"/>
    <x v="35"/>
  </r>
  <r>
    <m/>
    <x v="183"/>
    <s v="Credit Note"/>
    <s v="4401524733"/>
    <s v="BUILDERS WAREHOUSE:BLOEMFONTEIN"/>
    <s v="SEEDLINGS ASS  28884"/>
    <n v="-50"/>
    <n v="31.85"/>
    <n v="-1592.5"/>
    <n v="-1119173.93"/>
    <x v="35"/>
  </r>
  <r>
    <m/>
    <x v="183"/>
    <s v="Credit Note"/>
    <s v="4401524680"/>
    <s v="BUILDERS WAREHOUSE:BOKSBURG (NEW)"/>
    <s v="SEEDLINGS ASS  28884"/>
    <n v="-51"/>
    <n v="31.85"/>
    <n v="-1624.35"/>
    <n v="-1120798.28"/>
    <x v="35"/>
  </r>
  <r>
    <m/>
    <x v="183"/>
    <s v="Credit Note"/>
    <s v="4401524607"/>
    <s v="BUILDERS WAREHOUSE:NEWMARKET"/>
    <s v="SEEDLINGS ASS  2888"/>
    <n v="-15"/>
    <n v="31.85"/>
    <n v="-477.75"/>
    <n v="-1121276.03"/>
    <x v="35"/>
  </r>
  <r>
    <m/>
    <x v="183"/>
    <s v="Credit Note"/>
    <s v="4401524712"/>
    <s v="BUILDERS WAREHOUSE:NORTHMEAD"/>
    <s v="SEEDLINGS ASS  28884"/>
    <n v="-12"/>
    <n v="31.85"/>
    <n v="-382.2"/>
    <n v="-1121658.23"/>
    <x v="35"/>
  </r>
  <r>
    <m/>
    <x v="183"/>
    <s v="Credit Note"/>
    <s v="4401524716"/>
    <s v="BUILDERS WAREHOUSE:SUNWARD PARK"/>
    <s v="SEEDLINGS ASS  28884"/>
    <n v="-8"/>
    <n v="31.85"/>
    <n v="-254.8"/>
    <n v="-1121913.03"/>
    <x v="35"/>
  </r>
  <r>
    <m/>
    <x v="183"/>
    <s v="Credit Note"/>
    <s v="4401524681"/>
    <s v="BUILDERS WAREHOUSE:FOURWAYS"/>
    <s v="SEEDLINGS ASS  28884"/>
    <n v="-10"/>
    <n v="31.85"/>
    <n v="-318.5"/>
    <n v="-1122231.53"/>
    <x v="35"/>
  </r>
  <r>
    <m/>
    <x v="183"/>
    <s v="Credit Note"/>
    <s v="4401524724"/>
    <s v="BUILDERS WAREHOUSE:CEDAR SQUARE"/>
    <s v="SEEDLINGS ASS  28884"/>
    <n v="-20"/>
    <n v="31.85"/>
    <n v="-637"/>
    <n v="-1122868.53"/>
    <x v="35"/>
  </r>
  <r>
    <m/>
    <x v="183"/>
    <s v="Credit Note"/>
    <s v="4401524693"/>
    <s v="BUILDERS WAREHOUSE:RIVONIA"/>
    <s v="SEEDLINGS ASS  2888"/>
    <n v="-25"/>
    <n v="31.85"/>
    <n v="-796.25"/>
    <n v="-1123664.78"/>
    <x v="35"/>
  </r>
  <r>
    <m/>
    <x v="261"/>
    <s v="Credit Note"/>
    <s v="1874"/>
    <s v="RAINBOW GARDEN AND HOME CENTRE"/>
    <s v="SEEDLINGS ASS"/>
    <n v="-8"/>
    <n v="29.99"/>
    <n v="-239.92"/>
    <n v="-1123904.7"/>
    <x v="35"/>
  </r>
  <r>
    <m/>
    <x v="261"/>
    <s v="Credit Note"/>
    <s v="1873"/>
    <s v="HABITITNAK/KEENGRO"/>
    <s v="SEEDLINGS ASS"/>
    <n v="-4"/>
    <n v="28.99"/>
    <n v="-115.96"/>
    <n v="-1124020.6599999999"/>
    <x v="35"/>
  </r>
  <r>
    <m/>
    <x v="261"/>
    <s v="Credit Note"/>
    <s v="4401525201"/>
    <s v="BUILDERS WAREHOUSE:NORWOOD"/>
    <s v="SEEDLINGS ASS  28884"/>
    <n v="-9"/>
    <n v="31.85"/>
    <n v="-286.64999999999998"/>
    <n v="-1124307.3099999998"/>
    <x v="35"/>
  </r>
  <r>
    <m/>
    <x v="261"/>
    <s v="Credit Note"/>
    <s v="4401525221"/>
    <s v="BUILDERS WAREHOUSE:STRUBENS VALLEY"/>
    <s v="SEEDLINGS ASS  28884"/>
    <n v="-10"/>
    <n v="31.85"/>
    <n v="-318.5"/>
    <n v="-1124625.8099999998"/>
    <x v="35"/>
  </r>
  <r>
    <m/>
    <x v="261"/>
    <s v="Credit Note"/>
    <s v="4401525138"/>
    <s v="BUILDERS WAREHOUSE:NOORDHEUWEL"/>
    <s v="SEEDLINGS ASS  28884"/>
    <n v="-10"/>
    <n v="31.85"/>
    <n v="-318.5"/>
    <n v="-1124944.3099999998"/>
    <x v="35"/>
  </r>
  <r>
    <m/>
    <x v="75"/>
    <s v="Credit Note"/>
    <s v="4401525552"/>
    <s v="BUILDERS WAREHOUSE:WONDER PARK"/>
    <s v="SEEDLINGS ASS  28884"/>
    <n v="-30"/>
    <n v="31.85"/>
    <n v="-955.5"/>
    <n v="-1125899.8099999998"/>
    <x v="35"/>
  </r>
  <r>
    <m/>
    <x v="75"/>
    <s v="Credit Note"/>
    <s v="4401525516"/>
    <s v="BUILDERS WAREHOUSE:FOURWAYS"/>
    <s v="SEEDLINGS ASS  28884"/>
    <n v="-11"/>
    <n v="31.85"/>
    <n v="-350.35"/>
    <n v="-1126250.1599999999"/>
    <x v="35"/>
  </r>
  <r>
    <m/>
    <x v="75"/>
    <s v="Credit Note"/>
    <s v="4401525525"/>
    <s v="BUILDERS WAREHOUSE:ERASMUS PARK"/>
    <s v="SEEDLINGS ASS  28884"/>
    <n v="-20"/>
    <n v="31.85"/>
    <n v="-637"/>
    <n v="-1126887.1599999999"/>
    <x v="35"/>
  </r>
  <r>
    <m/>
    <x v="75"/>
    <s v="Credit Note"/>
    <s v="4401525506"/>
    <s v="BUILDERS WAREHOUSE:GEZINA NEW"/>
    <s v="SEEDLINGS ASS  28884"/>
    <n v="-30"/>
    <n v="31.85"/>
    <n v="-955.5"/>
    <n v="-1127842.6599999999"/>
    <x v="35"/>
  </r>
  <r>
    <m/>
    <x v="75"/>
    <s v="Credit Note"/>
    <s v="4401525559"/>
    <s v="BUILDERS WAREHOUSE:RIVONIA"/>
    <s v="SEEDLINGS ASS  28884"/>
    <n v="-10"/>
    <n v="31.85"/>
    <n v="-318.5"/>
    <n v="-1128161.1599999999"/>
    <x v="35"/>
  </r>
  <r>
    <m/>
    <x v="75"/>
    <s v="Credit Note"/>
    <s v="4401525522"/>
    <s v="BUILDERS WAREHOUSE:LYNNWOOD"/>
    <s v="SEEDLINGS ASS  28884"/>
    <n v="-16"/>
    <n v="31.85"/>
    <n v="-509.6"/>
    <n v="-1128670.76"/>
    <x v="35"/>
  </r>
  <r>
    <m/>
    <x v="75"/>
    <s v="Credit Note"/>
    <s v="4401525507"/>
    <s v="BUILDERS WAREHOUSE:RASLOUW"/>
    <s v="SEEDLINGS ASS  28884"/>
    <n v="-30"/>
    <n v="31.85"/>
    <n v="-955.5"/>
    <n v="-1129626.26"/>
    <x v="35"/>
  </r>
  <r>
    <m/>
    <x v="75"/>
    <s v="Credit Note"/>
    <s v="4401525578"/>
    <s v="BUILDERS WAREHOUSE:ZAMBEZI"/>
    <s v="SEEDLINGS ASS  28884"/>
    <n v="-21"/>
    <n v="31.85"/>
    <n v="-668.85"/>
    <n v="-1130295.1100000001"/>
    <x v="35"/>
  </r>
  <r>
    <m/>
    <x v="75"/>
    <s v="Credit Note"/>
    <s v="26693"/>
    <s v="LIFESTYLE HOME GARDEN"/>
    <s v="SEEDLINGS ASS"/>
    <n v="-34"/>
    <n v="29.2"/>
    <n v="-992.8"/>
    <n v="-1131287.9100000001"/>
    <x v="35"/>
  </r>
  <r>
    <m/>
    <x v="75"/>
    <s v="Credit Note"/>
    <s v="87502A"/>
    <s v="ECKARDS GARDEN PAVILION"/>
    <s v="SEEDLINGS ASS"/>
    <n v="-5"/>
    <n v="29.6"/>
    <n v="-148"/>
    <n v="-1131435.9100000001"/>
    <x v="35"/>
  </r>
  <r>
    <m/>
    <x v="75"/>
    <s v="Credit Note"/>
    <s v="4401525566"/>
    <s v="BUILDERS WAREHOUSE:CENTURION"/>
    <s v="SEEDLINGS ASS  28884"/>
    <n v="-32"/>
    <n v="31.85"/>
    <n v="-1019.2"/>
    <n v="-1132455.1100000001"/>
    <x v="35"/>
  </r>
  <r>
    <m/>
    <x v="75"/>
    <s v="Credit Note"/>
    <s v="11397"/>
    <s v="FH CHAMBERLAIN TRADING (PTY) LTD:KYALAMI"/>
    <s v="SEEDLINGS ASS"/>
    <n v="-7"/>
    <n v="31.85"/>
    <n v="-222.95"/>
    <n v="-1132678.06"/>
    <x v="35"/>
  </r>
  <r>
    <m/>
    <x v="231"/>
    <s v="Credit Note"/>
    <s v="4401525903"/>
    <s v="BUILDERS WAREHOUSE:KLERKSDORP"/>
    <s v="SEEDLINGS ASS  28884"/>
    <n v="-14"/>
    <n v="31.85"/>
    <n v="-445.9"/>
    <n v="-1133123.96"/>
    <x v="35"/>
  </r>
  <r>
    <m/>
    <x v="231"/>
    <s v="Credit Note"/>
    <s v="15776"/>
    <s v="GARDENSHOP PARKTOWN"/>
    <s v="SEEDLINGS ASS"/>
    <n v="-17"/>
    <n v="31.8"/>
    <n v="-540.6"/>
    <n v="-1133664.56"/>
    <x v="35"/>
  </r>
  <r>
    <m/>
    <x v="238"/>
    <s v="Credit Note"/>
    <s v="4401526305"/>
    <s v="BUILDERS WAREHOUSE:NEWCASTLE"/>
    <s v="SEEDLINGS ASS  28884"/>
    <n v="-60"/>
    <n v="31.85"/>
    <n v="-1911"/>
    <n v="-1135575.56"/>
    <x v="35"/>
  </r>
  <r>
    <m/>
    <x v="238"/>
    <s v="Credit Note"/>
    <s v="4401526250"/>
    <s v="BUILDERS WAREHOUSE:KEMPTON PARK"/>
    <s v="SEEDLINGS ASS  28888"/>
    <n v="-31"/>
    <n v="31.85"/>
    <n v="-987.35"/>
    <n v="-1136562.9100000001"/>
    <x v="35"/>
  </r>
  <r>
    <m/>
    <x v="238"/>
    <s v="Credit Note"/>
    <s v="4401526206"/>
    <s v="BUILDERS WAREHOUSE:BEDFORDVIEW"/>
    <s v="SEEDLINGS ASS  28884"/>
    <n v="-71"/>
    <n v="31.85"/>
    <n v="-2261.35"/>
    <n v="-1138824.2600000002"/>
    <x v="35"/>
  </r>
  <r>
    <m/>
    <x v="238"/>
    <s v="Credit Note"/>
    <s v="4401526180"/>
    <s v="BUILDERS WAREHOUSE:GREENSTONE"/>
    <s v="SEEDLINGS ASS  28884"/>
    <n v="-14"/>
    <n v="31.85"/>
    <n v="-445.9"/>
    <n v="-1139270.1600000001"/>
    <x v="35"/>
  </r>
  <r>
    <m/>
    <x v="238"/>
    <s v="Credit Note"/>
    <s v="1907"/>
    <s v="PLANTYARD"/>
    <s v="SEEDLINGS ASS"/>
    <n v="-5"/>
    <n v="29.99"/>
    <n v="-149.94999999999999"/>
    <n v="-1139420.1100000001"/>
    <x v="35"/>
  </r>
  <r>
    <m/>
    <x v="238"/>
    <s v="Credit Note"/>
    <s v="1906"/>
    <s v="LITTLE AUSTRIA"/>
    <s v="SEEDLINGS ASS"/>
    <n v="-6"/>
    <n v="29.99"/>
    <n v="-179.94"/>
    <n v="-1139600.05"/>
    <x v="35"/>
  </r>
  <r>
    <m/>
    <x v="238"/>
    <s v="Credit Note"/>
    <s v="4401526104"/>
    <s v="BUILDERS WAREHOUSE:MOKOPANE"/>
    <s v="SEEDLINGS ASS  28884"/>
    <n v="-30"/>
    <n v="31.85"/>
    <n v="-955.5"/>
    <n v="-1140555.55"/>
    <x v="35"/>
  </r>
  <r>
    <m/>
    <x v="238"/>
    <s v="Credit Note"/>
    <s v="4401526293"/>
    <s v="BUILDERS WAREHOUSE:POLOKWANE"/>
    <s v="SEEDLINGS ASS  28884"/>
    <n v="-40"/>
    <n v="31.85"/>
    <n v="-1274"/>
    <n v="-1141829.55"/>
    <x v="35"/>
  </r>
  <r>
    <m/>
    <x v="76"/>
    <s v="Credit Note"/>
    <s v="1805"/>
    <s v="IMPALA FLORA"/>
    <s v="SEEDLINGS ASS"/>
    <n v="-11"/>
    <n v="28.65"/>
    <n v="-315.14999999999998"/>
    <n v="-1142144.7"/>
    <x v="35"/>
  </r>
  <r>
    <m/>
    <x v="76"/>
    <s v="Credit Note"/>
    <s v="4401526642"/>
    <s v="BUILDERS WAREHOUSE:THOHOYANDOU"/>
    <s v="SEEDLINGS ASS  28884"/>
    <n v="-100"/>
    <n v="31.85"/>
    <n v="-3185"/>
    <n v="-1145329.7"/>
    <x v="35"/>
  </r>
  <r>
    <m/>
    <x v="76"/>
    <s v="Credit Note"/>
    <s v="4401526560"/>
    <s v="BUILDERS WAREHOUSE:EDENVALE"/>
    <s v="SEEDLINGS ASS  28884"/>
    <n v="-40"/>
    <n v="31.85"/>
    <n v="-1274"/>
    <n v="-1146603.7"/>
    <x v="35"/>
  </r>
  <r>
    <m/>
    <x v="76"/>
    <s v="Credit Note"/>
    <s v="4401526614"/>
    <s v="BUILDERS WAREHOUSE:SUNWARD PARK"/>
    <s v="SEEDLINGS ASS  28884"/>
    <n v="-20"/>
    <n v="31.85"/>
    <n v="-637"/>
    <n v="-1147240.7"/>
    <x v="35"/>
  </r>
  <r>
    <m/>
    <x v="76"/>
    <s v="Credit Note"/>
    <s v="4401526561"/>
    <s v="BUILDERS WAREHOUSE:MIDRAND"/>
    <s v="SEEDLINGS ASS  28884"/>
    <n v="-33"/>
    <n v="31.85"/>
    <n v="-1051.05"/>
    <n v="-1148291.75"/>
    <x v="35"/>
  </r>
  <r>
    <m/>
    <x v="76"/>
    <s v="Credit Note"/>
    <s v="4401526610"/>
    <s v="BUILDERS WAREHOUSE:RIVONIA"/>
    <s v="SEEDLINGS ASS  28884"/>
    <n v="-10"/>
    <n v="31.85"/>
    <n v="-318.5"/>
    <n v="-1148610.25"/>
    <x v="35"/>
  </r>
  <r>
    <m/>
    <x v="76"/>
    <s v="Credit Note"/>
    <s v="4401526531"/>
    <s v="BUILDERS WAREHOUSE:NEWMARKET"/>
    <s v="SEEDLINGS ASS  28884"/>
    <n v="-70"/>
    <n v="31.85"/>
    <n v="-2229.5"/>
    <n v="-1150839.75"/>
    <x v="35"/>
  </r>
  <r>
    <m/>
    <x v="76"/>
    <s v="Credit Note"/>
    <s v="4401526605"/>
    <s v="BUILDERS WAREHOUSE:BOKSBURG (NEW)"/>
    <s v="SEEDLINGS ASS  28884"/>
    <n v="-20"/>
    <n v="31.85"/>
    <n v="-637"/>
    <n v="-1151476.75"/>
    <x v="35"/>
  </r>
  <r>
    <m/>
    <x v="76"/>
    <s v="Credit Note"/>
    <s v="4401526543"/>
    <s v="BUILDERS WAREHOUSE:BRYANSTON"/>
    <s v="SEEDLINGS ASS  28884"/>
    <n v="-2"/>
    <n v="31.85"/>
    <n v="-63.7"/>
    <n v="-1151540.45"/>
    <x v="35"/>
  </r>
  <r>
    <m/>
    <x v="76"/>
    <s v="Credit Note"/>
    <s v="4401526628"/>
    <s v="BUILDERS WAREHOUSE:FOURWAYS"/>
    <s v="SEEDLINGS ASS  28884"/>
    <n v="-12"/>
    <n v="31.85"/>
    <n v="-382.2"/>
    <n v="-1151922.6499999999"/>
    <x v="35"/>
  </r>
  <r>
    <m/>
    <x v="76"/>
    <s v="Credit Note"/>
    <s v="1908"/>
    <s v="THYME SQUARE"/>
    <s v="SEEDLINGS ASS"/>
    <n v="-13"/>
    <n v="27.3"/>
    <n v="-354.9"/>
    <n v="-1152277.5499999998"/>
    <x v="35"/>
  </r>
  <r>
    <m/>
    <x v="295"/>
    <s v="Credit Note"/>
    <s v="4401527044"/>
    <s v="BUILDERS WAREHOUSE:ROBINDALE"/>
    <s v="SEEDLINGS ASS  28884"/>
    <n v="-10"/>
    <n v="31.85"/>
    <n v="-318.5"/>
    <n v="-1152596.0499999998"/>
    <x v="35"/>
  </r>
  <r>
    <m/>
    <x v="295"/>
    <s v="Credit Note"/>
    <s v="4401527032"/>
    <s v="BUILDERS WAREHOUSE:GREENSTONE"/>
    <s v="SEEDLINGS ASS  28884"/>
    <n v="-21"/>
    <n v="31.85"/>
    <n v="-668.85"/>
    <n v="-1153264.8999999999"/>
    <x v="35"/>
  </r>
  <r>
    <m/>
    <x v="77"/>
    <s v="Credit Note"/>
    <s v="4401527490"/>
    <s v="BUILDERS WAREHOUSE:WOODLANDS"/>
    <s v="SEEDLINGS ASS  28884"/>
    <n v="-30"/>
    <n v="31.85"/>
    <n v="-955.5"/>
    <n v="-1154220.3999999999"/>
    <x v="35"/>
  </r>
  <r>
    <m/>
    <x v="77"/>
    <s v="Credit Note"/>
    <s v="4401527413"/>
    <s v="BUILDERS WAREHOUSE:ERASMUS PARK"/>
    <s v="SEEDLINGS ASS  28884"/>
    <n v="-13"/>
    <n v="31.85"/>
    <n v="-414.05"/>
    <n v="-1154634.45"/>
    <x v="35"/>
  </r>
  <r>
    <m/>
    <x v="77"/>
    <s v="Credit Note"/>
    <s v="4401527504"/>
    <s v="BUILDERS WAREHOUSE:CHERRY LANE"/>
    <s v="SEEDLINGS ASS  28884"/>
    <n v="-8"/>
    <n v="31.85"/>
    <n v="-254.8"/>
    <n v="-1154889.25"/>
    <x v="35"/>
  </r>
  <r>
    <m/>
    <x v="77"/>
    <s v="Credit Note"/>
    <s v="4401527457"/>
    <s v="BUILDERS WAREHOUSE:GLEN EAGLES"/>
    <s v="SEEDLINGS ASS  28884"/>
    <n v="-40"/>
    <n v="31.85"/>
    <n v="-1274"/>
    <n v="-1156163.25"/>
    <x v="35"/>
  </r>
  <r>
    <m/>
    <x v="77"/>
    <s v="Credit Note"/>
    <s v="4401527541"/>
    <s v="BUILDERS WAREHOUSE:ZAMBEZI"/>
    <s v="SEEDLINGS ASS  28884"/>
    <n v="-24"/>
    <n v="31.85"/>
    <n v="-764.4"/>
    <n v="-1156927.6499999999"/>
    <x v="35"/>
  </r>
  <r>
    <m/>
    <x v="77"/>
    <s v="Credit Note"/>
    <s v="4401527389"/>
    <s v="BUILDERS WAREHOUSE:CENTURION"/>
    <s v="SEEDLINGS ASS  28884"/>
    <n v="-11"/>
    <n v="31.85"/>
    <n v="-350.35"/>
    <n v="-1157278"/>
    <x v="35"/>
  </r>
  <r>
    <m/>
    <x v="77"/>
    <s v="Credit Note"/>
    <s v="1909"/>
    <s v="SCHAFFLERS LANDSCAPING"/>
    <s v="SEEDLINGS ASS"/>
    <n v="-12"/>
    <n v="29.99"/>
    <n v="-359.88"/>
    <n v="-1157637.8799999999"/>
    <x v="35"/>
  </r>
  <r>
    <m/>
    <x v="77"/>
    <s v="Credit Note"/>
    <s v="4401527513"/>
    <s v="BUILDERS WAREHOUSE:RUSTENBURG"/>
    <s v="SEEDLINGS ASS  28884"/>
    <n v="-36"/>
    <n v="31.85"/>
    <n v="-1146.5999999999999"/>
    <n v="-1158784.48"/>
    <x v="35"/>
  </r>
  <r>
    <m/>
    <x v="77"/>
    <s v="Credit Note"/>
    <s v="87546A"/>
    <s v="RUSTENBURG KWEKERY"/>
    <s v="SEEDLINGS  ASS"/>
    <n v="-6"/>
    <n v="29.99"/>
    <n v="-179.94"/>
    <n v="-1158964.42"/>
    <x v="35"/>
  </r>
  <r>
    <m/>
    <x v="320"/>
    <s v="Credit Note"/>
    <s v="015547"/>
    <s v="FH CHAMBERLAIN TRADING (PTY) LTD:RIVIERA"/>
    <s v="SEEDLINGS ASS"/>
    <n v="-14"/>
    <n v="31.85"/>
    <n v="-445.9"/>
    <n v="-1159410.3199999998"/>
    <x v="35"/>
  </r>
  <r>
    <m/>
    <x v="262"/>
    <s v="Credit Note"/>
    <s v="4401528463"/>
    <s v="BUILDERS WAREHOUSE:NORTHRIDING"/>
    <s v="SEEDLINGS ASS  28884"/>
    <n v="-26"/>
    <n v="31.85"/>
    <n v="-828.1"/>
    <n v="-1160238.42"/>
    <x v="35"/>
  </r>
  <r>
    <m/>
    <x v="262"/>
    <s v="Credit Note"/>
    <s v="87565A"/>
    <s v="CRISANRA KWEKERY"/>
    <s v="SEEDLINGS ASS"/>
    <n v="-9"/>
    <n v="26.25"/>
    <n v="-236.25"/>
    <n v="-1160474.67"/>
    <x v="35"/>
  </r>
  <r>
    <m/>
    <x v="78"/>
    <s v="Credit Note"/>
    <s v="1912"/>
    <s v="MONTANA GARDEN PAVILION"/>
    <s v="SEEDLINGS ASS"/>
    <n v="-13"/>
    <n v="29.6"/>
    <n v="-384.8"/>
    <n v="-1160859.47"/>
    <x v="35"/>
  </r>
  <r>
    <m/>
    <x v="78"/>
    <s v="Credit Note"/>
    <s v="1875"/>
    <s v="IMPALA FLORA"/>
    <s v="SEEDLINGS ASS"/>
    <n v="-4"/>
    <n v="28.65"/>
    <n v="-114.6"/>
    <n v="-1160974.07"/>
    <x v="35"/>
  </r>
  <r>
    <m/>
    <x v="78"/>
    <s v="Credit Note"/>
    <s v="4401529060"/>
    <s v="BUILDERS WAREHOUSE:FOURWAYS"/>
    <s v="SEEDLINGS ASS  28884"/>
    <n v="-2"/>
    <n v="31.85"/>
    <n v="-63.7"/>
    <n v="-1161037.77"/>
    <x v="35"/>
  </r>
  <r>
    <m/>
    <x v="78"/>
    <s v="Credit Note"/>
    <s v="4401529169"/>
    <s v="BUILDERS WAREHOUSE:SUNWARD PARK"/>
    <s v="SEEDLINGS ASS  28884"/>
    <n v="-71"/>
    <n v="31.85"/>
    <n v="-2261.35"/>
    <n v="-1163299.1200000001"/>
    <x v="35"/>
  </r>
  <r>
    <m/>
    <x v="78"/>
    <s v="Credit Note"/>
    <s v="4401529095"/>
    <s v="BUILDERS WAREHOUSE:EDENVALE"/>
    <s v="SEEDLINGS ASS  28884"/>
    <n v="-16"/>
    <n v="31.85"/>
    <n v="-509.6"/>
    <n v="-1163808.7200000002"/>
    <x v="35"/>
  </r>
  <r>
    <m/>
    <x v="78"/>
    <s v="Credit Note"/>
    <s v="4401529092"/>
    <s v="BUILDERS WAREHOUSE:CEDAR SQUARE"/>
    <s v="SEEDLINGS ASS  28884"/>
    <n v="-5"/>
    <n v="31.85"/>
    <n v="-159.25"/>
    <n v="-1163967.9700000002"/>
    <x v="35"/>
  </r>
  <r>
    <m/>
    <x v="78"/>
    <s v="Credit Note"/>
    <s v="4401529127"/>
    <s v="BUILDERS WAREHOUSE:RIVONIA"/>
    <s v="SEEDLINGS ASS  28884"/>
    <n v="-30"/>
    <n v="31.85"/>
    <n v="-955.5"/>
    <n v="-1164923.4700000002"/>
    <x v="35"/>
  </r>
  <r>
    <m/>
    <x v="78"/>
    <s v="Credit Note"/>
    <s v="4401529084"/>
    <s v="BUILDERS WAREHOUSE:LAMBTON"/>
    <s v="SEEDLINGS ASS  28884"/>
    <n v="-23"/>
    <n v="31.85"/>
    <n v="-732.55"/>
    <n v="-1165656.0200000003"/>
    <x v="35"/>
  </r>
  <r>
    <m/>
    <x v="78"/>
    <s v="Credit Note"/>
    <s v="01167"/>
    <s v="THYME SQUARE"/>
    <s v="SEEDLINGS ASS"/>
    <n v="-18"/>
    <n v="27.3"/>
    <n v="-491.4"/>
    <n v="-1166147.4200000002"/>
    <x v="35"/>
  </r>
  <r>
    <m/>
    <x v="296"/>
    <s v="Credit Note"/>
    <s v="4401530019"/>
    <s v="BUILDERS WAREHOUSE:SECUNDA"/>
    <s v="SEEDLINGS ASS  28884"/>
    <n v="-32"/>
    <n v="31.85"/>
    <n v="-1019.2"/>
    <n v="-1167166.6200000001"/>
    <x v="35"/>
  </r>
  <r>
    <m/>
    <x v="296"/>
    <s v="Credit Note"/>
    <s v="4401529950"/>
    <s v="BUILDERS WAREHOUSE:STRUBENS VALLEY"/>
    <s v="SEEDLINGS ASS  28884"/>
    <n v="-20"/>
    <n v="31.85"/>
    <n v="-637"/>
    <n v="-1167803.6200000001"/>
    <x v="35"/>
  </r>
  <r>
    <m/>
    <x v="296"/>
    <s v="Credit Note"/>
    <s v="4401530015"/>
    <s v="BUILDERS WAREHOUSE:NOORDHEUWEL"/>
    <s v="SEEDLINGS ASS  28884"/>
    <n v="-10"/>
    <n v="31.85"/>
    <n v="-318.5"/>
    <n v="-1168122.1200000001"/>
    <x v="35"/>
  </r>
  <r>
    <m/>
    <x v="79"/>
    <s v="Credit Note"/>
    <s v="1809"/>
    <s v="PRETTY GARDENS"/>
    <s v="SEEDLINGS ASS"/>
    <n v="-16"/>
    <n v="29.99"/>
    <n v="-479.84"/>
    <n v="-1168601.9600000002"/>
    <x v="35"/>
  </r>
  <r>
    <m/>
    <x v="79"/>
    <s v="Credit Note"/>
    <s v="4401530621"/>
    <s v="BUILDERS WAREHOUSE:BLOEMFONTEIN"/>
    <s v="SEEDLINGS ASS  28884"/>
    <n v="-80"/>
    <n v="31.85"/>
    <n v="-2548"/>
    <n v="-1171149.9600000002"/>
    <x v="35"/>
  </r>
  <r>
    <m/>
    <x v="79"/>
    <s v="Credit Note"/>
    <s v="4401530533"/>
    <s v="BUILDERS WAREHOUSE:GEZINA NEW"/>
    <s v="SEEDLINGS ASS  28884"/>
    <n v="-50"/>
    <n v="31.85"/>
    <n v="-1592.5"/>
    <n v="-1172742.4600000002"/>
    <x v="35"/>
  </r>
  <r>
    <m/>
    <x v="79"/>
    <s v="Credit Note"/>
    <s v="4401530609"/>
    <s v="BUILDERS WAREHOUSE:WOODLANDS"/>
    <s v="SEEDLINGS ASS  28884"/>
    <n v="-45"/>
    <n v="31.85"/>
    <n v="-1433.25"/>
    <n v="-1174175.7100000002"/>
    <x v="35"/>
  </r>
  <r>
    <m/>
    <x v="79"/>
    <s v="Credit Note"/>
    <s v="4401530437"/>
    <s v="BUILDERS WAREHOUSE:CENTURION"/>
    <s v="SEEDLINGS ASS  28884"/>
    <n v="-18"/>
    <n v="31.85"/>
    <n v="-573.29999999999995"/>
    <n v="-1174749.0100000002"/>
    <x v="35"/>
  </r>
  <r>
    <m/>
    <x v="79"/>
    <s v="Credit Note"/>
    <s v="4401530644"/>
    <s v="BUILDERS WAREHOUSE:LYNNWOOD"/>
    <s v="SEEDLINGS ASS  28884"/>
    <n v="-30"/>
    <n v="31.85"/>
    <n v="-955.5"/>
    <n v="-1175704.5100000002"/>
    <x v="35"/>
  </r>
  <r>
    <m/>
    <x v="79"/>
    <s v="Credit Note"/>
    <s v="4401530503"/>
    <s v="BUILDERS WAREHOUSE:NEWMARKET"/>
    <s v="SEEDLINGS ASS  28884"/>
    <n v="-27"/>
    <n v="31.85"/>
    <n v="-859.95"/>
    <n v="-1176564.4600000002"/>
    <x v="35"/>
  </r>
  <r>
    <m/>
    <x v="79"/>
    <s v="Credit Note"/>
    <s v="4401530499"/>
    <s v="BUILDERS WAREHOUSE:RASLOUW"/>
    <s v="SEEDLINGS ASS  28884"/>
    <n v="-50"/>
    <n v="31.85"/>
    <n v="-1592.5"/>
    <n v="-1178156.9600000002"/>
    <x v="35"/>
  </r>
  <r>
    <m/>
    <x v="79"/>
    <s v="Credit Note"/>
    <s v="4401530613"/>
    <s v="BUILDERS WAREHOUSE:ZAMBEZI"/>
    <s v="SEEDLINGS ASS  28884"/>
    <n v="-20"/>
    <n v="31.85"/>
    <n v="-637"/>
    <n v="-1178793.9600000002"/>
    <x v="35"/>
  </r>
  <r>
    <m/>
    <x v="79"/>
    <s v="Credit Note"/>
    <s v="4401530643"/>
    <s v="BUILDERS WAREHOUSE:WONDER PARK"/>
    <s v="SEEDLINGS ASS  28884"/>
    <n v="-35"/>
    <n v="31.85"/>
    <n v="-1114.75"/>
    <n v="-1179908.7100000002"/>
    <x v="35"/>
  </r>
  <r>
    <m/>
    <x v="79"/>
    <s v="Credit Note"/>
    <s v="4401530510"/>
    <s v="BUILDERS WAREHOUSE:KLERKSDORP"/>
    <s v="SEEDLINGS ASS  28884"/>
    <n v="-11"/>
    <n v="31.85"/>
    <n v="-350.35"/>
    <n v="-1180259.0600000003"/>
    <x v="35"/>
  </r>
  <r>
    <m/>
    <x v="79"/>
    <s v="Credit Note"/>
    <s v="4401530494"/>
    <s v="BUILDERS WAREHOUSE:ERASMUS PARK"/>
    <s v="SEEDLINGS ASS  28884"/>
    <n v="-35"/>
    <n v="31.85"/>
    <n v="-1114.75"/>
    <n v="-1181373.8100000003"/>
    <x v="35"/>
  </r>
  <r>
    <m/>
    <x v="79"/>
    <s v="Credit Note"/>
    <s v="26730"/>
    <s v="LIFESTYLE HOME GARDEN"/>
    <s v="SEEDLINGS ASS"/>
    <n v="-74"/>
    <n v="29.3"/>
    <n v="-2168.1999999999998"/>
    <n v="-1183542.0100000002"/>
    <x v="35"/>
  </r>
  <r>
    <m/>
    <x v="79"/>
    <s v="Credit Note"/>
    <s v="26729"/>
    <s v="LIFESTYLE HOME GARDEN"/>
    <s v="SEEDLINGS ASS"/>
    <n v="-50"/>
    <n v="29.3"/>
    <n v="-1465"/>
    <n v="-1185007.0100000002"/>
    <x v="35"/>
  </r>
  <r>
    <m/>
    <x v="79"/>
    <s v="Credit Note"/>
    <s v="19095"/>
    <s v="FH CHAMBERLAIN TRADING (PTY) LTD:STRUBENSVALLEY"/>
    <s v="SEEDLINGS ASS"/>
    <n v="-117"/>
    <n v="31.85"/>
    <n v="-3726.45"/>
    <n v="-1188733.4600000002"/>
    <x v="35"/>
  </r>
  <r>
    <m/>
    <x v="79"/>
    <s v="Credit Note"/>
    <s v="87597A"/>
    <s v="CENTRAL NURSERY DEPOT"/>
    <s v="SEEDLINGS ASS"/>
    <n v="-40"/>
    <n v="32.200000000000003"/>
    <n v="-1288"/>
    <n v="-1190021.4600000002"/>
    <x v="35"/>
  </r>
  <r>
    <m/>
    <x v="79"/>
    <s v="Credit Note"/>
    <s v="1913"/>
    <s v="MONTROSE NURSERY"/>
    <s v="SEEDLINGS ASS"/>
    <n v="-30"/>
    <n v="29.99"/>
    <n v="-899.7"/>
    <n v="-1190921.1600000001"/>
    <x v="35"/>
  </r>
  <r>
    <m/>
    <x v="79"/>
    <s v="Credit Note"/>
    <s v="36616"/>
    <s v="FH CHAMBERLAIN TRADING (PTY) LTD:MONTANA"/>
    <s v="SEEDLINGS ASS"/>
    <n v="-53"/>
    <n v="31.85"/>
    <n v="-1688.05"/>
    <n v="-1192609.2100000002"/>
    <x v="35"/>
  </r>
  <r>
    <m/>
    <x v="263"/>
    <s v="Credit Note"/>
    <s v="4401531133"/>
    <s v="BUILDERS WAREHOUSE:EMALALHENI"/>
    <s v="SEEDLINGS ASS  28884"/>
    <n v="-25"/>
    <n v="31.85"/>
    <n v="-796.25"/>
    <n v="-1193405.4600000002"/>
    <x v="35"/>
  </r>
  <r>
    <m/>
    <x v="263"/>
    <s v="Credit Note"/>
    <s v="4401531212"/>
    <s v="BUILDERS WAREHOUSE:MIDDELBURG"/>
    <s v="SEEDLINGS ASS  28884"/>
    <n v="-21"/>
    <n v="31.85"/>
    <n v="-668.85"/>
    <n v="-1194074.3100000003"/>
    <x v="35"/>
  </r>
  <r>
    <m/>
    <x v="263"/>
    <s v="Credit Note"/>
    <s v="44961"/>
    <s v="FH CHAMBERLAIN TRADING (PTY) LTD:CENTURION"/>
    <s v="SEEDLINGS ASS"/>
    <n v="-7"/>
    <n v="31.85"/>
    <n v="-222.95"/>
    <n v="-1194297.2600000002"/>
    <x v="35"/>
  </r>
  <r>
    <m/>
    <x v="263"/>
    <s v="Credit Note"/>
    <s v="17029"/>
    <s v="FH CHAMBERLAIN TRADING (PTY) LTD:WATERKLOOF GLEN"/>
    <s v="SEEDLINGS ASS"/>
    <n v="-14"/>
    <n v="31.85"/>
    <n v="-445.9"/>
    <n v="-1194743.1600000001"/>
    <x v="35"/>
  </r>
  <r>
    <m/>
    <x v="263"/>
    <s v="Credit Note"/>
    <s v="15789"/>
    <s v="GARDENSHOP PARKTOWN"/>
    <s v="SEEDLINGS ASS"/>
    <n v="-18"/>
    <n v="31.8"/>
    <n v="-572.4"/>
    <n v="-1195315.56"/>
    <x v="35"/>
  </r>
  <r>
    <m/>
    <x v="263"/>
    <s v="Credit Note"/>
    <s v="RTS1035681"/>
    <s v="RIVERSIDE MICA"/>
    <s v="SEEDLINGS ASS"/>
    <n v="-7"/>
    <n v="27.7"/>
    <n v="-193.9"/>
    <n v="-1195509.46"/>
    <x v="35"/>
  </r>
  <r>
    <m/>
    <x v="263"/>
    <s v="Credit Note"/>
    <s v="4401531069"/>
    <s v="BUILDERS WAREHOUSE:GREENSTONE"/>
    <s v="SEEDLINGS ASS  28884"/>
    <n v="-11"/>
    <n v="31.85"/>
    <n v="-350.35"/>
    <n v="-1195859.81"/>
    <x v="35"/>
  </r>
  <r>
    <m/>
    <x v="263"/>
    <s v="Credit Note"/>
    <s v="4401531194"/>
    <s v="BUILDERS WAREHOUSE:KEMPTON PARK"/>
    <s v="SEEDLINGS ASS  28884"/>
    <n v="-8"/>
    <n v="31.85"/>
    <n v="-254.8"/>
    <n v="-1196114.6100000001"/>
    <x v="35"/>
  </r>
  <r>
    <m/>
    <x v="80"/>
    <s v="Credit Note"/>
    <s v="1810"/>
    <s v="IMPALA FLORA"/>
    <s v="SEEDLINGS ASS"/>
    <n v="-7"/>
    <n v="28.65"/>
    <n v="-200.55"/>
    <n v="-1196315.1600000001"/>
    <x v="35"/>
  </r>
  <r>
    <m/>
    <x v="80"/>
    <s v="Credit Note"/>
    <s v="4401531707"/>
    <s v="BUILDERS WAREHOUSE:BETHLEHEM"/>
    <s v="SEEDLINGS ASS  28884"/>
    <n v="-40"/>
    <n v="31.85"/>
    <n v="-1274"/>
    <n v="-1197589.1600000001"/>
    <x v="35"/>
  </r>
  <r>
    <m/>
    <x v="80"/>
    <s v="Credit Note"/>
    <s v="4401531715"/>
    <s v="BUILDERS WAREHOUSE:RIVONIA"/>
    <s v="SEEDLINGS ASS  28884"/>
    <n v="-15"/>
    <n v="31.85"/>
    <n v="-477.75"/>
    <n v="-1198066.9100000001"/>
    <x v="35"/>
  </r>
  <r>
    <m/>
    <x v="80"/>
    <s v="Credit Note"/>
    <s v="4401531698"/>
    <s v="BUILDERS WAREHOUSE:BOKSBURG (NEW)"/>
    <s v="SEEDLINGS ASS  28884"/>
    <n v="-12"/>
    <n v="31.85"/>
    <n v="-382.2"/>
    <n v="-1198449.1100000001"/>
    <x v="35"/>
  </r>
  <r>
    <m/>
    <x v="80"/>
    <s v="Credit Note"/>
    <s v="4401531744"/>
    <s v="BUILDERS WAREHOUSE:NORTHMEAD"/>
    <s v="SEEDLINGS ASS  28884"/>
    <n v="-22"/>
    <n v="31.85"/>
    <n v="-700.7"/>
    <n v="-1199149.81"/>
    <x v="35"/>
  </r>
  <r>
    <m/>
    <x v="80"/>
    <s v="Credit Note"/>
    <s v="4401531648"/>
    <s v="BUILDERS WAREHOUSE:CEDAR SQUARE"/>
    <s v="SEEDLINGS ASS  28884"/>
    <n v="-15"/>
    <n v="31.85"/>
    <n v="-477.75"/>
    <n v="-1199627.56"/>
    <x v="35"/>
  </r>
  <r>
    <m/>
    <x v="80"/>
    <s v="Credit Note"/>
    <s v="4401531613"/>
    <s v="BUILDERS WAREHOUSE:CARNIVAL MALL"/>
    <s v="SEEDLINGS ASS  28884"/>
    <n v="-75"/>
    <n v="31.85"/>
    <n v="-2388.75"/>
    <n v="-1202016.31"/>
    <x v="35"/>
  </r>
  <r>
    <m/>
    <x v="80"/>
    <s v="Credit Note"/>
    <s v="87626A"/>
    <s v="MONTROSE NURSERY"/>
    <s v="SEEDLINGS ASS"/>
    <n v="-50"/>
    <n v="29.99"/>
    <n v="-1499.5"/>
    <n v="-1203515.81"/>
    <x v="35"/>
  </r>
  <r>
    <m/>
    <x v="80"/>
    <s v="Credit Note"/>
    <s v="4401531616"/>
    <s v="BUILDERS WAREHOUSE:BRYANSTON"/>
    <s v="SEEDLINGS ASS  28884"/>
    <n v="-3"/>
    <n v="31.85"/>
    <n v="-95.55"/>
    <n v="-1203611.3600000001"/>
    <x v="35"/>
  </r>
  <r>
    <m/>
    <x v="80"/>
    <s v="Credit Note"/>
    <s v="1914"/>
    <s v="THYME SQUARE"/>
    <s v="SEEDLINGS ASS"/>
    <n v="-13"/>
    <n v="27.3"/>
    <n v="-354.9"/>
    <n v="-1203966.26"/>
    <x v="35"/>
  </r>
  <r>
    <m/>
    <x v="232"/>
    <s v="Credit Note"/>
    <s v="1811"/>
    <s v="LITTLE AUSTRIA"/>
    <s v="SEEDLINGS ASS"/>
    <n v="-11"/>
    <n v="29.99"/>
    <n v="-329.89"/>
    <n v="-1204296.1499999999"/>
    <x v="35"/>
  </r>
  <r>
    <m/>
    <x v="232"/>
    <s v="Credit Note"/>
    <s v="1916"/>
    <s v="RAINBOW GARDEN AND HOME CENTRE"/>
    <s v="SEEDLINGS ASS"/>
    <n v="-7"/>
    <n v="29.99"/>
    <n v="-209.93"/>
    <n v="-1204506.0799999998"/>
    <x v="35"/>
  </r>
  <r>
    <m/>
    <x v="232"/>
    <s v="Credit Note"/>
    <s v="4401532319"/>
    <s v="BUILDERS WAREHOUSE:ROBINDALE"/>
    <s v="SEEDLINGS ASS  28884"/>
    <n v="-14"/>
    <n v="31.85"/>
    <n v="-445.9"/>
    <n v="-1204951.9799999997"/>
    <x v="35"/>
  </r>
  <r>
    <m/>
    <x v="232"/>
    <s v="Credit Note"/>
    <s v="4401532442"/>
    <s v="BUILDERS WAREHOUSE:NOORDHEUWEL"/>
    <s v="SEEDLINGS ASS  28884"/>
    <n v="-11"/>
    <n v="31.85"/>
    <n v="-350.35"/>
    <n v="-1205302.3299999998"/>
    <x v="35"/>
  </r>
  <r>
    <m/>
    <x v="81"/>
    <s v="Credit Note"/>
    <s v="4401532803"/>
    <s v="BUILDERS WAREHOUSE:RUSTENBURG"/>
    <s v="SEEDLINGS ASS  28884"/>
    <n v="-40"/>
    <n v="31.85"/>
    <n v="-1274"/>
    <n v="-1206576.3299999998"/>
    <x v="35"/>
  </r>
  <r>
    <m/>
    <x v="81"/>
    <s v="Credit Note"/>
    <s v="4401532955"/>
    <s v="BUILDERS WAREHOUSE:GLEN EAGLES"/>
    <s v="SEEDLINGS ASS  28884"/>
    <n v="-26"/>
    <n v="31.85"/>
    <n v="-828.1"/>
    <n v="-1207404.43"/>
    <x v="35"/>
  </r>
  <r>
    <m/>
    <x v="81"/>
    <s v="Credit Note"/>
    <s v="4401532746"/>
    <s v="BUILDERS WAREHOUSE:HARTEBEESPOORT"/>
    <s v="SEEDLINGS ASS  28884"/>
    <n v="-10"/>
    <n v="31.85"/>
    <n v="-318.5"/>
    <n v="-1207722.93"/>
    <x v="35"/>
  </r>
  <r>
    <m/>
    <x v="81"/>
    <s v="Credit Note"/>
    <s v="4401532816"/>
    <s v="BUILDERS WAREHOUSE:FOURWAYS"/>
    <s v="SEEDLINGS ASS  28884"/>
    <n v="-10"/>
    <n v="31.85"/>
    <n v="-318.5"/>
    <n v="-1208041.43"/>
    <x v="35"/>
  </r>
  <r>
    <m/>
    <x v="81"/>
    <s v="Credit Note"/>
    <s v="4401532790"/>
    <s v="BUILDERS WAREHOUSE:ZAMBEZI"/>
    <s v="SEEDLINGS ASS  28884"/>
    <n v="-31"/>
    <n v="31.85"/>
    <n v="-987.35"/>
    <n v="-1209028.78"/>
    <x v="35"/>
  </r>
  <r>
    <m/>
    <x v="81"/>
    <s v="Credit Note"/>
    <s v="4401532889"/>
    <s v="BUILDERS WAREHOUSE:RIVONIA"/>
    <s v="SEEDLINGS ASS  28884"/>
    <n v="-20"/>
    <n v="31.85"/>
    <n v="-637"/>
    <n v="-1209665.78"/>
    <x v="35"/>
  </r>
  <r>
    <m/>
    <x v="81"/>
    <s v="Credit Note"/>
    <s v="4401532871"/>
    <s v="BUILDERS WAREHOUSE:SILVERLAKES"/>
    <s v="SEEDLINGS ASS  28884"/>
    <n v="-35"/>
    <n v="31.85"/>
    <n v="-1114.75"/>
    <n v="-1210780.53"/>
    <x v="35"/>
  </r>
  <r>
    <m/>
    <x v="81"/>
    <s v="Credit Note"/>
    <s v="1812"/>
    <s v="HILLCREST NURSERY"/>
    <s v="SEEDLINGS ASS"/>
    <n v="-5"/>
    <n v="32.200000000000003"/>
    <n v="-161"/>
    <n v="-1210941.53"/>
    <x v="35"/>
  </r>
  <r>
    <m/>
    <x v="264"/>
    <s v="Credit Note"/>
    <s v="4401533529"/>
    <s v="BUILDERS WAREHOUSE:MAFIKENG"/>
    <s v="SEEDLINGS ASS  28884"/>
    <n v="-290"/>
    <n v="31.85"/>
    <n v="-9236.5"/>
    <n v="-1220178.03"/>
    <x v="35"/>
  </r>
  <r>
    <m/>
    <x v="264"/>
    <s v="Credit Note"/>
    <s v="4401533484"/>
    <s v="BUILDERS WAREHOUSE:SOUTHGATE"/>
    <s v="SEEDLINGS ASS  28884"/>
    <n v="-100"/>
    <n v="31.85"/>
    <n v="-3185"/>
    <n v="-1223363.03"/>
    <x v="35"/>
  </r>
  <r>
    <m/>
    <x v="264"/>
    <s v="Credit Note"/>
    <s v="30545"/>
    <s v="FH CHAMBERLAIN TRADING (PTY) LTD:SILVER LAKES"/>
    <s v="SEEDLINGS ASS"/>
    <n v="-15"/>
    <n v="31.85"/>
    <n v="-477.75"/>
    <n v="-1223840.78"/>
    <x v="35"/>
  </r>
  <r>
    <m/>
    <x v="264"/>
    <s v="Credit Note"/>
    <s v="4401533499"/>
    <s v="BUILDERS WAREHOUSE:CRAIGHALL PARK"/>
    <s v="SEEDLINGS ASS  28884"/>
    <n v="-10"/>
    <n v="31.85"/>
    <n v="-318.5"/>
    <n v="-1224159.28"/>
    <x v="35"/>
  </r>
  <r>
    <m/>
    <x v="264"/>
    <s v="Credit Note"/>
    <s v="1813"/>
    <s v="MONTROSE NURSERY"/>
    <s v="SEEDLINGS ASS"/>
    <n v="-20"/>
    <n v="29.99"/>
    <n v="-599.79999999999995"/>
    <n v="-1224759.08"/>
    <x v="35"/>
  </r>
  <r>
    <m/>
    <x v="264"/>
    <s v="Credit Note"/>
    <s v="4401533432"/>
    <s v="BUILDERS WAREHOUSE:NEWCASTLE"/>
    <s v="SEEDLINGS ASS  28884"/>
    <n v="-100"/>
    <n v="31.85"/>
    <n v="-3185"/>
    <n v="-1227944.08"/>
    <x v="35"/>
  </r>
  <r>
    <m/>
    <x v="265"/>
    <s v="Credit Note"/>
    <s v="4401533830"/>
    <s v="BUILDERS WAREHOUSE:GREENSTONE"/>
    <s v="SEEDLINGS ASS  28884"/>
    <n v="-8"/>
    <n v="31.85"/>
    <n v="-254.8"/>
    <n v="-1228198.8800000001"/>
    <x v="35"/>
  </r>
  <r>
    <m/>
    <x v="265"/>
    <s v="Credit Note"/>
    <s v="4401533827"/>
    <s v="BUILDERS WAREHOUSE:FLORIDA GLEN"/>
    <s v="SEEDLINGS ASS  28884"/>
    <n v="-35"/>
    <n v="31.85"/>
    <n v="-1114.75"/>
    <n v="-1229313.6300000001"/>
    <x v="35"/>
  </r>
  <r>
    <m/>
    <x v="265"/>
    <s v="Credit Note"/>
    <s v="4401533914"/>
    <s v="BUILDERS WAREHOUSE:KEMPTON PARK"/>
    <s v="SEEDLINGS ASS  28884"/>
    <n v="-22"/>
    <n v="31.85"/>
    <n v="-700.7"/>
    <n v="-1230014.33"/>
    <x v="35"/>
  </r>
  <r>
    <m/>
    <x v="265"/>
    <s v="Credit Note"/>
    <s v="4401533905"/>
    <s v="BUILDERS WAREHOUSE:STRUBENS VALLEY"/>
    <s v="SEEDLINGS ASS  28884"/>
    <n v="-7"/>
    <n v="31.85"/>
    <n v="-222.95"/>
    <n v="-1230237.28"/>
    <x v="35"/>
  </r>
  <r>
    <m/>
    <x v="233"/>
    <s v="Credit Note"/>
    <s v="4401534216"/>
    <s v="BUILDERS WAREHOUSE:SUNWARD PARK"/>
    <s v="28884 SEEDLINGS ASS"/>
    <n v="-35"/>
    <n v="31.85"/>
    <n v="-1114.75"/>
    <n v="-1231352.03"/>
    <x v="35"/>
  </r>
  <r>
    <m/>
    <x v="233"/>
    <s v="Credit Note"/>
    <s v="87669A"/>
    <s v="BUILDERS WAREHOUSE:SUNWARD PARK"/>
    <s v="28884  SEEDLINGS ASS"/>
    <n v="-20"/>
    <n v="31.85"/>
    <n v="-637"/>
    <n v="-1231989.03"/>
    <x v="35"/>
  </r>
  <r>
    <m/>
    <x v="233"/>
    <s v="Credit Note"/>
    <s v="87674A"/>
    <s v="CRISANRA KWEKERY"/>
    <s v="SEEDLINGS ASS"/>
    <n v="-4"/>
    <n v="26.65"/>
    <n v="-106.6"/>
    <n v="-1232095.6300000001"/>
    <x v="35"/>
  </r>
  <r>
    <m/>
    <x v="233"/>
    <s v="Credit Note"/>
    <s v="1814"/>
    <s v="THYME SQUARE"/>
    <s v="SEEDLINGS ASS"/>
    <n v="-12"/>
    <n v="27.3"/>
    <n v="-327.60000000000002"/>
    <n v="-1232423.2300000002"/>
    <x v="35"/>
  </r>
  <r>
    <m/>
    <x v="233"/>
    <s v="Credit Note"/>
    <s v="4401534262"/>
    <s v="BUILDERS WAREHOUSE:RIVONIA"/>
    <s v="28884  SEEDLINGS ASS"/>
    <n v="-10"/>
    <n v="31.85"/>
    <n v="-318.5"/>
    <n v="-1232741.7300000002"/>
    <x v="35"/>
  </r>
  <r>
    <m/>
    <x v="233"/>
    <s v="Credit Note"/>
    <s v="4401534266"/>
    <s v="BUILDERS WAREHOUSE:NORTHMEAD"/>
    <s v="28884  SEEDLINGS ASS"/>
    <n v="-6"/>
    <n v="31.85"/>
    <n v="-191.1"/>
    <n v="-1232932.8300000003"/>
    <x v="35"/>
  </r>
  <r>
    <m/>
    <x v="233"/>
    <s v="Credit Note"/>
    <s v="4401534230"/>
    <s v="BUILDERS WAREHOUSE:EDENVALE"/>
    <s v="28884  SEEDLINGS ASS"/>
    <n v="-18"/>
    <n v="31.85"/>
    <n v="-573.29999999999995"/>
    <n v="-1233506.1300000004"/>
    <x v="35"/>
  </r>
  <r>
    <m/>
    <x v="233"/>
    <s v="Credit Note"/>
    <s v="26743"/>
    <s v="LIFESTYLE HOME GARDEN"/>
    <s v="SEEDLINGS ASS"/>
    <n v="-1"/>
    <n v="29.2"/>
    <n v="-29.2"/>
    <n v="-1233535.3300000003"/>
    <x v="35"/>
  </r>
  <r>
    <m/>
    <x v="233"/>
    <s v="Credit Note"/>
    <s v="1876"/>
    <s v="IMPALA FLORA"/>
    <s v="SEEDLINGS ASS"/>
    <n v="-18"/>
    <n v="28.65"/>
    <n v="-515.70000000000005"/>
    <n v="-1234051.0300000003"/>
    <x v="35"/>
  </r>
  <r>
    <m/>
    <x v="82"/>
    <s v="Credit Note"/>
    <s v="4401534758"/>
    <s v="BUILDERS WAREHOUSE:VEREENIGING"/>
    <s v="28884  SEEDLINGS ASS"/>
    <n v="-15"/>
    <n v="31.85"/>
    <n v="-477.75"/>
    <n v="-1234528.7800000003"/>
    <x v="35"/>
  </r>
  <r>
    <m/>
    <x v="82"/>
    <s v="Credit Note"/>
    <s v="4401534653"/>
    <s v="BUILDERS WAREHOUSE:ROBINDALE"/>
    <s v="28884  SEEDLINGS ASS"/>
    <n v="-5"/>
    <n v="31.85"/>
    <n v="-159.25"/>
    <n v="-1234688.0300000003"/>
    <x v="35"/>
  </r>
  <r>
    <m/>
    <x v="82"/>
    <s v="Credit Note"/>
    <s v="4401534701"/>
    <s v="BUILDERS WAREHOUSE:BEDWORTH PARK"/>
    <s v="28884  SEEDLINGS ASS"/>
    <n v="-70"/>
    <n v="31.85"/>
    <n v="-2229.5"/>
    <n v="-1236917.5300000003"/>
    <x v="35"/>
  </r>
  <r>
    <m/>
    <x v="82"/>
    <s v="Credit Note"/>
    <s v="30152"/>
    <s v="BUILDERS WAREHOUSE"/>
    <s v="SEEDLINGS ASS"/>
    <n v="-153"/>
    <n v="27.4"/>
    <n v="-4192.2"/>
    <n v="-1241109.7300000002"/>
    <x v="35"/>
  </r>
  <r>
    <m/>
    <x v="83"/>
    <s v="Credit Note"/>
    <s v="4401535075"/>
    <s v="BUILDERS WAREHOUSE:FOURWAYS"/>
    <s v="28884  SEEDLINGS ASS"/>
    <n v="-15"/>
    <n v="31.85"/>
    <n v="-477.75"/>
    <n v="-1241587.4800000002"/>
    <x v="35"/>
  </r>
  <r>
    <m/>
    <x v="83"/>
    <s v="Credit Note"/>
    <s v="4401535002"/>
    <s v="BUILDERS WAREHOUSE:CENTURION"/>
    <s v="28884  SEEDLINGS ASS"/>
    <n v="-43"/>
    <n v="31.85"/>
    <n v="-1369.55"/>
    <n v="-1242957.0300000003"/>
    <x v="35"/>
  </r>
  <r>
    <m/>
    <x v="83"/>
    <s v="Credit Note"/>
    <s v="4401535103"/>
    <s v="BUILDERS WAREHOUSE:RASLOUW"/>
    <s v="28884  SEEDLINGS ASS"/>
    <n v="-50"/>
    <n v="31.85"/>
    <n v="-1592.5"/>
    <n v="-1244549.5300000003"/>
    <x v="35"/>
  </r>
  <r>
    <m/>
    <x v="83"/>
    <s v="Credit Note"/>
    <s v="4401535037"/>
    <s v="BUILDERS WAREHOUSE:WOODLANDS"/>
    <s v="28884  SEEDLINGS ASS"/>
    <n v="-60"/>
    <n v="31.85"/>
    <n v="-1911"/>
    <n v="-1246460.5300000003"/>
    <x v="35"/>
  </r>
  <r>
    <m/>
    <x v="83"/>
    <s v="Credit Note"/>
    <s v="4401535114"/>
    <s v="BUILDERS WAREHOUSE:WONDER PARK"/>
    <s v="28884  SEEDLINGS ASS"/>
    <n v="-80"/>
    <n v="31.85"/>
    <n v="-2548"/>
    <n v="-1249008.5300000003"/>
    <x v="35"/>
  </r>
  <r>
    <m/>
    <x v="83"/>
    <s v="Credit Note"/>
    <s v="4401535042"/>
    <s v="BUILDERS WAREHOUSE:ZAMBEZI"/>
    <s v="28884  SEEDLINGS ASS"/>
    <n v="-10"/>
    <n v="31.85"/>
    <n v="-318.5"/>
    <n v="-1249327.0300000003"/>
    <x v="35"/>
  </r>
  <r>
    <m/>
    <x v="83"/>
    <s v="Credit Note"/>
    <s v="4401535104"/>
    <s v="BUILDERS WAREHOUSE:CHERRY LANE"/>
    <s v="28884  SEEDLINGS ASS"/>
    <n v="-13"/>
    <n v="31.85"/>
    <n v="-414.05"/>
    <n v="-1249741.0800000003"/>
    <x v="35"/>
  </r>
  <r>
    <m/>
    <x v="83"/>
    <s v="Credit Note"/>
    <s v="4401535115"/>
    <s v="BUILDERS WAREHOUSE:LYNNWOOD"/>
    <s v="28884  SEEDLINGS ASS"/>
    <n v="-80"/>
    <n v="31.85"/>
    <n v="-2548"/>
    <n v="-1252289.0800000003"/>
    <x v="35"/>
  </r>
  <r>
    <m/>
    <x v="83"/>
    <s v="Credit Note"/>
    <s v="4401535081"/>
    <s v="BUILDERS WAREHOUSE:NELSPRUIT"/>
    <s v="28884  SEEDLINGS ASS"/>
    <n v="-30"/>
    <n v="31.85"/>
    <n v="-955.5"/>
    <n v="-1253244.5800000003"/>
    <x v="35"/>
  </r>
  <r>
    <m/>
    <x v="83"/>
    <s v="Credit Note"/>
    <s v="1955"/>
    <s v="LITTLE AUSTRIA"/>
    <s v="28884  SEEDLINGS ASS"/>
    <n v="-6"/>
    <n v="29.99"/>
    <n v="-179.94"/>
    <n v="-1253424.5200000003"/>
    <x v="35"/>
  </r>
  <r>
    <m/>
    <x v="184"/>
    <s v="Credit Note"/>
    <s v="4401535322"/>
    <s v="BUILDERS WAREHOUSE:MOKOPANE"/>
    <s v="28884  SEEDLINGS ASS"/>
    <n v="-30"/>
    <n v="31.85"/>
    <n v="-955.5"/>
    <n v="-1254380.0200000003"/>
    <x v="35"/>
  </r>
  <r>
    <m/>
    <x v="184"/>
    <s v="Credit Note"/>
    <s v="4401535479"/>
    <s v="BUILDERS WAREHOUSE:BAOBAB"/>
    <s v="28884  SEEDLINGS ASS"/>
    <n v="-10"/>
    <n v="31.85"/>
    <n v="-318.5"/>
    <n v="-1254698.5200000003"/>
    <x v="35"/>
  </r>
  <r>
    <m/>
    <x v="184"/>
    <s v="Credit Note"/>
    <s v="4401535485"/>
    <s v="BUILDERS WAREHOUSE:POLOKWANE"/>
    <s v="28884  SEEDLINGS ASS"/>
    <n v="-40"/>
    <n v="31.85"/>
    <n v="-1274"/>
    <n v="-1255972.5200000003"/>
    <x v="35"/>
  </r>
  <r>
    <m/>
    <x v="184"/>
    <s v="Credit Note"/>
    <s v="441535448"/>
    <s v="BUILDERS WAREHOUSE:KLERKSDORP"/>
    <s v="28884  SEEDLINGS ASS"/>
    <n v="-21"/>
    <n v="31.85"/>
    <n v="-668.85"/>
    <n v="-1256641.3700000003"/>
    <x v="35"/>
  </r>
  <r>
    <m/>
    <x v="184"/>
    <s v="Credit Note"/>
    <s v="4401535439"/>
    <s v="BUILDERS WAREHOUSE:CRAIGHALL PARK"/>
    <s v="28884  SEEDLINGS ASS"/>
    <n v="-2"/>
    <n v="31.85"/>
    <n v="-63.7"/>
    <n v="-1256705.0700000003"/>
    <x v="35"/>
  </r>
  <r>
    <m/>
    <x v="184"/>
    <s v="Credit Note"/>
    <s v="4401535396"/>
    <s v="BUILDERS WAREHOUSE:LAMBTON"/>
    <s v="28884  SEEDLINGS ASS"/>
    <n v="-10"/>
    <n v="31.85"/>
    <n v="-318.5"/>
    <n v="-1257023.5700000003"/>
    <x v="35"/>
  </r>
  <r>
    <m/>
    <x v="84"/>
    <s v="Credit Note"/>
    <s v="4401535821"/>
    <s v="BUILDERS WAREHOUSE:NORTHRIDING"/>
    <s v="28884  SEEDLINGS ASS"/>
    <n v="-30"/>
    <n v="31.85"/>
    <n v="-955.5"/>
    <n v="-1257979.0700000003"/>
    <x v="35"/>
  </r>
  <r>
    <m/>
    <x v="84"/>
    <s v="Credit Note"/>
    <s v="4401535858"/>
    <s v="BUILDERS WAREHOUSE:GREENSTONE"/>
    <s v="28884  SEEDLINGS ASS"/>
    <n v="-10"/>
    <n v="31.85"/>
    <n v="-318.5"/>
    <n v="-1258297.5700000003"/>
    <x v="35"/>
  </r>
  <r>
    <m/>
    <x v="84"/>
    <s v="Credit Note"/>
    <s v="6/0000036760"/>
    <s v="FH CHAMBERLAIN TRADING (PTY) LTD:MONTANA"/>
    <s v="28884  SEEDLINGS ASS"/>
    <n v="-46"/>
    <n v="31.85"/>
    <n v="-1465.1"/>
    <n v="-1259762.6700000004"/>
    <x v="35"/>
  </r>
  <r>
    <m/>
    <x v="84"/>
    <s v="Credit Note"/>
    <s v="4401536194"/>
    <s v="BUILDERS WAREHOUSE:NEWMARKET"/>
    <s v="28884  SEEDLINGS ASS"/>
    <n v="-30"/>
    <n v="31.85"/>
    <n v="-955.5"/>
    <n v="-1260718.1700000004"/>
    <x v="35"/>
  </r>
  <r>
    <m/>
    <x v="297"/>
    <s v="Credit Note"/>
    <s v="1878"/>
    <s v="IMPALA FLORA"/>
    <s v="SEEDLINGS ASS"/>
    <n v="-5"/>
    <n v="28.65"/>
    <n v="-143.25"/>
    <n v="-1260861.4200000004"/>
    <x v="35"/>
  </r>
  <r>
    <m/>
    <x v="297"/>
    <s v="Credit Note"/>
    <s v="4401536141"/>
    <s v="BUILDERS WAREHOUSE:BRYANSTON"/>
    <s v="SEEDLINGS ASS  28884"/>
    <n v="-5"/>
    <n v="31.85"/>
    <n v="-159.25"/>
    <n v="-1261020.6700000004"/>
    <x v="35"/>
  </r>
  <r>
    <m/>
    <x v="297"/>
    <s v="Credit Note"/>
    <s v="4401536198"/>
    <s v="BUILDERS WAREHOUSE:RIVONIA"/>
    <s v="SEEDLINGS ASS  28884"/>
    <n v="-6"/>
    <n v="31.85"/>
    <n v="-191.1"/>
    <n v="-1261211.7700000005"/>
    <x v="35"/>
  </r>
  <r>
    <m/>
    <x v="266"/>
    <s v="Credit Note"/>
    <s v="1879"/>
    <s v="LITTLE AUSTRIA"/>
    <s v="SEEDLINGS ASS"/>
    <n v="-16"/>
    <n v="29.99"/>
    <n v="-479.84"/>
    <n v="-1261691.6100000006"/>
    <x v="35"/>
  </r>
  <r>
    <m/>
    <x v="266"/>
    <s v="Credit Note"/>
    <s v="4401536787"/>
    <s v="BUILDERS WAREHOUSE:NOORDHEUWEL"/>
    <s v="SEEDLINGS ASS  28884"/>
    <n v="-10"/>
    <n v="31.85"/>
    <n v="-318.5"/>
    <n v="-1262010.1100000006"/>
    <x v="35"/>
  </r>
  <r>
    <m/>
    <x v="266"/>
    <s v="Credit Note"/>
    <s v="4401536754"/>
    <s v="BUILDERS WAREHOUSE:ROBINDALE"/>
    <s v="SEEDLINGS ASS  28884"/>
    <n v="-10"/>
    <n v="31.85"/>
    <n v="-318.5"/>
    <n v="-1262328.6100000006"/>
    <x v="35"/>
  </r>
  <r>
    <m/>
    <x v="85"/>
    <s v="Credit Note"/>
    <s v="4401537207"/>
    <s v="BUILDERS WAREHOUSE:GEZINA NEW"/>
    <s v="SEEDLINGS ASS  28884"/>
    <n v="-150"/>
    <n v="31.85"/>
    <n v="-4777.5"/>
    <n v="-1267106.1100000006"/>
    <x v="35"/>
  </r>
  <r>
    <m/>
    <x v="85"/>
    <s v="Credit Note"/>
    <s v="4401537254"/>
    <s v="BUILDERS WAREHOUSE:ERASMUS PARK"/>
    <s v="SEEDLINGS ASS  28884"/>
    <n v="-40"/>
    <n v="31.85"/>
    <n v="-1274"/>
    <n v="-1268380.1100000006"/>
    <x v="35"/>
  </r>
  <r>
    <m/>
    <x v="85"/>
    <s v="Credit Note"/>
    <s v="4401537189"/>
    <s v="BUILDERS WAREHOUSE:WONDER PARK"/>
    <s v="SEEDLINGS ASS  28884"/>
    <n v="-20"/>
    <n v="31.85"/>
    <n v="-637"/>
    <n v="-1269017.1100000006"/>
    <x v="35"/>
  </r>
  <r>
    <m/>
    <x v="85"/>
    <s v="Credit Note"/>
    <s v="4401537273"/>
    <s v="BUILDERS WAREHOUSE:ZAMBEZI"/>
    <s v="SEEDLINGS ASS  28884"/>
    <n v="-16"/>
    <n v="31.85"/>
    <n v="-509.6"/>
    <n v="-1269526.7100000007"/>
    <x v="35"/>
  </r>
  <r>
    <m/>
    <x v="267"/>
    <s v="Credit Note"/>
    <s v="11601"/>
    <s v="FH CHAMBERLAIN TRADING (PTY) LTD:KYALAMI"/>
    <s v="SEEDLINGS ASS"/>
    <n v="-28"/>
    <n v="31.85"/>
    <n v="-891.8"/>
    <n v="-1270418.5100000007"/>
    <x v="35"/>
  </r>
  <r>
    <m/>
    <x v="86"/>
    <s v="Credit Note"/>
    <s v="4401538318"/>
    <s v="BUILDERS WAREHOUSE:BEDFORDVIEW"/>
    <s v="SEEDLINGS ASS  28884"/>
    <n v="-18"/>
    <n v="31.85"/>
    <n v="-573.29999999999995"/>
    <n v="-1270991.8100000008"/>
    <x v="35"/>
  </r>
  <r>
    <m/>
    <x v="86"/>
    <s v="Credit Note"/>
    <s v="4401538234"/>
    <s v="BUILDERS WAREHOUSE:NORWOOD"/>
    <s v="SEEDLINGS ASS  28884"/>
    <n v="-8"/>
    <n v="31.85"/>
    <n v="-254.8"/>
    <n v="-1271246.6100000008"/>
    <x v="35"/>
  </r>
  <r>
    <m/>
    <x v="86"/>
    <s v="Credit Note"/>
    <s v="4401538203"/>
    <s v="BUILDERS WAREHOUSE:GREENSTONE"/>
    <s v="SEEDLINGS ASS  28884"/>
    <n v="-9"/>
    <n v="31.85"/>
    <n v="-286.64999999999998"/>
    <n v="-1271533.2600000007"/>
    <x v="35"/>
  </r>
  <r>
    <m/>
    <x v="86"/>
    <s v="Credit Note"/>
    <s v="1917"/>
    <s v="LITTLE AUSTRIA"/>
    <s v="SEEDLINGS ASS"/>
    <n v="-20"/>
    <n v="29.99"/>
    <n v="-599.79999999999995"/>
    <n v="-1272133.0600000008"/>
    <x v="35"/>
  </r>
  <r>
    <m/>
    <x v="86"/>
    <s v="Credit Note"/>
    <s v="1918"/>
    <s v="CRISANRA KWEKERY"/>
    <s v="SEEDLINGS ASS"/>
    <n v="-8"/>
    <n v="26.65"/>
    <n v="-213.2"/>
    <n v="-1272346.2600000007"/>
    <x v="35"/>
  </r>
  <r>
    <m/>
    <x v="87"/>
    <s v="Credit Note"/>
    <s v="1883"/>
    <s v="PRETTY GARDENS"/>
    <s v="SEEDLINGS ASS"/>
    <n v="-15"/>
    <n v="29.99"/>
    <n v="-449.85"/>
    <n v="-1272796.1100000008"/>
    <x v="35"/>
  </r>
  <r>
    <m/>
    <x v="87"/>
    <s v="Credit Note"/>
    <s v="1881"/>
    <s v="PLANT FACTORY"/>
    <s v="SEEDLINGS ASS"/>
    <n v="-17"/>
    <n v="29.99"/>
    <n v="-509.83"/>
    <n v="-1273305.9400000009"/>
    <x v="35"/>
  </r>
  <r>
    <m/>
    <x v="87"/>
    <s v="Credit Note"/>
    <s v="4401538829"/>
    <s v="BUILDERS WAREHOUSE:BLOEMFONTEIN"/>
    <s v="SEEDLINGS ASS  28884"/>
    <n v="-70"/>
    <n v="31.85"/>
    <n v="-2229.5"/>
    <n v="-1275535.4400000009"/>
    <x v="35"/>
  </r>
  <r>
    <m/>
    <x v="87"/>
    <s v="Credit Note"/>
    <s v="4401538844"/>
    <s v="BUILDERS WAREHOUSE:THOHOYANDOU"/>
    <s v="SEEDLINGS ASS  28884"/>
    <n v="-150"/>
    <n v="31.85"/>
    <n v="-4777.5"/>
    <n v="-1280312.9400000009"/>
    <x v="35"/>
  </r>
  <r>
    <m/>
    <x v="87"/>
    <s v="Credit Note"/>
    <s v="4401538777"/>
    <s v="BUILDERS WAREHOUSE:FOURWAYS"/>
    <s v="SEEDLINGS ASS  28884"/>
    <n v="-10"/>
    <n v="31.85"/>
    <n v="-318.5"/>
    <n v="-1280631.4400000009"/>
    <x v="35"/>
  </r>
  <r>
    <m/>
    <x v="87"/>
    <s v="Credit Note"/>
    <s v="4401538761"/>
    <s v="BUILDERS WAREHOUSE:SUNWARD PARK"/>
    <s v="SEEDLINGS ASS  28884"/>
    <n v="-10"/>
    <n v="31.85"/>
    <n v="-318.5"/>
    <n v="-1280949.9400000009"/>
    <x v="35"/>
  </r>
  <r>
    <m/>
    <x v="87"/>
    <s v="Credit Note"/>
    <s v="4401538737"/>
    <s v="BUILDERS WAREHOUSE:CEDAR SQUARE"/>
    <s v="SEEDLINGS ASS  28884"/>
    <n v="-10"/>
    <n v="31.85"/>
    <n v="-318.5"/>
    <n v="-1281268.4400000009"/>
    <x v="35"/>
  </r>
  <r>
    <m/>
    <x v="87"/>
    <s v="Credit Note"/>
    <s v="4401538729"/>
    <s v="BUILDERS WAREHOUSE:MIDRAND"/>
    <s v="SEEDLINGS ASS  28884"/>
    <n v="-30"/>
    <n v="31.85"/>
    <n v="-955.5"/>
    <n v="-1282223.9400000009"/>
    <x v="35"/>
  </r>
  <r>
    <m/>
    <x v="87"/>
    <s v="Credit Note"/>
    <s v="4401538706"/>
    <s v="BUILDERS WAREHOUSE:EDENVALE"/>
    <s v="SEEDLINGS ASS  28884"/>
    <n v="-18"/>
    <n v="31.85"/>
    <n v="-573.29999999999995"/>
    <n v="-1282797.2400000009"/>
    <x v="35"/>
  </r>
  <r>
    <m/>
    <x v="87"/>
    <s v="Credit Note"/>
    <s v="4401538689"/>
    <s v="BUILDERS WAREHOUSE:NEWMARKET"/>
    <s v="SEEDLINGS ASS  28884"/>
    <n v="-20"/>
    <n v="31.85"/>
    <n v="-637"/>
    <n v="-1283434.2400000009"/>
    <x v="35"/>
  </r>
  <r>
    <m/>
    <x v="87"/>
    <s v="Credit Note"/>
    <s v="4401538791"/>
    <s v="BUILDERS WAREHOUSE:GLEN EAGLES"/>
    <s v="SEEDLINGS ASS  28884"/>
    <n v="-10"/>
    <n v="31.85"/>
    <n v="-318.5"/>
    <n v="-1283752.7400000009"/>
    <x v="35"/>
  </r>
  <r>
    <m/>
    <x v="87"/>
    <s v="Credit Note"/>
    <s v="4401538712"/>
    <s v="BUILDERS WAREHOUSE:BRYANSTON"/>
    <s v="SEEDLINGS ASS  28884"/>
    <n v="-10"/>
    <n v="31.85"/>
    <n v="-318.5"/>
    <n v="-1284071.2400000009"/>
    <x v="35"/>
  </r>
  <r>
    <m/>
    <x v="298"/>
    <s v="Credit Note"/>
    <s v="4401539381"/>
    <s v="BUILDERS WAREHOUSE:NOORDHEUWEL"/>
    <s v="SEEDLINGS ASS  28884"/>
    <n v="-20"/>
    <n v="31.85"/>
    <n v="-637"/>
    <n v="-1284708.2400000009"/>
    <x v="35"/>
  </r>
  <r>
    <m/>
    <x v="298"/>
    <s v="Credit Note"/>
    <s v="4401539224"/>
    <s v="BUILDERS WAREHOUSE:STRUBENS VALLEY"/>
    <s v="SEEDLINGS ASS  28884"/>
    <n v="-20"/>
    <n v="31.85"/>
    <n v="-637"/>
    <n v="-1285345.2400000009"/>
    <x v="35"/>
  </r>
  <r>
    <m/>
    <x v="298"/>
    <s v="Credit Note"/>
    <s v="4401539305"/>
    <s v="BUILDERS WAREHOUSE:VEREENIGING"/>
    <s v="SEEDLINGS ASS  28884"/>
    <n v="-30"/>
    <n v="31.85"/>
    <n v="-955.5"/>
    <n v="-1286300.7400000009"/>
    <x v="35"/>
  </r>
  <r>
    <m/>
    <x v="298"/>
    <s v="Credit Note"/>
    <s v="4401539297"/>
    <s v="BUILDERS WAREHOUSE:NORTHMEAD"/>
    <s v="SEEDLINGS ASS  28884"/>
    <n v="-11"/>
    <n v="31.85"/>
    <n v="-350.35"/>
    <n v="-1286651.090000001"/>
    <x v="35"/>
  </r>
  <r>
    <m/>
    <x v="298"/>
    <s v="Credit Note"/>
    <s v="4401539277"/>
    <s v="BUILDERS WAREHOUSE:ROBINDALE"/>
    <s v="SEEDLINGS ASS  28884"/>
    <n v="-9"/>
    <n v="31.85"/>
    <n v="-286.64999999999998"/>
    <n v="-1286937.7400000009"/>
    <x v="35"/>
  </r>
  <r>
    <m/>
    <x v="88"/>
    <s v="Credit Note"/>
    <s v="4401540000"/>
    <s v="BUILDERS WAREHOUSE:SECUNDA"/>
    <s v="SEEDLINGS ASS  28884"/>
    <n v="-45"/>
    <n v="31.85"/>
    <n v="-1433.25"/>
    <n v="-1288370.9900000009"/>
    <x v="35"/>
  </r>
  <r>
    <m/>
    <x v="88"/>
    <s v="Credit Note"/>
    <s v="4401539886"/>
    <s v="BUILDERS WAREHOUSE:RASLOUW"/>
    <s v="SEEDLINGS ASS  28884"/>
    <n v="-35"/>
    <n v="31.85"/>
    <n v="-1114.75"/>
    <n v="-1289485.7400000009"/>
    <x v="35"/>
  </r>
  <r>
    <m/>
    <x v="88"/>
    <s v="Credit Note"/>
    <s v="4401539920"/>
    <s v="BUILDERS WAREHOUSE:RIVONIA"/>
    <s v="SEEDLINGS ASS  28884"/>
    <n v="-5"/>
    <n v="31.85"/>
    <n v="-159.25"/>
    <n v="-1289644.9900000009"/>
    <x v="35"/>
  </r>
  <r>
    <m/>
    <x v="88"/>
    <s v="Credit Note"/>
    <s v="4401539962"/>
    <s v="BUILDERS WAREHOUSE:SILVERLAKES"/>
    <s v="SEEDLINGS ASS  28884"/>
    <n v="-25"/>
    <n v="31.85"/>
    <n v="-796.25"/>
    <n v="-1290441.2400000009"/>
    <x v="35"/>
  </r>
  <r>
    <m/>
    <x v="88"/>
    <s v="Credit Note"/>
    <s v="4401539879"/>
    <s v="BUILDERS WAREHOUSE:LYNNWOOD"/>
    <s v="SEEDLINGS ASS  28884"/>
    <n v="-30"/>
    <n v="31.85"/>
    <n v="-955.5"/>
    <n v="-1291396.7400000009"/>
    <x v="35"/>
  </r>
  <r>
    <m/>
    <x v="88"/>
    <s v="Credit Note"/>
    <s v="4401539878"/>
    <s v="BUILDERS WAREHOUSE:RUSTENBURG"/>
    <s v="SEEDLINGS ASS  28884"/>
    <n v="-34"/>
    <n v="31.85"/>
    <n v="-1082.9000000000001"/>
    <n v="-1292479.6400000008"/>
    <x v="35"/>
  </r>
  <r>
    <m/>
    <x v="88"/>
    <s v="Credit Note"/>
    <s v="4401539797"/>
    <s v="BUILDERS WAREHOUSE:CENTURION"/>
    <s v="SEEDLINGS ASS  28884"/>
    <n v="-26"/>
    <n v="31.85"/>
    <n v="-828.1"/>
    <n v="-1293307.7400000009"/>
    <x v="35"/>
  </r>
  <r>
    <m/>
    <x v="88"/>
    <s v="Credit Note"/>
    <s v="30704"/>
    <s v="FH CHAMBERLAIN TRADING (PTY) LTD:SILVER LAKES"/>
    <s v="SEEDLINGS ASS"/>
    <n v="-20"/>
    <n v="31.85"/>
    <n v="-637"/>
    <n v="-1293944.7400000009"/>
    <x v="35"/>
  </r>
  <r>
    <m/>
    <x v="88"/>
    <s v="Credit Note"/>
    <s v="1921"/>
    <s v="CENTRAL NURSERY DEPOT"/>
    <s v="SEEDLINGS ASS"/>
    <n v="-80"/>
    <n v="32.200000000000003"/>
    <n v="-2576"/>
    <n v="-1296520.7400000009"/>
    <x v="35"/>
  </r>
  <r>
    <m/>
    <x v="185"/>
    <s v="Credit Note"/>
    <s v="4401540455"/>
    <s v="BUILDERS WAREHOUSE:KLERKSDORP"/>
    <s v="SEEDLINGS ASS  28884"/>
    <n v="-30"/>
    <n v="31.85"/>
    <n v="-955.5"/>
    <n v="-1297476.2400000009"/>
    <x v="35"/>
  </r>
  <r>
    <m/>
    <x v="185"/>
    <s v="Credit Note"/>
    <s v="4401540405"/>
    <s v="BUILDERS WAREHOUSE:SOUTHGATE"/>
    <s v="SEEDLINGS ASS  28884"/>
    <n v="-16"/>
    <n v="31.85"/>
    <n v="-509.6"/>
    <n v="-1297985.840000001"/>
    <x v="35"/>
  </r>
  <r>
    <m/>
    <x v="185"/>
    <s v="Credit Note"/>
    <s v="4401540434"/>
    <s v="BUILDERS WAREHOUSE:CRAIGHALL PARK"/>
    <s v="SEEDLINGS ASS  28884"/>
    <n v="-10"/>
    <n v="31.85"/>
    <n v="-318.5"/>
    <n v="-1298304.340000001"/>
    <x v="35"/>
  </r>
  <r>
    <m/>
    <x v="185"/>
    <s v="Credit Note"/>
    <s v="15815"/>
    <s v="GARDENSHOP PARKTOWN"/>
    <s v="SEEDLINGS ASS"/>
    <n v="-21"/>
    <n v="31.8"/>
    <n v="-667.8"/>
    <n v="-1298972.1400000011"/>
    <x v="35"/>
  </r>
  <r>
    <m/>
    <x v="185"/>
    <s v="Credit Note"/>
    <s v="4401540422"/>
    <s v="BUILDERS WAREHOUSE:LAMBTON"/>
    <s v="SEEDLINGS ASS  28884"/>
    <n v="-10"/>
    <n v="31.85"/>
    <n v="-318.5"/>
    <n v="-1299290.6400000011"/>
    <x v="35"/>
  </r>
  <r>
    <m/>
    <x v="186"/>
    <s v="Credit Note"/>
    <s v="4401541061"/>
    <s v="BUILDERS WAREHOUSE:NEWCASTLE"/>
    <s v="SEEDLINGS ASS  28884"/>
    <n v="-70"/>
    <n v="31.85"/>
    <n v="-2229.5"/>
    <n v="-1301520.1400000011"/>
    <x v="35"/>
  </r>
  <r>
    <m/>
    <x v="186"/>
    <s v="Credit Note"/>
    <s v="4401541004"/>
    <s v="BUILDERS WAREHOUSE:MIDDELBURG"/>
    <s v="SEEDLINGS ASS  28884"/>
    <n v="-38"/>
    <n v="31.85"/>
    <n v="-1210.3"/>
    <n v="-1302730.4400000011"/>
    <x v="35"/>
  </r>
  <r>
    <m/>
    <x v="186"/>
    <s v="Credit Note"/>
    <s v="RTS1036254"/>
    <s v="RIVERSIDE MICA"/>
    <s v="SEEDLINGS ASS"/>
    <n v="-9"/>
    <n v="26.79"/>
    <n v="-241.11"/>
    <n v="-1302971.5500000012"/>
    <x v="35"/>
  </r>
  <r>
    <m/>
    <x v="186"/>
    <s v="Credit Note"/>
    <s v="4401541054"/>
    <s v="BUILDERS WAREHOUSE:GREENSTONE"/>
    <s v="SEEDLINGS ASS  28884"/>
    <n v="-11"/>
    <n v="31.85"/>
    <n v="-350.35"/>
    <n v="-1303321.9000000013"/>
    <x v="35"/>
  </r>
  <r>
    <m/>
    <x v="186"/>
    <s v="Credit Note"/>
    <s v="4401540908"/>
    <s v="BUILDERS WAREHOUSE:NORWOOD"/>
    <s v="SEEDLINGS ASS  28884"/>
    <n v="-20"/>
    <n v="31.85"/>
    <n v="-637"/>
    <n v="-1303958.9000000013"/>
    <x v="35"/>
  </r>
  <r>
    <m/>
    <x v="89"/>
    <s v="Credit Note"/>
    <s v="1956"/>
    <s v="MONTANA GARDEN PAVILION"/>
    <s v="SEEDLINGS ASS"/>
    <n v="-27"/>
    <n v="29.99"/>
    <n v="-809.73"/>
    <n v="-1304768.6300000013"/>
    <x v="35"/>
  </r>
  <r>
    <m/>
    <x v="89"/>
    <s v="Credit Note"/>
    <s v="4401541521"/>
    <s v="BUILDERS WAREHOUSE:NELSPRUIT"/>
    <s v="SEEDLINGS ASS  28884"/>
    <n v="-100"/>
    <n v="31.85"/>
    <n v="-3185"/>
    <n v="-1307953.6300000013"/>
    <x v="35"/>
  </r>
  <r>
    <m/>
    <x v="89"/>
    <s v="Credit Note"/>
    <s v="4401541522"/>
    <s v="BUILDERS WAREHOUSE:NEWMARKET"/>
    <s v="SEEDLINGS ASS  28884"/>
    <n v="-10"/>
    <n v="31.85"/>
    <n v="-318.5"/>
    <n v="-1308272.1300000013"/>
    <x v="35"/>
  </r>
  <r>
    <m/>
    <x v="89"/>
    <s v="Credit Note"/>
    <s v="4401541526"/>
    <s v="BUILDERS WAREHOUSE:CEDAR SQUARE"/>
    <s v="SEEDLINGS ASS  28884"/>
    <n v="-10"/>
    <n v="31.85"/>
    <n v="-318.5"/>
    <n v="-1308590.6300000013"/>
    <x v="35"/>
  </r>
  <r>
    <m/>
    <x v="89"/>
    <s v="Credit Note"/>
    <s v="26788"/>
    <s v="LIFESTYLE HOME GARDEN"/>
    <s v="SEEDLINGS ASS"/>
    <n v="-49"/>
    <n v="29.2"/>
    <n v="-1430.8"/>
    <n v="-1310021.4300000013"/>
    <x v="35"/>
  </r>
  <r>
    <m/>
    <x v="89"/>
    <s v="Credit Note"/>
    <s v="26787"/>
    <s v="LIFESTYLE HOME GARDEN"/>
    <s v="SEEDLINGS ASS"/>
    <n v="-10"/>
    <n v="29.2"/>
    <n v="-292"/>
    <n v="-1310313.4300000013"/>
    <x v="35"/>
  </r>
  <r>
    <m/>
    <x v="89"/>
    <s v="Credit Note"/>
    <s v="1815"/>
    <s v="IMPALA FLORA"/>
    <s v="SEEDLINGS ASS"/>
    <n v="-10"/>
    <n v="28.65"/>
    <n v="-286.5"/>
    <n v="-1310599.9300000013"/>
    <x v="35"/>
  </r>
  <r>
    <m/>
    <x v="89"/>
    <s v="Credit Note"/>
    <s v="1923"/>
    <s v="THYME SQUARE"/>
    <s v="SEEDLINGS ASS"/>
    <n v="-25"/>
    <n v="27.3"/>
    <n v="-682.5"/>
    <n v="-1311282.4300000013"/>
    <x v="35"/>
  </r>
  <r>
    <m/>
    <x v="90"/>
    <s v="Credit Note"/>
    <s v="1958"/>
    <s v="CRISANRA KWEKERY"/>
    <s v="SEEDLINGS ASS"/>
    <n v="-6"/>
    <n v="26.25"/>
    <n v="-157.5"/>
    <n v="-1311439.9300000013"/>
    <x v="35"/>
  </r>
  <r>
    <m/>
    <x v="90"/>
    <s v="Credit Note"/>
    <s v="1957"/>
    <s v="LITTLE AUSTRIA"/>
    <s v="SEEDLINGS ASS"/>
    <n v="-28"/>
    <n v="29.99"/>
    <n v="-839.72"/>
    <n v="-1312279.6500000013"/>
    <x v="35"/>
  </r>
  <r>
    <m/>
    <x v="90"/>
    <s v="Credit Note"/>
    <s v="4401541941"/>
    <s v="BUILDERS WAREHOUSE:ROBINDALE"/>
    <s v="SEEDLINGS ASS  28884"/>
    <n v="-10"/>
    <n v="31.85"/>
    <n v="-318.5"/>
    <n v="-1312598.1500000013"/>
    <x v="35"/>
  </r>
  <r>
    <m/>
    <x v="90"/>
    <s v="Credit Note"/>
    <s v="4401542076"/>
    <s v="BUILDERS WAREHOUSE:BOKSBURG (NEW)"/>
    <s v="SEEDLINGS ASS  28884"/>
    <n v="-30"/>
    <n v="31.85"/>
    <n v="-955.5"/>
    <n v="-1313553.6500000013"/>
    <x v="35"/>
  </r>
  <r>
    <m/>
    <x v="90"/>
    <s v="Credit Note"/>
    <s v="4401541956"/>
    <s v="BUILDERS WAREHOUSE:VEREENIGING"/>
    <s v="SEEDLINGS ASS  28884"/>
    <n v="-25"/>
    <n v="31.85"/>
    <n v="-796.25"/>
    <n v="-1314349.9000000013"/>
    <x v="35"/>
  </r>
  <r>
    <m/>
    <x v="90"/>
    <s v="Credit Note"/>
    <s v="4401541968"/>
    <s v="BUILDERS WAREHOUSE:HARTEBEESPOORT"/>
    <s v="SEEDLINGS ASS  28884"/>
    <n v="-30"/>
    <n v="31.85"/>
    <n v="-955.5"/>
    <n v="-1315305.4000000013"/>
    <x v="35"/>
  </r>
  <r>
    <m/>
    <x v="91"/>
    <s v="Credit Note"/>
    <s v="4401542361"/>
    <s v="BUILDERS WAREHOUSE:WOODLANDS"/>
    <s v="SEEDLINGS ASS  28884"/>
    <n v="-30"/>
    <n v="31.85"/>
    <n v="-955.5"/>
    <n v="-1316260.9000000013"/>
    <x v="35"/>
  </r>
  <r>
    <m/>
    <x v="91"/>
    <s v="Credit Note"/>
    <s v="4401542402"/>
    <s v="BUILDERS WAREHOUSE:LYNNWOOD"/>
    <s v="SEEDLINGS ASS  28884"/>
    <n v="-12"/>
    <n v="31.85"/>
    <n v="-382.2"/>
    <n v="-1316643.1000000013"/>
    <x v="35"/>
  </r>
  <r>
    <m/>
    <x v="91"/>
    <s v="Credit Note"/>
    <s v="4401542416"/>
    <s v="BUILDERS WAREHOUSE:FOURWAYS"/>
    <s v="SEEDLINGS ASS  28884"/>
    <n v="-5"/>
    <n v="31.85"/>
    <n v="-159.25"/>
    <n v="-1316802.3500000013"/>
    <x v="35"/>
  </r>
  <r>
    <m/>
    <x v="91"/>
    <s v="Credit Note"/>
    <s v="19288"/>
    <s v="FH CHAMBERLAIN TRADING (PTY) LTD:STRUBENSVALLEY"/>
    <s v="SEEDLINGS ASS"/>
    <n v="-15"/>
    <n v="28.5"/>
    <n v="-427.5"/>
    <n v="-1317229.8500000013"/>
    <x v="35"/>
  </r>
  <r>
    <m/>
    <x v="91"/>
    <s v="Credit Note"/>
    <s v="11665"/>
    <s v="FH CHAMBERLAIN TRADING (PTY) LTD:KYALAMI"/>
    <s v="SEEDLINGS ASS"/>
    <n v="-22"/>
    <n v="28.5"/>
    <n v="-627"/>
    <n v="-1317856.8500000013"/>
    <x v="35"/>
  </r>
  <r>
    <m/>
    <x v="91"/>
    <s v="Credit Note"/>
    <s v="4401542514"/>
    <s v="BUILDERS WAREHOUSE:ZAMBEZI"/>
    <s v="SEEDLINGS ASS  28884"/>
    <n v="-32"/>
    <n v="31.85"/>
    <n v="-1019.2"/>
    <n v="-1318876.0500000012"/>
    <x v="35"/>
  </r>
  <r>
    <m/>
    <x v="91"/>
    <s v="Credit Note"/>
    <s v="4401542520"/>
    <s v="BUILDERS WAREHOUSE:CENTURION"/>
    <s v="SEEDLINGS ASS  28884"/>
    <n v="-15"/>
    <n v="31.85"/>
    <n v="-477.75"/>
    <n v="-1319353.8000000012"/>
    <x v="35"/>
  </r>
  <r>
    <m/>
    <x v="91"/>
    <s v="Credit Note"/>
    <s v="4401542405"/>
    <s v="BUILDERS WAREHOUSE:GLEN EAGLES"/>
    <s v="SEEDLINGS ASS  28884"/>
    <n v="-40"/>
    <n v="31.85"/>
    <n v="-1274"/>
    <n v="-1320627.8000000012"/>
    <x v="35"/>
  </r>
  <r>
    <m/>
    <x v="91"/>
    <s v="Credit Note"/>
    <s v="1816"/>
    <s v="HILLCREST NURSERY"/>
    <s v="SEEDLINGS ASS"/>
    <n v="-20"/>
    <n v="32.200000000000003"/>
    <n v="-644"/>
    <n v="-1321271.8000000012"/>
    <x v="35"/>
  </r>
  <r>
    <m/>
    <x v="91"/>
    <s v="Credit Note"/>
    <s v="26795"/>
    <s v="LIFESTYLE HOME GARDEN"/>
    <s v="SEEDLINGS ASS"/>
    <n v="-10"/>
    <n v="29.2"/>
    <n v="-292"/>
    <n v="-1321563.8000000012"/>
    <x v="35"/>
  </r>
  <r>
    <m/>
    <x v="91"/>
    <s v="Credit Note"/>
    <s v="26794"/>
    <s v="LIFESTYLE HOME GARDEN"/>
    <s v="SEEDLINGS ASS"/>
    <n v="-20"/>
    <n v="29.2"/>
    <n v="-584"/>
    <n v="-1322147.8000000012"/>
    <x v="35"/>
  </r>
  <r>
    <m/>
    <x v="299"/>
    <s v="Credit Note"/>
    <s v="17250"/>
    <s v="FH CHAMBERLAIN TRADING (PTY) LTD:WATERKLOOF GLEN"/>
    <s v="SEEDLINGS ASS"/>
    <n v="-12"/>
    <n v="28.5"/>
    <n v="-342"/>
    <n v="-1322489.8000000012"/>
    <x v="35"/>
  </r>
  <r>
    <m/>
    <x v="243"/>
    <s v="Credit Note"/>
    <s v="15825"/>
    <s v="GARDENSHOP PARKTOWN"/>
    <s v="SEEDLINGS ASS"/>
    <n v="-1"/>
    <n v="31.8"/>
    <n v="-31.8"/>
    <n v="-1322521.6000000013"/>
    <x v="35"/>
  </r>
  <r>
    <m/>
    <x v="243"/>
    <s v="Credit Note"/>
    <s v="4401543271"/>
    <s v="BUILDERS WAREHOUSE:NORTHRIDING"/>
    <s v="SEEDLINGS ASS  28884"/>
    <n v="-25"/>
    <n v="31.85"/>
    <n v="-796.25"/>
    <n v="-1323317.8500000013"/>
    <x v="35"/>
  </r>
  <r>
    <m/>
    <x v="243"/>
    <s v="Credit Note"/>
    <s v="4401543408"/>
    <s v="BUILDERS WAREHOUSE:KEMPTON PARK"/>
    <s v="SEEDLINGS ASS  28884"/>
    <n v="-28"/>
    <n v="31.85"/>
    <n v="-891.8"/>
    <n v="-1324209.6500000013"/>
    <x v="35"/>
  </r>
  <r>
    <m/>
    <x v="243"/>
    <s v="Credit Note"/>
    <s v="4401543383"/>
    <s v="BUILDERS WAREHOUSE:NORWOOD"/>
    <s v="SEEDLINGS ASS  28884"/>
    <n v="-10"/>
    <n v="31.85"/>
    <n v="-318.5"/>
    <n v="-1324528.1500000013"/>
    <x v="35"/>
  </r>
  <r>
    <m/>
    <x v="243"/>
    <s v="Credit Note"/>
    <s v="36964"/>
    <s v="FH CHAMBERLAIN TRADING (PTY) LTD:MONTANA"/>
    <s v="SEEDLINGS ASS"/>
    <n v="-4"/>
    <n v="28.5"/>
    <n v="-114"/>
    <n v="-1324642.1500000013"/>
    <x v="35"/>
  </r>
  <r>
    <m/>
    <x v="243"/>
    <s v="Credit Note"/>
    <s v="1960"/>
    <s v="CRISANRA KWEKERY"/>
    <s v="SEEDLINGS ASS"/>
    <n v="-2"/>
    <n v="26.25"/>
    <n v="-52.5"/>
    <n v="-1324694.6500000013"/>
    <x v="35"/>
  </r>
  <r>
    <m/>
    <x v="243"/>
    <s v="Credit Note"/>
    <s v="4401543208"/>
    <s v="BUILDERS WAREHOUSE:FLORIDA GLEN"/>
    <s v="SEEDLINGS ASS  28884"/>
    <n v="-35"/>
    <n v="31.85"/>
    <n v="-1114.75"/>
    <n v="-1325809.4000000013"/>
    <x v="35"/>
  </r>
  <r>
    <m/>
    <x v="92"/>
    <s v="Credit Note"/>
    <s v="1821"/>
    <s v="PRETTY GARDENS"/>
    <s v="SEEDLINGS ASS"/>
    <n v="-15"/>
    <n v="29.99"/>
    <n v="-449.85"/>
    <n v="-1326259.2500000014"/>
    <x v="35"/>
  </r>
  <r>
    <m/>
    <x v="92"/>
    <s v="Credit Note"/>
    <s v="4401543697"/>
    <s v="BUILDERS WAREHOUSE:MIDDELBURG"/>
    <s v="SEEDLINGS ASS  28884"/>
    <n v="-10"/>
    <n v="31.85"/>
    <n v="-318.5"/>
    <n v="-1326577.7500000014"/>
    <x v="35"/>
  </r>
  <r>
    <m/>
    <x v="92"/>
    <s v="Credit Note"/>
    <s v="4401543710"/>
    <s v="BUILDERS WAREHOUSE:BLOEMFONTEIN"/>
    <s v="SEEDLINGS ASS  28884"/>
    <n v="-70"/>
    <n v="31.85"/>
    <n v="-2229.5"/>
    <n v="-1328807.2500000014"/>
    <x v="35"/>
  </r>
  <r>
    <m/>
    <x v="92"/>
    <s v="Credit Note"/>
    <s v="4401543676"/>
    <s v="BUILDERS WAREHOUSE:SUNWARD PARK"/>
    <s v="SEEDLINGS ASS  28884"/>
    <n v="-54"/>
    <n v="31.85"/>
    <n v="-1719.9"/>
    <n v="-1330527.1500000013"/>
    <x v="35"/>
  </r>
  <r>
    <m/>
    <x v="92"/>
    <s v="Credit Note"/>
    <s v="4401543629"/>
    <s v="BUILDERS WAREHOUSE:NEWMARKET"/>
    <s v="SEEDLINGS ASS  28884"/>
    <n v="-13"/>
    <n v="31.85"/>
    <n v="-414.05"/>
    <n v="-1330941.2000000014"/>
    <x v="35"/>
  </r>
  <r>
    <m/>
    <x v="92"/>
    <s v="Credit Note"/>
    <s v="4401543708"/>
    <s v="BUILDERS WAREHOUSE:CEDAR SQUARE"/>
    <s v="SEEDLINGS ASS  28884"/>
    <n v="-15"/>
    <n v="31.85"/>
    <n v="-477.75"/>
    <n v="-1331418.9500000014"/>
    <x v="35"/>
  </r>
  <r>
    <m/>
    <x v="92"/>
    <s v="Credit Note"/>
    <s v="4401543609"/>
    <s v="BUILDERS WAREHOUSE:EDENVALE"/>
    <s v="SEEDLINGS ASS  28884"/>
    <n v="-28"/>
    <n v="31.85"/>
    <n v="-891.8"/>
    <n v="-1332310.7500000014"/>
    <x v="35"/>
  </r>
  <r>
    <m/>
    <x v="92"/>
    <s v="Credit Note"/>
    <s v="4401543693"/>
    <s v="BUILDERS WAREHOUSE:MIDDELBURG"/>
    <s v="SEEDLINGS ASS  28884"/>
    <n v="-10"/>
    <n v="31.85"/>
    <n v="-318.5"/>
    <n v="-1332629.2500000014"/>
    <x v="35"/>
  </r>
  <r>
    <m/>
    <x v="214"/>
    <s v="Credit Note"/>
    <s v="1147"/>
    <s v="LITTLE AUSTRIA"/>
    <s v="SEEDLINGS ASS"/>
    <n v="-12"/>
    <n v="29.99"/>
    <n v="-359.88"/>
    <n v="-1332989.1300000013"/>
    <x v="35"/>
  </r>
  <r>
    <m/>
    <x v="214"/>
    <s v="Credit Note"/>
    <s v="1099"/>
    <s v="RAINBOW GARDEN AND HOME CENTRE"/>
    <s v="SEEDLINGS ASS"/>
    <n v="-15"/>
    <n v="29.99"/>
    <n v="-449.85"/>
    <n v="-1333438.9800000014"/>
    <x v="35"/>
  </r>
  <r>
    <m/>
    <x v="214"/>
    <s v="Credit Note"/>
    <s v="4401544136"/>
    <s v="BUILDERS WAREHOUSE:NORTHMEAD"/>
    <s v="SEEDLINGS ASS  28884"/>
    <n v="-10"/>
    <n v="31.85"/>
    <n v="-318.5"/>
    <n v="-1333757.4800000014"/>
    <x v="35"/>
  </r>
  <r>
    <m/>
    <x v="214"/>
    <s v="Credit Note"/>
    <s v="4401544125"/>
    <s v="BUILDERS WAREHOUSE:ROBINDALE"/>
    <s v="SEEDLINGS ASS  28884"/>
    <n v="-11"/>
    <n v="31.85"/>
    <n v="-350.35"/>
    <n v="-1334107.8300000015"/>
    <x v="35"/>
  </r>
  <r>
    <m/>
    <x v="93"/>
    <s v="Credit Note"/>
    <s v="4401544507"/>
    <s v="BUILDERS WAREHOUSE:GEZINA NEW"/>
    <s v="SEEDLINGS ASS  28884"/>
    <n v="-40"/>
    <n v="31.85"/>
    <n v="-1274"/>
    <n v="-1335381.8300000015"/>
    <x v="35"/>
  </r>
  <r>
    <m/>
    <x v="93"/>
    <s v="Credit Note"/>
    <s v="4401544603"/>
    <s v="BUILDERS WAREHOUSE:CHERRY LANE"/>
    <s v="SEEDLINGS ASS  28884"/>
    <n v="-15"/>
    <n v="31.85"/>
    <n v="-477.75"/>
    <n v="-1335859.5800000015"/>
    <x v="35"/>
  </r>
  <r>
    <m/>
    <x v="93"/>
    <s v="Credit Note"/>
    <s v="4401544542"/>
    <s v="BUILDERS WAREHOUSE:BRYANSTON"/>
    <s v="SEEDLINGS ASS  28884"/>
    <n v="-2"/>
    <n v="31.85"/>
    <n v="-63.7"/>
    <n v="-1335923.2800000014"/>
    <x v="35"/>
  </r>
  <r>
    <m/>
    <x v="93"/>
    <s v="Credit Note"/>
    <s v="4401544587"/>
    <s v="BUILDERS WAREHOUSE:FOURWAYS"/>
    <s v="SEEDLINGS ASS  28884"/>
    <n v="-10"/>
    <n v="31.85"/>
    <n v="-318.5"/>
    <n v="-1336241.7800000014"/>
    <x v="35"/>
  </r>
  <r>
    <m/>
    <x v="93"/>
    <s v="Credit Note"/>
    <s v="4401544593"/>
    <s v="BUILDERS WAREHOUSE:RUSTENBURG"/>
    <s v="SEEDLINGS ASS  28884"/>
    <n v="-45"/>
    <n v="31.85"/>
    <n v="-1433.25"/>
    <n v="-1337675.0300000014"/>
    <x v="35"/>
  </r>
  <r>
    <m/>
    <x v="93"/>
    <s v="Credit Note"/>
    <s v="4401544621"/>
    <s v="BUILDERS WAREHOUSE:ZAMBEZI"/>
    <s v="SEEDLINGS ASS  28884"/>
    <n v="-42"/>
    <n v="31.85"/>
    <n v="-1337.7"/>
    <n v="-1339012.7300000014"/>
    <x v="35"/>
  </r>
  <r>
    <m/>
    <x v="93"/>
    <s v="Credit Note"/>
    <s v="4401544578"/>
    <s v="BUILDERS WAREHOUSE:WONDER PARK"/>
    <s v="SEEDLINGS ASS  28884"/>
    <n v="-28"/>
    <n v="31.85"/>
    <n v="-891.8"/>
    <n v="-1339904.5300000014"/>
    <x v="35"/>
  </r>
  <r>
    <m/>
    <x v="93"/>
    <s v="Credit Note"/>
    <s v="4401544578"/>
    <s v="BUILDERS WAREHOUSE:WONDER PARK"/>
    <s v="SEEDLINGS ASS  28884"/>
    <n v="-28"/>
    <n v="31.85"/>
    <n v="-891.8"/>
    <n v="-1340796.3300000015"/>
    <x v="35"/>
  </r>
  <r>
    <m/>
    <x v="94"/>
    <s v="Credit Note"/>
    <s v="4401544952"/>
    <s v="BUILDERS WAREHOUSE:BETHLEHEM"/>
    <s v="SEEDLINGS ASS"/>
    <n v="-100"/>
    <n v="31.85"/>
    <n v="-3185"/>
    <n v="-1343981.3300000015"/>
    <x v="35"/>
  </r>
  <r>
    <m/>
    <x v="94"/>
    <s v="Credit Note"/>
    <s v="15835"/>
    <s v="FH CHAMBERLAIN TRADING (PTY) LTD:RIVIERA"/>
    <s v="SEEDLINGS ASS"/>
    <n v="-10"/>
    <n v="31.85"/>
    <n v="-318.5"/>
    <n v="-1344299.8300000015"/>
    <x v="35"/>
  </r>
  <r>
    <m/>
    <x v="94"/>
    <s v="Credit Note"/>
    <s v="15835"/>
    <s v="FH CHAMBERLAIN TRADING (PTY) LTD:RIVIERA"/>
    <s v="SEEDLINGS ASS"/>
    <n v="-6"/>
    <n v="31.85"/>
    <n v="-191.1"/>
    <n v="-1344490.9300000016"/>
    <x v="35"/>
  </r>
  <r>
    <m/>
    <x v="94"/>
    <s v="Credit Note"/>
    <s v="4401544893"/>
    <s v="BUILDERS WAREHOUSE:MOKOPANE"/>
    <s v="SEEDLINGS ASS  28884"/>
    <n v="-10"/>
    <n v="31.85"/>
    <n v="-318.5"/>
    <n v="-1344809.4300000016"/>
    <x v="35"/>
  </r>
  <r>
    <m/>
    <x v="94"/>
    <s v="Credit Note"/>
    <s v="4401544816"/>
    <s v="BUILDERS WAREHOUSE:MOKOPANE"/>
    <s v="SEEDLINGS ASS  28884"/>
    <n v="-50"/>
    <n v="31.85"/>
    <n v="-1592.5"/>
    <n v="-1346401.9300000016"/>
    <x v="35"/>
  </r>
  <r>
    <m/>
    <x v="300"/>
    <s v="Credit Note"/>
    <s v="1885"/>
    <s v="LITTLE AUSTRIA"/>
    <s v="SEEDLINGS ASS"/>
    <n v="-6"/>
    <n v="29.99"/>
    <n v="-179.94"/>
    <n v="-1346581.8700000015"/>
    <x v="35"/>
  </r>
  <r>
    <m/>
    <x v="300"/>
    <s v="Credit Note"/>
    <s v="4401545046"/>
    <s v="BUILDERS WAREHOUSE:BAOBAB"/>
    <s v="SEEDLINGS ASS  28884"/>
    <n v="-30"/>
    <n v="31.85"/>
    <n v="-955.5"/>
    <n v="-1347537.3700000015"/>
    <x v="35"/>
  </r>
  <r>
    <m/>
    <x v="300"/>
    <s v="Credit Note"/>
    <s v="4401545354"/>
    <s v="BUILDERS WAREHOUSE:THOHOYANDOU"/>
    <s v="SEEDLINGS ASS  28884"/>
    <n v="-130"/>
    <n v="31.85"/>
    <n v="-4140.5"/>
    <n v="-1351677.8700000015"/>
    <x v="35"/>
  </r>
  <r>
    <m/>
    <x v="300"/>
    <s v="Credit Note"/>
    <s v="45663"/>
    <s v="FH CHAMBERLAIN TRADING (PTY) LTD:CENTURION"/>
    <s v="SEEDLINGS ASS"/>
    <n v="-24"/>
    <n v="31.85"/>
    <n v="-764.4"/>
    <n v="-1352442.2700000014"/>
    <x v="35"/>
  </r>
  <r>
    <m/>
    <x v="300"/>
    <s v="Credit Note"/>
    <s v="4401545282"/>
    <s v="BUILDERS WAREHOUSE:GREENSTONE"/>
    <s v="SEEDLINGS ASS  28884"/>
    <n v="-10"/>
    <n v="31.85"/>
    <n v="-318.5"/>
    <n v="-1352760.7700000014"/>
    <x v="35"/>
  </r>
  <r>
    <m/>
    <x v="300"/>
    <s v="Credit Note"/>
    <s v="88539A"/>
    <s v="FH CHAMBERLAIN TRADING (PTY) LTD:RIVIERA"/>
    <s v="SEEDLINGS ASS"/>
    <n v="-1"/>
    <n v="31.85"/>
    <n v="-31.85"/>
    <n v="-1352792.6200000015"/>
    <x v="35"/>
  </r>
  <r>
    <m/>
    <x v="268"/>
    <s v="Credit Note"/>
    <s v="1651"/>
    <s v="IMPALA FLORA"/>
    <s v="SEEDLINGS ASS"/>
    <n v="-14"/>
    <n v="28.65"/>
    <n v="-401.1"/>
    <n v="-1353193.7200000016"/>
    <x v="35"/>
  </r>
  <r>
    <m/>
    <x v="268"/>
    <s v="Credit Note"/>
    <s v="1924"/>
    <s v="MONTANA GARDEN PAVILION"/>
    <s v="SEEDLINGS ASS"/>
    <n v="-11"/>
    <n v="29.99"/>
    <n v="-329.89"/>
    <n v="-1353523.6100000015"/>
    <x v="35"/>
  </r>
  <r>
    <m/>
    <x v="268"/>
    <s v="Credit Note"/>
    <s v="4401545615"/>
    <s v="BUILDERS WAREHOUSE:NELSPRUIT"/>
    <s v="SEEDLINGS ASS  28884"/>
    <n v="-110"/>
    <n v="33.5"/>
    <n v="-3685"/>
    <n v="-1357208.6100000015"/>
    <x v="35"/>
  </r>
  <r>
    <m/>
    <x v="268"/>
    <s v="Credit Note"/>
    <s v="4401545645"/>
    <s v="BUILDERS WAREHOUSE:RIVONIA"/>
    <s v="SEEDLINGS ASS  28884"/>
    <n v="-10"/>
    <n v="33.5"/>
    <n v="-335"/>
    <n v="-1357543.6100000015"/>
    <x v="35"/>
  </r>
  <r>
    <m/>
    <x v="268"/>
    <s v="Credit Note"/>
    <s v="26826"/>
    <s v="LIFESTYLE HOME GARDEN"/>
    <s v="SEEDLINGS ASS"/>
    <n v="-4"/>
    <n v="29.2"/>
    <n v="-116.8"/>
    <n v="-1357660.4100000015"/>
    <x v="35"/>
  </r>
  <r>
    <m/>
    <x v="268"/>
    <s v="Credit Note"/>
    <s v="4401545629"/>
    <s v="BUILDERS WAREHOUSE:CEDAR SQUARE"/>
    <s v="SEEDLINGS ASS  28884"/>
    <n v="-10"/>
    <n v="33.5"/>
    <n v="-335"/>
    <n v="-1357995.4100000015"/>
    <x v="35"/>
  </r>
  <r>
    <m/>
    <x v="268"/>
    <s v="Credit Note"/>
    <s v="1148"/>
    <s v="THYME SQUARE"/>
    <s v="SEEDLINGS ASS"/>
    <n v="-31"/>
    <n v="27.3"/>
    <n v="-846.3"/>
    <n v="-1358841.7100000016"/>
    <x v="35"/>
  </r>
  <r>
    <m/>
    <x v="268"/>
    <s v="Credit Note"/>
    <s v="4401545652"/>
    <s v="BUILDERS WAREHOUSE:EDENVALE"/>
    <s v="SEEDLINGS ASS  28884"/>
    <n v="-2"/>
    <n v="33.5"/>
    <n v="-67"/>
    <n v="-1358908.7100000016"/>
    <x v="35"/>
  </r>
  <r>
    <m/>
    <x v="301"/>
    <s v="Credit Note"/>
    <s v="4401546011"/>
    <s v="BUILDERS WAREHOUSE:GREENSTONE"/>
    <s v="SEEDLINGS ASS  28884"/>
    <n v="-15"/>
    <n v="33.5"/>
    <n v="-502.5"/>
    <n v="-1359411.2100000016"/>
    <x v="35"/>
  </r>
  <r>
    <m/>
    <x v="301"/>
    <s v="Credit Note"/>
    <s v="4401546068"/>
    <s v="BUILDERS WAREHOUSE:NORWOOD"/>
    <s v="SEEDLINGS ASS  28884"/>
    <n v="-20"/>
    <n v="33.5"/>
    <n v="-670"/>
    <n v="-1360081.2100000016"/>
    <x v="35"/>
  </r>
  <r>
    <m/>
    <x v="301"/>
    <s v="Credit Note"/>
    <s v="4401546132"/>
    <s v="BUILDERS WAREHOUSE:BOKSBURG (NEW)"/>
    <s v="SEEDLINGS ASS  28884"/>
    <n v="-40"/>
    <n v="33.5"/>
    <n v="-1340"/>
    <n v="-1361421.2100000016"/>
    <x v="35"/>
  </r>
  <r>
    <m/>
    <x v="301"/>
    <s v="Credit Note"/>
    <s v="4401546030"/>
    <s v="BUILDERS WAREHOUSE:NORTHMEAD"/>
    <s v="SEEDLINGS ASS  28884"/>
    <n v="-15"/>
    <n v="33.5"/>
    <n v="-502.5"/>
    <n v="-1361923.7100000016"/>
    <x v="35"/>
  </r>
  <r>
    <m/>
    <x v="301"/>
    <s v="Credit Note"/>
    <s v="4401546070"/>
    <s v="BUILDERS WAREHOUSE:VEREENIGING"/>
    <s v="SEEDLINGS ASS  28884"/>
    <n v="-12"/>
    <n v="33.5"/>
    <n v="-402"/>
    <n v="-1362325.7100000016"/>
    <x v="35"/>
  </r>
  <r>
    <m/>
    <x v="301"/>
    <s v="Credit Note"/>
    <s v="4401546021"/>
    <s v="BUILDERS WAREHOUSE:ROBINDALE"/>
    <s v="SEEDLINGS ASS  28884"/>
    <n v="-10"/>
    <n v="33.5"/>
    <n v="-335"/>
    <n v="-1362660.7100000016"/>
    <x v="35"/>
  </r>
  <r>
    <m/>
    <x v="301"/>
    <s v="Credit Note"/>
    <s v="4401546066"/>
    <s v="BUILDERS WAREHOUSE:STRUBENS VALLEY"/>
    <s v="SEEDLINGS ASS  28884"/>
    <n v="-25"/>
    <n v="33.5"/>
    <n v="-837.5"/>
    <n v="-1363498.2100000016"/>
    <x v="35"/>
  </r>
  <r>
    <m/>
    <x v="301"/>
    <s v="Credit Note"/>
    <s v="4401546146"/>
    <s v="BUILDERS WAREHOUSE:NOORDHEUWEL"/>
    <s v="SEEDLINGS ASS  28884"/>
    <n v="-10"/>
    <n v="33.5"/>
    <n v="-335"/>
    <n v="-1363833.2100000016"/>
    <x v="35"/>
  </r>
  <r>
    <m/>
    <x v="187"/>
    <s v="Credit Note"/>
    <s v="4401546471"/>
    <s v="BUILDERS WAREHOUSE:ERASMUS PARK"/>
    <s v="SEEDLINGS ASS  28884"/>
    <n v="-50"/>
    <n v="33.5"/>
    <n v="-1675"/>
    <n v="-1365508.2100000016"/>
    <x v="35"/>
  </r>
  <r>
    <m/>
    <x v="187"/>
    <s v="Credit Note"/>
    <s v="4401546545"/>
    <s v="BUILDERS WAREHOUSE:WOODLANDS"/>
    <s v="SEEDLINGS ASS  28884"/>
    <n v="-40"/>
    <n v="33.5"/>
    <n v="-1340"/>
    <n v="-1366848.2100000016"/>
    <x v="35"/>
  </r>
  <r>
    <m/>
    <x v="187"/>
    <s v="Credit Note"/>
    <s v="4401546469"/>
    <s v="BUILDERS WAREHOUSE:RASLOUW"/>
    <s v="SEEDLINGS ASS  28884"/>
    <n v="-40"/>
    <n v="33.5"/>
    <n v="-1340"/>
    <n v="-1368188.2100000016"/>
    <x v="35"/>
  </r>
  <r>
    <m/>
    <x v="187"/>
    <s v="Credit Note"/>
    <s v="4401546527"/>
    <s v="BUILDERS WAREHOUSE:CENTURION"/>
    <s v="SEEDLINGS ASS  28884"/>
    <n v="-35"/>
    <n v="33.5"/>
    <n v="-1172.5"/>
    <n v="-1369360.7100000016"/>
    <x v="35"/>
  </r>
  <r>
    <m/>
    <x v="187"/>
    <s v="Credit Note"/>
    <s v="4401546466"/>
    <s v="BUILDERS WAREHOUSE:CHERRY LANE"/>
    <s v="SEEDLINGS ASS  28884"/>
    <n v="-6"/>
    <n v="33.5"/>
    <n v="-201"/>
    <n v="-1369561.7100000016"/>
    <x v="35"/>
  </r>
  <r>
    <m/>
    <x v="187"/>
    <s v="Credit Note"/>
    <s v="4401546530"/>
    <s v="BUILDERS WAREHOUSE:ZAMBEZI"/>
    <s v="SEEDLINGS ASS  28884"/>
    <n v="-23"/>
    <n v="33.5"/>
    <n v="-770.5"/>
    <n v="-1370332.2100000016"/>
    <x v="35"/>
  </r>
  <r>
    <m/>
    <x v="187"/>
    <s v="Credit Note"/>
    <s v="1653"/>
    <s v="HILLCREST NURSERY"/>
    <s v="SEEDLINGS ASS"/>
    <n v="-15"/>
    <n v="33.99"/>
    <n v="-509.85"/>
    <n v="-1370842.0600000017"/>
    <x v="35"/>
  </r>
  <r>
    <m/>
    <x v="187"/>
    <s v="Credit Note"/>
    <s v="1652"/>
    <s v="CENTRAL NURSERY DEPOT"/>
    <s v="SEEDLINGS ASS"/>
    <n v="-64"/>
    <n v="33.99"/>
    <n v="-2175.36"/>
    <n v="-1373017.4200000018"/>
    <x v="35"/>
  </r>
  <r>
    <m/>
    <x v="188"/>
    <s v="Credit Note"/>
    <s v="4401546864"/>
    <s v="BUILDERS WAREHOUSE:SECUNDA"/>
    <s v="SEEDLINGS ASS  28884"/>
    <n v="-50"/>
    <n v="33.5"/>
    <n v="-1675"/>
    <n v="-1374692.4200000018"/>
    <x v="35"/>
  </r>
  <r>
    <m/>
    <x v="188"/>
    <s v="Credit Note"/>
    <s v="4401546920"/>
    <s v="BUILDERS WAREHOUSE:KLERKSDORP"/>
    <s v="SEEDLINGS ASS  28884"/>
    <n v="-47"/>
    <n v="33.5"/>
    <n v="-1574.5"/>
    <n v="-1376266.9200000018"/>
    <x v="35"/>
  </r>
  <r>
    <m/>
    <x v="188"/>
    <s v="Credit Note"/>
    <s v="37099"/>
    <s v="FH CHAMBERLAIN TRADING (PTY) LTD:MONTANA"/>
    <s v="SEEDLINGS ASS"/>
    <n v="-132"/>
    <n v="28.5"/>
    <n v="-3762"/>
    <n v="-1380028.9200000018"/>
    <x v="35"/>
  </r>
  <r>
    <m/>
    <x v="188"/>
    <s v="Credit Note"/>
    <s v="4401546915"/>
    <s v="BUILDERS WAREHOUSE:CRAIGHALL PARK"/>
    <s v="SEEDLINGS ASS  28884"/>
    <n v="-20"/>
    <n v="33.5"/>
    <n v="-670"/>
    <n v="-1380698.9200000018"/>
    <x v="35"/>
  </r>
  <r>
    <m/>
    <x v="189"/>
    <s v="Credit Note"/>
    <s v="1654"/>
    <s v="CRISANRA KWEKERY"/>
    <s v="SEEDLINGS ASS"/>
    <n v="-6"/>
    <n v="27.8"/>
    <n v="-166.8"/>
    <n v="-1380865.7200000018"/>
    <x v="35"/>
  </r>
  <r>
    <m/>
    <x v="189"/>
    <s v="Credit Note"/>
    <s v="4401547286"/>
    <s v="BUILDERS WAREHOUSE:BEDFORDVIEW"/>
    <s v="SEEDLINGS ASS  28884"/>
    <n v="-30"/>
    <n v="33.5"/>
    <n v="-1005"/>
    <n v="-1381870.7200000018"/>
    <x v="35"/>
  </r>
  <r>
    <m/>
    <x v="189"/>
    <s v="Credit Note"/>
    <s v="4401547386"/>
    <s v="BUILDERS WAREHOUSE:NORTHRIDING"/>
    <s v="SEEDLINGS ASS  28884"/>
    <n v="-15"/>
    <n v="33.5"/>
    <n v="-502.5"/>
    <n v="-1382373.2200000018"/>
    <x v="35"/>
  </r>
  <r>
    <m/>
    <x v="189"/>
    <s v="Credit Note"/>
    <s v="4401547381"/>
    <s v="BUILDERS WAREHOUSE:KEMPTON PARK"/>
    <s v="SEEDLINGS ASS  28884"/>
    <n v="-20"/>
    <n v="33.5"/>
    <n v="-670"/>
    <n v="-1383043.2200000018"/>
    <x v="35"/>
  </r>
  <r>
    <m/>
    <x v="189"/>
    <s v="Credit Note"/>
    <s v="15842"/>
    <s v="GARDENSHOP PARKTOWN"/>
    <s v="SEEDLINGS ASS"/>
    <n v="-35"/>
    <n v="33.5"/>
    <n v="-1172.5"/>
    <n v="-1384215.7200000018"/>
    <x v="35"/>
  </r>
  <r>
    <m/>
    <x v="189"/>
    <s v="Credit Note"/>
    <s v="4401547351"/>
    <s v="BUILDERS WAREHOUSE:NORWOOD"/>
    <s v="SEEDLINGS ASS  28884"/>
    <n v="-10"/>
    <n v="33.5"/>
    <n v="-335"/>
    <n v="-1384550.7200000018"/>
    <x v="35"/>
  </r>
  <r>
    <m/>
    <x v="189"/>
    <s v="Credit Note"/>
    <s v="4401547254"/>
    <s v="BUILDERS WAREHOUSE:FLORIDA GLEN"/>
    <s v="SEEDLINGS ASS  28884"/>
    <n v="-10"/>
    <n v="33.5"/>
    <n v="-335"/>
    <n v="-1384885.7200000018"/>
    <x v="35"/>
  </r>
  <r>
    <m/>
    <x v="189"/>
    <s v="Credit Note"/>
    <s v="4401547162"/>
    <s v="BUILDERS WAREHOUSE:GLEN EAGLES"/>
    <s v="SEEDLINGS ASS"/>
    <n v="-10"/>
    <n v="33.5"/>
    <n v="-335"/>
    <n v="-1385220.7200000018"/>
    <x v="35"/>
  </r>
  <r>
    <m/>
    <x v="95"/>
    <s v="Credit Note"/>
    <s v="4401547310"/>
    <s v="BUILDERS WAREHOUSE:NOORDHEUWEL"/>
    <s v="SEEDLINGS ASS  28884"/>
    <n v="-10"/>
    <n v="33.5"/>
    <n v="-335"/>
    <n v="-1385555.7200000018"/>
    <x v="35"/>
  </r>
  <r>
    <m/>
    <x v="95"/>
    <s v="Credit Note"/>
    <s v="1655"/>
    <s v="IMPALA FLORA"/>
    <s v="SEEDLINGS ASS"/>
    <n v="-20"/>
    <n v="28.65"/>
    <n v="-573"/>
    <n v="-1386128.7200000018"/>
    <x v="35"/>
  </r>
  <r>
    <m/>
    <x v="95"/>
    <s v="Credit Note"/>
    <s v="4401547886"/>
    <s v="BUILDERS WAREHOUSE:MAFIKENG"/>
    <s v="SEEDLINGS ASS  28884"/>
    <n v="-70"/>
    <n v="33.5"/>
    <n v="-2345"/>
    <n v="-1388473.7200000018"/>
    <x v="35"/>
  </r>
  <r>
    <m/>
    <x v="95"/>
    <s v="Credit Note"/>
    <s v="4401547865"/>
    <s v="BUILDERS WAREHOUSE:SUNWARD PARK"/>
    <s v="SEEDLINGS ASS  28884"/>
    <n v="-20"/>
    <n v="33.5"/>
    <n v="-670"/>
    <n v="-1389143.7200000018"/>
    <x v="35"/>
  </r>
  <r>
    <m/>
    <x v="95"/>
    <s v="Credit Note"/>
    <s v="4401547824"/>
    <s v="BUILDERS WAREHOUSE:FOURWAYS"/>
    <s v="SEEDLINGS ASS  28884"/>
    <n v="-10"/>
    <n v="33.5"/>
    <n v="-335"/>
    <n v="-1389478.7200000018"/>
    <x v="35"/>
  </r>
  <r>
    <m/>
    <x v="95"/>
    <s v="Credit Note"/>
    <s v="4401547789"/>
    <s v="BUILDERS WAREHOUSE:RIVONIA"/>
    <s v="SEEDLINGS ASS  28884"/>
    <n v="-30"/>
    <n v="33.5"/>
    <n v="-1005"/>
    <n v="-1390483.7200000018"/>
    <x v="35"/>
  </r>
  <r>
    <m/>
    <x v="95"/>
    <s v="Credit Note"/>
    <s v="4401547910"/>
    <s v="BUILDERS WAREHOUSE:CARNIVAL MALL"/>
    <s v="SEEDLINGS ASS  28884"/>
    <n v="-73"/>
    <n v="33.5"/>
    <n v="-2445.5"/>
    <n v="-1392929.2200000018"/>
    <x v="35"/>
  </r>
  <r>
    <m/>
    <x v="95"/>
    <s v="Credit Note"/>
    <s v="4401547785"/>
    <s v="BUILDERS WAREHOUSE:NEWMARKET"/>
    <s v="SEEDLINGS ASS  28884"/>
    <n v="-14"/>
    <n v="33.5"/>
    <n v="-469"/>
    <n v="-1393398.2200000018"/>
    <x v="35"/>
  </r>
  <r>
    <m/>
    <x v="95"/>
    <s v="Credit Note"/>
    <s v="4401547804"/>
    <s v="BUILDERS WAREHOUSE:EDENVALE"/>
    <s v="SEEDLINGS ASS  28884"/>
    <n v="-20"/>
    <n v="33.5"/>
    <n v="-670"/>
    <n v="-1394068.2200000018"/>
    <x v="35"/>
  </r>
  <r>
    <m/>
    <x v="269"/>
    <s v="Credit Note"/>
    <s v="1888"/>
    <s v="LITTLE AUSTRIA"/>
    <s v="SEEDLINGS ASS"/>
    <n v="-14"/>
    <n v="31.8"/>
    <n v="-445.2"/>
    <n v="-1394513.4200000018"/>
    <x v="35"/>
  </r>
  <r>
    <m/>
    <x v="269"/>
    <s v="Credit Note"/>
    <s v="4401548488"/>
    <s v="BUILDERS WAREHOUSE:NORTHMEAD"/>
    <s v="SEEDLINGS ASS  28884"/>
    <n v="-10"/>
    <n v="33.5"/>
    <n v="-335"/>
    <n v="-1394848.4200000018"/>
    <x v="35"/>
  </r>
  <r>
    <m/>
    <x v="269"/>
    <s v="Credit Note"/>
    <s v="4401548506"/>
    <s v="BUILDERS WAREHOUSE:GREENSTONE"/>
    <s v="SEEDLINGS ASS  28884"/>
    <n v="-15"/>
    <n v="33.5"/>
    <n v="-502.5"/>
    <n v="-1395350.9200000018"/>
    <x v="35"/>
  </r>
  <r>
    <m/>
    <x v="269"/>
    <s v="Credit Note"/>
    <s v="4401548429"/>
    <s v="BUILDERS WAREHOUSE:STRUBENS VALLEY"/>
    <s v="SEEDLINGS ASS  28884"/>
    <n v="-15"/>
    <n v="33.5"/>
    <n v="-502.5"/>
    <n v="-1395853.4200000018"/>
    <x v="35"/>
  </r>
  <r>
    <m/>
    <x v="269"/>
    <s v="Credit Note"/>
    <s v="4401548532"/>
    <s v="BUILDERS WAREHOUSE:NOORDHEUWEL"/>
    <s v="SEEDLINGS ASS  28884"/>
    <n v="-10"/>
    <n v="33.5"/>
    <n v="-335"/>
    <n v="-1396188.4200000018"/>
    <x v="35"/>
  </r>
  <r>
    <m/>
    <x v="96"/>
    <s v="Credit Note"/>
    <s v="4401549095"/>
    <s v="BUILDERS WAREHOUSE:LYNNWOOD"/>
    <s v="SEEDLINGS ASS  28884"/>
    <n v="-70"/>
    <n v="33.5"/>
    <n v="-2345"/>
    <n v="-1398533.4200000018"/>
    <x v="35"/>
  </r>
  <r>
    <m/>
    <x v="96"/>
    <s v="Credit Note"/>
    <s v="4401549060"/>
    <s v="BUILDERS WAREHOUSE:GEZINA NEW"/>
    <s v="SEEDLINGS ASS  28884"/>
    <n v="-79"/>
    <n v="33.5"/>
    <n v="-2646.5"/>
    <n v="-1401179.9200000018"/>
    <x v="35"/>
  </r>
  <r>
    <m/>
    <x v="96"/>
    <s v="Credit Note"/>
    <s v="4401549067"/>
    <s v="BUILDERS WAREHOUSE:WONDER PARK"/>
    <s v="SEEDLINGS ASS  28884"/>
    <n v="-68"/>
    <n v="33.5"/>
    <n v="-2278"/>
    <n v="-1403457.9200000018"/>
    <x v="35"/>
  </r>
  <r>
    <m/>
    <x v="96"/>
    <s v="Credit Note"/>
    <s v="26955"/>
    <s v="LIFESTYLE HOME GARDEN"/>
    <s v="SEEDLINGS ASS"/>
    <n v="-22"/>
    <n v="30"/>
    <n v="-660"/>
    <n v="-1404117.9200000018"/>
    <x v="35"/>
  </r>
  <r>
    <m/>
    <x v="96"/>
    <s v="Credit Note"/>
    <s v="26954"/>
    <s v="LIFESTYLE HOME GARDEN"/>
    <s v="SEEDLINGS ASS WINTER SPECIAL"/>
    <n v="-60"/>
    <n v="20"/>
    <n v="-1200"/>
    <n v="-1405317.9200000018"/>
    <x v="35"/>
  </r>
  <r>
    <m/>
    <x v="96"/>
    <s v="Credit Note"/>
    <s v="26956"/>
    <s v="LIFESTYLE HOME GARDEN"/>
    <s v="SEEDLINGS ASS"/>
    <n v="-174"/>
    <n v="9.1999999999999993"/>
    <n v="-1600.8"/>
    <n v="-1406918.7200000018"/>
    <x v="35"/>
  </r>
  <r>
    <m/>
    <x v="96"/>
    <s v="Credit Note"/>
    <s v="4401548926"/>
    <s v="BUILDERS WAREHOUSE:GLEN EAGLES"/>
    <s v="SEEDLINGS ASS  28884"/>
    <n v="-20"/>
    <n v="33.5"/>
    <n v="-670"/>
    <n v="-1407588.7200000018"/>
    <x v="35"/>
  </r>
  <r>
    <m/>
    <x v="96"/>
    <s v="Credit Note"/>
    <s v="1660"/>
    <s v="CENTRAL NURSERY DEPOT"/>
    <s v="SEEDLINGS ASS"/>
    <n v="-60"/>
    <n v="33.99"/>
    <n v="-2039.4"/>
    <n v="-1409628.1200000017"/>
    <x v="35"/>
  </r>
  <r>
    <m/>
    <x v="96"/>
    <s v="Credit Note"/>
    <s v="1659"/>
    <s v="CENTRAL NURSERY DEPOT"/>
    <s v="SEEDLINGS ASS"/>
    <n v="-30"/>
    <n v="33.99"/>
    <n v="-1019.7"/>
    <n v="-1410647.8200000017"/>
    <x v="35"/>
  </r>
  <r>
    <m/>
    <x v="96"/>
    <s v="Credit Note"/>
    <s v="1658"/>
    <s v="HILLCREST NURSERY"/>
    <s v="SEEDLINGS ASS"/>
    <n v="-2"/>
    <n v="33.99"/>
    <n v="-67.98"/>
    <n v="-1410715.8000000017"/>
    <x v="35"/>
  </r>
  <r>
    <m/>
    <x v="96"/>
    <s v="Credit Note"/>
    <s v="4401549030"/>
    <s v="BUILDERS WAREHOUSE:BRYANSTON"/>
    <s v="SEEDLINGS ASS  28884"/>
    <n v="-2"/>
    <n v="33.5"/>
    <n v="-67"/>
    <n v="-1410782.8000000017"/>
    <x v="35"/>
  </r>
  <r>
    <m/>
    <x v="96"/>
    <s v="Credit Note"/>
    <s v="87990A"/>
    <s v="MONTROSE NURSERY"/>
    <s v="SEEDLINGS ASS"/>
    <n v="-7"/>
    <n v="29.99"/>
    <n v="-209.93"/>
    <n v="-1410992.7300000016"/>
    <x v="35"/>
  </r>
  <r>
    <m/>
    <x v="96"/>
    <s v="Credit Note"/>
    <s v="4401548930"/>
    <s v="BUILDERS WAREHOUSE:WOODLANDS"/>
    <s v="SEEDLINGS ASS  28884"/>
    <n v="-25"/>
    <n v="33.5"/>
    <n v="-837.5"/>
    <n v="-1411830.2300000016"/>
    <x v="35"/>
  </r>
  <r>
    <m/>
    <x v="97"/>
    <s v="Credit Note"/>
    <s v="4401549086"/>
    <s v="BUILDERS WAREHOUSE:RUSTENBURG"/>
    <s v="SEEDLINGS ASS  28884"/>
    <n v="-54"/>
    <n v="33.5"/>
    <n v="-1809"/>
    <n v="-1413639.2300000016"/>
    <x v="35"/>
  </r>
  <r>
    <m/>
    <x v="97"/>
    <s v="Credit Note"/>
    <s v="4401549730"/>
    <s v="BUILDERS WAREHOUSE:ZAMBEZI"/>
    <s v="SEEDLINGS ASS  28884"/>
    <n v="-20"/>
    <n v="33.5"/>
    <n v="-670"/>
    <n v="-1414309.2300000016"/>
    <x v="35"/>
  </r>
  <r>
    <m/>
    <x v="97"/>
    <s v="Credit Note"/>
    <s v="30965"/>
    <s v="FH CHAMBERLAIN TRADING (PTY) LTD:SILVER LAKES"/>
    <s v="SEEDLINGS ASS"/>
    <n v="-15"/>
    <n v="28.5"/>
    <n v="-427.5"/>
    <n v="-1414736.7300000016"/>
    <x v="35"/>
  </r>
  <r>
    <m/>
    <x v="97"/>
    <s v="Credit Note"/>
    <s v="4401549678"/>
    <s v="BUILDERS WAREHOUSE:KLERKSDORP"/>
    <s v="SEEDLINGS ASS  28884"/>
    <n v="-49"/>
    <n v="33.5"/>
    <n v="-1641.5"/>
    <n v="-1416378.2300000016"/>
    <x v="35"/>
  </r>
  <r>
    <m/>
    <x v="97"/>
    <s v="Credit Note"/>
    <s v="4401549651"/>
    <s v="BUILDERS WAREHOUSE:CENTURION"/>
    <s v="SEEDLINGS ASS  28884"/>
    <n v="-30"/>
    <n v="33.5"/>
    <n v="-1005"/>
    <n v="-1417383.2300000016"/>
    <x v="35"/>
  </r>
  <r>
    <m/>
    <x v="97"/>
    <s v="Credit Note"/>
    <s v="4401549674"/>
    <s v="BUILDERS WAREHOUSE:LAMBTON"/>
    <s v="SEEDLINGS ASS  28884"/>
    <n v="-30"/>
    <n v="33.5"/>
    <n v="-1005"/>
    <n v="-1418388.2300000016"/>
    <x v="35"/>
  </r>
  <r>
    <m/>
    <x v="97"/>
    <s v="Credit Note"/>
    <s v="4401549630"/>
    <s v="BUILDERS WAREHOUSE:SOUTHGATE"/>
    <s v="SEEDLINGS ASS  28884"/>
    <n v="-30"/>
    <n v="33.5"/>
    <n v="-1005"/>
    <n v="-1419393.2300000016"/>
    <x v="35"/>
  </r>
  <r>
    <m/>
    <x v="97"/>
    <s v="Credit Note"/>
    <s v="4401549495"/>
    <s v="BUILDERS WAREHOUSE:CRAIGHALL PARK"/>
    <s v="SEEDLINGS ASS  28884"/>
    <n v="-13"/>
    <n v="33.5"/>
    <n v="-435.5"/>
    <n v="-1419828.7300000016"/>
    <x v="35"/>
  </r>
  <r>
    <m/>
    <x v="97"/>
    <s v="Credit Note"/>
    <s v="4401548960"/>
    <s v="BUILDERS WAREHOUSE:CHERRY LANE"/>
    <s v="SEEDLINGS ASS  28884"/>
    <n v="-8"/>
    <n v="33.5"/>
    <n v="-268"/>
    <n v="-1420096.7300000016"/>
    <x v="35"/>
  </r>
  <r>
    <m/>
    <x v="270"/>
    <s v="Credit Note"/>
    <s v="1889"/>
    <s v="SYLVIA PASS GARDEN CENTRE"/>
    <s v="SEEDLINGS ASS"/>
    <n v="-28"/>
    <n v="31.8"/>
    <n v="-890.4"/>
    <n v="-1420987.1300000015"/>
    <x v="35"/>
  </r>
  <r>
    <m/>
    <x v="270"/>
    <s v="Credit Note"/>
    <s v="4401550302"/>
    <s v="BUILDERS WAREHOUSE:NELSPRUIT"/>
    <s v="SEEDLINGS ASS  28884"/>
    <n v="-89"/>
    <n v="33.5"/>
    <n v="-2981.5"/>
    <n v="-1423968.6300000015"/>
    <x v="35"/>
  </r>
  <r>
    <m/>
    <x v="270"/>
    <s v="Credit Note"/>
    <s v="4401550199"/>
    <s v="BUILDERS WAREHOUSE:EMALALHENI"/>
    <s v="SEEDLINGS ASS  28884"/>
    <n v="-40"/>
    <n v="33.5"/>
    <n v="-1340"/>
    <n v="-1425308.6300000015"/>
    <x v="35"/>
  </r>
  <r>
    <m/>
    <x v="270"/>
    <s v="Credit Note"/>
    <s v="4401550388"/>
    <s v="BUILDERS WAREHOUSE:ROBINDALE"/>
    <s v="SEEDLINGS ASS  28884"/>
    <n v="-20"/>
    <n v="33.5"/>
    <n v="-670"/>
    <n v="-1425978.6300000015"/>
    <x v="35"/>
  </r>
  <r>
    <m/>
    <x v="270"/>
    <s v="Credit Note"/>
    <s v="4401550352"/>
    <s v="BUILDERS WAREHOUSE:GREENSTONE"/>
    <s v="SEEDLINGS ASS  28884"/>
    <n v="-38"/>
    <n v="33.5"/>
    <n v="-1273"/>
    <n v="-1427251.6300000015"/>
    <x v="35"/>
  </r>
  <r>
    <m/>
    <x v="270"/>
    <s v="Credit Note"/>
    <s v="4401550379"/>
    <s v="BUILDERS WAREHOUSE:MIDDELBURG"/>
    <s v="SEEDLINGS ASS  28884"/>
    <n v="-10"/>
    <n v="33.5"/>
    <n v="-335"/>
    <n v="-1427586.6300000015"/>
    <x v="35"/>
  </r>
  <r>
    <m/>
    <x v="270"/>
    <s v="Credit Note"/>
    <s v="4401550373"/>
    <s v="BUILDERS WAREHOUSE:MIDDELBURG"/>
    <s v="SEEDLINGS ASS  28884"/>
    <n v="-20"/>
    <n v="33.5"/>
    <n v="-670"/>
    <n v="-1428256.6300000015"/>
    <x v="35"/>
  </r>
  <r>
    <m/>
    <x v="270"/>
    <s v="Credit Note"/>
    <s v="4401550366"/>
    <s v="BUILDERS WAREHOUSE:NORTHRIDING"/>
    <s v="SEEDLINGS ASS  28884"/>
    <n v="-10"/>
    <n v="33.5"/>
    <n v="-335"/>
    <n v="-1428591.6300000015"/>
    <x v="35"/>
  </r>
  <r>
    <m/>
    <x v="98"/>
    <s v="Credit Note"/>
    <s v="4401550861"/>
    <s v="BUILDERS WAREHOUSE:HARTEBEESPOORT"/>
    <s v="SEEDLINGS ASS  28884"/>
    <n v="-60"/>
    <n v="33.5"/>
    <n v="-2010"/>
    <n v="-1430601.6300000015"/>
    <x v="35"/>
  </r>
  <r>
    <m/>
    <x v="98"/>
    <s v="Credit Note"/>
    <s v="4401550863"/>
    <s v="BUILDERS WAREHOUSE:EDENVALE"/>
    <s v="SEEDLINGS ASS  28884"/>
    <n v="-13"/>
    <n v="33.5"/>
    <n v="-435.5"/>
    <n v="-1431037.1300000015"/>
    <x v="35"/>
  </r>
  <r>
    <m/>
    <x v="98"/>
    <s v="Credit Note"/>
    <s v="4401550869"/>
    <s v="BUILDERS WAREHOUSE:CARNIVAL MALL"/>
    <s v="SEEDLINGS ASS  28884"/>
    <n v="-60"/>
    <n v="33.5"/>
    <n v="-2010"/>
    <n v="-1433047.1300000015"/>
    <x v="35"/>
  </r>
  <r>
    <m/>
    <x v="98"/>
    <s v="Credit Note"/>
    <s v="4401550872"/>
    <s v="BUILDERS WAREHOUSE:RIVONIA"/>
    <s v="SEEDLINGS ASS  28884"/>
    <n v="-10"/>
    <n v="33.5"/>
    <n v="-335"/>
    <n v="-1433382.1300000015"/>
    <x v="35"/>
  </r>
  <r>
    <m/>
    <x v="98"/>
    <s v="Credit Note"/>
    <s v="4401550889"/>
    <s v="BUILDERS WAREHOUSE:SUNWARD PARK"/>
    <s v="SEEDLINGS ASS  28884"/>
    <n v="-60"/>
    <n v="33.5"/>
    <n v="-2010"/>
    <n v="-1435392.1300000015"/>
    <x v="35"/>
  </r>
  <r>
    <m/>
    <x v="98"/>
    <s v="Credit Note"/>
    <s v="4401550744"/>
    <s v="BUILDERS WAREHOUSE:NEWMARKET"/>
    <s v="SEEDLINGS ASS  28884"/>
    <n v="-50"/>
    <n v="33.5"/>
    <n v="-1675"/>
    <n v="-1437067.1300000015"/>
    <x v="35"/>
  </r>
  <r>
    <m/>
    <x v="98"/>
    <s v="Credit Note"/>
    <s v="4401550860"/>
    <s v="BUILDERS WAREHOUSE:BOKSBURG (NEW)"/>
    <s v="SEEDLINGS ASS  28884"/>
    <n v="-30"/>
    <n v="33.5"/>
    <n v="-1005"/>
    <n v="-1438072.1300000015"/>
    <x v="35"/>
  </r>
  <r>
    <m/>
    <x v="98"/>
    <s v="Credit Note"/>
    <s v="4401550844"/>
    <s v="BUILDERS WAREHOUSE:NORTHMEAD"/>
    <s v="SEEDLINGS ASS  28884"/>
    <n v="-20"/>
    <n v="33.5"/>
    <n v="-670"/>
    <n v="-1438742.1300000015"/>
    <x v="35"/>
  </r>
  <r>
    <m/>
    <x v="98"/>
    <s v="Credit Note"/>
    <s v="19437"/>
    <s v="FH CHAMBERLAIN TRADING (PTY) LTD:STRUBENSVALLEY"/>
    <s v="SEEDLINGS ASS"/>
    <n v="-115"/>
    <n v="28.5"/>
    <n v="-3277.5"/>
    <n v="-1442019.6300000015"/>
    <x v="35"/>
  </r>
  <r>
    <m/>
    <x v="98"/>
    <s v="Credit Note"/>
    <s v="1890"/>
    <s v="THYME SQUARE"/>
    <s v="SEEDLINGS ASS"/>
    <n v="-38"/>
    <n v="28.95"/>
    <n v="-1100.0999999999999"/>
    <n v="-1443119.7300000016"/>
    <x v="35"/>
  </r>
  <r>
    <m/>
    <x v="98"/>
    <s v="Credit Note"/>
    <s v="11839"/>
    <s v="FH CHAMBERLAIN TRADING (PTY) LTD:KYALAMI"/>
    <s v="SEEDLINGS ASS"/>
    <n v="-27"/>
    <n v="28.5"/>
    <n v="-769.5"/>
    <n v="-1443889.2300000016"/>
    <x v="35"/>
  </r>
  <r>
    <m/>
    <x v="98"/>
    <s v="Credit Note"/>
    <s v="15855"/>
    <s v="GARDENSHOP PARKTOWN"/>
    <s v="SEEDLINGS ASS"/>
    <n v="-3"/>
    <n v="33.5"/>
    <n v="-100.5"/>
    <n v="-1443989.7300000016"/>
    <x v="35"/>
  </r>
  <r>
    <m/>
    <x v="302"/>
    <s v="Credit Note"/>
    <s v="1891"/>
    <s v="LITTLE AUSTRIA"/>
    <s v="SEEDLINGS ASS"/>
    <n v="-1"/>
    <n v="31.8"/>
    <n v="-31.8"/>
    <n v="-1444021.5300000017"/>
    <x v="35"/>
  </r>
  <r>
    <m/>
    <x v="302"/>
    <s v="Credit Note"/>
    <s v="1149"/>
    <s v="IMPALA FLORA"/>
    <s v="SEEDLINGS ASS"/>
    <n v="-17"/>
    <n v="29.99"/>
    <n v="-509.83"/>
    <n v="-1444531.3600000017"/>
    <x v="35"/>
  </r>
  <r>
    <m/>
    <x v="302"/>
    <s v="Credit Note"/>
    <s v="1661"/>
    <s v="HABITITNAK/KEENGRO"/>
    <s v="SEEDLINGS ASS"/>
    <n v="-2"/>
    <n v="28.55"/>
    <n v="-57.1"/>
    <n v="-1444588.4600000018"/>
    <x v="35"/>
  </r>
  <r>
    <m/>
    <x v="302"/>
    <s v="Credit Note"/>
    <s v="1662"/>
    <s v="RAINBOW GARDEN AND HOME CENTRE"/>
    <s v="SEEDLINGS ASS"/>
    <n v="-20"/>
    <n v="31.8"/>
    <n v="-636"/>
    <n v="-1445224.4600000018"/>
    <x v="35"/>
  </r>
  <r>
    <m/>
    <x v="302"/>
    <s v="Credit Note"/>
    <s v="4401551419"/>
    <s v="BUILDERS WAREHOUSE:STRUBENS VALLEY"/>
    <s v="SEEDLINGS ASS  28884"/>
    <n v="-30"/>
    <n v="33.5"/>
    <n v="-1005"/>
    <n v="-1446229.4600000018"/>
    <x v="35"/>
  </r>
  <r>
    <m/>
    <x v="302"/>
    <s v="Credit Note"/>
    <s v="4401551528"/>
    <s v="BUILDERS WAREHOUSE:NOORDHEUWEL"/>
    <s v="SEEDLINGS ASS  28884"/>
    <n v="-15"/>
    <n v="33.5"/>
    <n v="-502.5"/>
    <n v="-1446731.9600000018"/>
    <x v="35"/>
  </r>
  <r>
    <m/>
    <x v="302"/>
    <s v="Credit Note"/>
    <s v="4401551536"/>
    <s v="BUILDERS WAREHOUSE:NORWOOD"/>
    <s v="SEEDLINGS ASS  28884"/>
    <n v="-61"/>
    <n v="33.5"/>
    <n v="-2043.5"/>
    <n v="-1448775.4600000018"/>
    <x v="35"/>
  </r>
  <r>
    <m/>
    <x v="302"/>
    <s v="Credit Note"/>
    <s v="4401551473"/>
    <s v="BUILDERS WAREHOUSE:HARTEBEESPOORT"/>
    <s v="SEEDLINGS ASS  28884"/>
    <n v="-120"/>
    <n v="33.5"/>
    <n v="-4020"/>
    <n v="-1452795.4600000018"/>
    <x v="35"/>
  </r>
  <r>
    <m/>
    <x v="99"/>
    <s v="Credit Note"/>
    <s v="4401551915"/>
    <s v="BUILDERS WAREHOUSE:GLEN EAGLES"/>
    <s v="SEEDLINGS ASS  28884"/>
    <n v="-40"/>
    <n v="33.5"/>
    <n v="-1340"/>
    <n v="-1454135.4600000018"/>
    <x v="35"/>
  </r>
  <r>
    <m/>
    <x v="99"/>
    <s v="Credit Note"/>
    <s v="4401552046"/>
    <s v="BUILDERS WAREHOUSE:RASLOUW"/>
    <s v="SEEDLINGS ASS  28884"/>
    <n v="-90"/>
    <n v="33.5"/>
    <n v="-3015"/>
    <n v="-1457150.4600000018"/>
    <x v="35"/>
  </r>
  <r>
    <m/>
    <x v="99"/>
    <s v="Credit Note"/>
    <s v="4401551893"/>
    <s v="BUILDERS WAREHOUSE:RUSTENBURG"/>
    <s v="SEEDLINGS ASS  28884"/>
    <n v="-29"/>
    <n v="33.5"/>
    <n v="-971.5"/>
    <n v="-1458121.9600000018"/>
    <x v="35"/>
  </r>
  <r>
    <m/>
    <x v="99"/>
    <s v="Credit Note"/>
    <s v="4401552030"/>
    <s v="BUILDERS WAREHOUSE:WONDER PARK"/>
    <s v="SEEDLINGS ASS  28884"/>
    <n v="-14"/>
    <n v="33.5"/>
    <n v="-469"/>
    <n v="-1458590.9600000018"/>
    <x v="35"/>
  </r>
  <r>
    <m/>
    <x v="99"/>
    <s v="Credit Note"/>
    <s v="4401552006"/>
    <s v="BUILDERS WAREHOUSE:LYNNWOOD"/>
    <s v="SEEDLINGS ASS  28884"/>
    <n v="-5"/>
    <n v="33.5"/>
    <n v="-167.5"/>
    <n v="-1458758.4600000018"/>
    <x v="35"/>
  </r>
  <r>
    <m/>
    <x v="99"/>
    <s v="Credit Note"/>
    <s v="4401552049"/>
    <s v="BUILDERS WAREHOUSE:FOURWAYS"/>
    <s v="SEEDLINGS ASS  28884"/>
    <n v="-10"/>
    <n v="33.5"/>
    <n v="-335"/>
    <n v="-1459093.4600000018"/>
    <x v="35"/>
  </r>
  <r>
    <m/>
    <x v="99"/>
    <s v="Credit Note"/>
    <s v="4401552054"/>
    <s v="BUILDERS WAREHOUSE:ERASMUS PARK"/>
    <s v="SEEDLINGS ASS  28884"/>
    <n v="-68"/>
    <n v="33.5"/>
    <n v="-2278"/>
    <n v="-1461371.4600000018"/>
    <x v="35"/>
  </r>
  <r>
    <m/>
    <x v="99"/>
    <s v="Credit Note"/>
    <s v="4401552036"/>
    <s v="BUILDERS WAREHOUSE:ZAMBEZI"/>
    <s v="SEEDLINGS ASS  28884"/>
    <n v="-20"/>
    <n v="33.5"/>
    <n v="-670"/>
    <n v="-1462041.4600000018"/>
    <x v="35"/>
  </r>
  <r>
    <m/>
    <x v="99"/>
    <s v="Credit Note"/>
    <s v="4401552064"/>
    <s v="BUILDERS WAREHOUSE:RIVONIA"/>
    <s v="SEEDLINGS ASS  28884"/>
    <n v="-4"/>
    <n v="33.5"/>
    <n v="-134"/>
    <n v="-1462175.4600000018"/>
    <x v="35"/>
  </r>
  <r>
    <m/>
    <x v="99"/>
    <s v="Credit Note"/>
    <s v="4401551914"/>
    <s v="BUILDERS WAREHOUSE:CHERRY LANE"/>
    <s v="SEEDLINGS ASS  28884"/>
    <n v="-14"/>
    <n v="33.5"/>
    <n v="-469"/>
    <n v="-1462644.4600000018"/>
    <x v="35"/>
  </r>
  <r>
    <m/>
    <x v="99"/>
    <s v="Credit Note"/>
    <s v="88078A"/>
    <s v="BUILDERS WAREHOUSE:BRYANSTON"/>
    <s v="SEEDLINGS ASS  28884"/>
    <n v="-20"/>
    <n v="33.5"/>
    <n v="-670"/>
    <n v="-1463314.4600000018"/>
    <x v="35"/>
  </r>
  <r>
    <m/>
    <x v="99"/>
    <s v="Credit Note"/>
    <s v="4401552061"/>
    <s v="BUILDERS WAREHOUSE:SILVERLAKES"/>
    <s v="SEEDLINGS ASS  28884"/>
    <n v="-60"/>
    <n v="33.5"/>
    <n v="-2010"/>
    <n v="-1465324.4600000018"/>
    <x v="35"/>
  </r>
  <r>
    <m/>
    <x v="99"/>
    <s v="Credit Note"/>
    <s v="4401551956"/>
    <s v="BUILDERS WAREHOUSE:CENTURION"/>
    <s v="SEEDLINGS ASS  28884"/>
    <n v="-35"/>
    <n v="33.5"/>
    <n v="-1172.5"/>
    <n v="-1466496.9600000018"/>
    <x v="35"/>
  </r>
  <r>
    <m/>
    <x v="99"/>
    <s v="Credit Note"/>
    <s v="4401551999"/>
    <s v="BUILDERS WAREHOUSE:CEDAR SQUARE"/>
    <s v="SEEDLINGS ASS  28884"/>
    <n v="-35"/>
    <n v="33.5"/>
    <n v="-1172.5"/>
    <n v="-1467669.4600000018"/>
    <x v="35"/>
  </r>
  <r>
    <m/>
    <x v="99"/>
    <s v="Credit Note"/>
    <s v="88075A"/>
    <s v="ECKARDS GARDEN PAVILION"/>
    <s v="SEEDLINGS ASS"/>
    <n v="-5"/>
    <n v="31.2"/>
    <n v="-156"/>
    <n v="-1467825.4600000018"/>
    <x v="35"/>
  </r>
  <r>
    <m/>
    <x v="99"/>
    <s v="Credit Note"/>
    <s v="26985"/>
    <s v="LIFESTYLE HOME GARDEN"/>
    <s v="SEEDLINGS ASS"/>
    <n v="-2"/>
    <n v="30"/>
    <n v="-60"/>
    <n v="-1467885.4600000018"/>
    <x v="35"/>
  </r>
  <r>
    <m/>
    <x v="190"/>
    <s v="Credit Note"/>
    <s v="4401552485"/>
    <s v="BUILDERS WAREHOUSE:KLERKSDORP"/>
    <s v="SEEDLINGS ASS  28884"/>
    <n v="-47"/>
    <n v="33.5"/>
    <n v="-1574.5"/>
    <n v="-1469459.9600000018"/>
    <x v="35"/>
  </r>
  <r>
    <m/>
    <x v="190"/>
    <s v="Credit Note"/>
    <s v="4401552569"/>
    <s v="BUILDERS WAREHOUSE:CRAIGHALL PARK"/>
    <s v="SEEDLINGS ASS  28884"/>
    <n v="-20"/>
    <n v="33.5"/>
    <n v="-670"/>
    <n v="-1470129.9600000018"/>
    <x v="35"/>
  </r>
  <r>
    <m/>
    <x v="190"/>
    <s v="Credit Note"/>
    <s v="4401552441"/>
    <s v="BUILDERS WAREHOUSE:SOUTHGATE"/>
    <s v="SEEDLINGS ASS  28884"/>
    <n v="-20"/>
    <n v="33.5"/>
    <n v="-670"/>
    <n v="-1470799.9600000018"/>
    <x v="35"/>
  </r>
  <r>
    <m/>
    <x v="190"/>
    <s v="Credit Note"/>
    <s v="88101A"/>
    <s v="MONTROSE NURSERY"/>
    <s v="SEEDLINGS ASS"/>
    <n v="-12"/>
    <n v="29.99"/>
    <n v="-359.88"/>
    <n v="-1471159.8400000017"/>
    <x v="35"/>
  </r>
  <r>
    <m/>
    <x v="239"/>
    <s v="Credit Note"/>
    <s v="1664"/>
    <s v="CRISANRA KWEKERY"/>
    <s v="SEEDLINGS ASS"/>
    <n v="-9"/>
    <n v="27.8"/>
    <n v="-250.2"/>
    <n v="-1471410.0400000017"/>
    <x v="35"/>
  </r>
  <r>
    <m/>
    <x v="239"/>
    <s v="Credit Note"/>
    <s v="4401553063"/>
    <s v="BUILDERS WAREHOUSE:NEWCASTLE"/>
    <s v="SEEDLINGS ASS  28884"/>
    <n v="-120"/>
    <n v="33.08"/>
    <n v="-3969.6"/>
    <n v="-1475379.6400000018"/>
    <x v="35"/>
  </r>
  <r>
    <m/>
    <x v="239"/>
    <s v="Credit Note"/>
    <s v="4401552947"/>
    <s v="BUILDERS WAREHOUSE:FLORIDA GLEN"/>
    <s v="SEEDLINGS ASS  28884"/>
    <n v="-6"/>
    <n v="33.5"/>
    <n v="-201"/>
    <n v="-1475580.6400000018"/>
    <x v="35"/>
  </r>
  <r>
    <m/>
    <x v="239"/>
    <s v="Credit Note"/>
    <s v="4401552987"/>
    <s v="BUILDERS WAREHOUSE:STRUBENS VALLEY"/>
    <s v="SEEDLINGS ASS  28884"/>
    <n v="-25"/>
    <n v="33.5"/>
    <n v="-837.5"/>
    <n v="-1476418.1400000018"/>
    <x v="35"/>
  </r>
  <r>
    <m/>
    <x v="239"/>
    <s v="Credit Note"/>
    <s v="4401553061"/>
    <s v="BUILDERS WAREHOUSE:GREENSTONE"/>
    <s v="SEEDLINGS ASS  28884"/>
    <n v="-35"/>
    <n v="33.5"/>
    <n v="-1172.5"/>
    <n v="-1477590.6400000018"/>
    <x v="35"/>
  </r>
  <r>
    <m/>
    <x v="239"/>
    <s v="Credit Note"/>
    <s v="4401553017"/>
    <s v="BUILDERS WAREHOUSE:NORTHRIDING"/>
    <s v="SEEDLINGS ASS  28884"/>
    <n v="-50"/>
    <n v="33.5"/>
    <n v="-1675"/>
    <n v="-1479265.6400000018"/>
    <x v="35"/>
  </r>
  <r>
    <m/>
    <x v="239"/>
    <s v="Credit Note"/>
    <s v="37242"/>
    <s v="FH CHAMBERLAIN TRADING (PTY) LTD:MONTANA"/>
    <s v="SEEDLINGS ASS"/>
    <n v="-72"/>
    <n v="28.5"/>
    <n v="-2052"/>
    <n v="-1481317.6400000018"/>
    <x v="35"/>
  </r>
  <r>
    <m/>
    <x v="239"/>
    <s v="Credit Note"/>
    <s v="4401553050"/>
    <s v="BUILDERS WAREHOUSE:POLOKWANE"/>
    <s v="SEEDLINGS ASS  28884"/>
    <n v="-19"/>
    <n v="33.5"/>
    <n v="-636.5"/>
    <n v="-1481954.1400000018"/>
    <x v="35"/>
  </r>
  <r>
    <m/>
    <x v="239"/>
    <s v="Credit Note"/>
    <s v="4401552715"/>
    <s v="BUILDERS WAREHOUSE:MOKOPANE"/>
    <s v="SEEDLINGS ASS  28884"/>
    <n v="-60"/>
    <n v="33.5"/>
    <n v="-2010"/>
    <n v="-1483964.1400000018"/>
    <x v="35"/>
  </r>
  <r>
    <m/>
    <x v="239"/>
    <s v="Credit Note"/>
    <s v="4401552995"/>
    <s v="BUILDERS WAREHOUSE:KEMPTON PARK"/>
    <s v="SEEDLINGS ASS  28884"/>
    <n v="-26"/>
    <n v="33.5"/>
    <n v="-871"/>
    <n v="-1484835.1400000018"/>
    <x v="35"/>
  </r>
  <r>
    <m/>
    <x v="100"/>
    <s v="Credit Note"/>
    <s v="1893"/>
    <s v="PRETTY GARDENS"/>
    <s v="SEEDLINGS ASS"/>
    <n v="-22"/>
    <n v="31.8"/>
    <n v="-699.6"/>
    <n v="-1485534.7400000019"/>
    <x v="35"/>
  </r>
  <r>
    <m/>
    <x v="100"/>
    <s v="Credit Note"/>
    <s v="4401553471"/>
    <s v="BUILDERS WAREHOUSE:BLOEMFONTEIN"/>
    <s v="SEEDLINGS ASS  28884"/>
    <n v="-150"/>
    <n v="33.5"/>
    <n v="-5025"/>
    <n v="-1490559.7400000019"/>
    <x v="35"/>
  </r>
  <r>
    <m/>
    <x v="100"/>
    <s v="Credit Note"/>
    <s v="4401553102"/>
    <s v="BUILDERS WAREHOUSE:BAOBAB"/>
    <s v="SEEDLINGS ASS  28884"/>
    <n v="-10"/>
    <n v="33.5"/>
    <n v="-335"/>
    <n v="-1490894.7400000019"/>
    <x v="35"/>
  </r>
  <r>
    <m/>
    <x v="100"/>
    <s v="Credit Note"/>
    <s v="4401553506"/>
    <s v="BUILDERS WAREHOUSE:THOHOYANDOU"/>
    <s v="SEEDLINGS ASS  28884"/>
    <n v="-130"/>
    <n v="33.5"/>
    <n v="-4355"/>
    <n v="-1495249.7400000019"/>
    <x v="35"/>
  </r>
  <r>
    <m/>
    <x v="100"/>
    <s v="Credit Note"/>
    <s v="4401553414"/>
    <s v="BUILDERS WAREHOUSE:CEDAR SQUARE"/>
    <s v="SEEDLINGS ASS  28884"/>
    <n v="-20"/>
    <n v="33.5"/>
    <n v="-670"/>
    <n v="-1495919.7400000019"/>
    <x v="35"/>
  </r>
  <r>
    <m/>
    <x v="100"/>
    <s v="Credit Note"/>
    <s v="4401553466"/>
    <s v="BUILDERS WAREHOUSE:RIVONIA"/>
    <s v="SEEDLINGS ASS  28884"/>
    <n v="-42"/>
    <n v="33.5"/>
    <n v="-1407"/>
    <n v="-1497326.7400000019"/>
    <x v="35"/>
  </r>
  <r>
    <m/>
    <x v="100"/>
    <s v="Credit Note"/>
    <s v="4401553435"/>
    <s v="BUILDERS WAREHOUSE:EDENVALE"/>
    <s v="SEEDLINGS ASS  28884"/>
    <n v="-40"/>
    <n v="33.5"/>
    <n v="-1340"/>
    <n v="-1498666.7400000019"/>
    <x v="35"/>
  </r>
  <r>
    <m/>
    <x v="100"/>
    <s v="Credit Note"/>
    <s v="4401553421"/>
    <s v="BUILDERS WAREHOUSE:CARNIVAL MALL"/>
    <s v="SEEDLINGS ASS  28884"/>
    <n v="-25"/>
    <n v="33.5"/>
    <n v="-837.5"/>
    <n v="-1499504.2400000019"/>
    <x v="35"/>
  </r>
  <r>
    <m/>
    <x v="100"/>
    <s v="Credit Note"/>
    <s v="1926"/>
    <s v="THYME SQUARE"/>
    <s v="SEEDLINGS ASS"/>
    <n v="-47"/>
    <n v="28.95"/>
    <n v="-1360.65"/>
    <n v="-1500864.8900000018"/>
    <x v="35"/>
  </r>
  <r>
    <m/>
    <x v="100"/>
    <s v="Credit Note"/>
    <s v="4401553455"/>
    <s v="BUILDERS WAREHOUSE:BOKSBURG (NEW)"/>
    <s v="SEEDLINGS ASS  28884"/>
    <n v="-18"/>
    <n v="33.5"/>
    <n v="-603"/>
    <n v="-1501467.8900000018"/>
    <x v="35"/>
  </r>
  <r>
    <m/>
    <x v="100"/>
    <s v="Credit Note"/>
    <s v="4401553436"/>
    <s v="BUILDERS WAREHOUSE:NEWMARKET"/>
    <s v="SEEDLINGS ASS  28884"/>
    <n v="-78"/>
    <n v="33.5"/>
    <n v="-2613"/>
    <n v="-1504080.8900000018"/>
    <x v="35"/>
  </r>
  <r>
    <m/>
    <x v="100"/>
    <s v="Credit Note"/>
    <s v="4401553475"/>
    <s v="BUILDERS WAREHOUSE:GLEN EAGLES"/>
    <s v="SEEDLINGS ASS  28884"/>
    <n v="-30"/>
    <n v="33.5"/>
    <n v="-1005"/>
    <n v="-1505085.8900000018"/>
    <x v="35"/>
  </r>
  <r>
    <m/>
    <x v="100"/>
    <s v="Credit Note"/>
    <s v="4401553473"/>
    <s v="BUILDERS WAREHOUSE:SUNWARD PARK"/>
    <s v="SEEDLINGS ASS  28884"/>
    <n v="-34"/>
    <n v="33.5"/>
    <n v="-1139"/>
    <n v="-1506224.8900000018"/>
    <x v="35"/>
  </r>
  <r>
    <m/>
    <x v="303"/>
    <s v="Credit Note"/>
    <s v="1665"/>
    <s v="LINKSFIELD NURSERY"/>
    <s v="SEEDLINGS ASS"/>
    <n v="-3"/>
    <n v="31.8"/>
    <n v="-95.4"/>
    <n v="-1506320.2900000017"/>
    <x v="35"/>
  </r>
  <r>
    <m/>
    <x v="303"/>
    <s v="Credit Note"/>
    <s v="4401554024"/>
    <s v="BUILDERS WAREHOUSE:ROBINDALE"/>
    <s v="SEEDLINGS ASS  28884"/>
    <n v="-15"/>
    <n v="33.5"/>
    <n v="-502.5"/>
    <n v="-1506822.7900000017"/>
    <x v="35"/>
  </r>
  <r>
    <m/>
    <x v="303"/>
    <s v="Credit Note"/>
    <s v="4401554087"/>
    <s v="BUILDERS WAREHOUSE:GREENSTONE"/>
    <s v="SEEDLINGS ASS  28884"/>
    <n v="-10"/>
    <n v="33.5"/>
    <n v="-335"/>
    <n v="-1507157.7900000017"/>
    <x v="35"/>
  </r>
  <r>
    <m/>
    <x v="303"/>
    <s v="Credit Note"/>
    <s v="4401553952"/>
    <s v="BUILDERS WAREHOUSE:STRUBENS VALLEY"/>
    <s v="SEEDLINGS ASS  28884"/>
    <n v="-36"/>
    <n v="33.5"/>
    <n v="-1206"/>
    <n v="-1508363.7900000017"/>
    <x v="35"/>
  </r>
  <r>
    <m/>
    <x v="303"/>
    <s v="Credit Note"/>
    <s v="4401554121"/>
    <s v="BUILDERS WAREHOUSE:NOORDHEUWEL"/>
    <s v="SEEDLINGS ASS  28884"/>
    <n v="-24"/>
    <n v="33.5"/>
    <n v="-804"/>
    <n v="-1509167.7900000017"/>
    <x v="35"/>
  </r>
  <r>
    <m/>
    <x v="303"/>
    <s v="Credit Note"/>
    <s v="4401554147"/>
    <s v="BUILDERS WAREHOUSE:VEREENIGING"/>
    <s v="SEEDLINGS ASS  28884"/>
    <n v="-12"/>
    <n v="33.5"/>
    <n v="-402"/>
    <n v="-1509569.7900000017"/>
    <x v="35"/>
  </r>
  <r>
    <m/>
    <x v="303"/>
    <s v="Credit Note"/>
    <s v="4401553973"/>
    <s v="BUILDERS WAREHOUSE:KEMPTON PARK"/>
    <s v="SEEDLINGS ASS  28884"/>
    <n v="-16"/>
    <n v="33.5"/>
    <n v="-536"/>
    <n v="-1510105.7900000017"/>
    <x v="35"/>
  </r>
  <r>
    <m/>
    <x v="101"/>
    <s v="Credit Note"/>
    <s v="1961"/>
    <s v="MONTANA GARDEN PAVILION"/>
    <s v="SEEDLINGS ASS"/>
    <n v="-16"/>
    <n v="31.8"/>
    <n v="-508.8"/>
    <n v="-1510614.5900000017"/>
    <x v="35"/>
  </r>
  <r>
    <m/>
    <x v="101"/>
    <s v="Credit Note"/>
    <s v="4401554486"/>
    <s v="BUILDERS WAREHOUSE:SECUNDA"/>
    <s v="SEEDLINGS ASS  28884"/>
    <n v="-34"/>
    <n v="33.5"/>
    <n v="-1139"/>
    <n v="-1511753.5900000017"/>
    <x v="35"/>
  </r>
  <r>
    <m/>
    <x v="101"/>
    <s v="Credit Note"/>
    <s v="4401554502"/>
    <s v="BUILDERS WAREHOUSE:NELSPRUIT"/>
    <s v="SEEDLINGS ASS  28884"/>
    <n v="-44"/>
    <n v="33.5"/>
    <n v="-1474"/>
    <n v="-1513227.5900000017"/>
    <x v="35"/>
  </r>
  <r>
    <m/>
    <x v="101"/>
    <s v="Credit Note"/>
    <s v="4401554477"/>
    <s v="BUILDERS WAREHOUSE:ERASMUS PARK"/>
    <s v="SEEDLINGS ASS  28884"/>
    <n v="-40"/>
    <n v="33.5"/>
    <n v="-1340"/>
    <n v="-1514567.5900000017"/>
    <x v="35"/>
  </r>
  <r>
    <m/>
    <x v="101"/>
    <s v="Credit Note"/>
    <s v="4401554538"/>
    <s v="BUILDERS WAREHOUSE:GEZINA NEW"/>
    <s v="SEEDLINGS ASS  28884"/>
    <n v="-70"/>
    <n v="33.5"/>
    <n v="-2345"/>
    <n v="-1516912.5900000017"/>
    <x v="35"/>
  </r>
  <r>
    <m/>
    <x v="101"/>
    <s v="Credit Note"/>
    <s v="4401554455"/>
    <s v="BUILDERS WAREHOUSE:WOODLANDS"/>
    <s v="SEEDLINGS ASS  28884"/>
    <n v="-46"/>
    <n v="33.5"/>
    <n v="-1541"/>
    <n v="-1518453.5900000017"/>
    <x v="35"/>
  </r>
  <r>
    <m/>
    <x v="101"/>
    <s v="Credit Note"/>
    <s v="4401554541"/>
    <s v="BUILDERS WAREHOUSE:BRYANSTON"/>
    <s v="SEEDLINGS ASS  28884"/>
    <n v="-20"/>
    <n v="33.5"/>
    <n v="-670"/>
    <n v="-1519123.5900000017"/>
    <x v="35"/>
  </r>
  <r>
    <m/>
    <x v="101"/>
    <s v="Credit Note"/>
    <s v="4401554569"/>
    <s v="BUILDERS WAREHOUSE:CHERRY LANE"/>
    <s v="SEEDLINGS ASS  28884"/>
    <n v="-25"/>
    <n v="33.5"/>
    <n v="-837.5"/>
    <n v="-1519961.0900000017"/>
    <x v="35"/>
  </r>
  <r>
    <m/>
    <x v="101"/>
    <s v="Credit Note"/>
    <s v="4401554524"/>
    <s v="BUILDERS WAREHOUSE:SILVERLAKES"/>
    <s v="SEEDLINGS ASS  28884"/>
    <n v="-15"/>
    <n v="33.5"/>
    <n v="-502.5"/>
    <n v="-1520463.5900000017"/>
    <x v="35"/>
  </r>
  <r>
    <m/>
    <x v="101"/>
    <s v="Credit Note"/>
    <s v="4401554480"/>
    <s v="BUILDERS WAREHOUSE:RUSTENBURG"/>
    <s v="SEEDLINGS ASS  28884"/>
    <n v="-49"/>
    <n v="33.5"/>
    <n v="-1641.5"/>
    <n v="-1522105.0900000017"/>
    <x v="35"/>
  </r>
  <r>
    <m/>
    <x v="101"/>
    <s v="Credit Note"/>
    <s v="4401554544"/>
    <s v="BUILDERS WAREHOUSE:FOURWAYS"/>
    <s v="SEEDLINGS ASS  28884"/>
    <n v="-10"/>
    <n v="33.5"/>
    <n v="-335"/>
    <n v="-1522440.0900000017"/>
    <x v="35"/>
  </r>
  <r>
    <m/>
    <x v="101"/>
    <s v="Credit Note"/>
    <s v="4401554499"/>
    <s v="BUILDERS WAREHOUSE:LYNNWOOD"/>
    <s v="SEEDLINGS ASS  28884"/>
    <n v="-50"/>
    <n v="33.5"/>
    <n v="-1675"/>
    <n v="-1524115.0900000017"/>
    <x v="35"/>
  </r>
  <r>
    <m/>
    <x v="223"/>
    <s v="Credit Note"/>
    <s v="27013"/>
    <s v="LIFESTYLE HOME GARDEN"/>
    <s v="SEEDLINGS  WINTER SPECIAL"/>
    <n v="-3"/>
    <n v="20"/>
    <n v="-60"/>
    <n v="-1524175.0900000017"/>
    <x v="35"/>
  </r>
  <r>
    <m/>
    <x v="223"/>
    <s v="Credit Note"/>
    <s v="27011"/>
    <s v="LIFESTYLE HOME GARDEN"/>
    <s v="SEEDLINGS ASS"/>
    <n v="-30"/>
    <n v="30"/>
    <n v="-900"/>
    <n v="-1525075.0900000017"/>
    <x v="35"/>
  </r>
  <r>
    <m/>
    <x v="223"/>
    <s v="Credit Note"/>
    <s v="27011"/>
    <s v="LIFESTYLE HOME GARDEN"/>
    <s v="SEEDLINGS PRIMULA"/>
    <n v="-2"/>
    <n v="19.989999999999998"/>
    <n v="-39.979999999999997"/>
    <n v="-1525115.0700000017"/>
    <x v="35"/>
  </r>
  <r>
    <m/>
    <x v="223"/>
    <s v="Credit Note"/>
    <s v="27010"/>
    <s v="LIFESTYLE HOME GARDEN"/>
    <s v="SEEDLINGS ASS"/>
    <n v="-50"/>
    <n v="30"/>
    <n v="-1500"/>
    <n v="-1526615.0700000017"/>
    <x v="35"/>
  </r>
  <r>
    <m/>
    <x v="223"/>
    <s v="Credit Note"/>
    <s v="88182A"/>
    <s v="CENTRAL NURSERY DEPOT"/>
    <s v="SEEDLINGS ASS"/>
    <n v="-4"/>
    <n v="33.99"/>
    <n v="-135.96"/>
    <n v="-1526751.0300000017"/>
    <x v="35"/>
  </r>
  <r>
    <m/>
    <x v="223"/>
    <s v="Credit Note"/>
    <s v="88183A"/>
    <s v="HILLCREST NURSERY"/>
    <s v="SEEDLINGS ASS"/>
    <n v="-10"/>
    <n v="33.99"/>
    <n v="-339.9"/>
    <n v="-1527090.9300000016"/>
    <x v="35"/>
  </r>
  <r>
    <m/>
    <x v="223"/>
    <s v="Credit Note"/>
    <s v="4401555024"/>
    <s v="BUILDERS WAREHOUSE:MIDRAND"/>
    <s v="SEEDLINGS ASS  28884"/>
    <n v="-149"/>
    <n v="28.5"/>
    <n v="-4246.5"/>
    <n v="-1531337.4300000016"/>
    <x v="35"/>
  </r>
  <r>
    <m/>
    <x v="223"/>
    <s v="Credit Note"/>
    <s v="4401555000"/>
    <s v="BUILDERS WAREHOUSE:RASLOUW"/>
    <s v="SEEDLINGS ASS  28884"/>
    <n v="-6"/>
    <n v="28.5"/>
    <n v="-171"/>
    <n v="-1531508.4300000016"/>
    <x v="35"/>
  </r>
  <r>
    <m/>
    <x v="223"/>
    <s v="Credit Note"/>
    <s v="31097"/>
    <s v="FH CHAMBERLAIN TRADING (PTY) LTD:SILVER LAKES"/>
    <s v="SEEDLINGS ASS"/>
    <n v="-20"/>
    <n v="28.5"/>
    <n v="-570"/>
    <n v="-1532078.4300000016"/>
    <x v="35"/>
  </r>
  <r>
    <m/>
    <x v="223"/>
    <s v="Credit Note"/>
    <s v="46108"/>
    <s v="FH CHAMBERLAIN TRADING (PTY) LTD:CENTURION"/>
    <s v="SEEDLINGS ASS"/>
    <n v="-23"/>
    <n v="28.5"/>
    <n v="-655.5"/>
    <n v="-1532733.9300000016"/>
    <x v="35"/>
  </r>
  <r>
    <m/>
    <x v="223"/>
    <s v="Credit Note"/>
    <s v="17503"/>
    <s v="FH CHAMBERLAIN TRADING (PTY) LTD:WATERKLOOF GLEN"/>
    <s v="SEEDLINGS ASS"/>
    <n v="-13"/>
    <n v="28.5"/>
    <n v="-370.5"/>
    <n v="-1533104.4300000016"/>
    <x v="35"/>
  </r>
  <r>
    <m/>
    <x v="223"/>
    <s v="Credit Note"/>
    <s v="11914"/>
    <s v="FH CHAMBERLAIN TRADING (PTY) LTD:KYALAMI"/>
    <s v="SEEDLINGS ASS"/>
    <n v="-29"/>
    <n v="28.5"/>
    <n v="-826.5"/>
    <n v="-1533930.9300000016"/>
    <x v="35"/>
  </r>
  <r>
    <m/>
    <x v="223"/>
    <s v="Credit Note"/>
    <s v="4401554892"/>
    <s v="BUILDERS WAREHOUSE:SOUTHGATE"/>
    <s v="SEEDLINGS ASS  28884"/>
    <n v="-20"/>
    <n v="33.5"/>
    <n v="-670"/>
    <n v="-1534600.9300000016"/>
    <x v="35"/>
  </r>
  <r>
    <m/>
    <x v="223"/>
    <s v="Credit Note"/>
    <s v="4401554855"/>
    <s v="BUILDERS WAREHOUSE:NORTHRIDING"/>
    <s v="SEEDLINGS ASS  28884"/>
    <n v="-20"/>
    <n v="28.5"/>
    <n v="-570"/>
    <n v="-1535170.9300000016"/>
    <x v="35"/>
  </r>
  <r>
    <m/>
    <x v="223"/>
    <s v="Credit Note"/>
    <s v="4401554992"/>
    <s v="BUILDERS WAREHOUSE:KLERKSDORP"/>
    <s v="SEEDLINGS ASS  28884"/>
    <n v="-24"/>
    <n v="33.5"/>
    <n v="-804"/>
    <n v="-1535974.9300000016"/>
    <x v="35"/>
  </r>
  <r>
    <m/>
    <x v="223"/>
    <s v="Credit Note"/>
    <s v="4401555036"/>
    <s v="BUILDERS WAREHOUSE:LAMBTON"/>
    <s v="SEEDLINGS ASS  28884"/>
    <n v="-20"/>
    <n v="33.5"/>
    <n v="-670"/>
    <n v="-1536644.9300000016"/>
    <x v="35"/>
  </r>
  <r>
    <m/>
    <x v="223"/>
    <s v="Credit Note"/>
    <s v="4401555014"/>
    <s v="BUILDERS WAREHOUSE:CENTURION"/>
    <s v="SEEDLINGS ASS  28884"/>
    <n v="-35"/>
    <n v="28.5"/>
    <n v="-997.5"/>
    <n v="-1537642.4300000016"/>
    <x v="35"/>
  </r>
  <r>
    <m/>
    <x v="223"/>
    <s v="Credit Note"/>
    <s v="88220R"/>
    <s v="EARTHQUEST MANAGEMENT CONSULTANTS"/>
    <s v="SEEDLINGS ASS"/>
    <n v="-168"/>
    <n v="31.8"/>
    <n v="-5342.4"/>
    <n v="-1542984.8300000015"/>
    <x v="35"/>
  </r>
  <r>
    <m/>
    <x v="102"/>
    <s v="Credit Note"/>
    <s v="4401555464"/>
    <s v="BUILDERS WAREHOUSE:CRAIGHALL PARK"/>
    <s v="SEEDLINGS ASS  28884"/>
    <n v="-30"/>
    <n v="33.5"/>
    <n v="-1005"/>
    <n v="-1543989.8300000015"/>
    <x v="35"/>
  </r>
  <r>
    <m/>
    <x v="102"/>
    <s v="Credit Note"/>
    <s v="4401555501"/>
    <s v="BUILDERS WAREHOUSE:VEREENIGING"/>
    <s v="SEEDLINGS ASS  28884"/>
    <n v="-19"/>
    <n v="33.5"/>
    <n v="-636.5"/>
    <n v="-1544626.3300000015"/>
    <x v="35"/>
  </r>
  <r>
    <m/>
    <x v="102"/>
    <s v="Credit Note"/>
    <s v="19507/80325271"/>
    <s v="FH CHAMBERLAIN TRADING (PTY) LTD:STRUBENSVALLEY"/>
    <s v="SEEDLINGS ASS"/>
    <n v="-58"/>
    <n v="28.5"/>
    <n v="-1653"/>
    <n v="-1546279.3300000015"/>
    <x v="35"/>
  </r>
  <r>
    <m/>
    <x v="102"/>
    <s v="Credit Note"/>
    <s v="4401555454"/>
    <s v="BUILDERS WAREHOUSE:KEMPTON PARK"/>
    <s v="SEEDLINGS ASS  28884"/>
    <n v="-26"/>
    <n v="33.5"/>
    <n v="-871"/>
    <n v="-1547150.3300000015"/>
    <x v="35"/>
  </r>
  <r>
    <m/>
    <x v="102"/>
    <s v="Credit Note"/>
    <s v="4401555370"/>
    <s v="BUILDERS WAREHOUSE:FLORIDA GLEN"/>
    <s v="SEEDLINGS ASS  28884"/>
    <n v="-20"/>
    <n v="33.5"/>
    <n v="-670"/>
    <n v="-1547820.3300000015"/>
    <x v="35"/>
  </r>
  <r>
    <m/>
    <x v="102"/>
    <s v="Credit Note"/>
    <s v="88224A"/>
    <s v="CRISANRA KWEKERY"/>
    <s v="SEEDLINGS ASS"/>
    <n v="-50"/>
    <n v="27.8"/>
    <n v="-1390"/>
    <n v="-1549210.3300000015"/>
    <x v="35"/>
  </r>
  <r>
    <m/>
    <x v="102"/>
    <s v="Credit Note"/>
    <s v="37305"/>
    <s v="FH CHAMBERLAIN TRADING (PTY) LTD:MONTANA"/>
    <s v="SEEDLINGS ASS"/>
    <n v="-75"/>
    <n v="28.5"/>
    <n v="-2137.5"/>
    <n v="-1551347.8300000015"/>
    <x v="35"/>
  </r>
  <r>
    <m/>
    <x v="102"/>
    <s v="Credit Note"/>
    <s v="15880"/>
    <s v="GARDENSHOP PARKTOWN"/>
    <s v="SEEDLINGS ASS"/>
    <n v="-14"/>
    <n v="33.5"/>
    <n v="-469"/>
    <n v="-1551816.8300000015"/>
    <x v="35"/>
  </r>
  <r>
    <m/>
    <x v="102"/>
    <s v="Credit Note"/>
    <s v="4401555478"/>
    <s v="BUILDERS WAREHOUSE:KEMPTON PARK"/>
    <s v="SEEDLINGS ASS  28884"/>
    <n v="-10"/>
    <n v="33.5"/>
    <n v="-335"/>
    <n v="-1552151.8300000015"/>
    <x v="35"/>
  </r>
  <r>
    <m/>
    <x v="103"/>
    <s v="Credit Note"/>
    <s v="1962"/>
    <s v="IMPALA FLORA"/>
    <s v="SEEDLINGS ASS"/>
    <n v="-11"/>
    <n v="28.65"/>
    <n v="-315.14999999999998"/>
    <n v="-1552466.9800000014"/>
    <x v="35"/>
  </r>
  <r>
    <m/>
    <x v="103"/>
    <s v="Credit Note"/>
    <s v="4401555827"/>
    <s v="BUILDERS WAREHOUSE:BLOEMFONTEIN"/>
    <s v="SEEDLINGS ASS  28884"/>
    <n v="-130"/>
    <n v="33.5"/>
    <n v="-4355"/>
    <n v="-1556821.9800000014"/>
    <x v="35"/>
  </r>
  <r>
    <m/>
    <x v="103"/>
    <s v="Credit Note"/>
    <s v="4401555788"/>
    <s v="BUILDERS WAREHOUSE:BETHLEHEM"/>
    <s v="SEEDLINGS ASS  28884"/>
    <n v="-140"/>
    <n v="33.5"/>
    <n v="-4690"/>
    <n v="-1561511.9800000014"/>
    <x v="35"/>
  </r>
  <r>
    <m/>
    <x v="103"/>
    <s v="Credit Note"/>
    <s v="4401555798"/>
    <s v="BUILDERS WAREHOUSE:EDENVALE"/>
    <s v="SEEDLINGS ASS  28884"/>
    <n v="-50"/>
    <n v="33.5"/>
    <n v="-1675"/>
    <n v="-1563186.9800000014"/>
    <x v="35"/>
  </r>
  <r>
    <m/>
    <x v="103"/>
    <s v="Credit Note"/>
    <s v="4401555764"/>
    <s v="BUILDERS WAREHOUSE:SUNWARD PARK"/>
    <s v="SEEDLINGS ASS  28884"/>
    <n v="-30"/>
    <n v="33.5"/>
    <n v="-1005"/>
    <n v="-1564191.9800000014"/>
    <x v="35"/>
  </r>
  <r>
    <m/>
    <x v="103"/>
    <s v="Credit Note"/>
    <s v="4401555799"/>
    <s v="BUILDERS WAREHOUSE:BOKSBURG (NEW)"/>
    <s v="SEEDLINGS ASS  28884"/>
    <n v="-26"/>
    <n v="33.5"/>
    <n v="-871"/>
    <n v="-1565062.9800000014"/>
    <x v="35"/>
  </r>
  <r>
    <m/>
    <x v="103"/>
    <s v="Credit Note"/>
    <s v="4401555785"/>
    <s v="BUILDERS WAREHOUSE:CEDAR SQUARE"/>
    <s v="SEEDLINGS ASS  28884"/>
    <n v="-30"/>
    <n v="33.5"/>
    <n v="-1005"/>
    <n v="-1566067.9800000014"/>
    <x v="35"/>
  </r>
  <r>
    <m/>
    <x v="103"/>
    <s v="Credit Note"/>
    <s v="4401555826"/>
    <s v="BUILDERS WAREHOUSE:NORTHMEAD"/>
    <s v="SEEDLINGS ASS  28884"/>
    <n v="-10"/>
    <n v="33.5"/>
    <n v="-335"/>
    <n v="-1566402.9800000014"/>
    <x v="35"/>
  </r>
  <r>
    <m/>
    <x v="103"/>
    <s v="Credit Note"/>
    <s v="4401555762"/>
    <s v="BUILDERS WAREHOUSE:GLEN EAGLES"/>
    <s v="SEEDLINGS ASS  28884"/>
    <n v="-40"/>
    <n v="33.5"/>
    <n v="-1340"/>
    <n v="-1567742.9800000014"/>
    <x v="35"/>
  </r>
  <r>
    <m/>
    <x v="103"/>
    <s v="Credit Note"/>
    <s v="4401555781"/>
    <s v="BUILDERS WAREHOUSE:BRYANSTON"/>
    <s v="SEEDLINGS ASS  28884"/>
    <n v="-30"/>
    <n v="33.5"/>
    <n v="-1005"/>
    <n v="-1568747.9800000014"/>
    <x v="35"/>
  </r>
  <r>
    <m/>
    <x v="103"/>
    <s v="Credit Note"/>
    <s v="4401555759"/>
    <s v="BUILDERS WAREHOUSE:NEWMARKET"/>
    <s v="SEEDLINGS ASS  28884"/>
    <n v="-44"/>
    <n v="33.5"/>
    <n v="-1474"/>
    <n v="-1570221.9800000014"/>
    <x v="35"/>
  </r>
  <r>
    <m/>
    <x v="104"/>
    <s v="Credit Note"/>
    <s v="1669"/>
    <s v="IMPALA FLORA"/>
    <s v="SEEDLINGS ASS"/>
    <n v="-4"/>
    <n v="28.65"/>
    <n v="-114.6"/>
    <n v="-1570336.5800000015"/>
    <x v="35"/>
  </r>
  <r>
    <m/>
    <x v="104"/>
    <s v="Credit Note"/>
    <s v="1927"/>
    <s v="HABITITNAK/KEENGRO"/>
    <s v="SEEDLINGS ASS"/>
    <n v="-8"/>
    <n v="28.55"/>
    <n v="-228.4"/>
    <n v="-1570564.9800000014"/>
    <x v="35"/>
  </r>
  <r>
    <m/>
    <x v="104"/>
    <s v="Credit Note"/>
    <s v="1928"/>
    <s v="RAINBOW GARDEN AND HOME CENTRE"/>
    <s v="SEEDLINGS ASS"/>
    <n v="-6"/>
    <n v="31.8"/>
    <n v="-190.8"/>
    <n v="-1570755.7800000014"/>
    <x v="35"/>
  </r>
  <r>
    <m/>
    <x v="104"/>
    <s v="Credit Note"/>
    <s v="4401556320"/>
    <s v="BUILDERS WAREHOUSE:KEMPTON PARK"/>
    <s v="SEEDLINGS ASS  28884"/>
    <n v="-20"/>
    <n v="33.5"/>
    <n v="-670"/>
    <n v="-1571425.7800000014"/>
    <x v="35"/>
  </r>
  <r>
    <m/>
    <x v="104"/>
    <s v="Credit Note"/>
    <s v="4401556330"/>
    <s v="BUILDERS WAREHOUSE:VEREENIGING"/>
    <s v="SEEDLINGS ASS  28884"/>
    <n v="-8"/>
    <n v="33.5"/>
    <n v="-268"/>
    <n v="-1571693.7800000014"/>
    <x v="35"/>
  </r>
  <r>
    <m/>
    <x v="104"/>
    <s v="Credit Note"/>
    <s v="4401556343"/>
    <s v="BUILDERS WAREHOUSE:NORTHMEAD"/>
    <s v="SEEDLINGS ASS  28884"/>
    <n v="-17"/>
    <n v="33.5"/>
    <n v="-569.5"/>
    <n v="-1572263.2800000014"/>
    <x v="35"/>
  </r>
  <r>
    <m/>
    <x v="104"/>
    <s v="Credit Note"/>
    <s v="4401556285"/>
    <s v="BUILDERS WAREHOUSE:HARTEBEESPOORT"/>
    <s v="SEEDLINGS ASS  28884"/>
    <n v="-50"/>
    <n v="33.5"/>
    <n v="-1675"/>
    <n v="-1573938.2800000014"/>
    <x v="35"/>
  </r>
  <r>
    <m/>
    <x v="104"/>
    <s v="Credit Note"/>
    <s v="4401457459"/>
    <s v="BUILDERS WAREHOUSE:BAOBAB"/>
    <s v="SEEDLINGS ASS  28884"/>
    <n v="-20"/>
    <n v="31.85"/>
    <n v="-637"/>
    <n v="-1574575.2800000014"/>
    <x v="35"/>
  </r>
  <r>
    <m/>
    <x v="105"/>
    <s v="Credit Note"/>
    <s v="4401556764"/>
    <s v="BUILDERS WAREHOUSE:SECUNDA"/>
    <s v="SEEDLINGS ASS  28884"/>
    <n v="-27"/>
    <n v="33.5"/>
    <n v="-904.5"/>
    <n v="-1575479.7800000014"/>
    <x v="35"/>
  </r>
  <r>
    <m/>
    <x v="105"/>
    <s v="Credit Note"/>
    <s v="4401556760"/>
    <s v="BUILDERS WAREHOUSE:RASLOUW"/>
    <s v="SEEDLINGS ASS  28884"/>
    <n v="-28"/>
    <n v="28.5"/>
    <n v="-798"/>
    <n v="-1576277.7800000014"/>
    <x v="35"/>
  </r>
  <r>
    <m/>
    <x v="105"/>
    <s v="Credit Note"/>
    <s v="4401556767"/>
    <s v="BUILDERS WAREHOUSE:LYNNWOOD"/>
    <s v="SEEDLINGS ASS  28884"/>
    <n v="-40"/>
    <n v="28.5"/>
    <n v="-1140"/>
    <n v="-1577417.7800000014"/>
    <x v="35"/>
  </r>
  <r>
    <m/>
    <x v="105"/>
    <s v="Credit Note"/>
    <s v="4401556751"/>
    <s v="BUILDERS WAREHOUSE:RUSTENBURG"/>
    <s v="SEEDLINGS ASS  28884"/>
    <n v="-43"/>
    <n v="33.5"/>
    <n v="-1440.5"/>
    <n v="-1578858.2800000014"/>
    <x v="35"/>
  </r>
  <r>
    <m/>
    <x v="105"/>
    <s v="Credit Note"/>
    <s v="4401556712"/>
    <s v="BUILDERS WAREHOUSE:CHERRY LANE"/>
    <s v="SEEDLINGS ASS  28884"/>
    <n v="-23"/>
    <n v="28.5"/>
    <n v="-655.5"/>
    <n v="-1579513.7800000014"/>
    <x v="35"/>
  </r>
  <r>
    <m/>
    <x v="105"/>
    <s v="Credit Note"/>
    <s v="4401556763"/>
    <s v="BUILDERS WAREHOUSE:SILVERLAKES"/>
    <s v="SEEDLINGS ASS  28884"/>
    <n v="-16"/>
    <n v="28.5"/>
    <n v="-456"/>
    <n v="-1579969.7800000014"/>
    <x v="35"/>
  </r>
  <r>
    <m/>
    <x v="105"/>
    <s v="Credit Note"/>
    <s v="4401556694"/>
    <s v="BUILDERS WAREHOUSE:WOODLANDS"/>
    <s v="SEEDLINGS ASS  28884"/>
    <n v="-15"/>
    <n v="28.5"/>
    <n v="-427.5"/>
    <n v="-1580397.2800000014"/>
    <x v="35"/>
  </r>
  <r>
    <m/>
    <x v="105"/>
    <s v="Credit Note"/>
    <s v="4401556696"/>
    <s v="BUILDERS WAREHOUSE:CENTURION"/>
    <s v="SEEDLINGS ASS  28884"/>
    <n v="-15"/>
    <n v="28.5"/>
    <n v="-427.5"/>
    <n v="-1580824.7800000014"/>
    <x v="35"/>
  </r>
  <r>
    <m/>
    <x v="105"/>
    <s v="Credit Note"/>
    <s v="27032"/>
    <s v="LIFESTYLE HOME GARDEN"/>
    <s v="WINTER SEEDLINGS ASS"/>
    <n v="-7"/>
    <n v="20"/>
    <n v="-140"/>
    <n v="-1580964.7800000014"/>
    <x v="35"/>
  </r>
  <r>
    <m/>
    <x v="105"/>
    <s v="Credit Note"/>
    <s v="27032"/>
    <s v="LIFESTYLE HOME GARDEN"/>
    <s v="SEEDLINGS ASS"/>
    <n v="-1"/>
    <n v="30"/>
    <n v="-30"/>
    <n v="-1580994.7800000014"/>
    <x v="35"/>
  </r>
  <r>
    <m/>
    <x v="106"/>
    <s v="Credit Note"/>
    <s v="4401557221"/>
    <s v="BUILDERS WAREHOUSE:NEWCASTLE"/>
    <s v="SEEDLINGS ASS  28884"/>
    <n v="-40"/>
    <n v="33.36"/>
    <n v="-1334.4"/>
    <n v="-1582329.1800000013"/>
    <x v="35"/>
  </r>
  <r>
    <m/>
    <x v="106"/>
    <s v="Credit Note"/>
    <s v="4401556959"/>
    <s v="BUILDERS WAREHOUSE:GLEN EAGLES"/>
    <s v="SEEDLINGS ASS  28884"/>
    <n v="-25"/>
    <n v="33.5"/>
    <n v="-837.5"/>
    <n v="-1583166.6800000013"/>
    <x v="35"/>
  </r>
  <r>
    <m/>
    <x v="106"/>
    <s v="Credit Note"/>
    <s v="4401557244"/>
    <s v="BUILDERS WAREHOUSE:WONDER PARK"/>
    <s v="SEEDLINGS ASS  28884"/>
    <n v="-30"/>
    <n v="33.5"/>
    <n v="-1005"/>
    <n v="-1584171.6800000013"/>
    <x v="35"/>
  </r>
  <r>
    <m/>
    <x v="106"/>
    <s v="Credit Note"/>
    <s v="4401557204"/>
    <s v="BUILDERS WAREHOUSE:MAFIKENG"/>
    <s v="SEEDLINGS ASS  28884"/>
    <n v="-170"/>
    <n v="33.5"/>
    <n v="-5695"/>
    <n v="-1589866.6800000013"/>
    <x v="35"/>
  </r>
  <r>
    <m/>
    <x v="106"/>
    <s v="Credit Note"/>
    <s v="4401557170"/>
    <s v="BUILDERS WAREHOUSE:SOUTHGATE"/>
    <s v="SEEDLINGS ASS  28884"/>
    <n v="-20"/>
    <n v="33.5"/>
    <n v="-670"/>
    <n v="-1590536.6800000013"/>
    <x v="35"/>
  </r>
  <r>
    <m/>
    <x v="106"/>
    <s v="Credit Note"/>
    <s v="16044"/>
    <s v="FH CHAMBERLAIN TRADING (PTY) LTD:RIVIERA"/>
    <s v="SEEDLINGS ASS  28884"/>
    <n v="-5"/>
    <n v="28.5"/>
    <n v="-142.5"/>
    <n v="-1590679.1800000013"/>
    <x v="35"/>
  </r>
  <r>
    <m/>
    <x v="106"/>
    <s v="Credit Note"/>
    <s v="16044"/>
    <s v="FH CHAMBERLAIN TRADING (PTY) LTD:RIVIERA"/>
    <s v="SEEDLINGS ASS  28884"/>
    <n v="-6"/>
    <n v="28.5"/>
    <n v="-171"/>
    <n v="-1590850.1800000013"/>
    <x v="35"/>
  </r>
  <r>
    <m/>
    <x v="106"/>
    <s v="Credit Note"/>
    <s v="4401557092"/>
    <s v="BUILDERS WAREHOUSE:LAMBTON"/>
    <s v="SEEDLINGS ASS  28884"/>
    <n v="-6"/>
    <n v="33.5"/>
    <n v="-201"/>
    <n v="-1591051.1800000013"/>
    <x v="35"/>
  </r>
  <r>
    <m/>
    <x v="106"/>
    <s v="Credit Note"/>
    <s v="4401557235"/>
    <s v="BUILDERS WAREHOUSE:CRAIGHALL PARK"/>
    <s v="SEEDLINGS ASS  28884"/>
    <n v="-20"/>
    <n v="33.5"/>
    <n v="-670"/>
    <n v="-1591721.1800000013"/>
    <x v="35"/>
  </r>
  <r>
    <m/>
    <x v="106"/>
    <s v="Credit Note"/>
    <s v="88281A"/>
    <s v="CENTRAL NURSERY DEPOT"/>
    <s v="SEEDLINGS ASS"/>
    <n v="-8"/>
    <n v="33.99"/>
    <n v="-271.92"/>
    <n v="-1591993.1000000013"/>
    <x v="35"/>
  </r>
  <r>
    <m/>
    <x v="107"/>
    <s v="Credit Note"/>
    <s v="1929"/>
    <s v="PLANT FACTORY"/>
    <s v="SEEDLINGS ASS"/>
    <n v="-4"/>
    <n v="31.8"/>
    <n v="-127.2"/>
    <n v="-1592120.3000000012"/>
    <x v="35"/>
  </r>
  <r>
    <m/>
    <x v="107"/>
    <s v="Credit Note"/>
    <s v="4401557567"/>
    <s v="BUILDERS WAREHOUSE:BLOEMFONTEIN"/>
    <s v="SEEDLINGS ASS  28884"/>
    <n v="-43"/>
    <n v="33.5"/>
    <n v="-1440.5"/>
    <n v="-1593560.8000000012"/>
    <x v="35"/>
  </r>
  <r>
    <m/>
    <x v="107"/>
    <s v="Credit Note"/>
    <s v="4401557437"/>
    <s v="BUILDERS WAREHOUSE:MOKOPANE"/>
    <s v="SEEDLINGS ASS  28884"/>
    <n v="-70"/>
    <n v="33.5"/>
    <n v="-2345"/>
    <n v="-1595905.8000000012"/>
    <x v="35"/>
  </r>
  <r>
    <m/>
    <x v="107"/>
    <s v="Credit Note"/>
    <s v="4401557617"/>
    <s v="BUILDERS WAREHOUSE:SUNWARD PARK"/>
    <s v="SEEDLINGS ASS  28884"/>
    <n v="-32"/>
    <n v="33.5"/>
    <n v="-1072"/>
    <n v="-1596977.8000000012"/>
    <x v="35"/>
  </r>
  <r>
    <m/>
    <x v="107"/>
    <s v="Credit Note"/>
    <s v="17558"/>
    <s v="FH CHAMBERLAIN TRADING (PTY) LTD:WATERKLOOF GLEN"/>
    <s v="SEEDLINGS ASS"/>
    <n v="-1"/>
    <n v="28.5"/>
    <n v="-28.5"/>
    <n v="-1597006.3000000012"/>
    <x v="35"/>
  </r>
  <r>
    <m/>
    <x v="107"/>
    <s v="Credit Note"/>
    <s v="4401557582"/>
    <s v="BUILDERS WAREHOUSE:MIDDELBURG"/>
    <s v="SEEDLINGS ASS  28884"/>
    <n v="-50"/>
    <n v="33.5"/>
    <n v="-1675"/>
    <n v="-1598681.3000000012"/>
    <x v="35"/>
  </r>
  <r>
    <m/>
    <x v="107"/>
    <s v="Credit Note"/>
    <s v="4401557530"/>
    <s v="BUILDERS WAREHOUSE:ROBINDALE"/>
    <s v="SEEDLINGS ASS  28884"/>
    <n v="-40"/>
    <n v="28.5"/>
    <n v="-1140"/>
    <n v="-1599821.3000000012"/>
    <x v="35"/>
  </r>
  <r>
    <m/>
    <x v="107"/>
    <s v="Credit Note"/>
    <s v="4401557608"/>
    <s v="BUILDERS WAREHOUSE:KEMPTON PARK"/>
    <s v="SEEDLINGS ASS  28884"/>
    <n v="-30"/>
    <n v="33.5"/>
    <n v="-1005"/>
    <n v="-1600826.3000000012"/>
    <x v="35"/>
  </r>
  <r>
    <m/>
    <x v="107"/>
    <s v="Credit Note"/>
    <s v="4401557562"/>
    <s v="BUILDERS WAREHOUSE:NORTHRIDING"/>
    <s v="SEEDLINGS ASS  28884"/>
    <n v="-30"/>
    <n v="28.5"/>
    <n v="-855"/>
    <n v="-1601681.3000000012"/>
    <x v="35"/>
  </r>
  <r>
    <m/>
    <x v="107"/>
    <s v="Credit Note"/>
    <s v="1963"/>
    <s v="CRISANRA KWEKERY"/>
    <s v="SEEDLINGS ASS"/>
    <n v="-2"/>
    <n v="27.5"/>
    <n v="-55"/>
    <n v="-1601736.3000000012"/>
    <x v="35"/>
  </r>
  <r>
    <m/>
    <x v="107"/>
    <s v="Credit Note"/>
    <s v="11946"/>
    <s v="FH CHAMBERLAIN TRADING (PTY) LTD:KYALAMI"/>
    <s v="SEEDLINGS ASS"/>
    <n v="-26"/>
    <n v="28.5"/>
    <n v="-741"/>
    <n v="-1602477.3000000012"/>
    <x v="35"/>
  </r>
  <r>
    <m/>
    <x v="108"/>
    <s v="Credit Note"/>
    <s v="4401557890"/>
    <s v="BUILDERS WAREHOUSE:BETHLEHEM"/>
    <s v="SEEDLINGS ASS  28884"/>
    <n v="-55"/>
    <n v="33.5"/>
    <n v="-1842.5"/>
    <n v="-1604319.8000000012"/>
    <x v="35"/>
  </r>
  <r>
    <m/>
    <x v="108"/>
    <s v="Credit Note"/>
    <s v="4401557946"/>
    <s v="BUILDERS WAREHOUSE:BEDFORDVIEW"/>
    <s v="SEEDLINGS ASS  28884"/>
    <n v="-120"/>
    <n v="33.5"/>
    <n v="-4020"/>
    <n v="-1608339.8000000012"/>
    <x v="35"/>
  </r>
  <r>
    <m/>
    <x v="108"/>
    <s v="Credit Note"/>
    <s v="4401557944"/>
    <s v="BUILDERS WAREHOUSE:FOURWAYS"/>
    <s v="SEEDLINGS ASS  28884"/>
    <n v="-5"/>
    <n v="33.5"/>
    <n v="-167.5"/>
    <n v="-1608507.3000000012"/>
    <x v="35"/>
  </r>
  <r>
    <m/>
    <x v="108"/>
    <s v="Credit Note"/>
    <s v="4401557933"/>
    <s v="BUILDERS WAREHOUSE:EDENVALE"/>
    <s v="SEEDLINGS ASS  28884"/>
    <n v="-31"/>
    <n v="33.5"/>
    <n v="-1038.5"/>
    <n v="-1609545.8000000012"/>
    <x v="35"/>
  </r>
  <r>
    <m/>
    <x v="108"/>
    <s v="Credit Note"/>
    <s v="4401557938"/>
    <s v="BUILDERS WAREHOUSE:CARNIVAL MALL"/>
    <s v="SEEDLINGS ASS  28884"/>
    <n v="-21"/>
    <n v="33.5"/>
    <n v="-703.5"/>
    <n v="-1610249.3000000012"/>
    <x v="35"/>
  </r>
  <r>
    <m/>
    <x v="108"/>
    <s v="Credit Note"/>
    <s v="4401557937"/>
    <s v="BUILDERS WAREHOUSE:NEWMARKET"/>
    <s v="SEEDLINGS ASS  28884"/>
    <n v="-3"/>
    <n v="33.5"/>
    <n v="-100.5"/>
    <n v="-1610349.8000000012"/>
    <x v="35"/>
  </r>
  <r>
    <m/>
    <x v="108"/>
    <s v="Credit Note"/>
    <s v="15894"/>
    <s v="GARDENSHOP PARKTOWN"/>
    <s v="SEEDLINGS ASS"/>
    <n v="-67"/>
    <n v="33.5"/>
    <n v="-2244.5"/>
    <n v="-1612594.3000000012"/>
    <x v="35"/>
  </r>
  <r>
    <m/>
    <x v="108"/>
    <s v="Credit Note"/>
    <s v="27153"/>
    <s v="LIFESTYLE HOME GARDEN"/>
    <s v="SEEDLINGS ASS"/>
    <n v="-9"/>
    <n v="30"/>
    <n v="-270"/>
    <n v="-1612864.3000000012"/>
    <x v="35"/>
  </r>
  <r>
    <m/>
    <x v="108"/>
    <s v="Credit Note"/>
    <s v="4401557945"/>
    <s v="BUILDERS WAREHOUSE:GREENSTONE"/>
    <s v="SEEDLINGS ASS  28884"/>
    <n v="-30"/>
    <n v="33.5"/>
    <n v="-1005"/>
    <n v="-1613869.3000000012"/>
    <x v="35"/>
  </r>
  <r>
    <m/>
    <x v="108"/>
    <s v="Credit Note"/>
    <s v="4401558064"/>
    <s v="BUILDERS WAREHOUSE:BEDWORTH PARK"/>
    <s v="SEEDLINGS ASS  28884"/>
    <n v="-191"/>
    <n v="33.5"/>
    <n v="-6398.5"/>
    <n v="-1620267.8000000012"/>
    <x v="35"/>
  </r>
  <r>
    <m/>
    <x v="108"/>
    <s v="Credit Note"/>
    <s v="37369"/>
    <s v="FH CHAMBERLAIN TRADING (PTY) LTD:MONTANA"/>
    <s v="SEEDLINGS ASS"/>
    <n v="-40"/>
    <n v="28.5"/>
    <n v="-1140"/>
    <n v="-1621407.8000000012"/>
    <x v="35"/>
  </r>
  <r>
    <m/>
    <x v="108"/>
    <s v="Credit Note"/>
    <s v="4401557914"/>
    <s v="BUILDERS WAREHOUSE:EMALALHENI"/>
    <s v="SEEDLINGS ASS  28884"/>
    <n v="-28"/>
    <n v="33.5"/>
    <n v="-938"/>
    <n v="-1622345.8000000012"/>
    <x v="35"/>
  </r>
  <r>
    <m/>
    <x v="108"/>
    <s v="Credit Note"/>
    <s v="4401557880"/>
    <s v="BUILDERS WAREHOUSE:FLORIDA GLEN"/>
    <s v="SEEDLINGS ASS  28884"/>
    <n v="-10"/>
    <n v="33.5"/>
    <n v="-335"/>
    <n v="-1622680.8000000012"/>
    <x v="35"/>
  </r>
  <r>
    <m/>
    <x v="138"/>
    <s v="Credit Note"/>
    <s v="1824"/>
    <s v="THYME SQUARE"/>
    <s v="SEEDLINGS ASS"/>
    <n v="-11"/>
    <n v="28.95"/>
    <n v="-318.45"/>
    <n v="-1622999.2500000012"/>
    <x v="35"/>
  </r>
  <r>
    <m/>
    <x v="271"/>
    <s v="Credit Note"/>
    <s v="1670"/>
    <s v="HABITITNAK/KEENGRO"/>
    <s v="SEEDLINGS ASS"/>
    <n v="-4"/>
    <n v="28.55"/>
    <n v="-114.2"/>
    <n v="-1623113.4500000011"/>
    <x v="35"/>
  </r>
  <r>
    <m/>
    <x v="271"/>
    <s v="Credit Note"/>
    <s v="4401558451"/>
    <s v="BUILDERS WAREHOUSE:KEMPTON PARK"/>
    <s v="SEEDLINGS ASS  28884"/>
    <n v="-16"/>
    <n v="33.5"/>
    <n v="-536"/>
    <n v="-1623649.4500000011"/>
    <x v="35"/>
  </r>
  <r>
    <m/>
    <x v="271"/>
    <s v="Credit Note"/>
    <s v="4401558500"/>
    <s v="BUILDERS WAREHOUSE:NORWOOD"/>
    <s v="SEEDLINGS ASS  28884"/>
    <n v="-10"/>
    <n v="33.5"/>
    <n v="-335"/>
    <n v="-1623984.4500000011"/>
    <x v="35"/>
  </r>
  <r>
    <m/>
    <x v="271"/>
    <s v="Credit Note"/>
    <s v="4401558480"/>
    <s v="BUILDERS WAREHOUSE:STRUBENS VALLEY"/>
    <s v="SEEDLINGS ASS  28884"/>
    <n v="-20"/>
    <n v="28.5"/>
    <n v="-570"/>
    <n v="-1624554.4500000011"/>
    <x v="35"/>
  </r>
  <r>
    <m/>
    <x v="271"/>
    <s v="Credit Note"/>
    <s v="4401558424"/>
    <s v="BUILDERS WAREHOUSE:NOORDHEUWEL"/>
    <s v="SEEDLINGS ASS  28884"/>
    <n v="-8"/>
    <n v="33.5"/>
    <n v="-268"/>
    <n v="-1624822.4500000011"/>
    <x v="35"/>
  </r>
  <r>
    <m/>
    <x v="271"/>
    <s v="Credit Note"/>
    <s v="4401558464"/>
    <s v="BUILDERS WAREHOUSE:RIVONIA"/>
    <s v="SEEDLINGS ASS"/>
    <n v="-60"/>
    <n v="33.5"/>
    <n v="-2010"/>
    <n v="-1626832.4500000011"/>
    <x v="35"/>
  </r>
  <r>
    <m/>
    <x v="271"/>
    <s v="Credit Note"/>
    <s v="4401558470"/>
    <s v="BUILDERS WAREHOUSE:CEDAR SQUARE"/>
    <s v="SEEDLINGS ASS  28884"/>
    <n v="-20"/>
    <n v="33.5"/>
    <n v="-670"/>
    <n v="-1627502.4500000011"/>
    <x v="35"/>
  </r>
  <r>
    <m/>
    <x v="271"/>
    <s v="Credit Note"/>
    <s v="4401558497"/>
    <s v="BUILDERS WAREHOUSE:BOKSBURG (NEW)"/>
    <s v="SEEDLINGS ASS  28884"/>
    <n v="-7"/>
    <n v="33.5"/>
    <n v="-234.5"/>
    <n v="-1627736.9500000011"/>
    <x v="35"/>
  </r>
  <r>
    <m/>
    <x v="109"/>
    <s v="Credit Note"/>
    <s v="4401558496"/>
    <s v="BUILDERS WAREHOUSE:ROBINDALE"/>
    <s v="SEEDLINGS ASS  28884"/>
    <n v="-20"/>
    <n v="28.5"/>
    <n v="-570"/>
    <n v="-1628306.9500000011"/>
    <x v="35"/>
  </r>
  <r>
    <m/>
    <x v="109"/>
    <s v="Credit Note"/>
    <s v="4401558913"/>
    <s v="BUILDERS WAREHOUSE:RASLOUW"/>
    <s v="SEEDLINGS ASS  28884"/>
    <n v="-50"/>
    <n v="28.5"/>
    <n v="-1425"/>
    <n v="-1629731.9500000011"/>
    <x v="35"/>
  </r>
  <r>
    <m/>
    <x v="109"/>
    <s v="Credit Note"/>
    <s v="4401558861"/>
    <s v="BUILDERS WAREHOUSE:RIVONIA"/>
    <s v="SEEDLINGS ASS  28884"/>
    <n v="-7"/>
    <n v="33.5"/>
    <n v="-234.5"/>
    <n v="-1629966.4500000011"/>
    <x v="35"/>
  </r>
  <r>
    <m/>
    <x v="109"/>
    <s v="Credit Note"/>
    <s v="4401558817"/>
    <s v="BUILDERS WAREHOUSE:ERASMUS PARK"/>
    <s v="SEEDLINGS ASS  28884"/>
    <n v="-30"/>
    <n v="33.5"/>
    <n v="-1005"/>
    <n v="-1630971.4500000011"/>
    <x v="35"/>
  </r>
  <r>
    <m/>
    <x v="109"/>
    <s v="Credit Note"/>
    <s v="4401558880"/>
    <s v="BUILDERS WAREHOUSE:GEZINA NEW"/>
    <s v="SEEDLINGS ASS  28884"/>
    <n v="-61"/>
    <n v="28.5"/>
    <n v="-1738.5"/>
    <n v="-1632709.9500000011"/>
    <x v="35"/>
  </r>
  <r>
    <m/>
    <x v="109"/>
    <s v="Credit Note"/>
    <s v="4401558899"/>
    <s v="BUILDERS WAREHOUSE:SILVERLAKES"/>
    <s v="SEEDLINGS ASS  28884"/>
    <n v="-12"/>
    <n v="28.5"/>
    <n v="-342"/>
    <n v="-1633051.9500000011"/>
    <x v="35"/>
  </r>
  <r>
    <m/>
    <x v="109"/>
    <s v="Credit Note"/>
    <s v="4401558916"/>
    <s v="BUILDERS WAREHOUSE:LYNNWOOD"/>
    <s v="SEEDLINGS ASS  28884"/>
    <n v="-30"/>
    <n v="28.5"/>
    <n v="-855"/>
    <n v="-1633906.9500000011"/>
    <x v="35"/>
  </r>
  <r>
    <m/>
    <x v="109"/>
    <s v="Credit Note"/>
    <s v="4401558909"/>
    <s v="BUILDERS WAREHOUSE:ZAMBEZI"/>
    <s v="SEEDLINGS ASS  28884"/>
    <n v="-100"/>
    <n v="28.5"/>
    <n v="-2850"/>
    <n v="-1636756.9500000011"/>
    <x v="35"/>
  </r>
  <r>
    <m/>
    <x v="109"/>
    <s v="Credit Note"/>
    <s v="4401558854"/>
    <s v="BUILDERS WAREHOUSE:CENTURION"/>
    <s v="SEEDLINGS ASS  28884"/>
    <n v="-15"/>
    <n v="28.5"/>
    <n v="-427.5"/>
    <n v="-1637184.4500000011"/>
    <x v="35"/>
  </r>
  <r>
    <m/>
    <x v="109"/>
    <s v="Credit Note"/>
    <s v="4401558881"/>
    <s v="BUILDERS WAREHOUSE:WONDER PARK"/>
    <s v="SEEDLINGS ASS  28884"/>
    <n v="-10"/>
    <n v="33.5"/>
    <n v="-335"/>
    <n v="-1637519.4500000011"/>
    <x v="35"/>
  </r>
  <r>
    <m/>
    <x v="109"/>
    <s v="Credit Note"/>
    <s v="4401558839"/>
    <s v="BUILDERS WAREHOUSE:BRYANSTON"/>
    <s v="SEEDLINGS ASS  28884"/>
    <n v="-10"/>
    <n v="33.5"/>
    <n v="-335"/>
    <n v="-1637854.4500000011"/>
    <x v="35"/>
  </r>
  <r>
    <m/>
    <x v="109"/>
    <s v="Credit Note"/>
    <s v="27303"/>
    <s v="LIFESTYLE HOME GARDEN"/>
    <s v="SEEDLINGS ASS"/>
    <n v="-10"/>
    <n v="30"/>
    <n v="-300"/>
    <n v="-1638154.4500000011"/>
    <x v="35"/>
  </r>
  <r>
    <m/>
    <x v="109"/>
    <s v="Credit Note"/>
    <s v="27305"/>
    <s v="LIFESTYLE HOME GARDEN"/>
    <s v="WINTER SEEDLINGS"/>
    <n v="-3"/>
    <n v="20"/>
    <n v="-60"/>
    <n v="-1638214.4500000011"/>
    <x v="35"/>
  </r>
  <r>
    <m/>
    <x v="109"/>
    <s v="Credit Note"/>
    <s v="27305"/>
    <s v="LIFESTYLE HOME GARDEN"/>
    <s v="SEEDLINGS ASS"/>
    <n v="-2"/>
    <n v="30"/>
    <n v="-60"/>
    <n v="-1638274.4500000011"/>
    <x v="35"/>
  </r>
  <r>
    <m/>
    <x v="109"/>
    <s v="Credit Note"/>
    <s v="4401558911"/>
    <s v="BUILDERS WAREHOUSE:RUSTENBURG"/>
    <s v="SEEDLINGS ASS  28884"/>
    <n v="-21"/>
    <n v="33.5"/>
    <n v="-703.5"/>
    <n v="-1638977.9500000011"/>
    <x v="35"/>
  </r>
  <r>
    <m/>
    <x v="109"/>
    <s v="Credit Note"/>
    <s v="4401558886"/>
    <s v="BUILDERS WAREHOUSE:NELSPRUIT"/>
    <s v="SEEDLINGS ASS  28884"/>
    <n v="-80"/>
    <n v="33.5"/>
    <n v="-2680"/>
    <n v="-1641657.9500000011"/>
    <x v="35"/>
  </r>
  <r>
    <m/>
    <x v="110"/>
    <s v="Credit Note"/>
    <s v="88417A"/>
    <s v="BRAKPAN GARDEN CENTRE"/>
    <s v="SPINACH SEEDLING"/>
    <n v="-20"/>
    <n v="31.8"/>
    <n v="-636"/>
    <n v="-1642293.9500000011"/>
    <x v="35"/>
  </r>
  <r>
    <m/>
    <x v="110"/>
    <s v="Credit Note"/>
    <s v="4401559328"/>
    <s v="BUILDERS WAREHOUSE:SECUNDA"/>
    <s v="SEEDLINGS ASS  28884"/>
    <n v="-9"/>
    <n v="33.5"/>
    <n v="-301.5"/>
    <n v="-1642595.4500000011"/>
    <x v="35"/>
  </r>
  <r>
    <m/>
    <x v="110"/>
    <s v="Credit Note"/>
    <s v="4401559319"/>
    <s v="BUILDERS WAREHOUSE:MIDRAND"/>
    <s v="SEEDLINGS ASS  28884"/>
    <n v="-50"/>
    <n v="28.5"/>
    <n v="-1425"/>
    <n v="-1644020.4500000011"/>
    <x v="35"/>
  </r>
  <r>
    <m/>
    <x v="110"/>
    <s v="Credit Note"/>
    <s v="4401559113"/>
    <s v="BUILDERS WAREHOUSE:GLEN EAGLES"/>
    <s v="SEEDLINGS ASS  28884"/>
    <n v="-17"/>
    <n v="33.5"/>
    <n v="-569.5"/>
    <n v="-1644589.9500000011"/>
    <x v="35"/>
  </r>
  <r>
    <m/>
    <x v="110"/>
    <s v="Credit Note"/>
    <s v="4401559326"/>
    <s v="BUILDERS WAREHOUSE:CRAIGHALL PARK"/>
    <s v="SEEDLINGS ASS  28884"/>
    <n v="-30"/>
    <n v="33.5"/>
    <n v="-1005"/>
    <n v="-1645594.9500000011"/>
    <x v="35"/>
  </r>
  <r>
    <m/>
    <x v="110"/>
    <s v="Credit Note"/>
    <s v="4401559337"/>
    <s v="BUILDERS WAREHOUSE:KLERKSDORP"/>
    <s v="SEEDLINGS ASS  28884"/>
    <n v="-11"/>
    <n v="33.5"/>
    <n v="-368.5"/>
    <n v="-1645963.4500000011"/>
    <x v="35"/>
  </r>
  <r>
    <m/>
    <x v="110"/>
    <s v="Credit Note"/>
    <s v="4401559350"/>
    <s v="BUILDERS WAREHOUSE:LAMBTON"/>
    <s v="SEEDLINGS ASS  28884"/>
    <n v="-22"/>
    <n v="33.5"/>
    <n v="-737"/>
    <n v="-1646700.4500000011"/>
    <x v="35"/>
  </r>
  <r>
    <m/>
    <x v="110"/>
    <s v="Credit Note"/>
    <s v="4401559231"/>
    <s v="BUILDERS WAREHOUSE:SOUTHGATE"/>
    <s v="SEEDLINGS ASS  28884"/>
    <n v="-25"/>
    <n v="33.5"/>
    <n v="-837.5"/>
    <n v="-1647537.9500000011"/>
    <x v="35"/>
  </r>
  <r>
    <m/>
    <x v="110"/>
    <s v="Credit Note"/>
    <s v="11985"/>
    <s v="FH CHAMBERLAIN TRADING (PTY) LTD:KYALAMI"/>
    <s v="SEEDLINGS ASS"/>
    <n v="-15"/>
    <n v="28.5"/>
    <n v="-427.5"/>
    <n v="-1647965.4500000011"/>
    <x v="35"/>
  </r>
  <r>
    <m/>
    <x v="110"/>
    <s v="Credit Note"/>
    <s v="16091"/>
    <s v="FH CHAMBERLAIN TRADING (PTY) LTD:RIVIERA"/>
    <s v="SEEDLINGS ASS"/>
    <n v="-5"/>
    <n v="28.5"/>
    <n v="-142.5"/>
    <n v="-1648107.9500000011"/>
    <x v="35"/>
  </r>
  <r>
    <m/>
    <x v="110"/>
    <s v="Credit Note"/>
    <s v="1825"/>
    <s v="HILLCREST NURSERY"/>
    <s v="SEEDLINGS ASS"/>
    <n v="-9"/>
    <n v="33.99"/>
    <n v="-305.91000000000003"/>
    <n v="-1648413.860000001"/>
    <x v="35"/>
  </r>
  <r>
    <m/>
    <x v="110"/>
    <s v="Credit Note"/>
    <s v="88413A"/>
    <s v="CENTRAL NURSERY DEPOT"/>
    <s v="SEEDLINGS ASS"/>
    <n v="-23"/>
    <n v="33.99"/>
    <n v="-781.77"/>
    <n v="-1649195.6300000011"/>
    <x v="35"/>
  </r>
  <r>
    <m/>
    <x v="209"/>
    <s v="Credit Note"/>
    <s v="4401559710"/>
    <s v="BUILDERS WAREHOUSE:NEWCASTLE"/>
    <s v="SEEDLINGS ASS  28884"/>
    <n v="-8"/>
    <n v="33.44"/>
    <n v="-267.52"/>
    <n v="-1649463.1500000011"/>
    <x v="35"/>
  </r>
  <r>
    <m/>
    <x v="209"/>
    <s v="Credit Note"/>
    <s v="4401559786"/>
    <s v="BUILDERS WAREHOUSE:STRUBENS VALLEY"/>
    <s v="SEEDLINGS ASS  28884"/>
    <n v="-9"/>
    <n v="28.5"/>
    <n v="-256.5"/>
    <n v="-1649719.6500000011"/>
    <x v="35"/>
  </r>
  <r>
    <m/>
    <x v="209"/>
    <s v="Credit Note"/>
    <s v="4401559773"/>
    <s v="BUILDERS WAREHOUSE:NORTHRIDING"/>
    <s v="SEEDLINGS ASS  28884"/>
    <n v="-15"/>
    <n v="28.5"/>
    <n v="-427.5"/>
    <n v="-1650147.1500000011"/>
    <x v="35"/>
  </r>
  <r>
    <m/>
    <x v="209"/>
    <s v="Credit Note"/>
    <s v="4401559793"/>
    <s v="BUILDERS WAREHOUSE:KEMPTON PARK"/>
    <s v="SEEDLINGS ASS  28884"/>
    <n v="-20"/>
    <n v="33.5"/>
    <n v="-670"/>
    <n v="-1650817.1500000011"/>
    <x v="35"/>
  </r>
  <r>
    <m/>
    <x v="209"/>
    <s v="Credit Note"/>
    <s v="88431A"/>
    <s v="PLANTYARD"/>
    <s v="SEEDLINGS ASS"/>
    <n v="-25"/>
    <n v="31.8"/>
    <n v="-795"/>
    <n v="-1651612.1500000011"/>
    <x v="35"/>
  </r>
  <r>
    <m/>
    <x v="209"/>
    <s v="Credit Note"/>
    <s v="4401559646"/>
    <s v="BUILDERS WAREHOUSE:FLORIDA GLEN"/>
    <s v="SEEDLINGS ASS  28884"/>
    <n v="-10"/>
    <n v="33.5"/>
    <n v="-335"/>
    <n v="-1651947.1500000011"/>
    <x v="35"/>
  </r>
  <r>
    <m/>
    <x v="209"/>
    <s v="Credit Note"/>
    <s v="4401559742"/>
    <s v="BUILDERS WAREHOUSE:POLOKWANE"/>
    <s v="SEEDLINGS ASS  28884"/>
    <n v="-17"/>
    <n v="33.5"/>
    <n v="-569.5"/>
    <n v="-1652516.6500000011"/>
    <x v="35"/>
  </r>
  <r>
    <m/>
    <x v="209"/>
    <s v="Credit Note"/>
    <s v="4401559758"/>
    <s v="BUILDERS WAREHOUSE:BAOBAB"/>
    <s v="SEEDLINGS ASS  28884"/>
    <n v="-40"/>
    <n v="33.5"/>
    <n v="-1340"/>
    <n v="-1653856.6500000011"/>
    <x v="35"/>
  </r>
  <r>
    <m/>
    <x v="209"/>
    <s v="Credit Note"/>
    <s v="88430A"/>
    <s v="LITTLE AUSTRIA"/>
    <s v="SEEDLINGS ASS"/>
    <n v="-3"/>
    <n v="29.99"/>
    <n v="-89.97"/>
    <n v="-1653946.620000001"/>
    <x v="35"/>
  </r>
  <r>
    <m/>
    <x v="111"/>
    <s v="Credit Note"/>
    <s v="88428A"/>
    <s v="MONTROSE NURSERY"/>
    <s v="SEEDLINGS ASS"/>
    <n v="-7"/>
    <n v="29.99"/>
    <n v="-209.93"/>
    <n v="-1654156.550000001"/>
    <x v="35"/>
  </r>
  <r>
    <m/>
    <x v="111"/>
    <s v="Credit Note"/>
    <s v="1826"/>
    <s v="IMPALA FLORA"/>
    <s v="SEEDLINGS ASS"/>
    <n v="-2"/>
    <n v="29.99"/>
    <n v="-59.98"/>
    <n v="-1654216.530000001"/>
    <x v="35"/>
  </r>
  <r>
    <m/>
    <x v="111"/>
    <s v="Credit Note"/>
    <s v="4401560207"/>
    <s v="BUILDERS WAREHOUSE:MIDDELBURG"/>
    <s v="SEEDLINGS ASS  28884"/>
    <n v="-87"/>
    <n v="33.5"/>
    <n v="-2914.5"/>
    <n v="-1657131.030000001"/>
    <x v="35"/>
  </r>
  <r>
    <m/>
    <x v="111"/>
    <s v="Credit Note"/>
    <s v="4401560202"/>
    <s v="BUILDERS WAREHOUSE:BLOEMFONTEIN"/>
    <s v="SEEDLINGS ASS  28884"/>
    <n v="-25"/>
    <n v="33.5"/>
    <n v="-837.5"/>
    <n v="-1657968.530000001"/>
    <x v="35"/>
  </r>
  <r>
    <m/>
    <x v="111"/>
    <s v="Credit Note"/>
    <s v="4401560212"/>
    <s v="BUILDERS WAREHOUSE:THOHOYANDOU"/>
    <s v="SEEDLINGS ASS  28884"/>
    <n v="-220"/>
    <n v="33.5"/>
    <n v="-7370"/>
    <n v="-1665338.530000001"/>
    <x v="35"/>
  </r>
  <r>
    <m/>
    <x v="111"/>
    <s v="Credit Note"/>
    <s v="4401560201"/>
    <s v="BUILDERS WAREHOUSE:CARNIVAL MALL"/>
    <s v="SEEDLINGS ASS  28884"/>
    <n v="-22"/>
    <n v="33.5"/>
    <n v="-737"/>
    <n v="-1666075.530000001"/>
    <x v="35"/>
  </r>
  <r>
    <m/>
    <x v="111"/>
    <s v="Credit Note"/>
    <s v="4401560155"/>
    <s v="BUILDERS WAREHOUSE:RIVONIA"/>
    <s v="SEEDLINGS ASS  28884"/>
    <n v="-10"/>
    <n v="33.5"/>
    <n v="-335"/>
    <n v="-1666410.530000001"/>
    <x v="35"/>
  </r>
  <r>
    <m/>
    <x v="111"/>
    <s v="Credit Note"/>
    <s v="4401560075"/>
    <s v="BUILDERS WAREHOUSE:BOKSBURG (NEW)"/>
    <s v="SEEDLINGS ASS  28884"/>
    <n v="-10"/>
    <n v="33.5"/>
    <n v="-335"/>
    <n v="-1666745.530000001"/>
    <x v="35"/>
  </r>
  <r>
    <m/>
    <x v="111"/>
    <s v="Credit Note"/>
    <s v="4401560217"/>
    <s v="BUILDERS WAREHOUSE:SUNWARD PARK"/>
    <s v="SEEDLINGS ASS  28884"/>
    <n v="-37"/>
    <n v="33.5"/>
    <n v="-1239.5"/>
    <n v="-1667985.030000001"/>
    <x v="35"/>
  </r>
  <r>
    <m/>
    <x v="111"/>
    <s v="Credit Note"/>
    <s v="4401560120"/>
    <s v="BUILDERS WAREHOUSE:FOURWAYS"/>
    <s v="SEEDLINGS ASS  28884"/>
    <n v="-10"/>
    <n v="33.5"/>
    <n v="-335"/>
    <n v="-1668320.030000001"/>
    <x v="35"/>
  </r>
  <r>
    <m/>
    <x v="111"/>
    <s v="Credit Note"/>
    <s v="4401560129"/>
    <s v="BUILDERS WAREHOUSE:NORTHMEAD"/>
    <s v="SEEDLINGS ASS  28884"/>
    <n v="-8"/>
    <n v="33.5"/>
    <n v="-268"/>
    <n v="-1668588.030000001"/>
    <x v="35"/>
  </r>
  <r>
    <m/>
    <x v="111"/>
    <s v="Credit Note"/>
    <s v="4401560194"/>
    <s v="BUILDERS WAREHOUSE:GLEN EAGLES"/>
    <s v="SEEDLINGS ASS  28884"/>
    <n v="-20"/>
    <n v="33.5"/>
    <n v="-670"/>
    <n v="-1669258.030000001"/>
    <x v="35"/>
  </r>
  <r>
    <m/>
    <x v="111"/>
    <s v="Credit Note"/>
    <s v="4401560088"/>
    <s v="BUILDERS WAREHOUSE:EMALALHENI"/>
    <s v="SEEDLINGS ASS  28884"/>
    <n v="-10"/>
    <n v="33.5"/>
    <n v="-335"/>
    <n v="-1669593.030000001"/>
    <x v="35"/>
  </r>
  <r>
    <m/>
    <x v="111"/>
    <s v="Credit Note"/>
    <s v="4401560113"/>
    <s v="BUILDERS WAREHOUSE:BRYANSTON"/>
    <s v="SEEDLINGS ASS  28884"/>
    <n v="-2"/>
    <n v="33.5"/>
    <n v="-67"/>
    <n v="-1669660.030000001"/>
    <x v="35"/>
  </r>
  <r>
    <m/>
    <x v="111"/>
    <s v="Credit Note"/>
    <s v="88453A"/>
    <s v="THYME SQUARE"/>
    <s v="SEEDLINGS PRIMROSE"/>
    <n v="-44"/>
    <n v="15"/>
    <n v="-660"/>
    <n v="-1670320.030000001"/>
    <x v="6"/>
  </r>
  <r>
    <m/>
    <x v="111"/>
    <s v="Credit Note"/>
    <s v="88453A"/>
    <s v="THYME SQUARE"/>
    <s v="SEEDLINGS ASS"/>
    <n v="-11"/>
    <n v="28.95"/>
    <n v="-318.45"/>
    <n v="-1670638.4800000009"/>
    <x v="35"/>
  </r>
  <r>
    <m/>
    <x v="111"/>
    <s v="Credit Note"/>
    <s v="88453A"/>
    <s v="THYME SQUARE"/>
    <s v="SEEDLINGS RIMULA"/>
    <n v="-16"/>
    <n v="19.989999999999998"/>
    <n v="-319.83999999999997"/>
    <n v="-1670958.320000001"/>
    <x v="35"/>
  </r>
  <r>
    <m/>
    <x v="111"/>
    <s v="Credit Note"/>
    <s v="88455A"/>
    <s v="CENTRAL NURSERY DEPOT"/>
    <s v="SEEDLINGS ASS"/>
    <n v="-10"/>
    <n v="33.99"/>
    <n v="-339.9"/>
    <n v="-1671298.2200000009"/>
    <x v="35"/>
  </r>
  <r>
    <m/>
    <x v="111"/>
    <s v="Credit Note"/>
    <s v="4401560117"/>
    <s v="BUILDERS WAREHOUSE:NEWMARKET"/>
    <s v="SEEDLINGS ASS  28884"/>
    <n v="-32"/>
    <n v="33.5"/>
    <n v="-1072"/>
    <n v="-1672370.2200000009"/>
    <x v="35"/>
  </r>
  <r>
    <m/>
    <x v="112"/>
    <s v="Credit Note"/>
    <s v="4401560718"/>
    <s v="BUILDERS WAREHOUSE:KEMPTON PARK"/>
    <s v="SEEDLINGS ASS  28884"/>
    <n v="-10"/>
    <n v="33.5"/>
    <n v="-335"/>
    <n v="-1672705.2200000009"/>
    <x v="35"/>
  </r>
  <r>
    <m/>
    <x v="112"/>
    <s v="Credit Note"/>
    <s v="4401560652"/>
    <s v="BUILDERS WAREHOUSE:GREENSTONE"/>
    <s v="SEEDLINGS ASS  28884"/>
    <n v="-40"/>
    <n v="33.5"/>
    <n v="-1340"/>
    <n v="-1674045.2200000009"/>
    <x v="35"/>
  </r>
  <r>
    <m/>
    <x v="112"/>
    <s v="Credit Note"/>
    <s v="4401560755"/>
    <s v="BUILDERS WAREHOUSE:VEREENIGING"/>
    <s v="SEEDLINGS ASS  28884"/>
    <n v="-5"/>
    <n v="33.5"/>
    <n v="-167.5"/>
    <n v="-1674212.7200000009"/>
    <x v="35"/>
  </r>
  <r>
    <m/>
    <x v="112"/>
    <s v="Credit Note"/>
    <s v="4401560656"/>
    <s v="BUILDERS WAREHOUSE:ROBINDALE"/>
    <s v="SEEDLINGS ASS  28884"/>
    <n v="-20"/>
    <n v="25.5"/>
    <n v="-510"/>
    <n v="-1674722.7200000009"/>
    <x v="35"/>
  </r>
  <r>
    <m/>
    <x v="112"/>
    <s v="Credit Note"/>
    <s v="4401560786"/>
    <s v="BUILDERS WAREHOUSE:NOORDHEUWEL"/>
    <s v="SEEDLINGS ASS  28884"/>
    <n v="-13"/>
    <n v="33.5"/>
    <n v="-435.5"/>
    <n v="-1675158.2200000009"/>
    <x v="35"/>
  </r>
  <r>
    <m/>
    <x v="112"/>
    <s v="Credit Note"/>
    <s v="4401560707"/>
    <s v="BUILDERS WAREHOUSE:BOKSBURG (NEW)"/>
    <s v="SEEDLINGS ASS  28884"/>
    <n v="-18"/>
    <n v="33.5"/>
    <n v="-603"/>
    <n v="-1675761.2200000009"/>
    <x v="35"/>
  </r>
  <r>
    <m/>
    <x v="112"/>
    <s v="Credit Note"/>
    <s v="1674"/>
    <s v="HABITITNAK/KEENGRO"/>
    <s v="SEEDLINGS ASS  28884"/>
    <n v="-2"/>
    <n v="28.55"/>
    <n v="-57.1"/>
    <n v="-1675818.320000001"/>
    <x v="35"/>
  </r>
  <r>
    <m/>
    <x v="112"/>
    <s v="Credit Note"/>
    <s v="1676"/>
    <s v="RAINBOW GARDEN AND HOME CENTRE"/>
    <s v="SEEDLINGS ASS  28884"/>
    <n v="-1"/>
    <n v="31.8"/>
    <n v="-31.8"/>
    <n v="-1675850.120000001"/>
    <x v="35"/>
  </r>
  <r>
    <m/>
    <x v="113"/>
    <s v="Credit Note"/>
    <s v="4401561375"/>
    <s v="BUILDERS WAREHOUSE:WONDER PARK"/>
    <s v="SEEDLINGS ASS  28884"/>
    <n v="-20"/>
    <n v="33.5"/>
    <n v="-670"/>
    <n v="-1676520.120000001"/>
    <x v="35"/>
  </r>
  <r>
    <m/>
    <x v="113"/>
    <s v="Credit Note"/>
    <s v="4401561333"/>
    <s v="BUILDERS WAREHOUSE:GEZINA NEW"/>
    <s v="SEEDLINGS ASS  28884"/>
    <n v="-15"/>
    <n v="25.5"/>
    <n v="-382.5"/>
    <n v="-1676902.620000001"/>
    <x v="35"/>
  </r>
  <r>
    <m/>
    <x v="113"/>
    <s v="Credit Note"/>
    <s v="1933"/>
    <s v="CENTRAL NURSERY DEPOT"/>
    <s v="SEEDLINGS ASS  28884"/>
    <n v="-32"/>
    <n v="33.99"/>
    <n v="-1087.68"/>
    <n v="-1677990.300000001"/>
    <x v="35"/>
  </r>
  <r>
    <m/>
    <x v="113"/>
    <s v="Credit Note"/>
    <s v="1932"/>
    <s v="HILLCREST NURSERY"/>
    <s v="SEEDLINGS ASS  28884"/>
    <n v="-10"/>
    <n v="33.99"/>
    <n v="-339.9"/>
    <n v="-1678330.2000000009"/>
    <x v="35"/>
  </r>
  <r>
    <m/>
    <x v="113"/>
    <s v="Credit Note"/>
    <s v="4401561299"/>
    <s v="BUILDERS WAREHOUSE:BRYANSTON"/>
    <s v="SEEDLINGS ASS  28884"/>
    <n v="-6"/>
    <n v="33.5"/>
    <n v="-201"/>
    <n v="-1678531.2000000009"/>
    <x v="35"/>
  </r>
  <r>
    <m/>
    <x v="113"/>
    <s v="Credit Note"/>
    <s v="4401561239"/>
    <s v="BUILDERS WAREHOUSE:GLEN EAGLES"/>
    <s v="SEEDLINGS ASS  28884"/>
    <n v="-20"/>
    <n v="33.5"/>
    <n v="-670"/>
    <n v="-1679201.2000000009"/>
    <x v="35"/>
  </r>
  <r>
    <m/>
    <x v="113"/>
    <s v="Credit Note"/>
    <s v="4401561257"/>
    <s v="BUILDERS WAREHOUSE:ERASMUS PARK"/>
    <s v="SEEDLINGS ASS  28884"/>
    <n v="-30"/>
    <n v="33.5"/>
    <n v="-1005"/>
    <n v="-1680206.2000000009"/>
    <x v="35"/>
  </r>
  <r>
    <m/>
    <x v="113"/>
    <s v="Credit Note"/>
    <s v="4401561359"/>
    <s v="BUILDERS WAREHOUSE:LYNNWOOD"/>
    <s v="SEEDLINGS ASS  28884"/>
    <n v="-35"/>
    <n v="25.5"/>
    <n v="-892.5"/>
    <n v="-1681098.7000000009"/>
    <x v="35"/>
  </r>
  <r>
    <m/>
    <x v="113"/>
    <s v="Credit Note"/>
    <s v="4401561344"/>
    <s v="BUILDERS WAREHOUSE:FOURWAYS"/>
    <s v="SEEDLINGS ASS  28884"/>
    <n v="-10"/>
    <n v="33.5"/>
    <n v="-335"/>
    <n v="-1681433.7000000009"/>
    <x v="35"/>
  </r>
  <r>
    <m/>
    <x v="113"/>
    <s v="Credit Note"/>
    <s v="4401561346"/>
    <s v="BUILDERS WAREHOUSE:CEDAR SQUARE"/>
    <s v="SEEDLINGS ASS  28884"/>
    <n v="-10"/>
    <n v="33.5"/>
    <n v="-335"/>
    <n v="-1681768.7000000009"/>
    <x v="35"/>
  </r>
  <r>
    <m/>
    <x v="113"/>
    <s v="Credit Note"/>
    <s v="27323"/>
    <s v="LIFESTYLE HOME GARDEN"/>
    <s v="SEEDLINGS ASS  28884"/>
    <n v="-5"/>
    <n v="30"/>
    <n v="-150"/>
    <n v="-1681918.7000000009"/>
    <x v="35"/>
  </r>
  <r>
    <m/>
    <x v="113"/>
    <s v="Credit Note"/>
    <s v="27324"/>
    <s v="LIFESTYLE HOME GARDEN"/>
    <s v="SEEDLINGS ASS  28884"/>
    <n v="-10"/>
    <n v="30"/>
    <n v="-300"/>
    <n v="-1682218.7000000009"/>
    <x v="35"/>
  </r>
  <r>
    <m/>
    <x v="113"/>
    <s v="Credit Note"/>
    <s v="4401561398"/>
    <s v="BUILDERS WAREHOUSE:SILVERLAKES"/>
    <s v="SEEDLINGS ASS  28884"/>
    <n v="-14"/>
    <n v="25.5"/>
    <n v="-357"/>
    <n v="-1682575.7000000009"/>
    <x v="35"/>
  </r>
  <r>
    <m/>
    <x v="113"/>
    <s v="Credit Note"/>
    <s v="4401561265"/>
    <s v="BUILDERS WAREHOUSE:BETHLEHEM"/>
    <s v="SEEDLINGS ASS  28884"/>
    <n v="-60"/>
    <n v="33.5"/>
    <n v="-2010"/>
    <n v="-1684585.7000000009"/>
    <x v="35"/>
  </r>
  <r>
    <m/>
    <x v="113"/>
    <s v="Credit Note"/>
    <s v="1677"/>
    <s v="IMPALA FLORA"/>
    <s v="SEEDLINGS ASS  28884"/>
    <n v="-10"/>
    <n v="28.65"/>
    <n v="-286.5"/>
    <n v="-1684872.2000000009"/>
    <x v="35"/>
  </r>
  <r>
    <m/>
    <x v="113"/>
    <s v="Credit Note"/>
    <s v="4401561285"/>
    <s v="BUILDERS WAREHOUSE:SECUNDA"/>
    <s v="SEEDLINGS ASS  28884"/>
    <n v="-19"/>
    <n v="33.5"/>
    <n v="-636.5"/>
    <n v="-1685508.7000000009"/>
    <x v="35"/>
  </r>
  <r>
    <m/>
    <x v="113"/>
    <s v="Credit Note"/>
    <s v="4401561287"/>
    <s v="BUILDERS WAREHOUSE:CHERRY LANE"/>
    <s v="SEEDLINGS ASS  28884"/>
    <n v="-32"/>
    <n v="25.5"/>
    <n v="-816"/>
    <n v="-1686324.7000000009"/>
    <x v="35"/>
  </r>
  <r>
    <m/>
    <x v="114"/>
    <s v="Credit Note"/>
    <s v="4401561938"/>
    <s v="BUILDERS WAREHOUSE:RASLOUW"/>
    <s v="SEEDLINGS ASS  28884"/>
    <n v="-14"/>
    <n v="25.5"/>
    <n v="-357"/>
    <n v="-1686681.7000000009"/>
    <x v="35"/>
  </r>
  <r>
    <m/>
    <x v="114"/>
    <s v="Credit Note"/>
    <s v="4401561843"/>
    <s v="BUILDERS WAREHOUSE:CENTURION"/>
    <s v="SEEDLINGS ASS  28884"/>
    <n v="-45"/>
    <n v="25.5"/>
    <n v="-1147.5"/>
    <n v="-1687829.2000000009"/>
    <x v="35"/>
  </r>
  <r>
    <m/>
    <x v="114"/>
    <s v="Credit Note"/>
    <s v="4401561798"/>
    <s v="BUILDERS WAREHOUSE:SOUTHGATE"/>
    <s v="SEEDLINGS ASS  28884"/>
    <n v="-5"/>
    <n v="33.5"/>
    <n v="-167.5"/>
    <n v="-1687996.7000000009"/>
    <x v="35"/>
  </r>
  <r>
    <m/>
    <x v="114"/>
    <s v="Credit Note"/>
    <s v="4401561791"/>
    <s v="BUILDERS WAREHOUSE:WOODLANDS"/>
    <s v="SEEDLINGS ASS  28884"/>
    <n v="-52"/>
    <n v="25.5"/>
    <n v="-1326"/>
    <n v="-1689322.7000000009"/>
    <x v="35"/>
  </r>
  <r>
    <m/>
    <x v="114"/>
    <s v="Credit Note"/>
    <s v="4401561882"/>
    <s v="BUILDERS WAREHOUSE:CRAIGHALL PARK"/>
    <s v="SEEDLINGS ASS  28884"/>
    <n v="-20"/>
    <n v="33.5"/>
    <n v="-670"/>
    <n v="-1689992.7000000009"/>
    <x v="35"/>
  </r>
  <r>
    <m/>
    <x v="114"/>
    <s v="Credit Note"/>
    <s v="4401561905"/>
    <s v="BUILDERS WAREHOUSE:MIDDELBURG"/>
    <s v="SEEDLINGS ASS  28884"/>
    <n v="-15"/>
    <n v="33.5"/>
    <n v="-502.5"/>
    <n v="-1690495.2000000009"/>
    <x v="35"/>
  </r>
  <r>
    <m/>
    <x v="114"/>
    <s v="Credit Note"/>
    <s v="4401561961"/>
    <s v="BUILDERS WAREHOUSE:ZAMBEZI"/>
    <s v="SEEDLINGS ASS  28884"/>
    <n v="-60"/>
    <n v="25.5"/>
    <n v="-1530"/>
    <n v="-1692025.2000000009"/>
    <x v="35"/>
  </r>
  <r>
    <m/>
    <x v="114"/>
    <s v="Credit Note"/>
    <s v="4401561762"/>
    <s v="BUILDERS WAREHOUSE:NORTHMEAD"/>
    <s v="SEEDLINGS ASS  28884"/>
    <n v="-16"/>
    <n v="33.5"/>
    <n v="-536"/>
    <n v="-1692561.2000000009"/>
    <x v="35"/>
  </r>
  <r>
    <m/>
    <x v="115"/>
    <s v="Credit Note"/>
    <s v="1678"/>
    <s v="LITTLE AUSTRIA"/>
    <s v="SEEDLINGS ASS  28884"/>
    <n v="-22"/>
    <n v="31.8"/>
    <n v="-699.6"/>
    <n v="-1693260.800000001"/>
    <x v="35"/>
  </r>
  <r>
    <m/>
    <x v="115"/>
    <s v="Credit Note"/>
    <s v="15910A"/>
    <s v="GARDENSHOP PARKTOWN"/>
    <s v="SEEDLINGS ASS  28884"/>
    <n v="-37"/>
    <n v="33.5"/>
    <n v="-1239.5"/>
    <n v="-1694500.300000001"/>
    <x v="35"/>
  </r>
  <r>
    <m/>
    <x v="115"/>
    <s v="Credit Note"/>
    <s v="4401562384"/>
    <s v="BUILDERS WAREHOUSE:KEMPTON PARK"/>
    <s v="SEEDLINGS ASS  28884"/>
    <n v="-2"/>
    <n v="33.5"/>
    <n v="-67"/>
    <n v="-1694567.300000001"/>
    <x v="35"/>
  </r>
  <r>
    <m/>
    <x v="115"/>
    <s v="Credit Note"/>
    <s v="4401562307"/>
    <s v="BUILDERS WAREHOUSE:BEDFORDVIEW"/>
    <s v="SEEDLINGS ASS  28884"/>
    <n v="-46"/>
    <n v="33.5"/>
    <n v="-1541"/>
    <n v="-1696108.300000001"/>
    <x v="35"/>
  </r>
  <r>
    <m/>
    <x v="115"/>
    <s v="Credit Note"/>
    <s v="4401562448"/>
    <s v="BUILDERS WAREHOUSE:NORTHRIDING"/>
    <s v="SEEDLINGS ASS  28884"/>
    <n v="-20"/>
    <n v="25.5"/>
    <n v="-510"/>
    <n v="-1696618.300000001"/>
    <x v="35"/>
  </r>
  <r>
    <m/>
    <x v="115"/>
    <s v="Credit Note"/>
    <s v="4401562431"/>
    <s v="BUILDERS WAREHOUSE:GREENSTONE"/>
    <s v="SEEDLINGS ASS  28884"/>
    <n v="-35"/>
    <n v="33.5"/>
    <n v="-1172.5"/>
    <n v="-1697790.800000001"/>
    <x v="35"/>
  </r>
  <r>
    <m/>
    <x v="115"/>
    <s v="Credit Note"/>
    <s v="1679"/>
    <s v="PLANTYARD"/>
    <s v="SEEDLINGS ASS  28884"/>
    <n v="-6"/>
    <n v="31.8"/>
    <n v="-190.8"/>
    <n v="-1697981.600000001"/>
    <x v="35"/>
  </r>
  <r>
    <m/>
    <x v="116"/>
    <s v="Credit Note"/>
    <s v="4401562910"/>
    <s v="BUILDERS WAREHOUSE:BLOEMFONTEIN"/>
    <s v="SEEDLINGS ASS  28884"/>
    <n v="-70"/>
    <n v="33.5"/>
    <n v="-2345"/>
    <n v="-1700326.600000001"/>
    <x v="35"/>
  </r>
  <r>
    <m/>
    <x v="116"/>
    <s v="Credit Note"/>
    <s v="4401562773"/>
    <s v="BUILDERS WAREHOUSE:HARTEBEESPOORT"/>
    <s v="SEEDLINGS ASS  28884"/>
    <n v="-50"/>
    <n v="33.5"/>
    <n v="-1675"/>
    <n v="-1702001.600000001"/>
    <x v="35"/>
  </r>
  <r>
    <m/>
    <x v="116"/>
    <s v="Credit Note"/>
    <s v="4401562831"/>
    <s v="BUILDERS WAREHOUSE:KLERKSDORP"/>
    <s v="SEEDLINGS ASS  28884"/>
    <n v="-7"/>
    <n v="33.5"/>
    <n v="-234.5"/>
    <n v="-1702236.100000001"/>
    <x v="35"/>
  </r>
  <r>
    <m/>
    <x v="116"/>
    <s v="Credit Note"/>
    <s v="4401562885"/>
    <s v="BUILDERS WAREHOUSE:EDENVALE"/>
    <s v="SEEDLINGS ASS  28884"/>
    <n v="-30"/>
    <n v="33.5"/>
    <n v="-1005"/>
    <n v="-1703241.100000001"/>
    <x v="35"/>
  </r>
  <r>
    <m/>
    <x v="116"/>
    <s v="Credit Note"/>
    <s v="4401562892"/>
    <s v="BUILDERS WAREHOUSE:CEDAR SQUARE"/>
    <s v="SEEDLINGS ASS  28884"/>
    <n v="-10"/>
    <n v="33.5"/>
    <n v="-335"/>
    <n v="-1703576.100000001"/>
    <x v="35"/>
  </r>
  <r>
    <m/>
    <x v="116"/>
    <s v="Credit Note"/>
    <s v="4401562818"/>
    <s v="BUILDERS WAREHOUSE:FOURWAYS"/>
    <s v="SEEDLINGS ASS  28884"/>
    <n v="-4"/>
    <n v="33.5"/>
    <n v="-134"/>
    <n v="-1703710.100000001"/>
    <x v="35"/>
  </r>
  <r>
    <m/>
    <x v="116"/>
    <s v="Credit Note"/>
    <s v="4401562903"/>
    <s v="BUILDERS WAREHOUSE:SUNWARD PARK"/>
    <s v="SEEDLINGS ASS  28884"/>
    <n v="-28"/>
    <n v="33.5"/>
    <n v="-938"/>
    <n v="-1704648.100000001"/>
    <x v="35"/>
  </r>
  <r>
    <m/>
    <x v="116"/>
    <s v="Credit Note"/>
    <s v="4401562807"/>
    <s v="BUILDERS WAREHOUSE:CARNIVAL MALL"/>
    <s v="SEEDLINGS ASS  28884"/>
    <n v="-83"/>
    <n v="33.5"/>
    <n v="-2780.5"/>
    <n v="-1707428.600000001"/>
    <x v="35"/>
  </r>
  <r>
    <m/>
    <x v="116"/>
    <s v="Credit Note"/>
    <s v="4401562873"/>
    <s v="BUILDERS WAREHOUSE:NEWMARKET"/>
    <s v="SEEDLINGS ASS  28884"/>
    <n v="-48"/>
    <n v="33.5"/>
    <n v="-1608"/>
    <n v="-1709036.600000001"/>
    <x v="35"/>
  </r>
  <r>
    <m/>
    <x v="116"/>
    <s v="Credit Note"/>
    <s v="12048"/>
    <s v="FH CHAMBERLAIN TRADING (PTY) LTD:KYALAMI"/>
    <s v="SEEDLINGS ASS"/>
    <n v="-7"/>
    <n v="28.5"/>
    <n v="-199.5"/>
    <n v="-1709236.100000001"/>
    <x v="35"/>
  </r>
  <r>
    <m/>
    <x v="116"/>
    <s v="Credit Note"/>
    <s v="4401562774"/>
    <s v="BUILDERS WAREHOUSE:GLEN EAGLES"/>
    <s v="SEEDLINGS ASS  28884"/>
    <n v="-20"/>
    <n v="33.5"/>
    <n v="-670"/>
    <n v="-1709906.100000001"/>
    <x v="35"/>
  </r>
  <r>
    <m/>
    <x v="116"/>
    <s v="Credit Note"/>
    <s v="4401562924"/>
    <s v="BUILDERS WAREHOUSE:VEREENIGING"/>
    <s v="SEEDLINGS ASS  28884"/>
    <n v="-20"/>
    <n v="33.5"/>
    <n v="-670"/>
    <n v="-1710576.100000001"/>
    <x v="35"/>
  </r>
  <r>
    <m/>
    <x v="116"/>
    <s v="Credit Note"/>
    <s v="4401562835"/>
    <s v="BUILDERS WAREHOUSE:NEWCASTLE"/>
    <s v="SEEDLINGS ASS  28884"/>
    <n v="-34"/>
    <n v="33.47"/>
    <n v="-1137.98"/>
    <n v="-1711714.080000001"/>
    <x v="35"/>
  </r>
  <r>
    <m/>
    <x v="284"/>
    <s v="Credit Note"/>
    <s v="1680"/>
    <s v="RAINBOW GARDEN AND HOME CENTRE"/>
    <s v="SEEDLINGS ASS"/>
    <n v="-11"/>
    <n v="31.8"/>
    <n v="-349.8"/>
    <n v="-1712063.8800000011"/>
    <x v="35"/>
  </r>
  <r>
    <m/>
    <x v="284"/>
    <s v="Credit Note"/>
    <s v="4401563532"/>
    <s v="BUILDERS WAREHOUSE:NORWOOD"/>
    <s v="SEEDLINGS ASS  28884"/>
    <n v="-5"/>
    <n v="33.5"/>
    <n v="-167.5"/>
    <n v="-1712231.3800000011"/>
    <x v="35"/>
  </r>
  <r>
    <m/>
    <x v="284"/>
    <s v="Credit Note"/>
    <s v="4401563534"/>
    <s v="BUILDERS WAREHOUSE:NOORDHEUWEL"/>
    <s v="SEEDLINGS ASS  28884"/>
    <n v="-5"/>
    <n v="33.5"/>
    <n v="-167.5"/>
    <n v="-1712398.8800000011"/>
    <x v="35"/>
  </r>
  <r>
    <m/>
    <x v="284"/>
    <s v="Credit Note"/>
    <s v="4401563527"/>
    <s v="BUILDERS WAREHOUSE:BEDWORTH PARK"/>
    <s v="SEEDLINGS ASS  28884"/>
    <n v="-95"/>
    <n v="33.5"/>
    <n v="-3182.5"/>
    <n v="-1715581.3800000011"/>
    <x v="35"/>
  </r>
  <r>
    <m/>
    <x v="284"/>
    <s v="Credit Note"/>
    <s v="4401563475"/>
    <s v="BUILDERS WAREHOUSE:ROBINDALE"/>
    <s v="SEEDLINGS ASS  28884"/>
    <n v="-15"/>
    <n v="25.5"/>
    <n v="-382.5"/>
    <n v="-1715963.8800000011"/>
    <x v="35"/>
  </r>
  <r>
    <m/>
    <x v="117"/>
    <s v="Credit Note"/>
    <s v="4401563967"/>
    <s v="BUILDERS WAREHOUSE:SECUNDA"/>
    <s v="SEEDLINGS ASS  28884"/>
    <n v="-4"/>
    <n v="33.5"/>
    <n v="-134"/>
    <n v="-1716097.8800000011"/>
    <x v="35"/>
  </r>
  <r>
    <m/>
    <x v="117"/>
    <s v="Credit Note"/>
    <s v="4401564035"/>
    <s v="BUILDERS WAREHOUSE:RUSTENBURG"/>
    <s v="SEEDLINGS ASS  28884"/>
    <n v="-39"/>
    <n v="33.5"/>
    <n v="-1306.5"/>
    <n v="-1717404.3800000011"/>
    <x v="35"/>
  </r>
  <r>
    <m/>
    <x v="117"/>
    <s v="Credit Note"/>
    <s v="4401564043"/>
    <s v="BUILDERS WAREHOUSE:BRYANSTON"/>
    <s v="SEEDLINGS ASS  28884"/>
    <n v="-4"/>
    <n v="33.5"/>
    <n v="-134"/>
    <n v="-1717538.3800000011"/>
    <x v="35"/>
  </r>
  <r>
    <m/>
    <x v="117"/>
    <s v="Credit Note"/>
    <s v="4401563949"/>
    <s v="BUILDERS WAREHOUSE:WOODLANDS"/>
    <s v="SEEDLINGS ASS  28884"/>
    <n v="-10"/>
    <n v="25.5"/>
    <n v="-255"/>
    <n v="-1717793.3800000011"/>
    <x v="35"/>
  </r>
  <r>
    <m/>
    <x v="117"/>
    <s v="Credit Note"/>
    <s v="4401564051"/>
    <s v="BUILDERS WAREHOUSE:LYNNWOOD"/>
    <s v="SEEDLINGS ASS  28884"/>
    <n v="-25"/>
    <n v="25.5"/>
    <n v="-637.5"/>
    <n v="-1718430.8800000011"/>
    <x v="35"/>
  </r>
  <r>
    <m/>
    <x v="117"/>
    <s v="Credit Note"/>
    <s v="4401564085"/>
    <s v="BUILDERS WAREHOUSE:SILVERLAKES"/>
    <s v="SEEDLINGS ASS  28884"/>
    <n v="-20"/>
    <n v="25.5"/>
    <n v="-510"/>
    <n v="-1718940.8800000011"/>
    <x v="35"/>
  </r>
  <r>
    <m/>
    <x v="117"/>
    <s v="Credit Note"/>
    <s v="4401564267"/>
    <s v="BUILDERS WAREHOUSE:KLERKSDORP"/>
    <s v="SEEDLINGS ASS  28884"/>
    <n v="-15"/>
    <n v="33.5"/>
    <n v="-502.5"/>
    <n v="-1719443.3800000011"/>
    <x v="35"/>
  </r>
  <r>
    <m/>
    <x v="117"/>
    <s v="Credit Note"/>
    <s v="4401564059"/>
    <s v="BUILDERS WAREHOUSE:FOURWAYS"/>
    <s v="SEEDLINGS ASS  28884"/>
    <n v="-10"/>
    <n v="33.5"/>
    <n v="-335"/>
    <n v="-1719778.3800000011"/>
    <x v="35"/>
  </r>
  <r>
    <m/>
    <x v="117"/>
    <s v="Credit Note"/>
    <s v="4401563951"/>
    <s v="BUILDERS WAREHOUSE:ERASMUS PARK"/>
    <s v="SEEDLINGS ASS  28884"/>
    <n v="-10"/>
    <n v="33.5"/>
    <n v="-335"/>
    <n v="-1720113.3800000011"/>
    <x v="35"/>
  </r>
  <r>
    <m/>
    <x v="117"/>
    <s v="Credit Note"/>
    <s v="27343"/>
    <s v="LIFESTYLE HOME GARDEN"/>
    <s v="SEEDLINGS ASS"/>
    <n v="-23"/>
    <n v="30"/>
    <n v="-690"/>
    <n v="-1720803.3800000011"/>
    <x v="35"/>
  </r>
  <r>
    <m/>
    <x v="117"/>
    <s v="Credit Note"/>
    <s v="27341"/>
    <s v="LIFESTYLE HOME GARDEN"/>
    <s v="SEEDLINGS ASS"/>
    <n v="-30"/>
    <n v="30"/>
    <n v="-900"/>
    <n v="-1721703.3800000011"/>
    <x v="35"/>
  </r>
  <r>
    <m/>
    <x v="117"/>
    <s v="Credit Note"/>
    <s v="4401563975"/>
    <s v="BUILDERS WAREHOUSE:GLEN EAGLES"/>
    <s v="SEEDLINGS ASS  28884"/>
    <n v="-10"/>
    <n v="33.5"/>
    <n v="-335"/>
    <n v="-1722038.3800000011"/>
    <x v="35"/>
  </r>
  <r>
    <m/>
    <x v="117"/>
    <s v="Credit Note"/>
    <s v="4401563999"/>
    <s v="BUILDERS WAREHOUSE:CHERRY LANE"/>
    <s v="SEEDLINGS ASS  28884"/>
    <n v="-12"/>
    <n v="25.5"/>
    <n v="-306"/>
    <n v="-1722344.3800000011"/>
    <x v="35"/>
  </r>
  <r>
    <m/>
    <x v="191"/>
    <s v="Credit Note"/>
    <s v="4401564257"/>
    <s v="BUILDERS WAREHOUSE:CRAIGHALL PARK"/>
    <s v="SEEDLINGS ASS  28884"/>
    <n v="-5"/>
    <n v="33.5"/>
    <n v="-167.5"/>
    <n v="-1722511.8800000011"/>
    <x v="35"/>
  </r>
  <r>
    <m/>
    <x v="191"/>
    <s v="Credit Note"/>
    <s v="4401564270"/>
    <s v="BUILDERS WAREHOUSE:SOUTHGATE"/>
    <s v="SEEDLINGS ASS  28884"/>
    <n v="-13"/>
    <n v="33.5"/>
    <n v="-435.5"/>
    <n v="-1722947.3800000011"/>
    <x v="35"/>
  </r>
  <r>
    <m/>
    <x v="191"/>
    <s v="Credit Note"/>
    <s v="4401564254"/>
    <s v="BUILDERS WAREHOUSE:RASLOUW"/>
    <s v="SEEDLINGS ASS  28884"/>
    <n v="-15"/>
    <n v="25.5"/>
    <n v="-382.5"/>
    <n v="-1723329.8800000011"/>
    <x v="35"/>
  </r>
  <r>
    <m/>
    <x v="118"/>
    <s v="Credit Note"/>
    <s v="4401564516"/>
    <s v="BUILDERS WAREHOUSE:MIDDELBURG"/>
    <s v="SEEDLINGS ASS  28884"/>
    <n v="-7"/>
    <n v="33.5"/>
    <n v="-234.5"/>
    <n v="-1723564.3800000011"/>
    <x v="35"/>
  </r>
  <r>
    <m/>
    <x v="118"/>
    <s v="Credit Note"/>
    <s v="46583"/>
    <s v="FH CHAMBERLAIN TRADING (PTY) LTD:CENTURION"/>
    <s v="SEEDLINGS ASS"/>
    <n v="-25"/>
    <n v="28.5"/>
    <n v="-712.5"/>
    <n v="-1724276.8800000011"/>
    <x v="35"/>
  </r>
  <r>
    <m/>
    <x v="118"/>
    <s v="Credit Note"/>
    <s v="16195"/>
    <s v="FH CHAMBERLAIN TRADING (PTY) LTD:RIVIERA"/>
    <s v="SEEDLINGS ASS"/>
    <n v="-7"/>
    <n v="28.5"/>
    <n v="-199.5"/>
    <n v="-1724476.3800000011"/>
    <x v="35"/>
  </r>
  <r>
    <m/>
    <x v="118"/>
    <s v="Credit Note"/>
    <s v="4401564628"/>
    <s v="BUILDERS WAREHOUSE:KEMPTON PARK"/>
    <s v="SEEDLINGS ASS  28884"/>
    <n v="-10"/>
    <n v="33.5"/>
    <n v="-335"/>
    <n v="-1724811.3800000011"/>
    <x v="35"/>
  </r>
  <r>
    <m/>
    <x v="118"/>
    <s v="Credit Note"/>
    <s v="4401564478"/>
    <s v="BUILDERS WAREHOUSE:BEDFORDVIEW"/>
    <s v="SEEDLINGS ASS  28884"/>
    <n v="-12"/>
    <n v="33.5"/>
    <n v="-402"/>
    <n v="-1725213.3800000011"/>
    <x v="35"/>
  </r>
  <r>
    <m/>
    <x v="118"/>
    <s v="Credit Note"/>
    <s v="4401564591"/>
    <s v="BUILDERS WAREHOUSE:ZAMBEZI"/>
    <s v="SEEDLINGS ASS  28884"/>
    <n v="-72"/>
    <n v="25.5"/>
    <n v="-1836"/>
    <n v="-1727049.3800000011"/>
    <x v="35"/>
  </r>
  <r>
    <m/>
    <x v="118"/>
    <s v="Credit Note"/>
    <s v="37522"/>
    <s v="FH CHAMBERLAIN TRADING (PTY) LTD:MONTANA"/>
    <s v="SEEDLINGS ASS"/>
    <n v="-101"/>
    <n v="28.5"/>
    <n v="-2878.5"/>
    <n v="-1729927.8800000011"/>
    <x v="35"/>
  </r>
  <r>
    <m/>
    <x v="118"/>
    <s v="Credit Note"/>
    <s v="4401564388"/>
    <s v="BUILDERS WAREHOUSE:MOKOPANE"/>
    <s v="SEEDLINGS ASS 28884"/>
    <n v="-80"/>
    <n v="33.5"/>
    <n v="-2680"/>
    <n v="-1732607.8800000011"/>
    <x v="35"/>
  </r>
  <r>
    <m/>
    <x v="118"/>
    <s v="Credit Note"/>
    <s v="RTS1037645"/>
    <s v="RIVERSIDE MICA"/>
    <s v="SEEDLINGS ASS"/>
    <n v="-10"/>
    <n v="33.5"/>
    <n v="-335"/>
    <n v="-1732942.8800000011"/>
    <x v="35"/>
  </r>
  <r>
    <m/>
    <x v="139"/>
    <s v="Credit Note"/>
    <s v="1351"/>
    <s v="MONTANA GARDEN PAVILION"/>
    <s v="SEEDLINGS ASS  28884"/>
    <n v="-21"/>
    <n v="31.8"/>
    <n v="-667.8"/>
    <n v="-1733610.6800000011"/>
    <x v="35"/>
  </r>
  <r>
    <m/>
    <x v="139"/>
    <s v="Credit Note"/>
    <s v="4401564993"/>
    <s v="BUILDERS WAREHOUSE:NELSPRUIT"/>
    <s v="SEEDLINGS ASS  28884"/>
    <n v="-83"/>
    <n v="33.5"/>
    <n v="-2780.5"/>
    <n v="-1736391.1800000011"/>
    <x v="35"/>
  </r>
  <r>
    <m/>
    <x v="139"/>
    <s v="Credit Note"/>
    <s v="4401564587"/>
    <s v="BUILDERS WAREHOUSE:POLOKWANE"/>
    <s v="SEEDLINGS ASS  28884"/>
    <n v="-37"/>
    <n v="33.5"/>
    <n v="-1239.5"/>
    <n v="-1737630.6800000011"/>
    <x v="35"/>
  </r>
  <r>
    <m/>
    <x v="139"/>
    <s v="Credit Note"/>
    <s v="4401565020"/>
    <s v="BUILDERS WAREHOUSE:THOHOYANDOU"/>
    <s v="SEEDLINGS ASS  28884"/>
    <n v="-280"/>
    <n v="33.5"/>
    <n v="-9380"/>
    <n v="-1747010.6800000011"/>
    <x v="35"/>
  </r>
  <r>
    <m/>
    <x v="139"/>
    <s v="Credit Note"/>
    <s v="4401564991"/>
    <s v="BUILDERS WAREHOUSE:NOORDHEUWEL"/>
    <s v="SEEDLINGS ASS  28884"/>
    <n v="-5"/>
    <n v="33.5"/>
    <n v="-167.5"/>
    <n v="-1747178.1800000011"/>
    <x v="35"/>
  </r>
  <r>
    <m/>
    <x v="139"/>
    <s v="Credit Note"/>
    <s v="4401564999"/>
    <s v="BUILDERS WAREHOUSE:STRUBENS VALLEY"/>
    <s v="SEEDLINGS ASS  28884"/>
    <n v="-30"/>
    <n v="25.5"/>
    <n v="-765"/>
    <n v="-1747943.1800000011"/>
    <x v="35"/>
  </r>
  <r>
    <m/>
    <x v="139"/>
    <s v="Credit Note"/>
    <s v="4401564989"/>
    <s v="BUILDERS WAREHOUSE:MIDRAND"/>
    <s v="SEEDLINGS ASS  28884"/>
    <n v="-13"/>
    <n v="25.5"/>
    <n v="-331.5"/>
    <n v="-1748274.6800000011"/>
    <x v="35"/>
  </r>
  <r>
    <m/>
    <x v="139"/>
    <s v="Credit Note"/>
    <s v="4401565005"/>
    <s v="BUILDERS WAREHOUSE:NEWMARKET"/>
    <s v="SEEDLINGS ASS  28884"/>
    <n v="-5"/>
    <n v="33.5"/>
    <n v="-167.5"/>
    <n v="-1748442.1800000011"/>
    <x v="35"/>
  </r>
  <r>
    <m/>
    <x v="139"/>
    <s v="Credit Note"/>
    <s v="4401564949"/>
    <s v="BUILDERS WAREHOUSE:SUNWARD PARK"/>
    <s v="SEEDLINGS ASS  28884"/>
    <n v="-22"/>
    <n v="33.5"/>
    <n v="-737"/>
    <n v="-1749179.1800000011"/>
    <x v="35"/>
  </r>
  <r>
    <m/>
    <x v="139"/>
    <s v="Credit Note"/>
    <s v="4401564981"/>
    <s v="BUILDERS WAREHOUSE:NORTHMEAD"/>
    <s v="SEEDLINGS ASS  28884"/>
    <n v="-10"/>
    <n v="33.5"/>
    <n v="-335"/>
    <n v="-1749514.1800000011"/>
    <x v="35"/>
  </r>
  <r>
    <m/>
    <x v="139"/>
    <s v="Credit Note"/>
    <s v="4401565012"/>
    <s v="BUILDERS WAREHOUSE:BOKSBURG (NEW)"/>
    <s v="SEEDLINGS ASS  28884"/>
    <n v="-80"/>
    <n v="33.5"/>
    <n v="-2680"/>
    <n v="-1752194.1800000011"/>
    <x v="35"/>
  </r>
  <r>
    <m/>
    <x v="139"/>
    <s v="Credit Note"/>
    <s v="4401564930"/>
    <s v="BUILDERS WAREHOUSE:CARNIVAL MALL"/>
    <s v="SEEDLINGS ASS  28884"/>
    <n v="-9"/>
    <n v="33.5"/>
    <n v="-301.5"/>
    <n v="-1752495.6800000011"/>
    <x v="35"/>
  </r>
  <r>
    <m/>
    <x v="139"/>
    <s v="Credit Note"/>
    <s v="4401564992"/>
    <s v="BUILDERS WAREHOUSE:RIVONIA"/>
    <s v="SEEDLINGS ASS  28884"/>
    <n v="-6"/>
    <n v="33.5"/>
    <n v="-201"/>
    <n v="-1752696.6800000011"/>
    <x v="35"/>
  </r>
  <r>
    <m/>
    <x v="139"/>
    <s v="Credit Note"/>
    <s v="4401564937"/>
    <s v="BUILDERS WAREHOUSE:FLORIDA GLEN"/>
    <s v="SEEDLINGS ASS  28884"/>
    <n v="-15"/>
    <n v="33.5"/>
    <n v="-502.5"/>
    <n v="-1753199.1800000011"/>
    <x v="35"/>
  </r>
  <r>
    <m/>
    <x v="139"/>
    <s v="Credit Note"/>
    <s v="88649a"/>
    <s v="SYLVIA PASS GARDEN CENTRE"/>
    <s v="SEEDLINGS ASS  28884"/>
    <n v="-17"/>
    <n v="31.8"/>
    <n v="-540.6"/>
    <n v="-1753739.7800000012"/>
    <x v="35"/>
  </r>
  <r>
    <m/>
    <x v="139"/>
    <s v="Credit Note"/>
    <s v="88650a"/>
    <s v="THYME SQUARE"/>
    <s v="SEEDLINGS ASS  28884"/>
    <n v="-13"/>
    <n v="28.95"/>
    <n v="-376.35"/>
    <n v="-1754116.1300000013"/>
    <x v="35"/>
  </r>
  <r>
    <m/>
    <x v="304"/>
    <s v="Credit Note"/>
    <s v="1682"/>
    <s v="LITTLE AUSTRIA"/>
    <s v="SEEDLINGS ASS"/>
    <n v="-1"/>
    <n v="31.8"/>
    <n v="-31.8"/>
    <n v="-1754147.9300000013"/>
    <x v="35"/>
  </r>
  <r>
    <m/>
    <x v="304"/>
    <s v="Credit Note"/>
    <s v="4401565424"/>
    <s v="BUILDERS WAREHOUSE:ROBINDALE"/>
    <s v="SEEDLINGS ASS  28884"/>
    <n v="-6"/>
    <n v="25.5"/>
    <n v="-153"/>
    <n v="-1754300.9300000013"/>
    <x v="35"/>
  </r>
  <r>
    <m/>
    <x v="119"/>
    <s v="Credit Note"/>
    <s v="4401565750"/>
    <s v="BUILDERS WAREHOUSE:MAFIKENG"/>
    <s v="SEEDLINGS ASS  28884"/>
    <n v="-30"/>
    <n v="33.5"/>
    <n v="-1005"/>
    <n v="-1755305.9300000013"/>
    <x v="35"/>
  </r>
  <r>
    <m/>
    <x v="119"/>
    <s v="Credit Note"/>
    <s v="4401565864"/>
    <s v="BUILDERS WAREHOUSE:BLOEMFONTEIN"/>
    <s v="SEEDLINGS ASS  28884"/>
    <n v="-40"/>
    <n v="33.5"/>
    <n v="-1340"/>
    <n v="-1756645.9300000013"/>
    <x v="35"/>
  </r>
  <r>
    <m/>
    <x v="119"/>
    <s v="Credit Note"/>
    <s v="4401565844"/>
    <s v="BUILDERS WAREHOUSE:RUSTENBURG"/>
    <s v="SEEDLINGS ASS  28884"/>
    <n v="-75"/>
    <n v="33.5"/>
    <n v="-2512.5"/>
    <n v="-1759158.4300000013"/>
    <x v="35"/>
  </r>
  <r>
    <m/>
    <x v="119"/>
    <s v="Credit Note"/>
    <s v="4401565755"/>
    <s v="BUILDERS WAREHOUSE:BRYANSTON"/>
    <s v="SEEDLINGS ASS  28884"/>
    <n v="-3"/>
    <n v="33.5"/>
    <n v="-100.5"/>
    <n v="-1759258.9300000013"/>
    <x v="35"/>
  </r>
  <r>
    <m/>
    <x v="119"/>
    <s v="Credit Note"/>
    <s v="4401565891"/>
    <s v="BUILDERS WAREHOUSE:CEDAR SQUARE"/>
    <s v="SEEDLINGS ASS  28884"/>
    <n v="-30"/>
    <n v="33.5"/>
    <n v="-1005"/>
    <n v="-1760263.9300000013"/>
    <x v="35"/>
  </r>
  <r>
    <m/>
    <x v="119"/>
    <s v="Credit Note"/>
    <s v="4401565774"/>
    <s v="BUILDERS WAREHOUSE:GLEN EAGLES"/>
    <s v="SEEDLINGS ASS  28884"/>
    <n v="-20"/>
    <n v="33.5"/>
    <n v="-670"/>
    <n v="-1760933.9300000013"/>
    <x v="35"/>
  </r>
  <r>
    <m/>
    <x v="119"/>
    <s v="Credit Note"/>
    <s v="4401565867"/>
    <s v="BUILDERS WAREHOUSE:ZAMBEZI"/>
    <s v="SEEDLINGS ASS  28884"/>
    <n v="-10"/>
    <n v="25.5"/>
    <n v="-255"/>
    <n v="-1761188.9300000013"/>
    <x v="35"/>
  </r>
  <r>
    <m/>
    <x v="119"/>
    <s v="Credit Note"/>
    <s v="4401565880"/>
    <s v="BUILDERS WAREHOUSE:WONDER PARK"/>
    <s v="SEEDLINGS ASS  28884"/>
    <n v="-20"/>
    <n v="33.5"/>
    <n v="-670"/>
    <n v="-1761858.9300000013"/>
    <x v="35"/>
  </r>
  <r>
    <m/>
    <x v="119"/>
    <s v="Credit Note"/>
    <s v="27163"/>
    <s v="LIFESTYLE HOME GARDEN"/>
    <s v="SEEDLINGS ASS 28884"/>
    <n v="-41"/>
    <n v="30"/>
    <n v="-1230"/>
    <n v="-1763088.9300000013"/>
    <x v="35"/>
  </r>
  <r>
    <m/>
    <x v="119"/>
    <s v="Credit Note"/>
    <s v="4401565847"/>
    <s v="BUILDERS WAREHOUSE:WOODLANDS"/>
    <s v="SEEDLINGS ASS  28884"/>
    <n v="-20"/>
    <n v="25.5"/>
    <n v="-510"/>
    <n v="-1763598.9300000013"/>
    <x v="35"/>
  </r>
  <r>
    <m/>
    <x v="119"/>
    <s v="Credit Note"/>
    <s v="4401565876"/>
    <s v="BUILDERS WAREHOUSE:LYNNWOOD"/>
    <s v="SEEDLINGS ASS  28884"/>
    <n v="-40"/>
    <n v="25.5"/>
    <n v="-1020"/>
    <n v="-1764618.9300000013"/>
    <x v="35"/>
  </r>
  <r>
    <m/>
    <x v="119"/>
    <s v="Credit Note"/>
    <s v="4401565884"/>
    <s v="BUILDERS WAREHOUSE:SILVERLAKES"/>
    <s v="SEEDLINGS ASS  28884"/>
    <n v="-14"/>
    <n v="25.5"/>
    <n v="-357"/>
    <n v="-1764975.9300000013"/>
    <x v="35"/>
  </r>
  <r>
    <m/>
    <x v="119"/>
    <s v="Credit Note"/>
    <s v="4401565768"/>
    <s v="BUILDERS WAREHOUSE:CENTURION"/>
    <s v="SEEDLINGS ASS  28884"/>
    <n v="-30"/>
    <n v="25.5"/>
    <n v="-765"/>
    <n v="-1765740.9300000013"/>
    <x v="35"/>
  </r>
  <r>
    <m/>
    <x v="119"/>
    <s v="Credit Note"/>
    <s v="4401565802"/>
    <s v="BUILDERS WAREHOUSE:RASLOUW"/>
    <s v="SEEDLINGS ASS  28884"/>
    <n v="-20"/>
    <n v="25.5"/>
    <n v="-510"/>
    <n v="-1766250.9300000013"/>
    <x v="35"/>
  </r>
  <r>
    <m/>
    <x v="119"/>
    <s v="Credit Note"/>
    <s v="4401565888"/>
    <s v="BUILDERS WAREHOUSE:GEZINA NEW"/>
    <s v="SEEDLINGS ASS  28884"/>
    <n v="-8"/>
    <n v="25.5"/>
    <n v="-204"/>
    <n v="-1766454.9300000013"/>
    <x v="35"/>
  </r>
  <r>
    <m/>
    <x v="119"/>
    <s v="Credit Note"/>
    <s v="17749"/>
    <s v="FH CHAMBERLAIN TRADING (PTY) LTD:WATERKLOOF GLEN"/>
    <s v="SEEDLINGS ASS  28884"/>
    <n v="-9"/>
    <n v="28.5"/>
    <n v="-256.5"/>
    <n v="-1766711.4300000013"/>
    <x v="35"/>
  </r>
  <r>
    <m/>
    <x v="119"/>
    <s v="Credit Note"/>
    <s v="1966"/>
    <s v="PLANT FACTORY"/>
    <s v="SEEDLINGS ASS"/>
    <n v="-2"/>
    <n v="31.8"/>
    <n v="-63.6"/>
    <n v="-1766775.0300000014"/>
    <x v="35"/>
  </r>
  <r>
    <m/>
    <x v="119"/>
    <s v="Credit Note"/>
    <s v="1968"/>
    <s v="PRETTY GARDENS"/>
    <s v="SEEDLINGS ASS"/>
    <n v="-5"/>
    <n v="31.8"/>
    <n v="-159"/>
    <n v="-1766934.0300000014"/>
    <x v="35"/>
  </r>
  <r>
    <m/>
    <x v="119"/>
    <s v="Credit Note"/>
    <s v="4401565763"/>
    <s v="BUILDERS WAREHOUSE:EDENVALE"/>
    <s v="SEEDLINGS ASS  28884"/>
    <n v="-10"/>
    <n v="33.5"/>
    <n v="-335"/>
    <n v="-1767269.0300000014"/>
    <x v="35"/>
  </r>
  <r>
    <m/>
    <x v="192"/>
    <s v="Credit Note"/>
    <s v="15937"/>
    <s v="GARDENSHOP PARKTOWN"/>
    <s v="SEEDLINGS ASS  28884"/>
    <n v="-64"/>
    <n v="33.5"/>
    <n v="-2144"/>
    <n v="-1769413.0300000014"/>
    <x v="35"/>
  </r>
  <r>
    <m/>
    <x v="192"/>
    <s v="Credit Note"/>
    <s v="4401566459"/>
    <s v="BUILDERS WAREHOUSE:HARTEBEESPOORT"/>
    <s v="SEEDLINGS ASS  28884"/>
    <n v="-50"/>
    <n v="33.5"/>
    <n v="-1675"/>
    <n v="-1771088.0300000014"/>
    <x v="35"/>
  </r>
  <r>
    <m/>
    <x v="192"/>
    <s v="Credit Note"/>
    <s v="4401566451"/>
    <s v="BUILDERS WAREHOUSE:NORTHRIDING"/>
    <s v="SEEDLINGS ASS  28884"/>
    <n v="-10"/>
    <n v="25.5"/>
    <n v="-255"/>
    <n v="-1771343.0300000014"/>
    <x v="35"/>
  </r>
  <r>
    <m/>
    <x v="192"/>
    <s v="Credit Note"/>
    <s v="4401566476"/>
    <s v="BUILDERS WAREHOUSE:KEMPTON PARK"/>
    <s v="SEEDLINGS ASS  28884"/>
    <n v="-30"/>
    <n v="33.5"/>
    <n v="-1005"/>
    <n v="-1772348.0300000014"/>
    <x v="35"/>
  </r>
  <r>
    <m/>
    <x v="192"/>
    <s v="Credit Note"/>
    <s v="4401566487"/>
    <s v="BUILDERS WAREHOUSE:GREENSTONE"/>
    <s v="SEEDLINGS ASS  28884"/>
    <n v="-29"/>
    <n v="33.5"/>
    <n v="-971.5"/>
    <n v="-1773319.5300000014"/>
    <x v="35"/>
  </r>
  <r>
    <m/>
    <x v="192"/>
    <s v="Credit Note"/>
    <s v="4401566415"/>
    <s v="BUILDERS WAREHOUSE:KLERKSDORP"/>
    <s v="SEEDLINGS ASS  28884"/>
    <n v="-33"/>
    <n v="33.5"/>
    <n v="-1105.5"/>
    <n v="-1774425.0300000014"/>
    <x v="35"/>
  </r>
  <r>
    <m/>
    <x v="120"/>
    <s v="Credit Note"/>
    <s v="1934"/>
    <s v="THYME SQUARE"/>
    <s v="SEEDLINGS ASS"/>
    <n v="-5"/>
    <n v="28.95"/>
    <n v="-144.75"/>
    <n v="-1774569.7800000014"/>
    <x v="35"/>
  </r>
  <r>
    <m/>
    <x v="120"/>
    <s v="Credit Note"/>
    <s v="4401566725"/>
    <s v="BUILDERS WAREHOUSE:EDENVALE"/>
    <s v="SEEDLINGS ASS  28884"/>
    <n v="-3"/>
    <n v="33.5"/>
    <n v="-100.5"/>
    <n v="-1774670.2800000014"/>
    <x v="35"/>
  </r>
  <r>
    <m/>
    <x v="120"/>
    <s v="Credit Note"/>
    <s v="4401566677"/>
    <s v="BUILDERS WAREHOUSE:BRYANSTON"/>
    <s v="SEEDLINGS ASS  28884"/>
    <n v="-8"/>
    <n v="33.5"/>
    <n v="-268"/>
    <n v="-1774938.2800000014"/>
    <x v="35"/>
  </r>
  <r>
    <m/>
    <x v="120"/>
    <s v="Credit Note"/>
    <s v="4401566721"/>
    <s v="BUILDERS WAREHOUSE:CARNIVAL MALL"/>
    <s v="SEEDLINGS ASS  28884"/>
    <n v="-15"/>
    <n v="33.5"/>
    <n v="-502.5"/>
    <n v="-1775440.7800000014"/>
    <x v="35"/>
  </r>
  <r>
    <m/>
    <x v="120"/>
    <s v="Credit Note"/>
    <s v="4401566723"/>
    <s v="BUILDERS WAREHOUSE:SUNWARD PARK"/>
    <s v="SEEDLINGS ASS  28884"/>
    <n v="-10"/>
    <n v="33.5"/>
    <n v="-335"/>
    <n v="-1775775.7800000014"/>
    <x v="35"/>
  </r>
  <r>
    <m/>
    <x v="120"/>
    <s v="Credit Note"/>
    <s v="4401566704"/>
    <s v="BUILDERS WAREHOUSE:NEWMARKET"/>
    <s v="SEEDLINGS ASS  28884"/>
    <n v="-12"/>
    <n v="33.5"/>
    <n v="-402"/>
    <n v="-1776177.7800000014"/>
    <x v="35"/>
  </r>
  <r>
    <m/>
    <x v="120"/>
    <s v="Credit Note"/>
    <s v="4401566678"/>
    <s v="BUILDERS WAREHOUSE:BOKSBURG (NEW)"/>
    <s v="SEEDLINGS ASS  28884"/>
    <n v="-12"/>
    <n v="33.5"/>
    <n v="-402"/>
    <n v="-1776579.7800000014"/>
    <x v="35"/>
  </r>
  <r>
    <m/>
    <x v="120"/>
    <s v="Credit Note"/>
    <s v="4401566722"/>
    <s v="BUILDERS WAREHOUSE:CEDAR SQUARE"/>
    <s v="SEEDLINGS ASS  28884"/>
    <n v="-4"/>
    <n v="33.5"/>
    <n v="-134"/>
    <n v="-1776713.7800000014"/>
    <x v="35"/>
  </r>
  <r>
    <m/>
    <x v="120"/>
    <s v="Credit Note"/>
    <s v="4401566695"/>
    <s v="BUILDERS WAREHOUSE:EMALALHENI"/>
    <s v="SEEDLINGS ASS  28884"/>
    <n v="-16"/>
    <n v="33.5"/>
    <n v="-536"/>
    <n v="-1777249.7800000014"/>
    <x v="35"/>
  </r>
  <r>
    <m/>
    <x v="120"/>
    <s v="Credit Note"/>
    <s v="4401566662"/>
    <s v="BUILDERS WAREHOUSE:GLEN EAGLES"/>
    <s v="SEEDLINGS ASS  28884"/>
    <n v="-25"/>
    <n v="33.5"/>
    <n v="-837.5"/>
    <n v="-1778087.2800000014"/>
    <x v="35"/>
  </r>
  <r>
    <m/>
    <x v="120"/>
    <s v="Credit Note"/>
    <s v="1683"/>
    <s v="IMPALA FLORA"/>
    <s v="SEEDLINGS ASS  28884"/>
    <n v="-20"/>
    <n v="31.8"/>
    <n v="-636"/>
    <n v="-1778723.2800000014"/>
    <x v="35"/>
  </r>
  <r>
    <m/>
    <x v="120"/>
    <s v="Credit Note"/>
    <s v="12134"/>
    <s v="FH CHAMBERLAIN TRADING (PTY) LTD:KYALAMI"/>
    <s v="SEEDLINGS ASS"/>
    <n v="-3"/>
    <n v="28.5"/>
    <n v="-85.5"/>
    <n v="-1778808.7800000014"/>
    <x v="35"/>
  </r>
  <r>
    <m/>
    <x v="120"/>
    <s v="Credit Note"/>
    <s v="4401566708"/>
    <s v="BUILDERS WAREHOUSE:RIVONIA"/>
    <s v="SEEDLINGS ASS  28884"/>
    <n v="-12"/>
    <n v="33.5"/>
    <n v="-402"/>
    <n v="-1779210.7800000014"/>
    <x v="35"/>
  </r>
  <r>
    <m/>
    <x v="272"/>
    <s v="Credit Note"/>
    <s v="1969"/>
    <s v="CRISANRA KWEKERY"/>
    <s v="SEEDLINGS ASS"/>
    <n v="-3"/>
    <n v="27.8"/>
    <n v="-83.4"/>
    <n v="-1779294.1800000013"/>
    <x v="35"/>
  </r>
  <r>
    <m/>
    <x v="272"/>
    <s v="Credit Note"/>
    <s v="4401567123"/>
    <s v="BUILDERS WAREHOUSE:ROBINDALE"/>
    <s v="SEEDLINGS ASS  28884"/>
    <n v="-10"/>
    <n v="25.5"/>
    <n v="-255"/>
    <n v="-1779549.1800000013"/>
    <x v="35"/>
  </r>
  <r>
    <m/>
    <x v="272"/>
    <s v="Credit Note"/>
    <s v="4401567186"/>
    <s v="BUILDERS WAREHOUSE:STRUBENS VALLEY"/>
    <s v="SEEDLINGS ASS  28884"/>
    <n v="-10"/>
    <n v="25.5"/>
    <n v="-255"/>
    <n v="-1779804.1800000013"/>
    <x v="35"/>
  </r>
  <r>
    <m/>
    <x v="272"/>
    <s v="Credit Note"/>
    <s v="4401567176"/>
    <s v="BUILDERS WAREHOUSE:BOKSBURG (NEW)"/>
    <s v="SEEDLINGS ASS  28884"/>
    <n v="-11"/>
    <n v="33.5"/>
    <n v="-368.5"/>
    <n v="-1780172.6800000013"/>
    <x v="35"/>
  </r>
  <r>
    <m/>
    <x v="272"/>
    <s v="Credit Note"/>
    <s v="4401567107"/>
    <s v="BUILDERS WAREHOUSE:GREENSTONE"/>
    <s v="SEEDLINGS ASS  28884"/>
    <n v="-10"/>
    <n v="33.5"/>
    <n v="-335"/>
    <n v="-1780507.6800000013"/>
    <x v="35"/>
  </r>
  <r>
    <m/>
    <x v="272"/>
    <s v="Credit Note"/>
    <s v="4401567121"/>
    <s v="BUILDERS WAREHOUSE:VEREENIGING"/>
    <s v="SEEDLINGS ASS  28884"/>
    <n v="-26"/>
    <n v="33.5"/>
    <n v="-871"/>
    <n v="-1781378.6800000013"/>
    <x v="35"/>
  </r>
  <r>
    <m/>
    <x v="121"/>
    <s v="Credit Note"/>
    <s v="4401567510"/>
    <s v="BUILDERS WAREHOUSE:RASLOUW"/>
    <s v="SEEDLINGS ASS  28884"/>
    <n v="-15"/>
    <n v="25.5"/>
    <n v="-382.5"/>
    <n v="-1781761.1800000013"/>
    <x v="35"/>
  </r>
  <r>
    <m/>
    <x v="121"/>
    <s v="Credit Note"/>
    <s v="4401567472"/>
    <s v="BUILDERS WAREHOUSE:CENTURION"/>
    <s v="SEEDLINGS ASS  28884"/>
    <n v="-15"/>
    <n v="25.5"/>
    <n v="-382.5"/>
    <n v="-1782143.6800000013"/>
    <x v="35"/>
  </r>
  <r>
    <m/>
    <x v="121"/>
    <s v="Credit Note"/>
    <s v="4401567379"/>
    <s v="BUILDERS WAREHOUSE:MOKOPANE"/>
    <s v="SEEDLINGS ASS  28884"/>
    <n v="-75"/>
    <n v="33.5"/>
    <n v="-2512.5"/>
    <n v="-1784656.1800000013"/>
    <x v="35"/>
  </r>
  <r>
    <m/>
    <x v="121"/>
    <s v="Credit Note"/>
    <s v="4401567508"/>
    <s v="BUILDERS WAREHOUSE:BAOBAB"/>
    <s v="SEEDLINGS ASS  28884"/>
    <n v="-60"/>
    <n v="33.5"/>
    <n v="-2010"/>
    <n v="-1786666.1800000013"/>
    <x v="35"/>
  </r>
  <r>
    <m/>
    <x v="121"/>
    <s v="Credit Note"/>
    <s v="4401567463"/>
    <s v="BUILDERS WAREHOUSE:GEZINA NEW"/>
    <s v="SEEDLINGS ASS  28884"/>
    <n v="-20"/>
    <n v="25.5"/>
    <n v="-510"/>
    <n v="-1787176.1800000013"/>
    <x v="35"/>
  </r>
  <r>
    <m/>
    <x v="121"/>
    <s v="Credit Note"/>
    <s v="4401567499"/>
    <s v="BUILDERS WAREHOUSE:ZAMBEZI"/>
    <s v="SEEDLINGS ASS  28884"/>
    <n v="-20"/>
    <n v="25.5"/>
    <n v="-510"/>
    <n v="-1787686.1800000013"/>
    <x v="35"/>
  </r>
  <r>
    <m/>
    <x v="121"/>
    <s v="Credit Note"/>
    <s v="4401567497"/>
    <s v="BUILDERS WAREHOUSE:SILVERLAKES"/>
    <s v="SEEDLINGS ASS  28884"/>
    <n v="-6"/>
    <n v="25.5"/>
    <n v="-153"/>
    <n v="-1787839.1800000013"/>
    <x v="35"/>
  </r>
  <r>
    <m/>
    <x v="121"/>
    <s v="Credit Note"/>
    <s v="4401567506"/>
    <s v="BUILDERS WAREHOUSE:FOURWAYS"/>
    <s v="SEEDLINGS ASS  28884"/>
    <n v="-10"/>
    <n v="33.5"/>
    <n v="-335"/>
    <n v="-1788174.1800000013"/>
    <x v="35"/>
  </r>
  <r>
    <m/>
    <x v="121"/>
    <s v="Credit Note"/>
    <s v="4401567455"/>
    <s v="BUILDERS WAREHOUSE:RIVONIA"/>
    <s v="SEEDLINGS ASS  28884"/>
    <n v="-5"/>
    <n v="33.5"/>
    <n v="-167.5"/>
    <n v="-1788341.6800000013"/>
    <x v="35"/>
  </r>
  <r>
    <m/>
    <x v="121"/>
    <s v="Credit Note"/>
    <s v="4401567464"/>
    <s v="BUILDERS WAREHOUSE:RIVONIA"/>
    <s v="SEEDLINGS ASS  28884"/>
    <n v="-5"/>
    <n v="33.5"/>
    <n v="-167.5"/>
    <n v="-1788509.1800000013"/>
    <x v="35"/>
  </r>
  <r>
    <m/>
    <x v="121"/>
    <s v="Credit Note"/>
    <s v="4401567438"/>
    <s v="BUILDERS WAREHOUSE:WOODLANDS"/>
    <s v="SEEDLINGS ASS  28884"/>
    <n v="-8"/>
    <n v="25.5"/>
    <n v="-204"/>
    <n v="-1788713.1800000013"/>
    <x v="35"/>
  </r>
  <r>
    <m/>
    <x v="122"/>
    <s v="Credit Note"/>
    <s v="4401567460"/>
    <s v="BUILDERS WAREHOUSE:BRYANSTON"/>
    <s v="SEEDLINGS ASS  28884"/>
    <n v="-5"/>
    <n v="33.5"/>
    <n v="-167.5"/>
    <n v="-1788880.6800000013"/>
    <x v="35"/>
  </r>
  <r>
    <m/>
    <x v="122"/>
    <s v="Credit Note"/>
    <s v="4401567485"/>
    <s v="BUILDERS WAREHOUSE:LYNNWOOD"/>
    <s v="SEEDLINGS ASS  28884"/>
    <n v="-33"/>
    <n v="25.5"/>
    <n v="-841.5"/>
    <n v="-1789722.1800000013"/>
    <x v="35"/>
  </r>
  <r>
    <m/>
    <x v="122"/>
    <s v="Credit Note"/>
    <s v="4401567516"/>
    <s v="BUILDERS WAREHOUSE:SECUNDA"/>
    <s v="SEEDLINGS ASS  28884"/>
    <n v="-1"/>
    <n v="33.5"/>
    <n v="-33.5"/>
    <n v="-1789755.6800000013"/>
    <x v="35"/>
  </r>
  <r>
    <m/>
    <x v="122"/>
    <s v="Credit Note"/>
    <s v="4401567920"/>
    <s v="BUILDERS WAREHOUSE:CHERRY LANE"/>
    <s v="SEEDLINGS ASS  28884"/>
    <n v="-23"/>
    <n v="25.5"/>
    <n v="-586.5"/>
    <n v="-1790342.1800000013"/>
    <x v="35"/>
  </r>
  <r>
    <m/>
    <x v="122"/>
    <s v="Credit Note"/>
    <s v="4401567928"/>
    <s v="BUILDERS WAREHOUSE:SOUTHGATE"/>
    <s v="SEEDLINGS ASS  28884"/>
    <n v="-25"/>
    <n v="33.5"/>
    <n v="-837.5"/>
    <n v="-1791179.6800000013"/>
    <x v="35"/>
  </r>
  <r>
    <m/>
    <x v="122"/>
    <s v="Credit Note"/>
    <s v="4401567863"/>
    <s v="BUILDERS WAREHOUSE:CRAIGHALL PARK"/>
    <s v="SEEDLINGS ASS  28884"/>
    <n v="-10"/>
    <n v="33.5"/>
    <n v="-335"/>
    <n v="-1791514.6800000013"/>
    <x v="35"/>
  </r>
  <r>
    <m/>
    <x v="122"/>
    <s v="Credit Note"/>
    <s v="4401567847"/>
    <s v="BUILDERS WAREHOUSE:BETHLEHEM"/>
    <s v="SEEDLINGS ASS  28884"/>
    <n v="-70"/>
    <n v="33.5"/>
    <n v="-2345"/>
    <n v="-1793859.6800000013"/>
    <x v="35"/>
  </r>
  <r>
    <m/>
    <x v="122"/>
    <s v="Credit Note"/>
    <s v="4401567892"/>
    <s v="BUILDERS WAREHOUSE:LAMBTON"/>
    <s v="SEEDLINGS ASS  28884"/>
    <n v="-8"/>
    <n v="33.5"/>
    <n v="-268"/>
    <n v="-1794127.6800000013"/>
    <x v="35"/>
  </r>
  <r>
    <m/>
    <x v="122"/>
    <s v="Credit Note"/>
    <s v="16267"/>
    <s v="FH CHAMBERLAIN TRADING (PTY) LTD:RIVIERA"/>
    <s v="SEEDLINGS ASS  28884"/>
    <n v="-16"/>
    <n v="28.5"/>
    <n v="-456"/>
    <n v="-1794583.6800000013"/>
    <x v="35"/>
  </r>
  <r>
    <m/>
    <x v="193"/>
    <s v="Credit Note"/>
    <s v="4401568266"/>
    <s v="BUILDERS WAREHOUSE:KLERKSDORP"/>
    <s v="SEEDLINGS ASS  28884"/>
    <n v="-5"/>
    <n v="33.5"/>
    <n v="-167.5"/>
    <n v="-1794751.1800000013"/>
    <x v="35"/>
  </r>
  <r>
    <m/>
    <x v="193"/>
    <s v="Credit Note"/>
    <s v="4401568224"/>
    <s v="BUILDERS WAREHOUSE:BEDFORDVIEW"/>
    <s v="SEEDLINGS ASS  28884"/>
    <n v="-20"/>
    <n v="33.5"/>
    <n v="-670"/>
    <n v="-1795421.1800000013"/>
    <x v="35"/>
  </r>
  <r>
    <m/>
    <x v="193"/>
    <s v="Credit Note"/>
    <s v="4401568290"/>
    <s v="BUILDERS WAREHOUSE:GREENSTONE"/>
    <s v="SEEDLINGS ASS  28884"/>
    <n v="-9"/>
    <n v="33.5"/>
    <n v="-301.5"/>
    <n v="-1795722.6800000013"/>
    <x v="35"/>
  </r>
  <r>
    <m/>
    <x v="193"/>
    <s v="Credit Note"/>
    <s v="4401568307"/>
    <s v="BUILDERS WAREHOUSE:NORTHRIDING"/>
    <s v="SEEDLINGS ASS  28884"/>
    <n v="-20"/>
    <n v="25.5"/>
    <n v="-510"/>
    <n v="-1796232.6800000013"/>
    <x v="35"/>
  </r>
  <r>
    <m/>
    <x v="193"/>
    <s v="Credit Note"/>
    <s v="4401568291"/>
    <s v="BUILDERS WAREHOUSE:NEWCASTLE"/>
    <s v="SEEDLINGS ASS  28884"/>
    <n v="-50"/>
    <n v="33.49"/>
    <n v="-1674.5"/>
    <n v="-1797907.1800000013"/>
    <x v="35"/>
  </r>
  <r>
    <m/>
    <x v="193"/>
    <s v="Credit Note"/>
    <s v="4401568258"/>
    <s v="BUILDERS WAREHOUSE:NOORDHEUWEL"/>
    <s v="SEEDLINGS ASS  28884"/>
    <n v="-10"/>
    <n v="33.5"/>
    <n v="-335"/>
    <n v="-1798242.1800000013"/>
    <x v="35"/>
  </r>
  <r>
    <m/>
    <x v="193"/>
    <s v="Credit Note"/>
    <s v="4401568321"/>
    <s v="BUILDERS WAREHOUSE:ROBINDALE"/>
    <s v="SEEDLINGS ASS  28884"/>
    <n v="-12"/>
    <n v="25.5"/>
    <n v="-306"/>
    <n v="-1798548.1800000013"/>
    <x v="35"/>
  </r>
  <r>
    <m/>
    <x v="193"/>
    <s v="Credit Note"/>
    <s v="4401568227"/>
    <s v="BUILDERS WAREHOUSE:NORWOOD"/>
    <s v="SEEDLINGS ASS  28884"/>
    <n v="-6"/>
    <n v="33.5"/>
    <n v="-201"/>
    <n v="-1798749.1800000013"/>
    <x v="35"/>
  </r>
  <r>
    <m/>
    <x v="193"/>
    <s v="Credit Note"/>
    <s v="88801A"/>
    <s v="LITTLE AUSTRIA"/>
    <s v="SEEDLINGS ASS  28884"/>
    <n v="-12"/>
    <n v="31.8"/>
    <n v="-381.6"/>
    <n v="-1799130.7800000014"/>
    <x v="35"/>
  </r>
  <r>
    <m/>
    <x v="193"/>
    <s v="Credit Note"/>
    <s v="88804A"/>
    <s v="CRISANRA KWEKERY"/>
    <s v="SEEDLINGS ASS"/>
    <n v="-3"/>
    <n v="31.97"/>
    <n v="-95.91"/>
    <n v="-1799226.6900000013"/>
    <x v="35"/>
  </r>
  <r>
    <m/>
    <x v="140"/>
    <s v="Credit Note"/>
    <s v="4401568600"/>
    <s v="BUILDERS WAREHOUSE:NEWMARKET"/>
    <s v="SEEDLINGS ASS  28884"/>
    <n v="-10"/>
    <n v="33.5"/>
    <n v="-335"/>
    <n v="-1799561.6900000013"/>
    <x v="35"/>
  </r>
  <r>
    <m/>
    <x v="140"/>
    <s v="Credit Note"/>
    <s v="88822A"/>
    <s v="THYME SQUARE"/>
    <s v="SEEDLINGS ASS"/>
    <n v="-2"/>
    <n v="28.95"/>
    <n v="-57.9"/>
    <n v="-1799619.5900000012"/>
    <x v="35"/>
  </r>
  <r>
    <m/>
    <x v="140"/>
    <s v="Credit Note"/>
    <s v="4401568583"/>
    <s v="BUILDERS WAREHOUSE:RIVONIA"/>
    <s v="SEEDLINGS ASS  28884"/>
    <n v="-6"/>
    <n v="33.5"/>
    <n v="-201"/>
    <n v="-1799820.5900000012"/>
    <x v="35"/>
  </r>
  <r>
    <m/>
    <x v="140"/>
    <s v="Credit Note"/>
    <s v="46862"/>
    <s v="FH CHAMBERLAIN TRADING (PTY) LTD:CENTURION"/>
    <s v="SEEDLINGS ASS"/>
    <n v="-38"/>
    <n v="28.5"/>
    <n v="-1083"/>
    <n v="-1800903.5900000012"/>
    <x v="35"/>
  </r>
  <r>
    <m/>
    <x v="140"/>
    <s v="Credit Note"/>
    <s v="4401568668"/>
    <s v="BUILDERS WAREHOUSE:CARNIVAL MALL"/>
    <s v="SEEDLINGS ASS  28884"/>
    <n v="-6"/>
    <n v="33.5"/>
    <n v="-201"/>
    <n v="-1801104.5900000012"/>
    <x v="35"/>
  </r>
  <r>
    <m/>
    <x v="140"/>
    <s v="Credit Note"/>
    <s v="4401568694"/>
    <s v="BUILDERS WAREHOUSE:SUNWARD PARK"/>
    <s v="SEEDLINGS ASS  28884"/>
    <n v="-15"/>
    <n v="33.5"/>
    <n v="-502.5"/>
    <n v="-1801607.0900000012"/>
    <x v="35"/>
  </r>
  <r>
    <m/>
    <x v="140"/>
    <s v="Credit Note"/>
    <s v="4401568654"/>
    <s v="BUILDERS WAREHOUSE:BLOEMFONTEIN"/>
    <s v="SEEDLINGS ASS  28884"/>
    <n v="-40"/>
    <n v="33.5"/>
    <n v="-1340"/>
    <n v="-1802947.0900000012"/>
    <x v="35"/>
  </r>
  <r>
    <m/>
    <x v="140"/>
    <s v="Credit Note"/>
    <s v="1938"/>
    <s v="PRETTY GARDENS"/>
    <s v="SEEDLINGS ASS  28884"/>
    <n v="-10"/>
    <n v="31.8"/>
    <n v="-318"/>
    <n v="-1803265.0900000012"/>
    <x v="35"/>
  </r>
  <r>
    <m/>
    <x v="140"/>
    <s v="Credit Note"/>
    <s v="4401568653"/>
    <s v="BUILDERS WAREHOUSE:CEDAR SQUARE"/>
    <s v="SEEDLINGS ASS  28884"/>
    <n v="-10"/>
    <n v="33.5"/>
    <n v="-335"/>
    <n v="-1803600.0900000012"/>
    <x v="35"/>
  </r>
  <r>
    <m/>
    <x v="140"/>
    <s v="Credit Note"/>
    <s v="27196"/>
    <s v="LIFESTYLE HOME GARDEN"/>
    <s v="SEEDLINGS ASS"/>
    <n v="-28"/>
    <n v="31.8"/>
    <n v="-890.4"/>
    <n v="-1804490.4900000012"/>
    <x v="35"/>
  </r>
  <r>
    <m/>
    <x v="140"/>
    <s v="Credit Note"/>
    <s v="1970"/>
    <s v="IMPALA FLORA"/>
    <s v="SEEDLINGS ASS"/>
    <n v="-5"/>
    <n v="31.8"/>
    <n v="-159"/>
    <n v="-1804649.4900000012"/>
    <x v="35"/>
  </r>
  <r>
    <m/>
    <x v="140"/>
    <s v="Credit Note"/>
    <s v="4401568661"/>
    <s v="BUILDERS WAREHOUSE:NELSPRUIT"/>
    <s v="SEEDLINGS ASS  28884"/>
    <n v="-110"/>
    <n v="33.5"/>
    <n v="-3685"/>
    <n v="-1808334.4900000012"/>
    <x v="35"/>
  </r>
  <r>
    <m/>
    <x v="140"/>
    <s v="Credit Note"/>
    <s v="4401568659"/>
    <s v="BUILDERS WAREHOUSE:BOKSBURG (NEW)"/>
    <s v="SEEDLINGS ASS  28884"/>
    <n v="-8"/>
    <n v="33.5"/>
    <n v="-268"/>
    <n v="-1808602.4900000012"/>
    <x v="35"/>
  </r>
  <r>
    <m/>
    <x v="140"/>
    <s v="Credit Note"/>
    <s v="4401568638"/>
    <s v="BUILDERS WAREHOUSE:EDENVALE"/>
    <s v="SEEDLINGS ASS  28884"/>
    <n v="-12"/>
    <n v="33.5"/>
    <n v="-402"/>
    <n v="-1809004.4900000012"/>
    <x v="35"/>
  </r>
  <r>
    <m/>
    <x v="140"/>
    <s v="Credit Note"/>
    <s v="4401568664"/>
    <s v="BUILDERS WAREHOUSE:NORTHMEAD"/>
    <s v="SEEDLINGS ASS  28884"/>
    <n v="-15"/>
    <n v="33.5"/>
    <n v="-502.5"/>
    <n v="-1809506.9900000012"/>
    <x v="35"/>
  </r>
  <r>
    <m/>
    <x v="325"/>
    <s v="Credit Note"/>
    <s v="4401568803"/>
    <s v="BUILDERS WAREHOUSE:GLEN EAGLES"/>
    <s v="SEEDLINGS ASS  28884"/>
    <n v="-35"/>
    <n v="33.5"/>
    <n v="-1172.5"/>
    <n v="-1810679.4900000012"/>
    <x v="35"/>
  </r>
  <r>
    <m/>
    <x v="123"/>
    <s v="Credit Note"/>
    <s v="4401569233"/>
    <s v="BUILDERS WAREHOUSE:NORWOOD"/>
    <s v="SEEDLINGS ASS  28884"/>
    <n v="-8"/>
    <n v="33.5"/>
    <n v="-268"/>
    <n v="-1810947.4900000012"/>
    <x v="35"/>
  </r>
  <r>
    <m/>
    <x v="123"/>
    <s v="Credit Note"/>
    <s v="1352"/>
    <s v="RAINBOW GARDEN AND HOME CENTRE"/>
    <s v="SEEDLINGS ASS  28884"/>
    <n v="-13"/>
    <n v="31.8"/>
    <n v="-413.4"/>
    <n v="-1811360.8900000011"/>
    <x v="35"/>
  </r>
  <r>
    <m/>
    <x v="123"/>
    <s v="Credit Note"/>
    <s v="4401569178"/>
    <s v="BUILDERS WAREHOUSE:ROBINDALE"/>
    <s v="SEEDLINGS ASS  28884"/>
    <n v="-5"/>
    <n v="25.5"/>
    <n v="-127.5"/>
    <n v="-1811488.3900000011"/>
    <x v="35"/>
  </r>
  <r>
    <m/>
    <x v="123"/>
    <s v="Credit Note"/>
    <s v="4401569155"/>
    <s v="BUILDERS WAREHOUSE:VEREENIGING"/>
    <s v="SEEDLINGS ASS  28884"/>
    <n v="-10"/>
    <n v="33.5"/>
    <n v="-335"/>
    <n v="-1811823.3900000011"/>
    <x v="35"/>
  </r>
  <r>
    <m/>
    <x v="123"/>
    <s v="Credit Note"/>
    <s v="4401569179"/>
    <s v="BUILDERS WAREHOUSE:STRUBENS VALLEY"/>
    <s v="SEEDLINGS ASS  28884"/>
    <n v="-15"/>
    <n v="25.5"/>
    <n v="-382.5"/>
    <n v="-1812205.8900000011"/>
    <x v="35"/>
  </r>
  <r>
    <m/>
    <x v="124"/>
    <s v="Credit Note"/>
    <s v="4401569661"/>
    <s v="BUILDERS WAREHOUSE:SECUNDA"/>
    <s v="SEEDLINGS ASS  28884"/>
    <n v="-5"/>
    <n v="33.5"/>
    <n v="-167.5"/>
    <n v="-1812373.3900000011"/>
    <x v="35"/>
  </r>
  <r>
    <m/>
    <x v="124"/>
    <s v="Credit Note"/>
    <s v="4401569556"/>
    <s v="BUILDERS WAREHOUSE:GLEN EAGLES"/>
    <s v="SEEDLINGS ASS  28884"/>
    <n v="-20"/>
    <n v="33.5"/>
    <n v="-670"/>
    <n v="-1813043.3900000011"/>
    <x v="35"/>
  </r>
  <r>
    <m/>
    <x v="124"/>
    <s v="Credit Note"/>
    <s v="4401569513"/>
    <s v="BUILDERS WAREHOUSE:SOWETO"/>
    <s v="SEEDLINGS ASS  28884"/>
    <n v="-10"/>
    <n v="33.5"/>
    <n v="-335"/>
    <n v="-1813378.3900000011"/>
    <x v="35"/>
  </r>
  <r>
    <m/>
    <x v="124"/>
    <s v="Credit Note"/>
    <s v="4401569713"/>
    <s v="BUILDERS WAREHOUSE:WOODLANDS"/>
    <s v="SEEDLINGS ASS  28884"/>
    <n v="-23"/>
    <n v="25.5"/>
    <n v="-586.5"/>
    <n v="-1813964.8900000011"/>
    <x v="35"/>
  </r>
  <r>
    <m/>
    <x v="124"/>
    <s v="Credit Note"/>
    <s v="4401569639"/>
    <s v="BUILDERS WAREHOUSE:ERASMUS PARK"/>
    <s v="SEEDLINGS ASS  28884"/>
    <n v="-20"/>
    <n v="33.5"/>
    <n v="-670"/>
    <n v="-1814634.8900000011"/>
    <x v="35"/>
  </r>
  <r>
    <m/>
    <x v="124"/>
    <s v="Credit Note"/>
    <s v="4401569709"/>
    <s v="BUILDERS WAREHOUSE:SILVERLAKES"/>
    <s v="SEEDLINGS ASS  28884"/>
    <n v="-20"/>
    <n v="25.5"/>
    <n v="-510"/>
    <n v="-1815144.8900000011"/>
    <x v="35"/>
  </r>
  <r>
    <m/>
    <x v="124"/>
    <s v="Credit Note"/>
    <s v="4401569612"/>
    <s v="BUILDERS WAREHOUSE:CHERRY LANE"/>
    <s v="SEEDLINGS ASS  28884"/>
    <n v="-31"/>
    <n v="25.5"/>
    <n v="-790.5"/>
    <n v="-1815935.3900000011"/>
    <x v="35"/>
  </r>
  <r>
    <m/>
    <x v="124"/>
    <s v="Credit Note"/>
    <s v="4401569724"/>
    <s v="BUILDERS WAREHOUSE:LYNNWOOD"/>
    <s v="SEEDLINGS ASS  28884"/>
    <n v="-40"/>
    <n v="25.5"/>
    <n v="-1020"/>
    <n v="-1816955.3900000011"/>
    <x v="35"/>
  </r>
  <r>
    <m/>
    <x v="124"/>
    <s v="Credit Note"/>
    <s v="4401569671"/>
    <s v="BUILDERS WAREHOUSE:RUSTENBURG"/>
    <s v="SEEDLINGS ASS  28884"/>
    <n v="-48"/>
    <n v="33.5"/>
    <n v="-1608"/>
    <n v="-1818563.3900000011"/>
    <x v="35"/>
  </r>
  <r>
    <m/>
    <x v="124"/>
    <s v="Credit Note"/>
    <s v="1971"/>
    <s v="MONTROSE NURSERY"/>
    <s v="SEEDLINGS ASS"/>
    <n v="-13"/>
    <n v="29.99"/>
    <n v="-389.87"/>
    <n v="-1818953.2600000012"/>
    <x v="35"/>
  </r>
  <r>
    <m/>
    <x v="124"/>
    <s v="Credit Note"/>
    <s v="4401569616"/>
    <s v="BUILDERS WAREHOUSE:CENTURION"/>
    <s v="SEEDLINGS ASS  28884"/>
    <n v="-1"/>
    <n v="25.5"/>
    <n v="-25.5"/>
    <n v="-1818978.7600000012"/>
    <x v="35"/>
  </r>
  <r>
    <m/>
    <x v="124"/>
    <s v="Credit Note"/>
    <s v="4401569734"/>
    <s v="BUILDERS WAREHOUSE:ZAMBEZI"/>
    <s v="SEEDLINGS ASS  28884"/>
    <n v="-18"/>
    <n v="25.5"/>
    <n v="-459"/>
    <n v="-1819437.7600000012"/>
    <x v="35"/>
  </r>
  <r>
    <m/>
    <x v="124"/>
    <s v="Credit Note"/>
    <s v="4401569727"/>
    <s v="BUILDERS WAREHOUSE:RASLOUW"/>
    <s v="SEEDLINGS ASS  28884"/>
    <n v="-11"/>
    <n v="25.5"/>
    <n v="-280.5"/>
    <n v="-1819718.2600000012"/>
    <x v="35"/>
  </r>
  <r>
    <m/>
    <x v="124"/>
    <s v="Credit Note"/>
    <s v="4401569702"/>
    <s v="BUILDERS WAREHOUSE:WONDER PARK"/>
    <s v="SEEDLINGS ASS  28884"/>
    <n v="-30"/>
    <n v="33.5"/>
    <n v="-1005"/>
    <n v="-1820723.2600000012"/>
    <x v="35"/>
  </r>
  <r>
    <m/>
    <x v="210"/>
    <s v="Credit Note"/>
    <s v="37721"/>
    <s v="FH CHAMBERLAIN TRADING (PTY) LTD:MONTANA"/>
    <s v="SEEDLINGS ASS"/>
    <n v="-136"/>
    <n v="31.85"/>
    <n v="-4331.6000000000004"/>
    <n v="-1825054.8600000013"/>
    <x v="35"/>
  </r>
  <r>
    <m/>
    <x v="210"/>
    <s v="Credit Note"/>
    <s v="4401570158"/>
    <s v="BUILDERS WAREHOUSE:KLERKSDORP"/>
    <s v="SEEDLINGS ASS  28884"/>
    <n v="-34"/>
    <n v="33.5"/>
    <n v="-1139"/>
    <n v="-1826193.8600000013"/>
    <x v="35"/>
  </r>
  <r>
    <m/>
    <x v="210"/>
    <s v="Credit Note"/>
    <s v="4401570160"/>
    <s v="BUILDERS WAREHOUSE:CRAIGHALL PARK"/>
    <s v="SEEDLINGS ASS  28884"/>
    <n v="-2"/>
    <n v="33.5"/>
    <n v="-67"/>
    <n v="-1826260.8600000013"/>
    <x v="35"/>
  </r>
  <r>
    <m/>
    <x v="194"/>
    <s v="Credit Note"/>
    <s v="1973"/>
    <s v="PLANTYARD"/>
    <s v="SEEDLINGS ASS"/>
    <n v="-9"/>
    <n v="31.8"/>
    <n v="-286.2"/>
    <n v="-1826547.0600000012"/>
    <x v="35"/>
  </r>
  <r>
    <m/>
    <x v="194"/>
    <s v="Credit Note"/>
    <s v="4401570574"/>
    <s v="BUILDERS WAREHOUSE:VEREENIGING"/>
    <s v="SEEDLINGS ASS  28884"/>
    <n v="-3"/>
    <n v="33.5"/>
    <n v="-100.5"/>
    <n v="-1826647.5600000012"/>
    <x v="35"/>
  </r>
  <r>
    <m/>
    <x v="194"/>
    <s v="Credit Note"/>
    <s v="4401570598"/>
    <s v="BUILDERS WAREHOUSE:KEMPTON PARK"/>
    <s v="SEEDLINGS ASS  28884"/>
    <n v="-9"/>
    <n v="33.5"/>
    <n v="-301.5"/>
    <n v="-1826949.0600000012"/>
    <x v="35"/>
  </r>
  <r>
    <m/>
    <x v="194"/>
    <s v="Credit Note"/>
    <s v="4401570606"/>
    <s v="BUILDERS WAREHOUSE:KEMPTON PARK"/>
    <s v="SEEDLINGS ASS  28884"/>
    <n v="-2"/>
    <n v="35.700000000000003"/>
    <n v="-71.400000000000006"/>
    <n v="-1827020.4600000011"/>
    <x v="35"/>
  </r>
  <r>
    <m/>
    <x v="194"/>
    <s v="Credit Note"/>
    <s v="4401570548"/>
    <s v="BUILDERS WAREHOUSE:GREENSTONE"/>
    <s v="SEEDLINGS ASS  28884"/>
    <n v="-4"/>
    <n v="33.5"/>
    <n v="-134"/>
    <n v="-1827154.4600000011"/>
    <x v="35"/>
  </r>
  <r>
    <m/>
    <x v="194"/>
    <s v="Credit Note"/>
    <s v="4401570478"/>
    <s v="BUILDERS WAREHOUSE:FLORIDA GLEN"/>
    <s v="SEEDLINGS ASS  28884"/>
    <n v="-22"/>
    <n v="33.5"/>
    <n v="-737"/>
    <n v="-1827891.4600000011"/>
    <x v="35"/>
  </r>
  <r>
    <m/>
    <x v="194"/>
    <s v="Credit Note"/>
    <s v="4401570472"/>
    <s v="BUILDERS WAREHOUSE:NORTHRIDING"/>
    <s v="SEEDLINGS ASS  28884"/>
    <n v="-10"/>
    <n v="25.5"/>
    <n v="-255"/>
    <n v="-1828146.4600000011"/>
    <x v="35"/>
  </r>
  <r>
    <m/>
    <x v="194"/>
    <s v="Credit Note"/>
    <s v="12239"/>
    <s v="FH CHAMBERLAIN TRADING (PTY) LTD:KYALAMI"/>
    <s v="SEEDLINGS ASS  28884"/>
    <n v="-10"/>
    <n v="28.5"/>
    <n v="-285"/>
    <n v="-1828431.4600000011"/>
    <x v="35"/>
  </r>
  <r>
    <m/>
    <x v="194"/>
    <s v="Credit Note"/>
    <s v="1974"/>
    <s v="CRISANRA KWEKERY"/>
    <s v="SEEDLINGS ASS  28884"/>
    <n v="-4"/>
    <n v="27.8"/>
    <n v="-111.2"/>
    <n v="-1828542.6600000011"/>
    <x v="35"/>
  </r>
  <r>
    <m/>
    <x v="141"/>
    <s v="Credit Note"/>
    <s v="4401570903"/>
    <s v="BUILDERS WAREHOUSE:BRYANSTON"/>
    <s v="SEEDLINGS ASS  28884"/>
    <n v="-5"/>
    <n v="33.5"/>
    <n v="-167.5"/>
    <n v="-1828710.1600000011"/>
    <x v="35"/>
  </r>
  <r>
    <m/>
    <x v="141"/>
    <s v="Credit Note"/>
    <s v="15958"/>
    <s v="GARDENSHOP PARKTOWN"/>
    <s v="SEEDLINGS ASS"/>
    <n v="-16"/>
    <n v="33.5"/>
    <n v="-536"/>
    <n v="-1829246.1600000011"/>
    <x v="35"/>
  </r>
  <r>
    <m/>
    <x v="141"/>
    <s v="Credit Note"/>
    <s v="4401570890"/>
    <s v="BUILDERS WAREHOUSE:FOURWAYS"/>
    <s v="SEEDLINGS ASS"/>
    <n v="-8"/>
    <n v="33.5"/>
    <n v="-268"/>
    <n v="-1829514.1600000011"/>
    <x v="35"/>
  </r>
  <r>
    <m/>
    <x v="141"/>
    <s v="Credit Note"/>
    <s v="1685"/>
    <s v="THYME SQUARE"/>
    <s v="SEEDLINGS ASS"/>
    <n v="-4"/>
    <n v="28.95"/>
    <n v="-115.8"/>
    <n v="-1829629.9600000011"/>
    <x v="35"/>
  </r>
  <r>
    <m/>
    <x v="141"/>
    <s v="Credit Note"/>
    <s v="4401570945"/>
    <s v="BUILDERS WAREHOUSE:BLOEMFONTEIN"/>
    <s v="SEEDLINGS ASS"/>
    <n v="-50"/>
    <n v="33.5"/>
    <n v="-1675"/>
    <n v="-1831304.9600000011"/>
    <x v="35"/>
  </r>
  <r>
    <m/>
    <x v="141"/>
    <s v="Credit Note"/>
    <s v="4401570911"/>
    <s v="BUILDERS WAREHOUSE:GLEN EAGLES"/>
    <s v="SEEDLINGS ASS  28884"/>
    <n v="-20"/>
    <n v="33.5"/>
    <n v="-670"/>
    <n v="-1831974.9600000011"/>
    <x v="35"/>
  </r>
  <r>
    <m/>
    <x v="141"/>
    <s v="Credit Note"/>
    <s v="4401570922"/>
    <s v="BUILDERS WAREHOUSE:NEWMARKET"/>
    <s v="SEEDLINGS ASS 28884"/>
    <n v="-19"/>
    <n v="33.5"/>
    <n v="-636.5"/>
    <n v="-1832611.4600000011"/>
    <x v="35"/>
  </r>
  <r>
    <m/>
    <x v="141"/>
    <s v="Credit Note"/>
    <s v="4401570886"/>
    <s v="BUILDERS WAREHOUSE:EDENVALE"/>
    <s v="SEEDLINGS ASS  28884"/>
    <n v="-14"/>
    <n v="33.5"/>
    <n v="-469"/>
    <n v="-1833080.4600000011"/>
    <x v="35"/>
  </r>
  <r>
    <m/>
    <x v="141"/>
    <s v="Credit Note"/>
    <s v="4401570937"/>
    <s v="BUILDERS WAREHOUSE:CARNIVAL MALL"/>
    <s v="SEEDLINGS ASS  28884"/>
    <n v="-12"/>
    <n v="33.5"/>
    <n v="-402"/>
    <n v="-1833482.4600000011"/>
    <x v="35"/>
  </r>
  <r>
    <m/>
    <x v="141"/>
    <s v="Credit Note"/>
    <s v="4401570878"/>
    <s v="BUILDERS WAREHOUSE:BOKSBURG (NEW)"/>
    <s v="SEEDLINGS ASS  28884"/>
    <n v="-4"/>
    <n v="33.5"/>
    <n v="-134"/>
    <n v="-1833616.4600000011"/>
    <x v="35"/>
  </r>
  <r>
    <m/>
    <x v="141"/>
    <s v="Credit Note"/>
    <s v="4401570578"/>
    <s v="BUILDERS WAREHOUSE:POLOKWANE"/>
    <s v="SEEDLINGS ASS"/>
    <n v="-30"/>
    <n v="33.5"/>
    <n v="-1005"/>
    <n v="-1834621.4600000011"/>
    <x v="35"/>
  </r>
  <r>
    <m/>
    <x v="141"/>
    <s v="Credit Note"/>
    <s v="4401570951"/>
    <s v="BUILDERS WAREHOUSE:THOHOYANDOU"/>
    <s v="SEEDLINGS ASS  28884"/>
    <n v="-130"/>
    <n v="33.5"/>
    <n v="-4355"/>
    <n v="-1838976.4600000011"/>
    <x v="35"/>
  </r>
  <r>
    <m/>
    <x v="141"/>
    <s v="Credit Note"/>
    <s v="4401570931"/>
    <s v="BUILDERS WAREHOUSE:MAFIKENG"/>
    <s v="SEEDLINGS ASS 28884"/>
    <n v="-90"/>
    <n v="33.5"/>
    <n v="-3015"/>
    <n v="-1841991.4600000011"/>
    <x v="35"/>
  </r>
  <r>
    <m/>
    <x v="141"/>
    <s v="Credit Note"/>
    <s v="1976"/>
    <s v="IMPALA FLORA"/>
    <s v="SEEDLINGS ASS"/>
    <n v="-20"/>
    <n v="28.65"/>
    <n v="-573"/>
    <n v="-1842564.4600000011"/>
    <x v="35"/>
  </r>
  <r>
    <m/>
    <x v="305"/>
    <s v="Credit Note"/>
    <s v="1829"/>
    <s v="LITTLE AUSTRIA"/>
    <s v="SEEDLINGS ASS"/>
    <n v="-5"/>
    <n v="31.8"/>
    <n v="-159"/>
    <n v="-1842723.4600000011"/>
    <x v="35"/>
  </r>
  <r>
    <m/>
    <x v="305"/>
    <s v="Credit Note"/>
    <s v="1686"/>
    <s v="HABITITNAK/KEENGRO"/>
    <s v="SEEDLINGS ASS"/>
    <n v="-6"/>
    <n v="28.55"/>
    <n v="-171.3"/>
    <n v="-1842894.7600000012"/>
    <x v="35"/>
  </r>
  <r>
    <m/>
    <x v="305"/>
    <s v="Credit Note"/>
    <s v="4401571502"/>
    <s v="BUILDERS WAREHOUSE:NOORDHEUWEL"/>
    <s v="SEEDLINGS ASS  28884"/>
    <n v="-4"/>
    <n v="33.5"/>
    <n v="-134"/>
    <n v="-1843028.7600000012"/>
    <x v="35"/>
  </r>
  <r>
    <m/>
    <x v="305"/>
    <s v="Credit Note"/>
    <s v="4401571513"/>
    <s v="BUILDERS WAREHOUSE:BEDWORTH PARK"/>
    <s v="SEEDLINGS ASS  28884"/>
    <n v="-20"/>
    <n v="33.5"/>
    <n v="-670"/>
    <n v="-1843698.7600000012"/>
    <x v="35"/>
  </r>
  <r>
    <m/>
    <x v="305"/>
    <s v="Credit Note"/>
    <s v="4401571422"/>
    <s v="BUILDERS WAREHOUSE:VEREENIGING"/>
    <s v="SEEDLINGS ASS  28884"/>
    <n v="-20"/>
    <n v="33.5"/>
    <n v="-670"/>
    <n v="-1844368.7600000012"/>
    <x v="35"/>
  </r>
  <r>
    <m/>
    <x v="195"/>
    <s v="Credit Note"/>
    <s v="4401572066"/>
    <s v="BUILDERS WAREHOUSE:LYNNWOOD"/>
    <s v="SEEDLINGS ASS  28884"/>
    <n v="-13"/>
    <n v="25.5"/>
    <n v="-331.5"/>
    <n v="-1844700.2600000012"/>
    <x v="35"/>
  </r>
  <r>
    <m/>
    <x v="195"/>
    <s v="Credit Note"/>
    <s v="4401572081"/>
    <s v="BUILDERS WAREHOUSE:ZAMBEZI"/>
    <s v="SEEDLINGS ASS"/>
    <n v="-20"/>
    <n v="25.5"/>
    <n v="-510"/>
    <n v="-1845210.2600000012"/>
    <x v="35"/>
  </r>
  <r>
    <m/>
    <x v="195"/>
    <s v="Credit Note"/>
    <s v="4401571967"/>
    <s v="BUILDERS WAREHOUSE:CENTURION"/>
    <s v="SEEDLINGS ASS"/>
    <n v="-15"/>
    <n v="25.5"/>
    <n v="-382.5"/>
    <n v="-1845592.7600000012"/>
    <x v="35"/>
  </r>
  <r>
    <m/>
    <x v="195"/>
    <s v="Credit Note"/>
    <s v="4401571942"/>
    <s v="BUILDERS WAREHOUSE:RASLOUW"/>
    <s v="SEEDLINGS ASS  28884"/>
    <n v="-30"/>
    <n v="25.5"/>
    <n v="-765"/>
    <n v="-1846357.7600000012"/>
    <x v="35"/>
  </r>
  <r>
    <m/>
    <x v="195"/>
    <s v="Credit Note"/>
    <s v="4401572101"/>
    <s v="BUILDERS WAREHOUSE:RIVONIA"/>
    <s v="SEEDLINGS ASS  28884"/>
    <n v="-14"/>
    <n v="33.5"/>
    <n v="-469"/>
    <n v="-1846826.7600000012"/>
    <x v="35"/>
  </r>
  <r>
    <m/>
    <x v="195"/>
    <s v="Credit Note"/>
    <s v="4401572060"/>
    <s v="BUILDERS WAREHOUSE:GLEN EAGLES"/>
    <s v="SEEDLINGS ASS  28884"/>
    <n v="-20"/>
    <n v="33.5"/>
    <n v="-670"/>
    <n v="-1847496.7600000012"/>
    <x v="35"/>
  </r>
  <r>
    <m/>
    <x v="195"/>
    <s v="Credit Note"/>
    <s v="4401572096"/>
    <s v="BUILDERS WAREHOUSE:FOURWAYS"/>
    <s v="SEEDLINGS ASS  28884"/>
    <n v="-10"/>
    <n v="33.5"/>
    <n v="-335"/>
    <n v="-1847831.7600000012"/>
    <x v="35"/>
  </r>
  <r>
    <m/>
    <x v="195"/>
    <s v="Credit Note"/>
    <s v="27473"/>
    <s v="LIFESTYLE HOME GARDEN"/>
    <s v="SEEDLINGS ASS"/>
    <n v="-22"/>
    <n v="30"/>
    <n v="-660"/>
    <n v="-1848491.7600000012"/>
    <x v="35"/>
  </r>
  <r>
    <m/>
    <x v="195"/>
    <s v="Credit Note"/>
    <s v="88938A"/>
    <s v="HILLCREST NURSERY"/>
    <s v="SEEDLINGS ASS"/>
    <n v="-37"/>
    <n v="33.99"/>
    <n v="-1257.6300000000001"/>
    <n v="-1849749.3900000011"/>
    <x v="35"/>
  </r>
  <r>
    <m/>
    <x v="195"/>
    <s v="Credit Note"/>
    <s v="88939A"/>
    <s v="CENTRAL NURSERY DEPOT"/>
    <s v="SEEDLINGS ASS"/>
    <n v="-57"/>
    <n v="33.99"/>
    <n v="-1937.43"/>
    <n v="-1851686.820000001"/>
    <x v="35"/>
  </r>
  <r>
    <m/>
    <x v="195"/>
    <s v="Credit Note"/>
    <s v="4401572013"/>
    <s v="BUILDERS WAREHOUSE:RUSTENBURG"/>
    <s v="SEEDLINGS ASS  28884"/>
    <n v="-30"/>
    <n v="33.5"/>
    <n v="-1005"/>
    <n v="-1852691.820000001"/>
    <x v="35"/>
  </r>
  <r>
    <m/>
    <x v="240"/>
    <s v="Credit Note"/>
    <s v="4401572480"/>
    <s v="BUILDERS WAREHOUSE:CRAIGHALL PARK"/>
    <s v="SEEDLINGS ASS  28884"/>
    <n v="-10"/>
    <n v="33.5"/>
    <n v="-335"/>
    <n v="-1853026.820000001"/>
    <x v="35"/>
  </r>
  <r>
    <m/>
    <x v="240"/>
    <s v="Credit Note"/>
    <s v="4401572351"/>
    <s v="BUILDERS WAREHOUSE:SOUTHGATE"/>
    <s v="SEEDLINGS ASS  28884"/>
    <n v="-6"/>
    <n v="33.5"/>
    <n v="-201"/>
    <n v="-1853227.820000001"/>
    <x v="35"/>
  </r>
  <r>
    <m/>
    <x v="142"/>
    <s v="Credit Note"/>
    <s v="1689"/>
    <s v="CRISANRA KWEKERY"/>
    <s v="SEEDLINGS ASS"/>
    <n v="-6"/>
    <n v="27.8"/>
    <n v="-166.8"/>
    <n v="-1853394.620000001"/>
    <x v="35"/>
  </r>
  <r>
    <m/>
    <x v="142"/>
    <s v="Credit Note"/>
    <s v="4401573058"/>
    <s v="BUILDERS WAREHOUSE:NEWCASTLE"/>
    <s v="SEEDLINGS ASS  28884"/>
    <n v="-50"/>
    <n v="33.5"/>
    <n v="-1675"/>
    <n v="-1855069.620000001"/>
    <x v="35"/>
  </r>
  <r>
    <m/>
    <x v="125"/>
    <s v="Credit Note"/>
    <s v="4401573449"/>
    <s v="BUILDERS WAREHOUSE:BETHLEHEM"/>
    <s v="SEEDLINGS ASS  28884"/>
    <n v="-49"/>
    <n v="33.5"/>
    <n v="-1641.5"/>
    <n v="-1856711.120000001"/>
    <x v="35"/>
  </r>
  <r>
    <m/>
    <x v="125"/>
    <s v="Credit Note"/>
    <s v="1832"/>
    <s v="PRETTY GARDENS"/>
    <s v="SEEDLINGS ASS"/>
    <n v="-10"/>
    <n v="31.8"/>
    <n v="-318"/>
    <n v="-1857029.120000001"/>
    <x v="35"/>
  </r>
  <r>
    <m/>
    <x v="125"/>
    <s v="Credit Note"/>
    <s v="1977"/>
    <s v="MONTANA GARDEN PAVILION"/>
    <s v="SEEDLINGS ASS"/>
    <n v="-28"/>
    <n v="31.5"/>
    <n v="-882"/>
    <n v="-1857911.120000001"/>
    <x v="35"/>
  </r>
  <r>
    <m/>
    <x v="125"/>
    <s v="Credit Note"/>
    <s v="1944"/>
    <s v="IMPALA FLORA"/>
    <s v="SEEDLINGS ASS"/>
    <n v="-10"/>
    <n v="31.8"/>
    <n v="-318"/>
    <n v="-1858229.120000001"/>
    <x v="35"/>
  </r>
  <r>
    <m/>
    <x v="125"/>
    <s v="Credit Note"/>
    <s v="4401573416"/>
    <s v="BUILDERS WAREHOUSE:HARTEBEESPOORT"/>
    <s v="SEEDLINGS ASS  28884"/>
    <n v="-65"/>
    <n v="33.5"/>
    <n v="-2177.5"/>
    <n v="-1860406.620000001"/>
    <x v="35"/>
  </r>
  <r>
    <m/>
    <x v="125"/>
    <s v="Credit Note"/>
    <s v="4401573463"/>
    <s v="BUILDERS WAREHOUSE:NELSPRUIT"/>
    <s v="SEEDLINGS ASS  28884"/>
    <n v="-85"/>
    <n v="33.5"/>
    <n v="-2847.5"/>
    <n v="-1863254.120000001"/>
    <x v="35"/>
  </r>
  <r>
    <m/>
    <x v="125"/>
    <s v="Credit Note"/>
    <s v="4401573447"/>
    <s v="BUILDERS WAREHOUSE:FOURWAYS"/>
    <s v="SEEDLINGS ASS  28884"/>
    <n v="-10"/>
    <n v="33.5"/>
    <n v="-335"/>
    <n v="-1863589.120000001"/>
    <x v="35"/>
  </r>
  <r>
    <m/>
    <x v="125"/>
    <s v="Credit Note"/>
    <s v="4401573398"/>
    <s v="BUILDERS WAREHOUSE:CEDAR SQUARE"/>
    <s v="SEEDLINGS ASS  28884"/>
    <n v="-15"/>
    <n v="33.5"/>
    <n v="-502.5"/>
    <n v="-1864091.620000001"/>
    <x v="35"/>
  </r>
  <r>
    <m/>
    <x v="125"/>
    <s v="Credit Note"/>
    <s v="4401573335"/>
    <s v="BUILDERS WAREHOUSE:NEWMARKET"/>
    <s v="SEEDLINGS ASS  28884"/>
    <n v="-6"/>
    <n v="33.5"/>
    <n v="-201"/>
    <n v="-1864292.620000001"/>
    <x v="35"/>
  </r>
  <r>
    <m/>
    <x v="125"/>
    <s v="Credit Note"/>
    <s v="4401573459"/>
    <s v="BUILDERS WAREHOUSE:CARNIVAL MALL"/>
    <s v="SEEDLINGS ASS  28884"/>
    <n v="-12"/>
    <n v="33.5"/>
    <n v="-402"/>
    <n v="-1864694.620000001"/>
    <x v="35"/>
  </r>
  <r>
    <m/>
    <x v="125"/>
    <s v="Credit Note"/>
    <s v="4401573408"/>
    <s v="BUILDERS WAREHOUSE:SUNWARD PARK"/>
    <s v="SEEDLINGS ASS  28884"/>
    <n v="-13"/>
    <n v="33.5"/>
    <n v="-435.5"/>
    <n v="-1865130.120000001"/>
    <x v="35"/>
  </r>
  <r>
    <m/>
    <x v="125"/>
    <s v="Credit Note"/>
    <s v="4401573380"/>
    <s v="BUILDERS WAREHOUSE:EDENVALE"/>
    <s v="SEEDLINGS ASS  28884"/>
    <n v="-21"/>
    <n v="33.5"/>
    <n v="-703.5"/>
    <n v="-1865833.620000001"/>
    <x v="35"/>
  </r>
  <r>
    <m/>
    <x v="125"/>
    <s v="Credit Note"/>
    <s v="4401573439"/>
    <s v="BUILDERS WAREHOUSE:NORTHMEAD"/>
    <s v="SEEDLINGS ASS  28884"/>
    <n v="-5"/>
    <n v="33.5"/>
    <n v="-167.5"/>
    <n v="-1866001.120000001"/>
    <x v="35"/>
  </r>
  <r>
    <m/>
    <x v="125"/>
    <s v="Credit Note"/>
    <s v="4401573435"/>
    <s v="BUILDERS WAREHOUSE:BOKSBURG (NEW)"/>
    <s v="SEEDLINGS ASS  28884"/>
    <n v="-10"/>
    <n v="33.5"/>
    <n v="-335"/>
    <n v="-1866336.120000001"/>
    <x v="35"/>
  </r>
  <r>
    <m/>
    <x v="125"/>
    <s v="Credit Note"/>
    <s v="4401573441"/>
    <s v="BUILDERS WAREHOUSE:MIDRAND"/>
    <s v="SEEDLINGS ASS  28884"/>
    <n v="-18"/>
    <n v="25.5"/>
    <n v="-459"/>
    <n v="-1866795.120000001"/>
    <x v="35"/>
  </r>
  <r>
    <m/>
    <x v="125"/>
    <s v="Credit Note"/>
    <s v="88986A"/>
    <s v="THYME SQUARE"/>
    <s v="SEEDLINGS ASS"/>
    <n v="-8"/>
    <n v="28.95"/>
    <n v="-231.6"/>
    <n v="-1867026.7200000011"/>
    <x v="35"/>
  </r>
  <r>
    <m/>
    <x v="125"/>
    <s v="Credit Note"/>
    <s v="4401573444"/>
    <s v="BUILDERS WAREHOUSE:BLOEMFONTEIN"/>
    <s v="SEEDLINGS ASS  28884"/>
    <n v="-50"/>
    <n v="33.5"/>
    <n v="-1675"/>
    <n v="-1868701.7200000011"/>
    <x v="35"/>
  </r>
  <r>
    <m/>
    <x v="273"/>
    <s v="Credit Note"/>
    <s v="1691"/>
    <s v="RAINBOW GARDEN AND HOME CENTRE"/>
    <s v="SEEDLINGS ASS"/>
    <n v="-22"/>
    <n v="31.8"/>
    <n v="-699.6"/>
    <n v="-1869401.3200000012"/>
    <x v="35"/>
  </r>
  <r>
    <m/>
    <x v="273"/>
    <s v="Credit Note"/>
    <s v="1690"/>
    <s v="HABITITNAK/KEENGRO"/>
    <s v="SEEDLINGS ASS"/>
    <n v="-5"/>
    <n v="28.55"/>
    <n v="-142.75"/>
    <n v="-1869544.0700000012"/>
    <x v="35"/>
  </r>
  <r>
    <m/>
    <x v="273"/>
    <s v="Credit Note"/>
    <s v="1945"/>
    <s v="IMPALA FLORA"/>
    <s v="SEEDLINGS ASS"/>
    <n v="-25"/>
    <n v="31.8"/>
    <n v="-795"/>
    <n v="-1870339.0700000012"/>
    <x v="35"/>
  </r>
  <r>
    <m/>
    <x v="273"/>
    <s v="Credit Note"/>
    <s v="4401573920"/>
    <s v="BUILDERS WAREHOUSE:KEMPTON PARK"/>
    <s v="SEEDLINGS ASS  28884"/>
    <n v="-11"/>
    <n v="33.5"/>
    <n v="-368.5"/>
    <n v="-1870707.5700000012"/>
    <x v="35"/>
  </r>
  <r>
    <m/>
    <x v="273"/>
    <s v="Credit Note"/>
    <s v="4401573893"/>
    <s v="BUILDERS WAREHOUSE:ROBINDALE"/>
    <s v="SEEDLINGS ASS  28884"/>
    <n v="-16"/>
    <n v="25.5"/>
    <n v="-408"/>
    <n v="-1871115.5700000012"/>
    <x v="35"/>
  </r>
  <r>
    <m/>
    <x v="273"/>
    <s v="Credit Note"/>
    <s v="4401573932"/>
    <s v="BUILDERS WAREHOUSE:NOORDHEUWEL"/>
    <s v="SEEDLINGS ASS  28884"/>
    <n v="-20"/>
    <n v="33.5"/>
    <n v="-670"/>
    <n v="-1871785.5700000012"/>
    <x v="35"/>
  </r>
  <r>
    <m/>
    <x v="273"/>
    <s v="Credit Note"/>
    <s v="4401573865"/>
    <s v="BUILDERS WAREHOUSE:STRUBENS VALLEY"/>
    <s v="SEEDLINGS ASS  28884"/>
    <n v="-20"/>
    <n v="25.5"/>
    <n v="-510"/>
    <n v="-1872295.5700000012"/>
    <x v="35"/>
  </r>
  <r>
    <m/>
    <x v="273"/>
    <s v="Credit Note"/>
    <s v="4401573924"/>
    <s v="BUILDERS WAREHOUSE:BEDWORTH PARK"/>
    <s v="SEEDLINGS ASS  28884"/>
    <n v="-20"/>
    <n v="33.5"/>
    <n v="-670"/>
    <n v="-1872965.5700000012"/>
    <x v="35"/>
  </r>
  <r>
    <m/>
    <x v="273"/>
    <s v="Credit Note"/>
    <s v="4401573890"/>
    <s v="BUILDERS WAREHOUSE:VEREENIGING"/>
    <s v="SEEDLINGS ASS  28884"/>
    <n v="-20"/>
    <n v="33.5"/>
    <n v="-670"/>
    <n v="-1873635.5700000012"/>
    <x v="35"/>
  </r>
  <r>
    <m/>
    <x v="126"/>
    <s v="Credit Note"/>
    <s v="89020A"/>
    <s v="CENTRAL NURSERY DEPOT"/>
    <s v="SEEDLINGS ASS"/>
    <n v="-21"/>
    <n v="33.99"/>
    <n v="-713.79"/>
    <n v="-1874349.3600000013"/>
    <x v="35"/>
  </r>
  <r>
    <m/>
    <x v="126"/>
    <s v="Credit Note"/>
    <s v="89019A"/>
    <s v="MONTROSE NURSERY"/>
    <s v="SEEDLINGS ASS"/>
    <n v="-24"/>
    <n v="29.99"/>
    <n v="-719.76"/>
    <n v="-1875069.1200000013"/>
    <x v="35"/>
  </r>
  <r>
    <m/>
    <x v="126"/>
    <s v="Credit Note"/>
    <s v="4401574317"/>
    <s v="BUILDERS WAREHOUSE:LYNNWOOD"/>
    <s v="SEEDLINGS ASS  28884"/>
    <n v="-10"/>
    <n v="25.5"/>
    <n v="-255"/>
    <n v="-1875324.1200000013"/>
    <x v="35"/>
  </r>
  <r>
    <m/>
    <x v="126"/>
    <s v="Credit Note"/>
    <s v="4401574357"/>
    <s v="BUILDERS WAREHOUSE:CHERRY LANE"/>
    <s v="SEEDLINGS ASS  28884"/>
    <n v="-68"/>
    <n v="25.5"/>
    <n v="-1734"/>
    <n v="-1877058.1200000013"/>
    <x v="35"/>
  </r>
  <r>
    <m/>
    <x v="126"/>
    <s v="Credit Note"/>
    <s v="4401574346"/>
    <s v="BUILDERS WAREHOUSE:ZAMBEZI"/>
    <s v="SEEDLINGS ASS  28884"/>
    <n v="-15"/>
    <n v="25.5"/>
    <n v="-382.5"/>
    <n v="-1877440.6200000013"/>
    <x v="35"/>
  </r>
  <r>
    <m/>
    <x v="126"/>
    <s v="Credit Note"/>
    <s v="4401574347"/>
    <s v="BUILDERS WAREHOUSE:FOURWAYS"/>
    <s v="SEEDLINGS ASS  28884"/>
    <n v="-10"/>
    <n v="33.5"/>
    <n v="-335"/>
    <n v="-1877775.6200000013"/>
    <x v="35"/>
  </r>
  <r>
    <m/>
    <x v="126"/>
    <s v="Credit Note"/>
    <s v="27493"/>
    <s v="LIFESTYLE HOME GARDEN"/>
    <s v="SEEDLINGS ASS"/>
    <n v="-50"/>
    <n v="30"/>
    <n v="-1500"/>
    <n v="-1879275.6200000013"/>
    <x v="35"/>
  </r>
  <r>
    <m/>
    <x v="126"/>
    <s v="Credit Note"/>
    <s v="4401574237"/>
    <s v="BUILDERS WAREHOUSE:CENTURION"/>
    <s v="SEEDLINGS ASS  28884"/>
    <n v="-23"/>
    <n v="25.5"/>
    <n v="-586.5"/>
    <n v="-1879862.1200000013"/>
    <x v="35"/>
  </r>
  <r>
    <m/>
    <x v="126"/>
    <s v="Credit Note"/>
    <s v="4401574343"/>
    <s v="BUILDERS WAREHOUSE:RIVONIA"/>
    <s v="SEEDLINGS ASS  28884"/>
    <n v="-14"/>
    <n v="33.5"/>
    <n v="-469"/>
    <n v="-1880331.1200000013"/>
    <x v="35"/>
  </r>
  <r>
    <m/>
    <x v="126"/>
    <s v="Credit Note"/>
    <s v="4401574344"/>
    <s v="BUILDERS WAREHOUSE:SECUNDA"/>
    <s v="SEEDLINGS ASS  28884"/>
    <n v="-39"/>
    <n v="33.5"/>
    <n v="-1306.5"/>
    <n v="-1881637.6200000013"/>
    <x v="35"/>
  </r>
  <r>
    <m/>
    <x v="126"/>
    <s v="Credit Note"/>
    <s v="4401574323"/>
    <s v="BUILDERS WAREHOUSE:GEZINA NEW"/>
    <s v="SEEDLINGS ASS  28884"/>
    <n v="-43"/>
    <n v="25.5"/>
    <n v="-1096.5"/>
    <n v="-1882734.1200000013"/>
    <x v="35"/>
  </r>
  <r>
    <m/>
    <x v="126"/>
    <s v="Credit Note"/>
    <s v="4401574289"/>
    <s v="BUILDERS WAREHOUSE:SILVERLAKES"/>
    <s v="SEEDLINGS ASS  28884"/>
    <n v="-20"/>
    <n v="25.5"/>
    <n v="-510"/>
    <n v="-1883244.1200000013"/>
    <x v="35"/>
  </r>
  <r>
    <m/>
    <x v="126"/>
    <s v="Credit Note"/>
    <s v="4401574353"/>
    <s v="BUILDERS WAREHOUSE:ERASMUS PARK"/>
    <s v="SEEDLINGS ASS  28884"/>
    <n v="-12"/>
    <n v="33.5"/>
    <n v="-402"/>
    <n v="-1883646.1200000013"/>
    <x v="35"/>
  </r>
  <r>
    <m/>
    <x v="126"/>
    <s v="Credit Note"/>
    <s v="4401574329"/>
    <s v="BUILDERS WAREHOUSE:WONDER PARK"/>
    <s v="SEEDLINGS ASS  28884"/>
    <n v="-30"/>
    <n v="33.5"/>
    <n v="-1005"/>
    <n v="-1884651.1200000013"/>
    <x v="35"/>
  </r>
  <r>
    <m/>
    <x v="241"/>
    <s v="Credit Note"/>
    <s v="4401574721"/>
    <s v="BUILDERS WAREHOUSE:LAMBTON"/>
    <s v="SEEDLINGS ASS  28884"/>
    <n v="-11"/>
    <n v="33.5"/>
    <n v="-368.5"/>
    <n v="-1885019.6200000013"/>
    <x v="35"/>
  </r>
  <r>
    <m/>
    <x v="241"/>
    <s v="Credit Note"/>
    <s v="4401574624"/>
    <s v="BUILDERS WAREHOUSE:KLERKSDORP"/>
    <s v="SEEDLINGS ASS  28884"/>
    <n v="-10"/>
    <n v="33.5"/>
    <n v="-335"/>
    <n v="-1885354.6200000013"/>
    <x v="35"/>
  </r>
  <r>
    <m/>
    <x v="241"/>
    <s v="Credit Note"/>
    <s v="4401574613"/>
    <s v="BUILDERS WAREHOUSE:CRAIGHALL PARK"/>
    <s v="SEEDLINGS ASS  28884"/>
    <n v="-10"/>
    <n v="33.5"/>
    <n v="-335"/>
    <n v="-1885689.6200000013"/>
    <x v="35"/>
  </r>
  <r>
    <m/>
    <x v="241"/>
    <s v="Credit Note"/>
    <s v="4401574685"/>
    <s v="BUILDERS WAREHOUSE:SOUTHGATE"/>
    <s v="SEEDLINGS ASS  28884"/>
    <n v="-18"/>
    <n v="33.5"/>
    <n v="-603"/>
    <n v="-1886292.6200000013"/>
    <x v="35"/>
  </r>
  <r>
    <m/>
    <x v="237"/>
    <s v="Credit Note"/>
    <s v="4401574993"/>
    <s v="BUILDERS WAREHOUSE:EMALALHENI"/>
    <s v="SEEDLINGS ASS  28884"/>
    <n v="-21"/>
    <n v="33.5"/>
    <n v="-703.5"/>
    <n v="-1886996.1200000013"/>
    <x v="35"/>
  </r>
  <r>
    <m/>
    <x v="237"/>
    <s v="Credit Note"/>
    <s v="4401575071"/>
    <s v="BUILDERS WAREHOUSE:MIDDELBURG"/>
    <s v="SEEDLINGS ASS  28884"/>
    <n v="-10"/>
    <n v="33.5"/>
    <n v="-335"/>
    <n v="-1887331.1200000013"/>
    <x v="35"/>
  </r>
  <r>
    <m/>
    <x v="237"/>
    <s v="Credit Note"/>
    <s v="4401574992"/>
    <s v="BUILDERS WAREHOUSE:GREENSTONE"/>
    <s v="SEEDLINGS ASS  28884"/>
    <n v="-10"/>
    <n v="33.5"/>
    <n v="-335"/>
    <n v="-1887666.1200000013"/>
    <x v="35"/>
  </r>
  <r>
    <m/>
    <x v="237"/>
    <s v="Credit Note"/>
    <s v="4401575051"/>
    <s v="BUILDERS WAREHOUSE:KEMPTON PARK"/>
    <s v="SEEDLINGS ASS  28884"/>
    <n v="-2"/>
    <n v="33.5"/>
    <n v="-67"/>
    <n v="-1887733.1200000013"/>
    <x v="35"/>
  </r>
  <r>
    <m/>
    <x v="237"/>
    <s v="Credit Note"/>
    <s v="4401575077"/>
    <s v="BUILDERS WAREHOUSE:NORWOOD"/>
    <s v="SEEDLINGS ASS  28884"/>
    <n v="-6"/>
    <n v="33.5"/>
    <n v="-201"/>
    <n v="-1887934.1200000013"/>
    <x v="35"/>
  </r>
  <r>
    <m/>
    <x v="237"/>
    <s v="Credit Note"/>
    <s v="4401574995"/>
    <s v="BUILDERS WAREHOUSE:ROBINDALE"/>
    <s v="SEEDLINGS ASS  28884"/>
    <n v="-1"/>
    <n v="25.5"/>
    <n v="-25.5"/>
    <n v="-1887959.6200000013"/>
    <x v="35"/>
  </r>
  <r>
    <m/>
    <x v="237"/>
    <s v="Credit Note"/>
    <s v="4401575000"/>
    <s v="BUILDERS WAREHOUSE:ROBINDALE"/>
    <s v="SEEDLINGS ASS  28884"/>
    <n v="-9"/>
    <n v="25.5"/>
    <n v="-229.5"/>
    <n v="-1888189.1200000013"/>
    <x v="35"/>
  </r>
  <r>
    <m/>
    <x v="237"/>
    <s v="Credit Note"/>
    <s v="1617"/>
    <s v="CRISANRA KWEKERY"/>
    <s v="SEEDLINGS ASS  28884"/>
    <n v="-4"/>
    <n v="27.8"/>
    <n v="-111.2"/>
    <n v="-1888300.3200000012"/>
    <x v="35"/>
  </r>
  <r>
    <m/>
    <x v="237"/>
    <s v="Credit Note"/>
    <s v="RST1038286"/>
    <s v="RIVERSIDE MICA"/>
    <s v="SEEDLINGS ASS"/>
    <n v="-2"/>
    <n v="27.5"/>
    <n v="-55"/>
    <n v="-1888355.3200000012"/>
    <x v="35"/>
  </r>
  <r>
    <m/>
    <x v="244"/>
    <s v="Credit Note"/>
    <s v="4401575281"/>
    <s v="BUILDERS WAREHOUSE:NEWMARKET"/>
    <s v="SEEDLINGS ASS  28884"/>
    <n v="-7"/>
    <n v="33.5"/>
    <n v="-234.5"/>
    <n v="-1888589.8200000012"/>
    <x v="35"/>
  </r>
  <r>
    <m/>
    <x v="244"/>
    <s v="Credit Note"/>
    <s v="4401575294"/>
    <s v="BUILDERS WAREHOUSE:NORTHMEAD"/>
    <s v="SEEDLINGS ASS  28884"/>
    <n v="-20"/>
    <n v="33.5"/>
    <n v="-670"/>
    <n v="-1889259.8200000012"/>
    <x v="35"/>
  </r>
  <r>
    <m/>
    <x v="244"/>
    <s v="Credit Note"/>
    <s v="4401575309"/>
    <s v="BUILDERS WAREHOUSE:BOKSBURG (NEW)"/>
    <s v="SEEDLINGS ASS  28884"/>
    <n v="-15"/>
    <n v="33.5"/>
    <n v="-502.5"/>
    <n v="-1889762.3200000012"/>
    <x v="35"/>
  </r>
  <r>
    <m/>
    <x v="244"/>
    <s v="Credit Note"/>
    <s v="4401575302"/>
    <s v="BUILDERS WAREHOUSE:CARNIVAL MALL"/>
    <s v="SEEDLINGS ASS  28884"/>
    <n v="-16"/>
    <n v="33.5"/>
    <n v="-536"/>
    <n v="-1890298.3200000012"/>
    <x v="35"/>
  </r>
  <r>
    <m/>
    <x v="244"/>
    <s v="Credit Note"/>
    <s v="4401575277"/>
    <s v="BUILDERS WAREHOUSE:EDENVALE"/>
    <s v="SEEDLINGS ASS  28884"/>
    <n v="-15"/>
    <n v="33.5"/>
    <n v="-502.5"/>
    <n v="-1890800.8200000012"/>
    <x v="35"/>
  </r>
  <r>
    <m/>
    <x v="244"/>
    <s v="Credit Note"/>
    <s v="4401575282"/>
    <s v="BUILDERS WAREHOUSE:SUNWARD PARK"/>
    <s v="SEEDLINGS ASS  28884"/>
    <n v="-11"/>
    <n v="33.5"/>
    <n v="-368.5"/>
    <n v="-1891169.3200000012"/>
    <x v="35"/>
  </r>
  <r>
    <m/>
    <x v="244"/>
    <s v="Credit Note"/>
    <s v="4401575314"/>
    <s v="BUILDERS WAREHOUSE:NEWCASTLE"/>
    <s v="SEEDLINGS ASS  28884"/>
    <n v="-32"/>
    <n v="33.5"/>
    <n v="-1072"/>
    <n v="-1892241.3200000012"/>
    <x v="35"/>
  </r>
  <r>
    <m/>
    <x v="244"/>
    <s v="Credit Note"/>
    <s v="4401575319"/>
    <s v="BUILDERS WAREHOUSE:BLOEMFONTEIN"/>
    <s v="SEEDLINGS ASS  28884"/>
    <n v="-50"/>
    <n v="33.5"/>
    <n v="-1675"/>
    <n v="-1893916.3200000012"/>
    <x v="35"/>
  </r>
  <r>
    <m/>
    <x v="244"/>
    <s v="Credit Note"/>
    <s v="22066"/>
    <s v="LIFESTYLE HOME GARDEN"/>
    <s v="SEEDLINGS ASS  28884"/>
    <n v="-20"/>
    <n v="30"/>
    <n v="-600"/>
    <n v="-1894516.3200000012"/>
    <x v="35"/>
  </r>
  <r>
    <m/>
    <x v="244"/>
    <s v="Credit Note"/>
    <s v="1946"/>
    <s v="THYME SQUARE"/>
    <s v="SEEDLINGS ASS"/>
    <n v="-12"/>
    <n v="28.95"/>
    <n v="-347.4"/>
    <n v="-1894863.7200000011"/>
    <x v="35"/>
  </r>
  <r>
    <m/>
    <x v="244"/>
    <s v="Credit Note"/>
    <s v="4401575278"/>
    <s v="BUILDERS WAREHOUSE:MIDRAND"/>
    <s v="SEEDLINGS ASS  28884"/>
    <n v="-41"/>
    <n v="25.5"/>
    <n v="-1045.5"/>
    <n v="-1895909.2200000011"/>
    <x v="35"/>
  </r>
  <r>
    <m/>
    <x v="244"/>
    <s v="Credit Note"/>
    <s v="4401575266"/>
    <s v="BUILDERS WAREHOUSE:RIVONIA"/>
    <s v="SEEDLINGS ASS  28884"/>
    <n v="-10"/>
    <n v="33.5"/>
    <n v="-335"/>
    <n v="-1896244.2200000011"/>
    <x v="35"/>
  </r>
  <r>
    <m/>
    <x v="306"/>
    <s v="Credit Note"/>
    <s v="1978"/>
    <s v="HABITITNAK/KEENGRO"/>
    <s v="SEEDLINGS ASS"/>
    <n v="-3"/>
    <n v="28.55"/>
    <n v="-85.65"/>
    <n v="-1896329.870000001"/>
    <x v="35"/>
  </r>
  <r>
    <m/>
    <x v="306"/>
    <s v="Credit Note"/>
    <s v="4401575742"/>
    <s v="BUILDERS WAREHOUSE:NORWOOD"/>
    <s v="SEEDLINGS ASS  28884"/>
    <n v="-4"/>
    <n v="33.5"/>
    <n v="-134"/>
    <n v="-1896463.870000001"/>
    <x v="35"/>
  </r>
  <r>
    <m/>
    <x v="306"/>
    <s v="Credit Note"/>
    <s v="4401575658"/>
    <s v="BUILDERS WAREHOUSE:STRUBENS VALLEY"/>
    <s v="SEEDLINGS ASS  28884"/>
    <n v="-10"/>
    <n v="33.5"/>
    <n v="-335"/>
    <n v="-1896798.870000001"/>
    <x v="35"/>
  </r>
  <r>
    <m/>
    <x v="306"/>
    <s v="Credit Note"/>
    <s v="4401575677"/>
    <s v="BUILDERS WAREHOUSE:BOKSBURG (NEW)"/>
    <s v="SEEDLINGS ASS  28884"/>
    <n v="-18"/>
    <n v="33.5"/>
    <n v="-603"/>
    <n v="-1897401.870000001"/>
    <x v="35"/>
  </r>
  <r>
    <m/>
    <x v="306"/>
    <s v="Credit Note"/>
    <s v="4401575660"/>
    <s v="BUILDERS WAREHOUSE:VEREENIGING"/>
    <s v="SEEDLINGS ASS  28884"/>
    <n v="-12"/>
    <n v="33.5"/>
    <n v="-402"/>
    <n v="-1897803.870000001"/>
    <x v="35"/>
  </r>
  <r>
    <m/>
    <x v="306"/>
    <s v="Credit Note"/>
    <s v="4401575671"/>
    <s v="BUILDERS WAREHOUSE:ROBINDALE"/>
    <s v="SEEDLINGS ASS  28884"/>
    <n v="-13"/>
    <n v="33.5"/>
    <n v="-435.5"/>
    <n v="-1898239.370000001"/>
    <x v="35"/>
  </r>
  <r>
    <m/>
    <x v="127"/>
    <s v="Credit Note"/>
    <s v="1833"/>
    <s v="LITTLE AUSTRIA"/>
    <s v="SEEDLINGS ASS"/>
    <n v="-1"/>
    <n v="31.8"/>
    <n v="-31.8"/>
    <n v="-1898271.1700000011"/>
    <x v="35"/>
  </r>
  <r>
    <m/>
    <x v="127"/>
    <s v="Credit Note"/>
    <s v="89104A"/>
    <s v="CENTRAL NURSERY DEPOT"/>
    <s v="SEEDLINGS ASS"/>
    <n v="-13"/>
    <n v="33.99"/>
    <n v="-441.87"/>
    <n v="-1898713.0400000012"/>
    <x v="35"/>
  </r>
  <r>
    <m/>
    <x v="127"/>
    <s v="Credit Note"/>
    <s v="22082"/>
    <s v="LIFESTYLE HOME GARDEN"/>
    <s v="SEEDLINGS ASS"/>
    <n v="-40"/>
    <n v="30"/>
    <n v="-1200"/>
    <n v="-1899913.0400000012"/>
    <x v="35"/>
  </r>
  <r>
    <m/>
    <x v="127"/>
    <s v="Credit Note"/>
    <s v="4401575993"/>
    <s v="BUILDERS WAREHOUSE:GLEN EAGLES"/>
    <s v="SEEDLINGS ASS  28884"/>
    <n v="-20"/>
    <n v="33.5"/>
    <n v="-670"/>
    <n v="-1900583.0400000012"/>
    <x v="35"/>
  </r>
  <r>
    <m/>
    <x v="127"/>
    <s v="Credit Note"/>
    <s v="4401576038"/>
    <s v="BUILDERS WAREHOUSE:FOURWAYS"/>
    <s v="SEEDLINGS ASS  28884"/>
    <n v="-16"/>
    <n v="33.5"/>
    <n v="-536"/>
    <n v="-1901119.0400000012"/>
    <x v="35"/>
  </r>
  <r>
    <m/>
    <x v="127"/>
    <s v="Credit Note"/>
    <s v="4401576045"/>
    <s v="BUILDERS WAREHOUSE:CEDAR SQUARE"/>
    <s v="SEEDLINGS ASS  28884"/>
    <n v="-14"/>
    <n v="33.5"/>
    <n v="-469"/>
    <n v="-1901588.0400000012"/>
    <x v="35"/>
  </r>
  <r>
    <m/>
    <x v="127"/>
    <s v="Credit Note"/>
    <s v="4401576061"/>
    <s v="BUILDERS WAREHOUSE:RIVONIA"/>
    <s v="SEEDLINGS ASS  28884"/>
    <n v="-5"/>
    <n v="33.5"/>
    <n v="-167.5"/>
    <n v="-1901755.5400000012"/>
    <x v="35"/>
  </r>
  <r>
    <m/>
    <x v="127"/>
    <s v="Credit Note"/>
    <s v="4401576007"/>
    <s v="BUILDERS WAREHOUSE:CHERRY LANE"/>
    <s v="SEEDLINGS ASS  28884"/>
    <n v="-30"/>
    <n v="33.5"/>
    <n v="-1005"/>
    <n v="-1902760.5400000012"/>
    <x v="35"/>
  </r>
  <r>
    <m/>
    <x v="127"/>
    <s v="Credit Note"/>
    <s v="4401576046"/>
    <s v="BUILDERS WAREHOUSE:RASLOUW"/>
    <s v="SEEDLINGS ASS  28884"/>
    <n v="-40"/>
    <n v="33.5"/>
    <n v="-1340"/>
    <n v="-1904100.5400000012"/>
    <x v="35"/>
  </r>
  <r>
    <m/>
    <x v="127"/>
    <s v="Credit Note"/>
    <s v="4401576059"/>
    <s v="BUILDERS WAREHOUSE:GEZINA NEW"/>
    <s v="SEEDLINGS ASS  28884"/>
    <n v="-50"/>
    <n v="33.5"/>
    <n v="-1675"/>
    <n v="-1905775.5400000012"/>
    <x v="35"/>
  </r>
  <r>
    <m/>
    <x v="127"/>
    <s v="Credit Note"/>
    <s v="4401576081"/>
    <s v="BUILDERS WAREHOUSE:ZAMBEZI"/>
    <s v="SEEDLINGS ASS  28884"/>
    <n v="-65"/>
    <n v="33.5"/>
    <n v="-2177.5"/>
    <n v="-1907953.0400000012"/>
    <x v="35"/>
  </r>
  <r>
    <m/>
    <x v="127"/>
    <s v="Credit Note"/>
    <s v="4401576066"/>
    <s v="BUILDERS WAREHOUSE:WOODLANDS"/>
    <s v="SEEDLINGS ASS  28884"/>
    <n v="-35"/>
    <n v="33.5"/>
    <n v="-1172.5"/>
    <n v="-1909125.5400000012"/>
    <x v="35"/>
  </r>
  <r>
    <m/>
    <x v="127"/>
    <s v="Credit Note"/>
    <s v="4401576088"/>
    <s v="BUILDERS WAREHOUSE:ERASMUS PARK"/>
    <s v="SEEDLINGS ASS  28884"/>
    <n v="-21"/>
    <n v="33.5"/>
    <n v="-703.5"/>
    <n v="-1909829.0400000012"/>
    <x v="35"/>
  </r>
  <r>
    <m/>
    <x v="127"/>
    <s v="Credit Note"/>
    <s v="4401575985"/>
    <s v="BUILDERS WAREHOUSE:LYNNWOOD"/>
    <s v="SEEDLINGS ASS  28884"/>
    <n v="-25"/>
    <n v="33.5"/>
    <n v="-837.5"/>
    <n v="-1910666.5400000012"/>
    <x v="35"/>
  </r>
  <r>
    <m/>
    <x v="127"/>
    <s v="Credit Note"/>
    <s v="4401576051"/>
    <s v="BUILDERS WAREHOUSE:BRYANSTON"/>
    <s v="SEEDLINGS ASS  28884"/>
    <n v="-10"/>
    <n v="33.5"/>
    <n v="-335"/>
    <n v="-1911001.5400000012"/>
    <x v="35"/>
  </r>
  <r>
    <m/>
    <x v="274"/>
    <s v="Credit Note"/>
    <s v="4401576363"/>
    <s v="BUILDERS WAREHOUSE:SOUTHGATE"/>
    <s v="SEEDLINGS ASS  28884"/>
    <n v="-6"/>
    <n v="33.5"/>
    <n v="-201"/>
    <n v="-1911202.5400000012"/>
    <x v="35"/>
  </r>
  <r>
    <m/>
    <x v="274"/>
    <s v="Credit Note"/>
    <s v="16399"/>
    <s v="FH CHAMBERLAIN TRADING (PTY) LTD:RIVIERA"/>
    <s v="SEEDLINGS ASS"/>
    <n v="-9"/>
    <n v="31.85"/>
    <n v="-286.64999999999998"/>
    <n v="-1911489.1900000011"/>
    <x v="35"/>
  </r>
  <r>
    <m/>
    <x v="274"/>
    <s v="Credit Note"/>
    <s v="15986"/>
    <s v="GARDENSHOP PARKTOWN"/>
    <s v="SEEDLINGS ASS"/>
    <n v="-2"/>
    <n v="33.5"/>
    <n v="-67"/>
    <n v="-1911556.1900000011"/>
    <x v="35"/>
  </r>
  <r>
    <m/>
    <x v="274"/>
    <s v="Credit Note"/>
    <s v="1947"/>
    <s v="HILLCREST NURSERY"/>
    <s v="SEEDLINGS ASS"/>
    <n v="-10"/>
    <n v="33.99"/>
    <n v="-339.9"/>
    <n v="-1911896.090000001"/>
    <x v="35"/>
  </r>
  <r>
    <m/>
    <x v="274"/>
    <s v="Credit Note"/>
    <s v="4401576478"/>
    <s v="BUILDERS WAREHOUSE:BAOBAB"/>
    <s v="SEEDLINGS ASS  28884"/>
    <n v="-30"/>
    <n v="33.5"/>
    <n v="-1005"/>
    <n v="-1912901.090000001"/>
    <x v="35"/>
  </r>
  <r>
    <m/>
    <x v="274"/>
    <s v="Credit Note"/>
    <s v="4401576438"/>
    <s v="BUILDERS WAREHOUSE:POLOKWANE"/>
    <s v="SEEDLINGS ASS  28884"/>
    <n v="-40"/>
    <n v="33.5"/>
    <n v="-1340"/>
    <n v="-1914241.090000001"/>
    <x v="35"/>
  </r>
  <r>
    <m/>
    <x v="128"/>
    <s v="Credit Note"/>
    <s v="1834"/>
    <s v="MONTANA GARDEN PAVILION"/>
    <s v="SEEDLINGS ASS"/>
    <n v="-29"/>
    <n v="31.8"/>
    <n v="-922.2"/>
    <n v="-1915163.290000001"/>
    <x v="35"/>
  </r>
  <r>
    <m/>
    <x v="128"/>
    <s v="Credit Note"/>
    <s v="1693"/>
    <s v="LITTLE AUSTRIA"/>
    <s v="SEEDLINGS ASS"/>
    <n v="-1"/>
    <n v="31.8"/>
    <n v="-31.8"/>
    <n v="-1915195.090000001"/>
    <x v="35"/>
  </r>
  <r>
    <m/>
    <x v="128"/>
    <s v="Credit Note"/>
    <s v="1694"/>
    <s v="CRISANRA KWEKERY"/>
    <s v="SEEDLINGS ASS"/>
    <n v="-6"/>
    <n v="27.8"/>
    <n v="-166.8"/>
    <n v="-1915361.8900000011"/>
    <x v="35"/>
  </r>
  <r>
    <m/>
    <x v="128"/>
    <s v="Credit Note"/>
    <s v="4401576893"/>
    <s v="BUILDERS WAREHOUSE:THOHOYANDOU"/>
    <s v="SEEDLINGS ASS  28884"/>
    <n v="-120"/>
    <n v="33.5"/>
    <n v="-4020"/>
    <n v="-1919381.8900000011"/>
    <x v="35"/>
  </r>
  <r>
    <m/>
    <x v="128"/>
    <s v="Credit Note"/>
    <s v="4401576851"/>
    <s v="BUILDERS WAREHOUSE:NELSPRUIT"/>
    <s v="SEEDLINGS ASS  28884"/>
    <n v="-70"/>
    <n v="33.5"/>
    <n v="-2345"/>
    <n v="-1921726.8900000011"/>
    <x v="35"/>
  </r>
  <r>
    <m/>
    <x v="128"/>
    <s v="Credit Note"/>
    <s v="4401576763"/>
    <s v="BUILDERS WAREHOUSE:EMALALHENI"/>
    <s v="SEEDLINGS ASS  28884"/>
    <n v="-10"/>
    <n v="33.5"/>
    <n v="-335"/>
    <n v="-1922061.8900000011"/>
    <x v="35"/>
  </r>
  <r>
    <m/>
    <x v="128"/>
    <s v="Credit Note"/>
    <s v="4401576868"/>
    <s v="BUILDERS WAREHOUSE:MIDDELBURG"/>
    <s v="SEEDLINGS ASS  28884"/>
    <n v="-21"/>
    <n v="33.5"/>
    <n v="-703.5"/>
    <n v="-1922765.3900000011"/>
    <x v="35"/>
  </r>
  <r>
    <m/>
    <x v="128"/>
    <s v="Credit Note"/>
    <s v="4401576767"/>
    <s v="BUILDERS WAREHOUSE:FLORIDA GLEN"/>
    <s v="SEEDLINGS ASS  28884"/>
    <n v="-10"/>
    <n v="33.5"/>
    <n v="-335"/>
    <n v="-1923100.3900000011"/>
    <x v="35"/>
  </r>
  <r>
    <m/>
    <x v="128"/>
    <s v="Credit Note"/>
    <s v="4401576854"/>
    <s v="BUILDERS WAREHOUSE:HARTEBEESPOORT"/>
    <s v="SEEDLINGS ASS  28884"/>
    <n v="-23"/>
    <n v="33.5"/>
    <n v="-770.5"/>
    <n v="-1923870.8900000011"/>
    <x v="35"/>
  </r>
  <r>
    <m/>
    <x v="128"/>
    <s v="Credit Note"/>
    <s v="4401576872"/>
    <s v="BUILDERS WAREHOUSE:STRUBENS VALLEY"/>
    <s v="SEEDLINGS ASS  28884"/>
    <n v="-2"/>
    <n v="33.5"/>
    <n v="-67"/>
    <n v="-1923937.8900000011"/>
    <x v="35"/>
  </r>
  <r>
    <m/>
    <x v="128"/>
    <s v="Credit Note"/>
    <s v="4401576829"/>
    <s v="BUILDERS WAREHOUSE:NORTHRIDING"/>
    <s v="SEEDLINGS ASS  28884"/>
    <n v="-15"/>
    <n v="33.5"/>
    <n v="-502.5"/>
    <n v="-1924440.3900000011"/>
    <x v="35"/>
  </r>
  <r>
    <m/>
    <x v="128"/>
    <s v="Credit Note"/>
    <s v="4401576877"/>
    <s v="BUILDERS WAREHOUSE:BEDFORDVIEW"/>
    <s v="SEEDLINGS ASS  28884"/>
    <n v="-73"/>
    <n v="33.5"/>
    <n v="-2445.5"/>
    <n v="-1926885.8900000011"/>
    <x v="35"/>
  </r>
  <r>
    <m/>
    <x v="215"/>
    <s v="Credit Note"/>
    <s v="1302"/>
    <s v="PRETTY GARDENS"/>
    <s v="SEEDLINGS ASS"/>
    <n v="-9"/>
    <n v="31.85"/>
    <n v="-286.64999999999998"/>
    <n v="-1927172.540000001"/>
    <x v="35"/>
  </r>
  <r>
    <m/>
    <x v="215"/>
    <s v="Credit Note"/>
    <s v="1695"/>
    <s v="THYME SQUARE"/>
    <s v="SEEDLINGS ASS"/>
    <n v="-8"/>
    <n v="28.95"/>
    <n v="-231.6"/>
    <n v="-1927404.1400000011"/>
    <x v="35"/>
  </r>
  <r>
    <m/>
    <x v="215"/>
    <s v="Credit Note"/>
    <s v="22092"/>
    <s v="LIFESTYLE HOME GARDEN"/>
    <s v="SEEDLINGS ASS"/>
    <n v="-35"/>
    <n v="30"/>
    <n v="-1050"/>
    <n v="-1928454.1400000011"/>
    <x v="35"/>
  </r>
  <r>
    <m/>
    <x v="215"/>
    <s v="Credit Note"/>
    <s v="31803"/>
    <s v="FH CHAMBERLAIN TRADING (PTY) LTD:SILVER LAKES"/>
    <s v="SEEDLINGS ASS"/>
    <n v="-36"/>
    <n v="31.85"/>
    <n v="-1146.5999999999999"/>
    <n v="-1929600.7400000012"/>
    <x v="35"/>
  </r>
  <r>
    <m/>
    <x v="215"/>
    <s v="Credit Note"/>
    <s v="4401577160"/>
    <s v="BUILDERS WAREHOUSE:BETHLEHEM"/>
    <s v="SEEDLINGS ASS  28884"/>
    <n v="-71"/>
    <n v="33.5"/>
    <n v="-2378.5"/>
    <n v="-1931979.2400000012"/>
    <x v="35"/>
  </r>
  <r>
    <m/>
    <x v="215"/>
    <s v="Credit Note"/>
    <s v="4401577241"/>
    <s v="BUILDERS WAREHOUSE:BLOEMFONTEIN"/>
    <s v="SEEDLINGS ASS  28884"/>
    <n v="-90"/>
    <n v="33.5"/>
    <n v="-3015"/>
    <n v="-1934994.2400000012"/>
    <x v="35"/>
  </r>
  <r>
    <m/>
    <x v="215"/>
    <s v="Credit Note"/>
    <s v="4401577234"/>
    <s v="BUILDERS WAREHOUSE:CEDAR SQUARE"/>
    <s v="SEEDLINGS ASS  28884"/>
    <n v="-5"/>
    <n v="33.5"/>
    <n v="-167.5"/>
    <n v="-1935161.7400000012"/>
    <x v="35"/>
  </r>
  <r>
    <m/>
    <x v="215"/>
    <s v="Credit Note"/>
    <s v="4401577245"/>
    <s v="BUILDERS WAREHOUSE:SUNWARD PARK"/>
    <s v="SEEDLINGS ASS  28884"/>
    <n v="-20"/>
    <n v="33.5"/>
    <n v="-670"/>
    <n v="-1935831.7400000012"/>
    <x v="35"/>
  </r>
  <r>
    <m/>
    <x v="215"/>
    <s v="Credit Note"/>
    <s v="4401577210"/>
    <s v="BUILDERS WAREHOUSE:NEWMARKET"/>
    <s v="SEEDLINGS ASS  28884"/>
    <n v="-20"/>
    <n v="33.5"/>
    <n v="-670"/>
    <n v="-1936501.7400000012"/>
    <x v="35"/>
  </r>
  <r>
    <m/>
    <x v="215"/>
    <s v="Credit Note"/>
    <s v="4401577242"/>
    <s v="BUILDERS WAREHOUSE:FOURWAYS"/>
    <s v="SEEDLINGS ASS  28884"/>
    <n v="-11"/>
    <n v="33.5"/>
    <n v="-368.5"/>
    <n v="-1936870.2400000012"/>
    <x v="35"/>
  </r>
  <r>
    <m/>
    <x v="215"/>
    <s v="Credit Note"/>
    <s v="4401577187"/>
    <s v="BUILDERS WAREHOUSE:GLEN EAGLES"/>
    <s v="SEEDLINGS ASS  28884"/>
    <n v="-21"/>
    <n v="33.5"/>
    <n v="-703.5"/>
    <n v="-1937573.7400000012"/>
    <x v="35"/>
  </r>
  <r>
    <m/>
    <x v="215"/>
    <s v="Credit Note"/>
    <s v="4401577238"/>
    <s v="BUILDERS WAREHOUSE:EDENVALE"/>
    <s v="SEEDLINGS ASS  28884"/>
    <n v="-6"/>
    <n v="33.5"/>
    <n v="-201"/>
    <n v="-1937774.7400000012"/>
    <x v="35"/>
  </r>
  <r>
    <m/>
    <x v="307"/>
    <s v="Credit Note"/>
    <s v="1979"/>
    <s v="HABITITNAK/KEENGRO"/>
    <s v="SEEDLINGS ASS"/>
    <n v="-2"/>
    <n v="28.55"/>
    <n v="-57.1"/>
    <n v="-1937831.8400000012"/>
    <x v="35"/>
  </r>
  <r>
    <m/>
    <x v="307"/>
    <s v="Credit Note"/>
    <s v="1353"/>
    <s v="LITTLE AUSTRIA"/>
    <s v="SEEDLINGS ASS"/>
    <n v="-4"/>
    <n v="31.8"/>
    <n v="-127.2"/>
    <n v="-1937959.0400000012"/>
    <x v="35"/>
  </r>
  <r>
    <m/>
    <x v="307"/>
    <s v="Credit Note"/>
    <s v="4401577681"/>
    <s v="BUILDERS WAREHOUSE:BEDWORTH PARK"/>
    <s v="SEEDLINGS ASS"/>
    <n v="-30"/>
    <n v="33.5"/>
    <n v="-1005"/>
    <n v="-1938964.0400000012"/>
    <x v="35"/>
  </r>
  <r>
    <m/>
    <x v="307"/>
    <s v="Credit Note"/>
    <s v="4401577599"/>
    <s v="BUILDERS WAREHOUSE:STRUBENS VALLEY"/>
    <s v="SEEDLINGS ASS  28884"/>
    <n v="-30"/>
    <n v="33.5"/>
    <n v="-1005"/>
    <n v="-1939969.0400000012"/>
    <x v="35"/>
  </r>
  <r>
    <m/>
    <x v="307"/>
    <s v="Credit Note"/>
    <s v="4401577690"/>
    <s v="BUILDERS WAREHOUSE:NOORDHEUWEL"/>
    <s v="SEEDLINGS ASS"/>
    <n v="-15"/>
    <n v="33.5"/>
    <n v="-502.5"/>
    <n v="-1940471.5400000012"/>
    <x v="35"/>
  </r>
  <r>
    <m/>
    <x v="307"/>
    <s v="Credit Note"/>
    <s v="4401577680"/>
    <s v="BUILDERS WAREHOUSE:KEMPTON PARK"/>
    <s v="SEEDLINGS ASS  28884"/>
    <n v="-30"/>
    <n v="33.5"/>
    <n v="-1005"/>
    <n v="-1941476.5400000012"/>
    <x v="35"/>
  </r>
  <r>
    <m/>
    <x v="307"/>
    <s v="Credit Note"/>
    <s v="4401577608"/>
    <s v="BUILDERS WAREHOUSE:GREENSTONE"/>
    <s v="SEEDLINGS ASS  28884"/>
    <n v="-20"/>
    <n v="33.5"/>
    <n v="-670"/>
    <n v="-1942146.5400000012"/>
    <x v="35"/>
  </r>
  <r>
    <m/>
    <x v="129"/>
    <s v="Credit Note"/>
    <s v="4401578157"/>
    <s v="BUILDERS WAREHOUSE:SECUNDA"/>
    <s v="SEEDLINGS ASS  28884"/>
    <n v="-10"/>
    <n v="33.5"/>
    <n v="-335"/>
    <n v="-1942481.5400000012"/>
    <x v="35"/>
  </r>
  <r>
    <m/>
    <x v="129"/>
    <s v="Credit Note"/>
    <s v="4401578127"/>
    <s v="BUILDERS WAREHOUSE:BRYANSTON"/>
    <s v="SEEDLINGS ASS  28884"/>
    <n v="-10"/>
    <n v="33.5"/>
    <n v="-335"/>
    <n v="-1942816.5400000012"/>
    <x v="35"/>
  </r>
  <r>
    <m/>
    <x v="129"/>
    <s v="Credit Note"/>
    <s v="4401577990"/>
    <s v="BUILDERS WAREHOUSE:GLEN EAGLES"/>
    <s v="SEEDLINGS ASS  28884"/>
    <n v="-10"/>
    <n v="33.5"/>
    <n v="-335"/>
    <n v="-1943151.5400000012"/>
    <x v="35"/>
  </r>
  <r>
    <m/>
    <x v="129"/>
    <s v="Credit Note"/>
    <s v="4401578044"/>
    <s v="BUILDERS WAREHOUSE:RIVONIA"/>
    <s v="SEEDLINGS ASS  28884"/>
    <n v="-15"/>
    <n v="33.5"/>
    <n v="-502.5"/>
    <n v="-1943654.0400000012"/>
    <x v="35"/>
  </r>
  <r>
    <m/>
    <x v="129"/>
    <s v="Credit Note"/>
    <s v="4401578128"/>
    <s v="BUILDERS WAREHOUSE:LYNNWOOD"/>
    <s v="SEEDLINGS ASS  28884"/>
    <n v="-15"/>
    <n v="33.5"/>
    <n v="-502.5"/>
    <n v="-1944156.5400000012"/>
    <x v="35"/>
  </r>
  <r>
    <m/>
    <x v="129"/>
    <s v="Credit Note"/>
    <s v="4401578043"/>
    <s v="BUILDERS WAREHOUSE:CENTURION"/>
    <s v="SEEDLINGS ASS  28884"/>
    <n v="-22"/>
    <n v="33.5"/>
    <n v="-737"/>
    <n v="-1944893.5400000012"/>
    <x v="35"/>
  </r>
  <r>
    <m/>
    <x v="129"/>
    <s v="Credit Note"/>
    <s v="4401578042"/>
    <s v="BUILDERS WAREHOUSE:CHERRY LANE"/>
    <s v="SEEDLINGS ASS  28884"/>
    <n v="-5"/>
    <n v="33.5"/>
    <n v="-167.5"/>
    <n v="-1945061.0400000012"/>
    <x v="35"/>
  </r>
  <r>
    <m/>
    <x v="129"/>
    <s v="Credit Note"/>
    <s v="4401578141"/>
    <s v="BUILDERS WAREHOUSE:WONDER PARK"/>
    <s v="SEEDLINGS ASS  28884"/>
    <n v="-14"/>
    <n v="33.5"/>
    <n v="-469"/>
    <n v="-1945530.0400000012"/>
    <x v="35"/>
  </r>
  <r>
    <m/>
    <x v="129"/>
    <s v="Credit Note"/>
    <s v="4401578130"/>
    <s v="BUILDERS WAREHOUSE:ZAMBEZI"/>
    <s v="SEEDLINGS ASS  28884"/>
    <n v="-13"/>
    <n v="33.5"/>
    <n v="-435.5"/>
    <n v="-1945965.5400000012"/>
    <x v="35"/>
  </r>
  <r>
    <m/>
    <x v="196"/>
    <s v="Credit Note"/>
    <s v="37949"/>
    <s v="FH CHAMBERLAIN TRADING (PTY) LTD:MONTANA"/>
    <s v="SEEDLINGS ASS"/>
    <n v="-194"/>
    <n v="29.95"/>
    <n v="-5810.3"/>
    <n v="-1951775.8400000012"/>
    <x v="35"/>
  </r>
  <r>
    <m/>
    <x v="196"/>
    <s v="Credit Note"/>
    <s v="47441"/>
    <s v="FH CHAMBERLAIN TRADING (PTY) LTD:CENTURION"/>
    <s v="SEEDLINGS ASS"/>
    <n v="-23"/>
    <n v="28.5"/>
    <n v="-655.5"/>
    <n v="-1952431.3400000012"/>
    <x v="35"/>
  </r>
  <r>
    <m/>
    <x v="196"/>
    <s v="Credit Note"/>
    <s v="4401578559"/>
    <s v="BUILDERS WAREHOUSE:KLERKSDORP"/>
    <s v="SEEDLINGS ASS  28884"/>
    <n v="-22"/>
    <n v="33.5"/>
    <n v="-737"/>
    <n v="-1953168.3400000012"/>
    <x v="35"/>
  </r>
  <r>
    <m/>
    <x v="196"/>
    <s v="Credit Note"/>
    <s v="4401578579"/>
    <s v="BUILDERS WAREHOUSE:SOUTHGATE"/>
    <s v="SEEDLINGS ASS  28884"/>
    <n v="-5"/>
    <n v="33.5"/>
    <n v="-167.5"/>
    <n v="-1953335.8400000012"/>
    <x v="35"/>
  </r>
  <r>
    <m/>
    <x v="196"/>
    <s v="Credit Note"/>
    <s v="4401578524"/>
    <s v="BUILDERS WAREHOUSE:CRAIGHALL PARK"/>
    <s v="SEEDLINGS ASS  28884"/>
    <n v="-15"/>
    <n v="33.5"/>
    <n v="-502.5"/>
    <n v="-1953838.3400000012"/>
    <x v="35"/>
  </r>
  <r>
    <m/>
    <x v="216"/>
    <s v="Credit Note"/>
    <s v="1984"/>
    <s v="CRISANRA KWEKERY"/>
    <s v="SEEDLINGS ASS"/>
    <n v="-2"/>
    <n v="27.8"/>
    <n v="-55.6"/>
    <n v="-1953893.9400000013"/>
    <x v="35"/>
  </r>
  <r>
    <m/>
    <x v="216"/>
    <s v="Credit Note"/>
    <s v="1983"/>
    <s v="PLANTYARD"/>
    <s v="SEEDLINGS ASS"/>
    <n v="-15"/>
    <n v="31.8"/>
    <n v="-477"/>
    <n v="-1954370.9400000013"/>
    <x v="35"/>
  </r>
  <r>
    <m/>
    <x v="216"/>
    <s v="Credit Note"/>
    <s v="1982"/>
    <s v="LITTLE AUSTRIA"/>
    <s v="SEEDLINGS ASS"/>
    <n v="-5"/>
    <n v="31.8"/>
    <n v="-159"/>
    <n v="-1954529.9400000013"/>
    <x v="35"/>
  </r>
  <r>
    <m/>
    <x v="216"/>
    <s v="Credit Note"/>
    <s v="4001579089"/>
    <s v="BUILDERS WAREHOUSE:NEWCASTLE"/>
    <s v="SEEDLINGS ASS  28884"/>
    <n v="-50"/>
    <n v="33.5"/>
    <n v="-1675"/>
    <n v="-1956204.9400000013"/>
    <x v="35"/>
  </r>
  <r>
    <m/>
    <x v="216"/>
    <s v="Credit Note"/>
    <s v="4401579157"/>
    <s v="BUILDERS WAREHOUSE:EMALALHENI"/>
    <s v="SEEDLINGS ASS  28884"/>
    <n v="-5"/>
    <n v="33.5"/>
    <n v="-167.5"/>
    <n v="-1956372.4400000013"/>
    <x v="35"/>
  </r>
  <r>
    <m/>
    <x v="216"/>
    <s v="Credit Note"/>
    <s v="4401579040"/>
    <s v="BUILDERS WAREHOUSE:ROBINDALE"/>
    <s v="SEEDLINGS ASS  28884"/>
    <n v="-42"/>
    <n v="33.5"/>
    <n v="-1407"/>
    <n v="-1957779.4400000013"/>
    <x v="35"/>
  </r>
  <r>
    <m/>
    <x v="216"/>
    <s v="Credit Note"/>
    <s v="4401579108"/>
    <s v="BUILDERS WAREHOUSE:NORTHRIDING"/>
    <s v="SEEDLINGS ASS  28884"/>
    <n v="-30"/>
    <n v="33.5"/>
    <n v="-1005"/>
    <n v="-1958784.4400000013"/>
    <x v="35"/>
  </r>
  <r>
    <m/>
    <x v="216"/>
    <s v="Credit Note"/>
    <s v="4401579098"/>
    <s v="BUILDERS WAREHOUSE:MIDDELBURG"/>
    <s v="SEEDLINGS ASS  28884"/>
    <n v="-20"/>
    <n v="33.5"/>
    <n v="-670"/>
    <n v="-1959454.4400000013"/>
    <x v="35"/>
  </r>
  <r>
    <m/>
    <x v="216"/>
    <s v="Credit Note"/>
    <s v="4401578990"/>
    <s v="BUILDERS WAREHOUSE:VEREENIGING"/>
    <s v="SEEDLINGS ASS  28884"/>
    <n v="-18"/>
    <n v="33.5"/>
    <n v="-603"/>
    <n v="-1960057.4400000013"/>
    <x v="35"/>
  </r>
  <r>
    <m/>
    <x v="197"/>
    <s v="Credit Note"/>
    <s v="1354"/>
    <s v="PLANT FACTORY"/>
    <s v="SEEDLINGS ASS"/>
    <n v="-36"/>
    <n v="31.8"/>
    <n v="-1144.8"/>
    <n v="-1961202.2400000014"/>
    <x v="35"/>
  </r>
  <r>
    <m/>
    <x v="197"/>
    <s v="Credit Note"/>
    <s v="1356"/>
    <s v="PRETTY GARDENS"/>
    <s v="SEEDLINGS ASS"/>
    <n v="-30"/>
    <n v="31.8"/>
    <n v="-954"/>
    <n v="-1962156.2400000014"/>
    <x v="35"/>
  </r>
  <r>
    <m/>
    <x v="197"/>
    <s v="Credit Note"/>
    <s v="29616"/>
    <s v="LIFESTYLE HOME GARDEN"/>
    <s v="SEEDLINGS ASS"/>
    <n v="-10"/>
    <n v="30"/>
    <n v="-300"/>
    <n v="-1962456.2400000014"/>
    <x v="35"/>
  </r>
  <r>
    <m/>
    <x v="197"/>
    <s v="Credit Note"/>
    <s v="1895"/>
    <s v="THYME SQUARE"/>
    <s v="SEEDLINGS ASS"/>
    <n v="-38"/>
    <n v="28.95"/>
    <n v="-1100.0999999999999"/>
    <n v="-1963556.3400000015"/>
    <x v="35"/>
  </r>
  <r>
    <m/>
    <x v="197"/>
    <s v="Credit Note"/>
    <s v="4401579588"/>
    <s v="BUILDERS WAREHOUSE:BLOEMFONTEIN"/>
    <s v="SEEDLINGS ASS  28884"/>
    <n v="-70"/>
    <n v="33.5"/>
    <n v="-2345"/>
    <n v="-1965901.3400000015"/>
    <x v="35"/>
  </r>
  <r>
    <m/>
    <x v="197"/>
    <s v="Credit Note"/>
    <s v="4401579451"/>
    <s v="BUILDERS WAREHOUSE:NORTHMEAD"/>
    <s v="SEEDLINGS ASS  28884"/>
    <n v="-9"/>
    <n v="33.5"/>
    <n v="-301.5"/>
    <n v="-1966202.8400000015"/>
    <x v="35"/>
  </r>
  <r>
    <m/>
    <x v="197"/>
    <s v="Credit Note"/>
    <s v="4401579480"/>
    <s v="BUILDERS WAREHOUSE:RIVONIA"/>
    <s v="SEEDLINGS ASS  28884"/>
    <n v="-10"/>
    <n v="33.5"/>
    <n v="-335"/>
    <n v="-1966537.8400000015"/>
    <x v="35"/>
  </r>
  <r>
    <m/>
    <x v="197"/>
    <s v="Credit Note"/>
    <s v="4401579510"/>
    <s v="BUILDERS WAREHOUSE:CARNIVAL MALL"/>
    <s v="SEEDLINGS ASS  28884"/>
    <n v="-15"/>
    <n v="33.5"/>
    <n v="-502.5"/>
    <n v="-1967040.3400000015"/>
    <x v="35"/>
  </r>
  <r>
    <m/>
    <x v="197"/>
    <s v="Credit Note"/>
    <s v="4401579515"/>
    <s v="BUILDERS WAREHOUSE:MIDRAND"/>
    <s v="SEEDLINGS ASS  28884"/>
    <n v="-15"/>
    <n v="33.5"/>
    <n v="-502.5"/>
    <n v="-1967542.8400000015"/>
    <x v="35"/>
  </r>
  <r>
    <m/>
    <x v="197"/>
    <s v="Credit Note"/>
    <s v="4401579533"/>
    <s v="BUILDERS WAREHOUSE:NEWMARKET"/>
    <s v="SEEDLINGS ASS  28884"/>
    <n v="-12"/>
    <n v="33.5"/>
    <n v="-402"/>
    <n v="-1967944.8400000015"/>
    <x v="35"/>
  </r>
  <r>
    <m/>
    <x v="319"/>
    <s v="Credit Note"/>
    <s v="4401580244"/>
    <s v="BUILDERS WAREHOUSE:NOORDHEUWEL"/>
    <s v="SEEDLINGS ASS  28884"/>
    <n v="-10"/>
    <n v="33.5"/>
    <n v="-335"/>
    <n v="-1968279.8400000015"/>
    <x v="35"/>
  </r>
  <r>
    <m/>
    <x v="319"/>
    <s v="Credit Note"/>
    <s v="4401580230"/>
    <s v="BUILDERS WAREHOUSE:ROBINDALE"/>
    <s v="SEEDLINGS ASS  28884"/>
    <n v="-20"/>
    <n v="33.5"/>
    <n v="-670"/>
    <n v="-1968949.8400000015"/>
    <x v="35"/>
  </r>
  <r>
    <m/>
    <x v="319"/>
    <s v="Credit Note"/>
    <s v="4401580115"/>
    <s v="BUILDERS WAREHOUSE:VEREENIGING"/>
    <s v="SEEDLINGS ASS  28884"/>
    <n v="-40"/>
    <n v="33.5"/>
    <n v="-1340"/>
    <n v="-1970289.8400000015"/>
    <x v="35"/>
  </r>
  <r>
    <m/>
    <x v="319"/>
    <s v="Credit Note"/>
    <s v="4401580210"/>
    <s v="BUILDERS WAREHOUSE:BEDWORTH PARK"/>
    <s v="SEEDLINGS ASS  28884"/>
    <n v="-30"/>
    <n v="33.5"/>
    <n v="-1005"/>
    <n v="-1971294.8400000015"/>
    <x v="35"/>
  </r>
  <r>
    <m/>
    <x v="198"/>
    <s v="Credit Note"/>
    <s v="4401580185"/>
    <s v="BUILDERS WAREHOUSE:NORWOOD"/>
    <s v="SEEDLINGS ASS  28884"/>
    <n v="-6"/>
    <n v="33.5"/>
    <n v="-201"/>
    <n v="-1971495.8400000015"/>
    <x v="35"/>
  </r>
  <r>
    <m/>
    <x v="198"/>
    <s v="Credit Note"/>
    <s v="4401580107"/>
    <s v="BUILDERS WAREHOUSE:STRUBENS VALLEY"/>
    <s v="SEEDLINGS ASS  28884"/>
    <n v="-16"/>
    <n v="33.5"/>
    <n v="-536"/>
    <n v="-1972031.8400000015"/>
    <x v="35"/>
  </r>
  <r>
    <m/>
    <x v="198"/>
    <s v="Credit Note"/>
    <s v="89236A"/>
    <s v="RAINBOW GARDEN AND HOME CENTRE"/>
    <s v="SEEDLINGS ASS"/>
    <n v="-6"/>
    <n v="31.8"/>
    <n v="-190.8"/>
    <n v="-1972222.6400000015"/>
    <x v="35"/>
  </r>
  <r>
    <m/>
    <x v="198"/>
    <s v="Credit Note"/>
    <s v="4401580782"/>
    <s v="BUILDERS WAREHOUSE:MAFIKENG"/>
    <s v="SEEDLINGS ASS  28884"/>
    <n v="-120"/>
    <n v="33.5"/>
    <n v="-4020"/>
    <n v="-1976242.6400000015"/>
    <x v="35"/>
  </r>
  <r>
    <m/>
    <x v="198"/>
    <s v="Credit Note"/>
    <s v="18089"/>
    <s v="FH CHAMBERLAIN TRADING (PTY) LTD:WATERKLOOF GLEN"/>
    <s v="SEEDLINGS ASS  28884"/>
    <n v="-8"/>
    <n v="29.95"/>
    <n v="-239.6"/>
    <n v="-1976482.2400000016"/>
    <x v="35"/>
  </r>
  <r>
    <m/>
    <x v="198"/>
    <s v="Credit Note"/>
    <s v="4401580736"/>
    <s v="BUILDERS WAREHOUSE:WOODLANDS"/>
    <s v="SEEDLINGS ASS  28884"/>
    <n v="-30"/>
    <n v="33.5"/>
    <n v="-1005"/>
    <n v="-1977487.2400000016"/>
    <x v="35"/>
  </r>
  <r>
    <m/>
    <x v="198"/>
    <s v="Credit Note"/>
    <s v="4401580788"/>
    <s v="BUILDERS WAREHOUSE:GEZINA NEW"/>
    <s v="SEEDLINGS ASS  28884"/>
    <n v="-60"/>
    <n v="33.5"/>
    <n v="-2010"/>
    <n v="-1979497.2400000016"/>
    <x v="35"/>
  </r>
  <r>
    <m/>
    <x v="198"/>
    <s v="Credit Note"/>
    <s v="4401580790"/>
    <s v="BUILDERS WAREHOUSE:ERASMUS PARK"/>
    <s v="SEEDLINGS ASS  28884"/>
    <n v="-30"/>
    <n v="33.5"/>
    <n v="-1005"/>
    <n v="-1980502.2400000016"/>
    <x v="35"/>
  </r>
  <r>
    <m/>
    <x v="198"/>
    <s v="Credit Note"/>
    <s v="4401580740"/>
    <s v="BUILDERS WAREHOUSE:LYNNWOOD"/>
    <s v="SEEDLINGS ASS  28884"/>
    <n v="-13"/>
    <n v="33.5"/>
    <n v="-435.5"/>
    <n v="-1980937.7400000016"/>
    <x v="35"/>
  </r>
  <r>
    <m/>
    <x v="198"/>
    <s v="Credit Note"/>
    <s v="4401580676"/>
    <s v="BUILDERS WAREHOUSE:SILVERLAKES"/>
    <s v="SEEDLINGS ASS  28884"/>
    <n v="-30"/>
    <n v="33.5"/>
    <n v="-1005"/>
    <n v="-1981942.7400000016"/>
    <x v="35"/>
  </r>
  <r>
    <m/>
    <x v="198"/>
    <s v="Credit Note"/>
    <s v="4401580777"/>
    <s v="BUILDERS WAREHOUSE:RUSTENBURG"/>
    <s v="SEEDLINGS ASS  28884"/>
    <n v="-160"/>
    <n v="33.5"/>
    <n v="-5360"/>
    <n v="-1987302.7400000016"/>
    <x v="35"/>
  </r>
  <r>
    <m/>
    <x v="198"/>
    <s v="Credit Note"/>
    <s v="4401580806"/>
    <s v="BUILDERS WAREHOUSE:CENTURION"/>
    <s v="SEEDLINGS ASS  28884"/>
    <n v="-34"/>
    <n v="33.5"/>
    <n v="-1139"/>
    <n v="-1988441.7400000016"/>
    <x v="35"/>
  </r>
  <r>
    <m/>
    <x v="198"/>
    <s v="Credit Note"/>
    <s v="4401580756"/>
    <s v="BUILDERS WAREHOUSE:RASLOUW"/>
    <s v="SEEDLINGS ASS  28884"/>
    <n v="-50"/>
    <n v="33.5"/>
    <n v="-1675"/>
    <n v="-1990116.7400000016"/>
    <x v="35"/>
  </r>
  <r>
    <m/>
    <x v="198"/>
    <s v="Credit Note"/>
    <s v="4401580787"/>
    <s v="BUILDERS WAREHOUSE:SOWETO"/>
    <s v="SEEDLINGS ASS  28884"/>
    <n v="-15"/>
    <n v="33.5"/>
    <n v="-502.5"/>
    <n v="-1990619.2400000016"/>
    <x v="35"/>
  </r>
  <r>
    <m/>
    <x v="283"/>
    <s v="Credit Note"/>
    <s v="4401581094"/>
    <s v="BUILDERS WAREHOUSE:LAMBTON"/>
    <s v="SEEDLINGS ASS  28884"/>
    <n v="-12"/>
    <n v="33.5"/>
    <n v="-402"/>
    <n v="-1991021.2400000016"/>
    <x v="35"/>
  </r>
  <r>
    <m/>
    <x v="283"/>
    <s v="Credit Note"/>
    <s v="4401581230"/>
    <s v="BUILDERS WAREHOUSE:CRAIGHALL PARK"/>
    <s v="SEEDLINGS ASS  28884"/>
    <n v="-15"/>
    <n v="33.5"/>
    <n v="-502.5"/>
    <n v="-1991523.7400000016"/>
    <x v="35"/>
  </r>
  <r>
    <m/>
    <x v="245"/>
    <s v="Credit Note"/>
    <s v="RST1038826"/>
    <s v="RIVERSIDE MICA"/>
    <s v="SEEDLINGS ASS"/>
    <n v="-8"/>
    <n v="28.99"/>
    <n v="-231.92"/>
    <n v="-1991755.6600000015"/>
    <x v="35"/>
  </r>
  <r>
    <m/>
    <x v="245"/>
    <s v="Credit Note"/>
    <s v="1835"/>
    <s v="CRISANRA KWEKERY"/>
    <s v="SEEDLINGS ASS"/>
    <n v="-7"/>
    <n v="27.8"/>
    <n v="-194.6"/>
    <n v="-1991950.2600000016"/>
    <x v="35"/>
  </r>
  <r>
    <m/>
    <x v="245"/>
    <s v="Credit Note"/>
    <s v="4401581740"/>
    <s v="BUILDERS WAREHOUSE:NELSPRUIT"/>
    <s v="SEEDLINGS ASS  28884"/>
    <n v="-80"/>
    <n v="33.5"/>
    <n v="-2680"/>
    <n v="-1994630.2600000016"/>
    <x v="35"/>
  </r>
  <r>
    <m/>
    <x v="245"/>
    <s v="Credit Note"/>
    <s v="4401581659"/>
    <s v="BUILDERS WAREHOUSE:KLERKSDORP"/>
    <s v="SEEDLINGS ASS  28884"/>
    <n v="-26"/>
    <n v="33.5"/>
    <n v="-871"/>
    <n v="-1995501.2600000016"/>
    <x v="35"/>
  </r>
  <r>
    <m/>
    <x v="245"/>
    <s v="Credit Note"/>
    <s v="4401581639"/>
    <s v="BUILDERS WAREHOUSE:SOUTHGATE"/>
    <s v="SEEDLINGS ASS  28884"/>
    <n v="-15"/>
    <n v="33.5"/>
    <n v="-502.5"/>
    <n v="-1996003.7600000016"/>
    <x v="35"/>
  </r>
  <r>
    <m/>
    <x v="245"/>
    <s v="Credit Note"/>
    <s v="4401581710"/>
    <s v="BUILDERS WAREHOUSE:GREENSTONE"/>
    <s v="SEEDLINGS ASS  28884"/>
    <n v="-6"/>
    <n v="33.5"/>
    <n v="-201"/>
    <n v="-1996204.7600000016"/>
    <x v="35"/>
  </r>
  <r>
    <m/>
    <x v="245"/>
    <s v="Credit Note"/>
    <s v="4401581664"/>
    <s v="BUILDERS WAREHOUSE:KEMPTON PARK"/>
    <s v="SEEDLINGS ASS  28884"/>
    <n v="-15"/>
    <n v="33.5"/>
    <n v="-502.5"/>
    <n v="-1996707.2600000016"/>
    <x v="35"/>
  </r>
  <r>
    <m/>
    <x v="245"/>
    <s v="Credit Note"/>
    <s v="1985"/>
    <s v="MONTANA GARDEN PAVILION"/>
    <s v="SEEDLINGS ASS"/>
    <n v="-17"/>
    <n v="31.8"/>
    <n v="-540.6"/>
    <n v="-1997247.8600000017"/>
    <x v="35"/>
  </r>
  <r>
    <m/>
    <x v="22"/>
    <s v="Credit Note"/>
    <s v="4401582076"/>
    <s v="BUILDERS WAREHOUSE:POLOKWANE"/>
    <s v="SEEDLINGS ASS  28884"/>
    <n v="-50"/>
    <n v="33.5"/>
    <n v="-1675"/>
    <n v="-1998922.8600000017"/>
    <x v="35"/>
  </r>
  <r>
    <m/>
    <x v="22"/>
    <s v="Credit Note"/>
    <s v="4401582112"/>
    <s v="BUILDERS WAREHOUSE:BAOBAB"/>
    <s v="SEEDLINGS ASS  28884"/>
    <n v="-50"/>
    <n v="33.5"/>
    <n v="-1675"/>
    <n v="-2000597.8600000017"/>
    <x v="35"/>
  </r>
  <r>
    <m/>
    <x v="22"/>
    <s v="Credit Note"/>
    <s v="4401582106"/>
    <s v="BUILDERS WAREHOUSE:BLOEMFONTEIN"/>
    <s v="SEEDLINGS ASS  28884"/>
    <n v="-50"/>
    <n v="33.5"/>
    <n v="-1675"/>
    <n v="-2002272.8600000017"/>
    <x v="35"/>
  </r>
  <r>
    <m/>
    <x v="22"/>
    <s v="Credit Note"/>
    <s v="4401582109"/>
    <s v="BUILDERS WAREHOUSE:BLOEMFONTEIN"/>
    <s v="SEEDLINGS ASS  28884"/>
    <n v="-30"/>
    <n v="33.5"/>
    <n v="-1005"/>
    <n v="-2003277.8600000017"/>
    <x v="35"/>
  </r>
  <r>
    <m/>
    <x v="22"/>
    <s v="Credit Note"/>
    <s v="47589"/>
    <s v="FH CHAMBERLAIN TRADING (PTY) LTD:CENTURION"/>
    <s v="SEEDLINGS ASS"/>
    <n v="-35"/>
    <n v="29.95"/>
    <n v="-1048.25"/>
    <n v="-2004326.1100000017"/>
    <x v="35"/>
  </r>
  <r>
    <m/>
    <x v="22"/>
    <s v="Credit Note"/>
    <s v="47590"/>
    <s v="FH CHAMBERLAIN TRADING (PTY) LTD:CENTURION"/>
    <s v="SEEDLINGS ASS"/>
    <n v="-15"/>
    <n v="29.95"/>
    <n v="-449.25"/>
    <n v="-2004775.3600000017"/>
    <x v="35"/>
  </r>
  <r>
    <m/>
    <x v="22"/>
    <s v="Credit Note"/>
    <s v="4401582115"/>
    <s v="BUILDERS WAREHOUSE:FOURWAYS"/>
    <s v="SEEDLINGS ASS  28884"/>
    <n v="-5"/>
    <n v="33.5"/>
    <n v="-167.5"/>
    <n v="-2004942.8600000017"/>
    <x v="35"/>
  </r>
  <r>
    <m/>
    <x v="22"/>
    <s v="Credit Note"/>
    <s v="4401582104"/>
    <s v="BUILDERS WAREHOUSE:CEDAR SQUARE"/>
    <s v="SEEDLINGS ASS  28884"/>
    <n v="-10"/>
    <n v="33.5"/>
    <n v="-335"/>
    <n v="-2005277.8600000017"/>
    <x v="35"/>
  </r>
  <r>
    <m/>
    <x v="22"/>
    <s v="Credit Note"/>
    <s v="4401582119"/>
    <s v="BUILDERS WAREHOUSE:CARNIVAL MALL"/>
    <s v="SEEDLINGS ASS  28884"/>
    <n v="-20"/>
    <n v="33.5"/>
    <n v="-670"/>
    <n v="-2005947.8600000017"/>
    <x v="35"/>
  </r>
  <r>
    <m/>
    <x v="22"/>
    <s v="Credit Note"/>
    <s v="4401582107"/>
    <s v="BUILDERS WAREHOUSE:BOKSBURG (NEW)"/>
    <s v="SEEDLINGS ASS  28884"/>
    <n v="-4"/>
    <n v="33.5"/>
    <n v="-134"/>
    <n v="-2006081.8600000017"/>
    <x v="35"/>
  </r>
  <r>
    <m/>
    <x v="22"/>
    <s v="Credit Note"/>
    <s v="4401582108"/>
    <s v="BUILDERS WAREHOUSE:NEWMARKET"/>
    <s v="SEEDLINGS ASS  28884"/>
    <n v="-19"/>
    <n v="33.5"/>
    <n v="-636.5"/>
    <n v="-2006718.3600000017"/>
    <x v="35"/>
  </r>
  <r>
    <m/>
    <x v="22"/>
    <s v="Credit Note"/>
    <s v="4401582101"/>
    <s v="BUILDERS WAREHOUSE:EDENVALE"/>
    <s v="SEEDLINGS ASS  28884"/>
    <n v="-27"/>
    <n v="33.5"/>
    <n v="-904.5"/>
    <n v="-2007622.8600000017"/>
    <x v="35"/>
  </r>
  <r>
    <m/>
    <x v="275"/>
    <s v="Credit Note"/>
    <s v="1986"/>
    <s v="RAINBOW GARDEN AND HOME CENTRE"/>
    <s v="SEEDLINGS ASS  28884"/>
    <n v="-18"/>
    <n v="31.8"/>
    <n v="-572.4"/>
    <n v="-2008195.2600000016"/>
    <x v="35"/>
  </r>
  <r>
    <m/>
    <x v="275"/>
    <s v="Credit Note"/>
    <s v="1896"/>
    <s v="LITTLE AUSTRIA"/>
    <s v="SEEDLINGS ASS"/>
    <n v="-2"/>
    <n v="31.8"/>
    <n v="-63.6"/>
    <n v="-2008258.8600000017"/>
    <x v="35"/>
  </r>
  <r>
    <m/>
    <x v="275"/>
    <s v="Credit Note"/>
    <s v="4401582606"/>
    <s v="BUILDERS WAREHOUSE:VEREENIGING"/>
    <s v="SEEDLINGS ASS  28884"/>
    <n v="-5"/>
    <n v="33.5"/>
    <n v="-167.5"/>
    <n v="-2008426.3600000017"/>
    <x v="35"/>
  </r>
  <r>
    <m/>
    <x v="275"/>
    <s v="Credit Note"/>
    <s v="4401582633"/>
    <s v="BUILDERS WAREHOUSE:NOORDHEUWEL"/>
    <s v="SEEDLINGS ASS  28884"/>
    <n v="-5"/>
    <n v="33.5"/>
    <n v="-167.5"/>
    <n v="-2008593.8600000017"/>
    <x v="35"/>
  </r>
  <r>
    <m/>
    <x v="275"/>
    <s v="Credit Note"/>
    <s v="4401582576"/>
    <s v="BUILDERS WAREHOUSE:STRUBENS VALLEY"/>
    <s v="SEEDLINGS ASS  28884"/>
    <n v="-20"/>
    <n v="33.5"/>
    <n v="-670"/>
    <n v="-2009263.8600000017"/>
    <x v="35"/>
  </r>
  <r>
    <m/>
    <x v="130"/>
    <s v="Credit Note"/>
    <s v="29638"/>
    <s v="LIFESTYLE HOME GARDEN"/>
    <s v="SEEDLINGS ASS"/>
    <n v="-7"/>
    <n v="30"/>
    <n v="-210"/>
    <n v="-2009473.8600000017"/>
    <x v="35"/>
  </r>
  <r>
    <m/>
    <x v="130"/>
    <s v="Credit Note"/>
    <s v="12519"/>
    <s v="FH CHAMBERLAIN TRADING (PTY) LTD:KYALAMI"/>
    <s v="SEEDLINGS ASS"/>
    <n v="-44"/>
    <n v="29.95"/>
    <n v="-1317.8"/>
    <n v="-2010791.6600000018"/>
    <x v="35"/>
  </r>
  <r>
    <m/>
    <x v="130"/>
    <s v="Credit Note"/>
    <s v="1837"/>
    <s v="CENTRAL NURSERY DEPOT"/>
    <s v="SEEDLINGS ASS"/>
    <n v="-22"/>
    <n v="33.99"/>
    <n v="-747.78"/>
    <n v="-2011539.4400000018"/>
    <x v="35"/>
  </r>
  <r>
    <m/>
    <x v="130"/>
    <s v="Credit Note"/>
    <s v="4401583035"/>
    <s v="BUILDERS WAREHOUSE:SECUNDA"/>
    <s v="SEEDLINGS ASS  28884"/>
    <n v="-35"/>
    <n v="33.5"/>
    <n v="-1172.5"/>
    <n v="-2012711.9400000018"/>
    <x v="35"/>
  </r>
  <r>
    <m/>
    <x v="130"/>
    <s v="Credit Note"/>
    <s v="4401582993"/>
    <s v="BUILDERS WAREHOUSE:CHERRY LANE"/>
    <s v="SEEDLINGS ASS  28884"/>
    <n v="-30"/>
    <n v="33.5"/>
    <n v="-1005"/>
    <n v="-2013716.9400000018"/>
    <x v="35"/>
  </r>
  <r>
    <m/>
    <x v="130"/>
    <s v="Credit Note"/>
    <s v="4401582987"/>
    <s v="BUILDERS WAREHOUSE:RASLOUW"/>
    <s v="SEEDLINGS ASS  28884"/>
    <n v="-30"/>
    <n v="33.5"/>
    <n v="-1005"/>
    <n v="-2014721.9400000018"/>
    <x v="35"/>
  </r>
  <r>
    <m/>
    <x v="130"/>
    <s v="Credit Note"/>
    <s v="4401582999"/>
    <s v="BUILDERS WAREHOUSE:CENTURION"/>
    <s v="SEEDLINGS ASS  28884"/>
    <n v="-60"/>
    <n v="33.5"/>
    <n v="-2010"/>
    <n v="-2016731.9400000018"/>
    <x v="35"/>
  </r>
  <r>
    <m/>
    <x v="130"/>
    <s v="Credit Note"/>
    <s v="4401583019"/>
    <s v="BUILDERS WAREHOUSE:BRYANSTON"/>
    <s v="SEEDLINGS ASS  28884"/>
    <n v="-20"/>
    <n v="33.5"/>
    <n v="-670"/>
    <n v="-2017401.9400000018"/>
    <x v="35"/>
  </r>
  <r>
    <m/>
    <x v="130"/>
    <s v="Credit Note"/>
    <s v="4401583009"/>
    <s v="BUILDERS WAREHOUSE:RIVONIA"/>
    <s v="SEEDLINGS ASS  28884"/>
    <n v="-50"/>
    <n v="33.5"/>
    <n v="-1675"/>
    <n v="-2019076.9400000018"/>
    <x v="35"/>
  </r>
  <r>
    <m/>
    <x v="130"/>
    <s v="Credit Note"/>
    <s v="4401582941"/>
    <s v="BUILDERS WAREHOUSE:GLEN EAGLES"/>
    <s v="SEEDLINGS ASS  28884"/>
    <n v="-30"/>
    <n v="33.5"/>
    <n v="-1005"/>
    <n v="-2020081.9400000018"/>
    <x v="35"/>
  </r>
  <r>
    <m/>
    <x v="130"/>
    <s v="Credit Note"/>
    <s v="4401582966"/>
    <s v="BUILDERS WAREHOUSE:ERASMUS PARK"/>
    <s v="SEEDLINGS ASS  28884"/>
    <n v="-30"/>
    <n v="33.5"/>
    <n v="-1005"/>
    <n v="-2021086.9400000018"/>
    <x v="35"/>
  </r>
  <r>
    <m/>
    <x v="130"/>
    <s v="Credit Note"/>
    <s v="4401583025"/>
    <s v="BUILDERS WAREHOUSE:WOODLANDS"/>
    <s v="SEEDLINGS ASS  28884"/>
    <n v="-18"/>
    <n v="33.5"/>
    <n v="-603"/>
    <n v="-2021689.9400000018"/>
    <x v="35"/>
  </r>
  <r>
    <m/>
    <x v="130"/>
    <s v="Credit Note"/>
    <s v="4401583030"/>
    <s v="BUILDERS WAREHOUSE:SILVERLAKES"/>
    <s v="SEEDLINGS ASS  28884"/>
    <n v="-34"/>
    <n v="33.5"/>
    <n v="-1139"/>
    <n v="-2022828.9400000018"/>
    <x v="35"/>
  </r>
  <r>
    <m/>
    <x v="130"/>
    <s v="Credit Note"/>
    <s v="1836"/>
    <s v="ECKARDS GARDEN PAVILION"/>
    <s v="SEEDLINGS ASS"/>
    <n v="-1"/>
    <n v="31.2"/>
    <n v="-31.2"/>
    <n v="-2022860.1400000018"/>
    <x v="35"/>
  </r>
  <r>
    <m/>
    <x v="199"/>
    <s v="Credit Note"/>
    <s v="19994"/>
    <s v="FH CHAMBERLAIN TRADING (PTY) LTD:STRUBENSVALLEY"/>
    <s v="SEEDLINGS ASS"/>
    <n v="-42"/>
    <n v="29.95"/>
    <n v="-1257.9000000000001"/>
    <n v="-2024118.0400000017"/>
    <x v="35"/>
  </r>
  <r>
    <m/>
    <x v="199"/>
    <s v="Credit Note"/>
    <s v="4401583247"/>
    <s v="BUILDERS WAREHOUSE:LYNNWOOD"/>
    <s v="SEEDLINGS ASS  28884"/>
    <n v="-12"/>
    <n v="33.5"/>
    <n v="-402"/>
    <n v="-2024520.0400000017"/>
    <x v="35"/>
  </r>
  <r>
    <m/>
    <x v="199"/>
    <s v="Credit Note"/>
    <s v="4401583315"/>
    <s v="BUILDERS WAREHOUSE:WONDER PARK"/>
    <s v="SEEDLINGS ASS  28884"/>
    <n v="-70"/>
    <n v="33.5"/>
    <n v="-2345"/>
    <n v="-2026865.0400000017"/>
    <x v="35"/>
  </r>
  <r>
    <m/>
    <x v="199"/>
    <s v="Credit Note"/>
    <s v="4401583321"/>
    <s v="BUILDERS WAREHOUSE:ZAMBEZI"/>
    <s v="SEEDLINGS ASS  28884"/>
    <n v="-100"/>
    <n v="33.5"/>
    <n v="-3350"/>
    <n v="-2030215.0400000017"/>
    <x v="35"/>
  </r>
  <r>
    <m/>
    <x v="234"/>
    <s v="Credit Note"/>
    <s v="4401583583"/>
    <s v="BUILDERS WAREHOUSE:BETHLEHEM"/>
    <s v="SEEDLINGS ASS  28884"/>
    <n v="-100"/>
    <n v="33.5"/>
    <n v="-3350"/>
    <n v="-2033565.0400000017"/>
    <x v="35"/>
  </r>
  <r>
    <m/>
    <x v="234"/>
    <s v="Credit Note"/>
    <s v="1358"/>
    <s v="CRISANRA KWEKERY"/>
    <s v="SEEDLINGS ASS"/>
    <n v="-53"/>
    <n v="27.8"/>
    <n v="-1473.4"/>
    <n v="-2035038.4400000016"/>
    <x v="35"/>
  </r>
  <r>
    <m/>
    <x v="234"/>
    <s v="Credit Note"/>
    <s v="4401583604"/>
    <s v="BUILDERS WAREHOUSE:NEWCASTLE"/>
    <s v="SEEDLINGS ASS  28884"/>
    <n v="-60"/>
    <n v="33.5"/>
    <n v="-2010"/>
    <n v="-2037048.4400000016"/>
    <x v="35"/>
  </r>
  <r>
    <m/>
    <x v="234"/>
    <s v="Credit Note"/>
    <s v="4401583599"/>
    <s v="BUILDERS WAREHOUSE:ROBINDALE"/>
    <s v="SEEDLINGS ASS  28884"/>
    <n v="-20"/>
    <n v="33.5"/>
    <n v="-670"/>
    <n v="-2037718.4400000016"/>
    <x v="35"/>
  </r>
  <r>
    <m/>
    <x v="234"/>
    <s v="Credit Note"/>
    <s v="4401583625"/>
    <s v="BUILDERS WAREHOUSE:NORTHRIDING"/>
    <s v="SEEDLINGS ASS  28884"/>
    <n v="-70"/>
    <n v="33.5"/>
    <n v="-2345"/>
    <n v="-2040063.4400000016"/>
    <x v="35"/>
  </r>
  <r>
    <m/>
    <x v="234"/>
    <s v="Credit Note"/>
    <s v="4401583580"/>
    <s v="BUILDERS WAREHOUSE:BEDFORDVIEW"/>
    <s v="SEEDLINGS ASS  28884"/>
    <n v="-50"/>
    <n v="33.5"/>
    <n v="-1675"/>
    <n v="-2041738.4400000016"/>
    <x v="35"/>
  </r>
  <r>
    <m/>
    <x v="234"/>
    <s v="Credit Note"/>
    <s v="1359"/>
    <s v="LITTLE AUSTRIA"/>
    <s v="SEEDLINGS ASS"/>
    <n v="-13"/>
    <n v="31.8"/>
    <n v="-413.4"/>
    <n v="-2042151.8400000015"/>
    <x v="35"/>
  </r>
  <r>
    <m/>
    <x v="23"/>
    <s v="Credit Note"/>
    <s v="4401583297"/>
    <s v="BUILDERS WAREHOUSE:EMALALHENI"/>
    <s v="SEEDLINGS ASS  28884"/>
    <n v="-12"/>
    <n v="33.5"/>
    <n v="-402"/>
    <n v="-2042553.8400000015"/>
    <x v="35"/>
  </r>
  <r>
    <m/>
    <x v="23"/>
    <s v="Credit Note"/>
    <s v="89430A"/>
    <s v="THYME SQUARE"/>
    <s v="SEEDLINGS ASS"/>
    <n v="-29"/>
    <n v="28.95"/>
    <n v="-839.55"/>
    <n v="-2043393.3900000015"/>
    <x v="35"/>
  </r>
  <r>
    <m/>
    <x v="23"/>
    <s v="Credit Note"/>
    <s v="16544"/>
    <s v="FH CHAMBERLAIN TRADING (PTY) LTD:RIVIERA"/>
    <s v="SEEDLINGS ASS"/>
    <n v="-11"/>
    <n v="29.95"/>
    <n v="-329.45"/>
    <n v="-2043722.8400000015"/>
    <x v="35"/>
  </r>
  <r>
    <m/>
    <x v="23"/>
    <s v="Credit Note"/>
    <s v="4401583910"/>
    <s v="BUILDERS WAREHOUSE:BLOEMFONTEIN"/>
    <s v="SEEDLINGS ASS  28884"/>
    <n v="-80"/>
    <n v="33.5"/>
    <n v="-2680"/>
    <n v="-2046402.8400000015"/>
    <x v="35"/>
  </r>
  <r>
    <m/>
    <x v="23"/>
    <s v="Credit Note"/>
    <s v="4401583913"/>
    <s v="BUILDERS WAREHOUSE:THOHOYANDOU"/>
    <s v="SEEDLINGS ASS  28884"/>
    <n v="-200"/>
    <n v="33.5"/>
    <n v="-6700"/>
    <n v="-2053102.8400000015"/>
    <x v="35"/>
  </r>
  <r>
    <m/>
    <x v="23"/>
    <s v="Credit Note"/>
    <s v="4401583894"/>
    <s v="BUILDERS WAREHOUSE:RIVONIA"/>
    <s v="SEEDLINGS ASS  28884"/>
    <n v="-10"/>
    <n v="33.5"/>
    <n v="-335"/>
    <n v="-2053437.8400000015"/>
    <x v="35"/>
  </r>
  <r>
    <m/>
    <x v="23"/>
    <s v="Credit Note"/>
    <s v="4401583891"/>
    <s v="BUILDERS WAREHOUSE:EDENVALE"/>
    <s v="SEEDLINGS ASS  28884"/>
    <n v="-15"/>
    <n v="33.5"/>
    <n v="-502.5"/>
    <n v="-2053940.3400000015"/>
    <x v="35"/>
  </r>
  <r>
    <m/>
    <x v="23"/>
    <s v="Credit Note"/>
    <s v="4401583887"/>
    <s v="BUILDERS WAREHOUSE:NORTHMEAD"/>
    <s v="SEEDLINGS ASS  28884"/>
    <n v="-22"/>
    <n v="33.5"/>
    <n v="-737"/>
    <n v="-2054677.3400000015"/>
    <x v="35"/>
  </r>
  <r>
    <m/>
    <x v="23"/>
    <s v="Credit Note"/>
    <s v="4401583871"/>
    <s v="BUILDERS WAREHOUSE:CEDAR SQUARE"/>
    <s v="SEEDLINGS ASS  28884"/>
    <n v="-24"/>
    <n v="33.5"/>
    <n v="-804"/>
    <n v="-2055481.3400000015"/>
    <x v="35"/>
  </r>
  <r>
    <m/>
    <x v="23"/>
    <s v="Credit Note"/>
    <s v="4401583850"/>
    <s v="BUILDERS WAREHOUSE:FOURWAYS"/>
    <s v="SEEDLINGS ASS  28884"/>
    <n v="-12"/>
    <n v="33.5"/>
    <n v="-402"/>
    <n v="-2055883.3400000015"/>
    <x v="35"/>
  </r>
  <r>
    <m/>
    <x v="276"/>
    <s v="Credit Note"/>
    <s v="1698"/>
    <s v="RAINBOW GARDEN AND HOME CENTRE"/>
    <s v="SEEDLINGS ASS"/>
    <n v="-5"/>
    <n v="31.8"/>
    <n v="-159"/>
    <n v="-2056042.3400000015"/>
    <x v="35"/>
  </r>
  <r>
    <m/>
    <x v="276"/>
    <s v="Credit Note"/>
    <s v="1989"/>
    <s v="CRISANRA KWEKERY"/>
    <s v="SEEDLINGS ASS"/>
    <n v="-10"/>
    <n v="27.8"/>
    <n v="-278"/>
    <n v="-2056320.3400000015"/>
    <x v="35"/>
  </r>
  <r>
    <m/>
    <x v="276"/>
    <s v="Credit Note"/>
    <s v="4401588903"/>
    <s v="BUILDERS WAREHOUSE:KLERKSDORP"/>
    <s v="SEEDLINGS ASS"/>
    <n v="-20"/>
    <n v="33.5"/>
    <n v="-670"/>
    <n v="-2056990.3400000015"/>
    <x v="35"/>
  </r>
  <r>
    <m/>
    <x v="24"/>
    <s v="Credit Note"/>
    <s v="89351A"/>
    <s v="CENTRAL NURSERY DEPOT"/>
    <s v="SEEDLINGS ASS"/>
    <n v="-78"/>
    <n v="33.99"/>
    <n v="-2651.22"/>
    <n v="-2059641.5600000015"/>
    <x v="35"/>
  </r>
  <r>
    <m/>
    <x v="24"/>
    <s v="Credit Note"/>
    <s v="27061"/>
    <s v="LIFESTYLE HOME GARDEN"/>
    <s v="SEEDLINGS ASS"/>
    <n v="-37"/>
    <n v="30"/>
    <n v="-1110"/>
    <n v="-2060751.5600000015"/>
    <x v="35"/>
  </r>
  <r>
    <m/>
    <x v="24"/>
    <s v="Credit Note"/>
    <s v="4401584720"/>
    <s v="BUILDERS WAREHOUSE:BRYANSTON"/>
    <s v="SEEDLINGS ASS  28884"/>
    <n v="-20"/>
    <n v="33.5"/>
    <n v="-670"/>
    <n v="-2061421.5600000015"/>
    <x v="35"/>
  </r>
  <r>
    <m/>
    <x v="24"/>
    <s v="Credit Note"/>
    <s v="4401584699"/>
    <s v="BUILDERS WAREHOUSE:WONDER PARK"/>
    <s v="SEEDLINGS ASS  28884"/>
    <n v="-8"/>
    <n v="33.5"/>
    <n v="-268"/>
    <n v="-2061689.5600000015"/>
    <x v="35"/>
  </r>
  <r>
    <m/>
    <x v="24"/>
    <s v="Credit Note"/>
    <s v="4401584725"/>
    <s v="BUILDERS WAREHOUSE:RUSTENBURG"/>
    <s v="SEEDLINGS ASS  28884"/>
    <n v="-96"/>
    <n v="33.5"/>
    <n v="-3216"/>
    <n v="-2064905.5600000015"/>
    <x v="35"/>
  </r>
  <r>
    <m/>
    <x v="24"/>
    <s v="Credit Note"/>
    <s v="4401584714"/>
    <s v="BUILDERS WAREHOUSE:CHERRY LANE"/>
    <s v="SEEDLINGS ASS  28884"/>
    <n v="-60"/>
    <n v="33.5"/>
    <n v="-2010"/>
    <n v="-2066915.5600000015"/>
    <x v="35"/>
  </r>
  <r>
    <m/>
    <x v="24"/>
    <s v="Credit Note"/>
    <s v="4401584666"/>
    <s v="BUILDERS WAREHOUSE:GLEN EAGLES"/>
    <s v="SEEDLINGS ASS  28884"/>
    <n v="-5"/>
    <n v="33.5"/>
    <n v="-167.5"/>
    <n v="-2067083.0600000015"/>
    <x v="35"/>
  </r>
  <r>
    <m/>
    <x v="24"/>
    <s v="Credit Note"/>
    <s v="4401584709"/>
    <s v="BUILDERS WAREHOUSE:CEDAR SQUARE"/>
    <s v="SEEDLINGS ASS  28884"/>
    <n v="-10"/>
    <n v="33.5"/>
    <n v="-335"/>
    <n v="-2067418.0600000015"/>
    <x v="35"/>
  </r>
  <r>
    <m/>
    <x v="24"/>
    <s v="Credit Note"/>
    <s v="4401584682"/>
    <s v="BUILDERS WAREHOUSE:LYNNWOOD"/>
    <s v="SEEDLINGS ASS  28884"/>
    <n v="-50"/>
    <n v="33.5"/>
    <n v="-1675"/>
    <n v="-2069093.0600000015"/>
    <x v="35"/>
  </r>
  <r>
    <m/>
    <x v="24"/>
    <s v="Credit Note"/>
    <s v="4401584708"/>
    <s v="BUILDERS WAREHOUSE:ZAMBEZI"/>
    <s v="SEEDLINGS ASS  28884"/>
    <n v="-200"/>
    <n v="33.5"/>
    <n v="-6700"/>
    <n v="-2075793.0600000015"/>
    <x v="35"/>
  </r>
  <r>
    <m/>
    <x v="24"/>
    <s v="Credit Note"/>
    <s v="4401584712"/>
    <s v="BUILDERS WAREHOUSE:FOURWAYS"/>
    <s v="SEEDLINGS ASS 28884"/>
    <n v="-20"/>
    <n v="33.5"/>
    <n v="-670"/>
    <n v="-2076463.0600000015"/>
    <x v="35"/>
  </r>
  <r>
    <m/>
    <x v="24"/>
    <s v="Credit Note"/>
    <s v="4401584717"/>
    <s v="BUILDERS WAREHOUSE:ERASMUS PARK"/>
    <s v="SEEDLINGS ASS  28884"/>
    <n v="-10"/>
    <n v="33.5"/>
    <n v="-335"/>
    <n v="-2076798.0600000015"/>
    <x v="35"/>
  </r>
  <r>
    <m/>
    <x v="25"/>
    <s v="Credit Note"/>
    <s v="1838"/>
    <s v="MONTANA GARDEN PAVILION"/>
    <s v="SEEDLINGS ASS"/>
    <n v="-58"/>
    <n v="31.8"/>
    <n v="-1844.4"/>
    <n v="-2078642.4600000014"/>
    <x v="35"/>
  </r>
  <r>
    <m/>
    <x v="25"/>
    <s v="Credit Note"/>
    <s v="12567"/>
    <s v="FH CHAMBERLAIN TRADING (PTY) LTD:KYALAMI"/>
    <s v="SEEDLINGS ASS"/>
    <n v="-10"/>
    <n v="29.95"/>
    <n v="-299.5"/>
    <n v="-2078941.9600000014"/>
    <x v="35"/>
  </r>
  <r>
    <m/>
    <x v="25"/>
    <s v="Credit Note"/>
    <s v="89488A"/>
    <s v="MONTROSE NURSERY"/>
    <s v="SEEDLINGS ASS"/>
    <n v="-4"/>
    <n v="29.99"/>
    <n v="-119.96"/>
    <n v="-2079061.9200000013"/>
    <x v="35"/>
  </r>
  <r>
    <m/>
    <x v="25"/>
    <s v="Credit Note"/>
    <s v="4401585076"/>
    <s v="BUILDERS WAREHOUSE:NELSPRUIT"/>
    <s v="SEEDLINGS ASS  28884"/>
    <n v="-100"/>
    <n v="33.5"/>
    <n v="-3350"/>
    <n v="-2082411.9200000013"/>
    <x v="35"/>
  </r>
  <r>
    <m/>
    <x v="25"/>
    <s v="Credit Note"/>
    <s v="4401585073"/>
    <s v="BUILDERS WAREHOUSE:SOUTHGATE"/>
    <s v="SEEDLINGS ASS  28884"/>
    <n v="-20"/>
    <n v="33.5"/>
    <n v="-670"/>
    <n v="-2083081.9200000013"/>
    <x v="35"/>
  </r>
  <r>
    <m/>
    <x v="25"/>
    <s v="Credit Note"/>
    <s v="4401582126"/>
    <s v="BUILDERS WAREHOUSE:SUNWARD PARK"/>
    <s v="SEEDLINGS ASS  28884"/>
    <n v="-25"/>
    <n v="33.5"/>
    <n v="-837.5"/>
    <n v="-2083919.4200000013"/>
    <x v="35"/>
  </r>
  <r>
    <m/>
    <x v="25"/>
    <s v="Credit Note"/>
    <s v="4401585022"/>
    <s v="BUILDERS WAREHOUSE:CRAIGHALL PARK"/>
    <s v="SEEDLINGS ASS  28884"/>
    <n v="-20"/>
    <n v="33.5"/>
    <n v="-670"/>
    <n v="-2084589.4200000013"/>
    <x v="35"/>
  </r>
  <r>
    <m/>
    <x v="25"/>
    <s v="Credit Note"/>
    <s v="4401585031"/>
    <s v="BUILDERS WAREHOUSE:LAMBTON"/>
    <s v="SEEDLINGS ASS  28884"/>
    <n v="-20"/>
    <n v="33.5"/>
    <n v="-670"/>
    <n v="-2085259.4200000013"/>
    <x v="35"/>
  </r>
  <r>
    <m/>
    <x v="25"/>
    <s v="Credit Note"/>
    <s v="4401585040"/>
    <s v="BUILDERS WAREHOUSE:HARTEBEESPOORT"/>
    <s v="SEEDLINGS ASS  28884"/>
    <n v="-160"/>
    <n v="33.5"/>
    <n v="-5360"/>
    <n v="-2090619.4200000013"/>
    <x v="35"/>
  </r>
  <r>
    <m/>
    <x v="200"/>
    <s v="Credit Note"/>
    <s v="1993"/>
    <s v="CRISANRA KWEKERY"/>
    <s v="SEEDLINGS ASS"/>
    <n v="-9"/>
    <n v="27.8"/>
    <n v="-250.2"/>
    <n v="-2090869.6200000013"/>
    <x v="35"/>
  </r>
  <r>
    <m/>
    <x v="200"/>
    <s v="Credit Note"/>
    <s v="1991"/>
    <s v="LITTLE AUSTRIA"/>
    <s v="SEEDLINGS ASS"/>
    <n v="-24"/>
    <n v="31.8"/>
    <n v="-763.2"/>
    <n v="-2091632.8200000012"/>
    <x v="35"/>
  </r>
  <r>
    <m/>
    <x v="200"/>
    <s v="Credit Note"/>
    <s v="1992"/>
    <s v="PLANTYARD"/>
    <s v="SEEDLINGS ASS"/>
    <n v="-8"/>
    <n v="31.5"/>
    <n v="-252"/>
    <n v="-2091884.8200000012"/>
    <x v="35"/>
  </r>
  <r>
    <m/>
    <x v="200"/>
    <s v="Credit Note"/>
    <s v="4401585406"/>
    <s v="BUILDERS WAREHOUSE:KEMPTON PARK"/>
    <s v="SEEDLINGS ASS  28884"/>
    <n v="-50"/>
    <n v="33.5"/>
    <n v="-1675"/>
    <n v="-2093559.8200000012"/>
    <x v="35"/>
  </r>
  <r>
    <m/>
    <x v="200"/>
    <s v="Credit Note"/>
    <s v="4401585367"/>
    <s v="BUILDERS WAREHOUSE:MIDRAND"/>
    <s v="SEEDLINGS ASS  28884"/>
    <n v="-128"/>
    <n v="33.5"/>
    <n v="-4288"/>
    <n v="-2097847.8200000012"/>
    <x v="35"/>
  </r>
  <r>
    <m/>
    <x v="200"/>
    <s v="Credit Note"/>
    <s v="4401585330"/>
    <s v="BUILDERS WAREHOUSE:ROBINDALE"/>
    <s v="SEEDLINGS ASS  28884"/>
    <n v="-40"/>
    <n v="33.5"/>
    <n v="-1340"/>
    <n v="-2099187.8200000012"/>
    <x v="35"/>
  </r>
  <r>
    <m/>
    <x v="200"/>
    <s v="Credit Note"/>
    <s v="4401585353"/>
    <s v="BUILDERS WAREHOUSE:GREENSTONE"/>
    <s v="SEEDLINGS ASS  28884"/>
    <n v="-45"/>
    <n v="33.5"/>
    <n v="-1507.5"/>
    <n v="-2100695.3200000012"/>
    <x v="35"/>
  </r>
  <r>
    <m/>
    <x v="200"/>
    <s v="Credit Note"/>
    <s v="4401585382"/>
    <s v="BUILDERS WAREHOUSE:STRUBENS VALLEY"/>
    <s v="SEEDLINGS ASS  28884"/>
    <n v="-20"/>
    <n v="33.5"/>
    <n v="-670"/>
    <n v="-2101365.3200000012"/>
    <x v="35"/>
  </r>
  <r>
    <m/>
    <x v="200"/>
    <s v="Credit Note"/>
    <s v="4401585377"/>
    <s v="BUILDERS WAREHOUSE:SOWETO"/>
    <s v="SEEDLINGS ASS  28884"/>
    <n v="-15"/>
    <n v="33.5"/>
    <n v="-502.5"/>
    <n v="-2101867.8200000012"/>
    <x v="35"/>
  </r>
  <r>
    <m/>
    <x v="200"/>
    <s v="Credit Note"/>
    <s v="4401585379"/>
    <s v="BUILDERS WAREHOUSE:NOORDHEUWEL"/>
    <s v="SEEDLINGS ASS  28884"/>
    <n v="-20"/>
    <n v="33.5"/>
    <n v="-670"/>
    <n v="-2102537.8200000012"/>
    <x v="35"/>
  </r>
  <r>
    <m/>
    <x v="200"/>
    <s v="Credit Note"/>
    <s v="16036"/>
    <s v="GARDENSHOP PARKTOWN"/>
    <s v="SEEDLINGS ASS"/>
    <n v="-47"/>
    <n v="33.5"/>
    <n v="-1574.5"/>
    <n v="-2104112.3200000012"/>
    <x v="35"/>
  </r>
  <r>
    <m/>
    <x v="26"/>
    <s v="Credit Note"/>
    <s v="1360"/>
    <s v="PRETTY GARDENS"/>
    <s v="SEEDLINGS ASS"/>
    <n v="-31"/>
    <n v="31.8"/>
    <n v="-985.8"/>
    <n v="-2105098.120000001"/>
    <x v="35"/>
  </r>
  <r>
    <m/>
    <x v="26"/>
    <s v="Credit Note"/>
    <s v="4401585665"/>
    <s v="BUILDERS WAREHOUSE:BLOEMFONTEIN"/>
    <s v="SEEDLINGS ASS  28884"/>
    <n v="-80"/>
    <n v="33.5"/>
    <n v="-2680"/>
    <n v="-2107778.120000001"/>
    <x v="35"/>
  </r>
  <r>
    <m/>
    <x v="26"/>
    <s v="Credit Note"/>
    <s v="22079"/>
    <s v="LIFESTYLE HOME GARDEN"/>
    <s v="SEEDLINGS ASS"/>
    <n v="-60"/>
    <n v="30"/>
    <n v="-1800"/>
    <n v="-2109578.120000001"/>
    <x v="35"/>
  </r>
  <r>
    <m/>
    <x v="26"/>
    <s v="Credit Note"/>
    <s v="1996"/>
    <s v="THYME SQUARE"/>
    <s v="SEEDLINGS ASS"/>
    <n v="-20"/>
    <n v="28.95"/>
    <n v="-579"/>
    <n v="-2110157.120000001"/>
    <x v="35"/>
  </r>
  <r>
    <m/>
    <x v="26"/>
    <s v="Credit Note"/>
    <s v="32068"/>
    <s v="FH CHAMBERLAIN TRADING (PTY) LTD:SILVER LAKES"/>
    <s v="SEEDLINGS ASS"/>
    <n v="-50"/>
    <n v="31.85"/>
    <n v="-1592.5"/>
    <n v="-2111749.620000001"/>
    <x v="35"/>
  </r>
  <r>
    <m/>
    <x v="26"/>
    <s v="Credit Note"/>
    <s v="4401585663"/>
    <s v="BUILDERS WAREHOUSE:NEWMARKET"/>
    <s v="SEEDLINGS ASS  28884"/>
    <n v="-75"/>
    <n v="33.5"/>
    <n v="-2512.5"/>
    <n v="-2114262.120000001"/>
    <x v="35"/>
  </r>
  <r>
    <m/>
    <x v="26"/>
    <s v="Credit Note"/>
    <s v="4401585703"/>
    <s v="BUILDERS WAREHOUSE:SUNWARD PARK"/>
    <s v="SEEDLINGS ASS  28884"/>
    <n v="-90"/>
    <n v="33.5"/>
    <n v="-3015"/>
    <n v="-2117277.120000001"/>
    <x v="35"/>
  </r>
  <r>
    <m/>
    <x v="26"/>
    <s v="Credit Note"/>
    <s v="4401585696"/>
    <s v="BUILDERS WAREHOUSE:CARNIVAL MALL"/>
    <s v="SEEDLINGS ASS  28884"/>
    <n v="-40"/>
    <n v="33.5"/>
    <n v="-1340"/>
    <n v="-2118617.120000001"/>
    <x v="35"/>
  </r>
  <r>
    <m/>
    <x v="26"/>
    <s v="Credit Note"/>
    <s v="4401585711"/>
    <s v="BUILDERS WAREHOUSE:RIVONIA"/>
    <s v="SEEDLINGS ASS  28884"/>
    <n v="-50"/>
    <n v="33.5"/>
    <n v="-1675"/>
    <n v="-2120292.120000001"/>
    <x v="35"/>
  </r>
  <r>
    <m/>
    <x v="26"/>
    <s v="Credit Note"/>
    <s v="4401585660"/>
    <s v="BUILDERS WAREHOUSE:FOURWAYS"/>
    <s v="SEEDLINGS ASS  28884"/>
    <n v="-15"/>
    <n v="33.5"/>
    <n v="-502.5"/>
    <n v="-2120794.620000001"/>
    <x v="35"/>
  </r>
  <r>
    <m/>
    <x v="26"/>
    <s v="Credit Note"/>
    <s v="4401585670"/>
    <s v="BUILDERS WAREHOUSE:GLEN EAGLES"/>
    <s v="SEEDLINGS ASS  28884"/>
    <n v="-40"/>
    <n v="33.5"/>
    <n v="-1340"/>
    <n v="-2122134.620000001"/>
    <x v="35"/>
  </r>
  <r>
    <m/>
    <x v="26"/>
    <s v="Credit Note"/>
    <s v="4401585699"/>
    <s v="BUILDERS WAREHOUSE:BOKSBURG (NEW)"/>
    <s v="SEEDLINGS ASS  28884"/>
    <n v="-29"/>
    <n v="33.5"/>
    <n v="-971.5"/>
    <n v="-2123106.120000001"/>
    <x v="35"/>
  </r>
  <r>
    <m/>
    <x v="26"/>
    <s v="Credit Note"/>
    <s v="4401585709"/>
    <s v="BUILDERS WAREHOUSE:NORTHMEAD"/>
    <s v="SEEDLINGS ASS  28884"/>
    <n v="-18"/>
    <n v="33.5"/>
    <n v="-603"/>
    <n v="-2123709.120000001"/>
    <x v="35"/>
  </r>
  <r>
    <m/>
    <x v="26"/>
    <s v="Credit Note"/>
    <s v="5144627226"/>
    <s v="PICK N PAY:BLOEMFONTEIN"/>
    <s v="SEEDLINGS ASS"/>
    <n v="-40"/>
    <n v="5.0242500000000003"/>
    <n v="-200.97"/>
    <n v="-2123910.0900000012"/>
    <x v="35"/>
  </r>
  <r>
    <m/>
    <x v="308"/>
    <s v="Credit Note"/>
    <s v="1839"/>
    <s v="HABITITNAK/KEENGRO"/>
    <s v="SEEDLINGS ASS"/>
    <n v="-19"/>
    <n v="28.55"/>
    <n v="-542.45000000000005"/>
    <n v="-2124452.5400000014"/>
    <x v="35"/>
  </r>
  <r>
    <m/>
    <x v="308"/>
    <s v="Credit Note"/>
    <s v="1840"/>
    <s v="RAINBOW GARDEN AND HOME CENTRE"/>
    <s v="SEEDLINGS ASS"/>
    <n v="-21"/>
    <n v="31.8"/>
    <n v="-667.8"/>
    <n v="-2125120.3400000012"/>
    <x v="35"/>
  </r>
  <r>
    <m/>
    <x v="308"/>
    <s v="Credit Note"/>
    <s v="1361"/>
    <s v="CRISANRA KWEKERY"/>
    <s v="SEEDLINGS ASS"/>
    <n v="-6"/>
    <n v="27.8"/>
    <n v="-166.8"/>
    <n v="-2125287.1400000011"/>
    <x v="35"/>
  </r>
  <r>
    <m/>
    <x v="308"/>
    <s v="Credit Note"/>
    <s v="4401586195"/>
    <s v="BUILDERS WAREHOUSE:NORTHMEAD"/>
    <s v="SEEDLINGS ASS  28884"/>
    <n v="-17"/>
    <n v="33.5"/>
    <n v="-569.5"/>
    <n v="-2125856.6400000011"/>
    <x v="35"/>
  </r>
  <r>
    <m/>
    <x v="308"/>
    <s v="Credit Note"/>
    <s v="4401586219"/>
    <s v="BUILDERS WAREHOUSE:BOKSBURG (NEW)"/>
    <s v="SEEDLINGS ASS  28884"/>
    <n v="-13"/>
    <n v="33.5"/>
    <n v="-435.5"/>
    <n v="-2126292.1400000011"/>
    <x v="35"/>
  </r>
  <r>
    <m/>
    <x v="308"/>
    <s v="Credit Note"/>
    <s v="4401586220"/>
    <s v="BUILDERS WAREHOUSE:NOORDHEUWEL"/>
    <s v="SEEDLINGS ASS  28884"/>
    <n v="-10"/>
    <n v="33.5"/>
    <n v="-335"/>
    <n v="-2126627.1400000011"/>
    <x v="35"/>
  </r>
  <r>
    <m/>
    <x v="308"/>
    <s v="Credit Note"/>
    <s v="4401586233"/>
    <s v="BUILDERS WAREHOUSE:STRUBENS VALLEY"/>
    <s v="SEEDLINGS ASS  28884"/>
    <n v="-20"/>
    <n v="33.5"/>
    <n v="-670"/>
    <n v="-2127297.1400000011"/>
    <x v="35"/>
  </r>
  <r>
    <m/>
    <x v="308"/>
    <s v="Credit Note"/>
    <s v="4401586230"/>
    <s v="BUILDERS WAREHOUSE:NORWOOD"/>
    <s v="SEEDLINGS ASS  28884"/>
    <n v="-21"/>
    <n v="33.5"/>
    <n v="-703.5"/>
    <n v="-2128000.6400000011"/>
    <x v="35"/>
  </r>
  <r>
    <m/>
    <x v="201"/>
    <s v="Credit Note"/>
    <s v="27086"/>
    <s v="LIFESTYLE HOME GARDEN"/>
    <s v="SEEDLINGS ASS"/>
    <n v="-23"/>
    <n v="30"/>
    <n v="-690"/>
    <n v="-2128690.6400000011"/>
    <x v="35"/>
  </r>
  <r>
    <m/>
    <x v="201"/>
    <s v="Credit Note"/>
    <s v="4401586576"/>
    <s v="BUILDERS WAREHOUSE:SECUNDA"/>
    <s v="SEEDLINGS ASS  28884"/>
    <n v="-23"/>
    <n v="33.5"/>
    <n v="-770.5"/>
    <n v="-2129461.1400000011"/>
    <x v="35"/>
  </r>
  <r>
    <m/>
    <x v="201"/>
    <s v="Credit Note"/>
    <s v="4401586636"/>
    <s v="BUILDERS WAREHOUSE:RIVONIA"/>
    <s v="SEEDLINGS ASS  28884"/>
    <n v="-40"/>
    <n v="33.5"/>
    <n v="-1340"/>
    <n v="-2130801.1400000011"/>
    <x v="35"/>
  </r>
  <r>
    <m/>
    <x v="201"/>
    <s v="Credit Note"/>
    <s v="4401586669"/>
    <s v="BUILDERS WAREHOUSE:SILVERLAKES"/>
    <s v="SEEDLINGS ASS  28884"/>
    <n v="-70"/>
    <n v="33.5"/>
    <n v="-2345"/>
    <n v="-2133146.1400000011"/>
    <x v="35"/>
  </r>
  <r>
    <m/>
    <x v="201"/>
    <s v="Credit Note"/>
    <s v="4401586637"/>
    <s v="BUILDERS WAREHOUSE:ERASMUS PARK"/>
    <s v="SEEDLINGS ASS  28884"/>
    <n v="-50"/>
    <n v="33.5"/>
    <n v="-1675"/>
    <n v="-2134821.1400000011"/>
    <x v="35"/>
  </r>
  <r>
    <m/>
    <x v="201"/>
    <s v="Credit Note"/>
    <s v="4401586648"/>
    <s v="BUILDERS WAREHOUSE:CENTURION"/>
    <s v="SEEDLINGS ASS  28884"/>
    <n v="-150"/>
    <n v="33.5"/>
    <n v="-5025"/>
    <n v="-2139846.1400000011"/>
    <x v="35"/>
  </r>
  <r>
    <m/>
    <x v="201"/>
    <s v="Credit Note"/>
    <s v="4401586615"/>
    <s v="BUILDERS WAREHOUSE:BRYANSTON"/>
    <s v="SEEDLINGS ASS  28884"/>
    <n v="-10"/>
    <n v="33.5"/>
    <n v="-335"/>
    <n v="-2140181.1400000011"/>
    <x v="35"/>
  </r>
  <r>
    <m/>
    <x v="201"/>
    <s v="Credit Note"/>
    <s v="4401586627"/>
    <s v="BUILDERS WAREHOUSE:RASLOUW"/>
    <s v="SEEDLINGS ASS  28884"/>
    <n v="-60"/>
    <n v="33.5"/>
    <n v="-2010"/>
    <n v="-2142191.1400000011"/>
    <x v="35"/>
  </r>
  <r>
    <m/>
    <x v="201"/>
    <s v="Credit Note"/>
    <s v="4401586651"/>
    <s v="BUILDERS WAREHOUSE:WONDER PARK"/>
    <s v="SEEDLINGS ASS  28884"/>
    <n v="-30"/>
    <n v="33.5"/>
    <n v="-1005"/>
    <n v="-2143196.1400000011"/>
    <x v="35"/>
  </r>
  <r>
    <m/>
    <x v="201"/>
    <s v="Credit Note"/>
    <s v="4401586647"/>
    <s v="BUILDERS WAREHOUSE:LYNNWOOD"/>
    <s v="SEEDLINGS ASS  28884"/>
    <n v="-50"/>
    <n v="33.5"/>
    <n v="-1675"/>
    <n v="-2144871.1400000011"/>
    <x v="35"/>
  </r>
  <r>
    <m/>
    <x v="201"/>
    <s v="Credit Note"/>
    <s v="4401586639"/>
    <s v="BUILDERS WAREHOUSE:WOODLANDS"/>
    <s v="SEEDLINGS ASS  28884"/>
    <n v="-70"/>
    <n v="33.5"/>
    <n v="-2345"/>
    <n v="-2147216.1400000011"/>
    <x v="35"/>
  </r>
  <r>
    <m/>
    <x v="201"/>
    <s v="Credit Note"/>
    <s v="4401586590"/>
    <s v="BUILDERS WAREHOUSE:GLEN EAGLES"/>
    <s v="SEEDLINGS ASS  28884"/>
    <n v="-50"/>
    <n v="33.5"/>
    <n v="-1675"/>
    <n v="-2148891.1400000011"/>
    <x v="35"/>
  </r>
  <r>
    <m/>
    <x v="201"/>
    <s v="Credit Note"/>
    <s v="5144627224"/>
    <s v="PICK N PAY:NORWOOD"/>
    <s v="SEEDLINGS ASS"/>
    <n v="-40"/>
    <n v="5.0242500000000003"/>
    <n v="-200.97"/>
    <n v="-2149092.1100000013"/>
    <x v="35"/>
  </r>
  <r>
    <m/>
    <x v="201"/>
    <s v="Credit Note"/>
    <s v="5144627227"/>
    <s v="PICK N PAY:GREENSTONE"/>
    <s v="SEEDLINGS ASS"/>
    <n v="-40"/>
    <n v="5.0242500000000003"/>
    <n v="-200.97"/>
    <n v="-2149293.0800000015"/>
    <x v="35"/>
  </r>
  <r>
    <m/>
    <x v="27"/>
    <s v="Credit Note"/>
    <s v="38166"/>
    <s v="FH CHAMBERLAIN TRADING (PTY) LTD:MONTANA"/>
    <s v="SEEDLINGS ASS"/>
    <n v="-274"/>
    <n v="29.95"/>
    <n v="-8206.2999999999993"/>
    <n v="-2157499.3800000013"/>
    <x v="35"/>
  </r>
  <r>
    <m/>
    <x v="27"/>
    <s v="Credit Note"/>
    <s v="4401586982"/>
    <s v="BUILDERS WAREHOUSE:MIDDELBURG"/>
    <s v="SEEDLINGS ASS  28884"/>
    <n v="-24"/>
    <n v="33.5"/>
    <n v="-804"/>
    <n v="-2158303.3800000013"/>
    <x v="35"/>
  </r>
  <r>
    <m/>
    <x v="27"/>
    <s v="Credit Note"/>
    <s v="4401586995"/>
    <s v="BUILDERS WAREHOUSE:ZAMBEZI"/>
    <s v="SEEDLINGS ASS  28884"/>
    <n v="-43"/>
    <n v="33.5"/>
    <n v="-1440.5"/>
    <n v="-2159743.8800000013"/>
    <x v="35"/>
  </r>
  <r>
    <m/>
    <x v="27"/>
    <s v="Credit Note"/>
    <s v="4401586985"/>
    <s v="BUILDERS WAREHOUSE:GEZINA NEW"/>
    <s v="SEEDLINGS ASS  28884"/>
    <n v="-100"/>
    <n v="33.5"/>
    <n v="-3350"/>
    <n v="-2163093.8800000013"/>
    <x v="35"/>
  </r>
  <r>
    <m/>
    <x v="27"/>
    <s v="Credit Note"/>
    <s v="4401586946"/>
    <s v="BUILDERS WAREHOUSE:CHERRY LANE"/>
    <s v="SEEDLINGS ASS  28884"/>
    <n v="-17"/>
    <n v="33.5"/>
    <n v="-569.5"/>
    <n v="-2163663.3800000013"/>
    <x v="35"/>
  </r>
  <r>
    <m/>
    <x v="27"/>
    <s v="Credit Note"/>
    <s v="4401586935"/>
    <s v="BUILDERS WAREHOUSE:EMALALHENI"/>
    <s v="SEEDLINGS ASS  28884"/>
    <n v="-30"/>
    <n v="33.5"/>
    <n v="-1005"/>
    <n v="-2164668.3800000013"/>
    <x v="35"/>
  </r>
  <r>
    <m/>
    <x v="27"/>
    <s v="Credit Note"/>
    <s v="4401586981"/>
    <s v="BUILDERS WAREHOUSE:CRAIGHALL PARK"/>
    <s v="SEEDLINGS ASS  28884"/>
    <n v="-15"/>
    <n v="33.5"/>
    <n v="-502.5"/>
    <n v="-2165170.8800000013"/>
    <x v="35"/>
  </r>
  <r>
    <m/>
    <x v="27"/>
    <s v="Credit Note"/>
    <s v="4401586964"/>
    <s v="BUILDERS WAREHOUSE:KLERKSDORP"/>
    <s v="SEEDLINGS ASS  28884"/>
    <n v="-20"/>
    <n v="33.5"/>
    <n v="-670"/>
    <n v="-2165840.8800000013"/>
    <x v="35"/>
  </r>
  <r>
    <m/>
    <x v="27"/>
    <s v="Credit Note"/>
    <s v="4401586936"/>
    <s v="BUILDERS WAREHOUSE:SOUTHGATE"/>
    <s v="SEEDLINGS ASS  28884"/>
    <n v="-10"/>
    <n v="33.5"/>
    <n v="-335"/>
    <n v="-2166175.8800000013"/>
    <x v="35"/>
  </r>
  <r>
    <m/>
    <x v="27"/>
    <s v="Credit Note"/>
    <s v="5144627223"/>
    <s v="PICK N PAY:WOODMEAD"/>
    <s v="SEEDLINGS ASS"/>
    <n v="-50"/>
    <n v="5.0244"/>
    <n v="-251.22"/>
    <n v="-2166427.1000000015"/>
    <x v="35"/>
  </r>
  <r>
    <m/>
    <x v="27"/>
    <s v="Credit Note"/>
    <s v="5144627225"/>
    <s v="PICK N PAY:PRINCESS CROSSING"/>
    <s v="SEEDLINGS ASS"/>
    <n v="-50"/>
    <n v="5.0244"/>
    <n v="-251.22"/>
    <n v="-2166678.3200000017"/>
    <x v="35"/>
  </r>
  <r>
    <m/>
    <x v="27"/>
    <s v="Credit Note"/>
    <s v="5144627222"/>
    <s v="PICK N PAY:KLERKSDORP"/>
    <s v="SEEDLINGS ASS"/>
    <n v="-100"/>
    <n v="5.0243000000000002"/>
    <n v="-502.43"/>
    <n v="-2167180.7500000019"/>
    <x v="35"/>
  </r>
  <r>
    <m/>
    <x v="27"/>
    <s v="Credit Note"/>
    <s v="4401586978"/>
    <s v="BUILDERS WAREHOUSE:ZAMBEZI"/>
    <s v="SEEDLINGS ASS  28884"/>
    <n v="-43"/>
    <n v="33.5"/>
    <n v="-1440.5"/>
    <n v="-2168621.2500000019"/>
    <x v="35"/>
  </r>
  <r>
    <m/>
    <x v="202"/>
    <s v="Credit Note"/>
    <s v="1699"/>
    <s v="LITTLE AUSTRIA"/>
    <s v="SEEDLINGS ASS"/>
    <n v="-16"/>
    <n v="31.8"/>
    <n v="-508.8"/>
    <n v="-2169130.0500000017"/>
    <x v="35"/>
  </r>
  <r>
    <m/>
    <x v="202"/>
    <s v="Credit Note"/>
    <s v="1700"/>
    <s v="CRISANRA KWEKERY"/>
    <s v="SEEDLINGS ASS"/>
    <n v="-2"/>
    <n v="27.8"/>
    <n v="-55.6"/>
    <n v="-2169185.6500000018"/>
    <x v="35"/>
  </r>
  <r>
    <m/>
    <x v="202"/>
    <s v="Credit Note"/>
    <s v="4401587315"/>
    <s v="BUILDERS WAREHOUSE:BLOEMFONTEIN"/>
    <s v="SEEDLINGS ASS  28884"/>
    <n v="-80"/>
    <n v="33.5"/>
    <n v="-2680"/>
    <n v="-2171865.6500000018"/>
    <x v="35"/>
  </r>
  <r>
    <m/>
    <x v="202"/>
    <s v="Credit Note"/>
    <s v="4401587266"/>
    <s v="BUILDERS WAREHOUSE:POLOKWANE"/>
    <s v="SEEDLINGS ASS  28884"/>
    <n v="-30"/>
    <n v="33.5"/>
    <n v="-1005"/>
    <n v="-2172870.6500000018"/>
    <x v="35"/>
  </r>
  <r>
    <m/>
    <x v="202"/>
    <s v="Credit Note"/>
    <s v="4401587327"/>
    <s v="BUILDERS WAREHOUSE:BAOBAB"/>
    <s v="SEEDLINGS ASS  28884"/>
    <n v="-70"/>
    <n v="33.5"/>
    <n v="-2345"/>
    <n v="-2175215.6500000018"/>
    <x v="35"/>
  </r>
  <r>
    <m/>
    <x v="202"/>
    <s v="Credit Note"/>
    <s v="4401587220"/>
    <s v="BUILDERS WAREHOUSE:NEWCASTLE"/>
    <s v="SEEDLINGS ASS  28884"/>
    <n v="-100"/>
    <n v="33.5"/>
    <n v="-3350"/>
    <n v="-2178565.6500000018"/>
    <x v="35"/>
  </r>
  <r>
    <m/>
    <x v="202"/>
    <s v="Credit Note"/>
    <s v="4401587301"/>
    <s v="BUILDERS WAREHOUSE:GREENSTONE"/>
    <s v="SEEDLINGS ASS  28884"/>
    <n v="-15"/>
    <n v="33.5"/>
    <n v="-502.5"/>
    <n v="-2179068.1500000018"/>
    <x v="35"/>
  </r>
  <r>
    <m/>
    <x v="202"/>
    <s v="Credit Note"/>
    <s v="4401587246"/>
    <s v="BUILDERS WAREHOUSE:NOORDHEUWEL"/>
    <s v="SEEDLINGS ASS  28884"/>
    <n v="-11"/>
    <n v="33.5"/>
    <n v="-368.5"/>
    <n v="-2179436.6500000018"/>
    <x v="35"/>
  </r>
  <r>
    <m/>
    <x v="202"/>
    <s v="Credit Note"/>
    <s v="4401587293"/>
    <s v="BUILDERS WAREHOUSE:NORWOOD"/>
    <s v="SEEDLINGS ASS  28884"/>
    <n v="-6"/>
    <n v="33.5"/>
    <n v="-201"/>
    <n v="-2179637.6500000018"/>
    <x v="35"/>
  </r>
  <r>
    <m/>
    <x v="202"/>
    <s v="Credit Note"/>
    <s v="4401587277"/>
    <s v="BUILDERS WAREHOUSE:KEMPTON PARK"/>
    <s v="SEEDLINGS ASS  28884"/>
    <n v="-85"/>
    <n v="33.5"/>
    <n v="-2847.5"/>
    <n v="-2182485.1500000018"/>
    <x v="35"/>
  </r>
  <r>
    <m/>
    <x v="202"/>
    <s v="Credit Note"/>
    <s v="4401587254"/>
    <s v="BUILDERS WAREHOUSE:BEDWORTH PARK"/>
    <s v="SEEDLINGS ASS  28884"/>
    <n v="-100"/>
    <n v="33.5"/>
    <n v="-3350"/>
    <n v="-2185835.1500000018"/>
    <x v="35"/>
  </r>
  <r>
    <m/>
    <x v="202"/>
    <s v="Credit Note"/>
    <s v="18256"/>
    <s v="FH CHAMBERLAIN TRADING (PTY) LTD:WATERKLOOF GLEN"/>
    <s v="SEEDLINGS ASS"/>
    <n v="-17"/>
    <n v="29.95"/>
    <n v="-509.15"/>
    <n v="-2186344.3000000017"/>
    <x v="35"/>
  </r>
  <r>
    <m/>
    <x v="203"/>
    <s v="Credit Note"/>
    <s v="RTS1039338"/>
    <s v="RIVERSIDE MICA"/>
    <s v="SEEDLINGS ASS"/>
    <n v="-3"/>
    <n v="28.99"/>
    <n v="-86.97"/>
    <n v="-2186431.2700000019"/>
    <x v="35"/>
  </r>
  <r>
    <m/>
    <x v="203"/>
    <s v="Credit Note"/>
    <s v="20103"/>
    <s v="FH CHAMBERLAIN TRADING (PTY) LTD:STRUBENSVALLEY"/>
    <s v="SEEDLINGS ASS"/>
    <n v="-48"/>
    <n v="29.95"/>
    <n v="-1437.6"/>
    <n v="-2187868.870000002"/>
    <x v="35"/>
  </r>
  <r>
    <m/>
    <x v="203"/>
    <s v="Credit Note"/>
    <s v="47906"/>
    <s v="FH CHAMBERLAIN TRADING (PTY) LTD:CENTURION"/>
    <s v="SEEDLINGS ASS"/>
    <n v="-85"/>
    <n v="29.95"/>
    <n v="-2545.75"/>
    <n v="-2190414.620000002"/>
    <x v="35"/>
  </r>
  <r>
    <m/>
    <x v="203"/>
    <s v="Credit Note"/>
    <s v="4401587565"/>
    <s v="BUILDERS WAREHOUSE:BOKSBURG (NEW)"/>
    <s v="SEEDLINGS ASS  28884"/>
    <n v="-9"/>
    <n v="33.5"/>
    <n v="-301.5"/>
    <n v="-2190716.120000002"/>
    <x v="35"/>
  </r>
  <r>
    <m/>
    <x v="203"/>
    <s v="Credit Note"/>
    <s v="4401587582"/>
    <s v="BUILDERS WAREHOUSE:BEDFORDVIEW"/>
    <s v="SEEDLINGS ASS  28884"/>
    <n v="-35"/>
    <n v="33.5"/>
    <n v="-1172.5"/>
    <n v="-2191888.620000002"/>
    <x v="35"/>
  </r>
  <r>
    <m/>
    <x v="203"/>
    <s v="Credit Note"/>
    <s v="4401587554"/>
    <s v="BUILDERS WAREHOUSE:NORTHRIDING"/>
    <s v="SEEDLINGS ASS  28884"/>
    <n v="-90"/>
    <n v="33.5"/>
    <n v="-3015"/>
    <n v="-2194903.620000002"/>
    <x v="35"/>
  </r>
  <r>
    <m/>
    <x v="203"/>
    <s v="Credit Note"/>
    <s v="4401587526"/>
    <s v="BUILDERS WAREHOUSE:BRYANSTON"/>
    <s v="SEEDLINGS ASS  28884"/>
    <n v="-10"/>
    <n v="33.5"/>
    <n v="-335"/>
    <n v="-2195238.620000002"/>
    <x v="35"/>
  </r>
  <r>
    <m/>
    <x v="203"/>
    <s v="Credit Note"/>
    <s v="4401587570"/>
    <s v="BUILDERS WAREHOUSE:SUNWARD PARK"/>
    <s v="SEEDLINGS ASS  28884"/>
    <n v="-19"/>
    <n v="33.5"/>
    <n v="-636.5"/>
    <n v="-2195875.120000002"/>
    <x v="35"/>
  </r>
  <r>
    <m/>
    <x v="203"/>
    <s v="Credit Note"/>
    <s v="4401587553"/>
    <s v="BUILDERS WAREHOUSE:FLORIDA GLEN"/>
    <s v="SEEDLINGS ASS  28884"/>
    <n v="-15"/>
    <n v="33.5"/>
    <n v="-502.5"/>
    <n v="-2196377.620000002"/>
    <x v="35"/>
  </r>
  <r>
    <m/>
    <x v="203"/>
    <s v="Credit Note"/>
    <s v="4401587573"/>
    <s v="BUILDERS WAREHOUSE:EDENVALE"/>
    <s v="SEEDLINGS ASS  28884"/>
    <n v="-34"/>
    <n v="33.5"/>
    <n v="-1139"/>
    <n v="-2197516.620000002"/>
    <x v="35"/>
  </r>
  <r>
    <m/>
    <x v="203"/>
    <s v="Credit Note"/>
    <s v="89621A"/>
    <s v="CENTRAL NURSERY DEPOT"/>
    <s v="SEEDLINGS ASS"/>
    <n v="-30"/>
    <n v="33.99"/>
    <n v="-1019.7"/>
    <n v="-2198536.3200000022"/>
    <x v="35"/>
  </r>
  <r>
    <m/>
    <x v="309"/>
    <s v="Credit Note"/>
    <s v="4401587962"/>
    <s v="BUILDERS WAREHOUSE:NORTHMEAD"/>
    <s v="SEEDLINGS ASS  28884"/>
    <n v="-15"/>
    <n v="33.5"/>
    <n v="-502.5"/>
    <n v="-2199038.8200000022"/>
    <x v="35"/>
  </r>
  <r>
    <m/>
    <x v="309"/>
    <s v="Credit Note"/>
    <s v="4401587967"/>
    <s v="BUILDERS WAREHOUSE:STRUBENS VALLEY"/>
    <s v="SEEDLINGS ASS  28884"/>
    <n v="-25"/>
    <n v="33.5"/>
    <n v="-837.5"/>
    <n v="-2199876.3200000022"/>
    <x v="35"/>
  </r>
  <r>
    <m/>
    <x v="309"/>
    <s v="Credit Note"/>
    <s v="4401587995"/>
    <s v="BUILDERS WAREHOUSE:NOORDHEUWEL"/>
    <s v="SEEDLINGS ASS  28884"/>
    <n v="-10"/>
    <n v="33.5"/>
    <n v="-335"/>
    <n v="-2200211.3200000022"/>
    <x v="35"/>
  </r>
  <r>
    <m/>
    <x v="28"/>
    <s v="Credit Note"/>
    <s v="4401588372"/>
    <s v="BUILDERS WAREHOUSE:MAFIKENG"/>
    <s v="SEEDLINGS ASS  28884"/>
    <n v="-100"/>
    <n v="33.5"/>
    <n v="-3350"/>
    <n v="-2203561.3200000022"/>
    <x v="35"/>
  </r>
  <r>
    <m/>
    <x v="28"/>
    <s v="Credit Note"/>
    <s v="4401588337"/>
    <s v="BUILDERS WAREHOUSE:WOODLANDS"/>
    <s v="SEEDLINGS ASS  28884"/>
    <n v="-18"/>
    <n v="33.5"/>
    <n v="-603"/>
    <n v="-2204164.3200000022"/>
    <x v="35"/>
  </r>
  <r>
    <m/>
    <x v="28"/>
    <s v="Credit Note"/>
    <s v="4401588385"/>
    <s v="BUILDERS WAREHOUSE:ZAMBEZI"/>
    <s v="SEEDLINGS ASS  28884"/>
    <n v="-20"/>
    <n v="33.5"/>
    <n v="-670"/>
    <n v="-2204834.3200000022"/>
    <x v="35"/>
  </r>
  <r>
    <m/>
    <x v="28"/>
    <s v="Credit Note"/>
    <s v="4401588376"/>
    <s v="BUILDERS WAREHOUSE:FOURWAYS"/>
    <s v="SEEDLINGS ASS  28884"/>
    <n v="-4"/>
    <n v="33.5"/>
    <n v="-134"/>
    <n v="-2204968.3200000022"/>
    <x v="35"/>
  </r>
  <r>
    <m/>
    <x v="28"/>
    <s v="Credit Note"/>
    <s v="4401588349"/>
    <s v="BUILDERS WAREHOUSE:WONDER PARK"/>
    <s v="SEEDLINGS ASS  28884"/>
    <n v="-20"/>
    <n v="33.5"/>
    <n v="-670"/>
    <n v="-2205638.3200000022"/>
    <x v="35"/>
  </r>
  <r>
    <m/>
    <x v="28"/>
    <s v="Credit Note"/>
    <s v="4401588346"/>
    <s v="BUILDERS WAREHOUSE:CENTURION"/>
    <s v="SEEDLINGS ASS  28884"/>
    <n v="-16"/>
    <n v="33.5"/>
    <n v="-536"/>
    <n v="-2206174.3200000022"/>
    <x v="35"/>
  </r>
  <r>
    <m/>
    <x v="28"/>
    <s v="Credit Note"/>
    <s v="4401588383"/>
    <s v="BUILDERS WAREHOUSE:RUSTENBURG"/>
    <s v="SEEDLINGS ASS  28884"/>
    <n v="-170"/>
    <n v="33.5"/>
    <n v="-5695"/>
    <n v="-2211869.3200000022"/>
    <x v="35"/>
  </r>
  <r>
    <m/>
    <x v="28"/>
    <s v="Credit Note"/>
    <s v="4401588365"/>
    <s v="BUILDERS WAREHOUSE:GLEN EAGLES"/>
    <s v="SEEDLINGS ASS  28884"/>
    <n v="-30"/>
    <n v="33.5"/>
    <n v="-1005"/>
    <n v="-2212874.3200000022"/>
    <x v="35"/>
  </r>
  <r>
    <m/>
    <x v="29"/>
    <s v="Credit Note"/>
    <s v="4401588664"/>
    <s v="BUILDERS WAREHOUSE:ROBINDALE"/>
    <s v="SEEDLINGS ASS  28884"/>
    <n v="-60"/>
    <n v="33.5"/>
    <n v="-2010"/>
    <n v="-2214884.3200000022"/>
    <x v="35"/>
  </r>
  <r>
    <m/>
    <x v="29"/>
    <s v="Credit Note"/>
    <s v="89656A"/>
    <s v="BUILDERS WAREHOUSE:ROBINDALE"/>
    <s v="SEEDLINGS ASS  28884"/>
    <n v="-10"/>
    <n v="33.5"/>
    <n v="-335"/>
    <n v="-2215219.3200000022"/>
    <x v="35"/>
  </r>
  <r>
    <m/>
    <x v="29"/>
    <s v="Credit Note"/>
    <s v="4401588629"/>
    <s v="BUILDERS WAREHOUSE:SOUTHGATE"/>
    <s v="SEEDLINGS ASS  28884"/>
    <n v="-15"/>
    <n v="33.5"/>
    <n v="-502.5"/>
    <n v="-2215721.8200000022"/>
    <x v="35"/>
  </r>
  <r>
    <m/>
    <x v="29"/>
    <s v="Credit Note"/>
    <s v="4401588628"/>
    <s v="BUILDERS WAREHOUSE:LAMBTON"/>
    <s v="SEEDLINGS ASS  28884"/>
    <n v="-16"/>
    <n v="33.5"/>
    <n v="-536"/>
    <n v="-2216257.8200000022"/>
    <x v="35"/>
  </r>
  <r>
    <m/>
    <x v="29"/>
    <s v="Credit Note"/>
    <s v="4401588632"/>
    <s v="BUILDERS WAREHOUSE:GREENSTONE"/>
    <s v="SEEDLINGS ASS  28884"/>
    <n v="-10"/>
    <n v="33.5"/>
    <n v="-335"/>
    <n v="-2216592.8200000022"/>
    <x v="35"/>
  </r>
  <r>
    <m/>
    <x v="29"/>
    <s v="Credit Note"/>
    <s v="4401588636"/>
    <s v="BUILDERS WAREHOUSE:KEMPTON PARK"/>
    <s v="SEEDLINGS ASS  28884"/>
    <n v="-30"/>
    <n v="33.5"/>
    <n v="-1005"/>
    <n v="-2217597.8200000022"/>
    <x v="35"/>
  </r>
  <r>
    <m/>
    <x v="29"/>
    <s v="Credit Note"/>
    <s v="4401588640"/>
    <s v="BUILDERS WAREHOUSE:RIVONIA"/>
    <s v="SEEDLINGS ASS  28884"/>
    <n v="-30"/>
    <n v="33.5"/>
    <n v="-1005"/>
    <n v="-2218602.8200000022"/>
    <x v="35"/>
  </r>
  <r>
    <m/>
    <x v="30"/>
    <s v="Credit Note"/>
    <s v="1251"/>
    <s v="MONTANA GARDEN PAVILION"/>
    <s v="SEEDLINGS ASS"/>
    <n v="-47"/>
    <n v="31.8"/>
    <n v="-1494.6"/>
    <n v="-2220097.4200000023"/>
    <x v="35"/>
  </r>
  <r>
    <m/>
    <x v="30"/>
    <s v="Credit Note"/>
    <s v="29914"/>
    <s v="LIFESTYLE HOME GARDEN"/>
    <s v="SEEDLINGS ASS"/>
    <n v="-66"/>
    <n v="28.95"/>
    <n v="-1910.7"/>
    <n v="-2222008.1200000024"/>
    <x v="35"/>
  </r>
  <r>
    <m/>
    <x v="30"/>
    <s v="Credit Note"/>
    <s v="4401588891"/>
    <s v="BUILDERS WAREHOUSE:NORTHRIDING"/>
    <s v="SEEDLINGS ASS  28884"/>
    <n v="-100"/>
    <n v="33.5"/>
    <n v="-3350"/>
    <n v="-2225358.1200000024"/>
    <x v="35"/>
  </r>
  <r>
    <m/>
    <x v="30"/>
    <s v="Credit Note"/>
    <s v="4401588872"/>
    <s v="BUILDERS WAREHOUSE:EDENVALE"/>
    <s v="SEEDLINGS ASS  28884"/>
    <n v="-50"/>
    <n v="33.5"/>
    <n v="-1675"/>
    <n v="-2227033.1200000024"/>
    <x v="35"/>
  </r>
  <r>
    <m/>
    <x v="30"/>
    <s v="Credit Note"/>
    <s v="4401588873"/>
    <s v="BUILDERS WAREHOUSE:HARTEBEESPOORT"/>
    <s v="SEEDLINGS ASS  28884"/>
    <n v="-90"/>
    <n v="33.5"/>
    <n v="-3015"/>
    <n v="-2230048.1200000024"/>
    <x v="35"/>
  </r>
  <r>
    <m/>
    <x v="30"/>
    <s v="Credit Note"/>
    <s v="4401588858"/>
    <s v="BUILDERS WAREHOUSE:BETHLEHEM"/>
    <s v="SEEDLINGS ASS  28884"/>
    <n v="-103"/>
    <n v="33.5"/>
    <n v="-3450.5"/>
    <n v="-2233498.6200000024"/>
    <x v="35"/>
  </r>
  <r>
    <m/>
    <x v="30"/>
    <s v="Credit Note"/>
    <s v="4401588880"/>
    <s v="BUILDERS WAREHOUSE:NORTHMEAD"/>
    <s v="SEEDLINGS ASS  28884"/>
    <n v="-60"/>
    <n v="33.5"/>
    <n v="-2010"/>
    <n v="-2235508.6200000024"/>
    <x v="35"/>
  </r>
  <r>
    <m/>
    <x v="30"/>
    <s v="Credit Note"/>
    <s v="4401588890"/>
    <s v="BUILDERS WAREHOUSE:BOKSBURG (NEW)"/>
    <s v="SEEDLINGS ASS  28884"/>
    <n v="-30"/>
    <n v="33.5"/>
    <n v="-1005"/>
    <n v="-2236513.6200000024"/>
    <x v="35"/>
  </r>
  <r>
    <m/>
    <x v="30"/>
    <s v="Credit Note"/>
    <s v="4401588885"/>
    <s v="BUILDERS WAREHOUSE:CEDAR SQUARE"/>
    <s v="SEEDLINGS ASS  28884"/>
    <n v="-20"/>
    <n v="33.5"/>
    <n v="-670"/>
    <n v="-2237183.6200000024"/>
    <x v="35"/>
  </r>
  <r>
    <m/>
    <x v="30"/>
    <s v="Credit Note"/>
    <s v="4401588884"/>
    <s v="BUILDERS WAREHOUSE:NEWMARKET"/>
    <s v="SEEDLINGS ASS  28884"/>
    <n v="-14"/>
    <n v="33.5"/>
    <n v="-469"/>
    <n v="-2237652.6200000024"/>
    <x v="35"/>
  </r>
  <r>
    <m/>
    <x v="30"/>
    <s v="Credit Note"/>
    <s v="4401588894"/>
    <s v="BUILDERS WAREHOUSE:NELSPRUIT"/>
    <s v="SEEDLINGS ASS  28884"/>
    <n v="-100"/>
    <n v="33.5"/>
    <n v="-3350"/>
    <n v="-2241002.6200000024"/>
    <x v="35"/>
  </r>
  <r>
    <m/>
    <x v="30"/>
    <s v="Credit Note"/>
    <s v="4401588901"/>
    <s v="BUILDERS WAREHOUSE:THOHOYANDOU"/>
    <s v="SEEDLINGS ASS  28884"/>
    <n v="-250"/>
    <n v="33.5"/>
    <n v="-8375"/>
    <n v="-2249377.6200000024"/>
    <x v="35"/>
  </r>
  <r>
    <m/>
    <x v="30"/>
    <s v="Credit Note"/>
    <s v="4401588902"/>
    <s v="BUILDERS WAREHOUSE:MIDDELBURG"/>
    <s v="SEEDLINGS ASS  28884"/>
    <n v="-35"/>
    <n v="33.5"/>
    <n v="-1172.5"/>
    <n v="-2250550.1200000024"/>
    <x v="35"/>
  </r>
  <r>
    <m/>
    <x v="143"/>
    <s v="Credit Note"/>
    <s v="1362"/>
    <s v="THYME SQUARE"/>
    <s v="SEEDLINGS ASS"/>
    <n v="-71"/>
    <n v="28.95"/>
    <n v="-2055.4499999999998"/>
    <n v="-2252605.5700000026"/>
    <x v="35"/>
  </r>
  <r>
    <m/>
    <x v="31"/>
    <s v="Credit Note"/>
    <s v="1842"/>
    <s v="HABITITNAK/KEENGRO"/>
    <s v="SEEDLINGS ASS"/>
    <n v="-2"/>
    <n v="28.55"/>
    <n v="-57.1"/>
    <n v="-2252662.6700000027"/>
    <x v="35"/>
  </r>
  <r>
    <m/>
    <x v="31"/>
    <s v="Credit Note"/>
    <s v="1843"/>
    <s v="RAINBOW GARDEN AND HOME CENTRE"/>
    <s v="SEEDLINGS ASS"/>
    <n v="-10"/>
    <n v="31.8"/>
    <n v="-318"/>
    <n v="-2252980.6700000027"/>
    <x v="35"/>
  </r>
  <r>
    <m/>
    <x v="31"/>
    <s v="Credit Note"/>
    <s v="4401589393"/>
    <s v="BUILDERS WAREHOUSE:CARNIVAL MALL"/>
    <s v="SEEDLINGS ASS  28884"/>
    <n v="-90"/>
    <n v="33.5"/>
    <n v="-3015"/>
    <n v="-2255995.6700000027"/>
    <x v="35"/>
  </r>
  <r>
    <m/>
    <x v="31"/>
    <s v="Credit Note"/>
    <s v="4401589415"/>
    <s v="BUILDERS WAREHOUSE:NORWOOD"/>
    <s v="SEEDLINGS ASS  28884"/>
    <n v="-60"/>
    <n v="33.5"/>
    <n v="-2010"/>
    <n v="-2258005.6700000027"/>
    <x v="35"/>
  </r>
  <r>
    <m/>
    <x v="31"/>
    <s v="Credit Note"/>
    <s v="4401589404"/>
    <s v="BUILDERS WAREHOUSE:ROBINDALE"/>
    <s v="SEEDLINGS ASS  28884"/>
    <n v="-30"/>
    <n v="32.29"/>
    <n v="-968.7"/>
    <n v="-2258974.3700000029"/>
    <x v="35"/>
  </r>
  <r>
    <m/>
    <x v="31"/>
    <s v="Credit Note"/>
    <s v="4401589425"/>
    <s v="BUILDERS WAREHOUSE:STRUBENS VALLEY"/>
    <s v="SEEDLINGS ASS  28884"/>
    <n v="-27"/>
    <n v="33.5"/>
    <n v="-904.5"/>
    <n v="-2259878.8700000029"/>
    <x v="35"/>
  </r>
  <r>
    <m/>
    <x v="32"/>
    <s v="Credit Note"/>
    <s v="1303"/>
    <s v="PLANT FACTORY"/>
    <s v="SEEDLINGS ASS"/>
    <n v="-20"/>
    <n v="31.8"/>
    <n v="-636"/>
    <n v="-2260514.8700000029"/>
    <x v="35"/>
  </r>
  <r>
    <m/>
    <x v="32"/>
    <s v="Credit Note"/>
    <s v="16670"/>
    <s v="FH CHAMBERLAIN TRADING (PTY) LTD:RIVIERA"/>
    <s v="SEEDLINGS ASS"/>
    <n v="-19"/>
    <n v="29.95"/>
    <n v="-569.04999999999995"/>
    <n v="-2261083.9200000027"/>
    <x v="35"/>
  </r>
  <r>
    <m/>
    <x v="32"/>
    <s v="Credit Note"/>
    <s v="32202"/>
    <s v="FH CHAMBERLAIN TRADING (PTY) LTD:SILVER LAKES"/>
    <s v="SEEDLINGS ASS"/>
    <n v="-26"/>
    <n v="29.95"/>
    <n v="-778.7"/>
    <n v="-2261862.6200000029"/>
    <x v="35"/>
  </r>
  <r>
    <m/>
    <x v="32"/>
    <s v="Credit Note"/>
    <s v="12659"/>
    <s v="FH CHAMBERLAIN TRADING (PTY) LTD:KYALAMI"/>
    <s v="SEEDLINGS ASS"/>
    <n v="-37"/>
    <n v="29.95"/>
    <n v="-1108.1500000000001"/>
    <n v="-2262970.7700000028"/>
    <x v="35"/>
  </r>
  <r>
    <m/>
    <x v="32"/>
    <s v="Credit Note"/>
    <s v="4401589687"/>
    <s v="BUILDERS WAREHOUSE:SECUNDA"/>
    <s v="SEEDLINGS ASS  28884"/>
    <n v="-17"/>
    <n v="33.5"/>
    <n v="-569.5"/>
    <n v="-2263540.2700000028"/>
    <x v="35"/>
  </r>
  <r>
    <m/>
    <x v="32"/>
    <s v="Credit Note"/>
    <s v="4401589683"/>
    <s v="BUILDERS WAREHOUSE:FOURWAYS"/>
    <s v="SEEDLINGS ASS  28884"/>
    <n v="-10"/>
    <n v="33.5"/>
    <n v="-335"/>
    <n v="-2263875.2700000028"/>
    <x v="35"/>
  </r>
  <r>
    <m/>
    <x v="32"/>
    <s v="Credit Note"/>
    <s v="4401589659"/>
    <s v="BUILDERS WAREHOUSE:RIVONIA"/>
    <s v="SEEDLINGS ASS  28884"/>
    <n v="-30"/>
    <n v="33.5"/>
    <n v="-1005"/>
    <n v="-2264880.2700000028"/>
    <x v="35"/>
  </r>
  <r>
    <m/>
    <x v="32"/>
    <s v="Credit Note"/>
    <s v="4401589670"/>
    <s v="BUILDERS WAREHOUSE:BRYANSTON"/>
    <s v="SEEDLINGS ASS  28884"/>
    <n v="-15"/>
    <n v="33.5"/>
    <n v="-502.5"/>
    <n v="-2265382.7700000028"/>
    <x v="35"/>
  </r>
  <r>
    <m/>
    <x v="32"/>
    <s v="Credit Note"/>
    <s v="89691A"/>
    <s v="BUILDERS WAREHOUSE:BRYANSTON"/>
    <s v="SEEDLINGS ASS  28884"/>
    <n v="-15"/>
    <n v="33.5"/>
    <n v="-502.5"/>
    <n v="-2265885.2700000028"/>
    <x v="35"/>
  </r>
  <r>
    <m/>
    <x v="32"/>
    <s v="Credit Note"/>
    <s v="4401589647"/>
    <s v="BUILDERS WAREHOUSE:GLEN EAGLES"/>
    <s v="SEEDLINGS ASS  28884"/>
    <n v="-20"/>
    <n v="33.5"/>
    <n v="-670"/>
    <n v="-2266555.2700000028"/>
    <x v="35"/>
  </r>
  <r>
    <m/>
    <x v="32"/>
    <s v="Credit Note"/>
    <s v="4401589677"/>
    <s v="BUILDERS WAREHOUSE:GEZINA NEW"/>
    <s v="SEEDLINGS ASS  28884"/>
    <n v="-140"/>
    <n v="33.5"/>
    <n v="-4690"/>
    <n v="-2271245.2700000028"/>
    <x v="35"/>
  </r>
  <r>
    <m/>
    <x v="32"/>
    <s v="Credit Note"/>
    <s v="4401589658"/>
    <s v="BUILDERS WAREHOUSE:CHERRY LANE"/>
    <s v="SEEDLINGS ASS  28884"/>
    <n v="-64"/>
    <n v="33.5"/>
    <n v="-2144"/>
    <n v="-2273389.2700000028"/>
    <x v="35"/>
  </r>
  <r>
    <m/>
    <x v="32"/>
    <s v="Credit Note"/>
    <s v="4401589674"/>
    <s v="BUILDERS WAREHOUSE:LYNNWOOD"/>
    <s v="SEEDLINGS ASS  28884"/>
    <n v="-190"/>
    <n v="33.5"/>
    <n v="-6365"/>
    <n v="-2279754.2700000028"/>
    <x v="35"/>
  </r>
  <r>
    <m/>
    <x v="32"/>
    <s v="Credit Note"/>
    <s v="4401589686"/>
    <s v="BUILDERS WAREHOUSE:ERASMUS PARK"/>
    <s v="SEEDLINGS ASS  28884"/>
    <n v="-60"/>
    <n v="33.5"/>
    <n v="-2010"/>
    <n v="-2281764.2700000028"/>
    <x v="35"/>
  </r>
  <r>
    <m/>
    <x v="32"/>
    <s v="Credit Note"/>
    <s v="4401589655"/>
    <s v="BUILDERS WAREHOUSE:RUSTENBURG"/>
    <s v="SEEDLINGS ASS  28884"/>
    <n v="-37"/>
    <n v="33.5"/>
    <n v="-1239.5"/>
    <n v="-2283003.7700000028"/>
    <x v="35"/>
  </r>
  <r>
    <m/>
    <x v="32"/>
    <s v="Credit Note"/>
    <s v="4401589668"/>
    <s v="BUILDERS WAREHOUSE:BLOEMFONTEIN"/>
    <s v="SEEDLINGS ASS  28884"/>
    <n v="-160"/>
    <n v="33.5"/>
    <n v="-5360"/>
    <n v="-2288363.7700000028"/>
    <x v="35"/>
  </r>
  <r>
    <m/>
    <x v="204"/>
    <s v="Credit Note"/>
    <s v="4401589887"/>
    <s v="BUILDERS WAREHOUSE:SOUTHGATE"/>
    <s v="SEEDLINGS ASS  28884"/>
    <n v="-25"/>
    <n v="33.5"/>
    <n v="-837.5"/>
    <n v="-2289201.2700000028"/>
    <x v="35"/>
  </r>
  <r>
    <m/>
    <x v="204"/>
    <s v="Credit Note"/>
    <s v="4401589898"/>
    <s v="BUILDERS WAREHOUSE:FLORIDA GLEN"/>
    <s v="SEEDLINGS ASS  28884"/>
    <n v="-25"/>
    <n v="33.5"/>
    <n v="-837.5"/>
    <n v="-2290038.7700000028"/>
    <x v="35"/>
  </r>
  <r>
    <m/>
    <x v="204"/>
    <s v="Credit Note"/>
    <s v="4401589899"/>
    <s v="BUILDERS WAREHOUSE:LAMBTON"/>
    <s v="SEEDLINGS ASS  28884"/>
    <n v="-20"/>
    <n v="33.5"/>
    <n v="-670"/>
    <n v="-2290708.7700000028"/>
    <x v="35"/>
  </r>
  <r>
    <m/>
    <x v="204"/>
    <s v="Credit Note"/>
    <s v="4401589902"/>
    <s v="BUILDERS WAREHOUSE:KLERKSDORP"/>
    <s v="SEEDLINGS ASS  28884"/>
    <n v="-60"/>
    <n v="33.5"/>
    <n v="-2010"/>
    <n v="-2292718.7700000028"/>
    <x v="35"/>
  </r>
  <r>
    <m/>
    <x v="324"/>
    <s v="Credit Note"/>
    <s v="4401583837"/>
    <s v="BUILDERS WAREHOUSE:KEMPTON PARK"/>
    <s v="SEEDLINGS ASS  28884"/>
    <n v="-50"/>
    <n v="33.5"/>
    <n v="-1675"/>
    <n v="-2294393.7700000028"/>
    <x v="35"/>
  </r>
  <r>
    <m/>
    <x v="310"/>
    <s v="Credit Note"/>
    <s v="1253"/>
    <s v="CRISANRA KWEKERY"/>
    <s v="SEEDLINGS ASS"/>
    <n v="-15"/>
    <n v="27.8"/>
    <n v="-417"/>
    <n v="-2294810.7700000028"/>
    <x v="35"/>
  </r>
  <r>
    <m/>
    <x v="310"/>
    <s v="Credit Note"/>
    <s v="1252"/>
    <s v="PLANTYARD"/>
    <s v="SEEDLINGS ASS"/>
    <n v="-4"/>
    <n v="31.8"/>
    <n v="-127.2"/>
    <n v="-2294937.970000003"/>
    <x v="35"/>
  </r>
  <r>
    <m/>
    <x v="310"/>
    <s v="Credit Note"/>
    <s v="4401590342"/>
    <s v="BUILDERS WAREHOUSE:VEREENIGING"/>
    <s v="SEEDLINGS ASS  28884"/>
    <n v="-35"/>
    <n v="33.5"/>
    <n v="-1172.5"/>
    <n v="-2296110.470000003"/>
    <x v="35"/>
  </r>
  <r>
    <m/>
    <x v="310"/>
    <s v="Credit Note"/>
    <s v="4401590348"/>
    <s v="BUILDERS WAREHOUSE:NORWOOD"/>
    <s v="SEEDLINGS ASS  28884"/>
    <n v="-20"/>
    <n v="33.5"/>
    <n v="-670"/>
    <n v="-2296780.470000003"/>
    <x v="35"/>
  </r>
  <r>
    <m/>
    <x v="310"/>
    <s v="Credit Note"/>
    <s v="4401590352"/>
    <s v="BUILDERS WAREHOUSE:GREENSTONE"/>
    <s v="SEEDLINGS ASS  28884"/>
    <n v="-21"/>
    <n v="33.5"/>
    <n v="-703.5"/>
    <n v="-2297483.970000003"/>
    <x v="35"/>
  </r>
  <r>
    <m/>
    <x v="310"/>
    <s v="Credit Note"/>
    <s v="4401590346"/>
    <s v="BUILDERS WAREHOUSE:KEMPTON PARK"/>
    <s v="SEEDLINGS ASS  28884"/>
    <n v="-40"/>
    <n v="33.5"/>
    <n v="-1340"/>
    <n v="-2298823.970000003"/>
    <x v="35"/>
  </r>
  <r>
    <m/>
    <x v="33"/>
    <s v="Credit Note"/>
    <s v="4401590514"/>
    <s v="BUILDERS WAREHOUSE:FOURWAYS"/>
    <s v="SEEDLINGS ASS  28884"/>
    <n v="-20"/>
    <n v="33.5"/>
    <n v="-670"/>
    <n v="-2299493.970000003"/>
    <x v="35"/>
  </r>
  <r>
    <m/>
    <x v="33"/>
    <s v="Credit Note"/>
    <s v="4401590507"/>
    <s v="BUILDERS WAREHOUSE:RIVONIA"/>
    <s v="SEEDLINGS ASS  28884"/>
    <n v="-50"/>
    <n v="33.5"/>
    <n v="-1675"/>
    <n v="-2301168.970000003"/>
    <x v="35"/>
  </r>
  <r>
    <m/>
    <x v="33"/>
    <s v="Credit Note"/>
    <s v="4401590521"/>
    <s v="BUILDERS WAREHOUSE:NORTHRIDING"/>
    <s v="SEEDLINGS ASS  28884"/>
    <n v="-80"/>
    <n v="33.5"/>
    <n v="-2680"/>
    <n v="-2303848.970000003"/>
    <x v="35"/>
  </r>
  <r>
    <m/>
    <x v="33"/>
    <s v="Credit Note"/>
    <s v="4401590506"/>
    <s v="BUILDERS WAREHOUSE:GLEN EAGLES"/>
    <s v="SEEDLINGS ASS  28884"/>
    <n v="-60"/>
    <n v="33.5"/>
    <n v="-2010"/>
    <n v="-2305858.970000003"/>
    <x v="35"/>
  </r>
  <r>
    <m/>
    <x v="33"/>
    <s v="Credit Note"/>
    <s v="29940"/>
    <s v="LIFESTYLE HOME GARDEN"/>
    <s v="SEEDLINGS ASS"/>
    <n v="-167"/>
    <n v="30"/>
    <n v="-5010"/>
    <n v="-2310868.970000003"/>
    <x v="35"/>
  </r>
  <r>
    <m/>
    <x v="33"/>
    <s v="Credit Note"/>
    <s v="4401590517"/>
    <s v="BUILDERS WAREHOUSE:ZAMBEZI"/>
    <s v="SEEDLINGS ASS  28884"/>
    <n v="-100"/>
    <n v="33.5"/>
    <n v="-3350"/>
    <n v="-2314218.970000003"/>
    <x v="35"/>
  </r>
  <r>
    <m/>
    <x v="33"/>
    <s v="Credit Note"/>
    <s v="4401590515"/>
    <s v="BUILDERS WAREHOUSE:CEDAR SQUARE"/>
    <s v="SEEDLINGS ASS  28884"/>
    <n v="-40"/>
    <n v="33.5"/>
    <n v="-1340"/>
    <n v="-2315558.970000003"/>
    <x v="35"/>
  </r>
  <r>
    <m/>
    <x v="311"/>
    <s v="Credit Note"/>
    <s v="48105"/>
    <s v="FH CHAMBERLAIN TRADING (PTY) LTD"/>
    <s v="SEEDLINGS ASS"/>
    <n v="-39"/>
    <n v="29.95"/>
    <n v="-1168.05"/>
    <n v="-2316727.0200000028"/>
    <x v="35"/>
  </r>
  <r>
    <m/>
    <x v="311"/>
    <s v="Credit Note"/>
    <s v="4401590710"/>
    <s v="BUILDERS WAREHOUSE:CRAIGHALL PARK"/>
    <s v="SEEDLINGS ASS  28884"/>
    <n v="-50"/>
    <n v="33.5"/>
    <n v="-1675"/>
    <n v="-2318402.0200000028"/>
    <x v="35"/>
  </r>
  <r>
    <m/>
    <x v="34"/>
    <s v="Credit Note"/>
    <s v="1625"/>
    <s v="HABITITNAK/KEENGRO"/>
    <s v="SEEDLINGS ASS"/>
    <n v="-8"/>
    <n v="28.55"/>
    <n v="-228.4"/>
    <n v="-2318630.4200000027"/>
    <x v="35"/>
  </r>
  <r>
    <m/>
    <x v="34"/>
    <s v="Credit Note"/>
    <s v="16054"/>
    <s v="GARDENSHOP PARKTOWN"/>
    <s v="SEEDLINGS ASS"/>
    <n v="-75"/>
    <n v="33.5"/>
    <n v="-2512.5"/>
    <n v="-2321142.9200000027"/>
    <x v="35"/>
  </r>
  <r>
    <m/>
    <x v="34"/>
    <s v="Credit Note"/>
    <s v="RST1039626"/>
    <s v="RIVERSIDE MICA"/>
    <s v="SEEDLINGS ASS"/>
    <n v="-24"/>
    <n v="32.19"/>
    <n v="-772.56"/>
    <n v="-2321915.4800000028"/>
    <x v="35"/>
  </r>
  <r>
    <m/>
    <x v="34"/>
    <s v="Credit Note"/>
    <s v="12665"/>
    <s v="FH CHAMBERLAIN TRADING (PTY) LTD:KYALAMI"/>
    <s v="SEEDLINGS ASS"/>
    <n v="-23"/>
    <n v="29.95"/>
    <n v="-688.85"/>
    <n v="-2322604.3300000029"/>
    <x v="35"/>
  </r>
  <r>
    <m/>
    <x v="34"/>
    <s v="Credit Note"/>
    <s v="4401590860"/>
    <s v="BUILDERS WAREHOUSE:NOORDHEUWEL"/>
    <s v="SEEDLINGS ASS  28884"/>
    <n v="-10"/>
    <n v="33.5"/>
    <n v="-335"/>
    <n v="-2322939.3300000029"/>
    <x v="35"/>
  </r>
  <r>
    <m/>
    <x v="34"/>
    <s v="Credit Note"/>
    <s v="4401590861"/>
    <s v="BUILDERS WAREHOUSE:STRUBENS VALLEY"/>
    <s v="SEEDLINGS ASS  28884"/>
    <n v="-20"/>
    <n v="33.5"/>
    <n v="-670"/>
    <n v="-2323609.3300000029"/>
    <x v="35"/>
  </r>
  <r>
    <m/>
    <x v="34"/>
    <s v="Credit Note"/>
    <s v="4401590851"/>
    <s v="BUILDERS WAREHOUSE:SUNWARD PARK"/>
    <s v="SEEDLINGS ASS  28884"/>
    <n v="-119"/>
    <n v="33.5"/>
    <n v="-3986.5"/>
    <n v="-2327595.8300000029"/>
    <x v="35"/>
  </r>
  <r>
    <m/>
    <x v="34"/>
    <s v="Credit Note"/>
    <s v="4401590859"/>
    <s v="BUILDERS WAREHOUSE:EDENVALE"/>
    <s v="SEEDLINGS ASS  28884"/>
    <n v="-23"/>
    <n v="33.5"/>
    <n v="-770.5"/>
    <n v="-2328366.3300000029"/>
    <x v="35"/>
  </r>
  <r>
    <m/>
    <x v="34"/>
    <s v="Credit Note"/>
    <s v="4401590857"/>
    <s v="BUILDERS WAREHOUSE:BETHLEHEM"/>
    <s v="SEEDLINGS ASS  28884"/>
    <n v="-60"/>
    <n v="33.5"/>
    <n v="-2010"/>
    <n v="-2330376.3300000029"/>
    <x v="35"/>
  </r>
  <r>
    <m/>
    <x v="6"/>
    <s v="Credit Note"/>
    <s v="4401591231"/>
    <s v="BUILDERS WAREHOUSE:KEMPTON PARK"/>
    <s v="SEEDLINGS ASS  28884"/>
    <n v="-20"/>
    <n v="33.5"/>
    <n v="-670"/>
    <n v="-2331046.3300000029"/>
    <x v="35"/>
  </r>
  <r>
    <m/>
    <x v="6"/>
    <s v="Credit Note"/>
    <s v="1363"/>
    <s v="LITTLE AUSTRIA"/>
    <s v="SEEDLINGS ASS"/>
    <n v="-9"/>
    <n v="31.8"/>
    <n v="-286.2"/>
    <n v="-2331332.5300000031"/>
    <x v="35"/>
  </r>
  <r>
    <m/>
    <x v="6"/>
    <s v="Credit Note"/>
    <s v="4401591211"/>
    <s v="BUILDERS WAREHOUSE:GREENSTONE"/>
    <s v="SEEDLINGS ASS  28884"/>
    <n v="-20"/>
    <n v="33.5"/>
    <n v="-670"/>
    <n v="-2332002.5300000031"/>
    <x v="35"/>
  </r>
  <r>
    <m/>
    <x v="6"/>
    <s v="Credit Note"/>
    <s v="4401591223"/>
    <s v="BUILDERS WAREHOUSE:BOKSBURG (NEW)"/>
    <s v="SEEDLINGS ASS  28884"/>
    <n v="-30"/>
    <n v="33.5"/>
    <n v="-1005"/>
    <n v="-2333007.5300000031"/>
    <x v="35"/>
  </r>
  <r>
    <m/>
    <x v="6"/>
    <s v="Credit Note"/>
    <s v="4401591235"/>
    <s v="BUILDERS WAREHOUSE:NORTHMEAD"/>
    <s v="SEEDLINGS ASS  28884"/>
    <n v="-20"/>
    <n v="33.5"/>
    <n v="-670"/>
    <n v="-2333677.5300000031"/>
    <x v="35"/>
  </r>
  <r>
    <m/>
    <x v="6"/>
    <s v="Credit Note"/>
    <s v="4401591243"/>
    <s v="BUILDERS WAREHOUSE:NOORDHEUWEL"/>
    <s v="SEEDLINGS ASS  28884"/>
    <n v="-20"/>
    <n v="33.5"/>
    <n v="-670"/>
    <n v="-2334347.5300000031"/>
    <x v="35"/>
  </r>
  <r>
    <m/>
    <x v="6"/>
    <s v="Credit Note"/>
    <s v="4401591209"/>
    <s v="BUILDERS WAREHOUSE:ROBINDALE"/>
    <s v="SEEDLINGS ASS  28884"/>
    <n v="-50"/>
    <n v="33.5"/>
    <n v="-1675"/>
    <n v="-2336022.5300000031"/>
    <x v="35"/>
  </r>
  <r>
    <m/>
    <x v="6"/>
    <s v="Credit Note"/>
    <s v="4401591241"/>
    <s v="BUILDERS WAREHOUSE:NORWOOD"/>
    <s v="SEEDLINGS ASS  28884"/>
    <n v="-20"/>
    <n v="33.5"/>
    <n v="-670"/>
    <n v="-2336692.5300000031"/>
    <x v="35"/>
  </r>
  <r>
    <m/>
    <x v="6"/>
    <s v="Credit Note"/>
    <s v="4401591236"/>
    <s v="BUILDERS WAREHOUSE:NEWMARKET"/>
    <s v="SEEDLINGS ASS  28884"/>
    <n v="-50"/>
    <n v="33.5"/>
    <n v="-1675"/>
    <n v="-2338367.5300000031"/>
    <x v="35"/>
  </r>
  <r>
    <m/>
    <x v="7"/>
    <s v="Credit Note"/>
    <s v="1899"/>
    <s v="ECKARDS GARDEN PAVILION"/>
    <s v="SEEDLINGS ASS"/>
    <n v="-28"/>
    <n v="31.2"/>
    <n v="-873.6"/>
    <n v="-2339241.1300000031"/>
    <x v="35"/>
  </r>
  <r>
    <m/>
    <x v="7"/>
    <s v="Credit Note"/>
    <s v="4401591437"/>
    <s v="BUILDERS WAREHOUSE:GLEN EAGLES"/>
    <s v="SEEDLINGS ASS  28884"/>
    <n v="-20"/>
    <n v="33.5"/>
    <n v="-670"/>
    <n v="-2339911.1300000031"/>
    <x v="35"/>
  </r>
  <r>
    <m/>
    <x v="7"/>
    <s v="Credit Note"/>
    <s v="4401591442"/>
    <s v="BUILDERS WAREHOUSE:CHERRY LANE"/>
    <s v="SEEDLINGS ASS  28884"/>
    <n v="-80"/>
    <n v="33.5"/>
    <n v="-2680"/>
    <n v="-2342591.1300000031"/>
    <x v="35"/>
  </r>
  <r>
    <m/>
    <x v="7"/>
    <s v="Credit Note"/>
    <s v="4401591428"/>
    <s v="BUILDERS WAREHOUSE:BRYANSTON"/>
    <s v="SEEDLINGS ASS  28884"/>
    <n v="-30"/>
    <n v="33.5"/>
    <n v="-1005"/>
    <n v="-2343596.1300000031"/>
    <x v="35"/>
  </r>
  <r>
    <m/>
    <x v="7"/>
    <s v="Credit Note"/>
    <s v="4401591459"/>
    <s v="BUILDERS WAREHOUSE:LYNNWOOD"/>
    <s v="SEEDLINGS ASS  28884"/>
    <n v="-130"/>
    <n v="33.5"/>
    <n v="-4355"/>
    <n v="-2347951.1300000031"/>
    <x v="35"/>
  </r>
  <r>
    <m/>
    <x v="7"/>
    <s v="Credit Note"/>
    <s v="4401591466"/>
    <s v="BUILDERS WAREHOUSE:SILVERLAKES"/>
    <s v="SEEDLINGS ASS  28884"/>
    <n v="-173"/>
    <n v="33.5"/>
    <n v="-5795.5"/>
    <n v="-2353746.6300000031"/>
    <x v="35"/>
  </r>
  <r>
    <m/>
    <x v="7"/>
    <s v="Credit Note"/>
    <s v="4401591463"/>
    <s v="BUILDERS WAREHOUSE:WOODLANDS"/>
    <s v="SEEDLINGS ASS  28884"/>
    <n v="-120"/>
    <n v="33.5"/>
    <n v="-4020"/>
    <n v="-2357766.6300000031"/>
    <x v="35"/>
  </r>
  <r>
    <m/>
    <x v="7"/>
    <s v="Credit Note"/>
    <s v="4401591462"/>
    <s v="BUILDERS WAREHOUSE:GEZINA NEW"/>
    <s v="SEEDLINGS ASS  28884"/>
    <n v="-50"/>
    <n v="33.5"/>
    <n v="-1675"/>
    <n v="-2359441.6300000031"/>
    <x v="35"/>
  </r>
  <r>
    <m/>
    <x v="7"/>
    <s v="Credit Note"/>
    <s v="4401591464"/>
    <s v="BUILDERS WAREHOUSE:WONDER PARK"/>
    <s v="SEEDLINGS ASS  28884"/>
    <n v="-50"/>
    <n v="33.5"/>
    <n v="-1675"/>
    <n v="-2361116.6300000031"/>
    <x v="35"/>
  </r>
  <r>
    <m/>
    <x v="7"/>
    <s v="Credit Note"/>
    <s v="1150"/>
    <s v="CENTRAL NURSERY DEPOT"/>
    <s v="SEEDLINGS ASS"/>
    <n v="-130"/>
    <n v="33.99"/>
    <n v="-4418.7"/>
    <n v="-2365535.3300000033"/>
    <x v="35"/>
  </r>
  <r>
    <m/>
    <x v="7"/>
    <s v="Credit Note"/>
    <s v="4401591461"/>
    <s v="BUILDERS WAREHOUSE:FOURWAYS"/>
    <s v="SEEDLINGS ASS  28884"/>
    <n v="-20"/>
    <n v="33.5"/>
    <n v="-670"/>
    <n v="-2366205.3300000033"/>
    <x v="35"/>
  </r>
  <r>
    <m/>
    <x v="2"/>
    <s v="Credit Note"/>
    <s v="16060"/>
    <s v="GARDENSHOP PARKTOWN"/>
    <s v="SEEDLINGS ASS"/>
    <n v="-9"/>
    <n v="33.5"/>
    <n v="-301.5"/>
    <n v="-2366506.8300000033"/>
    <x v="35"/>
  </r>
  <r>
    <m/>
    <x v="2"/>
    <s v="Credit Note"/>
    <s v="4401591710"/>
    <s v="BUILDERS WAREHOUSE:SECUNDA"/>
    <s v="SEEDLINGS ASS  28884"/>
    <n v="-33"/>
    <n v="33.5"/>
    <n v="-1105.5"/>
    <n v="-2367612.3300000033"/>
    <x v="35"/>
  </r>
  <r>
    <m/>
    <x v="2"/>
    <s v="Credit Note"/>
    <s v="4401591694"/>
    <s v="BUILDERS WAREHOUSE:NEWCASTLE"/>
    <s v="SEEDLINGS ASS  28884"/>
    <n v="-130"/>
    <n v="33.5"/>
    <n v="-4355"/>
    <n v="-2371967.3300000033"/>
    <x v="35"/>
  </r>
  <r>
    <m/>
    <x v="2"/>
    <s v="Credit Note"/>
    <s v="4401591707"/>
    <s v="BUILDERS WAREHOUSE:SOUTHGATE"/>
    <s v="SEEDLINGS ASS  28884"/>
    <n v="-21"/>
    <n v="33.5"/>
    <n v="-703.5"/>
    <n v="-2372670.8300000033"/>
    <x v="35"/>
  </r>
  <r>
    <m/>
    <x v="2"/>
    <s v="Credit Note"/>
    <s v="4401591684"/>
    <s v="BUILDERS WAREHOUSE:KLERKSDORP"/>
    <s v="SEEDLINGS ASS  28884"/>
    <n v="-124"/>
    <n v="33.5"/>
    <n v="-4154"/>
    <n v="-2376824.8300000033"/>
    <x v="35"/>
  </r>
  <r>
    <m/>
    <x v="2"/>
    <s v="Credit Note"/>
    <s v="4401591672"/>
    <s v="BUILDERS WAREHOUSE:LAMBTON"/>
    <s v="SEEDLINGS ASS  28884"/>
    <n v="-12"/>
    <n v="33.5"/>
    <n v="-402"/>
    <n v="-2377226.8300000033"/>
    <x v="35"/>
  </r>
  <r>
    <m/>
    <x v="2"/>
    <s v="Credit Note"/>
    <s v="4401591714"/>
    <s v="BUILDERS WAREHOUSE:MAFIKENG"/>
    <s v="SEEDLINGS ASS  28884"/>
    <n v="-100"/>
    <n v="33.5"/>
    <n v="-3350"/>
    <n v="-2380576.8300000033"/>
    <x v="35"/>
  </r>
  <r>
    <m/>
    <x v="205"/>
    <s v="Credit Note"/>
    <s v="1256"/>
    <s v="PRETTY GARDENS"/>
    <s v="SEEDLINGS ASS"/>
    <n v="-34"/>
    <n v="31.8"/>
    <n v="-1081.2"/>
    <n v="-2381658.0300000035"/>
    <x v="35"/>
  </r>
  <r>
    <m/>
    <x v="205"/>
    <s v="Credit Note"/>
    <s v="1846"/>
    <s v="CRISANRA KWEKERY"/>
    <s v="SEEDLINGS ASS"/>
    <n v="-11"/>
    <n v="27.8"/>
    <n v="-305.8"/>
    <n v="-2381963.8300000033"/>
    <x v="35"/>
  </r>
  <r>
    <m/>
    <x v="205"/>
    <s v="Credit Note"/>
    <s v="RTS1039704"/>
    <s v="RIVERSIDE MICA"/>
    <s v="SEEDLINGS ASS"/>
    <n v="-10"/>
    <n v="28.99"/>
    <n v="-289.89999999999998"/>
    <n v="-2382253.7300000032"/>
    <x v="35"/>
  </r>
  <r>
    <m/>
    <x v="205"/>
    <s v="Credit Note"/>
    <s v="38324"/>
    <s v="FH CHAMBERLAIN TRADING (PTY) LTD:MONTANA"/>
    <s v="SEEDLINGS ASS"/>
    <n v="-210"/>
    <n v="31.85"/>
    <n v="-6688.5"/>
    <n v="-2388942.2300000032"/>
    <x v="35"/>
  </r>
  <r>
    <m/>
    <x v="205"/>
    <s v="Credit Note"/>
    <s v="4401591951"/>
    <s v="BUILDERS WAREHOUSE:BLOEMFONTEIN"/>
    <s v="SEEDLINGS ASS  28884"/>
    <n v="-200"/>
    <n v="33.5"/>
    <n v="-6700"/>
    <n v="-2395642.2300000032"/>
    <x v="35"/>
  </r>
  <r>
    <m/>
    <x v="205"/>
    <s v="Credit Note"/>
    <s v="4401591954"/>
    <s v="BUILDERS WAREHOUSE:NORTHRIDING"/>
    <s v="SEEDLINGS ASS  28884"/>
    <n v="-74"/>
    <n v="33.5"/>
    <n v="-2479"/>
    <n v="-2398121.2300000032"/>
    <x v="35"/>
  </r>
  <r>
    <m/>
    <x v="205"/>
    <s v="Credit Note"/>
    <s v="4401591945"/>
    <s v="BUILDERS WAREHOUSE:ROBINDALE"/>
    <s v="SEEDLINGS ASS  28884"/>
    <n v="-13"/>
    <n v="33.5"/>
    <n v="-435.5"/>
    <n v="-2398556.7300000032"/>
    <x v="35"/>
  </r>
  <r>
    <m/>
    <x v="205"/>
    <s v="Credit Note"/>
    <s v="4401591929"/>
    <s v="BUILDERS WAREHOUSE:KEMPTON PARK"/>
    <s v="SEEDLINGS ASS  28884"/>
    <n v="-15"/>
    <n v="33.5"/>
    <n v="-502.5"/>
    <n v="-2399059.2300000032"/>
    <x v="35"/>
  </r>
  <r>
    <m/>
    <x v="205"/>
    <s v="Credit Note"/>
    <s v="4401591943"/>
    <s v="BUILDERS WAREHOUSE:BEDFORDVIEW"/>
    <s v="SEEDLINGS ASS  28884"/>
    <n v="-100"/>
    <n v="33.5"/>
    <n v="-3350"/>
    <n v="-2402409.2300000032"/>
    <x v="35"/>
  </r>
  <r>
    <m/>
    <x v="205"/>
    <s v="Credit Note"/>
    <s v="4401591919"/>
    <s v="BUILDERS WAREHOUSE:POLOKWANE"/>
    <s v="SEEDLINGS ASS  28884"/>
    <n v="-100"/>
    <n v="33.5"/>
    <n v="-3350"/>
    <n v="-2405759.2300000032"/>
    <x v="35"/>
  </r>
  <r>
    <m/>
    <x v="205"/>
    <s v="Credit Note"/>
    <s v="4401591955"/>
    <s v="BUILDERS WAREHOUSE:BAOBAB"/>
    <s v="SEEDLINGS ASS  28884"/>
    <n v="-50"/>
    <n v="33.5"/>
    <n v="-1675"/>
    <n v="-2407434.2300000032"/>
    <x v="35"/>
  </r>
  <r>
    <m/>
    <x v="35"/>
    <s v="Credit Note"/>
    <s v="1364"/>
    <s v="MONTANA GARDEN PAVILION"/>
    <s v="SEEDLINGS ASS"/>
    <n v="-58"/>
    <n v="31.8"/>
    <n v="-1844.4"/>
    <n v="-2409278.6300000031"/>
    <x v="35"/>
  </r>
  <r>
    <m/>
    <x v="35"/>
    <s v="Credit Note"/>
    <s v="1845"/>
    <s v="LITTLE AUSTRIA"/>
    <s v="SEEDLINGS ASS"/>
    <n v="-10"/>
    <n v="31.8"/>
    <n v="-318"/>
    <n v="-2409596.6300000031"/>
    <x v="35"/>
  </r>
  <r>
    <m/>
    <x v="35"/>
    <s v="Credit Note"/>
    <s v="4401592159"/>
    <s v="BUILDERS WAREHOUSE:THOHOYANDOU"/>
    <s v="SEEDLINGS ASS  28884"/>
    <n v="-210"/>
    <n v="33.5"/>
    <n v="-7035"/>
    <n v="-2416631.6300000031"/>
    <x v="35"/>
  </r>
  <r>
    <m/>
    <x v="35"/>
    <s v="Credit Note"/>
    <s v="4401592134"/>
    <s v="BUILDERS WAREHOUSE:EMALALHENI"/>
    <s v="SEEDLINGS ASS  28884"/>
    <n v="-15"/>
    <n v="41.5"/>
    <n v="-622.5"/>
    <n v="-2417254.1300000031"/>
    <x v="35"/>
  </r>
  <r>
    <m/>
    <x v="35"/>
    <s v="Credit Note"/>
    <s v="4401592151"/>
    <s v="BUILDERS WAREHOUSE:NELSPRUIT"/>
    <s v="SEEDLINGS ASS 28884"/>
    <n v="-140"/>
    <n v="33.5"/>
    <n v="-4690"/>
    <n v="-2421944.1300000031"/>
    <x v="35"/>
  </r>
  <r>
    <m/>
    <x v="35"/>
    <s v="Credit Note"/>
    <s v="4401592121"/>
    <s v="BUILDERS WAREHOUSE:GREENSTONE"/>
    <s v="SEEDLINGS ASS  28884"/>
    <n v="-30"/>
    <n v="33.5"/>
    <n v="-1005"/>
    <n v="-2422949.1300000031"/>
    <x v="35"/>
  </r>
  <r>
    <m/>
    <x v="35"/>
    <s v="Credit Note"/>
    <s v="4401592152"/>
    <s v="BUILDERS WAREHOUSE:CARNIVAL MALL"/>
    <s v="SEEDLINGS ASS  28884"/>
    <n v="-140"/>
    <n v="33.5"/>
    <n v="-4690"/>
    <n v="-2427639.1300000031"/>
    <x v="35"/>
  </r>
  <r>
    <m/>
    <x v="35"/>
    <s v="Credit Note"/>
    <s v="4401592157"/>
    <s v="BUILDERS WAREHOUSE:SUNWARD PARK"/>
    <s v="SEEDLINGS ASS  28884"/>
    <n v="-102"/>
    <n v="33.5"/>
    <n v="-3417"/>
    <n v="-2431056.1300000031"/>
    <x v="35"/>
  </r>
  <r>
    <m/>
    <x v="35"/>
    <s v="Credit Note"/>
    <s v="4401592148"/>
    <s v="BUILDERS WAREHOUSE:CEDAR SQUARE"/>
    <s v="SEEDLINGS ASS  28884"/>
    <n v="-43"/>
    <n v="33.5"/>
    <n v="-1440.5"/>
    <n v="-2432496.6300000031"/>
    <x v="35"/>
  </r>
  <r>
    <m/>
    <x v="35"/>
    <s v="Credit Note"/>
    <s v="4401592127"/>
    <s v="BUILDERS WAREHOUSE:RIVONIA"/>
    <s v="SEEDLINGS ASS  28884"/>
    <n v="-20"/>
    <n v="33.5"/>
    <n v="-670"/>
    <n v="-2433166.6300000031"/>
    <x v="35"/>
  </r>
  <r>
    <m/>
    <x v="35"/>
    <s v="Credit Note"/>
    <s v="4401592155"/>
    <s v="BUILDERS WAREHOUSE:MIDDELBURG"/>
    <s v="SEEDLINGS ASS  28884"/>
    <n v="-7"/>
    <n v="33.5"/>
    <n v="-234.5"/>
    <n v="-2433401.1300000031"/>
    <x v="35"/>
  </r>
  <r>
    <m/>
    <x v="35"/>
    <s v="Credit Note"/>
    <s v="4401592090"/>
    <s v="BUILDERS WAREHOUSE:SOWETO"/>
    <s v="SEEDLINGS ASS  28884"/>
    <n v="-10"/>
    <n v="33.5"/>
    <n v="-335"/>
    <n v="-2433736.1300000031"/>
    <x v="35"/>
  </r>
  <r>
    <m/>
    <x v="35"/>
    <s v="Credit Note"/>
    <s v="4401592097"/>
    <s v="BUILDERS WAREHOUSE:STRUBENS VALLEY"/>
    <s v="SEEDLINGS ASS  28884"/>
    <n v="-35"/>
    <n v="33.5"/>
    <n v="-1172.5"/>
    <n v="-2434908.6300000031"/>
    <x v="35"/>
  </r>
  <r>
    <m/>
    <x v="36"/>
    <s v="Credit Note"/>
    <s v="4401592262"/>
    <s v="BUILDERS WAREHOUSE:EDENVALE"/>
    <s v="SEEDLINGS ASS  28884"/>
    <n v="-38"/>
    <n v="33.5"/>
    <n v="-1273"/>
    <n v="-2436181.6300000031"/>
    <x v="35"/>
  </r>
  <r>
    <m/>
    <x v="36"/>
    <s v="Credit Note"/>
    <s v="4401592263"/>
    <s v="BUILDERS WAREHOUSE:NORTHMEAD"/>
    <s v="SEEDLINGS ASS  28884"/>
    <n v="-35"/>
    <n v="33.5"/>
    <n v="-1172.5"/>
    <n v="-2437354.1300000031"/>
    <x v="35"/>
  </r>
  <r>
    <m/>
    <x v="36"/>
    <s v="Credit Note"/>
    <s v="4401592264"/>
    <s v="BUILDERS WAREHOUSE:BOKSBURG (NEW)"/>
    <s v="SEEDLINGS ASS  28884"/>
    <n v="-8"/>
    <n v="33.5"/>
    <n v="-268"/>
    <n v="-2437622.1300000031"/>
    <x v="35"/>
  </r>
  <r>
    <m/>
    <x v="36"/>
    <s v="Credit Note"/>
    <s v="89832A"/>
    <s v="THYME SQUARE"/>
    <s v="SEEDLINGS ASS"/>
    <n v="-88"/>
    <n v="28.95"/>
    <n v="-2547.6"/>
    <n v="-2440169.7300000032"/>
    <x v="35"/>
  </r>
  <r>
    <m/>
    <x v="36"/>
    <s v="Credit Note"/>
    <s v="4401592794"/>
    <s v="BUILDERS WAREHOUSE:HARTEBEESPOORT"/>
    <s v="SEEDLINGS ASS  28884"/>
    <n v="-112"/>
    <n v="33.5"/>
    <n v="-3752"/>
    <n v="-2443921.7300000032"/>
    <x v="35"/>
  </r>
  <r>
    <m/>
    <x v="37"/>
    <s v="Credit Note"/>
    <s v="1998"/>
    <s v="HABITITNAK/KEENGRO"/>
    <s v="SEEDLINGS ASS"/>
    <n v="-2"/>
    <n v="28.55"/>
    <n v="-57.1"/>
    <n v="-2443978.8300000033"/>
    <x v="35"/>
  </r>
  <r>
    <m/>
    <x v="37"/>
    <s v="Credit Note"/>
    <s v="1847"/>
    <s v="RAINBOW GARDEN AND HOME CENTRE"/>
    <s v="SEEDLINGS ASS"/>
    <n v="-44"/>
    <n v="31.8"/>
    <n v="-1399.2"/>
    <n v="-2445378.0300000035"/>
    <x v="35"/>
  </r>
  <r>
    <m/>
    <x v="37"/>
    <s v="Credit Note"/>
    <s v="4401592522"/>
    <s v="BUILDERS WAREHOUSE:BEDWORTH PARK"/>
    <s v="SEEDLINGS ASS  28884"/>
    <n v="-36"/>
    <n v="33.5"/>
    <n v="-1206"/>
    <n v="-2446584.0300000035"/>
    <x v="35"/>
  </r>
  <r>
    <m/>
    <x v="37"/>
    <s v="Credit Note"/>
    <s v="4401592500"/>
    <s v="BUILDERS WAREHOUSE:KEMPTON PARK"/>
    <s v="SEEDLINGS ASS  28884"/>
    <n v="-15"/>
    <n v="33.5"/>
    <n v="-502.5"/>
    <n v="-2447086.5300000035"/>
    <x v="35"/>
  </r>
  <r>
    <m/>
    <x v="37"/>
    <s v="Credit Note"/>
    <s v="4401592449"/>
    <s v="BUILDERS WAREHOUSE:GREENSTONE"/>
    <s v="SEEDLINGS ASS  28884"/>
    <n v="-20"/>
    <n v="33.5"/>
    <n v="-670"/>
    <n v="-2447756.5300000035"/>
    <x v="35"/>
  </r>
  <r>
    <m/>
    <x v="37"/>
    <s v="Credit Note"/>
    <s v="4401592519"/>
    <s v="BUILDERS WAREHOUSE:NORWOOD"/>
    <s v="SEEDLINGS ASS  28884"/>
    <n v="-28"/>
    <n v="33.5"/>
    <n v="-938"/>
    <n v="-2448694.5300000035"/>
    <x v="35"/>
  </r>
  <r>
    <m/>
    <x v="37"/>
    <s v="Credit Note"/>
    <s v="4401592505"/>
    <s v="BUILDERS WAREHOUSE:STRUBENS VALLEY"/>
    <s v="SEEDLINGS ASS  28884"/>
    <n v="-40"/>
    <n v="33.5"/>
    <n v="-1340"/>
    <n v="-2450034.5300000035"/>
    <x v="35"/>
  </r>
  <r>
    <m/>
    <x v="37"/>
    <s v="Credit Note"/>
    <s v="4401592472"/>
    <s v="BUILDERS WAREHOUSE:ROBINDALE"/>
    <s v="SEEDLINGS ASS  28884"/>
    <n v="-10"/>
    <n v="33.5"/>
    <n v="-335"/>
    <n v="-2450369.5300000035"/>
    <x v="35"/>
  </r>
  <r>
    <m/>
    <x v="37"/>
    <s v="Credit Note"/>
    <s v="4401592529"/>
    <s v="BUILDERS WAREHOUSE:MIDRAND"/>
    <s v="SEEDLINGS ASS  28884"/>
    <n v="-80"/>
    <n v="33.5"/>
    <n v="-2680"/>
    <n v="-2453049.5300000035"/>
    <x v="35"/>
  </r>
  <r>
    <m/>
    <x v="37"/>
    <s v="Credit Note"/>
    <s v="18406"/>
    <s v="FH CHAMBERLAIN TRADING (PTY) LTD:WATERKLOOF GLEN"/>
    <s v="SEEDLINGS ASS"/>
    <n v="-28"/>
    <n v="31.85"/>
    <n v="-891.8"/>
    <n v="-2453941.3300000033"/>
    <x v="35"/>
  </r>
  <r>
    <m/>
    <x v="8"/>
    <s v="Credit Note"/>
    <s v="28530"/>
    <s v="LIFESTYLE HOME GARDEN"/>
    <s v="SEEDLINGS ASS"/>
    <n v="-70"/>
    <n v="30"/>
    <n v="-2100"/>
    <n v="-2456041.3300000033"/>
    <x v="35"/>
  </r>
  <r>
    <m/>
    <x v="8"/>
    <s v="Credit Note"/>
    <s v="1848"/>
    <s v="HILLCREST NURSERY"/>
    <s v="SEEDLINGS ASS  28884"/>
    <n v="-129"/>
    <n v="33.99"/>
    <n v="-4384.71"/>
    <n v="-2460426.0400000033"/>
    <x v="35"/>
  </r>
  <r>
    <m/>
    <x v="8"/>
    <s v="Credit Note"/>
    <s v="4401592761"/>
    <s v="BUILDERS WAREHOUSE:ERASMUS PARK"/>
    <s v="SEEDLINGS ASS  28884"/>
    <n v="-21"/>
    <n v="33.5"/>
    <n v="-703.5"/>
    <n v="-2461129.5400000033"/>
    <x v="35"/>
  </r>
  <r>
    <m/>
    <x v="8"/>
    <s v="Credit Note"/>
    <s v="4401592781"/>
    <s v="BUILDERS WAREHOUSE:WOODLANDS"/>
    <s v="SEEDLINGS ASS  28884"/>
    <n v="-30"/>
    <n v="33.5"/>
    <n v="-1005"/>
    <n v="-2462134.5400000033"/>
    <x v="35"/>
  </r>
  <r>
    <m/>
    <x v="8"/>
    <s v="Credit Note"/>
    <s v="4401592795"/>
    <s v="BUILDERS WAREHOUSE:ZAMBEZI"/>
    <s v="SEEDLINGS ASS  28884"/>
    <n v="-170"/>
    <n v="33.5"/>
    <n v="-5695"/>
    <n v="-2467829.5400000033"/>
    <x v="35"/>
  </r>
  <r>
    <m/>
    <x v="8"/>
    <s v="Credit Note"/>
    <s v="4401592774"/>
    <s v="BUILDERS WAREHOUSE:FOURWAYS"/>
    <s v="SEEDLINGS ASS  28884"/>
    <n v="-5"/>
    <n v="33.5"/>
    <n v="-167.5"/>
    <n v="-2467997.0400000033"/>
    <x v="35"/>
  </r>
  <r>
    <m/>
    <x v="8"/>
    <s v="Credit Note"/>
    <s v="4401592683"/>
    <s v="BUILDERS WAREHOUSE:GLEN EAGLES"/>
    <s v="SEEDLINGS ASS  28884"/>
    <n v="-42"/>
    <n v="33.5"/>
    <n v="-1407"/>
    <n v="-2469404.0400000033"/>
    <x v="35"/>
  </r>
  <r>
    <m/>
    <x v="8"/>
    <s v="Credit Note"/>
    <s v="4401592777"/>
    <s v="BUILDERS WAREHOUSE:GEZINA NEW"/>
    <s v="SEEDLINGS ASS  28884"/>
    <n v="-70"/>
    <n v="33.5"/>
    <n v="-2345"/>
    <n v="-2471749.0400000033"/>
    <x v="35"/>
  </r>
  <r>
    <m/>
    <x v="8"/>
    <s v="Credit Note"/>
    <s v="4401592778"/>
    <s v="BUILDERS WAREHOUSE:RIVONIA"/>
    <s v="SEEDLINGS ASS  28884"/>
    <n v="-35"/>
    <n v="33.5"/>
    <n v="-1172.5"/>
    <n v="-2472921.5400000033"/>
    <x v="35"/>
  </r>
  <r>
    <m/>
    <x v="8"/>
    <s v="Credit Note"/>
    <s v="4401592788"/>
    <s v="BUILDERS WAREHOUSE:BRYANSTON"/>
    <s v="SEEDLINGS ASS  28884"/>
    <n v="-22"/>
    <n v="33.5"/>
    <n v="-737"/>
    <n v="-2473658.5400000033"/>
    <x v="35"/>
  </r>
  <r>
    <m/>
    <x v="8"/>
    <s v="Credit Note"/>
    <s v="4401592791"/>
    <s v="BUILDERS WAREHOUSE:WONDER PARK"/>
    <s v="SEEDLINGS ASS  28884"/>
    <n v="-40"/>
    <n v="33.5"/>
    <n v="-1340"/>
    <n v="-2474998.5400000033"/>
    <x v="35"/>
  </r>
  <r>
    <m/>
    <x v="8"/>
    <s v="Credit Note"/>
    <s v="4401592757"/>
    <s v="BUILDERS WAREHOUSE:LYNNWOOD"/>
    <s v="SEEDLINGS ASS  28884"/>
    <n v="-120"/>
    <n v="33.5"/>
    <n v="-4020"/>
    <n v="-2479018.5400000033"/>
    <x v="35"/>
  </r>
  <r>
    <m/>
    <x v="8"/>
    <s v="Credit Note"/>
    <s v="4401592772"/>
    <s v="BUILDERS WAREHOUSE:SILVERLAKES"/>
    <s v="SEEDLINGS ASS  28884"/>
    <n v="-25"/>
    <n v="33.5"/>
    <n v="-837.5"/>
    <n v="-2479856.0400000033"/>
    <x v="35"/>
  </r>
  <r>
    <m/>
    <x v="8"/>
    <s v="Credit Note"/>
    <s v="4401592796"/>
    <s v="BUILDERS WAREHOUSE:RUSTENBURG"/>
    <s v="SEEDLINGS ASS  28884"/>
    <n v="-168"/>
    <n v="33.5"/>
    <n v="-5628"/>
    <n v="-2485484.0400000033"/>
    <x v="35"/>
  </r>
  <r>
    <m/>
    <x v="38"/>
    <s v="Credit Note"/>
    <s v="12747"/>
    <s v="FH CHAMBERLAIN TRADING (PTY) LTD:KYALAMI"/>
    <s v="SEEDLINGS ASS"/>
    <n v="-33"/>
    <n v="31.85"/>
    <n v="-1051.05"/>
    <n v="-2486535.0900000031"/>
    <x v="35"/>
  </r>
  <r>
    <m/>
    <x v="38"/>
    <s v="Credit Note"/>
    <s v="4401593000"/>
    <s v="BUILDERS WAREHOUSE:FLORIDA GLEN"/>
    <s v="SEEDLINGS ASS  28884"/>
    <n v="-40"/>
    <n v="33.5"/>
    <n v="-1340"/>
    <n v="-2487875.0900000031"/>
    <x v="35"/>
  </r>
  <r>
    <m/>
    <x v="38"/>
    <s v="Credit Note"/>
    <s v="4401593007"/>
    <s v="BUILDERS WAREHOUSE:CRAIGHALL PARK"/>
    <s v="SEEDLINGS ASS  28884"/>
    <n v="-55"/>
    <n v="33.5"/>
    <n v="-1842.5"/>
    <n v="-2489717.5900000031"/>
    <x v="35"/>
  </r>
  <r>
    <m/>
    <x v="38"/>
    <s v="Credit Note"/>
    <s v="4401593071"/>
    <s v="BUILDERS WAREHOUSE:RASLOUW"/>
    <s v="SEEDLINGS ASS  28884"/>
    <n v="-130"/>
    <n v="33.5"/>
    <n v="-4355"/>
    <n v="-2494072.5900000031"/>
    <x v="35"/>
  </r>
  <r>
    <m/>
    <x v="38"/>
    <s v="Credit Note"/>
    <s v="4401593084"/>
    <s v="BUILDERS WAREHOUSE:CENTURION"/>
    <s v="SEEDLINGS ASS  28884"/>
    <n v="-230"/>
    <n v="33.5"/>
    <n v="-7705"/>
    <n v="-2501777.5900000031"/>
    <x v="35"/>
  </r>
  <r>
    <m/>
    <x v="277"/>
    <s v="Credit Note"/>
    <s v="2000"/>
    <s v="CRISANRA KWEKERY"/>
    <s v="SEEDLINGS ASS"/>
    <n v="-2"/>
    <n v="27.8"/>
    <n v="-55.6"/>
    <n v="-2501833.1900000032"/>
    <x v="35"/>
  </r>
  <r>
    <m/>
    <x v="277"/>
    <s v="Credit Note"/>
    <s v="16764"/>
    <s v="FH CHAMBERLAIN TRADING (PTY) LTD:RIVIERA"/>
    <s v="SEEDLINGS ASS"/>
    <n v="-4"/>
    <n v="31.85"/>
    <n v="-127.4"/>
    <n v="-2501960.5900000031"/>
    <x v="35"/>
  </r>
  <r>
    <m/>
    <x v="277"/>
    <s v="Credit Note"/>
    <s v="RTS1039814"/>
    <s v="RIVERSIDE MICA"/>
    <s v="SEEDLINGS ASS"/>
    <n v="-10"/>
    <n v="28.99"/>
    <n v="-289.89999999999998"/>
    <n v="-2502250.490000003"/>
    <x v="35"/>
  </r>
  <r>
    <m/>
    <x v="277"/>
    <s v="Credit Note"/>
    <s v="4401593366"/>
    <s v="BUILDERS WAREHOUSE:GREENSTONE"/>
    <s v="SEEDLINGS ASS  28884"/>
    <n v="-20"/>
    <n v="33.5"/>
    <n v="-670"/>
    <n v="-2502920.490000003"/>
    <x v="35"/>
  </r>
  <r>
    <m/>
    <x v="277"/>
    <s v="Credit Note"/>
    <s v="4401593375"/>
    <s v="BUILDERS WAREHOUSE:NORTHRIDING"/>
    <s v="SEEDLINGS ASS  28884"/>
    <n v="-50"/>
    <n v="33.5"/>
    <n v="-1675"/>
    <n v="-2504595.490000003"/>
    <x v="35"/>
  </r>
  <r>
    <m/>
    <x v="277"/>
    <s v="Credit Note"/>
    <s v="4401593312"/>
    <s v="BUILDERS WAREHOUSE:VEREENIGING"/>
    <s v="SEEDLINGS ASS  28884"/>
    <n v="-82"/>
    <n v="33.5"/>
    <n v="-2747"/>
    <n v="-2507342.490000003"/>
    <x v="35"/>
  </r>
  <r>
    <m/>
    <x v="277"/>
    <s v="Credit Note"/>
    <s v="89892A"/>
    <s v="BUILDERS WAREHOUSE:VEREENIGING"/>
    <s v="SEEDLINGS ASS  28884"/>
    <n v="-30"/>
    <n v="33.5"/>
    <n v="-1005"/>
    <n v="-2508347.490000003"/>
    <x v="35"/>
  </r>
  <r>
    <m/>
    <x v="277"/>
    <s v="Credit Note"/>
    <s v="1850"/>
    <s v="LITTLE AUSTRIA"/>
    <s v="SEEDLINGS ASS"/>
    <n v="-29"/>
    <n v="31.8"/>
    <n v="-922.2"/>
    <n v="-2509269.6900000032"/>
    <x v="35"/>
  </r>
  <r>
    <m/>
    <x v="39"/>
    <s v="Credit Note"/>
    <s v="1257"/>
    <s v="CENTRAL NURSERY DEPOT"/>
    <s v="SEEDLINGS ASS"/>
    <n v="-20"/>
    <n v="33.99"/>
    <n v="-679.8"/>
    <n v="-2509949.490000003"/>
    <x v="35"/>
  </r>
  <r>
    <m/>
    <x v="39"/>
    <s v="Credit Note"/>
    <s v="1304"/>
    <s v="THYME SQUARE"/>
    <s v="SEEDLINGS ASS"/>
    <n v="-5"/>
    <n v="28.95"/>
    <n v="-144.75"/>
    <n v="-2510094.240000003"/>
    <x v="35"/>
  </r>
  <r>
    <m/>
    <x v="39"/>
    <s v="Credit Note"/>
    <s v="4401593625"/>
    <s v="BUILDERS WAREHOUSE:BLOEMFONTEIN"/>
    <s v="SEEDLINGS ASS  28884"/>
    <n v="-60"/>
    <n v="33.5"/>
    <n v="-2010"/>
    <n v="-2512104.240000003"/>
    <x v="35"/>
  </r>
  <r>
    <m/>
    <x v="39"/>
    <s v="Credit Note"/>
    <s v="4401593620"/>
    <s v="BUILDERS WAREHOUSE:NEWMARKET"/>
    <s v="SEEDLINGS ASS  28884"/>
    <n v="-128"/>
    <n v="33.5"/>
    <n v="-4288"/>
    <n v="-2516392.240000003"/>
    <x v="35"/>
  </r>
  <r>
    <m/>
    <x v="39"/>
    <s v="Credit Note"/>
    <s v="4401593646"/>
    <s v="BUILDERS WAREHOUSE:EDENVALE"/>
    <s v="SEEDLINGS ASS  28884"/>
    <n v="-30"/>
    <n v="33.5"/>
    <n v="-1005"/>
    <n v="-2517397.240000003"/>
    <x v="35"/>
  </r>
  <r>
    <m/>
    <x v="39"/>
    <s v="Credit Note"/>
    <s v="4401593618"/>
    <s v="BUILDERS WAREHOUSE:CEDAR SQUARE"/>
    <s v="SEEDLINGS ASS  28884"/>
    <n v="-35"/>
    <n v="33.5"/>
    <n v="-1172.5"/>
    <n v="-2518569.740000003"/>
    <x v="35"/>
  </r>
  <r>
    <m/>
    <x v="235"/>
    <s v="Credit Note"/>
    <s v="89421A"/>
    <s v="BUILDERS WAREHOUSE:CEDAR SQUARE"/>
    <s v="SEEDLINGS ASS  28884"/>
    <n v="-110"/>
    <n v="33.5"/>
    <n v="-3685"/>
    <n v="-2522254.740000003"/>
    <x v="35"/>
  </r>
  <r>
    <m/>
    <x v="235"/>
    <s v="Credit Note"/>
    <s v="88812A"/>
    <s v="BUILDERS WAREHOUSE:CEDAR SQUARE"/>
    <s v="SEEDLINGS ASS  28884"/>
    <n v="-140"/>
    <n v="33.5"/>
    <n v="-4690"/>
    <n v="-2526944.740000003"/>
    <x v="35"/>
  </r>
  <r>
    <m/>
    <x v="235"/>
    <s v="Credit Note"/>
    <s v="1368"/>
    <s v="LITTLE AUSTRIA"/>
    <s v="SEEDLINGS ASS"/>
    <n v="-6"/>
    <n v="31.8"/>
    <n v="-190.8"/>
    <n v="-2527135.5400000028"/>
    <x v="35"/>
  </r>
  <r>
    <m/>
    <x v="235"/>
    <s v="Credit Note"/>
    <s v="1305"/>
    <s v="HABITITNAK/KEENGRO"/>
    <s v="SEEDLINGS ASS"/>
    <n v="-2"/>
    <n v="28.55"/>
    <n v="-57.1"/>
    <n v="-2527192.6400000029"/>
    <x v="35"/>
  </r>
  <r>
    <m/>
    <x v="235"/>
    <s v="Credit Note"/>
    <s v="4401594047"/>
    <s v="BUILDERS WAREHOUSE:STRUBENS VALLEY"/>
    <s v="SEEDLINGS ASS  28884"/>
    <n v="-30"/>
    <n v="33.5"/>
    <n v="-1005"/>
    <n v="-2528197.6400000029"/>
    <x v="35"/>
  </r>
  <r>
    <m/>
    <x v="235"/>
    <s v="Credit Note"/>
    <s v="4401594090"/>
    <s v="BUILDERS WAREHOUSE:NOORDHEUWEL"/>
    <s v="SEEDLINGS ASS  28884"/>
    <n v="-15"/>
    <n v="33.5"/>
    <n v="-502.5"/>
    <n v="-2528700.1400000029"/>
    <x v="35"/>
  </r>
  <r>
    <m/>
    <x v="235"/>
    <s v="Credit Note"/>
    <s v="4401594110"/>
    <s v="BUILDERS WAREHOUSE:BEDWORTH PARK"/>
    <s v="SEEDLINGS ASS  28884"/>
    <n v="-20"/>
    <n v="33.5"/>
    <n v="-670"/>
    <n v="-2529370.1400000029"/>
    <x v="35"/>
  </r>
  <r>
    <m/>
    <x v="235"/>
    <s v="Credit Note"/>
    <s v="4401594060"/>
    <s v="BUILDERS WAREHOUSE:VEREENIGING"/>
    <s v="SEEDLINGS ASS  28884"/>
    <n v="-15"/>
    <n v="33.5"/>
    <n v="-502.5"/>
    <n v="-2529872.6400000029"/>
    <x v="35"/>
  </r>
  <r>
    <m/>
    <x v="235"/>
    <s v="Credit Note"/>
    <s v="4401594080"/>
    <s v="BUILDERS WAREHOUSE:NORWOOD"/>
    <s v="SEEDLINGS ASS  28884"/>
    <n v="-46"/>
    <n v="33.5"/>
    <n v="-1541"/>
    <n v="-2531413.6400000029"/>
    <x v="35"/>
  </r>
  <r>
    <m/>
    <x v="217"/>
    <s v="Credit Note"/>
    <s v="28554"/>
    <s v="LIFESTYLE HOME GARDEN"/>
    <s v="SEEDLINGS ASS"/>
    <n v="-7"/>
    <n v="30"/>
    <n v="-210"/>
    <n v="-2531623.6400000029"/>
    <x v="35"/>
  </r>
  <r>
    <m/>
    <x v="217"/>
    <s v="Credit Note"/>
    <s v="4401594476"/>
    <s v="BUILDERS WAREHOUSE:SECUNDA"/>
    <s v="SEEDLINGS ASS  28884"/>
    <n v="-65"/>
    <n v="33.5"/>
    <n v="-2177.5"/>
    <n v="-2533801.1400000029"/>
    <x v="35"/>
  </r>
  <r>
    <m/>
    <x v="217"/>
    <s v="Credit Note"/>
    <s v="4401594429"/>
    <s v="BUILDERS WAREHOUSE:SOWETO"/>
    <s v="SEEDLINGS ASS  28884"/>
    <n v="-20"/>
    <n v="33.5"/>
    <n v="-670"/>
    <n v="-2534471.1400000029"/>
    <x v="35"/>
  </r>
  <r>
    <m/>
    <x v="217"/>
    <s v="Credit Note"/>
    <s v="4401594435"/>
    <s v="BUILDERS WAREHOUSE:RUSTENBURG"/>
    <s v="SEEDLINGS ASS  28884"/>
    <n v="-63"/>
    <n v="33.5"/>
    <n v="-2110.5"/>
    <n v="-2536581.6400000029"/>
    <x v="35"/>
  </r>
  <r>
    <m/>
    <x v="217"/>
    <s v="Credit Note"/>
    <s v="4401594425"/>
    <s v="BUILDERS WAREHOUSE:RIVONIA"/>
    <s v="SEEDLINGS ASS  28884"/>
    <n v="-30"/>
    <n v="33.5"/>
    <n v="-1005"/>
    <n v="-2537586.6400000029"/>
    <x v="35"/>
  </r>
  <r>
    <m/>
    <x v="217"/>
    <s v="Credit Note"/>
    <s v="4401594415"/>
    <s v="BUILDERS WAREHOUSE:BRYANSTON"/>
    <s v="SEEDLINGS ASS  28884"/>
    <n v="-10"/>
    <n v="33.5"/>
    <n v="-335"/>
    <n v="-2537921.6400000029"/>
    <x v="35"/>
  </r>
  <r>
    <m/>
    <x v="217"/>
    <s v="Credit Note"/>
    <s v="4401594457"/>
    <s v="BUILDERS WAREHOUSE:ZAMBEZI"/>
    <s v="SEEDLINGS ASS  28884"/>
    <n v="-50"/>
    <n v="33.5"/>
    <n v="-1675"/>
    <n v="-2539596.6400000029"/>
    <x v="35"/>
  </r>
  <r>
    <m/>
    <x v="217"/>
    <s v="Credit Note"/>
    <s v="4401594453"/>
    <s v="BUILDERS WAREHOUSE:GEZINA NEW"/>
    <s v="SEEDLINGS ASS  28884"/>
    <n v="-50"/>
    <n v="33.5"/>
    <n v="-1675"/>
    <n v="-2541271.6400000029"/>
    <x v="35"/>
  </r>
  <r>
    <m/>
    <x v="217"/>
    <s v="Credit Note"/>
    <s v="4401594428"/>
    <s v="BUILDERS WAREHOUSE:CEDAR SQUARE"/>
    <s v="SEEDLINGS ASS  28884"/>
    <n v="-25"/>
    <n v="33.5"/>
    <n v="-837.5"/>
    <n v="-2542109.1400000029"/>
    <x v="35"/>
  </r>
  <r>
    <m/>
    <x v="206"/>
    <s v="Credit Note"/>
    <s v="1151"/>
    <s v="MONTROSE NURSERY"/>
    <s v="SEEDLINGS ASS"/>
    <n v="-80"/>
    <n v="29.99"/>
    <n v="-2399.1999999999998"/>
    <n v="-2544508.3400000031"/>
    <x v="35"/>
  </r>
  <r>
    <m/>
    <x v="206"/>
    <s v="Credit Note"/>
    <s v="12794"/>
    <s v="FH CHAMBERLAIN TRADING (PTY) LTD:KYALAMI"/>
    <s v="SEEDLINGS ASS"/>
    <n v="-15"/>
    <n v="31.85"/>
    <n v="-477.75"/>
    <n v="-2544986.0900000031"/>
    <x v="35"/>
  </r>
  <r>
    <m/>
    <x v="206"/>
    <s v="Credit Note"/>
    <s v="44015944657"/>
    <s v="BUILDERS WAREHOUSE:BETHLEHEM"/>
    <s v="SEEDLINGS ASS  28884"/>
    <n v="-250"/>
    <n v="33.5"/>
    <n v="-8375"/>
    <n v="-2553361.0900000031"/>
    <x v="35"/>
  </r>
  <r>
    <m/>
    <x v="206"/>
    <s v="Credit Note"/>
    <s v="4401594794"/>
    <s v="BUILDERS WAREHOUSE:CRAIGHALL PARK"/>
    <s v="SEEDLINGS ASS  28884"/>
    <n v="-53"/>
    <n v="33.5"/>
    <n v="-1775.5"/>
    <n v="-2555136.5900000031"/>
    <x v="35"/>
  </r>
  <r>
    <m/>
    <x v="206"/>
    <s v="Credit Note"/>
    <s v="4401594795"/>
    <s v="BUILDERS WAREHOUSE:SOUTHGATE"/>
    <s v="SEEDLINGS ASS  28884"/>
    <n v="-15"/>
    <n v="33.5"/>
    <n v="-502.5"/>
    <n v="-2555639.0900000031"/>
    <x v="35"/>
  </r>
  <r>
    <m/>
    <x v="206"/>
    <s v="Credit Note"/>
    <s v="4401594747"/>
    <s v="BUILDERS WAREHOUSE:LAMBTON"/>
    <s v="SEEDLINGS ASS  28884"/>
    <n v="-25"/>
    <n v="33.5"/>
    <n v="-837.5"/>
    <n v="-2556476.5900000031"/>
    <x v="35"/>
  </r>
  <r>
    <m/>
    <x v="206"/>
    <s v="Credit Note"/>
    <s v="4401594773"/>
    <s v="BUILDERS WAREHOUSE:KLERKSDORP"/>
    <s v="SEEDLINGS ASS  28884"/>
    <n v="-110"/>
    <n v="33.5"/>
    <n v="-3685"/>
    <n v="-2560161.5900000031"/>
    <x v="35"/>
  </r>
  <r>
    <m/>
    <x v="207"/>
    <s v="Credit Note"/>
    <s v="16079"/>
    <s v="GARDENSHOP PARKTOWN"/>
    <s v="SEEDLINGS ASS"/>
    <n v="-22"/>
    <n v="33.5"/>
    <n v="-737"/>
    <n v="-2560898.5900000031"/>
    <x v="35"/>
  </r>
  <r>
    <m/>
    <x v="207"/>
    <s v="Credit Note"/>
    <s v="1370"/>
    <s v="LITTLE AUSTRIA"/>
    <s v="SEEDLINGS ASS"/>
    <n v="-1"/>
    <n v="31.8"/>
    <n v="-31.8"/>
    <n v="-2560930.3900000029"/>
    <x v="35"/>
  </r>
  <r>
    <m/>
    <x v="207"/>
    <s v="Credit Note"/>
    <s v="1369"/>
    <s v="CRISANRA KWEKERY"/>
    <s v="SEEDLINGS ASS"/>
    <n v="-10"/>
    <n v="27.8"/>
    <n v="-278"/>
    <n v="-2561208.3900000029"/>
    <x v="35"/>
  </r>
  <r>
    <m/>
    <x v="207"/>
    <s v="Credit Note"/>
    <s v="4401595157"/>
    <s v="BUILDERS WAREHOUSE:NEWCASTLE"/>
    <s v="SEEDLINGS ASS  28884"/>
    <n v="-100"/>
    <n v="33.5"/>
    <n v="-3350"/>
    <n v="-2564558.3900000029"/>
    <x v="35"/>
  </r>
  <r>
    <m/>
    <x v="207"/>
    <s v="Credit Note"/>
    <s v="4401595127"/>
    <s v="BUILDERS WAREHOUSE:ROBINDALE"/>
    <s v="SEEDLINGS ASS  28884"/>
    <n v="-62"/>
    <n v="33.5"/>
    <n v="-2077"/>
    <n v="-2566635.3900000029"/>
    <x v="35"/>
  </r>
  <r>
    <m/>
    <x v="207"/>
    <s v="Credit Note"/>
    <s v="4401595192"/>
    <s v="BUILDERS WAREHOUSE:GREENSTONE"/>
    <s v="SEEDLINGS ASS  28884"/>
    <n v="-17"/>
    <n v="33.5"/>
    <n v="-569.5"/>
    <n v="-2567204.8900000029"/>
    <x v="35"/>
  </r>
  <r>
    <m/>
    <x v="207"/>
    <s v="Credit Note"/>
    <s v="4401595121"/>
    <s v="BUILDERS WAREHOUSE:KEMPTON PARK"/>
    <s v="SEEDLINGS ASS  28884"/>
    <n v="-20"/>
    <n v="33.5"/>
    <n v="-670"/>
    <n v="-2567874.8900000029"/>
    <x v="35"/>
  </r>
  <r>
    <m/>
    <x v="207"/>
    <s v="Credit Note"/>
    <s v="4401595149"/>
    <s v="BUILDERS WAREHOUSE:POLOKWANE"/>
    <s v="SEEDLINGS ASS  28884"/>
    <n v="-50"/>
    <n v="33.5"/>
    <n v="-1675"/>
    <n v="-2569549.8900000029"/>
    <x v="35"/>
  </r>
  <r>
    <m/>
    <x v="208"/>
    <s v="Credit Note"/>
    <s v="1306"/>
    <s v="MONTANA GARDEN PAVILION"/>
    <s v="SEEDLINGS ASS"/>
    <n v="-74"/>
    <n v="31.8"/>
    <n v="-2353.1999999999998"/>
    <n v="-2571903.0900000031"/>
    <x v="35"/>
  </r>
  <r>
    <m/>
    <x v="208"/>
    <s v="Credit Note"/>
    <s v="1259"/>
    <s v="THYME SQUARE"/>
    <s v="SEEDLINGS ASS"/>
    <n v="-21"/>
    <n v="28.95"/>
    <n v="-607.95000000000005"/>
    <n v="-2572511.0400000033"/>
    <x v="35"/>
  </r>
  <r>
    <m/>
    <x v="208"/>
    <s v="Credit Note"/>
    <s v="4401595488"/>
    <s v="BUILDERS WAREHOUSE:THOHOYANDOU"/>
    <s v="SEEDLINGS ASS  28884"/>
    <n v="-200"/>
    <n v="33.5"/>
    <n v="-6700"/>
    <n v="-2579211.0400000033"/>
    <x v="35"/>
  </r>
  <r>
    <m/>
    <x v="208"/>
    <s v="Credit Note"/>
    <s v="4401595484"/>
    <s v="BUILDERS WAREHOUSE:NELSPRUIT"/>
    <s v="SEEDLINGS ASS  28884"/>
    <n v="-150"/>
    <n v="33.5"/>
    <n v="-5025"/>
    <n v="-2584236.0400000033"/>
    <x v="35"/>
  </r>
  <r>
    <m/>
    <x v="208"/>
    <s v="Credit Note"/>
    <s v="4401595422"/>
    <s v="BUILDERS WAREHOUSE:BRYANSTON"/>
    <s v="SEEDLINGS ASS  28884"/>
    <n v="-10"/>
    <n v="33.5"/>
    <n v="-335"/>
    <n v="-2584571.0400000033"/>
    <x v="35"/>
  </r>
  <r>
    <m/>
    <x v="208"/>
    <s v="Credit Note"/>
    <s v="4401595487"/>
    <s v="BUILDERS WAREHOUSE:SUNWARD PARK"/>
    <s v="SEEDLINGS ASS  28884"/>
    <n v="-145"/>
    <n v="33.5"/>
    <n v="-4857.5"/>
    <n v="-2589428.5400000033"/>
    <x v="35"/>
  </r>
  <r>
    <m/>
    <x v="208"/>
    <s v="Credit Note"/>
    <s v="4401595429"/>
    <s v="BUILDERS WAREHOUSE:EDENVALE"/>
    <s v="SEEDLINGS ASS  28884"/>
    <n v="-35"/>
    <n v="33.5"/>
    <n v="-1172.5"/>
    <n v="-2590601.0400000033"/>
    <x v="35"/>
  </r>
  <r>
    <m/>
    <x v="208"/>
    <s v="Credit Note"/>
    <s v="4401595441"/>
    <s v="BUILDERS WAREHOUSE:MIDRAND"/>
    <s v="SEEDLINGS ASS  28884"/>
    <n v="-70"/>
    <n v="33.5"/>
    <n v="-2345"/>
    <n v="-2592946.0400000033"/>
    <x v="35"/>
  </r>
  <r>
    <m/>
    <x v="208"/>
    <s v="Credit Note"/>
    <s v="4401595444"/>
    <s v="BUILDERS WAREHOUSE:NEWMARKET"/>
    <s v="SEEDLINGS ASS  28884"/>
    <n v="-96"/>
    <n v="33.5"/>
    <n v="-3216"/>
    <n v="-2596162.0400000033"/>
    <x v="35"/>
  </r>
  <r>
    <m/>
    <x v="208"/>
    <s v="Credit Note"/>
    <s v="4401595457"/>
    <s v="BUILDERS WAREHOUSE:EMALALHENI"/>
    <s v="SEEDLINGS ASS  28884"/>
    <n v="-30"/>
    <n v="33.5"/>
    <n v="-1005"/>
    <n v="-2597167.0400000033"/>
    <x v="35"/>
  </r>
  <r>
    <m/>
    <x v="208"/>
    <s v="Credit Note"/>
    <s v="4401595469"/>
    <s v="BUILDERS WAREHOUSE:CARNIVAL MALL"/>
    <s v="SEEDLINGS ASS  28884"/>
    <n v="-80"/>
    <n v="33.5"/>
    <n v="-2680"/>
    <n v="-2599847.0400000033"/>
    <x v="35"/>
  </r>
  <r>
    <m/>
    <x v="208"/>
    <s v="Credit Note"/>
    <s v="4401595405"/>
    <s v="BUILDERS WAREHOUSE:FOURWAYS"/>
    <s v="SEEDLINGS ASS  28884"/>
    <n v="-23"/>
    <n v="33.5"/>
    <n v="-770.5"/>
    <n v="-2600617.5400000033"/>
    <x v="35"/>
  </r>
  <r>
    <m/>
    <x v="208"/>
    <s v="Credit Note"/>
    <s v="4762761270"/>
    <s v="PICK N PAY:WITBANK"/>
    <s v="SEEDLINGS ASS"/>
    <n v="-47"/>
    <n v="33.495744700000003"/>
    <n v="-1574.3"/>
    <n v="-2602191.8400000031"/>
    <x v="35"/>
  </r>
  <r>
    <m/>
    <x v="312"/>
    <s v="Credit Note"/>
    <s v="1371"/>
    <s v="HABITITNAK/KEENGRO"/>
    <s v="SEEDLINGS ASS"/>
    <n v="-8"/>
    <n v="28.55"/>
    <n v="-228.4"/>
    <n v="-2602420.240000003"/>
    <x v="35"/>
  </r>
  <r>
    <m/>
    <x v="312"/>
    <s v="Credit Note"/>
    <s v="1372"/>
    <s v="RAINBOW GARDEN AND HOME CENTRE"/>
    <s v="SEEDLINGS ASS"/>
    <n v="-10"/>
    <n v="31.8"/>
    <n v="-318"/>
    <n v="-2602738.240000003"/>
    <x v="35"/>
  </r>
  <r>
    <m/>
    <x v="312"/>
    <s v="Credit Note"/>
    <s v="1307"/>
    <s v="LITTLE AUSTRIA"/>
    <s v="SEEDLINGS ASS"/>
    <n v="-2"/>
    <n v="31.8"/>
    <n v="-63.6"/>
    <n v="-2602801.8400000031"/>
    <x v="35"/>
  </r>
  <r>
    <m/>
    <x v="312"/>
    <s v="Credit Note"/>
    <s v="4401595839"/>
    <s v="BUILDERS WAREHOUSE:STRUBENS VALLEY"/>
    <s v="SEEDLINGS ASS  28884"/>
    <n v="-20"/>
    <n v="33.5"/>
    <n v="-670"/>
    <n v="-2603471.8400000031"/>
    <x v="35"/>
  </r>
  <r>
    <m/>
    <x v="312"/>
    <s v="Credit Note"/>
    <s v="4401595827"/>
    <s v="BUILDERS WAREHOUSE:GREENSTONE"/>
    <s v="SEEDLINGS ASS  28884"/>
    <n v="-30"/>
    <n v="33.5"/>
    <n v="-1005"/>
    <n v="-2604476.8400000031"/>
    <x v="35"/>
  </r>
  <r>
    <m/>
    <x v="312"/>
    <s v="Credit Note"/>
    <s v="4401595908"/>
    <s v="BUILDERS WAREHOUSE:NOORDHEUWEL"/>
    <s v="SEEDLINGS ASS  28884"/>
    <n v="-20"/>
    <n v="33.5"/>
    <n v="-670"/>
    <n v="-2605146.8400000031"/>
    <x v="35"/>
  </r>
  <r>
    <m/>
    <x v="312"/>
    <s v="Credit Note"/>
    <s v="4401595884"/>
    <s v="BUILDERS WAREHOUSE:BEDWORTH PARK"/>
    <s v="SEEDLINGS ASS  28884"/>
    <n v="-20"/>
    <n v="33.5"/>
    <n v="-670"/>
    <n v="-2605816.8400000031"/>
    <x v="35"/>
  </r>
  <r>
    <m/>
    <x v="312"/>
    <s v="Credit Note"/>
    <s v="4401595889"/>
    <s v="BUILDERS WAREHOUSE:NORWOOD"/>
    <s v="SEEDLINGS ASS  28884"/>
    <n v="-17"/>
    <n v="33.5"/>
    <n v="-569.5"/>
    <n v="-2606386.3400000031"/>
    <x v="35"/>
  </r>
  <r>
    <m/>
    <x v="9"/>
    <s v="Credit Note"/>
    <s v="4401596212"/>
    <s v="BUILDERS WAREHOUSE:FOURWAYS"/>
    <s v="SEEDLINGS ASS  28884"/>
    <n v="-11"/>
    <n v="33.5"/>
    <n v="-368.5"/>
    <n v="-2606754.8400000031"/>
    <x v="35"/>
  </r>
  <r>
    <m/>
    <x v="9"/>
    <s v="Credit Note"/>
    <s v="4401596173"/>
    <s v="BUILDERS WAREHOUSE:RIVONIA"/>
    <s v="SEEDLINGS ASS  28884"/>
    <n v="-45"/>
    <n v="33.5"/>
    <n v="-1507.5"/>
    <n v="-2608262.3400000031"/>
    <x v="35"/>
  </r>
  <r>
    <m/>
    <x v="9"/>
    <s v="Credit Note"/>
    <s v="4401596253"/>
    <s v="BUILDERS WAREHOUSE:WOODLANDS"/>
    <s v="SEEDLINGS ASS  28884"/>
    <n v="-65"/>
    <n v="33.5"/>
    <n v="-2177.5"/>
    <n v="-2610439.8400000031"/>
    <x v="35"/>
  </r>
  <r>
    <m/>
    <x v="9"/>
    <s v="Credit Note"/>
    <s v="4401596185"/>
    <s v="BUILDERS WAREHOUSE:ERASMUS PARK"/>
    <s v="SEEDLINGS ASS  28884"/>
    <n v="-80"/>
    <n v="33.5"/>
    <n v="-2680"/>
    <n v="-2613119.8400000031"/>
    <x v="35"/>
  </r>
  <r>
    <m/>
    <x v="9"/>
    <s v="Credit Note"/>
    <s v="4401596256"/>
    <s v="BUILDERS WAREHOUSE:LYNNWOOD"/>
    <s v="SEEDLINGS ASS  28884"/>
    <n v="-65"/>
    <n v="33.5"/>
    <n v="-2177.5"/>
    <n v="-2615297.3400000031"/>
    <x v="35"/>
  </r>
  <r>
    <m/>
    <x v="9"/>
    <s v="Credit Note"/>
    <s v="4401596263"/>
    <s v="BUILDERS WAREHOUSE:WONDER PARK"/>
    <s v="SEEDLINGS ASS  28884"/>
    <n v="-50"/>
    <n v="33.5"/>
    <n v="-1675"/>
    <n v="-2616972.3400000031"/>
    <x v="35"/>
  </r>
  <r>
    <m/>
    <x v="9"/>
    <s v="Credit Note"/>
    <s v="4401596216"/>
    <s v="BUILDERS WAREHOUSE:CHERRY LANE"/>
    <s v="SEEDLINGS ASS  28884"/>
    <n v="-15"/>
    <n v="33.5"/>
    <n v="-502.5"/>
    <n v="-2617474.8400000031"/>
    <x v="35"/>
  </r>
  <r>
    <m/>
    <x v="9"/>
    <s v="Credit Note"/>
    <s v="4401596218"/>
    <s v="BUILDERS WAREHOUSE:CHERRY LANE"/>
    <s v="SEEDLINGS ASS  28884"/>
    <n v="-135"/>
    <n v="33.5"/>
    <n v="-4522.5"/>
    <n v="-2621997.3400000031"/>
    <x v="35"/>
  </r>
  <r>
    <m/>
    <x v="278"/>
    <s v="Credit Note"/>
    <s v="16084"/>
    <s v="GARDENSHOP PARKTOWN"/>
    <s v="SEEDLINGS ASS"/>
    <n v="-119"/>
    <n v="33.5"/>
    <n v="-3986.5"/>
    <n v="-2625983.8400000031"/>
    <x v="35"/>
  </r>
  <r>
    <m/>
    <x v="278"/>
    <s v="Credit Note"/>
    <s v="28587"/>
    <s v="LIFESTYLE HOME GARDEN"/>
    <s v="SEEDLINGS ASS"/>
    <n v="-10"/>
    <n v="30"/>
    <n v="-300"/>
    <n v="-2626283.8400000031"/>
    <x v="35"/>
  </r>
  <r>
    <m/>
    <x v="278"/>
    <s v="Credit Note"/>
    <s v="28588"/>
    <s v="LIFESTYLE HOME GARDEN"/>
    <s v="SEEDLINGS ASS"/>
    <n v="-70"/>
    <n v="30"/>
    <n v="-2100"/>
    <n v="-2628383.8400000031"/>
    <x v="35"/>
  </r>
  <r>
    <m/>
    <x v="278"/>
    <s v="Credit Note"/>
    <s v="90011A"/>
    <s v="MONTROSE NURSERY"/>
    <s v="SEEDLINGS ASS"/>
    <n v="-63"/>
    <n v="29.99"/>
    <n v="-1889.37"/>
    <n v="-2630273.2100000032"/>
    <x v="35"/>
  </r>
  <r>
    <m/>
    <x v="278"/>
    <s v="Credit Note"/>
    <s v="48580"/>
    <s v="FH CHAMBERLAIN TRADING (PTY) LTD:CENTURION"/>
    <s v="SEEDLINGS ASS"/>
    <n v="-70"/>
    <n v="31.85"/>
    <n v="-2229.5"/>
    <n v="-2632502.7100000032"/>
    <x v="35"/>
  </r>
  <r>
    <m/>
    <x v="278"/>
    <s v="Credit Note"/>
    <s v="18541"/>
    <s v="FH CHAMBERLAIN TRADING (PTY) LTD:WATERKLOOF GLEN"/>
    <s v="SEEDLINGS ASS"/>
    <n v="-15"/>
    <n v="31.85"/>
    <n v="-477.75"/>
    <n v="-2632980.4600000032"/>
    <x v="35"/>
  </r>
  <r>
    <m/>
    <x v="278"/>
    <s v="Credit Note"/>
    <s v="4401596574"/>
    <s v="BUILDERS WAREHOUSE:CRAIGHALL PARK"/>
    <s v="SEEDLINGS ASS  28884"/>
    <n v="-50"/>
    <n v="33.5"/>
    <n v="-1675"/>
    <n v="-2634655.4600000032"/>
    <x v="35"/>
  </r>
  <r>
    <m/>
    <x v="278"/>
    <s v="Credit Note"/>
    <s v="4401596639"/>
    <s v="BUILDERS WAREHOUSE:SOUTHGATE"/>
    <s v="SEEDLINGS ASS  28884"/>
    <n v="-35"/>
    <n v="33.5"/>
    <n v="-1172.5"/>
    <n v="-2635827.9600000032"/>
    <x v="35"/>
  </r>
  <r>
    <m/>
    <x v="278"/>
    <s v="Credit Note"/>
    <s v="4401596652"/>
    <s v="BUILDERS WAREHOUSE:KLERKSDORP"/>
    <s v="SEEDLINGS ASS  28884"/>
    <n v="-40"/>
    <n v="33.5"/>
    <n v="-1340"/>
    <n v="-2637167.9600000032"/>
    <x v="35"/>
  </r>
  <r>
    <m/>
    <x v="40"/>
    <s v="Credit Note"/>
    <s v="1308"/>
    <s v="LITTLE AUSTRIA"/>
    <s v="SEEDLINGS ASS"/>
    <n v="-22"/>
    <n v="31.8"/>
    <n v="-699.6"/>
    <n v="-2637867.5600000033"/>
    <x v="35"/>
  </r>
  <r>
    <m/>
    <x v="40"/>
    <s v="Credit Note"/>
    <s v="1309"/>
    <s v="PLANTYARD"/>
    <s v="SEEDLINGS ASS"/>
    <n v="-5"/>
    <n v="31.8"/>
    <n v="-159"/>
    <n v="-2638026.5600000033"/>
    <x v="35"/>
  </r>
  <r>
    <m/>
    <x v="40"/>
    <s v="Credit Note"/>
    <s v="1310"/>
    <s v="CRISANRA KWEKERY"/>
    <s v="SEEDLINGS ASS"/>
    <n v="-13"/>
    <n v="27.8"/>
    <n v="-361.4"/>
    <n v="-2638387.9600000032"/>
    <x v="35"/>
  </r>
  <r>
    <m/>
    <x v="40"/>
    <s v="Credit Note"/>
    <s v="RTS1040109"/>
    <s v="RIVERSIDE MICA"/>
    <s v="SEEDLINGS ASS"/>
    <n v="-5"/>
    <n v="28.8"/>
    <n v="-144"/>
    <n v="-2638531.9600000032"/>
    <x v="35"/>
  </r>
  <r>
    <m/>
    <x v="40"/>
    <s v="Credit Note"/>
    <s v="RTS1040106"/>
    <s v="RIVERSIDE MICA"/>
    <s v="SEEDLINGS ASS"/>
    <n v="-9"/>
    <n v="27.5"/>
    <n v="-247.5"/>
    <n v="-2638779.4600000032"/>
    <x v="35"/>
  </r>
  <r>
    <m/>
    <x v="40"/>
    <s v="Credit Note"/>
    <s v="4401596986"/>
    <s v="BUILDERS WAREHOUSE:GREENSTONE"/>
    <s v="SEEDLINGS ASS  28884"/>
    <n v="-10"/>
    <n v="33.5"/>
    <n v="-335"/>
    <n v="-2639114.4600000032"/>
    <x v="35"/>
  </r>
  <r>
    <m/>
    <x v="40"/>
    <s v="Credit Note"/>
    <s v="4401597008"/>
    <s v="BUILDERS WAREHOUSE:NORTHRIDING"/>
    <s v="SEEDLINGS ASS  28884"/>
    <n v="-50"/>
    <n v="33.5"/>
    <n v="-1675"/>
    <n v="-2640789.4600000032"/>
    <x v="35"/>
  </r>
  <r>
    <m/>
    <x v="40"/>
    <s v="Credit Note"/>
    <s v="4401597004"/>
    <s v="BUILDERS WAREHOUSE:KEMPTON PARK"/>
    <s v="SEEDLINGS ASS  28884"/>
    <n v="-46"/>
    <n v="33.5"/>
    <n v="-1541"/>
    <n v="-2642330.4600000032"/>
    <x v="35"/>
  </r>
  <r>
    <m/>
    <x v="40"/>
    <s v="Credit Note"/>
    <s v="4401596983"/>
    <s v="BUILDERS WAREHOUSE:NOORDHEUWEL"/>
    <s v="SEEDLINGS ASS  28884"/>
    <n v="-10"/>
    <n v="33.5"/>
    <n v="-335"/>
    <n v="-2642665.4600000032"/>
    <x v="35"/>
  </r>
  <r>
    <m/>
    <x v="40"/>
    <s v="Credit Note"/>
    <s v="4401596950"/>
    <s v="BUILDERS WAREHOUSE:FLORIDA GLEN"/>
    <s v="SEEDLINGS ASS  28884"/>
    <n v="-20"/>
    <n v="33.5"/>
    <n v="-670"/>
    <n v="-2643335.4600000032"/>
    <x v="35"/>
  </r>
  <r>
    <m/>
    <x v="40"/>
    <s v="Credit Note"/>
    <s v="4401596956"/>
    <s v="BUILDERS WAREHOUSE:BEDFORDVIEW"/>
    <s v="SEEDLINGS ASS  28884"/>
    <n v="-90"/>
    <n v="33.5"/>
    <n v="-3015"/>
    <n v="-2646350.4600000032"/>
    <x v="35"/>
  </r>
  <r>
    <m/>
    <x v="40"/>
    <s v="Credit Note"/>
    <s v="4401596975"/>
    <s v="BUILDERS WAREHOUSE:ROBINDALE"/>
    <s v="SEEDLINGS ASS  28884"/>
    <n v="-10"/>
    <n v="33.5"/>
    <n v="-335"/>
    <n v="-2646685.4600000032"/>
    <x v="35"/>
  </r>
  <r>
    <m/>
    <x v="40"/>
    <s v="Credit Note"/>
    <s v="4401596955"/>
    <s v="BUILDERS WAREHOUSE:STRUBENS VALLEY"/>
    <s v="SEEDLINGS ASS  28884"/>
    <n v="-30"/>
    <n v="33.5"/>
    <n v="-1005"/>
    <n v="-2647690.4600000032"/>
    <x v="35"/>
  </r>
  <r>
    <m/>
    <x v="246"/>
    <s v="Credit Note"/>
    <s v="90040A"/>
    <s v="CENTRAL NURSERY DEPOT"/>
    <s v="SEEDLINGS ASS"/>
    <n v="-20"/>
    <n v="33.99"/>
    <n v="-679.8"/>
    <n v="-2648370.260000003"/>
    <x v="35"/>
  </r>
  <r>
    <m/>
    <x v="246"/>
    <s v="Credit Note"/>
    <s v="90042A"/>
    <s v="ECKARDS GARDEN PAVILION"/>
    <s v="SEEDLINGS ASS"/>
    <n v="-7"/>
    <n v="31.2"/>
    <n v="-218.4"/>
    <n v="-2648588.6600000029"/>
    <x v="35"/>
  </r>
  <r>
    <m/>
    <x v="246"/>
    <s v="Credit Note"/>
    <s v="38624"/>
    <s v="FH CHAMBERLAIN TRADING (PTY) LTD:MONTANA"/>
    <s v="SEEDLINGS ASS"/>
    <n v="-70"/>
    <n v="31.85"/>
    <n v="-2229.5"/>
    <n v="-2650818.1600000029"/>
    <x v="35"/>
  </r>
  <r>
    <m/>
    <x v="246"/>
    <s v="Credit Note"/>
    <s v="20382"/>
    <s v="FH CHAMBERLAIN TRADING (PTY) LTD:STRUBENSVALLEY"/>
    <s v="SEEDLINGS ASS"/>
    <n v="-50"/>
    <n v="31.85"/>
    <n v="-1592.5"/>
    <n v="-2652410.6600000029"/>
    <x v="35"/>
  </r>
  <r>
    <m/>
    <x v="246"/>
    <s v="Credit Note"/>
    <s v="4401597273"/>
    <s v="BUILDERS WAREHOUSE:BLOEMFONTEIN"/>
    <s v="SEEDLINGS ASS  28884"/>
    <n v="-120"/>
    <n v="33.5"/>
    <n v="-4020"/>
    <n v="-2656430.6600000029"/>
    <x v="35"/>
  </r>
  <r>
    <m/>
    <x v="246"/>
    <s v="Credit Note"/>
    <s v="4401597270"/>
    <s v="BUILDERS WAREHOUSE:EDENVALE"/>
    <s v="SEEDLINGS ASS  28884"/>
    <n v="-50"/>
    <n v="33.5"/>
    <n v="-1675"/>
    <n v="-2658105.6600000029"/>
    <x v="35"/>
  </r>
  <r>
    <m/>
    <x v="246"/>
    <s v="Credit Note"/>
    <s v="4401597280"/>
    <s v="BUILDERS WAREHOUSE:GLEN EAGLES"/>
    <s v="SEEDLINGS ASS  28884"/>
    <n v="-200"/>
    <n v="33.5"/>
    <n v="-6700"/>
    <n v="-2664805.6600000029"/>
    <x v="35"/>
  </r>
  <r>
    <m/>
    <x v="246"/>
    <s v="Credit Note"/>
    <s v="1375"/>
    <s v="PRETTY GARDENS"/>
    <s v="SEEDLINGS ASS"/>
    <n v="-23"/>
    <n v="31.8"/>
    <n v="-731.4"/>
    <n v="-2665537.0600000028"/>
    <x v="35"/>
  </r>
  <r>
    <m/>
    <x v="246"/>
    <s v="Credit Note"/>
    <s v="4401597261"/>
    <s v="BUILDERS WAREHOUSE:NEWMARKET"/>
    <s v="SEEDLINGS ASS  28884"/>
    <n v="-19"/>
    <n v="33.5"/>
    <n v="-636.5"/>
    <n v="-2666173.5600000028"/>
    <x v="35"/>
  </r>
  <r>
    <m/>
    <x v="313"/>
    <s v="Credit Note"/>
    <s v="90045A"/>
    <s v="THYME SQUARE"/>
    <s v="SEEDLINGS ASS"/>
    <n v="-20"/>
    <n v="28.95"/>
    <n v="-579"/>
    <n v="-2666752.5600000028"/>
    <x v="35"/>
  </r>
  <r>
    <m/>
    <x v="279"/>
    <s v="Credit Note"/>
    <s v="1311"/>
    <s v="PLANTYARD"/>
    <s v="SEEDLINGS ASS"/>
    <n v="-5"/>
    <n v="31.8"/>
    <n v="-159"/>
    <n v="-2666911.5600000028"/>
    <x v="35"/>
  </r>
  <r>
    <m/>
    <x v="279"/>
    <s v="Credit Note"/>
    <s v="4401597678"/>
    <s v="BUILDERS WAREHOUSE:VEREENIGING"/>
    <s v="SEEDLINGS ASS  28884"/>
    <n v="-20"/>
    <n v="33.5"/>
    <n v="-670"/>
    <n v="-2667581.5600000028"/>
    <x v="35"/>
  </r>
  <r>
    <m/>
    <x v="279"/>
    <s v="Credit Note"/>
    <s v="4401597674"/>
    <s v="BUILDERS WAREHOUSE:STRUBENS VALLEY"/>
    <s v="SEEDLINGS ASS  28884"/>
    <n v="-20"/>
    <n v="33.5"/>
    <n v="-670"/>
    <n v="-2668251.5600000028"/>
    <x v="35"/>
  </r>
  <r>
    <m/>
    <x v="279"/>
    <s v="Credit Note"/>
    <s v="4401597722"/>
    <s v="BUILDERS WAREHOUSE:NORWOOD"/>
    <s v="SEEDLINGS ASS  28884"/>
    <n v="-21"/>
    <n v="33.5"/>
    <n v="-703.5"/>
    <n v="-2668955.0600000028"/>
    <x v="35"/>
  </r>
  <r>
    <m/>
    <x v="279"/>
    <s v="Credit Note"/>
    <s v="4401597671"/>
    <s v="BUILDERS WAREHOUSE:NORTHMEAD"/>
    <s v="SEEDLINGS ASS  28884"/>
    <n v="-31"/>
    <n v="33.5"/>
    <n v="-1038.5"/>
    <n v="-2669993.5600000028"/>
    <x v="35"/>
  </r>
  <r>
    <m/>
    <x v="279"/>
    <s v="Credit Note"/>
    <s v="4401597649"/>
    <s v="BUILDERS WAREHOUSE:BRYANSTON"/>
    <s v="SEEDLINGS ASS  28884"/>
    <n v="-20"/>
    <n v="33.5"/>
    <n v="-670"/>
    <n v="-2670663.5600000028"/>
    <x v="35"/>
  </r>
  <r>
    <m/>
    <x v="10"/>
    <s v="Credit Note"/>
    <s v="1312"/>
    <s v="HILLCREST NURSERY"/>
    <s v="SEEDLINGS ASS"/>
    <n v="-48"/>
    <n v="33.99"/>
    <n v="-1631.52"/>
    <n v="-2672295.0800000029"/>
    <x v="35"/>
  </r>
  <r>
    <m/>
    <x v="10"/>
    <s v="Credit Note"/>
    <s v="12881"/>
    <s v="FH CHAMBERLAIN TRADING (PTY) LTD:KYALAMI"/>
    <s v="SEEDLINGS ASS"/>
    <n v="-14"/>
    <n v="31.85"/>
    <n v="-445.9"/>
    <n v="-2672740.9800000028"/>
    <x v="35"/>
  </r>
  <r>
    <m/>
    <x v="10"/>
    <s v="Credit Note"/>
    <s v="4401598131"/>
    <s v="BUILDERS WAREHOUSE:ZAMBEZI"/>
    <s v="SEEDLINGS ASS  28884"/>
    <n v="-80"/>
    <n v="33.5"/>
    <n v="-2680"/>
    <n v="-2675420.9800000028"/>
    <x v="35"/>
  </r>
  <r>
    <m/>
    <x v="10"/>
    <s v="Credit Note"/>
    <s v="4401598145"/>
    <s v="BUILDERS WAREHOUSE:WONDER PARK"/>
    <s v="SEEDLINGS ASS  28884"/>
    <n v="-34"/>
    <n v="33.5"/>
    <n v="-1139"/>
    <n v="-2676559.9800000028"/>
    <x v="35"/>
  </r>
  <r>
    <m/>
    <x v="10"/>
    <s v="Credit Note"/>
    <s v="4401598152"/>
    <s v="BUILDERS WAREHOUSE:GEZINA NEW"/>
    <s v="SEEDLINGS ASS  28884"/>
    <n v="-110"/>
    <n v="33.5"/>
    <n v="-3685"/>
    <n v="-2680244.9800000028"/>
    <x v="35"/>
  </r>
  <r>
    <m/>
    <x v="10"/>
    <s v="Credit Note"/>
    <s v="4401598085"/>
    <s v="BUILDERS WAREHOUSE:BRYANSTON"/>
    <s v="SEEDLINGS ASS  28884"/>
    <n v="-5"/>
    <n v="33.5"/>
    <n v="-167.5"/>
    <n v="-2680412.4800000028"/>
    <x v="35"/>
  </r>
  <r>
    <m/>
    <x v="10"/>
    <s v="Credit Note"/>
    <s v="4401598113"/>
    <s v="BUILDERS WAREHOUSE:RUSTENBURG"/>
    <s v="SEEDLINGS ASS  28884"/>
    <n v="-40"/>
    <n v="33.5"/>
    <n v="-1340"/>
    <n v="-2681752.4800000028"/>
    <x v="35"/>
  </r>
  <r>
    <m/>
    <x v="10"/>
    <s v="Credit Note"/>
    <s v="4401598135"/>
    <s v="BUILDERS WAREHOUSE:FOURWAYS"/>
    <s v="SEEDLINGS ASS  28884"/>
    <n v="-20"/>
    <n v="33.5"/>
    <n v="-670"/>
    <n v="-2682422.4800000028"/>
    <x v="35"/>
  </r>
  <r>
    <m/>
    <x v="10"/>
    <s v="Credit Note"/>
    <s v="4401598139"/>
    <s v="BUILDERS WAREHOUSE:LYNNWOOD"/>
    <s v="SEEDLINGS ASS  28884"/>
    <n v="-35"/>
    <n v="33.5"/>
    <n v="-1172.5"/>
    <n v="-2683594.9800000028"/>
    <x v="35"/>
  </r>
  <r>
    <m/>
    <x v="10"/>
    <s v="Credit Note"/>
    <s v="4401598137"/>
    <s v="BUILDERS WAREHOUSE:SILVERLAKES"/>
    <s v="SEEDLINGS ASS  28884"/>
    <n v="-48"/>
    <n v="33.5"/>
    <n v="-1608"/>
    <n v="-2685202.9800000028"/>
    <x v="35"/>
  </r>
  <r>
    <m/>
    <x v="10"/>
    <s v="Credit Note"/>
    <s v="4401598138"/>
    <s v="BUILDERS WAREHOUSE:WOODLANDS"/>
    <s v="SEEDLINGS ASS  28884"/>
    <n v="-50"/>
    <n v="33.5"/>
    <n v="-1675"/>
    <n v="-2686877.9800000028"/>
    <x v="35"/>
  </r>
  <r>
    <m/>
    <x v="41"/>
    <s v="Credit Note"/>
    <s v="4401598565"/>
    <s v="BUILDERS WAREHOUSE:MAFIKENG"/>
    <s v="SEEDLINGS ASS  28884"/>
    <n v="-110"/>
    <n v="33.5"/>
    <n v="-3685"/>
    <n v="-2690562.9800000028"/>
    <x v="35"/>
  </r>
  <r>
    <m/>
    <x v="41"/>
    <s v="Credit Note"/>
    <s v="4401598537"/>
    <s v="BUILDERS WAREHOUSE:CRESTA"/>
    <s v="SEEDLINGS ASS  28884"/>
    <n v="-13"/>
    <n v="33.5"/>
    <n v="-435.5"/>
    <n v="-2690998.4800000028"/>
    <x v="35"/>
  </r>
  <r>
    <m/>
    <x v="41"/>
    <s v="Credit Note"/>
    <s v="4401598558"/>
    <s v="BUILDERS WAREHOUSE:SOUTHGATE"/>
    <s v="SEEDLINGS ASS  28884"/>
    <n v="-30"/>
    <n v="33.5"/>
    <n v="-1005"/>
    <n v="-2692003.4800000028"/>
    <x v="35"/>
  </r>
  <r>
    <m/>
    <x v="41"/>
    <s v="Credit Note"/>
    <s v="4401598588"/>
    <s v="BUILDERS WAREHOUSE:HARTEBEESPOORT"/>
    <s v="SEEDLINGS ASS  28884"/>
    <n v="-50"/>
    <n v="33.5"/>
    <n v="-1675"/>
    <n v="-2693678.4800000028"/>
    <x v="35"/>
  </r>
  <r>
    <m/>
    <x v="41"/>
    <s v="Credit Note"/>
    <s v="4401598443"/>
    <s v="BUILDERS WAREHOUSE:LAMBTON"/>
    <s v="SEEDLINGS ASS  28884"/>
    <n v="-50"/>
    <n v="33.5"/>
    <n v="-1675"/>
    <n v="-2695353.4800000028"/>
    <x v="35"/>
  </r>
  <r>
    <m/>
    <x v="42"/>
    <s v="Credit Note"/>
    <s v="1313"/>
    <s v="PLANT FACTORY"/>
    <s v="SEEDLINGS ASS"/>
    <n v="-23"/>
    <n v="31.8"/>
    <n v="-731.4"/>
    <n v="-2696084.8800000027"/>
    <x v="35"/>
  </r>
  <r>
    <m/>
    <x v="42"/>
    <s v="Credit Note"/>
    <s v="1261"/>
    <s v="CRISANRA KWEKERY"/>
    <s v="SEEDLINGS ASS"/>
    <n v="-10"/>
    <n v="27.8"/>
    <n v="-278"/>
    <n v="-2696362.8800000027"/>
    <x v="35"/>
  </r>
  <r>
    <m/>
    <x v="42"/>
    <s v="Credit Note"/>
    <s v="1260"/>
    <s v="LITTLE AUSTRIA"/>
    <s v="SEEDLINGS ASS"/>
    <n v="-7"/>
    <n v="31.8"/>
    <n v="-222.6"/>
    <n v="-2696585.4800000028"/>
    <x v="35"/>
  </r>
  <r>
    <m/>
    <x v="42"/>
    <s v="Credit Note"/>
    <s v="4401599091"/>
    <s v="BUILDERS WAREHOUSE:BLOEMFONTEIN"/>
    <s v="SEEDLINGS ASS  28884"/>
    <n v="-60"/>
    <n v="33.5"/>
    <n v="-2010"/>
    <n v="-2698595.4800000028"/>
    <x v="35"/>
  </r>
  <r>
    <m/>
    <x v="42"/>
    <s v="Credit Note"/>
    <s v="4401599038"/>
    <s v="BUILDERS WAREHOUSE:NEWCASTLE"/>
    <s v="SEEDLINGS ASS  28884"/>
    <n v="-60"/>
    <n v="33.5"/>
    <n v="-2010"/>
    <n v="-2700605.4800000028"/>
    <x v="35"/>
  </r>
  <r>
    <m/>
    <x v="42"/>
    <s v="Credit Note"/>
    <s v="4401598981"/>
    <s v="BUILDERS WAREHOUSE:GREENSTONE"/>
    <s v="SEEDLINGS ASS  28884"/>
    <n v="-21"/>
    <n v="33.5"/>
    <n v="-703.5"/>
    <n v="-2701308.9800000028"/>
    <x v="35"/>
  </r>
  <r>
    <m/>
    <x v="42"/>
    <s v="Credit Note"/>
    <s v="4401598954"/>
    <s v="BUILDERS WAREHOUSE:NORWOOD"/>
    <s v="SEEDLINGS ASS  28884"/>
    <n v="-14"/>
    <n v="33.5"/>
    <n v="-469"/>
    <n v="-2701777.9800000028"/>
    <x v="35"/>
  </r>
  <r>
    <m/>
    <x v="42"/>
    <s v="Credit Note"/>
    <s v="4401599061"/>
    <s v="BUILDERS WAREHOUSE:KEMPTON PARK"/>
    <s v="SEEDLINGS ASS  28884"/>
    <n v="-18"/>
    <n v="33.5"/>
    <n v="-603"/>
    <n v="-2702380.9800000028"/>
    <x v="35"/>
  </r>
  <r>
    <m/>
    <x v="42"/>
    <s v="Credit Note"/>
    <s v="4401599027"/>
    <s v="BUILDERS WAREHOUSE:NOORDHEUWEL"/>
    <s v="SEEDLINGS ASS  28884"/>
    <n v="-20"/>
    <n v="33.5"/>
    <n v="-670"/>
    <n v="-2703050.9800000028"/>
    <x v="35"/>
  </r>
  <r>
    <m/>
    <x v="280"/>
    <s v="Credit Note"/>
    <s v="1376"/>
    <s v="THYME SQUARE"/>
    <s v="SEEDLINGS ASS"/>
    <n v="-36"/>
    <n v="28.95"/>
    <n v="-1042.2"/>
    <n v="-2704093.180000003"/>
    <x v="35"/>
  </r>
  <r>
    <m/>
    <x v="280"/>
    <s v="Credit Note"/>
    <s v="48718"/>
    <s v="FH CHAMBERLAIN TRADING (PTY) LTD:CENTURION"/>
    <s v="SEEDLINGS ASS"/>
    <n v="-30"/>
    <n v="31.85"/>
    <n v="-955.5"/>
    <n v="-2705048.680000003"/>
    <x v="35"/>
  </r>
  <r>
    <m/>
    <x v="280"/>
    <s v="Credit Note"/>
    <s v="32544"/>
    <s v="FH CHAMBERLAIN TRADING (PTY) LTD:SILVER LAKES"/>
    <s v="SEEDLINGS ASS"/>
    <n v="-13"/>
    <n v="31.85"/>
    <n v="-414.05"/>
    <n v="-2705462.7300000028"/>
    <x v="35"/>
  </r>
  <r>
    <m/>
    <x v="280"/>
    <s v="Credit Note"/>
    <s v="16098"/>
    <s v="GARDENSHOP PARKTOWN"/>
    <s v="SEEDLINGS ASS"/>
    <n v="-42"/>
    <n v="33.5"/>
    <n v="-1407"/>
    <n v="-2706869.7300000028"/>
    <x v="35"/>
  </r>
  <r>
    <m/>
    <x v="280"/>
    <s v="Credit Note"/>
    <s v="4401599380"/>
    <s v="BUILDERS WAREHOUSE:POLOKWANE"/>
    <s v="SEEDLINGS ASS  28884"/>
    <n v="-220"/>
    <n v="33.5"/>
    <n v="-7370"/>
    <n v="-2714239.7300000028"/>
    <x v="35"/>
  </r>
  <r>
    <m/>
    <x v="280"/>
    <s v="Credit Note"/>
    <s v="4401599427"/>
    <s v="BUILDERS WAREHOUSE:BAOBAB"/>
    <s v="SEEDLINGS ASS  28884"/>
    <n v="-110"/>
    <n v="33.5"/>
    <n v="-3685"/>
    <n v="-2717924.7300000028"/>
    <x v="35"/>
  </r>
  <r>
    <m/>
    <x v="280"/>
    <s v="Credit Note"/>
    <s v="4401599263"/>
    <s v="BUILDERS WAREHOUSE:MOKOPANE"/>
    <s v="SEEDLINGS ASS  28884"/>
    <n v="-21"/>
    <n v="33.5"/>
    <n v="-703.5"/>
    <n v="-2718628.2300000028"/>
    <x v="35"/>
  </r>
  <r>
    <m/>
    <x v="280"/>
    <s v="Credit Note"/>
    <s v="4401599403"/>
    <s v="BUILDERS WAREHOUSE:FOURWAYS"/>
    <s v="SEEDLINGS ASS  28884"/>
    <n v="-10"/>
    <n v="33.5"/>
    <n v="-335"/>
    <n v="-2718963.2300000028"/>
    <x v="35"/>
  </r>
  <r>
    <m/>
    <x v="280"/>
    <s v="Credit Note"/>
    <s v="4401599367"/>
    <s v="BUILDERS WAREHOUSE:RIVONIA"/>
    <s v="SEEDLINGS ASS  28884"/>
    <n v="-30"/>
    <n v="33.5"/>
    <n v="-1005"/>
    <n v="-2719968.2300000028"/>
    <x v="35"/>
  </r>
  <r>
    <m/>
    <x v="280"/>
    <s v="Credit Note"/>
    <s v="4401599372"/>
    <s v="BUILDERS WAREHOUSE:NORTHMEAD"/>
    <s v="SEEDLINGS ASS  28884"/>
    <n v="-10"/>
    <n v="33.5"/>
    <n v="-335"/>
    <n v="-2720303.2300000028"/>
    <x v="35"/>
  </r>
  <r>
    <m/>
    <x v="280"/>
    <s v="Credit Note"/>
    <s v="4401599349"/>
    <s v="BUILDERS WAREHOUSE:EDENVALE"/>
    <s v="SEEDLINGS ASS  28884"/>
    <n v="-20"/>
    <n v="33.5"/>
    <n v="-670"/>
    <n v="-2720973.2300000028"/>
    <x v="35"/>
  </r>
  <r>
    <m/>
    <x v="280"/>
    <s v="Credit Note"/>
    <s v="4401599407"/>
    <s v="BUILDERS WAREHOUSE:SUNWARD PARK"/>
    <s v="SEEDLINGS ASS  28884"/>
    <n v="-40"/>
    <n v="33.5"/>
    <n v="-1340"/>
    <n v="-2722313.2300000028"/>
    <x v="35"/>
  </r>
  <r>
    <m/>
    <x v="314"/>
    <s v="Credit Note"/>
    <s v="1316"/>
    <s v="HABITITNAK/KEENGRO"/>
    <s v="SEEDLINGS ASS"/>
    <n v="-7"/>
    <n v="28.55"/>
    <n v="-199.85"/>
    <n v="-2722513.0800000029"/>
    <x v="35"/>
  </r>
  <r>
    <m/>
    <x v="314"/>
    <s v="Credit Note"/>
    <s v="1378"/>
    <s v="PLANTYARD"/>
    <s v="SEEDLINGS ASS"/>
    <n v="-9"/>
    <n v="31.8"/>
    <n v="-286.2"/>
    <n v="-2722799.2800000031"/>
    <x v="35"/>
  </r>
  <r>
    <m/>
    <x v="314"/>
    <s v="Credit Note"/>
    <s v="1377"/>
    <s v="LITTLE AUSTRIA"/>
    <s v="SEEDLINGS ASS"/>
    <n v="-18"/>
    <n v="31.8"/>
    <n v="-572.4"/>
    <n v="-2723371.680000003"/>
    <x v="35"/>
  </r>
  <r>
    <m/>
    <x v="314"/>
    <s v="Credit Note"/>
    <s v="4401599889"/>
    <s v="BUILDERS WAREHOUSE:VEREENIGING"/>
    <s v="SEEDLINGS ASS  28884"/>
    <n v="-13"/>
    <n v="33.5"/>
    <n v="-435.5"/>
    <n v="-2723807.180000003"/>
    <x v="35"/>
  </r>
  <r>
    <m/>
    <x v="314"/>
    <s v="Credit Note"/>
    <s v="4401599943"/>
    <s v="BUILDERS WAREHOUSE:BOKSBURG (NEW)"/>
    <s v="SEEDLINGS ASS  28884"/>
    <n v="-48"/>
    <n v="33.5"/>
    <n v="-1608"/>
    <n v="-2725415.180000003"/>
    <x v="35"/>
  </r>
  <r>
    <m/>
    <x v="314"/>
    <s v="Credit Note"/>
    <s v="4401599949"/>
    <s v="BUILDERS WAREHOUSE:NOORDHEUWEL"/>
    <s v="SEEDLINGS ASS  28884"/>
    <n v="-14"/>
    <n v="33.5"/>
    <n v="-469"/>
    <n v="-2725884.180000003"/>
    <x v="35"/>
  </r>
  <r>
    <m/>
    <x v="314"/>
    <s v="Credit Note"/>
    <s v="4401599926"/>
    <s v="BUILDERS WAREHOUSE:STRUBENS VALLEY"/>
    <s v="SEEDLINGS ASS  28884"/>
    <n v="-20"/>
    <n v="33.5"/>
    <n v="-670"/>
    <n v="-2726554.180000003"/>
    <x v="35"/>
  </r>
  <r>
    <m/>
    <x v="314"/>
    <s v="Credit Note"/>
    <s v="4401599940"/>
    <s v="BUILDERS WAREHOUSE:KEMPTON PARK"/>
    <s v="SEEDLINGS ASS  28884"/>
    <n v="-16"/>
    <n v="33.5"/>
    <n v="-536"/>
    <n v="-2727090.180000003"/>
    <x v="35"/>
  </r>
  <r>
    <m/>
    <x v="4"/>
    <s v="Credit Note"/>
    <s v="28727"/>
    <s v="LIFESTYLE HOME GARDEN"/>
    <s v="SEEDLINGS ASS"/>
    <n v="-112"/>
    <n v="30"/>
    <n v="-3360"/>
    <n v="-2730450.180000003"/>
    <x v="35"/>
  </r>
  <r>
    <m/>
    <x v="4"/>
    <s v="Credit Note"/>
    <s v="1380"/>
    <s v="HILLCREST NURSERY"/>
    <s v="SEEDLINGS ASS"/>
    <n v="-4"/>
    <n v="33.99"/>
    <n v="-135.96"/>
    <n v="-2730586.1400000029"/>
    <x v="35"/>
  </r>
  <r>
    <m/>
    <x v="4"/>
    <s v="Credit Note"/>
    <s v="4401600493"/>
    <s v="BUILDERS WAREHOUSE:SECUNDA"/>
    <s v="SEEDLINGS ASS  28884"/>
    <n v="-100"/>
    <n v="33.5"/>
    <n v="-3350"/>
    <n v="-2733936.1400000029"/>
    <x v="35"/>
  </r>
  <r>
    <m/>
    <x v="4"/>
    <s v="Credit Note"/>
    <s v="4401600491"/>
    <s v="BUILDERS WAREHOUSE:CHERRY LANE"/>
    <s v="SEEDLINGS ASS  28884"/>
    <n v="-70"/>
    <n v="33.5"/>
    <n v="-2345"/>
    <n v="-2736281.1400000029"/>
    <x v="35"/>
  </r>
  <r>
    <m/>
    <x v="4"/>
    <s v="Credit Note"/>
    <s v="4401600467"/>
    <s v="BUILDERS WAREHOUSE:LYNNWOOD"/>
    <s v="SEEDLINGS ASS  28884"/>
    <n v="-120"/>
    <n v="33.5"/>
    <n v="-4020"/>
    <n v="-2740301.1400000029"/>
    <x v="35"/>
  </r>
  <r>
    <m/>
    <x v="4"/>
    <s v="Credit Note"/>
    <s v="4401600447"/>
    <s v="BUILDERS WAREHOUSE:ERASMUS PARK"/>
    <s v="SEEDLINGS ASS  28884"/>
    <n v="-130"/>
    <n v="33.5"/>
    <n v="-4355"/>
    <n v="-2744656.1400000029"/>
    <x v="35"/>
  </r>
  <r>
    <m/>
    <x v="4"/>
    <s v="Credit Note"/>
    <s v="4401600465"/>
    <s v="BUILDERS WAREHOUSE:CEDAR SQUARE"/>
    <s v="SEEDLINGS ASS  28884"/>
    <n v="-50"/>
    <n v="33.5"/>
    <n v="-1675"/>
    <n v="-2746331.1400000029"/>
    <x v="35"/>
  </r>
  <r>
    <m/>
    <x v="4"/>
    <s v="Credit Note"/>
    <s v="4401600471"/>
    <s v="BUILDERS WAREHOUSE:FOURWAYS"/>
    <s v="SEEDLINGS ASS  28884"/>
    <n v="-30"/>
    <n v="33.5"/>
    <n v="-1005"/>
    <n v="-2747336.1400000029"/>
    <x v="35"/>
  </r>
  <r>
    <m/>
    <x v="4"/>
    <s v="Credit Note"/>
    <s v="4401600359"/>
    <s v="BUILDERS WAREHOUSE:BRYANSTON"/>
    <s v="SEEDLINGS ASS  28884"/>
    <n v="-10"/>
    <n v="33.5"/>
    <n v="-335"/>
    <n v="-2747671.1400000029"/>
    <x v="35"/>
  </r>
  <r>
    <m/>
    <x v="131"/>
    <s v="Credit Note"/>
    <s v="RTS1040340"/>
    <s v="RIVERSIDE MICA"/>
    <s v="SEEDLINGS ASS"/>
    <n v="-19"/>
    <n v="32.26"/>
    <n v="-612.94000000000005"/>
    <n v="-2748284.0800000029"/>
    <x v="35"/>
  </r>
  <r>
    <m/>
    <x v="131"/>
    <s v="Credit Note"/>
    <s v="1262"/>
    <s v="MONTANA GARDEN PAVILION"/>
    <s v="SEEDLINGS ASS"/>
    <n v="-47"/>
    <n v="31.8"/>
    <n v="-1494.6"/>
    <n v="-2749778.680000003"/>
    <x v="35"/>
  </r>
  <r>
    <m/>
    <x v="131"/>
    <s v="Credit Note"/>
    <s v="16924"/>
    <s v="FH CHAMBERLAIN TRADING (PTY) LTD:RIVIERA"/>
    <s v="SEEDLINGS ASS"/>
    <n v="-52"/>
    <n v="31.85"/>
    <n v="-1656.2"/>
    <n v="-2751434.8800000031"/>
    <x v="35"/>
  </r>
  <r>
    <m/>
    <x v="131"/>
    <s v="Credit Note"/>
    <s v="48794"/>
    <s v="FH CHAMBERLAIN TRADING (PTY) LTD:CENTURION"/>
    <s v="SEEDLINGS ASS"/>
    <n v="-55"/>
    <n v="31.85"/>
    <n v="-1751.75"/>
    <n v="-2753186.6300000031"/>
    <x v="35"/>
  </r>
  <r>
    <m/>
    <x v="131"/>
    <s v="Credit Note"/>
    <s v="38716"/>
    <s v="FH CHAMBERLAIN TRADING (PTY) LTD:MONTANA"/>
    <s v="SEEDLINGS ASS"/>
    <n v="-326"/>
    <n v="31.85"/>
    <n v="-10383.1"/>
    <n v="-2763569.7300000032"/>
    <x v="35"/>
  </r>
  <r>
    <m/>
    <x v="131"/>
    <s v="Credit Note"/>
    <s v="4401600953"/>
    <s v="BUILDERS WAREHOUSE:NELSPRUIT"/>
    <s v="SEEDLINGS ASS  28884"/>
    <n v="-100"/>
    <n v="33.5"/>
    <n v="-3350"/>
    <n v="-2766919.7300000032"/>
    <x v="35"/>
  </r>
  <r>
    <m/>
    <x v="131"/>
    <s v="Credit Note"/>
    <s v="4401600876"/>
    <s v="BUILDERS WAREHOUSE:CRAIGHALL PARK"/>
    <s v="SEEDLINGS ASS  28884"/>
    <n v="-40"/>
    <n v="33.5"/>
    <n v="-1340"/>
    <n v="-2768259.7300000032"/>
    <x v="35"/>
  </r>
  <r>
    <m/>
    <x v="43"/>
    <s v="Credit Note"/>
    <s v="1318"/>
    <s v="CRISANRA KWEKERY"/>
    <s v="SEEDLINGS ASS"/>
    <n v="-14"/>
    <n v="27.8"/>
    <n v="-389.2"/>
    <n v="-2768648.9300000034"/>
    <x v="35"/>
  </r>
  <r>
    <m/>
    <x v="43"/>
    <s v="Credit Note"/>
    <s v="12931"/>
    <s v="FH CHAMBERLAIN TRADING (PTY) LTD:KYALAMI"/>
    <s v="SEEDLINGS ASS"/>
    <n v="-45"/>
    <n v="31.85"/>
    <n v="-1433.25"/>
    <n v="-2770082.1800000034"/>
    <x v="35"/>
  </r>
  <r>
    <m/>
    <x v="43"/>
    <s v="Credit Note"/>
    <s v="20479"/>
    <s v="FH CHAMBERLAIN TRADING (PTY) LTD:STRUBENSVALLEY"/>
    <s v="SEEDLINGS ASS"/>
    <n v="-28"/>
    <n v="31.85"/>
    <n v="-891.8"/>
    <n v="-2770973.9800000032"/>
    <x v="35"/>
  </r>
  <r>
    <m/>
    <x v="43"/>
    <s v="Credit Note"/>
    <s v="16113"/>
    <s v="GARDENSHOP PARKTOWN"/>
    <s v="SEEDLINGS ASS"/>
    <n v="-33"/>
    <n v="33.5"/>
    <n v="-1105.5"/>
    <n v="-2772079.4800000032"/>
    <x v="35"/>
  </r>
  <r>
    <m/>
    <x v="43"/>
    <s v="Credit Note"/>
    <s v="4401601458"/>
    <s v="BUILDERS WAREHOUSE:NORWOOD"/>
    <s v="SEEDLINGS ASS  28884"/>
    <n v="-28"/>
    <n v="33.5"/>
    <n v="-938"/>
    <n v="-2773017.4800000032"/>
    <x v="35"/>
  </r>
  <r>
    <m/>
    <x v="43"/>
    <s v="Credit Note"/>
    <s v="4401601414"/>
    <s v="BUILDERS WAREHOUSE:NORTHRIDING"/>
    <s v="SEEDLINGS ASS  28884"/>
    <n v="-50"/>
    <n v="33.5"/>
    <n v="-1675"/>
    <n v="-2774692.4800000032"/>
    <x v="35"/>
  </r>
  <r>
    <m/>
    <x v="43"/>
    <s v="Credit Note"/>
    <s v="4401601455"/>
    <s v="BUILDERS WAREHOUSE:KEMPTON PARK"/>
    <s v="SEEDLINGS ASS  28884"/>
    <n v="-35"/>
    <n v="33.5"/>
    <n v="-1172.5"/>
    <n v="-2775864.9800000032"/>
    <x v="35"/>
  </r>
  <r>
    <m/>
    <x v="43"/>
    <s v="Credit Note"/>
    <s v="4401601335"/>
    <s v="BUILDERS WAREHOUSE:GREENSTONE"/>
    <s v="SEEDLINGS ASS  28884"/>
    <n v="-23"/>
    <n v="33.5"/>
    <n v="-770.5"/>
    <n v="-2776635.4800000032"/>
    <x v="35"/>
  </r>
  <r>
    <m/>
    <x v="43"/>
    <s v="Credit Note"/>
    <s v="4401601401"/>
    <s v="BUILDERS WAREHOUSE:KLERKSDORP"/>
    <s v="SEEDLINGS ASS  28884"/>
    <n v="-100"/>
    <n v="33.5"/>
    <n v="-3350"/>
    <n v="-2779985.4800000032"/>
    <x v="35"/>
  </r>
  <r>
    <m/>
    <x v="11"/>
    <s v="Credit Note"/>
    <s v="1201"/>
    <s v="CENTRAL NURSERY DEPOT"/>
    <s v="SEEDLINGS ASS"/>
    <n v="-6"/>
    <n v="33.99"/>
    <n v="-203.94"/>
    <n v="-2780189.4200000032"/>
    <x v="35"/>
  </r>
  <r>
    <m/>
    <x v="11"/>
    <s v="Credit Note"/>
    <s v="90193A"/>
    <s v="THYME SQUARE"/>
    <s v="SEEDLINGS ASS"/>
    <n v="-24"/>
    <n v="28.95"/>
    <n v="-694.8"/>
    <n v="-2780884.220000003"/>
    <x v="35"/>
  </r>
  <r>
    <m/>
    <x v="11"/>
    <s v="Credit Note"/>
    <s v="4401601679"/>
    <s v="BUILDERS WAREHOUSE:BETHLEHEM"/>
    <s v="SEEDLINGS ASS  28884"/>
    <n v="-150"/>
    <n v="33.5"/>
    <n v="-5025"/>
    <n v="-2785909.220000003"/>
    <x v="35"/>
  </r>
  <r>
    <m/>
    <x v="11"/>
    <s v="Credit Note"/>
    <s v="4401601833"/>
    <s v="BUILDERS WAREHOUSE:SUNWARD PARK"/>
    <s v="SEEDLINGS ASS  28884"/>
    <n v="-120"/>
    <n v="33.5"/>
    <n v="-4020"/>
    <n v="-2789929.220000003"/>
    <x v="35"/>
  </r>
  <r>
    <m/>
    <x v="11"/>
    <s v="Credit Note"/>
    <s v="4401601731"/>
    <s v="BUILDERS WAREHOUSE:NEWMARKET"/>
    <s v="SEEDLINGS ASS  28884"/>
    <n v="-150"/>
    <n v="33.5"/>
    <n v="-5025"/>
    <n v="-2794954.220000003"/>
    <x v="35"/>
  </r>
  <r>
    <m/>
    <x v="11"/>
    <s v="Credit Note"/>
    <s v="4401601735"/>
    <s v="BUILDERS WAREHOUSE:MIDRAND"/>
    <s v="SEEDLINGS ASS  28884"/>
    <n v="-56"/>
    <n v="33.5"/>
    <n v="-1876"/>
    <n v="-2796830.220000003"/>
    <x v="35"/>
  </r>
  <r>
    <m/>
    <x v="11"/>
    <s v="Credit Note"/>
    <s v="4401601786"/>
    <s v="BUILDERS WAREHOUSE:CARNIVAL MALL"/>
    <s v="SEEDLINGS ASS  28884"/>
    <n v="-80"/>
    <n v="33.5"/>
    <n v="-2680"/>
    <n v="-2799510.220000003"/>
    <x v="35"/>
  </r>
  <r>
    <m/>
    <x v="11"/>
    <s v="Credit Note"/>
    <s v="4401601764"/>
    <s v="BUILDERS WAREHOUSE:RIVONIA"/>
    <s v="SEEDLINGS ASS  28884"/>
    <n v="-10"/>
    <n v="33.5"/>
    <n v="-335"/>
    <n v="-2799845.220000003"/>
    <x v="35"/>
  </r>
  <r>
    <m/>
    <x v="11"/>
    <s v="Credit Note"/>
    <s v="4401601802"/>
    <s v="BUILDERS WAREHOUSE:NORTHMEAD"/>
    <s v="SEEDLINGS ASS  28884"/>
    <n v="-16"/>
    <n v="33.5"/>
    <n v="-536"/>
    <n v="-2800381.220000003"/>
    <x v="35"/>
  </r>
  <r>
    <m/>
    <x v="11"/>
    <s v="Credit Note"/>
    <s v="4401601751"/>
    <s v="BUILDERS WAREHOUSE:MIDDELBURG"/>
    <s v="SEEDLINGS ASS  28884"/>
    <n v="-60"/>
    <n v="33.5"/>
    <n v="-2010"/>
    <n v="-2802391.220000003"/>
    <x v="35"/>
  </r>
  <r>
    <m/>
    <x v="11"/>
    <s v="Credit Note"/>
    <s v="4401601743"/>
    <s v="BUILDERS WAREHOUSE:EDENVALE"/>
    <s v="SEEDLINGS ASS  28884"/>
    <n v="-20"/>
    <n v="33.5"/>
    <n v="-670"/>
    <n v="-2803061.220000003"/>
    <x v="35"/>
  </r>
  <r>
    <m/>
    <x v="11"/>
    <s v="Credit Note"/>
    <s v="4401601708"/>
    <s v="BUILDERS WAREHOUSE:GLEN EAGLES"/>
    <s v="SEEDLINGS ASS  28884"/>
    <n v="-100"/>
    <n v="33.5"/>
    <n v="-3350"/>
    <n v="-2806411.220000003"/>
    <x v="35"/>
  </r>
  <r>
    <m/>
    <x v="44"/>
    <s v="Credit Note"/>
    <s v="1319"/>
    <s v="LITTLE AUSTRIA"/>
    <s v="SEEDLINGS ASS"/>
    <n v="-15"/>
    <n v="31.8"/>
    <n v="-477"/>
    <n v="-2806888.220000003"/>
    <x v="35"/>
  </r>
  <r>
    <m/>
    <x v="44"/>
    <s v="Credit Note"/>
    <s v="1381"/>
    <s v="HABITITNAK/KEENGRO"/>
    <s v="SEEDLINGS ASS"/>
    <n v="-7"/>
    <n v="28.55"/>
    <n v="-199.85"/>
    <n v="-2807088.0700000031"/>
    <x v="35"/>
  </r>
  <r>
    <m/>
    <x v="44"/>
    <s v="Credit Note"/>
    <s v="4401602284"/>
    <s v="BUILDERS WAREHOUSE:BOKSBURG (NEW)"/>
    <s v="SEEDLINGS ASS  28884"/>
    <n v="-50"/>
    <n v="33.5"/>
    <n v="-1675"/>
    <n v="-2808763.0700000031"/>
    <x v="35"/>
  </r>
  <r>
    <m/>
    <x v="44"/>
    <s v="Credit Note"/>
    <s v="4401602282"/>
    <s v="BUILDERS WAREHOUSE:VEREENIGING"/>
    <s v="SEEDLINGS ASS  28884"/>
    <n v="-30"/>
    <n v="33.5"/>
    <n v="-1005"/>
    <n v="-2809768.0700000031"/>
    <x v="35"/>
  </r>
  <r>
    <m/>
    <x v="44"/>
    <s v="Credit Note"/>
    <s v="4401602323"/>
    <s v="BUILDERS WAREHOUSE:NORTHMEAD"/>
    <s v="SEEDLINGS ASS  28884"/>
    <n v="-15"/>
    <n v="33.5"/>
    <n v="-502.5"/>
    <n v="-2810270.5700000031"/>
    <x v="35"/>
  </r>
  <r>
    <m/>
    <x v="44"/>
    <s v="Credit Note"/>
    <s v="4401602254"/>
    <s v="BUILDERS WAREHOUSE:STRUBENS VALLEY"/>
    <s v="SEEDLINGS ASS  28884"/>
    <n v="-23"/>
    <n v="33.5"/>
    <n v="-770.5"/>
    <n v="-2811041.0700000031"/>
    <x v="35"/>
  </r>
  <r>
    <m/>
    <x v="44"/>
    <s v="Credit Note"/>
    <s v="4401602369"/>
    <s v="BUILDERS WAREHOUSE:BEDWORTH PARK"/>
    <s v="SEEDLINGS ASS  28884"/>
    <n v="-40"/>
    <n v="33.5"/>
    <n v="-1340"/>
    <n v="-2812381.0700000031"/>
    <x v="35"/>
  </r>
  <r>
    <m/>
    <x v="3"/>
    <s v="Credit Note"/>
    <s v="90038A"/>
    <s v="NATURA GARDEN CENTRE"/>
    <s v="SEEDLINGS ASS"/>
    <n v="-3.5"/>
    <n v="31.8"/>
    <n v="-111.3"/>
    <n v="-2812492.3700000029"/>
    <x v="35"/>
  </r>
  <r>
    <m/>
    <x v="3"/>
    <s v="Credit Note"/>
    <s v="1382"/>
    <s v="MONTROSE NURSERY"/>
    <s v="SEEDLINGS ASS"/>
    <n v="-58"/>
    <n v="29.99"/>
    <n v="-1739.42"/>
    <n v="-2814231.7900000028"/>
    <x v="35"/>
  </r>
  <r>
    <m/>
    <x v="3"/>
    <s v="Credit Note"/>
    <s v="28747"/>
    <s v="LIFESTYLE HOME GARDEN"/>
    <s v="SEEDLINGS ASS"/>
    <n v="-30"/>
    <n v="30"/>
    <n v="-900"/>
    <n v="-2815131.7900000028"/>
    <x v="35"/>
  </r>
  <r>
    <m/>
    <x v="3"/>
    <s v="Credit Note"/>
    <s v="4401602757"/>
    <s v="BUILDERS WAREHOUSE:WONDER PARK"/>
    <s v="SEEDLINGS ASS  28884"/>
    <n v="-20"/>
    <n v="33.5"/>
    <n v="-670"/>
    <n v="-2815801.7900000028"/>
    <x v="35"/>
  </r>
  <r>
    <m/>
    <x v="3"/>
    <s v="Credit Note"/>
    <s v="4401602737"/>
    <s v="BUILDERS WAREHOUSE:RUSTENBURG"/>
    <s v="SEEDLINGS ASS  28884"/>
    <n v="-62"/>
    <n v="33.5"/>
    <n v="-2077"/>
    <n v="-2817878.7900000028"/>
    <x v="35"/>
  </r>
  <r>
    <m/>
    <x v="3"/>
    <s v="Credit Note"/>
    <s v="4401602785"/>
    <s v="BUILDERS WAREHOUSE:RIVONIA"/>
    <s v="SEEDLINGS ASS  28884"/>
    <n v="-10"/>
    <n v="33.5"/>
    <n v="-335"/>
    <n v="-2818213.7900000028"/>
    <x v="35"/>
  </r>
  <r>
    <m/>
    <x v="3"/>
    <s v="Credit Note"/>
    <s v="4401602759"/>
    <s v="BUILDERS WAREHOUSE:RASLOUW"/>
    <s v="SEEDLINGS ASS  28884"/>
    <n v="-80"/>
    <n v="33.5"/>
    <n v="-2680"/>
    <n v="-2820893.7900000028"/>
    <x v="35"/>
  </r>
  <r>
    <m/>
    <x v="3"/>
    <s v="Credit Note"/>
    <s v="4401602766"/>
    <s v="BUILDERS WAREHOUSE:CENTURION"/>
    <s v="SEEDLINGS ASS  28884"/>
    <n v="-220"/>
    <n v="33.5"/>
    <n v="-7370"/>
    <n v="-2828263.7900000028"/>
    <x v="35"/>
  </r>
  <r>
    <m/>
    <x v="3"/>
    <s v="Credit Note"/>
    <s v="4401602756"/>
    <s v="BUILDERS WAREHOUSE:BRYANSTON"/>
    <s v="SEEDLINGS ASS  28884"/>
    <n v="-10"/>
    <n v="33.5"/>
    <n v="-335"/>
    <n v="-2828598.7900000028"/>
    <x v="35"/>
  </r>
  <r>
    <m/>
    <x v="3"/>
    <s v="Credit Note"/>
    <s v="4401602778"/>
    <s v="BUILDERS WAREHOUSE:GEZINA NEW"/>
    <s v="SEEDLINGS ASS  28884"/>
    <n v="-86"/>
    <n v="33.5"/>
    <n v="-2881"/>
    <n v="-2831479.7900000028"/>
    <x v="35"/>
  </r>
  <r>
    <m/>
    <x v="3"/>
    <s v="Credit Note"/>
    <s v="4401602706"/>
    <s v="BUILDERS WAREHOUSE:LYNNWOOD"/>
    <s v="SEEDLINGS ASS  28884"/>
    <n v="-50"/>
    <n v="33.5"/>
    <n v="-1675"/>
    <n v="-2833154.7900000028"/>
    <x v="35"/>
  </r>
  <r>
    <m/>
    <x v="12"/>
    <s v="Credit Note"/>
    <s v="4401603219"/>
    <s v="BUILDERS WAREHOUSE:ZAMBEZI"/>
    <s v="SEEDLINGS ASS  28884"/>
    <n v="-200"/>
    <n v="33.5"/>
    <n v="-6700"/>
    <n v="-2839854.7900000028"/>
    <x v="35"/>
  </r>
  <r>
    <m/>
    <x v="12"/>
    <s v="Credit Note"/>
    <s v="71216734"/>
    <s v="FH CHAMBERLAIN TRADING (PTY) LTD:SILVER LAKES"/>
    <s v="SEEDLINGS ASS"/>
    <n v="-15"/>
    <n v="31.85"/>
    <n v="-477.75"/>
    <n v="-2840332.5400000028"/>
    <x v="35"/>
  </r>
  <r>
    <m/>
    <x v="12"/>
    <s v="Credit Note"/>
    <s v="4401603125"/>
    <s v="BUILDERS WAREHOUSE:NORTHRIDING"/>
    <s v="SEEDLINGS ASS  28884"/>
    <n v="-50"/>
    <n v="33.5"/>
    <n v="-1675"/>
    <n v="-2842007.5400000028"/>
    <x v="35"/>
  </r>
  <r>
    <m/>
    <x v="12"/>
    <s v="Credit Note"/>
    <s v="4401603145"/>
    <s v="BUILDERS WAREHOUSE:SOUTHGATE"/>
    <s v="SEEDLINGS ASS  28884"/>
    <n v="-30"/>
    <n v="33.5"/>
    <n v="-1005"/>
    <n v="-2843012.5400000028"/>
    <x v="35"/>
  </r>
  <r>
    <m/>
    <x v="12"/>
    <s v="Credit Note"/>
    <s v="1384"/>
    <s v="CENTRAL NURSERY DEPOT"/>
    <s v="SEEDLINGS ASS"/>
    <n v="-40"/>
    <n v="33.99"/>
    <n v="-1359.6"/>
    <n v="-2844372.1400000029"/>
    <x v="35"/>
  </r>
  <r>
    <m/>
    <x v="13"/>
    <s v="Credit Note"/>
    <s v="4401603648"/>
    <s v="BUILDERS WAREHOUSE:STRUBENS VALLEY"/>
    <s v="SEEDLINGS ASS  28884"/>
    <n v="-20"/>
    <n v="33.5"/>
    <n v="-670"/>
    <n v="-2845042.1400000029"/>
    <x v="35"/>
  </r>
  <r>
    <m/>
    <x v="13"/>
    <s v="Credit Note"/>
    <s v="4401603618"/>
    <s v="BUILDERS WAREHOUSE:NOORDHEUWEL"/>
    <s v="SEEDLINGS ASS 28884"/>
    <n v="-22"/>
    <n v="33.5"/>
    <n v="-737"/>
    <n v="-2845779.1400000029"/>
    <x v="35"/>
  </r>
  <r>
    <m/>
    <x v="13"/>
    <s v="Credit Note"/>
    <s v="4401603574"/>
    <s v="BUILDERS WAREHOUSE:BEDFORDVIEW"/>
    <s v="SEEDLINGS ASS  28884"/>
    <n v="-77"/>
    <n v="33.5"/>
    <n v="-2579.5"/>
    <n v="-2848358.6400000029"/>
    <x v="35"/>
  </r>
  <r>
    <m/>
    <x v="13"/>
    <s v="Credit Note"/>
    <s v="4401603644"/>
    <s v="BUILDERS WAREHOUSE:GREENSTONE"/>
    <s v="SEEDLINGS ASS  28884"/>
    <n v="-11"/>
    <n v="33.5"/>
    <n v="-368.5"/>
    <n v="-2848727.1400000029"/>
    <x v="35"/>
  </r>
  <r>
    <m/>
    <x v="13"/>
    <s v="Credit Note"/>
    <s v="4401603614"/>
    <s v="BUILDERS WAREHOUSE:KEMPTON PARK"/>
    <s v="SEEDLINGS ASS  28884"/>
    <n v="-52"/>
    <n v="33.5"/>
    <n v="-1742"/>
    <n v="-2850469.1400000029"/>
    <x v="35"/>
  </r>
  <r>
    <m/>
    <x v="13"/>
    <s v="Credit Note"/>
    <s v="4401603600"/>
    <s v="BUILDERS WAREHOUSE:KLERKSDORP"/>
    <s v="SEEDLINGS ASS  28884"/>
    <n v="-18"/>
    <n v="33.5"/>
    <n v="-603"/>
    <n v="-2851072.1400000029"/>
    <x v="35"/>
  </r>
  <r>
    <m/>
    <x v="13"/>
    <s v="Credit Note"/>
    <s v="90234A"/>
    <s v="CRISANRA KWEKERY"/>
    <s v="SEEDLINGS ASS"/>
    <n v="-6"/>
    <n v="27.8"/>
    <n v="-166.8"/>
    <n v="-2851238.9400000027"/>
    <x v="35"/>
  </r>
  <r>
    <m/>
    <x v="13"/>
    <s v="Credit Note"/>
    <s v="RTS1040489"/>
    <s v="RIVERSIDE MICA"/>
    <s v="SEEDLINGS ASS"/>
    <n v="-26"/>
    <n v="26.99"/>
    <n v="-701.74"/>
    <n v="-2851940.680000003"/>
    <x v="35"/>
  </r>
  <r>
    <m/>
    <x v="13"/>
    <s v="Credit Note"/>
    <s v="4401603572"/>
    <s v="BUILDERS WAREHOUSE:FLORIDA GLEN"/>
    <s v="SEEDLINGS ASS  28884"/>
    <n v="-15"/>
    <n v="33.5"/>
    <n v="-502.5"/>
    <n v="-2852443.180000003"/>
    <x v="35"/>
  </r>
  <r>
    <m/>
    <x v="13"/>
    <s v="Credit Note"/>
    <s v="4401603673"/>
    <s v="BUILDERS WAREHOUSE:NEWCASTLE"/>
    <s v="SEEDLINGS ASS  28884"/>
    <n v="-100"/>
    <n v="33.5"/>
    <n v="-3350"/>
    <n v="-2855793.180000003"/>
    <x v="35"/>
  </r>
  <r>
    <m/>
    <x v="13"/>
    <s v="Credit Note"/>
    <s v="90236A"/>
    <s v="LITTLE AUSTRIA"/>
    <s v="SEEDLINGS ASS"/>
    <n v="-23"/>
    <n v="31.8"/>
    <n v="-731.4"/>
    <n v="-2856524.5800000029"/>
    <x v="35"/>
  </r>
  <r>
    <m/>
    <x v="13"/>
    <s v="Credit Note"/>
    <s v="4401603665"/>
    <s v="BUILDERS WAREHOUSE:ROBINDALE"/>
    <s v="SEEDLINGS ASS  28884"/>
    <n v="-60"/>
    <n v="33.5"/>
    <n v="-2010"/>
    <n v="-2858534.5800000029"/>
    <x v="35"/>
  </r>
  <r>
    <m/>
    <x v="14"/>
    <s v="Credit Note"/>
    <s v="1203"/>
    <s v="PRETTY GARDENS"/>
    <s v="SEEDLINGS ASS"/>
    <n v="-20"/>
    <n v="31.8"/>
    <n v="-636"/>
    <n v="-2859170.5800000029"/>
    <x v="35"/>
  </r>
  <r>
    <m/>
    <x v="14"/>
    <s v="Credit Note"/>
    <s v="4401603964"/>
    <s v="BUILDERS WAREHOUSE:BLOEMFONTEIN"/>
    <s v="SEEDLINGS ASS  28884"/>
    <n v="-150"/>
    <n v="33.5"/>
    <n v="-5025"/>
    <n v="-2864195.5800000029"/>
    <x v="35"/>
  </r>
  <r>
    <m/>
    <x v="14"/>
    <s v="Credit Note"/>
    <s v="1152"/>
    <s v="THYME SQUARE"/>
    <s v="SEEDLINGS ASS"/>
    <n v="-16"/>
    <n v="28.95"/>
    <n v="-463.2"/>
    <n v="-2864658.7800000031"/>
    <x v="35"/>
  </r>
  <r>
    <m/>
    <x v="14"/>
    <s v="Credit Note"/>
    <s v="4401603879"/>
    <s v="BUILDERS WAREHOUSE:CEDAR SQUARE"/>
    <s v="SEEDLINGS ASS  28884"/>
    <n v="-25"/>
    <n v="33.5"/>
    <n v="-837.5"/>
    <n v="-2865496.2800000031"/>
    <x v="35"/>
  </r>
  <r>
    <m/>
    <x v="14"/>
    <s v="Credit Note"/>
    <s v="4401603920"/>
    <s v="BUILDERS WAREHOUSE:NEWMARKET"/>
    <s v="SEEDLINGS ASS  28884"/>
    <n v="-40"/>
    <n v="33.5"/>
    <n v="-1340"/>
    <n v="-2866836.2800000031"/>
    <x v="35"/>
  </r>
  <r>
    <m/>
    <x v="14"/>
    <s v="Credit Note"/>
    <s v="4401603945"/>
    <s v="BUILDERS WAREHOUSE:RIVONIA"/>
    <s v="SEEDLINGS ASS  28884"/>
    <n v="-20"/>
    <n v="33.5"/>
    <n v="-670"/>
    <n v="-2867506.2800000031"/>
    <x v="35"/>
  </r>
  <r>
    <m/>
    <x v="14"/>
    <s v="Credit Note"/>
    <s v="4401603957"/>
    <s v="BUILDERS WAREHOUSE:EDENVALE"/>
    <s v="SEEDLINGS ASS  28884"/>
    <n v="-43"/>
    <n v="33.5"/>
    <n v="-1440.5"/>
    <n v="-2868946.7800000031"/>
    <x v="35"/>
  </r>
  <r>
    <m/>
    <x v="14"/>
    <s v="Credit Note"/>
    <s v="4401603944"/>
    <s v="BUILDERS WAREHOUSE:FOURWAYS"/>
    <s v="SEEDLINGS ASS  28884"/>
    <n v="-15"/>
    <n v="33.5"/>
    <n v="-502.5"/>
    <n v="-2869449.2800000031"/>
    <x v="35"/>
  </r>
  <r>
    <m/>
    <x v="14"/>
    <s v="Credit Note"/>
    <s v="90244A"/>
    <s v="BUILDERS WAREHOUSE:FOURWAYS"/>
    <s v="SEEDLINGS ASS  28884"/>
    <n v="-20"/>
    <n v="33.5"/>
    <n v="-670"/>
    <n v="-2870119.2800000031"/>
    <x v="35"/>
  </r>
  <r>
    <m/>
    <x v="14"/>
    <s v="Credit Note"/>
    <s v="4401604001"/>
    <s v="BUILDERS WAREHOUSE:LAMBTON"/>
    <s v="SEEDLINGS ASS  28884"/>
    <n v="-43"/>
    <n v="33.5"/>
    <n v="-1440.5"/>
    <n v="-2871559.7800000031"/>
    <x v="35"/>
  </r>
  <r>
    <m/>
    <x v="45"/>
    <s v="Credit Note"/>
    <s v="1320"/>
    <s v="HABITITNAK/KEENGRO"/>
    <s v="SEEDLINGS ASS"/>
    <n v="-10"/>
    <n v="28.55"/>
    <n v="-285.5"/>
    <n v="-2871845.2800000031"/>
    <x v="35"/>
  </r>
  <r>
    <m/>
    <x v="45"/>
    <s v="Credit Note"/>
    <s v="1321"/>
    <s v="RAINBOW GARDEN AND HOME CENTRE"/>
    <s v="SEEDLINGS ASS"/>
    <n v="-23"/>
    <n v="31.8"/>
    <n v="-731.4"/>
    <n v="-2872576.680000003"/>
    <x v="35"/>
  </r>
  <r>
    <m/>
    <x v="45"/>
    <s v="Credit Note"/>
    <s v="1385"/>
    <s v="LITTLE AUSTRIA"/>
    <s v="SEEDLINGS ASS"/>
    <n v="-12"/>
    <n v="31.8"/>
    <n v="-381.6"/>
    <n v="-2872958.2800000031"/>
    <x v="35"/>
  </r>
  <r>
    <m/>
    <x v="45"/>
    <s v="Credit Note"/>
    <s v="4401604474"/>
    <s v="BUILDERS WAREHOUSE:WOODLANDS"/>
    <s v="SEEDLINGS ASS  28884"/>
    <n v="-160"/>
    <n v="33.5"/>
    <n v="-5360"/>
    <n v="-2878318.2800000031"/>
    <x v="35"/>
  </r>
  <r>
    <m/>
    <x v="45"/>
    <s v="Credit Note"/>
    <s v="90251A"/>
    <s v="BUILDERS WAREHOUSE:WOODLANDS"/>
    <s v="SEEDLINGS ASS  28884"/>
    <n v="-10"/>
    <n v="33.5"/>
    <n v="-335"/>
    <n v="-2878653.2800000031"/>
    <x v="35"/>
  </r>
  <r>
    <m/>
    <x v="45"/>
    <s v="Credit Note"/>
    <s v="4401604492"/>
    <s v="BUILDERS WAREHOUSE:NORWOOD"/>
    <s v="SEEDLINGS ASS  28884"/>
    <n v="-50"/>
    <n v="33.5"/>
    <n v="-1675"/>
    <n v="-2880328.2800000031"/>
    <x v="35"/>
  </r>
  <r>
    <m/>
    <x v="45"/>
    <s v="Credit Note"/>
    <s v="4401604445"/>
    <s v="BUILDERS WAREHOUSE:KEMPTON PARK"/>
    <s v="SEEDLINGS ASS  28884"/>
    <n v="-28"/>
    <n v="33.5"/>
    <n v="-938"/>
    <n v="-2881266.2800000031"/>
    <x v="35"/>
  </r>
  <r>
    <m/>
    <x v="15"/>
    <s v="Credit Note"/>
    <s v="28764"/>
    <s v="LIFESTYLE HOME GARDEN"/>
    <s v="SEEDLINGS ASS"/>
    <n v="-14"/>
    <n v="30"/>
    <n v="-420"/>
    <n v="-2881686.2800000031"/>
    <x v="35"/>
  </r>
  <r>
    <m/>
    <x v="15"/>
    <s v="Credit Note"/>
    <s v="1323"/>
    <s v="CENTRAL NURSERY DEPOT"/>
    <s v="SEEDLINGS ASS"/>
    <n v="-30"/>
    <n v="33.99"/>
    <n v="-1019.7"/>
    <n v="-2882705.9800000032"/>
    <x v="35"/>
  </r>
  <r>
    <m/>
    <x v="15"/>
    <s v="Credit Note"/>
    <s v="1322"/>
    <s v="ECKARDS GARDEN PAVILION"/>
    <s v="SEEDLINGS ASS"/>
    <n v="-2"/>
    <n v="31.2"/>
    <n v="-62.4"/>
    <n v="-2882768.3800000031"/>
    <x v="35"/>
  </r>
  <r>
    <m/>
    <x v="15"/>
    <s v="Credit Note"/>
    <s v="4401604918"/>
    <s v="BUILDERS WAREHOUSE:CEDAR SQUARE"/>
    <s v="SEEDLINGS ASS  28884"/>
    <n v="-20"/>
    <n v="33.5"/>
    <n v="-670"/>
    <n v="-2883438.3800000031"/>
    <x v="35"/>
  </r>
  <r>
    <m/>
    <x v="15"/>
    <s v="Credit Note"/>
    <s v="4401604804"/>
    <s v="BUILDERS WAREHOUSE:BRYANSTON"/>
    <s v="SEEDLINGS ASS  28884"/>
    <n v="-6"/>
    <n v="33.5"/>
    <n v="-201"/>
    <n v="-2883639.3800000031"/>
    <x v="35"/>
  </r>
  <r>
    <m/>
    <x v="15"/>
    <s v="Credit Note"/>
    <s v="4401604899"/>
    <s v="BUILDERS WAREHOUSE:RIVONIA"/>
    <s v="SEEDLINGS ASS  28884"/>
    <n v="-20"/>
    <n v="33.5"/>
    <n v="-670"/>
    <n v="-2884309.3800000031"/>
    <x v="35"/>
  </r>
  <r>
    <m/>
    <x v="15"/>
    <s v="Credit Note"/>
    <s v="4401604917"/>
    <s v="BUILDERS WAREHOUSE:RASLOUW"/>
    <s v="SEEDLINGS ASS  28884"/>
    <n v="-60"/>
    <n v="33.5"/>
    <n v="-2010"/>
    <n v="-2886319.3800000031"/>
    <x v="35"/>
  </r>
  <r>
    <m/>
    <x v="15"/>
    <s v="Credit Note"/>
    <s v="4401604796"/>
    <s v="BUILDERS WAREHOUSE:GLEN EAGLES"/>
    <s v="SEEDLINGS ASS  28884"/>
    <n v="-10"/>
    <n v="33.5"/>
    <n v="-335"/>
    <n v="-2886654.3800000031"/>
    <x v="35"/>
  </r>
  <r>
    <m/>
    <x v="15"/>
    <s v="Credit Note"/>
    <s v="4401604844"/>
    <s v="BUILDERS WAREHOUSE:ERASMUS PARK"/>
    <s v="SEEDLINGS ASS  28884"/>
    <n v="-70"/>
    <n v="33.5"/>
    <n v="-2345"/>
    <n v="-2888999.3800000031"/>
    <x v="35"/>
  </r>
  <r>
    <m/>
    <x v="15"/>
    <s v="Credit Note"/>
    <s v="4401604949"/>
    <s v="BUILDERS WAREHOUSE:SILVERLAKES"/>
    <s v="SEEDLINGS ASS  28884"/>
    <n v="-173"/>
    <n v="33.5"/>
    <n v="-5795.5"/>
    <n v="-2894794.8800000031"/>
    <x v="35"/>
  </r>
  <r>
    <m/>
    <x v="15"/>
    <s v="Credit Note"/>
    <s v="4401604887"/>
    <s v="BUILDERS WAREHOUSE:CENTURION"/>
    <s v="SEEDLINGS ASS  28884"/>
    <n v="-150"/>
    <n v="33.5"/>
    <n v="-5025"/>
    <n v="-2899819.8800000031"/>
    <x v="35"/>
  </r>
  <r>
    <m/>
    <x v="132"/>
    <s v="Credit Note"/>
    <s v="13020"/>
    <s v="FH CHAMBERLAIN TRADING (PTY) LTD:KYALAMI"/>
    <s v="SEEDLINGS ASS"/>
    <n v="-16"/>
    <n v="31.85"/>
    <n v="-509.6"/>
    <n v="-2900329.4800000032"/>
    <x v="35"/>
  </r>
  <r>
    <m/>
    <x v="132"/>
    <s v="Credit Note"/>
    <s v="17012"/>
    <s v="FH CHAMBERLAIN TRADING (PTY) LTD:RIVIERA"/>
    <s v="SEEDLINGS ASS"/>
    <n v="-34"/>
    <n v="31.85"/>
    <n v="-1082.9000000000001"/>
    <n v="-2901412.3800000031"/>
    <x v="35"/>
  </r>
  <r>
    <m/>
    <x v="132"/>
    <s v="Credit Note"/>
    <s v="49024"/>
    <s v="FH CHAMBERLAIN TRADING (PTY) LTD:CENTURION"/>
    <s v="SEEDLINGS ASS"/>
    <n v="-42"/>
    <n v="31.85"/>
    <n v="-1337.7"/>
    <n v="-2902750.0800000033"/>
    <x v="35"/>
  </r>
  <r>
    <m/>
    <x v="132"/>
    <s v="Credit Note"/>
    <s v="4401605204"/>
    <s v="BUILDERS WAREHOUSE:CRAIGHALL PARK"/>
    <s v="SEEDLINGS ASS  28884"/>
    <n v="-60"/>
    <n v="33.5"/>
    <n v="-2010"/>
    <n v="-2904760.0800000033"/>
    <x v="35"/>
  </r>
  <r>
    <m/>
    <x v="132"/>
    <s v="Credit Note"/>
    <s v="4401605230"/>
    <s v="BUILDERS WAREHOUSE:MAFIKENG"/>
    <s v="SEEDLINGS ASS  28884"/>
    <n v="-200"/>
    <n v="33.5"/>
    <n v="-6700"/>
    <n v="-2911460.0800000033"/>
    <x v="35"/>
  </r>
  <r>
    <m/>
    <x v="132"/>
    <s v="Credit Note"/>
    <s v="4401605275"/>
    <s v="BUILDERS WAREHOUSE:MAFIKENG"/>
    <s v="SEEDLINGS ASS  28884"/>
    <n v="-10"/>
    <n v="33.5"/>
    <n v="-335"/>
    <n v="-2911795.0800000033"/>
    <x v="35"/>
  </r>
  <r>
    <m/>
    <x v="5"/>
    <s v="Credit Note"/>
    <s v="RTS1040624"/>
    <s v="RIVERSIDE MICA"/>
    <s v="SEEDLINGS ASS"/>
    <n v="-7"/>
    <n v="32.19"/>
    <n v="-225.33"/>
    <n v="-2912020.4100000034"/>
    <x v="35"/>
  </r>
  <r>
    <m/>
    <x v="5"/>
    <s v="Credit Note"/>
    <s v="1264"/>
    <s v="CRISANRA KWEKERY"/>
    <s v="SEEDLINGS ASS"/>
    <n v="-23"/>
    <n v="27.8"/>
    <n v="-639.4"/>
    <n v="-2912659.8100000033"/>
    <x v="35"/>
  </r>
  <r>
    <m/>
    <x v="5"/>
    <s v="Credit Note"/>
    <s v="1263"/>
    <s v="LITTLE AUSTRIA"/>
    <s v="SEEDLINGS ASS"/>
    <n v="-16"/>
    <n v="31.8"/>
    <n v="-508.8"/>
    <n v="-2913168.6100000031"/>
    <x v="35"/>
  </r>
  <r>
    <m/>
    <x v="5"/>
    <s v="Credit Note"/>
    <s v="4401605608"/>
    <s v="BUILDERS WAREHOUSE:NORTHRIDING"/>
    <s v="SEEDLINGS ASS  28884"/>
    <n v="-20"/>
    <n v="33.5"/>
    <n v="-670"/>
    <n v="-2913838.6100000031"/>
    <x v="35"/>
  </r>
  <r>
    <m/>
    <x v="5"/>
    <s v="Credit Note"/>
    <s v="4401605549"/>
    <s v="BUILDERS WAREHOUSE:GREENSTONE"/>
    <s v="SEEDLINGS ASS  28884"/>
    <n v="-30"/>
    <n v="33.5"/>
    <n v="-1005"/>
    <n v="-2914843.6100000031"/>
    <x v="35"/>
  </r>
  <r>
    <m/>
    <x v="5"/>
    <s v="Credit Note"/>
    <s v="4401605618"/>
    <s v="BUILDERS WAREHOUSE:KEMPTON PARK"/>
    <s v="SEEDLINGS ASS  28884"/>
    <n v="-61"/>
    <n v="33.5"/>
    <n v="-2043.5"/>
    <n v="-2916887.1100000031"/>
    <x v="35"/>
  </r>
  <r>
    <m/>
    <x v="5"/>
    <s v="Credit Note"/>
    <s v="4401605541"/>
    <s v="BUILDERS WAREHOUSE:ROBINDALE"/>
    <s v="SEEDLINGS ASS  28884"/>
    <n v="-70"/>
    <n v="33.5"/>
    <n v="-2345"/>
    <n v="-2919232.1100000031"/>
    <x v="35"/>
  </r>
  <r>
    <m/>
    <x v="5"/>
    <s v="Credit Note"/>
    <s v="4401605544"/>
    <s v="BUILDERS WAREHOUSE:KLERKSDORP"/>
    <s v="SEEDLINGS ASS  28884"/>
    <n v="-52"/>
    <n v="33.5"/>
    <n v="-1742"/>
    <n v="-2920974.1100000031"/>
    <x v="35"/>
  </r>
  <r>
    <m/>
    <x v="5"/>
    <s v="Credit Note"/>
    <s v="4401605602"/>
    <s v="BUILDERS WAREHOUSE:POLOKWANE"/>
    <s v="SEEDLINGS ASS  28884"/>
    <n v="-50"/>
    <n v="33.5"/>
    <n v="-1675"/>
    <n v="-2922649.1100000031"/>
    <x v="35"/>
  </r>
  <r>
    <m/>
    <x v="5"/>
    <s v="Credit Note"/>
    <s v="4401605489"/>
    <s v="BUILDERS WAREHOUSE:MOKOPANE"/>
    <s v="SEEDLINGS ASS  28884"/>
    <n v="-80"/>
    <n v="33.5"/>
    <n v="-2680"/>
    <n v="-2925329.1100000031"/>
    <x v="35"/>
  </r>
  <r>
    <m/>
    <x v="218"/>
    <s v="Credit Note"/>
    <s v="4401605923"/>
    <s v="BUILDERS WAREHOUSE:BLOEMFONTEIN"/>
    <s v="SEEDLINGS ASS  28884"/>
    <n v="-150"/>
    <n v="33.5"/>
    <n v="-5025"/>
    <n v="-2930354.1100000031"/>
    <x v="35"/>
  </r>
  <r>
    <m/>
    <x v="218"/>
    <s v="Credit Note"/>
    <s v="4401605950"/>
    <s v="BUILDERS WAREHOUSE:NELSPRUIT"/>
    <s v="SEEDLINGS ASS  28884"/>
    <n v="-60"/>
    <n v="33.5"/>
    <n v="-2010"/>
    <n v="-2932364.1100000031"/>
    <x v="35"/>
  </r>
  <r>
    <m/>
    <x v="218"/>
    <s v="Credit Note"/>
    <s v="4401605942"/>
    <s v="BUILDERS WAREHOUSE:THOHOYANDOU"/>
    <s v="SEEDLINGS ASS  28884"/>
    <n v="-300"/>
    <n v="33.5"/>
    <n v="-10050"/>
    <n v="-2942414.1100000031"/>
    <x v="35"/>
  </r>
  <r>
    <m/>
    <x v="218"/>
    <s v="Credit Note"/>
    <s v="1326"/>
    <s v="YEBO YES PLANTS"/>
    <s v="SEEDLINGS ASS"/>
    <n v="-30"/>
    <n v="31.8"/>
    <n v="-954"/>
    <n v="-2943368.1100000031"/>
    <x v="35"/>
  </r>
  <r>
    <m/>
    <x v="218"/>
    <s v="Credit Note"/>
    <s v="1325"/>
    <s v="MONTANA GARDEN PAVILION"/>
    <s v="SEEDLINGS ASS"/>
    <n v="-47"/>
    <n v="31.8"/>
    <n v="-1494.6"/>
    <n v="-2944862.7100000032"/>
    <x v="35"/>
  </r>
  <r>
    <m/>
    <x v="218"/>
    <s v="Credit Note"/>
    <s v="1265"/>
    <s v="THYME SQUARE"/>
    <s v="SEEDLINGS ASS"/>
    <n v="-14"/>
    <n v="28.95"/>
    <n v="-405.3"/>
    <n v="-2945268.010000003"/>
    <x v="35"/>
  </r>
  <r>
    <m/>
    <x v="218"/>
    <s v="Credit Note"/>
    <s v="4401605927"/>
    <s v="BUILDERS WAREHOUSE:MIDRAND"/>
    <s v="SEEDLINGS ASS  28884"/>
    <n v="-106"/>
    <n v="33.5"/>
    <n v="-3551"/>
    <n v="-2948819.010000003"/>
    <x v="35"/>
  </r>
  <r>
    <m/>
    <x v="218"/>
    <s v="Credit Note"/>
    <s v="4401605924"/>
    <s v="BUILDERS WAREHOUSE:NORTHMEAD"/>
    <s v="SEEDLINGS ASS  28884"/>
    <n v="-15"/>
    <n v="33.5"/>
    <n v="-502.5"/>
    <n v="-2949321.510000003"/>
    <x v="35"/>
  </r>
  <r>
    <m/>
    <x v="218"/>
    <s v="Credit Note"/>
    <s v="4401605946"/>
    <s v="BUILDERS WAREHOUSE:BRYANSTON"/>
    <s v="SEEDLINGS ASS  28884"/>
    <n v="-8"/>
    <n v="33.5"/>
    <n v="-268"/>
    <n v="-2949589.510000003"/>
    <x v="35"/>
  </r>
  <r>
    <m/>
    <x v="218"/>
    <s v="Credit Note"/>
    <s v="4401605879"/>
    <s v="BUILDERS WAREHOUSE:FOURWAYS"/>
    <s v="SEEDLINGS ASS  28884"/>
    <n v="-15"/>
    <n v="33.5"/>
    <n v="-502.5"/>
    <n v="-2950092.010000003"/>
    <x v="35"/>
  </r>
  <r>
    <m/>
    <x v="218"/>
    <s v="Credit Note"/>
    <s v="4401605916"/>
    <s v="BUILDERS WAREHOUSE:RIVONIA"/>
    <s v="SEEDLINGS ASS  28884"/>
    <n v="-60"/>
    <n v="33.5"/>
    <n v="-2010"/>
    <n v="-2952102.010000003"/>
    <x v="35"/>
  </r>
  <r>
    <m/>
    <x v="218"/>
    <s v="Credit Note"/>
    <s v="4401605947"/>
    <s v="BUILDERS WAREHOUSE:SUNWARD PARK"/>
    <s v="SEEDLINGS ASS  28884"/>
    <n v="-75"/>
    <n v="33.5"/>
    <n v="-2512.5"/>
    <n v="-2954614.510000003"/>
    <x v="35"/>
  </r>
  <r>
    <m/>
    <x v="218"/>
    <s v="Credit Note"/>
    <s v="4401605943"/>
    <s v="BUILDERS WAREHOUSE:NEWMARKET"/>
    <s v="SEEDLINGS ASS  28884"/>
    <n v="-95"/>
    <n v="33.5"/>
    <n v="-3182.5"/>
    <n v="-2957797.010000003"/>
    <x v="35"/>
  </r>
  <r>
    <m/>
    <x v="218"/>
    <s v="Credit Note"/>
    <s v="1324"/>
    <s v="WAY TO TRADE Pty Ltd"/>
    <s v="SEEDLINGS ASS"/>
    <n v="-5"/>
    <n v="31.8"/>
    <n v="-159"/>
    <n v="-2957956.010000003"/>
    <x v="35"/>
  </r>
  <r>
    <m/>
    <x v="316"/>
    <s v="Credit Note"/>
    <s v="1328"/>
    <s v="PLANTYARD"/>
    <s v="SEEDLINGS ASS"/>
    <n v="-5"/>
    <n v="31.8"/>
    <n v="-159"/>
    <n v="-2958115.010000003"/>
    <x v="35"/>
  </r>
  <r>
    <m/>
    <x v="316"/>
    <s v="Credit Note"/>
    <s v="4401606313"/>
    <s v="BUILDERS WAREHOUSE:NORWOOD"/>
    <s v="SEEDLINGS ASS  28884"/>
    <n v="-20"/>
    <n v="33.5"/>
    <n v="-670"/>
    <n v="-2958785.010000003"/>
    <x v="35"/>
  </r>
  <r>
    <m/>
    <x v="316"/>
    <s v="Credit Note"/>
    <s v="1266"/>
    <s v="HABITITNAK/KEENGRO"/>
    <s v="SEEDLINGS ASS"/>
    <n v="-13"/>
    <n v="28.55"/>
    <n v="-371.15"/>
    <n v="-2959156.1600000029"/>
    <x v="35"/>
  </r>
  <r>
    <m/>
    <x v="316"/>
    <s v="Credit Note"/>
    <s v="4401606354"/>
    <s v="BUILDERS WAREHOUSE:NOORDHEUWEL"/>
    <s v="SEEDLINGS ASS  28884"/>
    <n v="-6"/>
    <n v="33.5"/>
    <n v="-201"/>
    <n v="-2959357.1600000029"/>
    <x v="35"/>
  </r>
  <r>
    <m/>
    <x v="316"/>
    <s v="Credit Note"/>
    <s v="4401606346"/>
    <s v="BUILDERS WAREHOUSE:NOORDHEUWEL"/>
    <s v="SEEDLINGS ASS  28884"/>
    <n v="-22"/>
    <n v="33.5"/>
    <n v="-737"/>
    <n v="-2960094.1600000029"/>
    <x v="35"/>
  </r>
  <r>
    <m/>
    <x v="316"/>
    <s v="Credit Note"/>
    <s v="4401606319"/>
    <s v="BUILDERS WAREHOUSE:VEREENIGING"/>
    <s v="SEEDLINGS ASS  28884"/>
    <n v="-25"/>
    <n v="33.5"/>
    <n v="-837.5"/>
    <n v="-2960931.6600000029"/>
    <x v="35"/>
  </r>
  <r>
    <m/>
    <x v="316"/>
    <s v="Credit Note"/>
    <s v="4401606270"/>
    <s v="BUILDERS WAREHOUSE:GREENSTONE"/>
    <s v="SEEDLINGS ASS  28884"/>
    <n v="-10"/>
    <n v="33.5"/>
    <n v="-335"/>
    <n v="-2961266.6600000029"/>
    <x v="35"/>
  </r>
  <r>
    <m/>
    <x v="316"/>
    <s v="Credit Note"/>
    <s v="4401606350"/>
    <s v="BUILDERS WAREHOUSE:BOKSBURG (NEW)"/>
    <s v="SEEDLINGS ASS  28884"/>
    <n v="-30"/>
    <n v="33.5"/>
    <n v="-1005"/>
    <n v="-2962271.6600000029"/>
    <x v="35"/>
  </r>
  <r>
    <m/>
    <x v="16"/>
    <s v="Credit Note"/>
    <s v="28782"/>
    <s v="LIFESTYLE HOME GARDEN"/>
    <s v="SEEDLINGS ASS"/>
    <n v="-10"/>
    <n v="30"/>
    <n v="-300"/>
    <n v="-2962571.6600000029"/>
    <x v="35"/>
  </r>
  <r>
    <m/>
    <x v="16"/>
    <s v="Credit Note"/>
    <s v="28783"/>
    <s v="LIFESTYLE HOME GARDEN"/>
    <s v="SEEDLINGS ASS"/>
    <n v="-80"/>
    <n v="30"/>
    <n v="-2400"/>
    <n v="-2964971.6600000029"/>
    <x v="35"/>
  </r>
  <r>
    <m/>
    <x v="16"/>
    <s v="Credit Note"/>
    <s v="1329"/>
    <s v="HILLCREST NURSERY"/>
    <s v="SEEDLINGS ASS"/>
    <n v="-11"/>
    <n v="33.99"/>
    <n v="-373.89"/>
    <n v="-2965345.5500000031"/>
    <x v="35"/>
  </r>
  <r>
    <m/>
    <x v="16"/>
    <s v="Credit Note"/>
    <s v="4401606691"/>
    <s v="BUILDERS WAREHOUSE:SECUNDA"/>
    <s v="SEEDLINGS ASS  28884"/>
    <n v="-98"/>
    <n v="33.5"/>
    <n v="-3283"/>
    <n v="-2968628.5500000031"/>
    <x v="35"/>
  </r>
  <r>
    <m/>
    <x v="16"/>
    <s v="Credit Note"/>
    <s v="4401606575"/>
    <s v="BUILDERS WAREHOUSE:HARTEBEESPOORT"/>
    <s v="SEEDLINGS ASS  28884"/>
    <n v="-78"/>
    <n v="33.5"/>
    <n v="-2613"/>
    <n v="-2971241.5500000031"/>
    <x v="35"/>
  </r>
  <r>
    <m/>
    <x v="16"/>
    <s v="Credit Note"/>
    <s v="4401606695"/>
    <s v="BUILDERS WAREHOUSE:RUSTENBURG"/>
    <s v="SEEDLINGS ASS  28884"/>
    <n v="-117"/>
    <n v="33.5"/>
    <n v="-3919.5"/>
    <n v="-2975161.0500000031"/>
    <x v="35"/>
  </r>
  <r>
    <m/>
    <x v="16"/>
    <s v="Credit Note"/>
    <s v="4401606622"/>
    <s v="BUILDERS WAREHOUSE:RIVONIA"/>
    <s v="SEEDLINGS ASS  28884"/>
    <n v="-60"/>
    <n v="33.5"/>
    <n v="-2010"/>
    <n v="-2977171.0500000031"/>
    <x v="35"/>
  </r>
  <r>
    <m/>
    <x v="16"/>
    <s v="Credit Note"/>
    <s v="4401606681"/>
    <s v="BUILDERS WAREHOUSE:ERASMUS PARK"/>
    <s v="SEEDLINGS ASS  28884"/>
    <n v="-15"/>
    <n v="33.5"/>
    <n v="-502.5"/>
    <n v="-2977673.5500000031"/>
    <x v="35"/>
  </r>
  <r>
    <m/>
    <x v="16"/>
    <s v="Credit Note"/>
    <s v="4401606629"/>
    <s v="BUILDERS WAREHOUSE:ZAMBEZI"/>
    <s v="SEEDLINGS ASS  28884"/>
    <n v="-70"/>
    <n v="33.5"/>
    <n v="-2345"/>
    <n v="-2980018.5500000031"/>
    <x v="35"/>
  </r>
  <r>
    <m/>
    <x v="16"/>
    <s v="Credit Note"/>
    <s v="4401606631"/>
    <s v="BUILDERS WAREHOUSE:LYNNWOOD"/>
    <s v="SEEDLINGS ASS  28884"/>
    <n v="-40"/>
    <n v="33.5"/>
    <n v="-1340"/>
    <n v="-2981358.5500000031"/>
    <x v="35"/>
  </r>
  <r>
    <m/>
    <x v="46"/>
    <s v="Credit Note"/>
    <s v="1386"/>
    <s v="CENTRAL NURSERY DEPOT"/>
    <s v="SEEDLINGS ASS"/>
    <n v="-80"/>
    <n v="33.99"/>
    <n v="-2719.2"/>
    <n v="-2984077.7500000033"/>
    <x v="35"/>
  </r>
  <r>
    <m/>
    <x v="46"/>
    <s v="Credit Note"/>
    <s v="49116"/>
    <s v="FH CHAMBERLAIN TRADING (PTY) LTD:CENTURION"/>
    <s v="SEEDLINGS ASS"/>
    <n v="-20"/>
    <n v="31.58"/>
    <n v="-631.6"/>
    <n v="-2984709.3500000034"/>
    <x v="35"/>
  </r>
  <r>
    <m/>
    <x v="46"/>
    <s v="Credit Note"/>
    <s v="18751"/>
    <s v="FH CHAMBERLAIN TRADING (PTY) LTD:WATERKLOOF GLEN"/>
    <s v="SEEDLINGS ASS"/>
    <n v="-41"/>
    <n v="33.5"/>
    <n v="-1373.5"/>
    <n v="-2986082.8500000034"/>
    <x v="35"/>
  </r>
  <r>
    <m/>
    <x v="46"/>
    <s v="Credit Note"/>
    <s v="13069"/>
    <s v="FH CHAMBERLAIN TRADING (PTY) LTD:KYALAMI"/>
    <s v="SEEDLINGS ASS"/>
    <n v="-10"/>
    <n v="31.85"/>
    <n v="-318.5"/>
    <n v="-2986401.3500000034"/>
    <x v="35"/>
  </r>
  <r>
    <m/>
    <x v="46"/>
    <s v="Credit Note"/>
    <s v="4401606974"/>
    <s v="BUILDERS WAREHOUSE:LAMBTON"/>
    <s v="SEEDLINGS ASS  28884"/>
    <n v="-23"/>
    <n v="33.5"/>
    <n v="-770.5"/>
    <n v="-2987171.8500000034"/>
    <x v="35"/>
  </r>
  <r>
    <m/>
    <x v="46"/>
    <s v="Credit Note"/>
    <s v="4401606948"/>
    <s v="BUILDERS WAREHOUSE:SOUTHGATE"/>
    <s v="SEEDLINGS ASS  28884"/>
    <n v="-30"/>
    <n v="33.5"/>
    <n v="-1005"/>
    <n v="-2988176.8500000034"/>
    <x v="35"/>
  </r>
  <r>
    <m/>
    <x v="219"/>
    <s v="Credit Note"/>
    <s v="16131"/>
    <s v="GARDENSHOP PARKTOWN"/>
    <s v="SEEDLINGS ASS"/>
    <n v="-20"/>
    <n v="33.5"/>
    <n v="-670"/>
    <n v="-2988846.8500000034"/>
    <x v="35"/>
  </r>
  <r>
    <m/>
    <x v="219"/>
    <s v="Credit Note"/>
    <s v="4401607296"/>
    <s v="BUILDERS WAREHOUSE:KLERKSDORP"/>
    <s v="SEEDLINGS ASS  28884"/>
    <n v="-20"/>
    <n v="33.5"/>
    <n v="-670"/>
    <n v="-2989516.8500000034"/>
    <x v="35"/>
  </r>
  <r>
    <m/>
    <x v="219"/>
    <s v="Credit Note"/>
    <s v="4401607240"/>
    <s v="BUILDERS WAREHOUSE:BEDFORDVIEW"/>
    <s v="SEEDLINGS ASS  28884"/>
    <n v="-46"/>
    <n v="33.5"/>
    <n v="-1541"/>
    <n v="-2991057.8500000034"/>
    <x v="35"/>
  </r>
  <r>
    <m/>
    <x v="219"/>
    <s v="Credit Note"/>
    <s v="4401607315"/>
    <s v="BUILDERS WAREHOUSE:STRUBENS VALLEY"/>
    <s v="SEEDLINGS ASS  28884"/>
    <n v="-25"/>
    <n v="33.5"/>
    <n v="-837.5"/>
    <n v="-2991895.3500000034"/>
    <x v="35"/>
  </r>
  <r>
    <m/>
    <x v="219"/>
    <s v="Credit Note"/>
    <s v="4401607254"/>
    <s v="BUILDERS WAREHOUSE:NORTHRIDING"/>
    <s v="SEEDLINGS ASS  28884"/>
    <n v="-50"/>
    <n v="33.5"/>
    <n v="-1675"/>
    <n v="-2993570.3500000034"/>
    <x v="35"/>
  </r>
  <r>
    <m/>
    <x v="219"/>
    <s v="Credit Note"/>
    <s v="4401607348"/>
    <s v="BUILDERS WAREHOUSE:NORWOOD"/>
    <s v="SEEDLINGS ASS  28884"/>
    <n v="-8"/>
    <n v="33.5"/>
    <n v="-268"/>
    <n v="-2993838.3500000034"/>
    <x v="35"/>
  </r>
  <r>
    <m/>
    <x v="219"/>
    <s v="Credit Note"/>
    <s v="4401607263"/>
    <s v="BUILDERS WAREHOUSE:FLORIDA GLEN"/>
    <s v="SEEDLINGS ASS  28884"/>
    <n v="-20"/>
    <n v="33.5"/>
    <n v="-670"/>
    <n v="-2994508.3500000034"/>
    <x v="35"/>
  </r>
  <r>
    <m/>
    <x v="219"/>
    <s v="Credit Note"/>
    <s v="4401607342"/>
    <s v="BUILDERS WAREHOUSE:KEMPTON PARK"/>
    <s v="SEEDLINGS ASS  28884"/>
    <n v="-70"/>
    <n v="33.5"/>
    <n v="-2345"/>
    <n v="-2996853.3500000034"/>
    <x v="35"/>
  </r>
  <r>
    <m/>
    <x v="17"/>
    <s v="Credit Note"/>
    <s v="38936"/>
    <s v="FH CHAMBERLAIN TRADING (PTY) LTD:MONTANA"/>
    <s v="SEEDLINGS ASS"/>
    <n v="-260"/>
    <n v="33.5"/>
    <n v="-8710"/>
    <n v="-3005563.3500000034"/>
    <x v="35"/>
  </r>
  <r>
    <m/>
    <x v="17"/>
    <s v="Credit Note"/>
    <s v="1387"/>
    <s v="THYME SQUARE"/>
    <s v="SEEDLINGS ASS"/>
    <n v="-20"/>
    <n v="28.95"/>
    <n v="-579"/>
    <n v="-3006142.3500000034"/>
    <x v="35"/>
  </r>
  <r>
    <m/>
    <x v="17"/>
    <s v="Credit Note"/>
    <s v="4401607712"/>
    <s v="BUILDERS WAREHOUSE:BETHLEHEM"/>
    <s v="SEEDLINGS ASS  28884"/>
    <n v="-100"/>
    <n v="33.5"/>
    <n v="-3350"/>
    <n v="-3009492.3500000034"/>
    <x v="35"/>
  </r>
  <r>
    <m/>
    <x v="17"/>
    <s v="Credit Note"/>
    <s v="4401607713"/>
    <s v="BUILDERS WAREHOUSE:EMALALHENI"/>
    <s v="SEEDLINGS ASS  28884"/>
    <n v="-89"/>
    <n v="33.5"/>
    <n v="-2981.5"/>
    <n v="-3012473.8500000034"/>
    <x v="35"/>
  </r>
  <r>
    <m/>
    <x v="17"/>
    <s v="Credit Note"/>
    <s v="4401607624"/>
    <s v="BUILDERS WAREHOUSE:RIVONIA"/>
    <s v="SEEDLINGS ASS  28884"/>
    <n v="-10"/>
    <n v="33.5"/>
    <n v="-335"/>
    <n v="-3012808.8500000034"/>
    <x v="35"/>
  </r>
  <r>
    <m/>
    <x v="17"/>
    <s v="Credit Note"/>
    <s v="4401607708"/>
    <s v="BUILDERS WAREHOUSE:BRYANSTON"/>
    <s v="SEEDLINGS ASS  28884"/>
    <n v="-10"/>
    <n v="33.5"/>
    <n v="-335"/>
    <n v="-3013143.8500000034"/>
    <x v="35"/>
  </r>
  <r>
    <m/>
    <x v="17"/>
    <s v="Credit Note"/>
    <s v="4401607702"/>
    <s v="BUILDERS WAREHOUSE:SUNWARD PARK"/>
    <s v="SEEDLINGS ASS  28884"/>
    <n v="-100"/>
    <n v="33.5"/>
    <n v="-3350"/>
    <n v="-3016493.8500000034"/>
    <x v="35"/>
  </r>
  <r>
    <m/>
    <x v="17"/>
    <s v="Credit Note"/>
    <s v="4401607612"/>
    <s v="BUILDERS WAREHOUSE:NEWMARKET"/>
    <s v="SEEDLINGS ASS  28884"/>
    <n v="-120"/>
    <n v="33.5"/>
    <n v="-4020"/>
    <n v="-3020513.8500000034"/>
    <x v="35"/>
  </r>
  <r>
    <m/>
    <x v="17"/>
    <s v="Credit Note"/>
    <s v="4401607699"/>
    <s v="BUILDERS WAREHOUSE:NORTHMEAD"/>
    <s v="SEEDLINGS ASS  28884"/>
    <n v="-9"/>
    <n v="33.5"/>
    <n v="-301.5"/>
    <n v="-3020815.3500000034"/>
    <x v="35"/>
  </r>
  <r>
    <m/>
    <x v="17"/>
    <s v="Credit Note"/>
    <s v="4401607719"/>
    <s v="BUILDERS WAREHOUSE:EDENVALE"/>
    <s v="SEEDLINGS ASS  28884"/>
    <n v="-100"/>
    <n v="33.5"/>
    <n v="-3350"/>
    <n v="-3024165.3500000034"/>
    <x v="35"/>
  </r>
  <r>
    <m/>
    <x v="17"/>
    <s v="Credit Note"/>
    <s v="4401607739"/>
    <s v="BUILDERS WAREHOUSE:CARNIVAL MALL"/>
    <s v="SEEDLINGS ASS  28884"/>
    <n v="-75"/>
    <n v="33.5"/>
    <n v="-2512.5"/>
    <n v="-3026677.8500000034"/>
    <x v="35"/>
  </r>
  <r>
    <m/>
    <x v="17"/>
    <s v="Credit Note"/>
    <s v="28799"/>
    <s v="LIFESTYLE HOME GARDEN"/>
    <s v="SEEDLINGS ASS"/>
    <n v="-22"/>
    <n v="30"/>
    <n v="-660"/>
    <n v="-3027337.8500000034"/>
    <x v="35"/>
  </r>
  <r>
    <m/>
    <x v="17"/>
    <s v="Credit Note"/>
    <s v="28798"/>
    <s v="LIFESTYLE HOME GARDEN"/>
    <s v="SEEDLINGS ASS"/>
    <n v="-20"/>
    <n v="30"/>
    <n v="-600"/>
    <n v="-3027937.8500000034"/>
    <x v="35"/>
  </r>
  <r>
    <m/>
    <x v="326"/>
    <s v="Credit Note"/>
    <s v="4401607813"/>
    <s v="BUILDERS WAREHOUSE:GLEN EAGLES"/>
    <s v="SEEDLINGS ASS  28884"/>
    <n v="-15"/>
    <n v="33.5"/>
    <n v="-502.5"/>
    <n v="-3028440.3500000034"/>
    <x v="35"/>
  </r>
  <r>
    <m/>
    <x v="317"/>
    <s v="Credit Note"/>
    <s v="1331"/>
    <s v="PLANTYARD"/>
    <s v="SEEDLINGS ASS"/>
    <n v="-5"/>
    <n v="31.8"/>
    <n v="-159"/>
    <n v="-3028599.3500000034"/>
    <x v="35"/>
  </r>
  <r>
    <m/>
    <x v="317"/>
    <s v="Credit Note"/>
    <s v="1330"/>
    <s v="LITTLE AUSTRIA"/>
    <s v="SEEDLINGS ASS"/>
    <n v="-10"/>
    <n v="31.8"/>
    <n v="-318"/>
    <n v="-3028917.3500000034"/>
    <x v="35"/>
  </r>
  <r>
    <m/>
    <x v="317"/>
    <s v="Credit Note"/>
    <s v="1389"/>
    <s v="RAINBOW GARDEN AND HOME CENTRE"/>
    <s v="SEEDLINGS ASS"/>
    <n v="-20"/>
    <n v="31.8"/>
    <n v="-636"/>
    <n v="-3029553.3500000034"/>
    <x v="35"/>
  </r>
  <r>
    <m/>
    <x v="317"/>
    <s v="Credit Note"/>
    <s v="1388"/>
    <s v="HABITITNAK/KEENGRO"/>
    <s v="SEEDLINGS ASS"/>
    <n v="-9"/>
    <n v="28.55"/>
    <n v="-256.95"/>
    <n v="-3029810.3000000035"/>
    <x v="35"/>
  </r>
  <r>
    <m/>
    <x v="317"/>
    <s v="Credit Note"/>
    <s v="4401608149"/>
    <s v="BUILDERS WAREHOUSE:NORTHMEAD"/>
    <s v="SEEDLINGS ASS  28884"/>
    <n v="-29"/>
    <n v="33.5"/>
    <n v="-971.5"/>
    <n v="-3030781.8000000035"/>
    <x v="35"/>
  </r>
  <r>
    <m/>
    <x v="317"/>
    <s v="Credit Note"/>
    <s v="4401608205"/>
    <s v="BUILDERS WAREHOUSE:BEDWORTH PARK"/>
    <s v="SEEDLINGS ASS  28884"/>
    <n v="-35"/>
    <n v="33.5"/>
    <n v="-1172.5"/>
    <n v="-3031954.3000000035"/>
    <x v="35"/>
  </r>
  <r>
    <m/>
    <x v="317"/>
    <s v="Credit Note"/>
    <s v="4401608169"/>
    <s v="BUILDERS WAREHOUSE:STRUBENS VALLEY"/>
    <s v="SEEDLINGS ASS  28884"/>
    <n v="-30"/>
    <n v="33.5"/>
    <n v="-1005"/>
    <n v="-3032959.3000000035"/>
    <x v="35"/>
  </r>
  <r>
    <m/>
    <x v="52"/>
    <s v="Credit Note"/>
    <s v="17074"/>
    <s v="FH CHAMBERLAIN TRADING (PTY) LTD:RIVIERA"/>
    <s v="SEEDLINGS ASS"/>
    <n v="-37"/>
    <n v="31.85"/>
    <n v="-1178.45"/>
    <n v="-3034137.7500000037"/>
    <x v="35"/>
  </r>
  <r>
    <m/>
    <x v="52"/>
    <s v="Credit Note"/>
    <s v="13103"/>
    <s v="FH CHAMBERLAIN TRADING (PTY) LTD:KYALAMI"/>
    <s v="SEEDLINGS ASS"/>
    <n v="-6"/>
    <n v="33.5"/>
    <n v="-201"/>
    <n v="-3034338.7500000037"/>
    <x v="35"/>
  </r>
  <r>
    <m/>
    <x v="52"/>
    <s v="Credit Note"/>
    <s v="4401608665"/>
    <s v="BUILDERS WAREHOUSE:RUSTENBURG"/>
    <s v="SEEDLINGS ASS  28884"/>
    <n v="-33"/>
    <n v="33.5"/>
    <n v="-1105.5"/>
    <n v="-3035444.2500000037"/>
    <x v="35"/>
  </r>
  <r>
    <m/>
    <x v="52"/>
    <s v="Credit Note"/>
    <s v="4401608645"/>
    <s v="BUILDERS WAREHOUSE:WONDER PARK"/>
    <s v="SEEDLINGS ASS  28884"/>
    <n v="-68"/>
    <n v="33.5"/>
    <n v="-2278"/>
    <n v="-3037722.2500000037"/>
    <x v="35"/>
  </r>
  <r>
    <m/>
    <x v="52"/>
    <s v="Credit Note"/>
    <s v="4401608669"/>
    <s v="BUILDERS WAREHOUSE:ZAMBEZI"/>
    <s v="SEEDLINGS ASS  28884"/>
    <n v="-50"/>
    <n v="33.5"/>
    <n v="-1675"/>
    <n v="-3039397.2500000037"/>
    <x v="35"/>
  </r>
  <r>
    <m/>
    <x v="52"/>
    <s v="Credit Note"/>
    <s v="4401608660"/>
    <s v="BUILDERS WAREHOUSE:GEZINA NEW"/>
    <s v="SEEDLINGS ASS  28884"/>
    <n v="-56"/>
    <n v="33.5"/>
    <n v="-1876"/>
    <n v="-3041273.2500000037"/>
    <x v="35"/>
  </r>
  <r>
    <m/>
    <x v="52"/>
    <s v="Credit Note"/>
    <s v="4401608653"/>
    <s v="BUILDERS WAREHOUSE:SILVERLAKES"/>
    <s v="SEEDLINGS ASS  28884"/>
    <n v="-70"/>
    <n v="33.5"/>
    <n v="-2345"/>
    <n v="-3043618.2500000037"/>
    <x v="35"/>
  </r>
  <r>
    <m/>
    <x v="52"/>
    <s v="Credit Note"/>
    <s v="4401608641"/>
    <s v="BUILDERS WAREHOUSE:RIVONIA"/>
    <s v="SEEDLINGS ASS  28884"/>
    <n v="-20"/>
    <n v="33.5"/>
    <n v="-670"/>
    <n v="-3044288.2500000037"/>
    <x v="35"/>
  </r>
  <r>
    <m/>
    <x v="52"/>
    <s v="Credit Note"/>
    <s v="4401608671"/>
    <s v="BUILDERS WAREHOUSE:FOURWAYS"/>
    <s v="SEEDLINGS ASS  28884"/>
    <n v="-20"/>
    <n v="33.5"/>
    <n v="-670"/>
    <n v="-3044958.2500000037"/>
    <x v="35"/>
  </r>
  <r>
    <m/>
    <x v="52"/>
    <s v="Credit Note"/>
    <s v="4401608663"/>
    <s v="BUILDERS WAREHOUSE:CEDAR SQUARE"/>
    <s v="SEEDLINGS ASS  28884"/>
    <n v="-60"/>
    <n v="33.5"/>
    <n v="-2010"/>
    <n v="-3046968.2500000037"/>
    <x v="35"/>
  </r>
  <r>
    <m/>
    <x v="52"/>
    <s v="Credit Note"/>
    <s v="4401608510"/>
    <s v="BUILDERS WAREHOUSE:RASLOUW"/>
    <s v="SEEDLINGS ASS  28884"/>
    <n v="-60"/>
    <n v="33.5"/>
    <n v="-2010"/>
    <n v="-3048978.2500000037"/>
    <x v="35"/>
  </r>
  <r>
    <m/>
    <x v="52"/>
    <s v="Credit Note"/>
    <s v="4401608648"/>
    <s v="BUILDERS WAREHOUSE:LYNNWOOD"/>
    <s v="SEEDLINGS ASS  28884"/>
    <n v="-50"/>
    <n v="33.5"/>
    <n v="-1675"/>
    <n v="-3050653.2500000037"/>
    <x v="35"/>
  </r>
  <r>
    <m/>
    <x v="281"/>
    <s v="Credit Note"/>
    <s v="RTS1040932"/>
    <s v="RIVERSIDE MICA"/>
    <s v="SEEDLINGS ASS"/>
    <n v="-11"/>
    <n v="27.99"/>
    <n v="-307.89"/>
    <n v="-3050961.1400000039"/>
    <x v="35"/>
  </r>
  <r>
    <m/>
    <x v="281"/>
    <s v="Credit Note"/>
    <s v="1390"/>
    <s v="MONTROSE NURSERY"/>
    <s v="SEEDLINGS ASS"/>
    <n v="-20"/>
    <n v="29.99"/>
    <n v="-599.79999999999995"/>
    <n v="-3051560.9400000037"/>
    <x v="35"/>
  </r>
  <r>
    <m/>
    <x v="281"/>
    <s v="Credit Note"/>
    <s v="4401609094"/>
    <s v="BUILDERS WAREHOUSE:CRAIGHALL PARK"/>
    <s v="SEEDLINGS ASS  28884"/>
    <n v="-20"/>
    <n v="33.5"/>
    <n v="-670"/>
    <n v="-3052230.9400000037"/>
    <x v="35"/>
  </r>
  <r>
    <m/>
    <x v="281"/>
    <s v="Credit Note"/>
    <s v="4401609118"/>
    <s v="BUILDERS WAREHOUSE:NEWCASTLE"/>
    <s v="SEEDLINGS ASS  28884"/>
    <n v="-100"/>
    <n v="33.5"/>
    <n v="-3350"/>
    <n v="-3055580.9400000037"/>
    <x v="35"/>
  </r>
  <r>
    <m/>
    <x v="53"/>
    <s v="Credit Note"/>
    <s v="1332"/>
    <s v="ECKARDS GARDEN PAVILION"/>
    <s v="SEEDLINGS ASS"/>
    <n v="-12"/>
    <n v="31.2"/>
    <n v="-374.4"/>
    <n v="-3055955.3400000036"/>
    <x v="35"/>
  </r>
  <r>
    <m/>
    <x v="53"/>
    <s v="Credit Note"/>
    <s v="4401609554"/>
    <s v="BUILDERS WAREHOUSE:KLERKSDORP"/>
    <s v="SEEDLINGS ASS  28884"/>
    <n v="-30"/>
    <n v="33.5"/>
    <n v="-1005"/>
    <n v="-3056960.3400000036"/>
    <x v="35"/>
  </r>
  <r>
    <m/>
    <x v="53"/>
    <s v="Credit Note"/>
    <s v="4401609520"/>
    <s v="BUILDERS WAREHOUSE:GREENSTONE"/>
    <s v="SEEDLINGS ASS  28884"/>
    <n v="-42"/>
    <n v="33.5"/>
    <n v="-1407"/>
    <n v="-3058367.3400000036"/>
    <x v="35"/>
  </r>
  <r>
    <m/>
    <x v="53"/>
    <s v="Credit Note"/>
    <s v="4401609509"/>
    <s v="BUILDERS WAREHOUSE:ROBINDALE"/>
    <s v="SEEDLINGS ASS  28884"/>
    <n v="-35"/>
    <n v="33.5"/>
    <n v="-1172.5"/>
    <n v="-3059539.8400000036"/>
    <x v="35"/>
  </r>
  <r>
    <m/>
    <x v="53"/>
    <s v="Credit Note"/>
    <s v="4401609639"/>
    <s v="BUILDERS WAREHOUSE:KEMPTON PARK"/>
    <s v="SEEDLINGS ASS  28884"/>
    <n v="-41"/>
    <n v="33.5"/>
    <n v="-1373.5"/>
    <n v="-3060913.3400000036"/>
    <x v="35"/>
  </r>
  <r>
    <m/>
    <x v="53"/>
    <s v="Credit Note"/>
    <s v="4401609480"/>
    <s v="BUILDERS WAREHOUSE:STRUBENS VALLEY"/>
    <s v="SEEDLINGS ASS  28884"/>
    <n v="-40"/>
    <n v="33.5"/>
    <n v="-1340"/>
    <n v="-3062253.3400000036"/>
    <x v="35"/>
  </r>
  <r>
    <m/>
    <x v="53"/>
    <s v="Credit Note"/>
    <s v="4401609598"/>
    <s v="BUILDERS WAREHOUSE:NOORDHEUWEL"/>
    <s v="SEEDLINGS ASS  28884"/>
    <n v="-10"/>
    <n v="33.5"/>
    <n v="-335"/>
    <n v="-3062588.3400000036"/>
    <x v="35"/>
  </r>
  <r>
    <m/>
    <x v="53"/>
    <s v="Credit Note"/>
    <s v="4401609557"/>
    <s v="BUILDERS WAREHOUSE:FLORIDA GLEN"/>
    <s v="SEEDLINGS ASS  288884"/>
    <n v="-20"/>
    <n v="33.5"/>
    <n v="-670"/>
    <n v="-3063258.3400000036"/>
    <x v="35"/>
  </r>
  <r>
    <m/>
    <x v="47"/>
    <s v="Credit Note"/>
    <s v="28869"/>
    <s v="LIFESTYLE HOME GARDEN"/>
    <s v="SEEDLINGS ASS"/>
    <n v="-9"/>
    <n v="30"/>
    <n v="-270"/>
    <n v="-3063528.3400000036"/>
    <x v="35"/>
  </r>
  <r>
    <m/>
    <x v="47"/>
    <s v="Credit Note"/>
    <s v="90450A"/>
    <s v="CRISANRA KWEKERY"/>
    <s v="SEEDLINGS ASS"/>
    <n v="-5"/>
    <n v="27.8"/>
    <n v="-139"/>
    <n v="-3063667.3400000036"/>
    <x v="35"/>
  </r>
  <r>
    <m/>
    <x v="47"/>
    <s v="Credit Note"/>
    <s v="49241"/>
    <s v="FH CHAMBERLAIN TRADING (PTY) LTD:CENTURION"/>
    <s v="SEEDLINGS ASS"/>
    <n v="-42"/>
    <n v="33.5"/>
    <n v="-1407"/>
    <n v="-3065074.3400000036"/>
    <x v="35"/>
  </r>
  <r>
    <m/>
    <x v="47"/>
    <s v="Credit Note"/>
    <s v="1269"/>
    <s v="PRETTY GARDENS"/>
    <s v="SEEDLINGS ASS"/>
    <n v="-24"/>
    <n v="31.8"/>
    <n v="-763.2"/>
    <n v="-3065837.5400000038"/>
    <x v="35"/>
  </r>
  <r>
    <m/>
    <x v="47"/>
    <s v="Credit Note"/>
    <s v="1267"/>
    <s v="PLANT FACTORY"/>
    <s v="SEEDLINGS ASS"/>
    <n v="-13"/>
    <n v="31.8"/>
    <n v="-413.4"/>
    <n v="-3066250.9400000037"/>
    <x v="35"/>
  </r>
  <r>
    <m/>
    <x v="47"/>
    <s v="Credit Note"/>
    <s v="4401610150"/>
    <s v="BUILDERS WAREHOUSE:BLOEMFONTEIN"/>
    <s v="SEEDLINGS ASS  28884"/>
    <n v="-100"/>
    <n v="33.5"/>
    <n v="-3350"/>
    <n v="-3069600.9400000037"/>
    <x v="35"/>
  </r>
  <r>
    <m/>
    <x v="47"/>
    <s v="Credit Note"/>
    <s v="4401609880"/>
    <s v="BUILDERS WAREHOUSE:NELSPRUIT"/>
    <s v="SEEDLINGS ASS  28884"/>
    <n v="-230"/>
    <n v="33.5"/>
    <n v="-7705"/>
    <n v="-3077305.9400000037"/>
    <x v="35"/>
  </r>
  <r>
    <m/>
    <x v="47"/>
    <s v="Credit Note"/>
    <s v="4401610159"/>
    <s v="BUILDERS WAREHOUSE:BOKSBURG (NEW)"/>
    <s v="SEEDLINGS ASS  28884"/>
    <n v="-70"/>
    <n v="33.5"/>
    <n v="-2345"/>
    <n v="-3079650.9400000037"/>
    <x v="35"/>
  </r>
  <r>
    <m/>
    <x v="47"/>
    <s v="Credit Note"/>
    <s v="4401610107"/>
    <s v="BUILDERS WAREHOUSE:EDENVALE"/>
    <s v="SEEDLINGS ASS 28884"/>
    <n v="-40"/>
    <n v="33.5"/>
    <n v="-1340"/>
    <n v="-3080990.9400000037"/>
    <x v="35"/>
  </r>
  <r>
    <m/>
    <x v="47"/>
    <s v="Credit Note"/>
    <s v="4401610186"/>
    <s v="BUILDERS WAREHOUSE:SUNWARD PARK"/>
    <s v="SEEDLINGS ASS  28884"/>
    <n v="-60"/>
    <n v="33.5"/>
    <n v="-2010"/>
    <n v="-3083000.9400000037"/>
    <x v="35"/>
  </r>
  <r>
    <m/>
    <x v="47"/>
    <s v="Credit Note"/>
    <s v="4401610066"/>
    <s v="BUILDERS WAREHOUSE:BRYANSTON"/>
    <s v="SEEDLINGS ASS  28884"/>
    <n v="-7"/>
    <n v="33.5"/>
    <n v="-234.5"/>
    <n v="-3083235.4400000037"/>
    <x v="35"/>
  </r>
  <r>
    <m/>
    <x v="47"/>
    <s v="Credit Note"/>
    <s v="4401610004"/>
    <s v="BUILDERS WAREHOUSE:GLEN EAGLES"/>
    <s v="SEEDLINGS ASS  28884"/>
    <n v="-7"/>
    <n v="33.5"/>
    <n v="-234.5"/>
    <n v="-3083469.9400000037"/>
    <x v="35"/>
  </r>
  <r>
    <m/>
    <x v="47"/>
    <s v="Credit Note"/>
    <s v="4401610147"/>
    <s v="BUILDERS WAREHOUSE:RIVONIA"/>
    <s v="SEEDLINGS ASS  28884"/>
    <n v="-36"/>
    <n v="33.5"/>
    <n v="-1206"/>
    <n v="-3084675.9400000037"/>
    <x v="35"/>
  </r>
  <r>
    <m/>
    <x v="47"/>
    <s v="Credit Note"/>
    <s v="4401610091"/>
    <s v="BUILDERS WAREHOUSE:NEWMARKET"/>
    <s v="SEEDLINGS ASS  28884"/>
    <n v="-60"/>
    <n v="33.5"/>
    <n v="-2010"/>
    <n v="-3086685.9400000037"/>
    <x v="35"/>
  </r>
  <r>
    <m/>
    <x v="47"/>
    <s v="Credit Note"/>
    <s v="4401610189"/>
    <s v="BUILDERS WAREHOUSE:CEDAR SQUARE"/>
    <s v="SEEDLINGS ASS  28884"/>
    <n v="-10"/>
    <n v="33.5"/>
    <n v="-335"/>
    <n v="-3087020.9400000037"/>
    <x v="35"/>
  </r>
  <r>
    <m/>
    <x v="54"/>
    <s v="Credit Note"/>
    <s v="1391"/>
    <s v="HABITITNAK/KEENGRO"/>
    <s v="SEEDLINGS ASS"/>
    <n v="-7"/>
    <n v="28.55"/>
    <n v="-199.85"/>
    <n v="-3087220.7900000038"/>
    <x v="35"/>
  </r>
  <r>
    <m/>
    <x v="54"/>
    <s v="Credit Note"/>
    <s v="4401610724"/>
    <s v="BUILDERS WAREHOUSE:BOKSBURG (NEW)"/>
    <s v="SEEDLINGS ASS  28884"/>
    <n v="-50"/>
    <n v="33.5"/>
    <n v="-1675"/>
    <n v="-3088895.7900000038"/>
    <x v="35"/>
  </r>
  <r>
    <m/>
    <x v="54"/>
    <s v="Credit Note"/>
    <s v="4401610661"/>
    <s v="BUILDERS WAREHOUSE:STRUBENS VALLEY"/>
    <s v="SEEDLINGS ASS  28884"/>
    <n v="-12"/>
    <n v="33.5"/>
    <n v="-402"/>
    <n v="-3089297.7900000038"/>
    <x v="35"/>
  </r>
  <r>
    <m/>
    <x v="54"/>
    <s v="Credit Note"/>
    <s v="4401610748"/>
    <s v="BUILDERS WAREHOUSE:NOORDHEUWEL"/>
    <s v="SEEDLINGS ASS  28884"/>
    <n v="-32"/>
    <n v="33.5"/>
    <n v="-1072"/>
    <n v="-3090369.7900000038"/>
    <x v="35"/>
  </r>
  <r>
    <m/>
    <x v="54"/>
    <s v="Credit Note"/>
    <s v="4401610731"/>
    <s v="BUILDERS WAREHOUSE:KEMPTON PARK"/>
    <s v="SEEDLINGS ASS  28884"/>
    <n v="-46"/>
    <n v="33.5"/>
    <n v="-1541"/>
    <n v="-3091910.7900000038"/>
    <x v="35"/>
  </r>
  <r>
    <m/>
    <x v="54"/>
    <s v="Credit Note"/>
    <s v="4401610687"/>
    <s v="BUILDERS WAREHOUSE:GREENSTONE"/>
    <s v="SEEDLINGS ASS  28884"/>
    <n v="-25"/>
    <n v="33.5"/>
    <n v="-837.5"/>
    <n v="-3092748.2900000038"/>
    <x v="35"/>
  </r>
  <r>
    <m/>
    <x v="18"/>
    <s v="Credit Note"/>
    <s v="28886"/>
    <s v="LIFESTYLE HOME GARDEN"/>
    <s v="SEEDLINGS ASS"/>
    <n v="-40"/>
    <n v="30"/>
    <n v="-1200"/>
    <n v="-3093948.2900000038"/>
    <x v="35"/>
  </r>
  <r>
    <m/>
    <x v="18"/>
    <s v="Credit Note"/>
    <s v="1392"/>
    <s v="CENTRAL NURSERY DEPOT"/>
    <s v="SEEDLINGS ASS"/>
    <n v="-50"/>
    <n v="33.99"/>
    <n v="-1699.5"/>
    <n v="-3095647.7900000038"/>
    <x v="35"/>
  </r>
  <r>
    <m/>
    <x v="18"/>
    <s v="Credit Note"/>
    <s v="13144"/>
    <s v="FH CHAMBERLAIN TRADING (PTY) LTD:KYALAMI"/>
    <s v="SEEDLINGS ASS"/>
    <n v="-46"/>
    <n v="33.5"/>
    <n v="-1541"/>
    <n v="-3097188.7900000038"/>
    <x v="35"/>
  </r>
  <r>
    <m/>
    <x v="18"/>
    <s v="Credit Note"/>
    <s v="4401611256"/>
    <s v="BUILDERS WAREHOUSE:SILVERLAKES"/>
    <s v="SEEDLINGS ASS  28884"/>
    <n v="-66"/>
    <n v="33.5"/>
    <n v="-2211"/>
    <n v="-3099399.7900000038"/>
    <x v="35"/>
  </r>
  <r>
    <m/>
    <x v="18"/>
    <s v="Credit Note"/>
    <s v="4401611185"/>
    <s v="BUILDERS WAREHOUSE:LYNNWOOD"/>
    <s v="SEEDLINGS ASS  28884"/>
    <n v="-160"/>
    <n v="33.5"/>
    <n v="-5360"/>
    <n v="-3104759.7900000038"/>
    <x v="35"/>
  </r>
  <r>
    <m/>
    <x v="18"/>
    <s v="Credit Note"/>
    <s v="4401611207"/>
    <s v="BUILDERS WAREHOUSE:CENTURION"/>
    <s v="SEEDLINGS ASS  28884"/>
    <n v="-170"/>
    <n v="33.5"/>
    <n v="-5695"/>
    <n v="-3110454.7900000038"/>
    <x v="35"/>
  </r>
  <r>
    <m/>
    <x v="18"/>
    <s v="Credit Note"/>
    <s v="4401611232"/>
    <s v="BUILDERS WAREHOUSE:RASLOUW"/>
    <s v="SEEDLINGS ASS  28884"/>
    <n v="-80"/>
    <n v="33.5"/>
    <n v="-2680"/>
    <n v="-3113134.7900000038"/>
    <x v="35"/>
  </r>
  <r>
    <m/>
    <x v="18"/>
    <s v="Credit Note"/>
    <s v="4401611132"/>
    <s v="BUILDERS WAREHOUSE:GLEN EAGLES"/>
    <s v="SEEDLINGS ASS  28884"/>
    <n v="-10"/>
    <n v="33.5"/>
    <n v="-335"/>
    <n v="-3113469.7900000038"/>
    <x v="35"/>
  </r>
  <r>
    <m/>
    <x v="18"/>
    <s v="Credit Note"/>
    <s v="90469A"/>
    <s v="BUILDERS WAREHOUSE:GLEN EAGLES"/>
    <s v="SEEDLINGS ASS  28884"/>
    <n v="-10"/>
    <n v="33.5"/>
    <n v="-335"/>
    <n v="-3113804.7900000038"/>
    <x v="35"/>
  </r>
  <r>
    <m/>
    <x v="18"/>
    <s v="Credit Note"/>
    <s v="4401611262"/>
    <s v="BUILDERS WAREHOUSE:ZAMBEZI"/>
    <s v="SEEDLINGS ASS  28884"/>
    <n v="-90"/>
    <n v="33.5"/>
    <n v="-3015"/>
    <n v="-3116819.7900000038"/>
    <x v="35"/>
  </r>
  <r>
    <m/>
    <x v="18"/>
    <s v="Credit Note"/>
    <s v="4401611265"/>
    <s v="BUILDERS WAREHOUSE:CHERRY LANE"/>
    <s v="SEEDLINGS ASS  28884"/>
    <n v="-90"/>
    <n v="33.5"/>
    <n v="-3015"/>
    <n v="-3119834.7900000038"/>
    <x v="35"/>
  </r>
  <r>
    <m/>
    <x v="18"/>
    <s v="Credit Note"/>
    <s v="4401611280"/>
    <s v="BUILDERS WAREHOUSE:FOURWAYS"/>
    <s v="SEEDLINGS ASS  28884"/>
    <n v="-10"/>
    <n v="33.5"/>
    <n v="-335"/>
    <n v="-3120169.7900000038"/>
    <x v="35"/>
  </r>
  <r>
    <m/>
    <x v="282"/>
    <s v="Credit Note"/>
    <s v="16146"/>
    <s v="GARDENSHOP PARKTOWN"/>
    <s v="SEEDLINGS ASS"/>
    <n v="-126"/>
    <n v="33.5"/>
    <n v="-4221"/>
    <n v="-3124390.7900000038"/>
    <x v="35"/>
  </r>
  <r>
    <m/>
    <x v="282"/>
    <s v="Credit Note"/>
    <s v="RTS1041049"/>
    <s v="RIVERSIDE MICA"/>
    <s v="SEEDLINGS ASS"/>
    <n v="-14"/>
    <n v="28.99"/>
    <n v="-405.86"/>
    <n v="-3124796.6500000036"/>
    <x v="35"/>
  </r>
  <r>
    <m/>
    <x v="282"/>
    <s v="Credit Note"/>
    <s v="18851"/>
    <s v="FH CHAMBERLAIN TRADING (PTY) LTD:WATERKLOOF GLEN"/>
    <s v="SEEDLINGS ASS"/>
    <n v="-50"/>
    <n v="33.5"/>
    <n v="-1675"/>
    <n v="-3126471.6500000036"/>
    <x v="35"/>
  </r>
  <r>
    <m/>
    <x v="282"/>
    <s v="Credit Note"/>
    <s v="20683"/>
    <s v="FH CHAMBERLAIN TRADING (PTY) LTD:STRUBENSVALLEY"/>
    <s v="SEEDLINGS ASS"/>
    <n v="-80"/>
    <n v="33.5"/>
    <n v="-2680"/>
    <n v="-3129151.6500000036"/>
    <x v="35"/>
  </r>
  <r>
    <m/>
    <x v="282"/>
    <s v="Credit Note"/>
    <s v="32871"/>
    <s v="FH CHAMBERLAIN TRADING (PTY) LTD:SILVER LAKES"/>
    <s v="SEEDLINGS ASS"/>
    <n v="-80"/>
    <n v="31.85"/>
    <n v="-2548"/>
    <n v="-3131699.6500000036"/>
    <x v="35"/>
  </r>
  <r>
    <m/>
    <x v="282"/>
    <s v="Credit Note"/>
    <s v="39035"/>
    <s v="FH CHAMBERLAIN TRADING (PTY) LTD:MONTANA"/>
    <s v="SEEDLINGS ASS"/>
    <n v="-85"/>
    <n v="33.5"/>
    <n v="-2847.5"/>
    <n v="-3134547.1500000036"/>
    <x v="35"/>
  </r>
  <r>
    <m/>
    <x v="282"/>
    <s v="Credit Note"/>
    <s v="4401611740"/>
    <s v="BUILDERS WAREHOUSE:SOUTHGATE"/>
    <s v="SEEDLINGS ASS  28884"/>
    <n v="-30"/>
    <n v="33.5"/>
    <n v="-1005"/>
    <n v="-3135552.1500000036"/>
    <x v="35"/>
  </r>
  <r>
    <m/>
    <x v="55"/>
    <s v="Credit Note"/>
    <s v="1393"/>
    <s v="LITTLE AUSTRIA"/>
    <s v="SEEDLINGS ASS"/>
    <n v="-69"/>
    <n v="31.8"/>
    <n v="-2194.1999999999998"/>
    <n v="-3137746.3500000038"/>
    <x v="35"/>
  </r>
  <r>
    <m/>
    <x v="55"/>
    <s v="Credit Note"/>
    <s v="1394"/>
    <s v="CRISANRA KWEKERY"/>
    <s v="SEEDLINGS ASS"/>
    <n v="-35"/>
    <n v="27.8"/>
    <n v="-973"/>
    <n v="-3138719.3500000038"/>
    <x v="35"/>
  </r>
  <r>
    <m/>
    <x v="55"/>
    <s v="Credit Note"/>
    <s v="4401612298"/>
    <s v="BUILDERS WAREHOUSE:MAFIKENG"/>
    <s v="SEEDLINGS ASS  28884"/>
    <n v="-140"/>
    <n v="33.5"/>
    <n v="-4690"/>
    <n v="-3143409.3500000038"/>
    <x v="35"/>
  </r>
  <r>
    <m/>
    <x v="55"/>
    <s v="Credit Note"/>
    <s v="4401612173"/>
    <s v="BUILDERS WAREHOUSE:KLERKSDORP"/>
    <s v="SEEDLINGS ASS  28884"/>
    <n v="-39"/>
    <n v="33.5"/>
    <n v="-1306.5"/>
    <n v="-3144715.8500000038"/>
    <x v="35"/>
  </r>
  <r>
    <m/>
    <x v="55"/>
    <s v="Credit Note"/>
    <s v="4401612210"/>
    <s v="BUILDERS WAREHOUSE:SOWETO"/>
    <s v="SEEDLINGS ASS  28884"/>
    <n v="-10"/>
    <n v="33.5"/>
    <n v="-335"/>
    <n v="-3145050.8500000038"/>
    <x v="35"/>
  </r>
  <r>
    <m/>
    <x v="55"/>
    <s v="Credit Note"/>
    <s v="4401612158"/>
    <s v="BUILDERS WAREHOUSE:STRUBENS VALLEY"/>
    <s v="SEEDLINGS ASS  28884"/>
    <n v="-40"/>
    <n v="33.5"/>
    <n v="-1340"/>
    <n v="-3146390.8500000038"/>
    <x v="35"/>
  </r>
  <r>
    <m/>
    <x v="55"/>
    <s v="Credit Note"/>
    <s v="4401612303"/>
    <s v="BUILDERS WAREHOUSE:POLOKWANE"/>
    <s v="SEEDLINGS ASS 28884"/>
    <n v="-80"/>
    <n v="33.5"/>
    <n v="-2680"/>
    <n v="-3149070.8500000038"/>
    <x v="35"/>
  </r>
  <r>
    <m/>
    <x v="55"/>
    <s v="Credit Note"/>
    <s v="4401612102"/>
    <s v="BUILDERS WAREHOUSE:MOKOPANE"/>
    <s v="SEEDLINGS ASS 28884"/>
    <n v="-40"/>
    <n v="33.5"/>
    <n v="-1340"/>
    <n v="-3150410.8500000038"/>
    <x v="35"/>
  </r>
  <r>
    <m/>
    <x v="55"/>
    <s v="Credit Note"/>
    <s v="4401612336"/>
    <s v="BUILDERS WAREHOUSE:BAOBAB"/>
    <s v="SEEDLINGS ASS 28884"/>
    <n v="-60"/>
    <n v="33.5"/>
    <n v="-2010"/>
    <n v="-3152420.8500000038"/>
    <x v="35"/>
  </r>
  <r>
    <m/>
    <x v="48"/>
    <s v="Credit Note"/>
    <s v="1270"/>
    <s v="MONTANA GARDEN PAVILION"/>
    <s v="SEEDLINGS ASS"/>
    <n v="-64"/>
    <n v="31.8"/>
    <n v="-2035.2"/>
    <n v="-3154456.050000004"/>
    <x v="35"/>
  </r>
  <r>
    <m/>
    <x v="48"/>
    <s v="Credit Note"/>
    <s v="1271"/>
    <s v="WAY TO TRADE Pty Ltd"/>
    <s v="SEEDLINGS ASS"/>
    <n v="-2"/>
    <n v="31.8"/>
    <n v="-63.6"/>
    <n v="-3154519.6500000041"/>
    <x v="35"/>
  </r>
  <r>
    <m/>
    <x v="48"/>
    <s v="Credit Note"/>
    <s v="1272"/>
    <s v="YEBO YES PLANTS"/>
    <s v="SEEDLINGS ASS"/>
    <n v="-30"/>
    <n v="31.8"/>
    <n v="-954"/>
    <n v="-3155473.6500000041"/>
    <x v="35"/>
  </r>
  <r>
    <m/>
    <x v="48"/>
    <s v="Credit Note"/>
    <s v="4401612788"/>
    <s v="BUILDERS WAREHOUSE:THOHOYANDOU"/>
    <s v="SEEDLINGS ASS 28884"/>
    <n v="-300"/>
    <n v="33.5"/>
    <n v="-10050"/>
    <n v="-3165523.6500000041"/>
    <x v="35"/>
  </r>
  <r>
    <m/>
    <x v="48"/>
    <s v="Credit Note"/>
    <s v="4401612785"/>
    <s v="BUILDERS WAREHOUSE:EDENVALE"/>
    <s v="SEEDLINGS ASS 28884"/>
    <n v="-65"/>
    <n v="33.5"/>
    <n v="-2177.5"/>
    <n v="-3167701.1500000041"/>
    <x v="35"/>
  </r>
  <r>
    <m/>
    <x v="48"/>
    <s v="Credit Note"/>
    <s v="4401612705"/>
    <s v="BUILDERS WAREHOUSE:NEWMARKET"/>
    <s v="SEEDLINGS ASS 28884"/>
    <n v="-23"/>
    <n v="33.5"/>
    <n v="-770.5"/>
    <n v="-3168471.6500000041"/>
    <x v="35"/>
  </r>
  <r>
    <m/>
    <x v="48"/>
    <s v="Credit Note"/>
    <s v="4401612766"/>
    <s v="BUILDERS WAREHOUSE:CARNIVAL MALL"/>
    <s v="SEEDLINGS ASS 28884"/>
    <n v="-40"/>
    <n v="33.5"/>
    <n v="-1340"/>
    <n v="-3169811.6500000041"/>
    <x v="35"/>
  </r>
  <r>
    <m/>
    <x v="48"/>
    <s v="Credit Note"/>
    <s v="4401612646"/>
    <s v="BUILDERS WAREHOUSE:FOURWAYS"/>
    <s v="SEEDLINGS ASS 28884"/>
    <n v="-24"/>
    <n v="33.5"/>
    <n v="-804"/>
    <n v="-3170615.6500000041"/>
    <x v="35"/>
  </r>
  <r>
    <m/>
    <x v="48"/>
    <s v="Credit Note"/>
    <s v="4401612753"/>
    <s v="BUILDERS WAREHOUSE:MIDDELBURG"/>
    <s v="SEEDLINGS ASS 28884"/>
    <n v="-52"/>
    <n v="33.5"/>
    <n v="-1742"/>
    <n v="-3172357.6500000041"/>
    <x v="35"/>
  </r>
  <r>
    <m/>
    <x v="48"/>
    <s v="Credit Note"/>
    <s v="1395"/>
    <s v="THYME SQUARE"/>
    <s v="SEEDLINGS ASS"/>
    <n v="-75"/>
    <n v="28.95"/>
    <n v="-2171.25"/>
    <n v="-3174528.9000000041"/>
    <x v="35"/>
  </r>
  <r>
    <m/>
    <x v="49"/>
    <s v="Credit Note"/>
    <s v="4401613398"/>
    <s v="BUILDERS WAREHOUSE:STRUBENS VALLEY"/>
    <s v="SEEDLINGS ASS 28884"/>
    <n v="-30"/>
    <n v="33.5"/>
    <n v="-1005"/>
    <n v="-3175533.9000000041"/>
    <x v="35"/>
  </r>
  <r>
    <m/>
    <x v="49"/>
    <s v="Credit Note"/>
    <s v="4401613331"/>
    <s v="BUILDERS WAREHOUSE:ROBINDALE"/>
    <s v="SEEDLINGS ASS 28884"/>
    <n v="-50"/>
    <n v="33.5"/>
    <n v="-1675"/>
    <n v="-3177208.9000000041"/>
    <x v="35"/>
  </r>
  <r>
    <m/>
    <x v="49"/>
    <s v="Credit Note"/>
    <s v="4401613390"/>
    <s v="BUILDERS WAREHOUSE:RUSTENBURG"/>
    <s v="SEEDLINGS ASS 28884"/>
    <n v="-107"/>
    <n v="33.5"/>
    <n v="-3584.5"/>
    <n v="-3180793.4000000041"/>
    <x v="35"/>
  </r>
  <r>
    <m/>
    <x v="49"/>
    <s v="Credit Note"/>
    <s v="4401613395"/>
    <s v="BUILDERS WAREHOUSE:KEMPTON PARK"/>
    <s v="SEEDLINGS ASS 28884"/>
    <n v="-25"/>
    <n v="33.5"/>
    <n v="-837.5"/>
    <n v="-3181630.9000000041"/>
    <x v="35"/>
  </r>
  <r>
    <m/>
    <x v="49"/>
    <s v="Credit Note"/>
    <s v="4401613329"/>
    <s v="BUILDERS WAREHOUSE:NORWOOD"/>
    <s v="SEEDLINGS ASS 28884"/>
    <n v="-25"/>
    <n v="33.5"/>
    <n v="-837.5"/>
    <n v="-3182468.4000000041"/>
    <x v="35"/>
  </r>
  <r>
    <m/>
    <x v="49"/>
    <s v="Credit Note"/>
    <s v="4401613312"/>
    <s v="BUILDERS WAREHOUSE:GREENSTONE"/>
    <s v="SEEDLINGS ASS 28884"/>
    <n v="-34"/>
    <n v="33.5"/>
    <n v="-1139"/>
    <n v="-3183607.4000000041"/>
    <x v="35"/>
  </r>
  <r>
    <m/>
    <x v="49"/>
    <s v="Credit Note"/>
    <s v="4401613413"/>
    <s v="BUILDERS WAREHOUSE:NOORDHEUWEL"/>
    <s v="SEEDLINGS ASS 28884"/>
    <n v="-15"/>
    <n v="33.5"/>
    <n v="-502.5"/>
    <n v="-3184109.9000000041"/>
    <x v="35"/>
  </r>
  <r>
    <m/>
    <x v="19"/>
    <s v="Credit Note"/>
    <s v="1396"/>
    <s v="ECKARDS GARDEN PAVILION"/>
    <s v="SEEDLINGS ASS"/>
    <n v="-16"/>
    <n v="31.2"/>
    <n v="-499.2"/>
    <n v="-3184609.1000000043"/>
    <x v="35"/>
  </r>
  <r>
    <m/>
    <x v="19"/>
    <s v="Credit Note"/>
    <s v="4401613798"/>
    <s v="BUILDERS WAREHOUSE:HARTEBEESPOORT"/>
    <s v="SEEDLINGS ASS 28884"/>
    <n v="-101"/>
    <n v="33.5"/>
    <n v="-3383.5"/>
    <n v="-3187992.6000000043"/>
    <x v="35"/>
  </r>
  <r>
    <m/>
    <x v="19"/>
    <s v="Credit Note"/>
    <s v="4401613884"/>
    <s v="BUILDERS WAREHOUSE:NORTHRIDING"/>
    <s v="SEEDLINGS ASS 28884"/>
    <n v="-150"/>
    <n v="33.5"/>
    <n v="-5025"/>
    <n v="-3193017.6000000043"/>
    <x v="35"/>
  </r>
  <r>
    <m/>
    <x v="19"/>
    <s v="Credit Note"/>
    <s v="4401613815"/>
    <s v="BUILDERS WAREHOUSE:ERASMUS PARK"/>
    <s v="SEEDLINGS ASS 28884"/>
    <n v="-70"/>
    <n v="33.5"/>
    <n v="-2345"/>
    <n v="-3195362.6000000043"/>
    <x v="35"/>
  </r>
  <r>
    <m/>
    <x v="19"/>
    <s v="Credit Note"/>
    <s v="4401613803"/>
    <s v="BUILDERS WAREHOUSE:CEDAR SQUARE"/>
    <s v="SEEDLINGS ASS 28884"/>
    <n v="-25"/>
    <n v="33.5"/>
    <n v="-837.5"/>
    <n v="-3196200.1000000043"/>
    <x v="35"/>
  </r>
  <r>
    <m/>
    <x v="19"/>
    <s v="Credit Note"/>
    <s v="4401613868"/>
    <s v="BUILDERS WAREHOUSE:LYNNWOOD"/>
    <s v="SEEDLINGS ASS 28884"/>
    <n v="-50"/>
    <n v="33.5"/>
    <n v="-1675"/>
    <n v="-3197875.1000000043"/>
    <x v="35"/>
  </r>
  <r>
    <m/>
    <x v="19"/>
    <s v="Credit Note"/>
    <s v="4401613903"/>
    <s v="BUILDERS WAREHOUSE:ZAMBEZI"/>
    <s v="SEEDLINGS ASS 28884"/>
    <n v="-52"/>
    <n v="33.5"/>
    <n v="-1742"/>
    <n v="-3199617.1000000043"/>
    <x v="35"/>
  </r>
  <r>
    <m/>
    <x v="19"/>
    <s v="Credit Note"/>
    <s v="4401613736"/>
    <s v="BUILDERS WAREHOUSE:GLEN EAGLES"/>
    <s v="SEEDLINGS ASS 28884"/>
    <n v="-10"/>
    <n v="33.5"/>
    <n v="-335"/>
    <n v="-3199952.1000000043"/>
    <x v="35"/>
  </r>
  <r>
    <m/>
    <x v="19"/>
    <s v="Credit Note"/>
    <s v="4401613843"/>
    <s v="BUILDERS WAREHOUSE:CHERRY LANE"/>
    <s v="SEEDLINGS ASS 28884"/>
    <n v="-54"/>
    <n v="33.5"/>
    <n v="-1809"/>
    <n v="-3201761.1000000043"/>
    <x v="35"/>
  </r>
  <r>
    <m/>
    <x v="19"/>
    <s v="Credit Note"/>
    <s v="4401613900"/>
    <s v="BUILDERS WAREHOUSE:GEZINA NEW"/>
    <s v="SEEDLINGS ASS 28884"/>
    <n v="-76"/>
    <n v="33.5"/>
    <n v="-2546"/>
    <n v="-3204307.1000000043"/>
    <x v="35"/>
  </r>
  <r>
    <m/>
    <x v="50"/>
    <s v="Credit Note"/>
    <s v="4401614237"/>
    <s v="BUILDERS WAREHOUSE:SECUNDA"/>
    <s v="SEEDLINGS ASS 28884"/>
    <n v="-120"/>
    <n v="33.5"/>
    <n v="-4020"/>
    <n v="-3208327.1000000043"/>
    <x v="35"/>
  </r>
  <r>
    <m/>
    <x v="50"/>
    <s v="Credit Note"/>
    <s v="4401614269"/>
    <s v="BUILDERS WAREHOUSE:NEWCASTLE"/>
    <s v="SEEDLINGS ASS 28884"/>
    <n v="-150"/>
    <n v="33.5"/>
    <n v="-5025"/>
    <n v="-3213352.1000000043"/>
    <x v="35"/>
  </r>
  <r>
    <m/>
    <x v="50"/>
    <s v="Credit Note"/>
    <s v="4401613643"/>
    <s v="BUILDERS WAREHOUSE:MIDRAND"/>
    <s v="SEEDLINGS ASS 28884"/>
    <n v="-140"/>
    <n v="33.5"/>
    <n v="-4690"/>
    <n v="-3218042.1000000043"/>
    <x v="35"/>
  </r>
  <r>
    <m/>
    <x v="50"/>
    <s v="Credit Note"/>
    <s v="4401614259"/>
    <s v="BUILDERS WAREHOUSE:SOUTHGATE"/>
    <s v="SEEDLINGS ASS 28884"/>
    <n v="-30"/>
    <n v="33.5"/>
    <n v="-1005"/>
    <n v="-3219047.1000000043"/>
    <x v="35"/>
  </r>
  <r>
    <m/>
    <x v="50"/>
    <s v="Credit Note"/>
    <s v="4401614204"/>
    <s v="BUILDERS WAREHOUSE:CRAIGHALL PARK"/>
    <s v="SEEDLINGS ASS 28884"/>
    <n v="-60"/>
    <n v="33.5"/>
    <n v="-2010"/>
    <n v="-3221057.1000000043"/>
    <x v="35"/>
  </r>
  <r>
    <m/>
    <x v="50"/>
    <s v="Credit Note"/>
    <s v="4401614118"/>
    <s v="BUILDERS WAREHOUSE:LAMBTON"/>
    <s v="SEEDLINGS ASS 28884"/>
    <n v="-50"/>
    <n v="33.5"/>
    <n v="-1675"/>
    <n v="-3222732.1000000043"/>
    <x v="35"/>
  </r>
  <r>
    <m/>
    <x v="56"/>
    <s v="Credit Note"/>
    <s v="1333"/>
    <s v="MONTANA GARDEN PAVILION"/>
    <s v="SEEDLINGS ASS"/>
    <n v="-40"/>
    <n v="31.8"/>
    <n v="-1272"/>
    <n v="-3224004.1000000043"/>
    <x v="35"/>
  </r>
  <r>
    <m/>
    <x v="56"/>
    <s v="Credit Note"/>
    <s v="1397"/>
    <s v="LITTLE AUSTRIA"/>
    <s v="SEEDLINGS ASS"/>
    <n v="-33"/>
    <n v="28.95"/>
    <n v="-955.35"/>
    <n v="-3224959.4500000044"/>
    <x v="35"/>
  </r>
  <r>
    <m/>
    <x v="56"/>
    <s v="Credit Note"/>
    <s v="RTS1041166"/>
    <s v="RIVERSIDE MICA"/>
    <s v="SEEDLINGS ASS"/>
    <n v="-4"/>
    <n v="27.99"/>
    <n v="-111.96"/>
    <n v="-3225071.4100000043"/>
    <x v="35"/>
  </r>
  <r>
    <m/>
    <x v="56"/>
    <s v="Credit Note"/>
    <s v="4401614585"/>
    <s v="BUILDERS WAREHOUSE:NELSPRUIT"/>
    <s v="SEEDLINGS ASS 28884"/>
    <n v="-282"/>
    <n v="33.5"/>
    <n v="-9447"/>
    <n v="-3234518.4100000043"/>
    <x v="35"/>
  </r>
  <r>
    <m/>
    <x v="56"/>
    <s v="Credit Note"/>
    <s v="4401614591"/>
    <s v="BUILDERS WAREHOUSE:BEDFORDVIEW"/>
    <s v="SEEDLINGS ASS 28884"/>
    <n v="-145"/>
    <n v="33.5"/>
    <n v="-4857.5"/>
    <n v="-3239375.9100000043"/>
    <x v="35"/>
  </r>
  <r>
    <m/>
    <x v="56"/>
    <s v="Credit Note"/>
    <s v="4401614535"/>
    <s v="BUILDERS WAREHOUSE:FLORIDA GLEN"/>
    <s v="SEEDLINGS ASS 28884"/>
    <n v="-89"/>
    <n v="33.5"/>
    <n v="-2981.5"/>
    <n v="-3242357.4100000043"/>
    <x v="35"/>
  </r>
  <r>
    <m/>
    <x v="56"/>
    <s v="Credit Note"/>
    <s v="4401614674"/>
    <s v="BUILDERS WAREHOUSE:ROBINDALE"/>
    <s v="SEEDLINGS ASS 28884"/>
    <n v="-35"/>
    <n v="33.5"/>
    <n v="-1172.5"/>
    <n v="-3243529.9100000043"/>
    <x v="35"/>
  </r>
  <r>
    <m/>
    <x v="20"/>
    <s v="Credit Note"/>
    <s v="1274"/>
    <s v="PLANT FACTORY"/>
    <s v="SEEDLINGS ASS"/>
    <n v="-8"/>
    <n v="21.2"/>
    <n v="-169.6"/>
    <n v="-3243699.5100000044"/>
    <x v="35"/>
  </r>
  <r>
    <m/>
    <x v="20"/>
    <s v="Credit Note"/>
    <s v="1276"/>
    <s v="PRETTY GARDENS"/>
    <s v="SEEDLINGS ASS"/>
    <n v="-36"/>
    <n v="31.8"/>
    <n v="-1144.8"/>
    <n v="-3244844.3100000042"/>
    <x v="35"/>
  </r>
  <r>
    <m/>
    <x v="20"/>
    <s v="Credit Note"/>
    <s v="1335"/>
    <s v="THYME SQUARE"/>
    <s v="SEEDLINGS ASS"/>
    <n v="-42"/>
    <n v="28.95"/>
    <n v="-1215.9000000000001"/>
    <n v="-3246060.2100000042"/>
    <x v="35"/>
  </r>
  <r>
    <m/>
    <x v="20"/>
    <s v="Credit Note"/>
    <s v="27567"/>
    <s v="LIFESTYLE HOME GARDEN"/>
    <s v="SEEDLINGS ASS"/>
    <n v="-43"/>
    <n v="30"/>
    <n v="-1290"/>
    <n v="-3247350.2100000042"/>
    <x v="35"/>
  </r>
  <r>
    <m/>
    <x v="20"/>
    <s v="Credit Note"/>
    <s v="17167"/>
    <s v="FH CHAMBERLAIN TRADING (PTY) LTD:RIVIERA"/>
    <s v="SEEDLINGS ASS 28884"/>
    <n v="-39"/>
    <n v="33.5"/>
    <n v="-1306.5"/>
    <n v="-3248656.7100000042"/>
    <x v="35"/>
  </r>
  <r>
    <m/>
    <x v="20"/>
    <s v="Credit Note"/>
    <s v="4401615076"/>
    <s v="BUILDERS WAREHOUSE:BETHLEHEM"/>
    <s v="SEEDLINGS ASS 28884"/>
    <n v="-400"/>
    <n v="33.5"/>
    <n v="-13400"/>
    <n v="-3262056.7100000042"/>
    <x v="35"/>
  </r>
  <r>
    <m/>
    <x v="20"/>
    <s v="Credit Note"/>
    <s v="4401615039"/>
    <s v="BUILDERS WAREHOUSE:BLOEMFONTEIN"/>
    <s v="SEEDLINGS ASS 28884"/>
    <n v="-400"/>
    <n v="33.5"/>
    <n v="-13400"/>
    <n v="-3275456.7100000042"/>
    <x v="35"/>
  </r>
  <r>
    <m/>
    <x v="20"/>
    <s v="Credit Note"/>
    <s v="4401614978"/>
    <s v="BUILDERS WAREHOUSE:MAFIKENG"/>
    <s v="SEEDLINGS ASS 28884"/>
    <n v="-50"/>
    <n v="33.5"/>
    <n v="-1675"/>
    <n v="-3277131.7100000042"/>
    <x v="35"/>
  </r>
  <r>
    <m/>
    <x v="20"/>
    <s v="Credit Note"/>
    <s v="4401615063"/>
    <s v="BUILDERS WAREHOUSE:NEWMARKET"/>
    <s v="SEEDLINGS ASS 28884"/>
    <n v="-140"/>
    <n v="33.5"/>
    <n v="-4690"/>
    <n v="-3281821.7100000042"/>
    <x v="35"/>
  </r>
  <r>
    <m/>
    <x v="20"/>
    <s v="Credit Note"/>
    <s v="4401615026"/>
    <s v="BUILDERS WAREHOUSE:RIVONIA"/>
    <s v="SEEDLINGS ASS 28884"/>
    <n v="-60"/>
    <n v="33.5"/>
    <n v="-2010"/>
    <n v="-3283831.7100000042"/>
    <x v="35"/>
  </r>
  <r>
    <m/>
    <x v="20"/>
    <s v="Credit Note"/>
    <s v="4401614994"/>
    <s v="BUILDERS WAREHOUSE:EDENVALE"/>
    <s v="SEEDLINGS ASS 28884"/>
    <n v="-45"/>
    <n v="33.5"/>
    <n v="-1507.5"/>
    <n v="-3285339.2100000042"/>
    <x v="35"/>
  </r>
  <r>
    <m/>
    <x v="20"/>
    <s v="Credit Note"/>
    <s v="4401615053"/>
    <s v="BUILDERS WAREHOUSE:NORTHMEAD"/>
    <s v="SEEDLINGS ASS 28884"/>
    <n v="-36"/>
    <n v="33.5"/>
    <n v="-1206"/>
    <n v="-3286545.2100000042"/>
    <x v="35"/>
  </r>
  <r>
    <m/>
    <x v="20"/>
    <s v="Credit Note"/>
    <s v="4401614974"/>
    <s v="BUILDERS WAREHOUSE:FOURWAYS"/>
    <s v="SEEDLINGS ASS 28884"/>
    <n v="-50"/>
    <n v="33.5"/>
    <n v="-1675"/>
    <n v="-3288220.2100000042"/>
    <x v="35"/>
  </r>
  <r>
    <m/>
    <x v="51"/>
    <s v="Credit Note"/>
    <s v="4401615467"/>
    <s v="BUILDERS WAREHOUSE:SUNWARD PARK"/>
    <s v="SEEDLINGS ASS 28884"/>
    <n v="-243"/>
    <n v="33.5"/>
    <n v="-8140.5"/>
    <n v="-3296360.7100000042"/>
    <x v="35"/>
  </r>
  <r>
    <m/>
    <x v="51"/>
    <s v="Credit Note"/>
    <s v="1337"/>
    <s v="RAINBOW GARDEN AND HOME CENTRE"/>
    <s v="SEEDLINGS ASS"/>
    <n v="-23"/>
    <n v="31.8"/>
    <n v="-731.4"/>
    <n v="-3297092.1100000041"/>
    <x v="35"/>
  </r>
  <r>
    <m/>
    <x v="51"/>
    <s v="Credit Note"/>
    <s v="1336"/>
    <s v="HABITITNAK/KEENGRO"/>
    <s v="SEEDLINGS ASS"/>
    <n v="-37"/>
    <n v="28.55"/>
    <n v="-1056.3499999999999"/>
    <n v="-3298148.4600000042"/>
    <x v="35"/>
  </r>
  <r>
    <m/>
    <x v="51"/>
    <s v="Credit Note"/>
    <s v="4401615466"/>
    <s v="BUILDERS WAREHOUSE:GREENSTONE"/>
    <s v="SEEDLINGS ASS 28884"/>
    <n v="-30"/>
    <n v="33.5"/>
    <n v="-1005"/>
    <n v="-3299153.4600000042"/>
    <x v="35"/>
  </r>
  <r>
    <m/>
    <x v="51"/>
    <s v="Credit Note"/>
    <s v="4401615522"/>
    <s v="BUILDERS WAREHOUSE:STRUBENS VALLEY"/>
    <s v="SEEDLINGS ASS 28884"/>
    <n v="-26"/>
    <n v="33.5"/>
    <n v="-871"/>
    <n v="-3300024.4600000042"/>
    <x v="35"/>
  </r>
  <r>
    <m/>
    <x v="51"/>
    <s v="Credit Note"/>
    <s v="4401615523"/>
    <s v="BUILDERS WAREHOUSE:NORWOOD"/>
    <s v="SEEDLINGS ASS 28884"/>
    <n v="-30"/>
    <n v="33.5"/>
    <n v="-1005"/>
    <n v="-3301029.4600000042"/>
    <x v="35"/>
  </r>
  <r>
    <m/>
    <x v="51"/>
    <s v="Credit Note"/>
    <s v="4401615548"/>
    <s v="BUILDERS WAREHOUSE:NOORDHEUWEL"/>
    <s v="SEEDLINGS ASS 28884"/>
    <n v="-28"/>
    <n v="33.5"/>
    <n v="-938"/>
    <n v="-3301967.4600000042"/>
    <x v="35"/>
  </r>
  <r>
    <m/>
    <x v="51"/>
    <s v="Credit Note"/>
    <s v="4401615536"/>
    <s v="BUILDERS WAREHOUSE:KEMPTON PARK"/>
    <s v="SEEDLINGS ASS 28884"/>
    <n v="-20"/>
    <n v="33.5"/>
    <n v="-670"/>
    <n v="-3302637.4600000042"/>
    <x v="35"/>
  </r>
  <r>
    <m/>
    <x v="21"/>
    <s v="Credit Note"/>
    <s v="1399"/>
    <s v="CENTRAL NURSERY DEPOT"/>
    <s v="SEEDLINGS ASS"/>
    <n v="-100"/>
    <n v="33.99"/>
    <n v="-3399"/>
    <n v="-3306036.4600000042"/>
    <x v="35"/>
  </r>
  <r>
    <m/>
    <x v="21"/>
    <s v="Credit Note"/>
    <s v="1398"/>
    <s v="HILLCREST NURSERY"/>
    <s v="SEEDLINGS ASS"/>
    <n v="-40"/>
    <n v="33.99"/>
    <n v="-1359.6"/>
    <n v="-3307396.0600000042"/>
    <x v="35"/>
  </r>
  <r>
    <m/>
    <x v="21"/>
    <s v="Credit Note"/>
    <s v="1277"/>
    <s v="ECKARDS GARDEN PAVILION"/>
    <s v="SEEDLINGS ASS"/>
    <n v="-24"/>
    <n v="31.2"/>
    <n v="-748.8"/>
    <n v="-3308144.8600000041"/>
    <x v="35"/>
  </r>
  <r>
    <m/>
    <x v="21"/>
    <s v="Credit Note"/>
    <s v="27579"/>
    <s v="LIFESTYLE HOME GARDEN"/>
    <s v="SEEDLINGS ASS"/>
    <n v="-41"/>
    <n v="30"/>
    <n v="-1230"/>
    <n v="-3309374.8600000041"/>
    <x v="35"/>
  </r>
  <r>
    <m/>
    <x v="21"/>
    <s v="Credit Note"/>
    <s v="4401615755"/>
    <s v="BUILDERS WAREHOUSE:RUSTENBURG"/>
    <s v="SEEDLINGS ASS 28884"/>
    <n v="-20"/>
    <n v="33.5"/>
    <n v="-670"/>
    <n v="-3310044.8600000041"/>
    <x v="35"/>
  </r>
  <r>
    <m/>
    <x v="21"/>
    <s v="Credit Note"/>
    <s v="4401615853"/>
    <s v="BUILDERS WAREHOUSE:SILVERLAKES"/>
    <s v="SEEDLINGS ASS 28884"/>
    <n v="-110"/>
    <n v="33.5"/>
    <n v="-3685"/>
    <n v="-3313729.8600000041"/>
    <x v="35"/>
  </r>
  <r>
    <m/>
    <x v="21"/>
    <s v="Credit Note"/>
    <s v="4401615813"/>
    <s v="BUILDERS WAREHOUSE:GLEN EAGLES"/>
    <s v="SEEDLINGS ASS 28884"/>
    <n v="-30"/>
    <n v="33.5"/>
    <n v="-1005"/>
    <n v="-3314734.8600000041"/>
    <x v="35"/>
  </r>
  <r>
    <m/>
    <x v="21"/>
    <s v="Credit Note"/>
    <s v="4401615898"/>
    <s v="BUILDERS WAREHOUSE:FOURWAYS"/>
    <s v="SEEDLINGS ASS 28884"/>
    <n v="-20"/>
    <n v="33.5"/>
    <n v="-670"/>
    <n v="-3315404.8600000041"/>
    <x v="35"/>
  </r>
  <r>
    <m/>
    <x v="21"/>
    <s v="Credit Note"/>
    <s v="4401615832"/>
    <s v="BUILDERS WAREHOUSE:RASLOUW"/>
    <s v="SEEDLINGS ASS 28884"/>
    <n v="-140"/>
    <n v="33.5"/>
    <n v="-4690"/>
    <n v="-3320094.8600000041"/>
    <x v="35"/>
  </r>
  <r>
    <m/>
    <x v="21"/>
    <s v="Credit Note"/>
    <s v="4401615858"/>
    <s v="BUILDERS WAREHOUSE:WOODLANDS"/>
    <s v="SEEDLINGS ASS 28884"/>
    <n v="-210"/>
    <n v="33.5"/>
    <n v="-7035"/>
    <n v="-3327129.8600000041"/>
    <x v="35"/>
  </r>
  <r>
    <m/>
    <x v="21"/>
    <s v="Credit Note"/>
    <s v="4401615867"/>
    <s v="BUILDERS WAREHOUSE:CEDAR SQUARE"/>
    <s v="SEEDLINGS ASS 28884"/>
    <n v="-80"/>
    <n v="33.5"/>
    <n v="-2680"/>
    <n v="-3329809.8600000041"/>
    <x v="35"/>
  </r>
  <r>
    <m/>
    <x v="21"/>
    <s v="Credit Note"/>
    <s v="4401615822"/>
    <s v="BUILDERS WAREHOUSE:RIVONIA"/>
    <s v="SEEDLINGS ASS 28884"/>
    <n v="-80"/>
    <n v="33.5"/>
    <n v="-2680"/>
    <n v="-3332489.8600000041"/>
    <x v="35"/>
  </r>
  <r>
    <m/>
    <x v="21"/>
    <s v="Credit Note"/>
    <s v="4401615886"/>
    <s v="BUILDERS WAREHOUSE:LYNNWOOD"/>
    <s v="SEEDLINGS ASS 28884"/>
    <n v="-102"/>
    <n v="33.5"/>
    <n v="-3417"/>
    <n v="-3335906.8600000041"/>
    <x v="35"/>
  </r>
  <r>
    <m/>
    <x v="21"/>
    <s v="Credit Note"/>
    <s v="4401615774"/>
    <s v="BUILDERS WAREHOUSE:ERASMUS PARK"/>
    <s v="SEEDLINGS ASS 28884"/>
    <n v="-50"/>
    <n v="33.5"/>
    <n v="-1675"/>
    <n v="-3337581.8600000041"/>
    <x v="35"/>
  </r>
  <r>
    <m/>
    <x v="21"/>
    <s v="Credit Note"/>
    <s v="4401615860"/>
    <s v="BUILDERS WAREHOUSE:CENTURION"/>
    <s v="SEEDLINGS ASS 28884"/>
    <n v="-150"/>
    <n v="33.5"/>
    <n v="-5025"/>
    <n v="-3342606.8600000041"/>
    <x v="35"/>
  </r>
  <r>
    <m/>
    <x v="21"/>
    <s v="Credit Note"/>
    <s v="4401615870"/>
    <s v="BUILDERS WAREHOUSE:BRYANSTON"/>
    <s v="SEEDLINGS ASS 28884"/>
    <n v="-5"/>
    <n v="33.5"/>
    <n v="-167.5"/>
    <n v="-3342774.3600000041"/>
    <x v="35"/>
  </r>
  <r>
    <s v="Total for 28884"/>
    <x v="0"/>
    <m/>
    <m/>
    <m/>
    <m/>
    <n v="-104173.5"/>
    <m/>
    <n v="-3342774.3600000041"/>
    <m/>
    <x v="0"/>
  </r>
  <r>
    <s v="SEEDLING FLOWER 6 PACK"/>
    <x v="0"/>
    <m/>
    <m/>
    <m/>
    <m/>
    <m/>
    <m/>
    <m/>
    <m/>
    <x v="0"/>
  </r>
  <r>
    <m/>
    <x v="111"/>
    <s v="Credit Note"/>
    <s v="240129"/>
    <s v="BUCO SSC:BRITS"/>
    <s v="737186350208 - SEEDLING FLOWER 6 PACK"/>
    <n v="-4"/>
    <n v="34.4"/>
    <n v="-137.6"/>
    <n v="-137.6"/>
    <x v="35"/>
  </r>
  <r>
    <m/>
    <x v="140"/>
    <s v="Credit Note"/>
    <s v="58171"/>
    <s v="BUCO SSC:BRITS"/>
    <s v="737186350208 - SEEDLING FLOWER 6 PACK"/>
    <n v="-3"/>
    <n v="34.4"/>
    <n v="-103.2"/>
    <n v="-240.8"/>
    <x v="35"/>
  </r>
  <r>
    <m/>
    <x v="203"/>
    <s v="Credit Note"/>
    <s v="PUR/00059778"/>
    <s v="BUCO SSC:BRITS"/>
    <s v="737186350208 - SEEDLING FLOWER 6 PACK"/>
    <n v="-4"/>
    <n v="34.4"/>
    <n v="-137.6"/>
    <n v="-378.4"/>
    <x v="35"/>
  </r>
  <r>
    <m/>
    <x v="17"/>
    <s v="Credit Note"/>
    <s v="15555"/>
    <s v="BUCO SSC:BRITS"/>
    <s v="737186350208 - SEEDLING FLOWER 6 PACK"/>
    <n v="-4"/>
    <n v="34.4"/>
    <n v="-137.6"/>
    <n v="-516"/>
    <x v="35"/>
  </r>
  <r>
    <s v="Total for SEEDLING FLOWER 6 PACK"/>
    <x v="0"/>
    <m/>
    <m/>
    <m/>
    <m/>
    <n v="-15"/>
    <m/>
    <n v="-516"/>
    <m/>
    <x v="0"/>
  </r>
  <r>
    <s v="SEEDLING VEGETABLE 6 PACK"/>
    <x v="0"/>
    <m/>
    <m/>
    <m/>
    <m/>
    <m/>
    <m/>
    <m/>
    <m/>
    <x v="0"/>
  </r>
  <r>
    <m/>
    <x v="103"/>
    <s v="Credit Note"/>
    <s v="1962"/>
    <s v="IMPALA FLORA"/>
    <s v="737186350659 - SEEDLING VEGETABLE 6 PACK"/>
    <n v="-10"/>
    <n v="28.65"/>
    <n v="-286.5"/>
    <n v="-286.5"/>
    <x v="35"/>
  </r>
  <r>
    <m/>
    <x v="29"/>
    <s v="Credit Note"/>
    <s v="1898"/>
    <s v="ECKARDS GARDEN PAVILION"/>
    <s v="737186350659 - SEEDLING VEGETABLE 6 PACK"/>
    <n v="-20"/>
    <n v="31.2"/>
    <n v="-624"/>
    <n v="-910.5"/>
    <x v="35"/>
  </r>
  <r>
    <m/>
    <x v="12"/>
    <s v="Credit Note"/>
    <s v="1383"/>
    <s v="ECKARDS GARDEN PAVILION"/>
    <s v="737186350659 - SEEDLING VEGETABLE 6 PACK"/>
    <n v="-15"/>
    <n v="27.5"/>
    <n v="-412.5"/>
    <n v="-1323"/>
    <x v="35"/>
  </r>
  <r>
    <s v="Total for SEEDLING VEGETABLE 6 PACK"/>
    <x v="0"/>
    <m/>
    <m/>
    <m/>
    <m/>
    <n v="-45"/>
    <m/>
    <n v="-1323"/>
    <m/>
    <x v="0"/>
  </r>
  <r>
    <s v="VEGETABLE SEEDLINGS 6 PACK"/>
    <x v="0"/>
    <m/>
    <m/>
    <m/>
    <m/>
    <m/>
    <m/>
    <m/>
    <m/>
    <x v="0"/>
  </r>
  <r>
    <m/>
    <x v="248"/>
    <s v="Credit Note"/>
    <s v="86092A"/>
    <s v="ECKARDS GARDEN PAVILION"/>
    <s v="VEGETABLE SEEDLINGS"/>
    <n v="-20"/>
    <n v="29.6"/>
    <n v="-592"/>
    <n v="-592"/>
    <x v="35"/>
  </r>
  <r>
    <m/>
    <x v="286"/>
    <s v="Credit Note"/>
    <s v="1020"/>
    <s v="HABITITNAK/KEENGRO"/>
    <s v="VEGETABLE SEEDLINGS"/>
    <n v="-3"/>
    <n v="25.8"/>
    <n v="-77.400000000000006"/>
    <n v="-669.4"/>
    <x v="35"/>
  </r>
  <r>
    <m/>
    <x v="318"/>
    <s v="Credit Note"/>
    <s v="0969"/>
    <s v="HABITITNAK/KEENGRO"/>
    <s v="VEGETABLE SEEDLINGS 6 PACK"/>
    <n v="-3"/>
    <n v="25.8"/>
    <n v="-77.400000000000006"/>
    <n v="-746.8"/>
    <x v="35"/>
  </r>
  <r>
    <m/>
    <x v="222"/>
    <s v="Credit Note"/>
    <s v="86393A"/>
    <s v="ECKARDS GARDEN PAVILION"/>
    <s v="VEGETABLE SEEDLINGS 6 PACK"/>
    <n v="-17"/>
    <n v="25.9"/>
    <n v="-440.3"/>
    <n v="-1187.0999999999999"/>
    <x v="35"/>
  </r>
  <r>
    <m/>
    <x v="151"/>
    <s v="Credit Note"/>
    <s v="0889"/>
    <s v="HABITITNAK/KEENGRO"/>
    <s v="VEGETABLE SEEDLINGS 6 PACK"/>
    <n v="-1"/>
    <n v="25.8"/>
    <n v="-25.8"/>
    <n v="-1212.8999999999999"/>
    <x v="35"/>
  </r>
  <r>
    <m/>
    <x v="154"/>
    <s v="Credit Note"/>
    <s v="0847"/>
    <s v="HABITITNAK/KEENGRO"/>
    <s v="VEGETABLE SEEDLINGS 6 PACK"/>
    <n v="-9"/>
    <n v="25.8"/>
    <n v="-232.2"/>
    <n v="-1445.1"/>
    <x v="35"/>
  </r>
  <r>
    <m/>
    <x v="158"/>
    <s v="Credit Note"/>
    <s v="1089"/>
    <s v="HABITITNAK/KEENGRO"/>
    <s v="VEGETABLE SEEDLINGS 6 PACK"/>
    <n v="-23"/>
    <n v="25.8"/>
    <n v="-593.4"/>
    <n v="-2038.5"/>
    <x v="35"/>
  </r>
  <r>
    <m/>
    <x v="170"/>
    <s v="Credit Note"/>
    <s v="0987"/>
    <s v="HABITITNAK/KEENGRO"/>
    <s v="VEGETABLE SEEDLINGS 6 PACK"/>
    <n v="-3"/>
    <n v="25.8"/>
    <n v="-77.400000000000006"/>
    <n v="-2115.9"/>
    <x v="35"/>
  </r>
  <r>
    <m/>
    <x v="292"/>
    <s v="Credit Note"/>
    <s v="1044"/>
    <s v="HABITITNAK/KEENGRO"/>
    <s v="VEGETABLE SEEDLINGS 6 PACK"/>
    <n v="-6"/>
    <n v="25.8"/>
    <n v="-154.80000000000001"/>
    <n v="-2270.7000000000003"/>
    <x v="35"/>
  </r>
  <r>
    <m/>
    <x v="229"/>
    <s v="Credit Note"/>
    <s v="1858"/>
    <s v="HABITITNAK/KEENGRO"/>
    <s v="VEGETABLE SEEDLINGS 6 PACK"/>
    <n v="-3"/>
    <n v="25.8"/>
    <n v="-77.400000000000006"/>
    <n v="-2348.1000000000004"/>
    <x v="35"/>
  </r>
  <r>
    <m/>
    <x v="261"/>
    <s v="Credit Note"/>
    <s v="1873"/>
    <s v="HABITITNAK/KEENGRO"/>
    <s v="VEGETABLE SEEDLINGS 6 PACK"/>
    <n v="-5"/>
    <n v="25.8"/>
    <n v="-129"/>
    <n v="-2477.1000000000004"/>
    <x v="35"/>
  </r>
  <r>
    <m/>
    <x v="75"/>
    <s v="Credit Note"/>
    <s v="87502A"/>
    <s v="ECKARDS GARDEN PAVILION"/>
    <s v="VEGETABLE SEEDLINGS 6 PACK"/>
    <n v="-40"/>
    <n v="25.9"/>
    <n v="-1036"/>
    <n v="-3513.1000000000004"/>
    <x v="35"/>
  </r>
  <r>
    <m/>
    <x v="295"/>
    <s v="Credit Note"/>
    <s v="1806"/>
    <s v="HABITITNAK/KEENGRO"/>
    <s v="VEGETABLE SEEDLINGS 6 PACK"/>
    <n v="-1"/>
    <n v="25.8"/>
    <n v="-25.8"/>
    <n v="-3538.9000000000005"/>
    <x v="35"/>
  </r>
  <r>
    <m/>
    <x v="262"/>
    <s v="Credit Note"/>
    <s v="1911"/>
    <s v="ECKARDS GARDEN PAVILION"/>
    <s v="VEGETABLE SEEDLINGS 6 PACK"/>
    <n v="-529"/>
    <n v="3.7"/>
    <n v="-1957.3"/>
    <n v="-5496.2000000000007"/>
    <x v="35"/>
  </r>
  <r>
    <m/>
    <x v="263"/>
    <s v="Credit Note"/>
    <s v="15789"/>
    <s v="GARDENSHOP PARKTOWN"/>
    <s v="VEGETABLE SEEDLINGS 6 PACK"/>
    <n v="-7"/>
    <n v="31.8"/>
    <n v="-222.6"/>
    <n v="-5718.8000000000011"/>
    <x v="35"/>
  </r>
  <r>
    <m/>
    <x v="232"/>
    <s v="Credit Note"/>
    <s v="1916"/>
    <s v="RAINBOW GARDEN AND HOME CENTRE"/>
    <s v="VEGETABLE SEEDLINGS 6 PACK"/>
    <n v="-4"/>
    <n v="29.99"/>
    <n v="-119.96"/>
    <n v="-5838.7600000000011"/>
    <x v="35"/>
  </r>
  <r>
    <m/>
    <x v="233"/>
    <s v="Credit Note"/>
    <s v="1876"/>
    <s v="IMPALA FLORA"/>
    <s v="VEGETABLE SEEDLINGS 6 PACK"/>
    <n v="-2"/>
    <n v="28.65"/>
    <n v="-57.3"/>
    <n v="-5896.0600000000013"/>
    <x v="35"/>
  </r>
  <r>
    <m/>
    <x v="267"/>
    <s v="Credit Note"/>
    <s v="1880"/>
    <s v="ECKARDS GARDEN PAVILION"/>
    <s v="VEGETABLE SEEDLINGS 6 PACK"/>
    <n v="-6"/>
    <n v="25.9"/>
    <n v="-155.4"/>
    <n v="-6051.4600000000009"/>
    <x v="35"/>
  </r>
  <r>
    <m/>
    <x v="185"/>
    <s v="Credit Note"/>
    <s v="15815"/>
    <s v="GARDENSHOP PARKTOWN"/>
    <s v="VEGETABLE SEEDLINGS 6 PACK"/>
    <n v="-15"/>
    <n v="31.8"/>
    <n v="-477"/>
    <n v="-6528.4600000000009"/>
    <x v="35"/>
  </r>
  <r>
    <m/>
    <x v="89"/>
    <s v="Credit Note"/>
    <s v="1923"/>
    <s v="THYME SQUARE"/>
    <s v="VEGETABLE SEEDLINGS 6 PACK"/>
    <n v="-15"/>
    <n v="27.3"/>
    <n v="-409.5"/>
    <n v="-6937.9600000000009"/>
    <x v="35"/>
  </r>
  <r>
    <m/>
    <x v="268"/>
    <s v="Credit Note"/>
    <s v="1651"/>
    <s v="IMPALA FLORA"/>
    <s v="VEGETABLE SEEDLINGS 6 PACK"/>
    <n v="-2"/>
    <n v="28.65"/>
    <n v="-57.3"/>
    <n v="-6995.2600000000011"/>
    <x v="35"/>
  </r>
  <r>
    <m/>
    <x v="302"/>
    <s v="Credit Note"/>
    <s v="1149"/>
    <s v="IMPALA FLORA"/>
    <s v="VEGETABLE SEEDLINGS 6 PACK"/>
    <n v="-3"/>
    <n v="29.99"/>
    <n v="-89.97"/>
    <n v="-7085.2300000000014"/>
    <x v="35"/>
  </r>
  <r>
    <m/>
    <x v="100"/>
    <s v="Credit Note"/>
    <s v="1926"/>
    <s v="THYME SQUARE"/>
    <s v="VEGETABLE SEEDLINGS 6 PACK"/>
    <n v="-7"/>
    <n v="28.95"/>
    <n v="-202.65"/>
    <n v="-7287.880000000001"/>
    <x v="35"/>
  </r>
  <r>
    <m/>
    <x v="106"/>
    <s v="Credit Note"/>
    <s v="88314A"/>
    <s v="ECKARDS GARDEN PAVILION"/>
    <s v="VEGETABLE SEEDLINGS 6 PACK"/>
    <n v="-3"/>
    <n v="27.5"/>
    <n v="-82.5"/>
    <n v="-7370.380000000001"/>
    <x v="35"/>
  </r>
  <r>
    <m/>
    <x v="113"/>
    <s v="Credit Note"/>
    <s v="27323"/>
    <s v="LIFESTYLE HOME GARDEN"/>
    <s v="VEGETABLE SEEDLINGS 6 PACK"/>
    <n v="-6"/>
    <n v="30"/>
    <n v="-180"/>
    <n v="-7550.380000000001"/>
    <x v="35"/>
  </r>
  <r>
    <m/>
    <x v="126"/>
    <s v="Credit Note"/>
    <s v="89023A"/>
    <s v="ECKARDS GARDEN PAVILION"/>
    <s v="VEGETABLE SEEDLINGS 6 PACK"/>
    <n v="-4"/>
    <n v="27.5"/>
    <n v="-110"/>
    <n v="-7660.380000000001"/>
    <x v="35"/>
  </r>
  <r>
    <m/>
    <x v="33"/>
    <s v="Credit Note"/>
    <s v="29940"/>
    <s v="LIFESTYLE HOME GARDEN"/>
    <s v="VEGETABLE SEEDLINGS 6 PACK"/>
    <n v="-5"/>
    <n v="30"/>
    <n v="-150"/>
    <n v="-7810.380000000001"/>
    <x v="35"/>
  </r>
  <r>
    <m/>
    <x v="39"/>
    <s v="Credit Note"/>
    <s v="1304"/>
    <s v="THYME SQUARE"/>
    <s v="VEGETABLE SEEDLINGS 6 PACK"/>
    <n v="-11"/>
    <n v="28.95"/>
    <n v="-318.45"/>
    <n v="-8128.8300000000008"/>
    <x v="35"/>
  </r>
  <r>
    <s v="Total for VEGETABLE SEEDLINGS 6 PACK"/>
    <x v="0"/>
    <m/>
    <m/>
    <m/>
    <m/>
    <n v="-753"/>
    <m/>
    <n v="-8128.8300000000008"/>
    <m/>
    <x v="0"/>
  </r>
  <r>
    <s v="COLOUR MAGIC 9CM"/>
    <x v="0"/>
    <m/>
    <m/>
    <m/>
    <m/>
    <m/>
    <m/>
    <m/>
    <m/>
    <x v="0"/>
  </r>
  <r>
    <m/>
    <x v="211"/>
    <s v="Credit Note"/>
    <s v="RTS1032278"/>
    <s v="RIVERSIDE MICA"/>
    <s v="COLOUR POTS 9CM"/>
    <n v="-8"/>
    <n v="11.2"/>
    <n v="-89.6"/>
    <n v="-89.6"/>
    <x v="0"/>
  </r>
  <r>
    <m/>
    <x v="134"/>
    <s v="Credit Note"/>
    <s v="475362"/>
    <s v="SPAR SOUTH RAND DC:SPAR WALKERVILLE"/>
    <s v="COLOUR MAGIC 9CM"/>
    <n v="-20"/>
    <n v="9.4"/>
    <n v="-188"/>
    <n v="-277.60000000000002"/>
    <x v="37"/>
  </r>
  <r>
    <s v="Total for COLOUR MAGIC 9CM"/>
    <x v="0"/>
    <m/>
    <m/>
    <m/>
    <m/>
    <n v="-28"/>
    <m/>
    <n v="-277.60000000000002"/>
    <m/>
    <x v="0"/>
  </r>
  <r>
    <s v="ECHEVERIA SET OLIVER 9CM"/>
    <x v="0"/>
    <m/>
    <m/>
    <m/>
    <m/>
    <m/>
    <m/>
    <m/>
    <m/>
    <x v="0"/>
  </r>
  <r>
    <m/>
    <x v="211"/>
    <s v="Credit Note"/>
    <s v="RTS1032278"/>
    <s v="RIVERSIDE MICA"/>
    <s v="26930381 - PERENNIAL ECHEVARIA SET OLIVER 9CM"/>
    <n v="-4"/>
    <n v="24.8"/>
    <n v="-99.2"/>
    <n v="-99.2"/>
    <x v="0"/>
  </r>
  <r>
    <s v="Total for ECHEVERIA SET OLIVER 9CM"/>
    <x v="0"/>
    <m/>
    <m/>
    <m/>
    <m/>
    <n v="-4"/>
    <m/>
    <n v="-99.2"/>
    <m/>
    <x v="0"/>
  </r>
  <r>
    <s v="SUCCULENT 9CM"/>
    <x v="0"/>
    <m/>
    <m/>
    <m/>
    <m/>
    <m/>
    <m/>
    <m/>
    <m/>
    <x v="0"/>
  </r>
  <r>
    <m/>
    <x v="288"/>
    <s v="Credit Note"/>
    <s v="1027"/>
    <s v="THYME SQUARE"/>
    <s v="SUCCULENT 9CM"/>
    <n v="-5"/>
    <n v="11.25"/>
    <n v="-56.25"/>
    <n v="-56.25"/>
    <x v="37"/>
  </r>
  <r>
    <m/>
    <x v="157"/>
    <s v="Credit Note"/>
    <s v="1129"/>
    <s v="THYME SQUARE"/>
    <s v="SUCCULENT 9CM"/>
    <n v="-8"/>
    <n v="11.25"/>
    <n v="-90"/>
    <n v="-146.25"/>
    <x v="37"/>
  </r>
  <r>
    <m/>
    <x v="1"/>
    <s v="Credit Note"/>
    <s v="1801"/>
    <s v="THYME SQUARE"/>
    <s v="SUCCULENT 9CM"/>
    <n v="-6"/>
    <n v="11.25"/>
    <n v="-67.5"/>
    <n v="-213.75"/>
    <x v="37"/>
  </r>
  <r>
    <m/>
    <x v="76"/>
    <s v="Credit Note"/>
    <s v="1908"/>
    <s v="THYME SQUARE"/>
    <s v="SUCCULENT 9CM"/>
    <n v="-1"/>
    <n v="11.25"/>
    <n v="-11.25"/>
    <n v="-225"/>
    <x v="37"/>
  </r>
  <r>
    <m/>
    <x v="78"/>
    <s v="Credit Note"/>
    <s v="01167"/>
    <s v="THYME SQUARE"/>
    <s v="SUCCULENT 9CM"/>
    <n v="-5"/>
    <n v="11.25"/>
    <n v="-56.25"/>
    <n v="-281.25"/>
    <x v="37"/>
  </r>
  <r>
    <m/>
    <x v="233"/>
    <s v="Credit Note"/>
    <s v="1814"/>
    <s v="THYME SQUARE"/>
    <s v="SUCCULENT 9CM"/>
    <n v="-5"/>
    <n v="11.2"/>
    <n v="-56"/>
    <n v="-337.25"/>
    <x v="37"/>
  </r>
  <r>
    <m/>
    <x v="89"/>
    <s v="Credit Note"/>
    <s v="1923"/>
    <s v="THYME SQUARE"/>
    <s v="SUCCULENT 9CM"/>
    <n v="-3"/>
    <n v="11.25"/>
    <n v="-33.75"/>
    <n v="-371"/>
    <x v="37"/>
  </r>
  <r>
    <m/>
    <x v="197"/>
    <s v="Credit Note"/>
    <s v="1895"/>
    <s v="THYME SQUARE"/>
    <s v="SUCCULENT 9CM"/>
    <n v="-8"/>
    <n v="11.95"/>
    <n v="-95.6"/>
    <n v="-466.6"/>
    <x v="37"/>
  </r>
  <r>
    <m/>
    <x v="143"/>
    <s v="Credit Note"/>
    <s v="1362"/>
    <s v="THYME SQUARE"/>
    <s v="SUCCULENT 9CM"/>
    <n v="-1"/>
    <n v="11.95"/>
    <n v="-11.95"/>
    <n v="-478.55"/>
    <x v="37"/>
  </r>
  <r>
    <m/>
    <x v="36"/>
    <s v="Credit Note"/>
    <s v="89832A"/>
    <s v="THYME SQUARE"/>
    <s v="SUCCULENT 9CM"/>
    <n v="-7"/>
    <n v="11.95"/>
    <n v="-83.65"/>
    <n v="-562.20000000000005"/>
    <x v="37"/>
  </r>
  <r>
    <m/>
    <x v="11"/>
    <s v="Credit Note"/>
    <s v="90193A"/>
    <s v="THYME SQUARE"/>
    <s v="SUCCULENT 9CM"/>
    <n v="-3"/>
    <n v="11.95"/>
    <n v="-35.85"/>
    <n v="-598.05000000000007"/>
    <x v="37"/>
  </r>
  <r>
    <m/>
    <x v="48"/>
    <s v="Credit Note"/>
    <s v="1395"/>
    <s v="THYME SQUARE"/>
    <s v="SUCCULENT 9CM"/>
    <n v="-9"/>
    <n v="11.95"/>
    <n v="-107.55"/>
    <n v="-705.6"/>
    <x v="37"/>
  </r>
  <r>
    <m/>
    <x v="20"/>
    <s v="Credit Note"/>
    <s v="1335"/>
    <s v="THYME SQUARE"/>
    <s v="SUCCULENT 9CM"/>
    <n v="-10"/>
    <n v="11.95"/>
    <n v="-119.5"/>
    <n v="-825.1"/>
    <x v="37"/>
  </r>
  <r>
    <s v="Total for SUCCULENT 9CM"/>
    <x v="0"/>
    <m/>
    <m/>
    <m/>
    <m/>
    <n v="-71"/>
    <m/>
    <n v="-825.1"/>
    <m/>
    <x v="0"/>
  </r>
  <r>
    <s v="ADVERTISING"/>
    <x v="0"/>
    <m/>
    <m/>
    <m/>
    <m/>
    <m/>
    <m/>
    <m/>
    <m/>
    <x v="0"/>
  </r>
  <r>
    <m/>
    <x v="154"/>
    <s v="Credit Note"/>
    <s v="827361"/>
    <s v="PRETTY GARDENS"/>
    <s v="ADVERTISING"/>
    <n v="-1"/>
    <n v="2300"/>
    <n v="-2300"/>
    <n v="-2300"/>
    <x v="38"/>
  </r>
  <r>
    <s v="Total for ADVERTISING"/>
    <x v="0"/>
    <m/>
    <m/>
    <m/>
    <m/>
    <n v="-1"/>
    <m/>
    <n v="-2300"/>
    <m/>
    <x v="0"/>
  </r>
  <r>
    <s v="BUILDERS REBATE"/>
    <x v="0"/>
    <m/>
    <m/>
    <m/>
    <m/>
    <m/>
    <m/>
    <m/>
    <m/>
    <x v="0"/>
  </r>
  <r>
    <m/>
    <x v="149"/>
    <s v="Credit Note"/>
    <s v="25002094"/>
    <s v="BUILDERS WAREHOUSE"/>
    <s v="BUILDERS REBATE"/>
    <n v="-1"/>
    <n v="83292.399999999994"/>
    <n v="-83292.399999999994"/>
    <n v="-83292.399999999994"/>
    <x v="39"/>
  </r>
  <r>
    <m/>
    <x v="255"/>
    <s v="Credit Note"/>
    <s v="25014205"/>
    <s v="BUILDERS WAREHOUSE"/>
    <s v="BUILDERS REBATE"/>
    <n v="-1"/>
    <n v="75556.19"/>
    <n v="-75556.19"/>
    <n v="-158848.59"/>
    <x v="39"/>
  </r>
  <r>
    <m/>
    <x v="170"/>
    <s v="Credit Note"/>
    <s v="25026980"/>
    <s v="BUILDERS WAREHOUSE"/>
    <s v="BUILDERS REBATE"/>
    <n v="-1"/>
    <n v="54597.760000000002"/>
    <n v="-54597.760000000002"/>
    <n v="-213446.35"/>
    <x v="39"/>
  </r>
  <r>
    <m/>
    <x v="65"/>
    <s v="Credit Note"/>
    <s v="25038811"/>
    <s v="BUILDERS WAREHOUSE"/>
    <s v="SAMS PYRAMID LICENSES"/>
    <n v="-1"/>
    <n v="2200"/>
    <n v="-2200"/>
    <n v="-215646.35"/>
    <x v="0"/>
  </r>
  <r>
    <m/>
    <x v="65"/>
    <s v="Credit Note"/>
    <s v="25039535"/>
    <s v="BUILDERS WAREHOUSE"/>
    <s v="BUILDERS REBATE"/>
    <n v="-1"/>
    <n v="39952.22"/>
    <n v="-39952.22"/>
    <n v="-255598.57"/>
    <x v="39"/>
  </r>
  <r>
    <m/>
    <x v="327"/>
    <s v="Credit Note"/>
    <s v="25052640"/>
    <s v="BUILDERS WAREHOUSE"/>
    <s v="BUILDERS REBATE"/>
    <n v="-1"/>
    <n v="75914.05"/>
    <n v="-75914.05"/>
    <n v="-331512.62"/>
    <x v="39"/>
  </r>
  <r>
    <m/>
    <x v="82"/>
    <s v="Credit Note"/>
    <s v="25065037"/>
    <s v="BUILDERS WAREHOUSE"/>
    <s v="BUILDERS REBATE"/>
    <n v="-1"/>
    <n v="39311.71"/>
    <n v="-39311.71"/>
    <n v="-370824.33"/>
    <x v="39"/>
  </r>
  <r>
    <m/>
    <x v="300"/>
    <s v="Credit Note"/>
    <s v="25078314"/>
    <s v="BUILDERS WAREHOUSE"/>
    <s v="BUILDERS REBATE"/>
    <n v="-1"/>
    <n v="32717.14"/>
    <n v="-32717.14"/>
    <n v="-403541.47000000003"/>
    <x v="39"/>
  </r>
  <r>
    <m/>
    <x v="328"/>
    <s v="Credit Note"/>
    <s v="25091292"/>
    <s v="BUILDERS WAREHOUSE"/>
    <s v="BUILDERS REBATE"/>
    <n v="-1"/>
    <n v="89748.79"/>
    <n v="-89748.79"/>
    <n v="-493290.26"/>
    <x v="39"/>
  </r>
  <r>
    <m/>
    <x v="119"/>
    <s v="Credit Note"/>
    <s v="25109484"/>
    <s v="BUILDERS WAREHOUSE"/>
    <s v="BUILDERS REBATE"/>
    <n v="-1"/>
    <n v="139623.57"/>
    <n v="-139623.57"/>
    <n v="-632913.83000000007"/>
    <x v="39"/>
  </r>
  <r>
    <m/>
    <x v="244"/>
    <s v="Credit Note"/>
    <s v="25121006"/>
    <s v="BUILDERS WAREHOUSE"/>
    <s v="BUILDERS REBATE"/>
    <n v="-1"/>
    <n v="108886.98"/>
    <n v="-108886.98"/>
    <n v="-741800.81"/>
    <x v="39"/>
  </r>
  <r>
    <m/>
    <x v="329"/>
    <s v="Credit Note"/>
    <s v="25133694"/>
    <s v="BUILDERS WAREHOUSE"/>
    <s v="BUILDERS REBATE"/>
    <n v="-1"/>
    <n v="115337.96"/>
    <n v="-115337.96"/>
    <n v="-857138.77"/>
    <x v="39"/>
  </r>
  <r>
    <m/>
    <x v="311"/>
    <s v="Credit Note"/>
    <s v="25144615"/>
    <s v="BUILDERS WAREHOUSE"/>
    <s v="BUILDERS REBATE"/>
    <n v="-1"/>
    <n v="69979.570000000007"/>
    <n v="-69979.570000000007"/>
    <n v="-927118.34000000008"/>
    <x v="39"/>
  </r>
  <r>
    <m/>
    <x v="313"/>
    <s v="Credit Note"/>
    <s v="26007843"/>
    <s v="BUILDERS WAREHOUSE"/>
    <s v="BUILDERS REBATE"/>
    <n v="-1"/>
    <n v="80682.48"/>
    <n v="-80682.48"/>
    <n v="-1007800.8200000001"/>
    <x v="39"/>
  </r>
  <r>
    <m/>
    <x v="330"/>
    <s v="Credit Note"/>
    <s v="26019512"/>
    <s v="BUILDERS WAREHOUSE"/>
    <s v="BUILDERS REBATE"/>
    <n v="-1"/>
    <n v="78741.2"/>
    <n v="-78741.2"/>
    <n v="-1086542.02"/>
    <x v="39"/>
  </r>
  <r>
    <m/>
    <x v="21"/>
    <s v="Credit Note"/>
    <s v="26030807"/>
    <s v="BUILDERS WAREHOUSE"/>
    <s v="BUILDERS REBATE"/>
    <n v="-1"/>
    <n v="58584.17"/>
    <n v="-58584.17"/>
    <n v="-1145126.19"/>
    <x v="39"/>
  </r>
  <r>
    <s v="Total for BUILDERS REBATE"/>
    <x v="0"/>
    <m/>
    <m/>
    <m/>
    <m/>
    <n v="-16"/>
    <m/>
    <n v="-1145126.19"/>
    <m/>
    <x v="0"/>
  </r>
  <r>
    <s v="D&amp;H"/>
    <x v="0"/>
    <m/>
    <m/>
    <m/>
    <m/>
    <m/>
    <m/>
    <m/>
    <m/>
    <x v="0"/>
  </r>
  <r>
    <m/>
    <x v="146"/>
    <s v="Credit Note"/>
    <s v="25296"/>
    <s v="LIFESTYLE HOME GARDEN"/>
    <s v="DELIVERY AND HANDLING / 14%"/>
    <n v="-1"/>
    <n v="40.99"/>
    <n v="-40.99"/>
    <n v="-40.99"/>
    <x v="40"/>
  </r>
  <r>
    <m/>
    <x v="147"/>
    <s v="Credit Note"/>
    <s v="61229A"/>
    <s v="STODELS NURSERIES:MENLOPARK"/>
    <s v="DELIVERY AND HANDLING / 17%"/>
    <n v="-1"/>
    <n v="55.24"/>
    <n v="-55.24"/>
    <n v="-96.23"/>
    <x v="0"/>
  </r>
  <r>
    <m/>
    <x v="147"/>
    <s v="Credit Note"/>
    <s v="63433A"/>
    <s v="STODELS NURSERIES:BRYANSTON"/>
    <s v="DELIVERY AND HANDLING / 17%"/>
    <n v="-1"/>
    <n v="65.36"/>
    <n v="-65.36"/>
    <n v="-161.59"/>
    <x v="0"/>
  </r>
  <r>
    <m/>
    <x v="250"/>
    <s v="Credit Note"/>
    <s v="25349"/>
    <s v="LIFESTYLE HOME GARDEN"/>
    <s v="DELIVERY AND HANDLING / 14%"/>
    <n v="-1"/>
    <n v="61.14"/>
    <n v="-61.14"/>
    <n v="-222.73000000000002"/>
    <x v="40"/>
  </r>
  <r>
    <m/>
    <x v="251"/>
    <s v="Credit Note"/>
    <s v="25380"/>
    <s v="LIFESTYLE HOME GARDEN"/>
    <s v="DELIVERY AND HANDLING / 14%"/>
    <n v="-1"/>
    <n v="40.880000000000003"/>
    <n v="-40.880000000000003"/>
    <n v="-263.61"/>
    <x v="40"/>
  </r>
  <r>
    <m/>
    <x v="222"/>
    <s v="Credit Note"/>
    <s v="25453"/>
    <s v="LIFESTYLE HOME GARDEN"/>
    <s v="DELIVERY AND HANDLING / 14%"/>
    <n v="-1"/>
    <n v="95.87"/>
    <n v="-95.87"/>
    <n v="-359.48"/>
    <x v="40"/>
  </r>
  <r>
    <m/>
    <x v="58"/>
    <s v="Credit Note"/>
    <s v="25473"/>
    <s v="LIFESTYLE HOME GARDEN"/>
    <s v="DELIVERY AND HANDLING / 14%"/>
    <n v="-1"/>
    <n v="53.17"/>
    <n v="-53.17"/>
    <n v="-412.65000000000003"/>
    <x v="40"/>
  </r>
  <r>
    <m/>
    <x v="134"/>
    <s v="Credit Note"/>
    <s v="25489"/>
    <s v="LIFESTYLE HOME GARDEN"/>
    <s v="DELIVERY AND HANDLING / 14%"/>
    <n v="-1"/>
    <n v="132.93"/>
    <n v="-132.93"/>
    <n v="-545.58000000000004"/>
    <x v="40"/>
  </r>
  <r>
    <m/>
    <x v="226"/>
    <s v="Credit Note"/>
    <s v="26110"/>
    <s v="LIFESTYLE HOME GARDEN"/>
    <s v="DELIVERY AND HANDLING / 19%"/>
    <n v="-1"/>
    <n v="55.48"/>
    <n v="-55.48"/>
    <n v="-601.06000000000006"/>
    <x v="0"/>
  </r>
  <r>
    <m/>
    <x v="59"/>
    <s v="Credit Note"/>
    <s v="26140"/>
    <s v="LIFESTYLE HOME GARDEN"/>
    <s v="DELIVERY AND HANDLING / 14%"/>
    <n v="-1"/>
    <n v="108.34"/>
    <n v="-108.34"/>
    <n v="-709.40000000000009"/>
    <x v="40"/>
  </r>
  <r>
    <m/>
    <x v="162"/>
    <s v="Credit Note"/>
    <s v="26189"/>
    <s v="LIFESTYLE HOME GARDEN"/>
    <s v="DELIVERY AND HANDLING / 14%"/>
    <n v="-1"/>
    <n v="163.44"/>
    <n v="-163.44"/>
    <n v="-872.84000000000015"/>
    <x v="40"/>
  </r>
  <r>
    <m/>
    <x v="164"/>
    <s v="Credit Note"/>
    <s v="26303"/>
    <s v="LIFESTYLE HOME GARDEN"/>
    <s v="DELIVERY AND HANDLING / 14"/>
    <n v="-1"/>
    <n v="82.04"/>
    <n v="-82.04"/>
    <n v="-954.88000000000011"/>
    <x v="0"/>
  </r>
  <r>
    <m/>
    <x v="165"/>
    <s v="Credit Note"/>
    <s v="1131"/>
    <s v="LOTS OF POTS CENTURION"/>
    <s v="DELIVERY AND HANDLING / 10%"/>
    <n v="-1"/>
    <n v="86.27"/>
    <n v="-86.27"/>
    <n v="-1041.1500000000001"/>
    <x v="0"/>
  </r>
  <r>
    <m/>
    <x v="167"/>
    <s v="Credit Note"/>
    <s v="0983"/>
    <s v="LOTS OF POTS PTA"/>
    <s v="DELIVERY AND HANDLING / 10%"/>
    <n v="-1"/>
    <n v="43"/>
    <n v="-43"/>
    <n v="-1084.1500000000001"/>
    <x v="0"/>
  </r>
  <r>
    <m/>
    <x v="167"/>
    <s v="Credit Note"/>
    <s v="1040"/>
    <s v="ECKARDS GARDEN PAVILION"/>
    <s v="DELIVERY AND HANDLING / 14%"/>
    <n v="-1"/>
    <n v="109.52"/>
    <n v="-109.52"/>
    <n v="-1193.67"/>
    <x v="40"/>
  </r>
  <r>
    <m/>
    <x v="167"/>
    <s v="Credit Note"/>
    <s v="26323"/>
    <s v="LIFESTYLE HOME GARDEN"/>
    <s v="DELIVERY AND HANDLING / 14%"/>
    <n v="-1"/>
    <n v="531.44000000000005"/>
    <n v="-531.44000000000005"/>
    <n v="-1725.1100000000001"/>
    <x v="40"/>
  </r>
  <r>
    <m/>
    <x v="61"/>
    <s v="Credit Note"/>
    <s v="26444"/>
    <s v="LIFESTYLE HOME GARDEN"/>
    <s v="DELIVERY AND HANDLING / 14%"/>
    <n v="-1"/>
    <n v="53.17"/>
    <n v="-53.17"/>
    <n v="-1778.2800000000002"/>
    <x v="40"/>
  </r>
  <r>
    <m/>
    <x v="64"/>
    <s v="Credit Note"/>
    <s v="26366"/>
    <s v="LIFESTYLE HOME GARDEN"/>
    <s v="DELIVERY AND HANDLING / 14%"/>
    <n v="-1"/>
    <n v="159.51"/>
    <n v="-159.51"/>
    <n v="-1937.7900000000002"/>
    <x v="40"/>
  </r>
  <r>
    <m/>
    <x v="1"/>
    <s v="Credit Note"/>
    <s v="26571"/>
    <s v="LIFESTYLE HOME GARDEN"/>
    <s v="DELIVERY AND HANDLING / 14%"/>
    <n v="-1"/>
    <n v="181.51"/>
    <n v="-181.51"/>
    <n v="-2119.3000000000002"/>
    <x v="40"/>
  </r>
  <r>
    <m/>
    <x v="71"/>
    <s v="Credit Note"/>
    <s v="26655"/>
    <s v="LIFESTYLE HOME GARDEN"/>
    <s v="DELIVERY AND HANDLING / 14%"/>
    <n v="-1"/>
    <n v="96.35"/>
    <n v="-96.35"/>
    <n v="-2215.65"/>
    <x v="40"/>
  </r>
  <r>
    <m/>
    <x v="73"/>
    <s v="Credit Note"/>
    <s v="26673"/>
    <s v="LIFESTYLE HOME GARDEN"/>
    <s v="DELIVERY AND HANDLING / 14%"/>
    <n v="-1"/>
    <n v="204.04"/>
    <n v="-204.04"/>
    <n v="-2419.69"/>
    <x v="40"/>
  </r>
  <r>
    <m/>
    <x v="79"/>
    <s v="Credit Note"/>
    <s v="26729"/>
    <s v="LIFESTYLE HOME GARDEN"/>
    <s v="DELIVERY AND HANDLING / 14%"/>
    <n v="-1"/>
    <n v="311.92"/>
    <n v="-311.92"/>
    <n v="-2731.61"/>
    <x v="40"/>
  </r>
  <r>
    <m/>
    <x v="89"/>
    <s v="Credit Note"/>
    <s v="26787"/>
    <s v="LIFESTYLE HOME GARDEN"/>
    <s v="DELIVERY AND HANDLING / 14%"/>
    <n v="-1"/>
    <n v="113.33"/>
    <n v="-113.33"/>
    <n v="-2844.94"/>
    <x v="40"/>
  </r>
  <r>
    <m/>
    <x v="91"/>
    <s v="Credit Note"/>
    <s v="26794"/>
    <s v="LIFESTYLE HOME GARDEN"/>
    <s v="DELIVERY AND HANDLING / 14%"/>
    <n v="-1"/>
    <n v="81.760000000000005"/>
    <n v="-81.760000000000005"/>
    <n v="-2926.7000000000003"/>
    <x v="40"/>
  </r>
  <r>
    <m/>
    <x v="92"/>
    <s v="Credit Note"/>
    <s v="26810"/>
    <s v="LIFESTYLE HOME GARDEN"/>
    <s v="DELIVERY AND HANDLING / 14%"/>
    <n v="-1"/>
    <n v="80.64"/>
    <n v="-80.64"/>
    <n v="-3007.34"/>
    <x v="40"/>
  </r>
  <r>
    <m/>
    <x v="96"/>
    <s v="Credit Note"/>
    <s v="26954"/>
    <s v="LIFESTYLE HOME GARDEN"/>
    <s v="DELIVERY AND HANDLING / 14%"/>
    <n v="-1"/>
    <n v="168"/>
    <n v="-168"/>
    <n v="-3175.34"/>
    <x v="40"/>
  </r>
  <r>
    <m/>
    <x v="223"/>
    <s v="Credit Note"/>
    <s v="27010"/>
    <s v="LIFESTYLE HOME GARDEN"/>
    <s v="DELIVERY AND HANDLING / 14%"/>
    <n v="-1"/>
    <n v="316.89"/>
    <n v="-316.89"/>
    <n v="-3492.23"/>
    <x v="40"/>
  </r>
  <r>
    <m/>
    <x v="223"/>
    <s v="Credit Note"/>
    <s v="88220R"/>
    <s v="EARTHQUEST MANAGEMENT CONSULTANTS"/>
    <s v="DELIVERY AND HANDLING"/>
    <n v="-1"/>
    <n v="1015.05"/>
    <n v="-1015.05"/>
    <n v="-4507.28"/>
    <x v="0"/>
  </r>
  <r>
    <m/>
    <x v="105"/>
    <s v="Credit Note"/>
    <s v="27031"/>
    <s v="LIFESTYLE HOME GARDEN"/>
    <s v="DELIVERY AND HANDLING / 14%"/>
    <n v="-1"/>
    <n v="296.08"/>
    <n v="-296.08"/>
    <n v="-4803.3599999999997"/>
    <x v="40"/>
  </r>
  <r>
    <m/>
    <x v="108"/>
    <s v="Credit Note"/>
    <s v="27152"/>
    <s v="LIFESTYLE HOME GARDEN"/>
    <s v="DELIVERY AND HANDLING / 14%"/>
    <n v="-1"/>
    <n v="296.08"/>
    <n v="-296.08"/>
    <n v="-5099.4399999999996"/>
    <x v="40"/>
  </r>
  <r>
    <m/>
    <x v="109"/>
    <s v="Credit Note"/>
    <s v="27303"/>
    <s v="LIFESTYLE HOME GARDEN"/>
    <s v="DELIVERY AND HANDLING / 14%"/>
    <n v="-1"/>
    <n v="182"/>
    <n v="-182"/>
    <n v="-5281.44"/>
    <x v="40"/>
  </r>
  <r>
    <m/>
    <x v="113"/>
    <s v="Credit Note"/>
    <s v="27324"/>
    <s v="LIFESTYLE HOME GARDEN"/>
    <s v="DELIVERY AND HANDLING  / 14%"/>
    <n v="-1"/>
    <n v="42"/>
    <n v="-42"/>
    <n v="-5323.44"/>
    <x v="40"/>
  </r>
  <r>
    <m/>
    <x v="117"/>
    <s v="Credit Note"/>
    <s v="27341"/>
    <s v="LIFESTYLE HOME GARDEN"/>
    <s v="DELIVERY AND HANDLING / 14%"/>
    <n v="-1"/>
    <n v="126"/>
    <n v="-126"/>
    <n v="-5449.44"/>
    <x v="40"/>
  </r>
  <r>
    <m/>
    <x v="119"/>
    <s v="Credit Note"/>
    <s v="27163"/>
    <s v="LIFESTYLE HOME GARDEN"/>
    <s v="DELIVERY AND HANDLING / 14%"/>
    <n v="-1"/>
    <n v="172.02"/>
    <n v="-172.02"/>
    <n v="-5621.46"/>
    <x v="40"/>
  </r>
  <r>
    <m/>
    <x v="195"/>
    <s v="Credit Note"/>
    <s v="27472"/>
    <s v="LIFESTYLE HOME GARDEN"/>
    <s v="DELIVERY AND HANDLING / 17%"/>
    <n v="-1"/>
    <n v="25.92"/>
    <n v="-25.92"/>
    <n v="-5647.38"/>
    <x v="0"/>
  </r>
  <r>
    <m/>
    <x v="240"/>
    <s v="Credit Note"/>
    <s v="88940A"/>
    <s v="ECKARDS GARDEN PAVILION"/>
    <s v="DELIVERY AND HANDLING / 14%"/>
    <n v="-1"/>
    <n v="62.53"/>
    <n v="-62.53"/>
    <n v="-5709.91"/>
    <x v="40"/>
  </r>
  <r>
    <m/>
    <x v="126"/>
    <s v="Credit Note"/>
    <s v="27492"/>
    <s v="LIFESTYLE HOME GARDEN"/>
    <s v="DELIVERY AND HANDLING / 14%"/>
    <n v="-1"/>
    <n v="22.4"/>
    <n v="-22.4"/>
    <n v="-5732.3099999999995"/>
    <x v="40"/>
  </r>
  <r>
    <m/>
    <x v="237"/>
    <s v="Credit Note"/>
    <s v="1617"/>
    <s v="CRISANRA KWEKERY"/>
    <s v="DELIVERY AND HANDLING / 17%"/>
    <n v="-1"/>
    <n v="18.899999999999999"/>
    <n v="-18.899999999999999"/>
    <n v="-5751.2099999999991"/>
    <x v="0"/>
  </r>
  <r>
    <m/>
    <x v="244"/>
    <s v="Credit Note"/>
    <s v="22066"/>
    <s v="LIFESTYLE HOME GARDEN"/>
    <s v="DELIVERY AND HANDLING / 14%"/>
    <n v="-1"/>
    <n v="84"/>
    <n v="-84"/>
    <n v="-5835.2099999999991"/>
    <x v="40"/>
  </r>
  <r>
    <m/>
    <x v="24"/>
    <s v="Credit Note"/>
    <s v="27060"/>
    <s v="LIFESTYLE HOME GARDEN"/>
    <s v="DELIVERY AND HANDLING / 14%"/>
    <n v="-1"/>
    <n v="40.18"/>
    <n v="-40.18"/>
    <n v="-5875.3899999999994"/>
    <x v="40"/>
  </r>
  <r>
    <m/>
    <x v="201"/>
    <s v="Credit Note"/>
    <s v="27084"/>
    <s v="LIFESTYLE HOME GARDEN"/>
    <s v="DELIVERY AND HANDLING / 14%"/>
    <n v="-1"/>
    <n v="14.35"/>
    <n v="-14.35"/>
    <n v="-5889.74"/>
    <x v="40"/>
  </r>
  <r>
    <m/>
    <x v="32"/>
    <s v="Credit Note"/>
    <s v="1980"/>
    <s v="LOTS OF POTS CENTURION"/>
    <s v="DELIVERY AND HANDLING / 10%"/>
    <n v="-1"/>
    <n v="71.8"/>
    <n v="-71.8"/>
    <n v="-5961.54"/>
    <x v="0"/>
  </r>
  <r>
    <m/>
    <x v="7"/>
    <s v="Credit Note"/>
    <s v="28510"/>
    <s v="LIFESTYLE HOME GARDEN"/>
    <s v="DELIVERY AND HANDLING / 17%"/>
    <n v="-1"/>
    <n v="156.82"/>
    <n v="-156.82"/>
    <n v="-6118.36"/>
    <x v="0"/>
  </r>
  <r>
    <m/>
    <x v="217"/>
    <s v="Credit Note"/>
    <s v="28553"/>
    <s v="LIFESTYLE HOME GARDEN"/>
    <s v="DELIVERY AND HANDLING / 14%"/>
    <n v="-1"/>
    <n v="185.5"/>
    <n v="-185.5"/>
    <n v="-6303.86"/>
    <x v="40"/>
  </r>
  <r>
    <m/>
    <x v="278"/>
    <s v="Credit Note"/>
    <s v="28587"/>
    <s v="LIFESTYLE HOME GARDEN"/>
    <s v="DELIVERY AND HANDLING / 14%"/>
    <n v="-1"/>
    <n v="418.67"/>
    <n v="-418.67"/>
    <n v="-6722.53"/>
    <x v="40"/>
  </r>
  <r>
    <m/>
    <x v="4"/>
    <s v="Credit Note"/>
    <s v="28726"/>
    <s v="LIFESTYLE HOME GARDEN"/>
    <s v="DELIVERY AND HANDLING / 14%"/>
    <n v="-1"/>
    <n v="57.4"/>
    <n v="-57.4"/>
    <n v="-6779.9299999999994"/>
    <x v="40"/>
  </r>
  <r>
    <m/>
    <x v="11"/>
    <s v="Credit Note"/>
    <s v="29756"/>
    <s v="LIFESTYLE HOME GARDEN"/>
    <s v="DELIVERY AND HANDLING / 14%"/>
    <n v="-1"/>
    <n v="31.33"/>
    <n v="-31.33"/>
    <n v="-6811.2599999999993"/>
    <x v="40"/>
  </r>
  <r>
    <m/>
    <x v="15"/>
    <s v="Credit Note"/>
    <s v="28763"/>
    <s v="LIFESTYLE HOME GARDEN"/>
    <s v="DELIVERY AND HANDLING / 14%"/>
    <n v="-1"/>
    <n v="14.28"/>
    <n v="-14.28"/>
    <n v="-6825.5399999999991"/>
    <x v="40"/>
  </r>
  <r>
    <m/>
    <x v="16"/>
    <s v="Credit Note"/>
    <s v="28782"/>
    <s v="LIFESTYLE HOME GARDEN"/>
    <s v="DELIVERY AND HANDLING / 14%"/>
    <n v="-1"/>
    <n v="77.7"/>
    <n v="-77.7"/>
    <n v="-6903.2399999999989"/>
    <x v="40"/>
  </r>
  <r>
    <m/>
    <x v="46"/>
    <s v="Credit Note"/>
    <s v="0026"/>
    <s v="FLORICULTURE WHOLESALE GROWERS"/>
    <s v="DELIVERY AND HANDLING / 15%"/>
    <n v="-1"/>
    <n v="267.69"/>
    <n v="-267.69"/>
    <n v="-7170.9299999999985"/>
    <x v="0"/>
  </r>
  <r>
    <m/>
    <x v="17"/>
    <s v="Credit Note"/>
    <s v="28798"/>
    <s v="LIFESTYLE HOME GARDEN"/>
    <s v="DELIVERY AND HANDLING / 14%"/>
    <n v="-1"/>
    <n v="95.48"/>
    <n v="-95.48"/>
    <n v="-7266.409999999998"/>
    <x v="40"/>
  </r>
  <r>
    <m/>
    <x v="47"/>
    <s v="Credit Note"/>
    <s v="28868"/>
    <s v="LIFESTYLE HOME GARDEN"/>
    <s v="DELIVERY AND HANDLING / 14%"/>
    <n v="-1"/>
    <n v="56"/>
    <n v="-56"/>
    <n v="-7322.409999999998"/>
    <x v="40"/>
  </r>
  <r>
    <m/>
    <x v="18"/>
    <s v="Credit Note"/>
    <s v="28885"/>
    <s v="LIFESTYLE HOME GARDEN"/>
    <s v="DELIVERY AND HANDLING / 14%"/>
    <n v="-1"/>
    <n v="152.32"/>
    <n v="-152.32"/>
    <n v="-7474.7299999999977"/>
    <x v="40"/>
  </r>
  <r>
    <s v="Total for D&amp;H"/>
    <x v="0"/>
    <m/>
    <m/>
    <m/>
    <m/>
    <n v="-53"/>
    <m/>
    <n v="-7474.7299999999977"/>
    <m/>
    <x v="0"/>
  </r>
  <r>
    <s v="DISCOUNT"/>
    <x v="0"/>
    <m/>
    <m/>
    <m/>
    <m/>
    <m/>
    <m/>
    <m/>
    <m/>
    <x v="0"/>
  </r>
  <r>
    <m/>
    <x v="163"/>
    <s v="Credit Note"/>
    <s v="1094"/>
    <s v="PLANTYARD"/>
    <s v="DISCOUNT / 15%"/>
    <n v="1"/>
    <n v="44.99"/>
    <n v="44.99"/>
    <n v="44.99"/>
    <x v="41"/>
  </r>
  <r>
    <m/>
    <x v="294"/>
    <s v="Credit Note"/>
    <s v="1852"/>
    <s v="LITTLE AUSTRIA"/>
    <s v="DISCOUNT - 15%"/>
    <n v="-1"/>
    <n v="-139.87"/>
    <n v="139.87"/>
    <n v="184.86"/>
    <x v="41"/>
  </r>
  <r>
    <m/>
    <x v="83"/>
    <s v="Credit Note"/>
    <s v="1955"/>
    <s v="LITTLE AUSTRIA"/>
    <s v="DISCOUNT 15%"/>
    <n v="1"/>
    <n v="26.99"/>
    <n v="26.99"/>
    <n v="211.85000000000002"/>
    <x v="41"/>
  </r>
  <r>
    <m/>
    <x v="86"/>
    <s v="Credit Note"/>
    <s v="1917"/>
    <s v="LITTLE AUSTRIA"/>
    <s v="DISCOUNT / 15%"/>
    <n v="1"/>
    <n v="138.69"/>
    <n v="138.69"/>
    <n v="350.54"/>
    <x v="41"/>
  </r>
  <r>
    <m/>
    <x v="214"/>
    <s v="Credit Note"/>
    <s v="1147"/>
    <s v="LITTLE AUSTRIA"/>
    <s v="DISCOUNT / 15%"/>
    <n v="1"/>
    <n v="86.96"/>
    <n v="86.96"/>
    <n v="437.5"/>
    <x v="41"/>
  </r>
  <r>
    <m/>
    <x v="300"/>
    <s v="Credit Note"/>
    <s v="1885"/>
    <s v="LITTLE AUSTRIA"/>
    <s v="DISCOUNT / 15%"/>
    <n v="1"/>
    <n v="45.21"/>
    <n v="45.21"/>
    <n v="482.71"/>
    <x v="41"/>
  </r>
  <r>
    <m/>
    <x v="269"/>
    <s v="Credit Note"/>
    <s v="1888"/>
    <s v="LITTLE AUSTRIA"/>
    <s v="DISCOUNT / 15%"/>
    <n v="1"/>
    <n v="66.78"/>
    <n v="66.78"/>
    <n v="549.49"/>
    <x v="41"/>
  </r>
  <r>
    <m/>
    <x v="302"/>
    <s v="Credit Note"/>
    <s v="1891"/>
    <s v="LITTLE AUSTRIA"/>
    <s v="DISCOUNT / 15%"/>
    <n v="1"/>
    <n v="7.95"/>
    <n v="7.95"/>
    <n v="557.44000000000005"/>
    <x v="41"/>
  </r>
  <r>
    <m/>
    <x v="239"/>
    <s v="Credit Note"/>
    <s v="1663"/>
    <s v="LITTLE AUSTRIA"/>
    <s v="DISCOUNT / 15%"/>
    <n v="1"/>
    <n v="61.68"/>
    <n v="61.68"/>
    <n v="619.12"/>
    <x v="41"/>
  </r>
  <r>
    <m/>
    <x v="115"/>
    <s v="Credit Note"/>
    <s v="1678"/>
    <s v="LITTLE AUSTRIA"/>
    <s v="DISCOUNT 15 %"/>
    <n v="1"/>
    <n v="104.94"/>
    <n v="104.94"/>
    <n v="724.06"/>
    <x v="41"/>
  </r>
  <r>
    <m/>
    <x v="115"/>
    <s v="Credit Note"/>
    <s v="1679"/>
    <s v="PLANTYARD"/>
    <s v="DISCOUNT 15%"/>
    <n v="1"/>
    <n v="28.62"/>
    <n v="28.62"/>
    <n v="752.68"/>
    <x v="41"/>
  </r>
  <r>
    <m/>
    <x v="284"/>
    <s v="Credit Note"/>
    <s v="1827"/>
    <s v="LITTLE AUSTRIA"/>
    <s v="DISCOUNT / 15%"/>
    <n v="1"/>
    <n v="32.99"/>
    <n v="32.99"/>
    <n v="785.67"/>
    <x v="41"/>
  </r>
  <r>
    <m/>
    <x v="304"/>
    <s v="Credit Note"/>
    <s v="1682"/>
    <s v="LITTLE AUSTRIA"/>
    <s v="DISCOUNT 15%"/>
    <n v="1"/>
    <n v="31.23"/>
    <n v="31.23"/>
    <n v="816.9"/>
    <x v="41"/>
  </r>
  <r>
    <m/>
    <x v="194"/>
    <s v="Credit Note"/>
    <s v="1973"/>
    <s v="PLANTYARD"/>
    <s v="DISCOUNT / 15%"/>
    <n v="1"/>
    <n v="42.93"/>
    <n v="42.93"/>
    <n v="859.82999999999993"/>
    <x v="41"/>
  </r>
  <r>
    <m/>
    <x v="194"/>
    <s v="Credit Note"/>
    <s v="1972"/>
    <s v="LITTLE AUSTRIA"/>
    <s v="DISCOUNT / 15%"/>
    <n v="1"/>
    <n v="73.459999999999994"/>
    <n v="73.459999999999994"/>
    <n v="933.29"/>
    <x v="41"/>
  </r>
  <r>
    <m/>
    <x v="305"/>
    <s v="Credit Note"/>
    <s v="1829"/>
    <s v="LITTLE AUSTRIA"/>
    <s v="DISCOUNT / 15%"/>
    <n v="1"/>
    <n v="23.85"/>
    <n v="23.85"/>
    <n v="957.14"/>
    <x v="41"/>
  </r>
  <r>
    <m/>
    <x v="142"/>
    <s v="Credit Note"/>
    <s v="1687"/>
    <s v="LITTLE AUSTRIA"/>
    <s v="DISCOUNT / 145%"/>
    <n v="1"/>
    <n v="65.89"/>
    <n v="65.89"/>
    <n v="1023.03"/>
    <x v="41"/>
  </r>
  <r>
    <m/>
    <x v="126"/>
    <s v="Credit Note"/>
    <s v="89020A"/>
    <s v="CENTRAL NURSERY DEPOT"/>
    <s v="DISCOUNT / 5%"/>
    <n v="1"/>
    <n v="47.34"/>
    <n v="47.34"/>
    <n v="1070.3699999999999"/>
    <x v="41"/>
  </r>
  <r>
    <m/>
    <x v="237"/>
    <s v="Credit Note"/>
    <s v="1618"/>
    <s v="LITTLE AUSTRIA"/>
    <s v="DISCOUNT / 15%"/>
    <n v="1"/>
    <n v="49.47"/>
    <n v="49.47"/>
    <n v="1119.8399999999999"/>
    <x v="41"/>
  </r>
  <r>
    <m/>
    <x v="127"/>
    <s v="Credit Note"/>
    <s v="1833"/>
    <s v="LITTLE AUSTRIA"/>
    <s v="DISCOUNT / 15%"/>
    <n v="1"/>
    <n v="23.44"/>
    <n v="23.44"/>
    <n v="1143.28"/>
    <x v="41"/>
  </r>
  <r>
    <m/>
    <x v="127"/>
    <s v="Credit Note"/>
    <s v="89104A"/>
    <s v="CENTRAL NURSERY DEPOT"/>
    <s v="DISCOUNT / 5%"/>
    <n v="1"/>
    <n v="47.66"/>
    <n v="47.66"/>
    <n v="1190.94"/>
    <x v="41"/>
  </r>
  <r>
    <m/>
    <x v="128"/>
    <s v="Credit Note"/>
    <s v="1693"/>
    <s v="LITTLE AUSTRIA"/>
    <s v="DISCOUNT / 15%"/>
    <n v="1"/>
    <n v="14.09"/>
    <n v="14.09"/>
    <n v="1205.03"/>
    <x v="41"/>
  </r>
  <r>
    <m/>
    <x v="307"/>
    <s v="Credit Note"/>
    <s v="1353"/>
    <s v="LITTLE AUSTRIA"/>
    <s v="DISCOUNT / 15%"/>
    <n v="1"/>
    <n v="74.87"/>
    <n v="74.87"/>
    <n v="1279.9000000000001"/>
    <x v="41"/>
  </r>
  <r>
    <m/>
    <x v="216"/>
    <s v="Credit Note"/>
    <s v="1983"/>
    <s v="PLANTYARD"/>
    <s v="DISCOUNT / 15%"/>
    <n v="1"/>
    <n v="71.55"/>
    <n v="71.55"/>
    <n v="1351.45"/>
    <x v="41"/>
  </r>
  <r>
    <m/>
    <x v="216"/>
    <s v="Credit Note"/>
    <s v="1982"/>
    <s v="LITTLE AUSTRIA"/>
    <s v="DISCOUNT / 15%"/>
    <n v="1"/>
    <n v="73.319999999999993"/>
    <n v="73.319999999999993"/>
    <n v="1424.77"/>
    <x v="41"/>
  </r>
  <r>
    <m/>
    <x v="275"/>
    <s v="Credit Note"/>
    <s v="1896"/>
    <s v="LITTLE AUSTRIA"/>
    <s v="DISCOUNT / 15%"/>
    <n v="1"/>
    <n v="58.72"/>
    <n v="58.72"/>
    <n v="1483.49"/>
    <x v="41"/>
  </r>
  <r>
    <m/>
    <x v="130"/>
    <s v="Credit Note"/>
    <s v="1837"/>
    <s v="CENTRAL NURSERY DEPOT"/>
    <s v="DISCOUNT / 5%"/>
    <n v="1"/>
    <n v="37.380000000000003"/>
    <n v="37.380000000000003"/>
    <n v="1520.8700000000001"/>
    <x v="41"/>
  </r>
  <r>
    <m/>
    <x v="234"/>
    <s v="Credit Note"/>
    <s v="1359"/>
    <s v="LITTLE AUSTRIA"/>
    <s v="DISCOUNT / 15%"/>
    <n v="1"/>
    <n v="236.34"/>
    <n v="236.34"/>
    <n v="1757.21"/>
    <x v="41"/>
  </r>
  <r>
    <m/>
    <x v="24"/>
    <s v="Credit Note"/>
    <s v="89351A"/>
    <s v="CENTRAL NURSERY DEPOT"/>
    <s v="DISCOUNT / 5%"/>
    <n v="1"/>
    <n v="132.56"/>
    <n v="132.56"/>
    <n v="1889.77"/>
    <x v="41"/>
  </r>
  <r>
    <m/>
    <x v="200"/>
    <s v="Credit Note"/>
    <s v="1991"/>
    <s v="LITTLE AUSTRIA"/>
    <s v="DISCOUNT / 15%"/>
    <n v="1"/>
    <n v="277.67"/>
    <n v="277.67"/>
    <n v="2167.44"/>
    <x v="41"/>
  </r>
  <r>
    <m/>
    <x v="200"/>
    <s v="Credit Note"/>
    <s v="1992"/>
    <s v="PLANTYARD"/>
    <s v="DISCOUNT / 15%"/>
    <n v="1"/>
    <n v="37.799999999999997"/>
    <n v="37.799999999999997"/>
    <n v="2205.2400000000002"/>
    <x v="41"/>
  </r>
  <r>
    <m/>
    <x v="202"/>
    <s v="Credit Note"/>
    <s v="1699"/>
    <s v="LITTLE AUSTRIA"/>
    <s v="DISCOUNT / 15%"/>
    <n v="1"/>
    <n v="125.87"/>
    <n v="125.87"/>
    <n v="2331.11"/>
    <x v="41"/>
  </r>
  <r>
    <m/>
    <x v="310"/>
    <s v="Credit Note"/>
    <s v="1252"/>
    <s v="PLANTYARD"/>
    <s v="DISCOUNT / 15%"/>
    <n v="1"/>
    <n v="31.8"/>
    <n v="31.8"/>
    <n v="2362.9100000000003"/>
    <x v="41"/>
  </r>
  <r>
    <m/>
    <x v="6"/>
    <s v="Credit Note"/>
    <s v="1363"/>
    <s v="LITTLE AUSTRIA"/>
    <s v="DISCOUNT / 15%"/>
    <n v="1"/>
    <n v="183.21"/>
    <n v="183.21"/>
    <n v="2546.1200000000003"/>
    <x v="41"/>
  </r>
  <r>
    <m/>
    <x v="7"/>
    <s v="Credit Note"/>
    <s v="1150"/>
    <s v="CENTRAL NURSERY DEPOT"/>
    <s v="DISCOUNT / 5%"/>
    <n v="1"/>
    <n v="378.87"/>
    <n v="378.87"/>
    <n v="2924.9900000000002"/>
    <x v="41"/>
  </r>
  <r>
    <m/>
    <x v="35"/>
    <s v="Credit Note"/>
    <s v="1845"/>
    <s v="LITTLE AUSTRIA"/>
    <s v="DISCOUNT / 15%"/>
    <n v="1"/>
    <n v="113.11"/>
    <n v="113.11"/>
    <n v="3038.1000000000004"/>
    <x v="41"/>
  </r>
  <r>
    <m/>
    <x v="277"/>
    <s v="Credit Note"/>
    <s v="1850"/>
    <s v="LITTLE AUSTRIA"/>
    <s v="DISCOUNT / 15%"/>
    <n v="1"/>
    <n v="138.33000000000001"/>
    <n v="138.33000000000001"/>
    <n v="3176.4300000000003"/>
    <x v="41"/>
  </r>
  <r>
    <m/>
    <x v="39"/>
    <s v="Credit Note"/>
    <s v="1257"/>
    <s v="CENTRAL NURSERY DEPOT"/>
    <s v="DISCOUNT / 5%"/>
    <n v="1"/>
    <n v="50.73"/>
    <n v="50.73"/>
    <n v="3227.1600000000003"/>
    <x v="41"/>
  </r>
  <r>
    <m/>
    <x v="235"/>
    <s v="Credit Note"/>
    <s v="1368"/>
    <s v="LITTLE AUSTRIA"/>
    <s v="DISCOUNT / 15%"/>
    <n v="1"/>
    <n v="28.62"/>
    <n v="28.62"/>
    <n v="3255.78"/>
    <x v="41"/>
  </r>
  <r>
    <m/>
    <x v="207"/>
    <s v="Credit Note"/>
    <s v="1370"/>
    <s v="LITTLE AUSTRIA"/>
    <s v="DISCOUNT / 15%"/>
    <n v="1"/>
    <n v="61.51"/>
    <n v="61.51"/>
    <n v="3317.2900000000004"/>
    <x v="41"/>
  </r>
  <r>
    <m/>
    <x v="40"/>
    <s v="Credit Note"/>
    <s v="1308"/>
    <s v="LITTLE AUSTRIA"/>
    <s v="DISCOUNT / 15%"/>
    <n v="1"/>
    <n v="125.61"/>
    <n v="125.61"/>
    <n v="3442.9000000000005"/>
    <x v="41"/>
  </r>
  <r>
    <m/>
    <x v="40"/>
    <s v="Credit Note"/>
    <s v="1309"/>
    <s v="PLANTYARD"/>
    <s v="DISCOUNT  / 15%"/>
    <n v="1"/>
    <n v="23.85"/>
    <n v="23.85"/>
    <n v="3466.7500000000005"/>
    <x v="41"/>
  </r>
  <r>
    <m/>
    <x v="246"/>
    <s v="Credit Note"/>
    <s v="90040A"/>
    <s v="CENTRAL NURSERY DEPOT"/>
    <s v="DISCOUNT / 5%"/>
    <n v="1"/>
    <n v="33.99"/>
    <n v="33.99"/>
    <n v="3500.7400000000002"/>
    <x v="41"/>
  </r>
  <r>
    <m/>
    <x v="42"/>
    <s v="Credit Note"/>
    <s v="1260"/>
    <s v="LITTLE AUSTRIA"/>
    <s v="DISCOUNT / 15%"/>
    <n v="1"/>
    <n v="39.75"/>
    <n v="39.75"/>
    <n v="3540.4900000000002"/>
    <x v="41"/>
  </r>
  <r>
    <m/>
    <x v="314"/>
    <s v="Credit Note"/>
    <s v="1377"/>
    <s v="LITTLE AUSTRIA"/>
    <s v="DISCOUNT"/>
    <n v="-1"/>
    <n v="85.86"/>
    <n v="-85.86"/>
    <n v="3454.63"/>
    <x v="41"/>
  </r>
  <r>
    <m/>
    <x v="4"/>
    <s v="Credit Note"/>
    <s v="1380"/>
    <s v="HILLCREST NURSERY"/>
    <s v="DISCOUNT / 10%"/>
    <n v="1"/>
    <n v="13.59"/>
    <n v="13.59"/>
    <n v="3468.2200000000003"/>
    <x v="41"/>
  </r>
  <r>
    <m/>
    <x v="11"/>
    <s v="Credit Note"/>
    <s v="1201"/>
    <s v="CENTRAL NURSERY DEPOT"/>
    <s v="DISCOUNT / 5%"/>
    <n v="1"/>
    <n v="18.68"/>
    <n v="18.68"/>
    <n v="3486.9"/>
    <x v="41"/>
  </r>
  <r>
    <m/>
    <x v="44"/>
    <s v="Credit Note"/>
    <s v="1319"/>
    <s v="LITTLE AUSTRIA"/>
    <s v="DISCOUNT / 15%"/>
    <n v="1"/>
    <n v="74.73"/>
    <n v="74.73"/>
    <n v="3561.63"/>
    <x v="41"/>
  </r>
  <r>
    <m/>
    <x v="12"/>
    <s v="Credit Note"/>
    <s v="1384"/>
    <s v="CENTRAL NURSERY DEPOT"/>
    <s v="DISCOUNT / 15%"/>
    <n v="1"/>
    <n v="382.39"/>
    <n v="382.39"/>
    <n v="3944.02"/>
    <x v="41"/>
  </r>
  <r>
    <m/>
    <x v="13"/>
    <s v="Credit Note"/>
    <s v="90236A"/>
    <s v="LITTLE AUSTRIA"/>
    <s v="DISCOUNT / 15%"/>
    <n v="1"/>
    <n v="125.61"/>
    <n v="125.61"/>
    <n v="4069.63"/>
    <x v="41"/>
  </r>
  <r>
    <m/>
    <x v="14"/>
    <s v="Credit Note"/>
    <s v="12514"/>
    <s v="MALANSEUNS Head Office:THE WILDS"/>
    <s v="DISCOUNT / 5%"/>
    <n v="1"/>
    <n v="1.7"/>
    <n v="1.7"/>
    <n v="4071.33"/>
    <x v="41"/>
  </r>
  <r>
    <m/>
    <x v="45"/>
    <s v="Credit Note"/>
    <s v="1385"/>
    <s v="LITTLE AUSTRIA"/>
    <s v="DISCOUNT / 15%"/>
    <n v="1"/>
    <n v="57.24"/>
    <n v="57.24"/>
    <n v="4128.57"/>
    <x v="41"/>
  </r>
  <r>
    <m/>
    <x v="15"/>
    <s v="Credit Note"/>
    <s v="1323"/>
    <s v="CENTRAL NURSERY DEPOT"/>
    <s v="DISCOUNT / 5%"/>
    <n v="1"/>
    <n v="50.98"/>
    <n v="50.98"/>
    <n v="4179.5499999999993"/>
    <x v="41"/>
  </r>
  <r>
    <m/>
    <x v="132"/>
    <s v="Credit Note"/>
    <s v="1393"/>
    <s v="THYME SQUARE"/>
    <s v="DISCOUNT"/>
    <n v="-1"/>
    <n v="-341.05"/>
    <n v="341.05"/>
    <n v="4520.5999999999995"/>
    <x v="41"/>
  </r>
  <r>
    <m/>
    <x v="5"/>
    <s v="Credit Note"/>
    <s v="1263"/>
    <s v="LITTLE AUSTRIA"/>
    <s v="DISCOUNT / 15%"/>
    <n v="1"/>
    <n v="86.65"/>
    <n v="86.65"/>
    <n v="4607.2499999999991"/>
    <x v="41"/>
  </r>
  <r>
    <m/>
    <x v="218"/>
    <s v="Credit Note"/>
    <s v="1324"/>
    <s v="WAY TO TRADE Pty Ltd"/>
    <s v="DISCOUNT / 7%"/>
    <n v="1"/>
    <n v="25.15"/>
    <n v="25.15"/>
    <n v="4632.3999999999987"/>
    <x v="41"/>
  </r>
  <r>
    <m/>
    <x v="316"/>
    <s v="Credit Note"/>
    <s v="1327"/>
    <s v="LITTLE AUSTRIA"/>
    <s v="DISCOUNT / 15%"/>
    <n v="1"/>
    <n v="25.44"/>
    <n v="25.44"/>
    <n v="4657.8399999999983"/>
    <x v="41"/>
  </r>
  <r>
    <m/>
    <x v="316"/>
    <s v="Credit Note"/>
    <s v="1328"/>
    <s v="PLANTYARD"/>
    <s v="DISCOUNT / 15%"/>
    <n v="1"/>
    <n v="23.85"/>
    <n v="23.85"/>
    <n v="4681.6899999999987"/>
    <x v="41"/>
  </r>
  <r>
    <m/>
    <x v="16"/>
    <s v="Credit Note"/>
    <s v="1329"/>
    <s v="HILLCREST NURSERY"/>
    <s v="DISCOUNT / 10%"/>
    <n v="1"/>
    <n v="37.380000000000003"/>
    <n v="37.380000000000003"/>
    <n v="4719.0699999999988"/>
    <x v="41"/>
  </r>
  <r>
    <m/>
    <x v="46"/>
    <s v="Credit Note"/>
    <s v="1386"/>
    <s v="CENTRAL NURSERY DEPOT"/>
    <s v="DISCOUNT / 5%"/>
    <n v="1"/>
    <n v="152.93"/>
    <n v="152.93"/>
    <n v="4871.9999999999991"/>
    <x v="41"/>
  </r>
  <r>
    <m/>
    <x v="317"/>
    <s v="Credit Note"/>
    <s v="1331"/>
    <s v="PLANTYARD"/>
    <s v="DISCOUNT / 15%"/>
    <n v="1"/>
    <n v="23.85"/>
    <n v="23.85"/>
    <n v="4895.8499999999995"/>
    <x v="41"/>
  </r>
  <r>
    <m/>
    <x v="317"/>
    <s v="Credit Note"/>
    <s v="1330"/>
    <s v="LITTLE AUSTRIA"/>
    <s v="DISCOUNT / 15%"/>
    <n v="1"/>
    <n v="149.07"/>
    <n v="149.07"/>
    <n v="5044.9199999999992"/>
    <x v="41"/>
  </r>
  <r>
    <m/>
    <x v="18"/>
    <s v="Credit Note"/>
    <s v="1392"/>
    <s v="CENTRAL NURSERY DEPOT"/>
    <s v="DISCOUNT / 5%"/>
    <n v="1"/>
    <n v="91.61"/>
    <n v="91.61"/>
    <n v="5136.5299999999988"/>
    <x v="41"/>
  </r>
  <r>
    <m/>
    <x v="55"/>
    <s v="Credit Note"/>
    <s v="1393"/>
    <s v="LITTLE AUSTRIA"/>
    <s v="DISCOUNT / 15%"/>
    <n v="1"/>
    <n v="356.28"/>
    <n v="356.28"/>
    <n v="5492.8099999999986"/>
    <x v="41"/>
  </r>
  <r>
    <m/>
    <x v="56"/>
    <s v="Credit Note"/>
    <s v="1397"/>
    <s v="LITTLE AUSTRIA"/>
    <s v="DISCOUNT / 15%"/>
    <n v="1"/>
    <n v="154.6"/>
    <n v="154.6"/>
    <n v="5647.4099999999989"/>
    <x v="41"/>
  </r>
  <r>
    <m/>
    <x v="21"/>
    <s v="Credit Note"/>
    <s v="1399"/>
    <s v="CENTRAL NURSERY DEPOT"/>
    <s v="DISCOUNT / 5%"/>
    <n v="1"/>
    <n v="169.95"/>
    <n v="169.95"/>
    <n v="5817.3599999999988"/>
    <x v="41"/>
  </r>
  <r>
    <m/>
    <x v="21"/>
    <s v="Credit Note"/>
    <s v="1398"/>
    <s v="HILLCREST NURSERY"/>
    <s v="DISCOUNT / 10%"/>
    <n v="1"/>
    <n v="135.96"/>
    <n v="135.96"/>
    <n v="5953.3199999999988"/>
    <x v="41"/>
  </r>
  <r>
    <s v="Total for DISCOUNT"/>
    <x v="0"/>
    <m/>
    <m/>
    <m/>
    <m/>
    <n v="61"/>
    <m/>
    <n v="5953.3199999999988"/>
    <m/>
    <x v="0"/>
  </r>
  <r>
    <s v="FLORA SELECT MINI PETUNIA 15CM"/>
    <x v="0"/>
    <m/>
    <m/>
    <m/>
    <m/>
    <m/>
    <m/>
    <m/>
    <m/>
    <x v="0"/>
  </r>
  <r>
    <m/>
    <x v="57"/>
    <s v="Credit Note"/>
    <s v="4401478874"/>
    <s v="BUILDERS WAREHOUSE:NEWMARKET"/>
    <s v="FS MINI PETUNIA 15CM  703610"/>
    <n v="-5"/>
    <n v="41.5"/>
    <n v="-207.5"/>
    <n v="-207.5"/>
    <x v="16"/>
  </r>
  <r>
    <m/>
    <x v="57"/>
    <s v="Credit Note"/>
    <s v="4401478892"/>
    <s v="BUILDERS WAREHOUSE:BOKSBURG (NEW)"/>
    <s v="FS MINI PETUNIA 15CM  703610"/>
    <n v="-10"/>
    <n v="41.5"/>
    <n v="-415"/>
    <n v="-622.5"/>
    <x v="16"/>
  </r>
  <r>
    <m/>
    <x v="285"/>
    <s v="Credit Note"/>
    <s v="4401479270"/>
    <s v="BUILDERS WAREHOUSE:NOORDHEUWEL"/>
    <s v="FS MINI PETUNIA 15CM 703610"/>
    <n v="-1"/>
    <n v="41.5"/>
    <n v="-41.5"/>
    <n v="-664"/>
    <x v="16"/>
  </r>
  <r>
    <m/>
    <x v="285"/>
    <s v="Credit Note"/>
    <s v="4401479293"/>
    <s v="BUILDERS WAREHOUSE:ROBINDALE"/>
    <s v="FS MINI PETUNIA 15CM  703610"/>
    <n v="-5"/>
    <n v="41.5"/>
    <n v="-207.5"/>
    <n v="-871.5"/>
    <x v="16"/>
  </r>
  <r>
    <m/>
    <x v="248"/>
    <s v="Credit Note"/>
    <s v="86111A"/>
    <s v="BUILDERS WAREHOUSE:SOUTHGATE"/>
    <s v="FLORA SELECT MINI PETUNIA 15CM  703610"/>
    <n v="-10"/>
    <n v="41.5"/>
    <n v="-415"/>
    <n v="-1286.5"/>
    <x v="16"/>
  </r>
  <r>
    <m/>
    <x v="248"/>
    <s v="Credit Note"/>
    <s v="4401481899"/>
    <s v="BUILDERS WAREHOUSE:BLOEMFONTEIN"/>
    <s v="FLORA SELECT MINI PETUNIA 15CM  703610"/>
    <n v="-24"/>
    <n v="41.5"/>
    <n v="-996"/>
    <n v="-2282.5"/>
    <x v="16"/>
  </r>
  <r>
    <m/>
    <x v="211"/>
    <s v="Credit Note"/>
    <s v="4401479947"/>
    <s v="BUILDERS WAREHOUSE:KEMPTON PARK"/>
    <s v="FLORA SELECT MINI PETUNIA 15CM  703610"/>
    <n v="-6"/>
    <n v="41.5"/>
    <n v="-249"/>
    <n v="-2531.5"/>
    <x v="16"/>
  </r>
  <r>
    <m/>
    <x v="211"/>
    <s v="Credit Note"/>
    <s v="4401479933"/>
    <s v="BUILDERS WAREHOUSE:BEDFORDVIEW"/>
    <s v="FLORA SELECT MINI PETUNIA 15CM  703610"/>
    <n v="-21"/>
    <n v="41.5"/>
    <n v="-871.5"/>
    <n v="-3403"/>
    <x v="16"/>
  </r>
  <r>
    <m/>
    <x v="144"/>
    <s v="Credit Note"/>
    <s v="4401480205"/>
    <s v="BUILDERS WAREHOUSE:CARNIVAL MALL"/>
    <s v="FLORA SELECT MINI PETUNIA 15CM  703610"/>
    <n v="-13"/>
    <n v="41.5"/>
    <n v="-539.5"/>
    <n v="-3942.5"/>
    <x v="16"/>
  </r>
  <r>
    <m/>
    <x v="144"/>
    <s v="Credit Note"/>
    <s v="4401480170"/>
    <s v="BUILDERS WAREHOUSE:BOKSBURG (NEW)"/>
    <s v="FLORA SELECT MINI PETUNIA 15CM  703610"/>
    <n v="-25"/>
    <n v="41.5"/>
    <n v="-1037.5"/>
    <n v="-4980"/>
    <x v="16"/>
  </r>
  <r>
    <m/>
    <x v="145"/>
    <s v="Credit Note"/>
    <s v="4401480605"/>
    <s v="BUILDERS WAREHOUSE:GREENSTONE"/>
    <s v="FLORA SELECT MINI PETUNIA 15CM  703610"/>
    <n v="-4"/>
    <n v="41.5"/>
    <n v="-166"/>
    <n v="-5146"/>
    <x v="16"/>
  </r>
  <r>
    <m/>
    <x v="286"/>
    <s v="Credit Note"/>
    <s v="4401482384"/>
    <s v="BUILDERS WAREHOUSE:NOORDHEUWEL"/>
    <s v="FLORA SELECT MINI PETUNIA 15CM  703610"/>
    <n v="-1"/>
    <n v="41.5"/>
    <n v="-41.5"/>
    <n v="-5187.5"/>
    <x v="16"/>
  </r>
  <r>
    <m/>
    <x v="212"/>
    <s v="Credit Note"/>
    <s v="4401483418"/>
    <s v="BUILDERS WAREHOUSE:NORWOOD"/>
    <s v="FLORA SELECT MINI PETUNIA 15CM  703610"/>
    <n v="-4"/>
    <n v="41.5"/>
    <n v="-166"/>
    <n v="-5353.5"/>
    <x v="16"/>
  </r>
  <r>
    <m/>
    <x v="251"/>
    <s v="Credit Note"/>
    <s v="4401484771"/>
    <s v="BUILDERS WAREHOUSE:RIVONIA"/>
    <s v="FLORA SELECT MINI PETUNIA 15CM  703610"/>
    <n v="-31"/>
    <n v="41.5"/>
    <n v="-1286.5"/>
    <n v="-6640"/>
    <x v="16"/>
  </r>
  <r>
    <m/>
    <x v="225"/>
    <s v="Credit Note"/>
    <s v="4401485540"/>
    <s v="BUILDERS WAREHOUSE:STRUBENS VALLEY"/>
    <s v="FLORA SELECT MINI PETUNIA 15CM  703610"/>
    <n v="-54"/>
    <n v="41.5"/>
    <n v="-2241"/>
    <n v="-8881"/>
    <x v="16"/>
  </r>
  <r>
    <m/>
    <x v="150"/>
    <s v="Credit Note"/>
    <s v="4401488185"/>
    <s v="BUILDERS WAREHOUSE:NEWMARKET"/>
    <s v="FLORA SELECT MINI PETUNIA 15CM  703610"/>
    <n v="-21"/>
    <n v="41.5"/>
    <n v="-871.5"/>
    <n v="-9752.5"/>
    <x v="16"/>
  </r>
  <r>
    <m/>
    <x v="150"/>
    <s v="Credit Note"/>
    <s v="4401488209"/>
    <s v="BUILDERS WAREHOUSE:FOURWAYS"/>
    <s v="FLORA SELECT MINI PETUNIA 15CM  703610"/>
    <n v="-4"/>
    <n v="41.5"/>
    <n v="-166"/>
    <n v="-9918.5"/>
    <x v="16"/>
  </r>
  <r>
    <m/>
    <x v="150"/>
    <s v="Credit Note"/>
    <s v="4401488273"/>
    <s v="BUILDERS WAREHOUSE:CARNIVAL MALL"/>
    <s v="FLORA SELECT MINI PETUNIA 15CM  703610"/>
    <n v="-8"/>
    <n v="41.5"/>
    <n v="-332"/>
    <n v="-10250.5"/>
    <x v="16"/>
  </r>
  <r>
    <m/>
    <x v="150"/>
    <s v="Credit Note"/>
    <s v="4401488176"/>
    <s v="BUILDERS WAREHOUSE:EDENVALE"/>
    <s v="FLORA SELECT MINI PETUNIA 15CM  703610"/>
    <n v="-5"/>
    <n v="41.5"/>
    <n v="-207.5"/>
    <n v="-10458"/>
    <x v="16"/>
  </r>
  <r>
    <m/>
    <x v="58"/>
    <s v="Credit Note"/>
    <s v="4401489216"/>
    <s v="BUILDERS WAREHOUSE:GLEN EAGLES"/>
    <s v="FLORA SELECT MINI PETUNIA 15CM  703610"/>
    <n v="-3"/>
    <n v="41.5"/>
    <n v="-124.5"/>
    <n v="-10582.5"/>
    <x v="16"/>
  </r>
  <r>
    <m/>
    <x v="152"/>
    <s v="Credit Note"/>
    <s v="4401489922"/>
    <s v="BUILDERS WAREHOUSE:CRAIGHALL PARK"/>
    <s v="FLORA SELECT MINI PETUNIA 15CM  703610"/>
    <n v="-1"/>
    <n v="41.5"/>
    <n v="-41.5"/>
    <n v="-10624"/>
    <x v="16"/>
  </r>
  <r>
    <m/>
    <x v="153"/>
    <s v="Credit Note"/>
    <s v="4401490411"/>
    <s v="BUILDERS WAREHOUSE:GREENSTONE"/>
    <s v="FLORA SELECT MINI PETUNIA 15CM 703610"/>
    <n v="-9"/>
    <n v="41.5"/>
    <n v="-373.5"/>
    <n v="-10997.5"/>
    <x v="16"/>
  </r>
  <r>
    <m/>
    <x v="134"/>
    <s v="Credit Note"/>
    <s v="4401490954"/>
    <s v="BUILDERS WAREHOUSE:BLOEMFONTEIN"/>
    <s v="FLORA SELECT MINI PETUNIA 15CM  703610"/>
    <n v="-48"/>
    <n v="41.5"/>
    <n v="-1992"/>
    <n v="-12989.5"/>
    <x v="16"/>
  </r>
  <r>
    <m/>
    <x v="134"/>
    <s v="Credit Note"/>
    <s v="4401490822"/>
    <s v="BUILDERS WAREHOUSE:GLEN EAGLES"/>
    <s v="FLORA SELECT MINI PETUNIA 15CM  703610"/>
    <n v="-3"/>
    <n v="41.5"/>
    <n v="-124.5"/>
    <n v="-13114"/>
    <x v="16"/>
  </r>
  <r>
    <m/>
    <x v="254"/>
    <s v="Credit Note"/>
    <s v="4401492011"/>
    <s v="BUILDERS WAREHOUSE:FOURWAYS"/>
    <s v="FLORA SELECT MINI PETUNIA 15CM  703610"/>
    <n v="-1"/>
    <n v="41.5"/>
    <n v="-41.5"/>
    <n v="-13155.5"/>
    <x v="16"/>
  </r>
  <r>
    <m/>
    <x v="221"/>
    <s v="Credit Note"/>
    <s v="4401493037"/>
    <s v="BUILDERS WAREHOUSE:KEMPTON PARK"/>
    <s v="FLORA SELECT MINI PETUNIA 15CM  703610"/>
    <n v="-20"/>
    <n v="41.5"/>
    <n v="-830"/>
    <n v="-13985.5"/>
    <x v="16"/>
  </r>
  <r>
    <m/>
    <x v="221"/>
    <s v="Credit Note"/>
    <s v="4401493056"/>
    <s v="BUILDERS WAREHOUSE:ERASMUS PARK"/>
    <s v="FLORA SELECT MINI PETUNIA 15CM  703610"/>
    <n v="-4"/>
    <n v="41.5"/>
    <n v="-166"/>
    <n v="-14151.5"/>
    <x v="16"/>
  </r>
  <r>
    <m/>
    <x v="227"/>
    <s v="Credit Note"/>
    <s v="4401494656"/>
    <s v="BUILDERS WAREHOUSE:CRAIGHALL PARK"/>
    <s v="FLORA SELECT MINI PETUNIA 15CM  703610"/>
    <n v="-6"/>
    <n v="41.5"/>
    <n v="-249"/>
    <n v="-14400.5"/>
    <x v="16"/>
  </r>
  <r>
    <m/>
    <x v="255"/>
    <s v="Credit Note"/>
    <s v="4401495433"/>
    <s v="BUILDERS WAREHOUSE:FOURWAYS"/>
    <s v="FLORA SELECT MINI PETUNIA 15CM  703610"/>
    <n v="-1"/>
    <n v="41.5"/>
    <n v="-41.5"/>
    <n v="-14442"/>
    <x v="16"/>
  </r>
  <r>
    <m/>
    <x v="59"/>
    <s v="Credit Note"/>
    <s v="4401496267"/>
    <s v="BUILDERS WAREHOUSE:GLEN EAGLES"/>
    <s v="FLORA SELECT MINI PETUNIA 15CM  703610"/>
    <n v="-25"/>
    <n v="41.5"/>
    <n v="-1037.5"/>
    <n v="-15479.5"/>
    <x v="16"/>
  </r>
  <r>
    <m/>
    <x v="158"/>
    <s v="Credit Note"/>
    <s v="4401497956"/>
    <s v="BUILDERS WAREHOUSE:NOORDHEUWEL"/>
    <s v="FLORA SELECT MINI PETUNIA 15CM  703610"/>
    <n v="-2"/>
    <n v="41.5"/>
    <n v="-83"/>
    <n v="-15562.5"/>
    <x v="16"/>
  </r>
  <r>
    <m/>
    <x v="158"/>
    <s v="Credit Note"/>
    <s v="4401497986"/>
    <s v="BUILDERS WAREHOUSE:SILVERLAKES"/>
    <s v="FLORA SELECT MINI PETUNIA 15CM  703610"/>
    <n v="-11"/>
    <n v="41.5"/>
    <n v="-456.5"/>
    <n v="-16019"/>
    <x v="16"/>
  </r>
  <r>
    <m/>
    <x v="159"/>
    <s v="Credit Note"/>
    <s v="4401498508"/>
    <s v="BUILDERS WAREHOUSE:CEDAR SQUARE"/>
    <s v="FLORA SELECT MINI PETUNIA 15CM  703610"/>
    <n v="-2"/>
    <n v="41.5"/>
    <n v="-83"/>
    <n v="-16102"/>
    <x v="16"/>
  </r>
  <r>
    <m/>
    <x v="160"/>
    <s v="Credit Note"/>
    <s v="4401498935"/>
    <s v="BUILDERS WAREHOUSE:CRAIGHALL PARK"/>
    <s v="FLORA SELECT MINI PETUNIA 15CM  703610"/>
    <n v="-1"/>
    <n v="41.5"/>
    <n v="-41.5"/>
    <n v="-16143.5"/>
    <x v="16"/>
  </r>
  <r>
    <m/>
    <x v="160"/>
    <s v="Credit Note"/>
    <s v="4401498830"/>
    <s v="BUILDERS WAREHOUSE:SOUTHGATE"/>
    <s v="FLORA SELECT MINI PETUNIA 15CM  703610"/>
    <n v="-10"/>
    <n v="41.5"/>
    <n v="-415"/>
    <n v="-16558.5"/>
    <x v="16"/>
  </r>
  <r>
    <m/>
    <x v="162"/>
    <s v="Credit Note"/>
    <s v="4401499874"/>
    <s v="BUILDERS WAREHOUSE:BETHLEHEM"/>
    <s v="FLORA SELECT MINI PETUNIA 15CM  703610"/>
    <n v="-3"/>
    <n v="41.5"/>
    <n v="-124.5"/>
    <n v="-16683"/>
    <x v="16"/>
  </r>
  <r>
    <m/>
    <x v="165"/>
    <s v="Credit Note"/>
    <s v="4401501471"/>
    <s v="BUILDERS WAREHOUSE:NEWCASTLE"/>
    <s v="FLORA SELECT MINI PETUNIA 15CM  703610"/>
    <n v="-12"/>
    <n v="41.5"/>
    <n v="-498"/>
    <n v="-17181"/>
    <x v="16"/>
  </r>
  <r>
    <m/>
    <x v="168"/>
    <s v="Credit Note"/>
    <s v="86900A"/>
    <s v="BUILDERS WAREHOUSE:KLERKSDORP"/>
    <s v="FLORA SELECT MINI PETUNIA 15CM  703610"/>
    <n v="-6"/>
    <n v="41.5"/>
    <n v="-249"/>
    <n v="-17430"/>
    <x v="16"/>
  </r>
  <r>
    <m/>
    <x v="172"/>
    <s v="Credit Note"/>
    <s v="4401506159"/>
    <s v="BUILDERS WAREHOUSE:BEDFORDVIEW"/>
    <s v="FLORA SELECT MINI PETUNIA 15CM  703610"/>
    <n v="-11"/>
    <n v="41.5"/>
    <n v="-456.5"/>
    <n v="-17886.5"/>
    <x v="16"/>
  </r>
  <r>
    <m/>
    <x v="173"/>
    <s v="Credit Note"/>
    <s v="4401507311"/>
    <s v="BUILDERS WAREHOUSE:ERASMUS PARK"/>
    <s v="FLORA SELECT MINI PETUNIA 15CM  703610"/>
    <n v="-1"/>
    <n v="41.5"/>
    <n v="-41.5"/>
    <n v="-17928"/>
    <x v="16"/>
  </r>
  <r>
    <m/>
    <x v="175"/>
    <s v="Credit Note"/>
    <s v="4401508214"/>
    <s v="BUILDERS WAREHOUSE:GREENSTONE"/>
    <s v="FLORA SELECT MINI PETUNIA 15CM  703610"/>
    <n v="-1"/>
    <n v="41.5"/>
    <n v="-41.5"/>
    <n v="-17969.5"/>
    <x v="16"/>
  </r>
  <r>
    <m/>
    <x v="175"/>
    <s v="Credit Note"/>
    <s v="4401508148"/>
    <s v="BUILDERS WAREHOUSE:ROBINDALE"/>
    <s v="FLORA SELECT MINI PETUNIA 15CM  703610"/>
    <n v="-1"/>
    <n v="41.5"/>
    <n v="-41.5"/>
    <n v="-18011"/>
    <x v="16"/>
  </r>
  <r>
    <m/>
    <x v="257"/>
    <s v="Credit Note"/>
    <s v="4401509275"/>
    <s v="BUILDERS WAREHOUSE:BLOEMFONTEIN"/>
    <s v="FLORA SELECT MINI PETUNIA 15CM  703610"/>
    <n v="-5"/>
    <n v="41.5"/>
    <n v="-207.5"/>
    <n v="-18218.5"/>
    <x v="16"/>
  </r>
  <r>
    <m/>
    <x v="63"/>
    <s v="Credit Note"/>
    <s v="4401510895"/>
    <s v="BUILDERS WAREHOUSE:BETHLEHEM"/>
    <s v="FLORA SELECT MINI PETUNIA 15CM  703610"/>
    <n v="-16"/>
    <n v="41.5"/>
    <n v="-664"/>
    <n v="-18882.5"/>
    <x v="16"/>
  </r>
  <r>
    <m/>
    <x v="63"/>
    <s v="Credit Note"/>
    <s v="4401510855"/>
    <s v="BUILDERS WAREHOUSE:NORTHRIDING"/>
    <s v="FLORA SELECT MINI PETUNIA 15CM  703610"/>
    <n v="-5"/>
    <n v="41.5"/>
    <n v="-207.5"/>
    <n v="-19090"/>
    <x v="16"/>
  </r>
  <r>
    <m/>
    <x v="63"/>
    <s v="Credit Note"/>
    <s v="4401510924"/>
    <s v="BUILDERS WAREHOUSE:CARNIVAL MALL"/>
    <s v="FLORA SELECT MINI PETUNIA 15CM  703610"/>
    <n v="-4"/>
    <n v="41.5"/>
    <n v="-166"/>
    <n v="-19256"/>
    <x v="16"/>
  </r>
  <r>
    <m/>
    <x v="177"/>
    <s v="Credit Note"/>
    <s v="4401512559"/>
    <s v="BUILDERS WAREHOUSE:CRAIGHALL PARK"/>
    <s v="FLORA SELECT MINI PETUNIA 15CM  703610"/>
    <n v="-2"/>
    <n v="41.5"/>
    <n v="-83"/>
    <n v="-19339"/>
    <x v="16"/>
  </r>
  <r>
    <m/>
    <x v="65"/>
    <s v="Credit Note"/>
    <s v="4401513960"/>
    <s v="BUILDERS WAREHOUSE:BLOEMFONTEIN"/>
    <s v="FLORA SELECT MINI PETUNIA 15CM  703610"/>
    <n v="-3"/>
    <n v="41.5"/>
    <n v="-124.5"/>
    <n v="-19463.5"/>
    <x v="16"/>
  </r>
  <r>
    <m/>
    <x v="65"/>
    <s v="Credit Note"/>
    <s v="87144A"/>
    <s v="BUILDERS WAREHOUSE:RIVONIA"/>
    <s v="FLORA SELECT MINI PETUNIA 15CM  703610"/>
    <n v="-16"/>
    <n v="41.5"/>
    <n v="-664"/>
    <n v="-20127.5"/>
    <x v="16"/>
  </r>
  <r>
    <m/>
    <x v="179"/>
    <s v="Credit Note"/>
    <s v="4401514266"/>
    <s v="BUILDERS WAREHOUSE:CRAIGHALL PARK"/>
    <s v="FLORA SELECT MINI PETUNIA 15CM  703610"/>
    <n v="-9"/>
    <n v="41.5"/>
    <n v="-373.5"/>
    <n v="-20501"/>
    <x v="16"/>
  </r>
  <r>
    <m/>
    <x v="179"/>
    <s v="Credit Note"/>
    <s v="4401514305"/>
    <s v="BUILDERS WAREHOUSE:NORTHRIDING"/>
    <s v="FLORA SELECT MINI PETUNIA 15CM  703610"/>
    <n v="-1"/>
    <n v="41.5"/>
    <n v="-41.5"/>
    <n v="-20542.5"/>
    <x v="16"/>
  </r>
  <r>
    <m/>
    <x v="137"/>
    <s v="Credit Note"/>
    <s v="4401514805"/>
    <s v="BUILDERS WAREHOUSE:STRUBENS VALLEY"/>
    <s v="FLORA SELECT MINI PETUNIA 15CM  703610"/>
    <n v="-3"/>
    <n v="41.5"/>
    <n v="-124.5"/>
    <n v="-20667"/>
    <x v="16"/>
  </r>
  <r>
    <m/>
    <x v="67"/>
    <s v="Credit Note"/>
    <s v="4401516023"/>
    <s v="BUILDERS WAREHOUSE:ROBINDALE"/>
    <s v="FLORA SELECT MINI PETUNIA 15CM  703610"/>
    <n v="-13"/>
    <n v="41.5"/>
    <n v="-539.5"/>
    <n v="-21206.5"/>
    <x v="16"/>
  </r>
  <r>
    <m/>
    <x v="69"/>
    <s v="Credit Note"/>
    <s v="4401517897"/>
    <s v="BUILDERS WAREHOUSE:KLERKSDORP"/>
    <s v="FLORA SELECT MINI PETUNIA 15CM  703610"/>
    <n v="-8"/>
    <n v="41.5"/>
    <n v="-332"/>
    <n v="-21538.5"/>
    <x v="16"/>
  </r>
  <r>
    <m/>
    <x v="70"/>
    <s v="Credit Note"/>
    <s v="4401518946"/>
    <s v="BUILDERS WAREHOUSE:SUNWARD PARK"/>
    <s v="FLORA SELECT MINI PETUNIA 15CM  703610"/>
    <n v="-1"/>
    <n v="41.5"/>
    <n v="-41.5"/>
    <n v="-21580"/>
    <x v="16"/>
  </r>
  <r>
    <m/>
    <x v="71"/>
    <s v="Credit Note"/>
    <s v="4401520411"/>
    <s v="BUILDERS WAREHOUSE:FOURWAYS"/>
    <s v="FLORA SELECT MINI PETUNIA 15CM  703610"/>
    <n v="-1"/>
    <n v="41.5"/>
    <n v="-41.5"/>
    <n v="-21621.5"/>
    <x v="16"/>
  </r>
  <r>
    <m/>
    <x v="181"/>
    <s v="Credit Note"/>
    <s v="4401520824"/>
    <s v="BUILDERS WAREHOUSE:CRAIGHALL PARK"/>
    <s v="FLORA SELECT MINI PETUNIA 15CM  703610"/>
    <n v="-2"/>
    <n v="41.5"/>
    <n v="-83"/>
    <n v="-21704.5"/>
    <x v="16"/>
  </r>
  <r>
    <m/>
    <x v="181"/>
    <s v="Credit Note"/>
    <s v="4401520977"/>
    <s v="BUILDERS WAREHOUSE:KLERKSDORP"/>
    <s v="FLORA SELECT MINI PETUNIA 15CM  703610"/>
    <n v="-1"/>
    <n v="41.5"/>
    <n v="-41.5"/>
    <n v="-21746"/>
    <x v="16"/>
  </r>
  <r>
    <m/>
    <x v="259"/>
    <s v="Credit Note"/>
    <s v="4401521699"/>
    <s v="BUILDERS WAREHOUSE:NEWCASTLE"/>
    <s v="FLORA SELECT MINI PETUNIA 15CM  703610"/>
    <n v="-1"/>
    <n v="41.5"/>
    <n v="-41.5"/>
    <n v="-21787.5"/>
    <x v="16"/>
  </r>
  <r>
    <m/>
    <x v="74"/>
    <s v="Credit Note"/>
    <s v="4401524298"/>
    <s v="BUILDERS WAREHOUSE:ROBINDALE"/>
    <s v="FLORA SELECT MINI PETUNIA 15CM  703610"/>
    <n v="-1"/>
    <n v="41.5"/>
    <n v="-41.5"/>
    <n v="-21829"/>
    <x v="16"/>
  </r>
  <r>
    <m/>
    <x v="238"/>
    <s v="Credit Note"/>
    <s v="4401526250"/>
    <s v="BUILDERS WAREHOUSE:KEMPTON PARK"/>
    <s v="FLORA SELECT MINI PETUNIA 15CM  703610"/>
    <n v="-1"/>
    <n v="41.5"/>
    <n v="-41.5"/>
    <n v="-21870.5"/>
    <x v="16"/>
  </r>
  <r>
    <m/>
    <x v="79"/>
    <s v="Credit Note"/>
    <s v="4401530510"/>
    <s v="BUILDERS WAREHOUSE:KLERKSDORP"/>
    <s v="FLORA SELECT MINI PETUNIA 15CM  703610"/>
    <n v="-4"/>
    <n v="41.5"/>
    <n v="-166"/>
    <n v="-22036.5"/>
    <x v="16"/>
  </r>
  <r>
    <m/>
    <x v="232"/>
    <s v="Credit Note"/>
    <s v="4401532319"/>
    <s v="BUILDERS WAREHOUSE:ROBINDALE"/>
    <s v="FLORA SELECT MINI PETUNIA 15CM  703610"/>
    <n v="-1"/>
    <n v="41.5"/>
    <n v="-41.5"/>
    <n v="-22078"/>
    <x v="16"/>
  </r>
  <r>
    <m/>
    <x v="264"/>
    <s v="Credit Note"/>
    <s v="4401533432"/>
    <s v="BUILDERS WAREHOUSE:NEWCASTLE"/>
    <s v="FLORA SELECT MINI PETUNIA 15CM  703610"/>
    <n v="-3"/>
    <n v="41.5"/>
    <n v="-124.5"/>
    <n v="-22202.5"/>
    <x v="16"/>
  </r>
  <r>
    <m/>
    <x v="83"/>
    <s v="Credit Note"/>
    <s v="4401535075"/>
    <s v="BUILDERS WAREHOUSE:FOURWAYS"/>
    <s v="703610  FLORA SELECT MINI PETUNIA 15CM"/>
    <n v="-1"/>
    <n v="41.5"/>
    <n v="-41.5"/>
    <n v="-22244"/>
    <x v="16"/>
  </r>
  <r>
    <m/>
    <x v="84"/>
    <s v="Credit Note"/>
    <s v="4401536194"/>
    <s v="BUILDERS WAREHOUSE:NEWMARKET"/>
    <s v="703610  FLORA SELECT MINI PETUNIA 15CM"/>
    <n v="-8"/>
    <n v="41.5"/>
    <n v="-332"/>
    <n v="-22576"/>
    <x v="16"/>
  </r>
  <r>
    <m/>
    <x v="87"/>
    <s v="Credit Note"/>
    <s v="4401538829"/>
    <s v="BUILDERS WAREHOUSE:BLOEMFONTEIN"/>
    <s v="FLORA SELECT MINI PETUNIA 15CM  703610"/>
    <n v="-10"/>
    <n v="41.5"/>
    <n v="-415"/>
    <n v="-22991"/>
    <x v="16"/>
  </r>
  <r>
    <m/>
    <x v="89"/>
    <s v="Credit Note"/>
    <s v="4401541522"/>
    <s v="BUILDERS WAREHOUSE:NEWMARKET"/>
    <s v="FLORA SELECT MINI PETUNIA 15CM  703610"/>
    <n v="-10"/>
    <n v="41.5"/>
    <n v="-415"/>
    <n v="-23406"/>
    <x v="16"/>
  </r>
  <r>
    <m/>
    <x v="243"/>
    <s v="Credit Note"/>
    <s v="4401543272"/>
    <s v="BUILDERS WAREHOUSE:STRUBENS VALLEY"/>
    <s v="FLORA SELECT MINI PETUNIA 15CM  703610"/>
    <n v="-40"/>
    <n v="41.5"/>
    <n v="-1660"/>
    <n v="-25066"/>
    <x v="16"/>
  </r>
  <r>
    <m/>
    <x v="92"/>
    <s v="Credit Note"/>
    <s v="4401543710"/>
    <s v="BUILDERS WAREHOUSE:BLOEMFONTEIN"/>
    <s v="FLORA SELECT MINI PETUNIA 15CM  703610"/>
    <n v="-2"/>
    <n v="41.5"/>
    <n v="-83"/>
    <n v="-25149"/>
    <x v="16"/>
  </r>
  <r>
    <m/>
    <x v="92"/>
    <s v="Credit Note"/>
    <s v="4401543676"/>
    <s v="BUILDERS WAREHOUSE:SUNWARD PARK"/>
    <s v="FLORA SELECT MINI PETUNIA 15CM  703610"/>
    <n v="-9"/>
    <n v="41.5"/>
    <n v="-373.5"/>
    <n v="-25522.5"/>
    <x v="16"/>
  </r>
  <r>
    <m/>
    <x v="93"/>
    <s v="Credit Note"/>
    <s v="4401544587"/>
    <s v="BUILDERS WAREHOUSE:FOURWAYS"/>
    <s v="FLORA SELECT MINI PETUNIA 15CM  703610"/>
    <n v="-1"/>
    <n v="41.5"/>
    <n v="-41.5"/>
    <n v="-25564"/>
    <x v="16"/>
  </r>
  <r>
    <m/>
    <x v="301"/>
    <s v="Credit Note"/>
    <s v="4401546132"/>
    <s v="BUILDERS WAREHOUSE:BOKSBURG (NEW)"/>
    <s v="FLORA SELECT MINI PETUNIA 15CM  703610"/>
    <n v="-1"/>
    <n v="41.5"/>
    <n v="-41.5"/>
    <n v="-25605.5"/>
    <x v="16"/>
  </r>
  <r>
    <m/>
    <x v="188"/>
    <s v="Credit Note"/>
    <s v="4401546915"/>
    <s v="BUILDERS WAREHOUSE:CRAIGHALL PARK"/>
    <s v="FLORA SELECT MINI PETUNIA 15CM  703610"/>
    <n v="-8"/>
    <n v="41.5"/>
    <n v="-332"/>
    <n v="-25937.5"/>
    <x v="16"/>
  </r>
  <r>
    <m/>
    <x v="189"/>
    <s v="Credit Note"/>
    <s v="4401547386"/>
    <s v="BUILDERS WAREHOUSE:NORTHRIDING"/>
    <s v="FLORA SELECT MINI PETUNIA 15CM  703610"/>
    <n v="-7"/>
    <n v="41.5"/>
    <n v="-290.5"/>
    <n v="-26228"/>
    <x v="16"/>
  </r>
  <r>
    <m/>
    <x v="95"/>
    <s v="Credit Note"/>
    <s v="4401547865"/>
    <s v="BUILDERS WAREHOUSE:SUNWARD PARK"/>
    <s v="FLORA SELECT MINI PETUNIA 15CM  703610"/>
    <n v="-10"/>
    <n v="41.5"/>
    <n v="-415"/>
    <n v="-26643"/>
    <x v="16"/>
  </r>
  <r>
    <m/>
    <x v="95"/>
    <s v="Credit Note"/>
    <s v="4401547910"/>
    <s v="BUILDERS WAREHOUSE:CARNIVAL MALL"/>
    <s v="FLORA SELECT MINI PETUNIA 15CM  703610"/>
    <n v="-2"/>
    <n v="41.5"/>
    <n v="-83"/>
    <n v="-26726"/>
    <x v="16"/>
  </r>
  <r>
    <m/>
    <x v="95"/>
    <s v="Credit Note"/>
    <s v="4401547785"/>
    <s v="BUILDERS WAREHOUSE:NEWMARKET"/>
    <s v="FLORA SELECT MINI PETUNIA 15CM  703610"/>
    <n v="-20"/>
    <n v="41.5"/>
    <n v="-830"/>
    <n v="-27556"/>
    <x v="16"/>
  </r>
  <r>
    <m/>
    <x v="269"/>
    <s v="Credit Note"/>
    <s v="4401548429"/>
    <s v="BUILDERS WAREHOUSE:STRUBENS VALLEY"/>
    <s v="FLORA SELECT MINI PETUNIA 15CM  703610"/>
    <n v="-7"/>
    <n v="41.5"/>
    <n v="-290.5"/>
    <n v="-27846.5"/>
    <x v="16"/>
  </r>
  <r>
    <m/>
    <x v="98"/>
    <s v="Credit Note"/>
    <s v="4401550860"/>
    <s v="BUILDERS WAREHOUSE:BOKSBURG (NEW)"/>
    <s v="FLORA SELECT MINI PETUNIA 15CM  703610"/>
    <n v="-4"/>
    <n v="41.5"/>
    <n v="-166"/>
    <n v="-28012.5"/>
    <x v="16"/>
  </r>
  <r>
    <m/>
    <x v="99"/>
    <s v="Credit Note"/>
    <s v="4401552049"/>
    <s v="BUILDERS WAREHOUSE:FOURWAYS"/>
    <s v="FLORA SELECT MINI PETUNIA 15CM 703610"/>
    <n v="-1"/>
    <n v="41.5"/>
    <n v="-41.5"/>
    <n v="-28054"/>
    <x v="16"/>
  </r>
  <r>
    <m/>
    <x v="99"/>
    <s v="Credit Note"/>
    <s v="4401551999"/>
    <s v="BUILDERS WAREHOUSE:CEDAR SQUARE"/>
    <s v="FLORA SELECT MINI PETUNIA 15CM  703610"/>
    <n v="-8"/>
    <n v="41.5"/>
    <n v="-332"/>
    <n v="-28386"/>
    <x v="16"/>
  </r>
  <r>
    <m/>
    <x v="190"/>
    <s v="Credit Note"/>
    <s v="4401552485"/>
    <s v="BUILDERS WAREHOUSE:KLERKSDORP"/>
    <s v="FLORA SELECT MINI PETUNIA 15CM  703610"/>
    <n v="-9"/>
    <n v="41.5"/>
    <n v="-373.5"/>
    <n v="-28759.5"/>
    <x v="16"/>
  </r>
  <r>
    <m/>
    <x v="190"/>
    <s v="Credit Note"/>
    <s v="4401552441"/>
    <s v="BUILDERS WAREHOUSE:SOUTHGATE"/>
    <s v="FLORA SELECT MINI PETUNIA 15CM  703610"/>
    <n v="-4"/>
    <n v="41.5"/>
    <n v="-166"/>
    <n v="-28925.5"/>
    <x v="16"/>
  </r>
  <r>
    <m/>
    <x v="239"/>
    <s v="Credit Note"/>
    <s v="4401553063"/>
    <s v="BUILDERS WAREHOUSE:NEWCASTLE"/>
    <s v="FLORA SELECT MINI PETUNIA 15CM  703610"/>
    <n v="-6"/>
    <n v="41.5"/>
    <n v="-249"/>
    <n v="-29174.5"/>
    <x v="16"/>
  </r>
  <r>
    <m/>
    <x v="239"/>
    <s v="Credit Note"/>
    <s v="4401553085"/>
    <s v="BUILDERS WAREHOUSE:NOORDHEUWEL"/>
    <s v="FLORA SELECT MINI PETUNIA 15CM  703610"/>
    <n v="-33"/>
    <n v="41.5"/>
    <n v="-1369.5"/>
    <n v="-30544"/>
    <x v="16"/>
  </r>
  <r>
    <m/>
    <x v="239"/>
    <s v="Credit Note"/>
    <s v="4401553061"/>
    <s v="BUILDERS WAREHOUSE:GREENSTONE"/>
    <s v="FLORA SELECT MINI PETUNIA 15CM  703610"/>
    <n v="-3"/>
    <n v="41.5"/>
    <n v="-124.5"/>
    <n v="-30668.5"/>
    <x v="16"/>
  </r>
  <r>
    <m/>
    <x v="100"/>
    <s v="Credit Note"/>
    <s v="4401553471"/>
    <s v="BUILDERS WAREHOUSE:BLOEMFONTEIN"/>
    <s v="FLORA SELECT MINI PETUNIA 15CM  703610"/>
    <n v="-7"/>
    <n v="41.5"/>
    <n v="-290.5"/>
    <n v="-30959"/>
    <x v="16"/>
  </r>
  <r>
    <m/>
    <x v="303"/>
    <s v="Credit Note"/>
    <s v="4401554121"/>
    <s v="BUILDERS WAREHOUSE:NOORDHEUWEL"/>
    <s v="FLORA SELECT MINI PETUNIA 15CM  703610"/>
    <n v="-3"/>
    <n v="41.5"/>
    <n v="-124.5"/>
    <n v="-31083.5"/>
    <x v="16"/>
  </r>
  <r>
    <m/>
    <x v="107"/>
    <s v="Credit Note"/>
    <s v="4401557608"/>
    <s v="BUILDERS WAREHOUSE:KEMPTON PARK"/>
    <s v="FLORA SELECT MINI PETUNIA 15CM  703610"/>
    <n v="-9"/>
    <n v="41.5"/>
    <n v="-373.5"/>
    <n v="-31457"/>
    <x v="16"/>
  </r>
  <r>
    <m/>
    <x v="108"/>
    <s v="Credit Note"/>
    <s v="4401557944"/>
    <s v="BUILDERS WAREHOUSE:FOURWAYS"/>
    <s v="FLORA SELECT MINI PETUNIA 15CM  703610"/>
    <n v="-1"/>
    <n v="41.5"/>
    <n v="-41.5"/>
    <n v="-31498.5"/>
    <x v="16"/>
  </r>
  <r>
    <m/>
    <x v="138"/>
    <s v="Credit Note"/>
    <s v="1824"/>
    <s v="THYME SQUARE"/>
    <s v="FLORA SELECT MINI PETUNIA 15CM"/>
    <n v="-3"/>
    <n v="38.799999999999997"/>
    <n v="-116.4"/>
    <n v="-31614.9"/>
    <x v="16"/>
  </r>
  <r>
    <m/>
    <x v="110"/>
    <s v="Credit Note"/>
    <s v="4401559113"/>
    <s v="BUILDERS WAREHOUSE:GLEN EAGLES"/>
    <s v="FLORA SELECT MINI PETUNIA 15CM  703610"/>
    <n v="-6"/>
    <n v="41.5"/>
    <n v="-249"/>
    <n v="-31863.9"/>
    <x v="16"/>
  </r>
  <r>
    <m/>
    <x v="114"/>
    <s v="Credit Note"/>
    <s v="4401561882"/>
    <s v="BUILDERS WAREHOUSE:CRAIGHALL PARK"/>
    <s v="FLORA SELECT MINI PETUNIA 15CM  703610"/>
    <n v="-4"/>
    <n v="41.5"/>
    <n v="-166"/>
    <n v="-32029.9"/>
    <x v="16"/>
  </r>
  <r>
    <m/>
    <x v="139"/>
    <s v="Credit Note"/>
    <s v="4401564987"/>
    <s v="BUILDERS WAREHOUSE:NORTHRIDING"/>
    <s v="FLORA SELECT MINI PETUNIA 15CM  703610"/>
    <n v="-10"/>
    <n v="41.5"/>
    <n v="-415"/>
    <n v="-32444.9"/>
    <x v="16"/>
  </r>
  <r>
    <m/>
    <x v="120"/>
    <s v="Credit Note"/>
    <s v="4401566708"/>
    <s v="BUILDERS WAREHOUSE:RIVONIA"/>
    <s v="FLORA SELECT MINI PETUNIA 15CM  703610"/>
    <n v="-2"/>
    <n v="41.5"/>
    <n v="-83"/>
    <n v="-32527.9"/>
    <x v="16"/>
  </r>
  <r>
    <m/>
    <x v="122"/>
    <s v="Credit Note"/>
    <s v="4401567928"/>
    <s v="BUILDERS WAREHOUSE:SOUTHGATE"/>
    <s v="FLORA SELECT MINI PETUNIA 15CM  703610"/>
    <n v="-1"/>
    <n v="41.5"/>
    <n v="-41.5"/>
    <n v="-32569.4"/>
    <x v="16"/>
  </r>
  <r>
    <m/>
    <x v="193"/>
    <s v="Credit Note"/>
    <s v="4401568291"/>
    <s v="BUILDERS WAREHOUSE:NEWCASTLE"/>
    <s v="FLORA SELECT MINI PETUNIA 15CM  703610"/>
    <n v="-11"/>
    <n v="41.5"/>
    <n v="-456.5"/>
    <n v="-33025.9"/>
    <x v="16"/>
  </r>
  <r>
    <m/>
    <x v="193"/>
    <s v="Credit Note"/>
    <s v="4401568321"/>
    <s v="BUILDERS WAREHOUSE:ROBINDALE"/>
    <s v="FLORA SELECT MINI PETUNIA 15CM  703610"/>
    <n v="-2"/>
    <n v="41.5"/>
    <n v="-83"/>
    <n v="-33108.9"/>
    <x v="16"/>
  </r>
  <r>
    <m/>
    <x v="140"/>
    <s v="Credit Note"/>
    <s v="4401568694"/>
    <s v="BUILDERS WAREHOUSE:SUNWARD PARK"/>
    <s v="FLORA SELECT MINI PETUNIA 15CM  703610"/>
    <n v="-6"/>
    <n v="41.5"/>
    <n v="-249"/>
    <n v="-33357.9"/>
    <x v="16"/>
  </r>
  <r>
    <m/>
    <x v="124"/>
    <s v="Credit Note"/>
    <s v="4401569597"/>
    <s v="BUILDERS WAREHOUSE:CEDAR SQUARE"/>
    <s v="FLORA SELECT MINI PETUNIA 15CM  703610"/>
    <n v="-1"/>
    <n v="41.5"/>
    <n v="-41.5"/>
    <n v="-33399.4"/>
    <x v="16"/>
  </r>
  <r>
    <m/>
    <x v="141"/>
    <s v="Credit Note"/>
    <s v="4401570945"/>
    <s v="BUILDERS WAREHOUSE:BLOEMFONTEIN"/>
    <s v="FLORA SELECT MINI PETUNIA 15CM"/>
    <n v="-2"/>
    <n v="41.5"/>
    <n v="-83"/>
    <n v="-33482.400000000001"/>
    <x v="16"/>
  </r>
  <r>
    <m/>
    <x v="141"/>
    <s v="Credit Note"/>
    <s v="4401570878"/>
    <s v="BUILDERS WAREHOUSE:BOKSBURG (NEW)"/>
    <s v="FLORA SELECT MINI PETUNIA 15CM  703610"/>
    <n v="-9"/>
    <n v="41.5"/>
    <n v="-373.5"/>
    <n v="-33855.9"/>
    <x v="16"/>
  </r>
  <r>
    <m/>
    <x v="240"/>
    <s v="Credit Note"/>
    <s v="4401572351"/>
    <s v="BUILDERS WAREHOUSE:SOUTHGATE"/>
    <s v="FLORA SELECT MINI PETUNIA 15CM  703610"/>
    <n v="-7"/>
    <n v="41.5"/>
    <n v="-290.5"/>
    <n v="-34146.400000000001"/>
    <x v="16"/>
  </r>
  <r>
    <m/>
    <x v="240"/>
    <s v="Credit Note"/>
    <s v="4401572447"/>
    <s v="BUILDERS WAREHOUSE:KLERKSDORP"/>
    <s v="FLORA SELECT MINI PETUNIA 15CM  703610"/>
    <n v="-6"/>
    <n v="41.5"/>
    <n v="-249"/>
    <n v="-34395.4"/>
    <x v="16"/>
  </r>
  <r>
    <m/>
    <x v="142"/>
    <s v="Credit Note"/>
    <s v="4401573058"/>
    <s v="BUILDERS WAREHOUSE:NEWCASTLE"/>
    <s v="FLORA SELECT MINI PETUNIA 15CM  703610"/>
    <n v="-3"/>
    <n v="41.5"/>
    <n v="-124.5"/>
    <n v="-34519.9"/>
    <x v="16"/>
  </r>
  <r>
    <m/>
    <x v="125"/>
    <s v="Credit Note"/>
    <s v="4401573444"/>
    <s v="BUILDERS WAREHOUSE:BLOEMFONTEIN"/>
    <s v="FLORA SELECT MINI PETUNIA 15CM  703610"/>
    <n v="-10"/>
    <n v="41.5"/>
    <n v="-415"/>
    <n v="-34934.9"/>
    <x v="16"/>
  </r>
  <r>
    <m/>
    <x v="241"/>
    <s v="Credit Note"/>
    <s v="4401574721"/>
    <s v="BUILDERS WAREHOUSE:LAMBTON"/>
    <s v="FLORA SELECT MINI PETUNIA 15CM  703610"/>
    <n v="-3"/>
    <n v="41.5"/>
    <n v="-124.5"/>
    <n v="-35059.4"/>
    <x v="16"/>
  </r>
  <r>
    <m/>
    <x v="241"/>
    <s v="Credit Note"/>
    <s v="4401574613"/>
    <s v="BUILDERS WAREHOUSE:CRAIGHALL PARK"/>
    <s v="FLORA SELECT MINI PETUNIA 15CM  703610"/>
    <n v="-3"/>
    <n v="41.5"/>
    <n v="-124.5"/>
    <n v="-35183.9"/>
    <x v="16"/>
  </r>
  <r>
    <m/>
    <x v="241"/>
    <s v="Credit Note"/>
    <s v="4401574685"/>
    <s v="BUILDERS WAREHOUSE:SOUTHGATE"/>
    <s v="FLORA SELECT MINI PETUNIA 15CM  703610"/>
    <n v="-19"/>
    <n v="41.5"/>
    <n v="-788.5"/>
    <n v="-35972.400000000001"/>
    <x v="16"/>
  </r>
  <r>
    <m/>
    <x v="237"/>
    <s v="Credit Note"/>
    <s v="4401574992"/>
    <s v="BUILDERS WAREHOUSE:GREENSTONE"/>
    <s v="FLORA SELECT MINI PETUNIA 15CM  703610"/>
    <n v="-3"/>
    <n v="41.5"/>
    <n v="-124.5"/>
    <n v="-36096.9"/>
    <x v="16"/>
  </r>
  <r>
    <m/>
    <x v="237"/>
    <s v="Credit Note"/>
    <s v="4401575051"/>
    <s v="BUILDERS WAREHOUSE:KEMPTON PARK"/>
    <s v="FLORA SELECT MINI PETUNIA 15CM  703610"/>
    <n v="-8"/>
    <n v="41.5"/>
    <n v="-332"/>
    <n v="-36428.9"/>
    <x v="16"/>
  </r>
  <r>
    <m/>
    <x v="237"/>
    <s v="Credit Note"/>
    <s v="4401574995"/>
    <s v="BUILDERS WAREHOUSE:ROBINDALE"/>
    <s v="FLORA SELECT MINI PETUNIA 15CM  703610"/>
    <n v="-16"/>
    <n v="41.5"/>
    <n v="-664"/>
    <n v="-37092.9"/>
    <x v="16"/>
  </r>
  <r>
    <m/>
    <x v="244"/>
    <s v="Credit Note"/>
    <s v="4401575314"/>
    <s v="BUILDERS WAREHOUSE:NEWCASTLE"/>
    <s v="FLORA SELECT MINI PETUNIA 15CM  703610"/>
    <n v="-12"/>
    <n v="41.5"/>
    <n v="-498"/>
    <n v="-37590.9"/>
    <x v="16"/>
  </r>
  <r>
    <m/>
    <x v="244"/>
    <s v="Credit Note"/>
    <s v="4401575319"/>
    <s v="BUILDERS WAREHOUSE:BLOEMFONTEIN"/>
    <s v="FLORA SELECT MINI PETUNIA 15CM  703610"/>
    <n v="-2"/>
    <n v="41.5"/>
    <n v="-83"/>
    <n v="-37673.9"/>
    <x v="16"/>
  </r>
  <r>
    <m/>
    <x v="244"/>
    <s v="Credit Note"/>
    <s v="4401575266"/>
    <s v="BUILDERS WAREHOUSE:RIVONIA"/>
    <s v="FLORA SELECT MINI PETUNIA 15CM  703610"/>
    <n v="-10"/>
    <n v="41.5"/>
    <n v="-415"/>
    <n v="-38088.9"/>
    <x v="16"/>
  </r>
  <r>
    <m/>
    <x v="127"/>
    <s v="Credit Note"/>
    <s v="4401576038"/>
    <s v="BUILDERS WAREHOUSE:FOURWAYS"/>
    <s v="FLORA SELECT MINI PETUNIA 15CM  703610"/>
    <n v="-1"/>
    <n v="41.5"/>
    <n v="-41.5"/>
    <n v="-38130.400000000001"/>
    <x v="16"/>
  </r>
  <r>
    <m/>
    <x v="127"/>
    <s v="Credit Note"/>
    <s v="4401576061"/>
    <s v="BUILDERS WAREHOUSE:RIVONIA"/>
    <s v="FLORA SELECT MINI PETUNIA 15CM  703610"/>
    <n v="-9"/>
    <n v="41.5"/>
    <n v="-373.5"/>
    <n v="-38503.9"/>
    <x v="16"/>
  </r>
  <r>
    <m/>
    <x v="128"/>
    <s v="Credit Note"/>
    <s v="4401576872"/>
    <s v="BUILDERS WAREHOUSE:STRUBENS VALLEY"/>
    <s v="FLORA SELECT MINI PETUNIA 15CM  703610"/>
    <n v="-1"/>
    <n v="41.5"/>
    <n v="-41.5"/>
    <n v="-38545.4"/>
    <x v="16"/>
  </r>
  <r>
    <m/>
    <x v="215"/>
    <s v="Credit Note"/>
    <s v="4401577210"/>
    <s v="BUILDERS WAREHOUSE:NEWMARKET"/>
    <s v="FLORA SELECT MINI PETUNIA 15CM  703610"/>
    <n v="-9"/>
    <n v="41.5"/>
    <n v="-373.5"/>
    <n v="-38918.9"/>
    <x v="16"/>
  </r>
  <r>
    <m/>
    <x v="215"/>
    <s v="Credit Note"/>
    <s v="4401577187"/>
    <s v="BUILDERS WAREHOUSE:GLEN EAGLES"/>
    <s v="FLORA SELECT MINI PETUNIA 15CM  703610"/>
    <n v="-5"/>
    <n v="41.5"/>
    <n v="-207.5"/>
    <n v="-39126.400000000001"/>
    <x v="16"/>
  </r>
  <r>
    <m/>
    <x v="196"/>
    <s v="Credit Note"/>
    <s v="4401578559"/>
    <s v="BUILDERS WAREHOUSE:KLERKSDORP"/>
    <s v="FLORA SELECT MINI PETUNIA 15CM  703610"/>
    <n v="-6"/>
    <n v="41.5"/>
    <n v="-249"/>
    <n v="-39375.4"/>
    <x v="16"/>
  </r>
  <r>
    <m/>
    <x v="216"/>
    <s v="Credit Note"/>
    <s v="4401579040"/>
    <s v="BUILDERS WAREHOUSE:ROBINDALE"/>
    <s v="FLORA SELECT MINI PETUNIA 15CM  703610"/>
    <n v="-1"/>
    <n v="41.5"/>
    <n v="-41.5"/>
    <n v="-39416.9"/>
    <x v="16"/>
  </r>
  <r>
    <m/>
    <x v="216"/>
    <s v="Credit Note"/>
    <s v="4401579066"/>
    <s v="BUILDERS WAREHOUSE:KEMPTON PARK"/>
    <s v="FLORA SELECT MINI PETUNIA 15CM  703610"/>
    <n v="-16"/>
    <n v="41.5"/>
    <n v="-664"/>
    <n v="-40080.9"/>
    <x v="16"/>
  </r>
  <r>
    <m/>
    <x v="197"/>
    <s v="Credit Note"/>
    <s v="4401579461"/>
    <s v="BUILDERS WAREHOUSE:CEDAR SQUARE"/>
    <s v="FLORA SELECT MINI PETUNIA 15CM  703610"/>
    <n v="-13"/>
    <n v="41.5"/>
    <n v="-539.5"/>
    <n v="-40620.400000000001"/>
    <x v="16"/>
  </r>
  <r>
    <m/>
    <x v="197"/>
    <s v="Credit Note"/>
    <s v="4401579455"/>
    <s v="BUILDERS WAREHOUSE:GLEN EAGLES"/>
    <s v="FLORA SELECT MINI PETUNIA 15CM  703610"/>
    <n v="-10"/>
    <n v="41.5"/>
    <n v="-415"/>
    <n v="-41035.4"/>
    <x v="16"/>
  </r>
  <r>
    <m/>
    <x v="319"/>
    <s v="Credit Note"/>
    <s v="4401580244"/>
    <s v="BUILDERS WAREHOUSE:NOORDHEUWEL"/>
    <s v="FLORA SELECT MINI PETUNIA 15CM  703610"/>
    <n v="-15"/>
    <n v="41.5"/>
    <n v="-622.5"/>
    <n v="-41657.9"/>
    <x v="16"/>
  </r>
  <r>
    <m/>
    <x v="245"/>
    <s v="Credit Note"/>
    <s v="4401581664"/>
    <s v="BUILDERS WAREHOUSE:KEMPTON PARK"/>
    <s v="FLORA SELECT MINI PETUNIA 15CM  703610"/>
    <n v="-16"/>
    <n v="41.5"/>
    <n v="-664"/>
    <n v="-42321.9"/>
    <x v="16"/>
  </r>
  <r>
    <m/>
    <x v="22"/>
    <s v="Credit Note"/>
    <s v="4401582064"/>
    <s v="BUILDERS WAREHOUSE:GLEN EAGLES"/>
    <s v="FLORA SELECT MINI PETUNIA 15CM  703610"/>
    <n v="-2"/>
    <n v="41.5"/>
    <n v="-83"/>
    <n v="-42404.9"/>
    <x v="16"/>
  </r>
  <r>
    <m/>
    <x v="22"/>
    <s v="Credit Note"/>
    <s v="4401582108"/>
    <s v="BUILDERS WAREHOUSE:NEWMARKET"/>
    <s v="FLORA SELECT MINI PETUNIA 15CM  703610"/>
    <n v="-21"/>
    <n v="41.5"/>
    <n v="-871.5"/>
    <n v="-43276.4"/>
    <x v="16"/>
  </r>
  <r>
    <m/>
    <x v="275"/>
    <s v="Credit Note"/>
    <s v="4401582633"/>
    <s v="BUILDERS WAREHOUSE:NOORDHEUWEL"/>
    <s v="FLORA SELECT MINI PETUNIA 15CM  703610"/>
    <n v="-6"/>
    <n v="41.5"/>
    <n v="-249"/>
    <n v="-43525.4"/>
    <x v="16"/>
  </r>
  <r>
    <m/>
    <x v="130"/>
    <s v="Credit Note"/>
    <s v="4401583041"/>
    <s v="BUILDERS WAREHOUSE:GEZINA NEW"/>
    <s v="FLORA SELECT MINI PETUNIA 15CM  703610"/>
    <n v="-7"/>
    <n v="41.5"/>
    <n v="-290.5"/>
    <n v="-43815.9"/>
    <x v="16"/>
  </r>
  <r>
    <m/>
    <x v="234"/>
    <s v="Credit Note"/>
    <s v="4401583583"/>
    <s v="BUILDERS WAREHOUSE:BETHLEHEM"/>
    <s v="FLORA SELECT MINI PETUNIA 15CM  70361"/>
    <n v="-1"/>
    <n v="41.5"/>
    <n v="-41.5"/>
    <n v="-43857.4"/>
    <x v="16"/>
  </r>
  <r>
    <m/>
    <x v="234"/>
    <s v="Credit Note"/>
    <s v="4401583604"/>
    <s v="BUILDERS WAREHOUSE:NEWCASTLE"/>
    <s v="FLORA SELECT MINI PETUNIA 15CM  70361"/>
    <n v="-3"/>
    <n v="41.5"/>
    <n v="-124.5"/>
    <n v="-43981.9"/>
    <x v="16"/>
  </r>
  <r>
    <m/>
    <x v="234"/>
    <s v="Credit Note"/>
    <s v="4401583629"/>
    <s v="BUILDERS WAREHOUSE:STRUBENS VALLEY"/>
    <s v="FLORA SELECT MINI PETUNIA 15CM  703610"/>
    <n v="-2"/>
    <n v="41.5"/>
    <n v="-83"/>
    <n v="-44064.9"/>
    <x v="16"/>
  </r>
  <r>
    <m/>
    <x v="234"/>
    <s v="Credit Note"/>
    <s v="4401583580"/>
    <s v="BUILDERS WAREHOUSE:BEDFORDVIEW"/>
    <s v="FLORA SELECT MINI PETUNIA 15CM  703610"/>
    <n v="-19"/>
    <n v="41.5"/>
    <n v="-788.5"/>
    <n v="-44853.4"/>
    <x v="16"/>
  </r>
  <r>
    <m/>
    <x v="23"/>
    <s v="Credit Note"/>
    <s v="4401583857"/>
    <s v="BUILDERS WAREHOUSE:NEWMARKET"/>
    <s v="FLORA SELECT MINI PETUNIA 15CM  703610"/>
    <n v="-16"/>
    <n v="41.5"/>
    <n v="-664"/>
    <n v="-45517.4"/>
    <x v="16"/>
  </r>
  <r>
    <m/>
    <x v="23"/>
    <s v="Credit Note"/>
    <s v="4401583901"/>
    <s v="BUILDERS WAREHOUSE:CARNIVAL MALL"/>
    <s v="FLORA SELECT MINI PETUNIA 15CM  703610"/>
    <n v="-2"/>
    <n v="41.5"/>
    <n v="-83"/>
    <n v="-45600.4"/>
    <x v="16"/>
  </r>
  <r>
    <m/>
    <x v="23"/>
    <s v="Credit Note"/>
    <s v="4401583850"/>
    <s v="BUILDERS WAREHOUSE:FOURWAYS"/>
    <s v="FLORA SELECT MINI PETUNIA 15CM  703610"/>
    <n v="-8"/>
    <n v="41.5"/>
    <n v="-332"/>
    <n v="-45932.4"/>
    <x v="16"/>
  </r>
  <r>
    <m/>
    <x v="24"/>
    <s v="Credit Note"/>
    <s v="4401584720"/>
    <s v="BUILDERS WAREHOUSE:BRYANSTON"/>
    <s v="FLORA SELECT MINI PETUNIA 15CM  703610"/>
    <n v="-7"/>
    <n v="41.5"/>
    <n v="-290.5"/>
    <n v="-46222.9"/>
    <x v="16"/>
  </r>
  <r>
    <m/>
    <x v="24"/>
    <s v="Credit Note"/>
    <s v="4401584708"/>
    <s v="BUILDERS WAREHOUSE:ZAMBEZI"/>
    <s v="FLORA SELECT MINI PETUNIA 15CM  703610"/>
    <n v="-3"/>
    <n v="41.5"/>
    <n v="-124.5"/>
    <n v="-46347.4"/>
    <x v="16"/>
  </r>
  <r>
    <m/>
    <x v="25"/>
    <s v="Credit Note"/>
    <s v="4401582126"/>
    <s v="BUILDERS WAREHOUSE:SUNWARD PARK"/>
    <s v="FLORA SELECT MINI PETUNIA 15CM  703610"/>
    <n v="-26"/>
    <n v="41.5"/>
    <n v="-1079"/>
    <n v="-47426.400000000001"/>
    <x v="16"/>
  </r>
  <r>
    <m/>
    <x v="25"/>
    <s v="Credit Note"/>
    <s v="4401585015"/>
    <s v="BUILDERS WAREHOUSE:KLERKSDORP"/>
    <s v="FLORA SELECT MINI PETUNIA 15CM  703610"/>
    <n v="-6"/>
    <n v="41.5"/>
    <n v="-249"/>
    <n v="-47675.4"/>
    <x v="16"/>
  </r>
  <r>
    <m/>
    <x v="200"/>
    <s v="Credit Note"/>
    <s v="4401585330"/>
    <s v="BUILDERS WAREHOUSE:ROBINDALE"/>
    <s v="FLORA SELECT MINI PETUNIA 15CM  703610"/>
    <n v="-25"/>
    <n v="41.5"/>
    <n v="-1037.5"/>
    <n v="-48712.9"/>
    <x v="16"/>
  </r>
  <r>
    <m/>
    <x v="200"/>
    <s v="Credit Note"/>
    <s v="4401585353"/>
    <s v="BUILDERS WAREHOUSE:GREENSTONE"/>
    <s v="FLORA SELECT MINI PETUNIA 15CM  703610"/>
    <n v="-8"/>
    <n v="41.5"/>
    <n v="-332"/>
    <n v="-49044.9"/>
    <x v="16"/>
  </r>
  <r>
    <m/>
    <x v="200"/>
    <s v="Credit Note"/>
    <s v="4401585379"/>
    <s v="BUILDERS WAREHOUSE:NOORDHEUWEL"/>
    <s v="FLORA SELECT MINI PETUNIA 15CM  703610"/>
    <n v="-6"/>
    <n v="41.5"/>
    <n v="-249"/>
    <n v="-49293.9"/>
    <x v="16"/>
  </r>
  <r>
    <m/>
    <x v="26"/>
    <s v="Credit Note"/>
    <s v="4401585677"/>
    <s v="BUILDERS WAREHOUSE:NEWMARKET"/>
    <s v="FLORA SELECT MINI PETUNIA 15CM  703610"/>
    <n v="-10"/>
    <n v="41.5"/>
    <n v="-415"/>
    <n v="-49708.9"/>
    <x v="16"/>
  </r>
  <r>
    <m/>
    <x v="26"/>
    <s v="Credit Note"/>
    <s v="4401585709"/>
    <s v="BUILDERS WAREHOUSE:NORTHMEAD"/>
    <s v="FLORA SELECT MINI PETUNIA 15CM  703610"/>
    <n v="-10"/>
    <n v="41.5"/>
    <n v="-415"/>
    <n v="-50123.9"/>
    <x v="16"/>
  </r>
  <r>
    <m/>
    <x v="26"/>
    <s v="Credit Note"/>
    <s v="4401585707"/>
    <s v="BUILDERS WAREHOUSE:HARTEBEESPOORT"/>
    <s v="FLORA SELECT MINI PETUNIA 15CM"/>
    <n v="-21"/>
    <n v="41.5"/>
    <n v="-871.5"/>
    <n v="-50995.4"/>
    <x v="16"/>
  </r>
  <r>
    <m/>
    <x v="201"/>
    <s v="Credit Note"/>
    <s v="4401586641"/>
    <s v="BUILDERS WAREHOUSE:CEDAR SQUARE"/>
    <s v="FLORA SELECT MINI PETUNIA 15CM  703610"/>
    <n v="-6"/>
    <n v="41.5"/>
    <n v="-249"/>
    <n v="-51244.4"/>
    <x v="16"/>
  </r>
  <r>
    <m/>
    <x v="201"/>
    <s v="Credit Note"/>
    <s v="4401586636"/>
    <s v="BUILDERS WAREHOUSE:RIVONIA"/>
    <s v="FLORA SELECT MINI PETUNIA 15CM  703610"/>
    <n v="-10"/>
    <n v="41.5"/>
    <n v="-415"/>
    <n v="-51659.4"/>
    <x v="16"/>
  </r>
  <r>
    <m/>
    <x v="201"/>
    <s v="Credit Note"/>
    <s v="4401586615"/>
    <s v="BUILDERS WAREHOUSE:BRYANSTON"/>
    <s v="FLORA SELECT MINI PETUNIA 15CM  703610"/>
    <n v="-2"/>
    <n v="41.5"/>
    <n v="-83"/>
    <n v="-51742.400000000001"/>
    <x v="16"/>
  </r>
  <r>
    <m/>
    <x v="27"/>
    <s v="Credit Note"/>
    <s v="4401586978"/>
    <s v="BUILDERS WAREHOUSE:ZAMBEZI"/>
    <s v="FLORA SELECT MINI PETUNIA 15CM  703610"/>
    <n v="-12"/>
    <n v="41.5"/>
    <n v="-498"/>
    <n v="-52240.4"/>
    <x v="16"/>
  </r>
  <r>
    <m/>
    <x v="202"/>
    <s v="Credit Note"/>
    <s v="4401587315"/>
    <s v="BUILDERS WAREHOUSE:BLOEMFONTEIN"/>
    <s v="FLORA SELECT MINI PETUNIA 15CM  703610"/>
    <n v="-23"/>
    <n v="41.5"/>
    <n v="-954.5"/>
    <n v="-53194.9"/>
    <x v="16"/>
  </r>
  <r>
    <m/>
    <x v="202"/>
    <s v="Credit Note"/>
    <s v="4401587246"/>
    <s v="BUILDERS WAREHOUSE:NOORDHEUWEL"/>
    <s v="FLORA SELECT MINI PETUNIA 15CM  703610"/>
    <n v="-4"/>
    <n v="41.5"/>
    <n v="-166"/>
    <n v="-53360.9"/>
    <x v="16"/>
  </r>
  <r>
    <m/>
    <x v="203"/>
    <s v="Credit Note"/>
    <s v="4401587582"/>
    <s v="BUILDERS WAREHOUSE:BEDFORDVIEW"/>
    <s v="FLORA SELECT MINI PETUNIA 15CM  703610"/>
    <n v="-12"/>
    <n v="41.5"/>
    <n v="-498"/>
    <n v="-53858.9"/>
    <x v="16"/>
  </r>
  <r>
    <m/>
    <x v="203"/>
    <s v="Credit Note"/>
    <s v="4401587554"/>
    <s v="BUILDERS WAREHOUSE:NORTHRIDING"/>
    <s v="FLORA SELECT MINI PETUNIA 15CM  703610"/>
    <n v="-12"/>
    <n v="41.5"/>
    <n v="-498"/>
    <n v="-54356.9"/>
    <x v="16"/>
  </r>
  <r>
    <m/>
    <x v="203"/>
    <s v="Credit Note"/>
    <s v="4401587578"/>
    <s v="BUILDERS WAREHOUSE:RIVONIA"/>
    <s v="FLORA SELECT MINI PETUNIA 15CM  703610"/>
    <n v="-6"/>
    <n v="41.5"/>
    <n v="-249"/>
    <n v="-54605.9"/>
    <x v="16"/>
  </r>
  <r>
    <m/>
    <x v="203"/>
    <s v="Credit Note"/>
    <s v="4401587540"/>
    <s v="BUILDERS WAREHOUSE:NORTHMEAD"/>
    <s v="FLORA SELECT MINI PETUNIA 15CM  703610"/>
    <n v="-3"/>
    <n v="41.5"/>
    <n v="-124.5"/>
    <n v="-54730.400000000001"/>
    <x v="16"/>
  </r>
  <r>
    <m/>
    <x v="203"/>
    <s v="Credit Note"/>
    <s v="4401587553"/>
    <s v="BUILDERS WAREHOUSE:FLORIDA GLEN"/>
    <s v="FLORA SELECT MINI PETUNIA 15CM  703610"/>
    <n v="-3"/>
    <n v="41.5"/>
    <n v="-124.5"/>
    <n v="-54854.9"/>
    <x v="16"/>
  </r>
  <r>
    <m/>
    <x v="203"/>
    <s v="Credit Note"/>
    <s v="4401587573"/>
    <s v="BUILDERS WAREHOUSE:EDENVALE"/>
    <s v="FLORA SELECT MINI PETUNIA 15CM  703610"/>
    <n v="-6"/>
    <n v="41.5"/>
    <n v="-249"/>
    <n v="-55103.9"/>
    <x v="16"/>
  </r>
  <r>
    <m/>
    <x v="29"/>
    <s v="Credit Note"/>
    <s v="4401588632"/>
    <s v="BUILDERS WAREHOUSE:GREENSTONE"/>
    <s v="FLORA SELECT MINI PETUNIA 15CM  703610"/>
    <n v="-1"/>
    <n v="41.5"/>
    <n v="-41.5"/>
    <n v="-55145.4"/>
    <x v="16"/>
  </r>
  <r>
    <m/>
    <x v="29"/>
    <s v="Credit Note"/>
    <s v="4401588640"/>
    <s v="BUILDERS WAREHOUSE:RIVONIA"/>
    <s v="FLORA SELECT MINI PETUNIA 15CM  703610"/>
    <n v="-5"/>
    <n v="41.5"/>
    <n v="-207.5"/>
    <n v="-55352.9"/>
    <x v="16"/>
  </r>
  <r>
    <m/>
    <x v="30"/>
    <s v="Credit Note"/>
    <s v="4401588862"/>
    <s v="BUILDERS WAREHOUSE:STRUBENS VALLEY"/>
    <s v="FLORA SELECT MINI PETUNIA 15CM  703610"/>
    <n v="-57"/>
    <n v="41.5"/>
    <n v="-2365.5"/>
    <n v="-57718.400000000001"/>
    <x v="16"/>
  </r>
  <r>
    <m/>
    <x v="30"/>
    <s v="Credit Note"/>
    <s v="4401588858"/>
    <s v="BUILDERS WAREHOUSE:BETHLEHEM"/>
    <s v="FLORA SELECT MINI PETUNIA 15CM  703610"/>
    <n v="-6"/>
    <n v="41.5"/>
    <n v="-249"/>
    <n v="-57967.4"/>
    <x v="16"/>
  </r>
  <r>
    <m/>
    <x v="31"/>
    <s v="Credit Note"/>
    <s v="4401589393"/>
    <s v="BUILDERS WAREHOUSE:CARNIVAL MALL"/>
    <s v="FLORA SELECT MINI PETUNIA 15CM  703610"/>
    <n v="-27"/>
    <n v="41.5"/>
    <n v="-1120.5"/>
    <n v="-59087.9"/>
    <x v="16"/>
  </r>
  <r>
    <m/>
    <x v="32"/>
    <s v="Credit Note"/>
    <s v="4401589659"/>
    <s v="BUILDERS WAREHOUSE:RIVONIA"/>
    <s v="FLORA SELECT MINI PETUNIA 15CM  703610"/>
    <n v="-1"/>
    <n v="41.5"/>
    <n v="-41.5"/>
    <n v="-59129.4"/>
    <x v="16"/>
  </r>
  <r>
    <m/>
    <x v="32"/>
    <s v="Credit Note"/>
    <s v="4401589647"/>
    <s v="BUILDERS WAREHOUSE:GLEN EAGLES"/>
    <s v="FLORA SELECT MINI PETUNIA 15CM  703610"/>
    <n v="-4"/>
    <n v="41.5"/>
    <n v="-166"/>
    <n v="-59295.4"/>
    <x v="16"/>
  </r>
  <r>
    <m/>
    <x v="32"/>
    <s v="Credit Note"/>
    <s v="4401589686"/>
    <s v="BUILDERS WAREHOUSE:ERASMUS PARK"/>
    <s v="FLORA SELECT MINI PETUNIA 15CM  703610"/>
    <n v="-1"/>
    <n v="41.5"/>
    <n v="-41.5"/>
    <n v="-59336.9"/>
    <x v="16"/>
  </r>
  <r>
    <m/>
    <x v="32"/>
    <s v="Credit Note"/>
    <s v="4401589668"/>
    <s v="BUILDERS WAREHOUSE:BLOEMFONTEIN"/>
    <s v="FLORA SELECT MINI PETUNIA 15CM  703610"/>
    <n v="-12"/>
    <n v="41.5"/>
    <n v="-498"/>
    <n v="-59834.9"/>
    <x v="16"/>
  </r>
  <r>
    <m/>
    <x v="204"/>
    <s v="Credit Note"/>
    <s v="4401589898"/>
    <s v="BUILDERS WAREHOUSE:FLORIDA GLEN"/>
    <s v="FLORA SELECT MINI PETUNIA 15CM  703610"/>
    <n v="-4"/>
    <n v="41.5"/>
    <n v="-166"/>
    <n v="-60000.9"/>
    <x v="16"/>
  </r>
  <r>
    <m/>
    <x v="204"/>
    <s v="Credit Note"/>
    <s v="4401589899"/>
    <s v="BUILDERS WAREHOUSE:LAMBTON"/>
    <s v="FLORA SELECT MINI PETUNIA 15CM  703610"/>
    <n v="-5"/>
    <n v="41.5"/>
    <n v="-207.5"/>
    <n v="-60208.4"/>
    <x v="16"/>
  </r>
  <r>
    <m/>
    <x v="33"/>
    <s v="Credit Note"/>
    <s v="4401590514"/>
    <s v="BUILDERS WAREHOUSE:FOURWAYS"/>
    <s v="FLORA SELECT MINI PETUNIA 15CM  703610"/>
    <n v="-4"/>
    <n v="41.5"/>
    <n v="-166"/>
    <n v="-60374.400000000001"/>
    <x v="16"/>
  </r>
  <r>
    <m/>
    <x v="33"/>
    <s v="Credit Note"/>
    <s v="4401590521"/>
    <s v="BUILDERS WAREHOUSE:NORTHRIDING"/>
    <s v="FLORA SELECT MINI PETUNIA 15CM  703610"/>
    <n v="-7"/>
    <n v="41.5"/>
    <n v="-290.5"/>
    <n v="-60664.9"/>
    <x v="16"/>
  </r>
  <r>
    <m/>
    <x v="311"/>
    <s v="Credit Note"/>
    <s v="4401590710"/>
    <s v="BUILDERS WAREHOUSE:CRAIGHALL PARK"/>
    <s v="FLORA SELECT MINI PETUNIA 15CM  703610"/>
    <n v="-5"/>
    <n v="41.5"/>
    <n v="-207.5"/>
    <n v="-60872.4"/>
    <x v="16"/>
  </r>
  <r>
    <m/>
    <x v="6"/>
    <s v="Credit Note"/>
    <s v="4401591236"/>
    <s v="BUILDERS WAREHOUSE:NEWMARKET"/>
    <s v="FLORA SELECT MINI PETUNIA 15CM  703610"/>
    <n v="-3"/>
    <n v="41.5"/>
    <n v="-124.5"/>
    <n v="-60996.9"/>
    <x v="16"/>
  </r>
  <r>
    <m/>
    <x v="7"/>
    <s v="Credit Note"/>
    <s v="4401591437"/>
    <s v="BUILDERS WAREHOUSE:GLEN EAGLES"/>
    <s v="FLORA SELECT MINI PETUNIA 15CM  703610"/>
    <n v="-5"/>
    <n v="41.5"/>
    <n v="-207.5"/>
    <n v="-61204.4"/>
    <x v="16"/>
  </r>
  <r>
    <m/>
    <x v="7"/>
    <s v="Credit Note"/>
    <s v="4401591462"/>
    <s v="BUILDERS WAREHOUSE:GEZINA NEW"/>
    <s v="FLORA SELECT MINI PETUNIA 15CM  703610"/>
    <n v="-3"/>
    <n v="41.5"/>
    <n v="-124.5"/>
    <n v="-61328.9"/>
    <x v="16"/>
  </r>
  <r>
    <m/>
    <x v="2"/>
    <s v="Credit Note"/>
    <s v="4401591694"/>
    <s v="BUILDERS WAREHOUSE:NEWCASTLE"/>
    <s v="FLORA SELECT MINI PETUNIA 15CM  703610"/>
    <n v="-13"/>
    <n v="41.5"/>
    <n v="-539.5"/>
    <n v="-61868.4"/>
    <x v="16"/>
  </r>
  <r>
    <m/>
    <x v="2"/>
    <s v="Credit Note"/>
    <s v="4401591684"/>
    <s v="BUILDERS WAREHOUSE:KLERKSDORP"/>
    <s v="FLORA SELECT MINI PETUNIA 15CM  703610"/>
    <n v="-1"/>
    <n v="41.5"/>
    <n v="-41.5"/>
    <n v="-61909.9"/>
    <x v="16"/>
  </r>
  <r>
    <m/>
    <x v="205"/>
    <s v="Credit Note"/>
    <s v="4401591951"/>
    <s v="BUILDERS WAREHOUSE:BLOEMFONTEIN"/>
    <s v="FLORA SELECT MINI PETUNIA 15CM  703610"/>
    <n v="-3"/>
    <n v="41.5"/>
    <n v="-124.5"/>
    <n v="-62034.400000000001"/>
    <x v="16"/>
  </r>
  <r>
    <m/>
    <x v="205"/>
    <s v="Credit Note"/>
    <s v="4401591943"/>
    <s v="BUILDERS WAREHOUSE:BEDFORDVIEW"/>
    <s v="FLORA SELECT MINI PETUNIA 15CM  73610"/>
    <n v="-15"/>
    <n v="41.5"/>
    <n v="-622.5"/>
    <n v="-62656.9"/>
    <x v="16"/>
  </r>
  <r>
    <m/>
    <x v="35"/>
    <s v="Credit Note"/>
    <s v="4401592121"/>
    <s v="BUILDERS WAREHOUSE:GREENSTONE"/>
    <s v="FLORA SELECT MINI PETUNIA 15CM  703610"/>
    <n v="-1"/>
    <n v="41.5"/>
    <n v="-41.5"/>
    <n v="-62698.400000000001"/>
    <x v="16"/>
  </r>
  <r>
    <m/>
    <x v="35"/>
    <s v="Credit Note"/>
    <s v="4401592157"/>
    <s v="BUILDERS WAREHOUSE:SUNWARD PARK"/>
    <s v="FLORA SELECT MINI PETUNIA 15CM  703610"/>
    <n v="-5"/>
    <n v="41.5"/>
    <n v="-207.5"/>
    <n v="-62905.9"/>
    <x v="16"/>
  </r>
  <r>
    <m/>
    <x v="35"/>
    <s v="Credit Note"/>
    <s v="4401592148"/>
    <s v="BUILDERS WAREHOUSE:CEDAR SQUARE"/>
    <s v="FLORA SELECT MINI PETUNIA 15CM  703610"/>
    <n v="-3"/>
    <n v="41.5"/>
    <n v="-124.5"/>
    <n v="-63030.400000000001"/>
    <x v="16"/>
  </r>
  <r>
    <m/>
    <x v="35"/>
    <s v="Credit Note"/>
    <s v="89803A"/>
    <s v="BUILDERS WAREHOUSE:STRUBENS VALLEY"/>
    <s v="FLORA SELECT MINI PETUNIA 15CM  703610"/>
    <n v="-2"/>
    <n v="41.5"/>
    <n v="-83"/>
    <n v="-63113.4"/>
    <x v="16"/>
  </r>
  <r>
    <m/>
    <x v="36"/>
    <s v="Credit Note"/>
    <s v="4401592262"/>
    <s v="BUILDERS WAREHOUSE:EDENVALE"/>
    <s v="FLORA SELECT MINI PETUNIA 15CM  703610"/>
    <n v="-1"/>
    <n v="41.5"/>
    <n v="-41.5"/>
    <n v="-63154.9"/>
    <x v="16"/>
  </r>
  <r>
    <m/>
    <x v="36"/>
    <s v="Credit Note"/>
    <s v="4401592264"/>
    <s v="BUILDERS WAREHOUSE:BOKSBURG (NEW)"/>
    <s v="FLORA SELECT MINI PETUNIA 15CM  703610"/>
    <n v="-8"/>
    <n v="41.5"/>
    <n v="-332"/>
    <n v="-63486.9"/>
    <x v="16"/>
  </r>
  <r>
    <m/>
    <x v="37"/>
    <s v="Credit Note"/>
    <s v="4401592519"/>
    <s v="BUILDERS WAREHOUSE:NORWOOD"/>
    <s v="FLORA SELECT MINI PETUNIA 15CM  703610"/>
    <n v="-1"/>
    <n v="41.5"/>
    <n v="-41.5"/>
    <n v="-63528.4"/>
    <x v="16"/>
  </r>
  <r>
    <m/>
    <x v="37"/>
    <s v="Credit Note"/>
    <s v="4401592472"/>
    <s v="BUILDERS WAREHOUSE:ROBINDALE"/>
    <s v="FLORA SELECT MINI PETUNIA 15CM  703610"/>
    <n v="-4"/>
    <n v="41.5"/>
    <n v="-166"/>
    <n v="-63694.400000000001"/>
    <x v="16"/>
  </r>
  <r>
    <m/>
    <x v="8"/>
    <s v="Credit Note"/>
    <s v="4401592683"/>
    <s v="BUILDERS WAREHOUSE:GLEN EAGLES"/>
    <s v="FLORA SELECT MINI PETUNIA 15CM  703610"/>
    <n v="-1"/>
    <n v="41.5"/>
    <n v="-41.5"/>
    <n v="-63735.9"/>
    <x v="16"/>
  </r>
  <r>
    <m/>
    <x v="8"/>
    <s v="Credit Note"/>
    <s v="4401592778"/>
    <s v="BUILDERS WAREHOUSE:RIVONIA"/>
    <s v="FLORA SELECT MINI PETUNIA 15CM  703610"/>
    <n v="-4"/>
    <n v="41.5"/>
    <n v="-166"/>
    <n v="-63901.9"/>
    <x v="16"/>
  </r>
  <r>
    <m/>
    <x v="8"/>
    <s v="Credit Note"/>
    <s v="4401592788"/>
    <s v="BUILDERS WAREHOUSE:BRYANSTON"/>
    <s v="FLORA SELECT MINI PETUNIA 15CM  703610"/>
    <n v="-1"/>
    <n v="41.5"/>
    <n v="-41.5"/>
    <n v="-63943.4"/>
    <x v="16"/>
  </r>
  <r>
    <m/>
    <x v="38"/>
    <s v="Credit Note"/>
    <s v="4401593000"/>
    <s v="BUILDERS WAREHOUSE:FLORIDA GLEN"/>
    <s v="FLORA SELECT MINI PETUNIA 15CM  703610"/>
    <n v="-3"/>
    <n v="41.5"/>
    <n v="-124.5"/>
    <n v="-64067.9"/>
    <x v="16"/>
  </r>
  <r>
    <m/>
    <x v="277"/>
    <s v="Credit Note"/>
    <s v="4401593375"/>
    <s v="BUILDERS WAREHOUSE:NORTHRIDING"/>
    <s v="FLORA SELECT MINI PETUNIA 15CM  703610"/>
    <n v="-3"/>
    <n v="41.5"/>
    <n v="-124.5"/>
    <n v="-64192.4"/>
    <x v="16"/>
  </r>
  <r>
    <m/>
    <x v="235"/>
    <s v="Credit Note"/>
    <s v="88812A"/>
    <s v="BUILDERS WAREHOUSE:CEDAR SQUARE"/>
    <s v="FLORA SELECT MINI PETUNIA 15CM  703610"/>
    <n v="-20"/>
    <n v="41.5"/>
    <n v="-830"/>
    <n v="-65022.400000000001"/>
    <x v="16"/>
  </r>
  <r>
    <m/>
    <x v="217"/>
    <s v="Credit Note"/>
    <s v="4401594425"/>
    <s v="BUILDERS WAREHOUSE:RIVONIA"/>
    <s v="FLORA SELECT MINI PETUNIA 15CM  703610"/>
    <n v="-3"/>
    <n v="41.5"/>
    <n v="-124.5"/>
    <n v="-65146.9"/>
    <x v="16"/>
  </r>
  <r>
    <m/>
    <x v="206"/>
    <s v="Credit Note"/>
    <s v="44015944657"/>
    <s v="BUILDERS WAREHOUSE:BETHLEHEM"/>
    <s v="FLORA SELECT MINI PETUNIA 15CM  703610"/>
    <n v="-1"/>
    <n v="41.5"/>
    <n v="-41.5"/>
    <n v="-65188.4"/>
    <x v="16"/>
  </r>
  <r>
    <m/>
    <x v="206"/>
    <s v="Credit Note"/>
    <s v="4401594747"/>
    <s v="BUILDERS WAREHOUSE:LAMBTON"/>
    <s v="FLORA SELECT MINI PETUNIA 15CM  703610"/>
    <n v="-1"/>
    <n v="41.5"/>
    <n v="-41.5"/>
    <n v="-65229.9"/>
    <x v="16"/>
  </r>
  <r>
    <m/>
    <x v="206"/>
    <s v="Credit Note"/>
    <s v="4401594773"/>
    <s v="BUILDERS WAREHOUSE:KLERKSDORP"/>
    <s v="FLORA SELECT MINI PETUNIA 15CM  703610"/>
    <n v="-5"/>
    <n v="41.5"/>
    <n v="-207.5"/>
    <n v="-65437.4"/>
    <x v="16"/>
  </r>
  <r>
    <m/>
    <x v="207"/>
    <s v="Credit Note"/>
    <s v="4401595128"/>
    <s v="BUILDERS WAREHOUSE:STRUBENS VALLEY"/>
    <s v="FLORA SELECT MINI PETUNIA 15CM  703610"/>
    <n v="-14"/>
    <n v="41.5"/>
    <n v="-581"/>
    <n v="-66018.399999999994"/>
    <x v="16"/>
  </r>
  <r>
    <m/>
    <x v="207"/>
    <s v="Credit Note"/>
    <s v="4401595191"/>
    <s v="BUILDERS WAREHOUSE:NOORDHEUWEL"/>
    <s v="FLORA SELECT MINI PETUNIA 15CM  703610"/>
    <n v="-35"/>
    <n v="41.5"/>
    <n v="-1452.5"/>
    <n v="-67470.899999999994"/>
    <x v="16"/>
  </r>
  <r>
    <m/>
    <x v="208"/>
    <s v="Credit Note"/>
    <s v="4401595447"/>
    <s v="BUILDERS WAREHOUSE:RIVONIA"/>
    <s v="FLORA SELECT MINI PETUNIA 15CM  703610"/>
    <n v="-21"/>
    <n v="41.5"/>
    <n v="-871.5"/>
    <n v="-68342.399999999994"/>
    <x v="16"/>
  </r>
  <r>
    <m/>
    <x v="9"/>
    <s v="Credit Note"/>
    <s v="4401596212"/>
    <s v="BUILDERS WAREHOUSE:FOURWAYS"/>
    <s v="FLORA SELECT MINI PETUNIA 15CM  703610"/>
    <n v="-1"/>
    <n v="41.5"/>
    <n v="-41.5"/>
    <n v="-68383.899999999994"/>
    <x v="16"/>
  </r>
  <r>
    <m/>
    <x v="278"/>
    <s v="Credit Note"/>
    <s v="4401596639"/>
    <s v="BUILDERS WAREHOUSE:SOUTHGATE"/>
    <s v="FLORA SELECT MINI PETUNIA 15CM  703610"/>
    <n v="-10"/>
    <n v="41.5"/>
    <n v="-415"/>
    <n v="-68798.899999999994"/>
    <x v="16"/>
  </r>
  <r>
    <m/>
    <x v="40"/>
    <s v="Credit Note"/>
    <s v="4401596986"/>
    <s v="BUILDERS WAREHOUSE:GREENSTONE"/>
    <s v="FLORA SELECT MINI PETUNIA 15CM  703610"/>
    <n v="-6"/>
    <n v="41.5"/>
    <n v="-249"/>
    <n v="-69047.899999999994"/>
    <x v="16"/>
  </r>
  <r>
    <m/>
    <x v="40"/>
    <s v="Credit Note"/>
    <s v="4401597008"/>
    <s v="BUILDERS WAREHOUSE:NORTHRIDING"/>
    <s v="FLORA SELECT MINI PETUNIA 15CM  703610"/>
    <n v="-11"/>
    <n v="41.5"/>
    <n v="-456.5"/>
    <n v="-69504.399999999994"/>
    <x v="16"/>
  </r>
  <r>
    <m/>
    <x v="40"/>
    <s v="Credit Note"/>
    <s v="4401597004"/>
    <s v="BUILDERS WAREHOUSE:KEMPTON PARK"/>
    <s v="FLORA SELECT MINI PETUNIA 15CM  703610"/>
    <n v="-1"/>
    <n v="41.5"/>
    <n v="-41.5"/>
    <n v="-69545.899999999994"/>
    <x v="16"/>
  </r>
  <r>
    <m/>
    <x v="246"/>
    <s v="Credit Note"/>
    <s v="4401597273"/>
    <s v="BUILDERS WAREHOUSE:BLOEMFONTEIN"/>
    <s v="FLORA SELECT MINI PETUNIA 15CM  703610"/>
    <n v="-15"/>
    <n v="41.5"/>
    <n v="-622.5"/>
    <n v="-70168.399999999994"/>
    <x v="16"/>
  </r>
  <r>
    <m/>
    <x v="246"/>
    <s v="Credit Note"/>
    <s v="4401597280"/>
    <s v="BUILDERS WAREHOUSE:GLEN EAGLES"/>
    <s v="FLORA SELECT MINI PETUNIA 15CM  703610"/>
    <n v="-24"/>
    <n v="41.5"/>
    <n v="-996"/>
    <n v="-71164.399999999994"/>
    <x v="16"/>
  </r>
  <r>
    <m/>
    <x v="246"/>
    <s v="Credit Note"/>
    <s v="4401597261"/>
    <s v="BUILDERS WAREHOUSE:NEWMARKET"/>
    <s v="FLORA SELECT MINI PETUNIA 15CM  703610"/>
    <n v="-17"/>
    <n v="41.5"/>
    <n v="-705.5"/>
    <n v="-71869.899999999994"/>
    <x v="16"/>
  </r>
  <r>
    <m/>
    <x v="279"/>
    <s v="Credit Note"/>
    <s v="4401597722"/>
    <s v="BUILDERS WAREHOUSE:NORWOOD"/>
    <s v="FLORA SELECT MINI PETUNIA 15CM  703610"/>
    <n v="-8"/>
    <n v="41.5"/>
    <n v="-332"/>
    <n v="-72201.899999999994"/>
    <x v="16"/>
  </r>
  <r>
    <m/>
    <x v="279"/>
    <s v="Credit Note"/>
    <s v="4401597671"/>
    <s v="BUILDERS WAREHOUSE:NORTHMEAD"/>
    <s v="FLORA SELECT MINI PETUNIA 15CM  703610"/>
    <n v="-18"/>
    <n v="41.5"/>
    <n v="-747"/>
    <n v="-72948.899999999994"/>
    <x v="16"/>
  </r>
  <r>
    <m/>
    <x v="279"/>
    <s v="Credit Note"/>
    <s v="4401597649"/>
    <s v="BUILDERS WAREHOUSE:BRYANSTON"/>
    <s v="FLORA SELECT MINI PETUNIA 15CM  703610"/>
    <n v="-2"/>
    <n v="41.5"/>
    <n v="-83"/>
    <n v="-73031.899999999994"/>
    <x v="16"/>
  </r>
  <r>
    <m/>
    <x v="10"/>
    <s v="Credit Note"/>
    <s v="4401598085"/>
    <s v="BUILDERS WAREHOUSE:BRYANSTON"/>
    <s v="FLORA SELECT MINI PETUNIA 15CM  703610"/>
    <n v="-1"/>
    <n v="41.5"/>
    <n v="-41.5"/>
    <n v="-73073.399999999994"/>
    <x v="16"/>
  </r>
  <r>
    <m/>
    <x v="42"/>
    <s v="Credit Note"/>
    <s v="4401599091"/>
    <s v="BUILDERS WAREHOUSE:BLOEMFONTEIN"/>
    <s v="FLORA SELECT MINI PETUNIA 15CM  703610"/>
    <n v="-1"/>
    <n v="41.5"/>
    <n v="-41.5"/>
    <n v="-73114.899999999994"/>
    <x v="16"/>
  </r>
  <r>
    <m/>
    <x v="42"/>
    <s v="Credit Note"/>
    <s v="4401598981"/>
    <s v="BUILDERS WAREHOUSE:GREENSTONE"/>
    <s v="FLORA SELECT MINI PETUNIA 15CM  703610"/>
    <n v="-3"/>
    <n v="41.5"/>
    <n v="-124.5"/>
    <n v="-73239.399999999994"/>
    <x v="16"/>
  </r>
  <r>
    <m/>
    <x v="314"/>
    <s v="Credit Note"/>
    <s v="4401599847"/>
    <s v="BUILDERS WAREHOUSE:ROBINDALE"/>
    <s v="FLORA SELECT MINI PETUNIA 15CM  703610"/>
    <n v="-10"/>
    <n v="41.5"/>
    <n v="-415"/>
    <n v="-73654.399999999994"/>
    <x v="16"/>
  </r>
  <r>
    <m/>
    <x v="4"/>
    <s v="Credit Note"/>
    <s v="4401600447"/>
    <s v="BUILDERS WAREHOUSE:ERASMUS PARK"/>
    <s v="FLORA SELECT MINI PETUNIA 15CM  703610"/>
    <n v="-10"/>
    <n v="41.5"/>
    <n v="-415"/>
    <n v="-74069.399999999994"/>
    <x v="16"/>
  </r>
  <r>
    <m/>
    <x v="4"/>
    <s v="Credit Note"/>
    <s v="4401600465"/>
    <s v="BUILDERS WAREHOUSE:CEDAR SQUARE"/>
    <s v="FLORA SELECT MINI PETUNIA 15CM  703610"/>
    <n v="-10"/>
    <n v="41.5"/>
    <n v="-415"/>
    <n v="-74484.399999999994"/>
    <x v="16"/>
  </r>
  <r>
    <m/>
    <x v="43"/>
    <s v="Credit Note"/>
    <s v="4401601455"/>
    <s v="BUILDERS WAREHOUSE:KEMPTON PARK"/>
    <s v="FLORA SELECT MINI PETUNIA 15CM  703610"/>
    <n v="-2"/>
    <n v="41.5"/>
    <n v="-83"/>
    <n v="-74567.399999999994"/>
    <x v="16"/>
  </r>
  <r>
    <m/>
    <x v="11"/>
    <s v="Credit Note"/>
    <s v="4401601833"/>
    <s v="BUILDERS WAREHOUSE:SUNWARD PARK"/>
    <s v="FLORA SELECT MINI PETUNIA 15CM  703610"/>
    <n v="-8"/>
    <n v="41.5"/>
    <n v="-332"/>
    <n v="-74899.399999999994"/>
    <x v="16"/>
  </r>
  <r>
    <m/>
    <x v="11"/>
    <s v="Credit Note"/>
    <s v="4401601786"/>
    <s v="BUILDERS WAREHOUSE:CARNIVAL MALL"/>
    <s v="FLORA SELECT MINI PETUNIA 15CM  703610"/>
    <n v="-5"/>
    <n v="41.5"/>
    <n v="-207.5"/>
    <n v="-75106.899999999994"/>
    <x v="16"/>
  </r>
  <r>
    <m/>
    <x v="11"/>
    <s v="Credit Note"/>
    <s v="4401601821"/>
    <s v="BUILDERS WAREHOUSE:FOURWAYS"/>
    <s v="FLORA SELECT MINI PETUNIA 15CM  703610"/>
    <n v="-6"/>
    <n v="41.5"/>
    <n v="-249"/>
    <n v="-75355.899999999994"/>
    <x v="16"/>
  </r>
  <r>
    <m/>
    <x v="44"/>
    <s v="Credit Note"/>
    <s v="4401602330"/>
    <s v="BUILDERS WAREHOUSE:BOKSBURG (NEW)"/>
    <s v="FLORA SELECT MINI PETUNIA 15CM  703610"/>
    <n v="-21"/>
    <n v="41.5"/>
    <n v="-871.5"/>
    <n v="-76227.399999999994"/>
    <x v="16"/>
  </r>
  <r>
    <m/>
    <x v="3"/>
    <s v="Credit Note"/>
    <s v="4401602756"/>
    <s v="BUILDERS WAREHOUSE:BRYANSTON"/>
    <s v="FLORA SELECT MINI PETUNIA 15CM  703610"/>
    <n v="-1"/>
    <n v="41.5"/>
    <n v="-41.5"/>
    <n v="-76268.899999999994"/>
    <x v="16"/>
  </r>
  <r>
    <m/>
    <x v="13"/>
    <s v="Credit Note"/>
    <s v="4401603574"/>
    <s v="BUILDERS WAREHOUSE:BEDFORDVIEW"/>
    <s v="FLORA SELECT MINI PETUNIA 15CM  703610"/>
    <n v="-22"/>
    <n v="41.5"/>
    <n v="-913"/>
    <n v="-77181.899999999994"/>
    <x v="16"/>
  </r>
  <r>
    <m/>
    <x v="14"/>
    <s v="Credit Note"/>
    <s v="4401603920"/>
    <s v="BUILDERS WAREHOUSE:NEWMARKET"/>
    <s v="FLORA SELECT MINI PETUNIA 15CM  703610"/>
    <n v="-4"/>
    <n v="41.5"/>
    <n v="-166"/>
    <n v="-77347.899999999994"/>
    <x v="16"/>
  </r>
  <r>
    <m/>
    <x v="14"/>
    <s v="Credit Note"/>
    <s v="4401603944"/>
    <s v="BUILDERS WAREHOUSE:FOURWAYS"/>
    <s v="FLORA SELECT MINI PETUNIA 15CM  703610"/>
    <n v="-1"/>
    <n v="41.5"/>
    <n v="-41.5"/>
    <n v="-77389.399999999994"/>
    <x v="16"/>
  </r>
  <r>
    <m/>
    <x v="14"/>
    <s v="Credit Note"/>
    <s v="4401604001"/>
    <s v="BUILDERS WAREHOUSE:LAMBTON"/>
    <s v="FLORA SELECT MINI PETUNIA 15CM  703610"/>
    <n v="-5"/>
    <n v="41.5"/>
    <n v="-207.5"/>
    <n v="-77596.899999999994"/>
    <x v="16"/>
  </r>
  <r>
    <m/>
    <x v="218"/>
    <s v="Credit Note"/>
    <s v="4401605923"/>
    <s v="BUILDERS WAREHOUSE:BLOEMFONTEIN"/>
    <s v="FLORA SELECT MINI PETUNIA 15CM  703610"/>
    <n v="-3"/>
    <n v="41.5"/>
    <n v="-124.5"/>
    <n v="-77721.399999999994"/>
    <x v="16"/>
  </r>
  <r>
    <m/>
    <x v="46"/>
    <s v="Credit Note"/>
    <s v="4401606974"/>
    <s v="BUILDERS WAREHOUSE:LAMBTON"/>
    <s v="FLORA SELECT MINI PETUNIA 15CM  703610"/>
    <n v="-5"/>
    <n v="41.5"/>
    <n v="-207.5"/>
    <n v="-77928.899999999994"/>
    <x v="16"/>
  </r>
  <r>
    <m/>
    <x v="219"/>
    <s v="Credit Note"/>
    <s v="4401607263"/>
    <s v="BUILDERS WAREHOUSE:FLORIDA GLEN"/>
    <s v="FLORA SELECT MINI PETUNIA 15CM  703610"/>
    <n v="-19"/>
    <n v="41.5"/>
    <n v="-788.5"/>
    <n v="-78717.399999999994"/>
    <x v="16"/>
  </r>
  <r>
    <m/>
    <x v="17"/>
    <s v="Credit Note"/>
    <s v="4401607712"/>
    <s v="BUILDERS WAREHOUSE:BETHLEHEM"/>
    <s v="FLORA SELECT MINI PETUNIA 15CM  703610"/>
    <n v="-12"/>
    <n v="41.5"/>
    <n v="-498"/>
    <n v="-79215.399999999994"/>
    <x v="16"/>
  </r>
  <r>
    <m/>
    <x v="17"/>
    <s v="Credit Note"/>
    <s v="4401607719"/>
    <s v="BUILDERS WAREHOUSE:EDENVALE"/>
    <s v="FLORA SELECT MINI PETUNIA 15CM  703610"/>
    <n v="-12"/>
    <n v="41.5"/>
    <n v="-498"/>
    <n v="-79713.399999999994"/>
    <x v="16"/>
  </r>
  <r>
    <m/>
    <x v="17"/>
    <s v="Credit Note"/>
    <s v="4401607739"/>
    <s v="BUILDERS WAREHOUSE:CARNIVAL MALL"/>
    <s v="FLORA SELECT MINI PETUNIA 15CM  703610"/>
    <n v="-2"/>
    <n v="41.5"/>
    <n v="-83"/>
    <n v="-79796.399999999994"/>
    <x v="16"/>
  </r>
  <r>
    <m/>
    <x v="281"/>
    <s v="Credit Note"/>
    <s v="4401609118"/>
    <s v="BUILDERS WAREHOUSE:NEWCASTLE"/>
    <s v="FLORA SELECT MINI PETUNIA 15CM  703610"/>
    <n v="-8"/>
    <n v="41.5"/>
    <n v="-332"/>
    <n v="-80128.399999999994"/>
    <x v="16"/>
  </r>
  <r>
    <m/>
    <x v="47"/>
    <s v="Credit Note"/>
    <s v="4401610107"/>
    <s v="BUILDERS WAREHOUSE:EDENVALE"/>
    <s v="FLORA SELECT MINI PETUNIA 15CM 703610"/>
    <n v="-3"/>
    <n v="41.5"/>
    <n v="-124.5"/>
    <n v="-80252.899999999994"/>
    <x v="16"/>
  </r>
  <r>
    <m/>
    <x v="18"/>
    <s v="Credit Note"/>
    <s v="4401611280"/>
    <s v="BUILDERS WAREHOUSE:FOURWAYS"/>
    <s v="FLORA SELECT MINI PETUNIA 15CM  703610"/>
    <n v="-1"/>
    <n v="41.5"/>
    <n v="-41.5"/>
    <n v="-80294.399999999994"/>
    <x v="16"/>
  </r>
  <r>
    <m/>
    <x v="282"/>
    <s v="Credit Note"/>
    <s v="4401611740"/>
    <s v="BUILDERS WAREHOUSE:SOUTHGATE"/>
    <s v="FLORA SELECT MINI PETUNIA 15CM  703610"/>
    <n v="-4"/>
    <n v="41.5"/>
    <n v="-166"/>
    <n v="-80460.399999999994"/>
    <x v="16"/>
  </r>
  <r>
    <m/>
    <x v="48"/>
    <s v="Credit Note"/>
    <s v="4401612771"/>
    <s v="BUILDERS WAREHOUSE:RIVONIA"/>
    <s v="FLORA SELECT MINI PETUNIA 15CM 703610"/>
    <n v="-2"/>
    <n v="41.5"/>
    <n v="-83"/>
    <n v="-80543.399999999994"/>
    <x v="16"/>
  </r>
  <r>
    <m/>
    <x v="49"/>
    <s v="Credit Note"/>
    <s v="4401613395"/>
    <s v="BUILDERS WAREHOUSE:KEMPTON PARK"/>
    <s v="FLORA SELECT MINI PETUNIA 15CM 703610"/>
    <n v="-18"/>
    <n v="41.5"/>
    <n v="-747"/>
    <n v="-81290.399999999994"/>
    <x v="16"/>
  </r>
  <r>
    <m/>
    <x v="49"/>
    <s v="Credit Note"/>
    <s v="4401613413"/>
    <s v="BUILDERS WAREHOUSE:NOORDHEUWEL"/>
    <s v="FLORA SELECT MINI PETUNIA 15CM 703610"/>
    <n v="-2"/>
    <n v="41.5"/>
    <n v="-83"/>
    <n v="-81373.399999999994"/>
    <x v="16"/>
  </r>
  <r>
    <m/>
    <x v="20"/>
    <s v="Credit Note"/>
    <s v="4401615039"/>
    <s v="BUILDERS WAREHOUSE:BLOEMFONTEIN"/>
    <s v="FLORA SELECT MINI PETUNIA 15CM 703610"/>
    <n v="-7"/>
    <n v="41.5"/>
    <n v="-290.5"/>
    <n v="-81663.899999999994"/>
    <x v="16"/>
  </r>
  <r>
    <m/>
    <x v="20"/>
    <s v="Credit Note"/>
    <s v="4401614978"/>
    <s v="BUILDERS WAREHOUSE:MAFIKENG"/>
    <s v="FLORA SELECT MINI PETUNIA 15CM 703610"/>
    <n v="-10"/>
    <n v="41.5"/>
    <n v="-415"/>
    <n v="-82078.899999999994"/>
    <x v="16"/>
  </r>
  <r>
    <m/>
    <x v="21"/>
    <s v="Credit Note"/>
    <s v="4401615774"/>
    <s v="BUILDERS WAREHOUSE:ERASMUS PARK"/>
    <s v="FLORA SELECT MINI PETUNIA 15CM 703610"/>
    <n v="-13"/>
    <n v="41.5"/>
    <n v="-539.5"/>
    <n v="-82618.399999999994"/>
    <x v="16"/>
  </r>
  <r>
    <s v="Total for FLORA SELECT MINI PETUNIA 15CM"/>
    <x v="0"/>
    <m/>
    <m/>
    <m/>
    <m/>
    <n v="-1991"/>
    <m/>
    <n v="-82618.399999999994"/>
    <m/>
    <x v="0"/>
  </r>
  <r>
    <s v="FLORA SELECT BEGONIA 17CM"/>
    <x v="0"/>
    <m/>
    <m/>
    <m/>
    <m/>
    <m/>
    <m/>
    <m/>
    <m/>
    <x v="0"/>
  </r>
  <r>
    <m/>
    <x v="136"/>
    <s v="Credit Note"/>
    <s v="0850"/>
    <s v="LOTS OF POTS CENTURION"/>
    <s v="BEGONIA 17CM"/>
    <n v="-3"/>
    <n v="47.99"/>
    <n v="-143.97"/>
    <n v="-143.97"/>
    <x v="0"/>
  </r>
  <r>
    <s v="Total for FLORA SELECT BEGONIA 17CM"/>
    <x v="0"/>
    <m/>
    <m/>
    <m/>
    <m/>
    <n v="-3"/>
    <m/>
    <n v="-143.97"/>
    <m/>
    <x v="0"/>
  </r>
  <r>
    <s v="FLOWERS"/>
    <x v="0"/>
    <m/>
    <m/>
    <m/>
    <m/>
    <m/>
    <m/>
    <m/>
    <m/>
    <x v="0"/>
  </r>
  <r>
    <m/>
    <x v="255"/>
    <s v="Credit Note"/>
    <s v="2025IF1"/>
    <s v="IMPALA FLORA"/>
    <s v="FLOWERS"/>
    <n v="-10"/>
    <n v="130.435"/>
    <n v="-1304.3499999999999"/>
    <n v="-1304.3499999999999"/>
    <x v="42"/>
  </r>
  <r>
    <m/>
    <x v="65"/>
    <s v="Credit Note"/>
    <s v="25587"/>
    <s v="LIFESTYLE HOME GARDEN"/>
    <s v="Overcharge"/>
    <n v="-1"/>
    <n v="443.57"/>
    <n v="-443.57"/>
    <n v="-1747.9199999999998"/>
    <x v="0"/>
  </r>
  <r>
    <m/>
    <x v="137"/>
    <s v="Credit Note"/>
    <s v="APR25"/>
    <s v="IMPALA FLORA"/>
    <s v="FLOWERS"/>
    <n v="-16"/>
    <n v="150"/>
    <n v="-2400"/>
    <n v="-4147.92"/>
    <x v="42"/>
  </r>
  <r>
    <m/>
    <x v="233"/>
    <s v="Credit Note"/>
    <s v="1601F"/>
    <s v="IMPALA FLORA"/>
    <s v="FLOWERS"/>
    <n v="-4"/>
    <n v="130.435"/>
    <n v="-521.74"/>
    <n v="-4669.66"/>
    <x v="42"/>
  </r>
  <r>
    <m/>
    <x v="82"/>
    <s v="Credit Note"/>
    <s v="MAY25F"/>
    <s v="IMPALA FLORA"/>
    <s v="FLOWERS"/>
    <n v="-16"/>
    <n v="130.435"/>
    <n v="-2086.96"/>
    <n v="-6756.62"/>
    <x v="42"/>
  </r>
  <r>
    <m/>
    <x v="297"/>
    <s v="Credit Note"/>
    <s v="1602F"/>
    <s v="IMPALA FLORA"/>
    <s v="FLOWERS"/>
    <n v="-4"/>
    <n v="130.435"/>
    <n v="-521.74"/>
    <n v="-7278.36"/>
    <x v="42"/>
  </r>
  <r>
    <m/>
    <x v="87"/>
    <s v="Credit Note"/>
    <s v="1603"/>
    <s v="IMPALA FLORA"/>
    <s v="FLOWERS"/>
    <n v="-4"/>
    <n v="130.435"/>
    <n v="-521.74"/>
    <n v="-7800.0999999999995"/>
    <x v="42"/>
  </r>
  <r>
    <m/>
    <x v="186"/>
    <s v="Credit Note"/>
    <s v="1604"/>
    <s v="IMPALA FLORA"/>
    <s v="FLOWERS"/>
    <n v="-4"/>
    <n v="130.435"/>
    <n v="-521.74"/>
    <n v="-8321.84"/>
    <x v="42"/>
  </r>
  <r>
    <m/>
    <x v="92"/>
    <s v="Credit Note"/>
    <s v="1605"/>
    <s v="IMPALA FLORA"/>
    <s v="FLOWERS"/>
    <n v="-4"/>
    <n v="150"/>
    <n v="-600"/>
    <n v="-8921.84"/>
    <x v="42"/>
  </r>
  <r>
    <m/>
    <x v="268"/>
    <s v="Credit Note"/>
    <s v="1606"/>
    <s v="IMPALA FLORA"/>
    <s v="FLOWERS"/>
    <n v="-4"/>
    <n v="0"/>
    <n v="0"/>
    <n v="-8921.84"/>
    <x v="42"/>
  </r>
  <r>
    <m/>
    <x v="95"/>
    <s v="Credit Note"/>
    <s v="1607"/>
    <s v="IMPALA FLORA"/>
    <s v="FLOWERS"/>
    <n v="-4"/>
    <n v="150"/>
    <n v="-600"/>
    <n v="-9521.84"/>
    <x v="42"/>
  </r>
  <r>
    <m/>
    <x v="100"/>
    <s v="Credit Note"/>
    <s v="1609"/>
    <s v="IMPALA FLORA"/>
    <s v="FLOWERS"/>
    <n v="-8"/>
    <n v="150"/>
    <n v="-1200"/>
    <n v="-10721.84"/>
    <x v="42"/>
  </r>
  <r>
    <m/>
    <x v="103"/>
    <s v="Credit Note"/>
    <s v="1610"/>
    <s v="IMPALA FLORA"/>
    <s v="FLOWERS"/>
    <n v="-3"/>
    <n v="150"/>
    <n v="-450"/>
    <n v="-11171.84"/>
    <x v="42"/>
  </r>
  <r>
    <m/>
    <x v="108"/>
    <s v="Credit Note"/>
    <s v="1611"/>
    <s v="IMPALA FLORA"/>
    <s v="FLOWERS"/>
    <n v="-4"/>
    <n v="150"/>
    <n v="-600"/>
    <n v="-11771.84"/>
    <x v="42"/>
  </r>
  <r>
    <m/>
    <x v="111"/>
    <s v="Credit Note"/>
    <s v="1612"/>
    <s v="IMPALA FLORA"/>
    <s v="FLOWERS"/>
    <n v="-4"/>
    <n v="150"/>
    <n v="-600"/>
    <n v="-12371.84"/>
    <x v="42"/>
  </r>
  <r>
    <m/>
    <x v="116"/>
    <s v="Credit Note"/>
    <s v="01502"/>
    <s v="IMPALA FLORA"/>
    <s v="FLOWERS"/>
    <n v="-3"/>
    <n v="150"/>
    <n v="-450"/>
    <n v="-12821.84"/>
    <x v="42"/>
  </r>
  <r>
    <m/>
    <x v="139"/>
    <s v="Credit Note"/>
    <s v="1613"/>
    <s v="IMPALA FLORA"/>
    <s v="FLOWERS"/>
    <n v="-3"/>
    <n v="150"/>
    <n v="-450"/>
    <n v="-13271.84"/>
    <x v="42"/>
  </r>
  <r>
    <m/>
    <x v="120"/>
    <s v="Credit Note"/>
    <s v="1614"/>
    <s v="IMPALA FLORA"/>
    <s v="FLOWERS"/>
    <n v="-4"/>
    <n v="150"/>
    <n v="-600"/>
    <n v="-13871.84"/>
    <x v="42"/>
  </r>
  <r>
    <m/>
    <x v="141"/>
    <s v="Credit Note"/>
    <s v="1615"/>
    <s v="IMPALA FLORA"/>
    <s v="FLOWERS"/>
    <n v="-4"/>
    <n v="150"/>
    <n v="-600"/>
    <n v="-14471.84"/>
    <x v="42"/>
  </r>
  <r>
    <m/>
    <x v="125"/>
    <s v="Credit Note"/>
    <s v="1616"/>
    <s v="IMPALA FLORA"/>
    <s v="FLOWERS"/>
    <n v="-4"/>
    <n v="150"/>
    <n v="-600"/>
    <n v="-15071.84"/>
    <x v="42"/>
  </r>
  <r>
    <m/>
    <x v="244"/>
    <s v="Credit Note"/>
    <s v="1619"/>
    <s v="IMPALA FLORA"/>
    <s v="FLOWERS"/>
    <n v="-4"/>
    <n v="150"/>
    <n v="-600"/>
    <n v="-15671.84"/>
    <x v="42"/>
  </r>
  <r>
    <m/>
    <x v="215"/>
    <s v="Credit Note"/>
    <s v="1620"/>
    <s v="IMPALA FLORA"/>
    <s v="FLOWERS"/>
    <n v="-4"/>
    <n v="150"/>
    <n v="-600"/>
    <n v="-16271.84"/>
    <x v="42"/>
  </r>
  <r>
    <m/>
    <x v="197"/>
    <s v="Credit Note"/>
    <s v="1621"/>
    <s v="IMPALA FLORA"/>
    <s v="FLOWERS"/>
    <n v="-4"/>
    <n v="150"/>
    <n v="-600"/>
    <n v="-16871.84"/>
    <x v="42"/>
  </r>
  <r>
    <m/>
    <x v="22"/>
    <s v="Credit Note"/>
    <s v="1622"/>
    <s v="IMPALA FLORA"/>
    <s v="FLOWERS"/>
    <n v="-4"/>
    <n v="150"/>
    <n v="-600"/>
    <n v="-17471.84"/>
    <x v="42"/>
  </r>
  <r>
    <m/>
    <x v="23"/>
    <s v="Credit Note"/>
    <s v="1623"/>
    <s v="IMPALA FLORA"/>
    <s v="FLOWERS"/>
    <n v="-4"/>
    <n v="150"/>
    <n v="-600"/>
    <n v="-18071.84"/>
    <x v="42"/>
  </r>
  <r>
    <m/>
    <x v="35"/>
    <s v="Credit Note"/>
    <s v="1624"/>
    <s v="IMPALA FLORA"/>
    <s v="FLOWERS"/>
    <n v="-4"/>
    <n v="150"/>
    <n v="-600"/>
    <n v="-18671.84"/>
    <x v="42"/>
  </r>
  <r>
    <m/>
    <x v="279"/>
    <s v="Credit Note"/>
    <s v="1626"/>
    <s v="IMPALA FLORA"/>
    <s v="FLOWERS"/>
    <n v="-3"/>
    <n v="150"/>
    <n v="-450"/>
    <n v="-19121.84"/>
    <x v="42"/>
  </r>
  <r>
    <m/>
    <x v="280"/>
    <s v="Credit Note"/>
    <s v="1627"/>
    <s v="IMPALA FLORA"/>
    <s v="FLOWERS"/>
    <n v="-4"/>
    <n v="150"/>
    <n v="-600"/>
    <n v="-19721.84"/>
    <x v="42"/>
  </r>
  <r>
    <s v="Total for FLOWERS"/>
    <x v="0"/>
    <m/>
    <m/>
    <m/>
    <m/>
    <n v="-139"/>
    <m/>
    <n v="-19721.84"/>
    <m/>
    <x v="0"/>
  </r>
  <r>
    <s v="COMPOST 15DM BAG"/>
    <x v="0"/>
    <m/>
    <m/>
    <m/>
    <m/>
    <m/>
    <m/>
    <m/>
    <m/>
    <x v="0"/>
  </r>
  <r>
    <m/>
    <x v="331"/>
    <s v="Credit Note"/>
    <s v="664594"/>
    <s v="SPAR SOUTH RAND DC:SPAR THE PALMS"/>
    <s v="COMPOST 15DM BAG"/>
    <n v="-4"/>
    <n v="20.5"/>
    <n v="-82"/>
    <n v="-82"/>
    <x v="43"/>
  </r>
  <r>
    <s v="Total for COMPOST 15DM BAG"/>
    <x v="0"/>
    <m/>
    <m/>
    <m/>
    <m/>
    <n v="-4"/>
    <m/>
    <n v="-82"/>
    <m/>
    <x v="0"/>
  </r>
  <r>
    <s v="POTTING SOIL 15DM BAG"/>
    <x v="0"/>
    <m/>
    <m/>
    <m/>
    <m/>
    <m/>
    <m/>
    <m/>
    <m/>
    <x v="0"/>
  </r>
  <r>
    <m/>
    <x v="178"/>
    <s v="Credit Note"/>
    <s v="747383"/>
    <s v="SPAR SOUTH RAND DC:SPAR THE PALMS"/>
    <s v="POTTING SOIL 15DM BAG"/>
    <n v="-2"/>
    <n v="33.99"/>
    <n v="-67.98"/>
    <n v="-67.98"/>
    <x v="44"/>
  </r>
  <r>
    <m/>
    <x v="331"/>
    <s v="Credit Note"/>
    <s v="664594"/>
    <s v="SPAR SOUTH RAND DC:SPAR THE PALMS"/>
    <s v="POTTING SOIL 15DM BAG"/>
    <n v="-10"/>
    <n v="33.99"/>
    <n v="-339.9"/>
    <n v="-407.88"/>
    <x v="44"/>
  </r>
  <r>
    <s v="Total for POTTING SOIL 15DM BAG"/>
    <x v="0"/>
    <m/>
    <m/>
    <m/>
    <m/>
    <n v="-12"/>
    <m/>
    <n v="-407.88"/>
    <m/>
    <x v="0"/>
  </r>
  <r>
    <s v="HEALTHY LIVING"/>
    <x v="0"/>
    <m/>
    <m/>
    <m/>
    <m/>
    <m/>
    <m/>
    <m/>
    <m/>
    <x v="0"/>
  </r>
  <r>
    <m/>
    <x v="26"/>
    <s v="Credit Note"/>
    <s v="22079"/>
    <s v="LIFESTYLE HOME GARDEN"/>
    <s v="HEALTHY LIVING"/>
    <n v="-12"/>
    <n v="20.25"/>
    <n v="-243"/>
    <n v="-243"/>
    <x v="4"/>
  </r>
  <r>
    <s v="Total for HEALTHY LIVING"/>
    <x v="0"/>
    <m/>
    <m/>
    <m/>
    <m/>
    <n v="-12"/>
    <m/>
    <n v="-243"/>
    <m/>
    <x v="0"/>
  </r>
  <r>
    <s v="Sales"/>
    <x v="0"/>
    <m/>
    <m/>
    <m/>
    <m/>
    <m/>
    <m/>
    <m/>
    <m/>
    <x v="0"/>
  </r>
  <r>
    <m/>
    <x v="82"/>
    <s v="Credit Note"/>
    <s v="100852"/>
    <s v="SPAR SOUTH RAND DC:SPAR THE PALMS"/>
    <s v=""/>
    <n v="-1"/>
    <n v="4809.6099999999997"/>
    <n v="-4809.6099999999997"/>
    <n v="-4809.6099999999997"/>
    <x v="0"/>
  </r>
  <r>
    <m/>
    <x v="300"/>
    <s v="Credit Note"/>
    <s v="CORR"/>
    <s v="CRISANRA KWEKERY"/>
    <s v=""/>
    <n v="-1"/>
    <n v="2170.7600000000002"/>
    <n v="-2170.7600000000002"/>
    <n v="-6980.37"/>
    <x v="0"/>
  </r>
  <r>
    <m/>
    <x v="95"/>
    <s v="Credit Note"/>
    <s v="4401547910"/>
    <s v="BUILDERS WAREHOUSE:CARNIVAL MALL"/>
    <s v="VERBENA 15CM  450520"/>
    <n v="-7"/>
    <n v="41.5"/>
    <n v="-290.5"/>
    <n v="-7270.87"/>
    <x v="12"/>
  </r>
  <r>
    <m/>
    <x v="132"/>
    <s v="Credit Note"/>
    <s v="1393"/>
    <s v="THYME SQUARE"/>
    <s v="POLE EDGING"/>
    <n v="-12"/>
    <n v="219.95"/>
    <n v="-2639.4"/>
    <n v="-9910.27"/>
    <x v="0"/>
  </r>
  <r>
    <m/>
    <x v="132"/>
    <s v="Credit Note"/>
    <s v="1393"/>
    <s v="THYME SQUARE"/>
    <s v="LOG STEPPING STONES"/>
    <n v="-3"/>
    <n v="43.95"/>
    <n v="-131.85"/>
    <n v="-10042.120000000001"/>
    <x v="0"/>
  </r>
  <r>
    <m/>
    <x v="132"/>
    <s v="Credit Note"/>
    <s v="1393"/>
    <s v="THYME SQUARE"/>
    <s v="DOOR MAT"/>
    <n v="-1"/>
    <n v="359.95"/>
    <n v="-359.95"/>
    <n v="-10402.070000000002"/>
    <x v="0"/>
  </r>
  <r>
    <m/>
    <x v="132"/>
    <s v="Credit Note"/>
    <s v="1393"/>
    <s v="THYME SQUARE"/>
    <s v="FEET STEPPING STONES"/>
    <n v="-3"/>
    <n v="69.95"/>
    <n v="-209.85"/>
    <n v="-10611.920000000002"/>
    <x v="0"/>
  </r>
  <r>
    <s v="Total for Sales"/>
    <x v="0"/>
    <m/>
    <m/>
    <m/>
    <m/>
    <n v="-28"/>
    <m/>
    <n v="-10611.920000000002"/>
    <m/>
    <x v="0"/>
  </r>
  <r>
    <s v="SPAR COLOUR MAGIC 12CM"/>
    <x v="0"/>
    <m/>
    <m/>
    <m/>
    <m/>
    <m/>
    <m/>
    <m/>
    <m/>
    <x v="0"/>
  </r>
  <r>
    <m/>
    <x v="249"/>
    <s v="Credit Note"/>
    <s v="132252"/>
    <s v="SPAR SOUTH RAND DC:SPAR WALKERVILLE"/>
    <s v="SPAR COLOUR MAGIC 12CM 737186350246"/>
    <n v="-62"/>
    <n v="11.2"/>
    <n v="-694.4"/>
    <n v="-694.4"/>
    <x v="2"/>
  </r>
  <r>
    <m/>
    <x v="291"/>
    <s v="Credit Note"/>
    <s v="727498"/>
    <s v="SPAR SOUTH RAND DC:SPAR THE PALMS"/>
    <s v="SPAR COLOUR MAGIC 12CM 737186350246"/>
    <n v="-12"/>
    <n v="13.7"/>
    <n v="-164.4"/>
    <n v="-858.8"/>
    <x v="2"/>
  </r>
  <r>
    <m/>
    <x v="156"/>
    <s v="Credit Note"/>
    <s v="1087"/>
    <s v="SPAR SOUTH RAND DC:SPAR WALKERVILLE"/>
    <s v="SPAR COLOUR MAGIC 12CM 737186350246"/>
    <n v="-4"/>
    <n v="13.7"/>
    <n v="-54.8"/>
    <n v="-913.59999999999991"/>
    <x v="2"/>
  </r>
  <r>
    <m/>
    <x v="178"/>
    <s v="Credit Note"/>
    <s v="477289"/>
    <s v="SPAR SOUTH RAND DC:SPAR WALKERVILLE"/>
    <s v="SPAR COLOUR MAGIC 12CM 737186350246"/>
    <n v="-32"/>
    <n v="13.7"/>
    <n v="-438.4"/>
    <n v="-1352"/>
    <x v="2"/>
  </r>
  <r>
    <m/>
    <x v="178"/>
    <s v="Credit Note"/>
    <s v="747383"/>
    <s v="SPAR SOUTH RAND DC:SPAR THE PALMS"/>
    <s v="SPAR COLOUR MAGIC 12CM 737186350246"/>
    <n v="-21"/>
    <n v="13.7"/>
    <n v="-287.7"/>
    <n v="-1639.7"/>
    <x v="2"/>
  </r>
  <r>
    <m/>
    <x v="70"/>
    <s v="Credit Note"/>
    <s v="664649"/>
    <s v="SPAR SOUTH RAND DC:SPAR THE PALMS"/>
    <s v="SPAR COLOUR MAGIC 12CM 737186350246"/>
    <n v="-29"/>
    <n v="13.7"/>
    <n v="-397.3"/>
    <n v="-2037"/>
    <x v="2"/>
  </r>
  <r>
    <m/>
    <x v="258"/>
    <s v="Credit Note"/>
    <s v="311078"/>
    <s v="SPAR SOUTH RAND DC:SPAR WALKERVILLE"/>
    <s v="SPAR COLOUR MAGIC 12CM 737186350246"/>
    <n v="-15"/>
    <n v="13.7"/>
    <n v="-205.5"/>
    <n v="-2242.5"/>
    <x v="2"/>
  </r>
  <r>
    <m/>
    <x v="183"/>
    <s v="Credit Note"/>
    <s v="727545"/>
    <s v="SPAR SOUTH RAND DC:SPAR THE PALMS"/>
    <s v="SPAR COLOUR MAGIC 12CM 737186350246"/>
    <n v="-39"/>
    <n v="13.095641000000001"/>
    <n v="-510.73"/>
    <n v="-2753.23"/>
    <x v="2"/>
  </r>
  <r>
    <m/>
    <x v="331"/>
    <s v="Credit Note"/>
    <s v="664593"/>
    <s v="SPAR SOUTH RAND DC:SPAR THE PALMS"/>
    <s v="SPAR COLOUR MAGIC 12CM 737186350246"/>
    <n v="-157"/>
    <n v="13.0956051"/>
    <n v="-2056.0100000000002"/>
    <n v="-4809.24"/>
    <x v="2"/>
  </r>
  <r>
    <m/>
    <x v="331"/>
    <s v="Credit Note"/>
    <s v="664594"/>
    <s v="SPAR SOUTH RAND DC:SPAR THE PALMS"/>
    <s v="SPAR COLOUR MAGIC 12CM 737186350246"/>
    <n v="-18"/>
    <n v="13.095555600000001"/>
    <n v="-235.72"/>
    <n v="-5044.96"/>
    <x v="2"/>
  </r>
  <r>
    <s v="Total for SPAR COLOUR MAGIC 12CM"/>
    <x v="0"/>
    <m/>
    <m/>
    <m/>
    <m/>
    <n v="-389"/>
    <m/>
    <n v="-5044.96"/>
    <m/>
    <x v="0"/>
  </r>
  <r>
    <s v="SPAR COLOUR MAGIC 15CM"/>
    <x v="0"/>
    <m/>
    <m/>
    <m/>
    <m/>
    <m/>
    <m/>
    <m/>
    <m/>
    <x v="0"/>
  </r>
  <r>
    <m/>
    <x v="144"/>
    <s v="Credit Note"/>
    <s v="747442"/>
    <s v="SPAR SOUTH RAND DC:SPAR THE PALMS"/>
    <s v="SPAR COLOUR MAGIC 15CM"/>
    <n v="-16"/>
    <n v="22.99"/>
    <n v="-367.84"/>
    <n v="-367.84"/>
    <x v="11"/>
  </r>
  <r>
    <m/>
    <x v="149"/>
    <s v="Credit Note"/>
    <s v="746892"/>
    <s v="SPAR SOUTH RAND DC:SPAR THE PALMS"/>
    <s v="SPAR COLOUR MAGIC 15CM"/>
    <n v="-14"/>
    <n v="22.99"/>
    <n v="-321.86"/>
    <n v="-689.7"/>
    <x v="11"/>
  </r>
  <r>
    <m/>
    <x v="150"/>
    <s v="Credit Note"/>
    <s v="746817"/>
    <s v="SPAR SOUTH RAND DC:SPAR THE PALMS"/>
    <s v="SPAR COLOUR MAGIC 15CM"/>
    <n v="-41"/>
    <n v="22.99"/>
    <n v="-942.59"/>
    <n v="-1632.29"/>
    <x v="11"/>
  </r>
  <r>
    <m/>
    <x v="291"/>
    <s v="Credit Note"/>
    <s v="727498"/>
    <s v="SPAR SOUTH RAND DC:SPAR THE PALMS"/>
    <s v="SPAR COLOUR MAGIC 15CM"/>
    <n v="-30"/>
    <n v="22.99"/>
    <n v="-689.7"/>
    <n v="-2321.9899999999998"/>
    <x v="11"/>
  </r>
  <r>
    <m/>
    <x v="156"/>
    <s v="Credit Note"/>
    <s v="1087"/>
    <s v="SPAR SOUTH RAND DC:SPAR WALKERVILLE"/>
    <s v="SPAR COLOUR MAGIC 15CM"/>
    <n v="-3"/>
    <n v="22.99"/>
    <n v="-68.97"/>
    <n v="-2390.9599999999996"/>
    <x v="11"/>
  </r>
  <r>
    <m/>
    <x v="256"/>
    <s v="Credit Note"/>
    <s v="1036"/>
    <s v="SPAR SOUTH RAND DC:SPAR WALKERVILLE"/>
    <s v="SPAR COLOUR MAGIC 15CM"/>
    <n v="-4"/>
    <n v="22.9"/>
    <n v="-91.6"/>
    <n v="-2482.5599999999995"/>
    <x v="11"/>
  </r>
  <r>
    <m/>
    <x v="175"/>
    <s v="Credit Note"/>
    <s v="314140"/>
    <s v="SPAR SOUTH RAND DC:SPAR WALKERVILLE"/>
    <s v="SPAR COLOUR MAGIC 15CM"/>
    <n v="-7"/>
    <n v="22.99"/>
    <n v="-160.93"/>
    <n v="-2643.4899999999993"/>
    <x v="11"/>
  </r>
  <r>
    <m/>
    <x v="178"/>
    <s v="Credit Note"/>
    <s v="477289"/>
    <s v="SPAR SOUTH RAND DC:SPAR WALKERVILLE"/>
    <s v="SPAR COLOUR MAGIC 15CM"/>
    <n v="-2"/>
    <n v="22.99"/>
    <n v="-45.98"/>
    <n v="-2689.4699999999993"/>
    <x v="11"/>
  </r>
  <r>
    <m/>
    <x v="178"/>
    <s v="Credit Note"/>
    <s v="747383"/>
    <s v="SPAR SOUTH RAND DC:SPAR THE PALMS"/>
    <s v="SPAR COLOUR MAGIC 15CM"/>
    <n v="-27"/>
    <n v="22.99"/>
    <n v="-620.73"/>
    <n v="-3310.1999999999994"/>
    <x v="11"/>
  </r>
  <r>
    <m/>
    <x v="70"/>
    <s v="Credit Note"/>
    <s v="664649"/>
    <s v="SPAR SOUTH RAND DC:SPAR THE PALMS"/>
    <s v="SPAR COLOUR MAGIC 15CM"/>
    <n v="-14"/>
    <n v="22.99"/>
    <n v="-321.86"/>
    <n v="-3632.0599999999995"/>
    <x v="11"/>
  </r>
  <r>
    <m/>
    <x v="258"/>
    <s v="Credit Note"/>
    <s v="311078"/>
    <s v="SPAR SOUTH RAND DC:SPAR WALKERVILLE"/>
    <s v="SPAR COLOUR MAGIC 15CM"/>
    <n v="-26"/>
    <n v="22.99"/>
    <n v="-597.74"/>
    <n v="-4229.7999999999993"/>
    <x v="11"/>
  </r>
  <r>
    <m/>
    <x v="183"/>
    <s v="Credit Note"/>
    <s v="727545"/>
    <s v="SPAR SOUTH RAND DC:SPAR THE PALMS"/>
    <s v="SPAR COLOUR MAGIC 15CM"/>
    <n v="-40"/>
    <n v="22.99"/>
    <n v="-919.6"/>
    <n v="-5149.3999999999996"/>
    <x v="11"/>
  </r>
  <r>
    <m/>
    <x v="331"/>
    <s v="Credit Note"/>
    <s v="664593"/>
    <s v="SPAR SOUTH RAND DC:SPAR THE PALMS"/>
    <s v="SPAR COLOUR MAGIC 15CM"/>
    <n v="-137"/>
    <n v="22.99"/>
    <n v="-3149.63"/>
    <n v="-8299.0299999999988"/>
    <x v="11"/>
  </r>
  <r>
    <s v="Total for SPAR COLOUR MAGIC 15CM"/>
    <x v="0"/>
    <m/>
    <m/>
    <m/>
    <m/>
    <n v="-361"/>
    <m/>
    <n v="-8299.0299999999988"/>
    <m/>
    <x v="0"/>
  </r>
  <r>
    <s v="SPAR COLOUR MAGIC 25CM"/>
    <x v="0"/>
    <m/>
    <m/>
    <m/>
    <m/>
    <m/>
    <m/>
    <m/>
    <m/>
    <x v="0"/>
  </r>
  <r>
    <m/>
    <x v="149"/>
    <s v="Credit Note"/>
    <s v="746892"/>
    <s v="SPAR SOUTH RAND DC:SPAR THE PALMS"/>
    <s v="SPAR COLOUR MAGIC 25CM 737186350260"/>
    <n v="-1"/>
    <n v="83.2"/>
    <n v="-83.2"/>
    <n v="-83.2"/>
    <x v="29"/>
  </r>
  <r>
    <m/>
    <x v="255"/>
    <s v="Credit Note"/>
    <s v="664062"/>
    <s v="SPAR SOUTH RAND DC:SPAR THE PALMS"/>
    <s v="SPAR COLOUR MAGIC 25CM 737186350260"/>
    <n v="-1"/>
    <n v="83.2"/>
    <n v="-83.2"/>
    <n v="-166.4"/>
    <x v="29"/>
  </r>
  <r>
    <m/>
    <x v="291"/>
    <s v="Credit Note"/>
    <s v="727498"/>
    <s v="SPAR SOUTH RAND DC:SPAR THE PALMS"/>
    <s v="SPAR COLOUR MAGIC 25CM 737186350260"/>
    <n v="-6"/>
    <n v="77"/>
    <n v="-462"/>
    <n v="-628.4"/>
    <x v="29"/>
  </r>
  <r>
    <m/>
    <x v="247"/>
    <s v="Credit Note"/>
    <s v="727728"/>
    <s v="SPAR SOUTH RAND DC:SPAR THE PALMS"/>
    <s v="SPAR COLOUR MAGIC 25CM 737186350260"/>
    <n v="-14"/>
    <n v="83.2"/>
    <n v="-1164.8"/>
    <n v="-1793.1999999999998"/>
    <x v="29"/>
  </r>
  <r>
    <m/>
    <x v="178"/>
    <s v="Credit Note"/>
    <s v="747383"/>
    <s v="SPAR SOUTH RAND DC:SPAR THE PALMS"/>
    <s v="SPAR COLOUR MAGIC 25CM 737186350260"/>
    <n v="-12"/>
    <n v="83.2"/>
    <n v="-998.4"/>
    <n v="-2791.6"/>
    <x v="29"/>
  </r>
  <r>
    <m/>
    <x v="183"/>
    <s v="Credit Note"/>
    <s v="727545"/>
    <s v="SPAR SOUTH RAND DC:SPAR THE PALMS"/>
    <s v="SPAR COLOUR MAGIC 25CM 737186350260"/>
    <n v="-6"/>
    <n v="83.2"/>
    <n v="-499.2"/>
    <n v="-3290.7999999999997"/>
    <x v="29"/>
  </r>
  <r>
    <m/>
    <x v="331"/>
    <s v="Credit Note"/>
    <s v="664594"/>
    <s v="SPAR SOUTH RAND DC:SPAR THE PALMS"/>
    <s v="SPAR COLOUR MAGIC 25CM 737186350260"/>
    <n v="-5"/>
    <n v="83.2"/>
    <n v="-416"/>
    <n v="-3706.7999999999997"/>
    <x v="29"/>
  </r>
  <r>
    <m/>
    <x v="125"/>
    <s v="Credit Note"/>
    <s v="14980"/>
    <s v="BUCO SSC:BRITS"/>
    <s v="SPAR COLOUR MAGIC 25CM 737186350260"/>
    <n v="-1"/>
    <n v="87.99"/>
    <n v="-87.99"/>
    <n v="-3794.7899999999995"/>
    <x v="29"/>
  </r>
  <r>
    <s v="Total for SPAR COLOUR MAGIC 25CM"/>
    <x v="0"/>
    <m/>
    <m/>
    <m/>
    <m/>
    <n v="-46"/>
    <m/>
    <n v="-3794.7899999999995"/>
    <m/>
    <x v="0"/>
  </r>
  <r>
    <s v="SPAR COLOUR MAGIC 32CM"/>
    <x v="0"/>
    <m/>
    <m/>
    <m/>
    <m/>
    <m/>
    <m/>
    <m/>
    <m/>
    <x v="0"/>
  </r>
  <r>
    <m/>
    <x v="144"/>
    <s v="Credit Note"/>
    <s v="747442"/>
    <s v="SPAR SOUTH RAND DC:SPAR THE PALMS"/>
    <s v="SPAR COLOUR MAGIC 32CM - 737186350345"/>
    <n v="-3"/>
    <n v="125.99"/>
    <n v="-377.97"/>
    <n v="-377.97"/>
    <x v="34"/>
  </r>
  <r>
    <s v="Total for SPAR COLOUR MAGIC 32CM"/>
    <x v="0"/>
    <m/>
    <m/>
    <m/>
    <m/>
    <n v="-3"/>
    <m/>
    <n v="-377.97"/>
    <m/>
    <x v="0"/>
  </r>
  <r>
    <s v="SPAR COLOUR MAGIC 9CM"/>
    <x v="0"/>
    <m/>
    <m/>
    <m/>
    <m/>
    <m/>
    <m/>
    <m/>
    <m/>
    <x v="0"/>
  </r>
  <r>
    <m/>
    <x v="175"/>
    <s v="Credit Note"/>
    <s v="314140"/>
    <s v="SPAR SOUTH RAND DC:SPAR WALKERVILLE"/>
    <s v="SPAR COLOUR MAGIC 9CM 737186350239"/>
    <n v="-3"/>
    <n v="9.0399999999999991"/>
    <n v="-27.12"/>
    <n v="-27.12"/>
    <x v="37"/>
  </r>
  <r>
    <s v="Total for SPAR COLOUR MAGIC 9CM"/>
    <x v="0"/>
    <m/>
    <m/>
    <m/>
    <m/>
    <n v="-3"/>
    <m/>
    <n v="-27.12"/>
    <m/>
    <x v="0"/>
  </r>
  <r>
    <s v="SPAR HANGING BASKET 20CM"/>
    <x v="0"/>
    <m/>
    <m/>
    <m/>
    <m/>
    <m/>
    <m/>
    <m/>
    <m/>
    <x v="0"/>
  </r>
  <r>
    <m/>
    <x v="255"/>
    <s v="Credit Note"/>
    <s v="664062"/>
    <s v="SPAR SOUTH RAND DC:SPAR THE PALMS"/>
    <s v="SPAR HANGING BASKET 20CM 737186350338"/>
    <n v="-5"/>
    <n v="70.5"/>
    <n v="-352.5"/>
    <n v="-352.5"/>
    <x v="28"/>
  </r>
  <r>
    <m/>
    <x v="291"/>
    <s v="Credit Note"/>
    <s v="727498"/>
    <s v="SPAR SOUTH RAND DC:SPAR THE PALMS"/>
    <s v="SPAR HANGING BASKET 20CM 737186350338"/>
    <n v="-3"/>
    <n v="70.5"/>
    <n v="-211.5"/>
    <n v="-564"/>
    <x v="28"/>
  </r>
  <r>
    <m/>
    <x v="247"/>
    <s v="Credit Note"/>
    <s v="727728"/>
    <s v="SPAR SOUTH RAND DC:SPAR THE PALMS"/>
    <s v="SPAR HANGING BASKET 20CM 737186350338"/>
    <n v="-13"/>
    <n v="70.5"/>
    <n v="-916.5"/>
    <n v="-1480.5"/>
    <x v="28"/>
  </r>
  <r>
    <m/>
    <x v="178"/>
    <s v="Credit Note"/>
    <s v="747383"/>
    <s v="SPAR SOUTH RAND DC:SPAR THE PALMS"/>
    <s v="SPAR HANGING BASKET 20CM 737186350338"/>
    <n v="-14"/>
    <n v="70.5"/>
    <n v="-987"/>
    <n v="-2467.5"/>
    <x v="28"/>
  </r>
  <r>
    <m/>
    <x v="183"/>
    <s v="Credit Note"/>
    <s v="727545"/>
    <s v="SPAR SOUTH RAND DC:SPAR THE PALMS"/>
    <s v="SPAR HANGING BASKET 20CM 737186350338"/>
    <n v="-1"/>
    <n v="70.5"/>
    <n v="-70.5"/>
    <n v="-2538"/>
    <x v="28"/>
  </r>
  <r>
    <m/>
    <x v="331"/>
    <s v="Credit Note"/>
    <s v="664593"/>
    <s v="SPAR SOUTH RAND DC:SPAR THE PALMS"/>
    <s v="SPAR HANGING BASKET 20CM 737186350338"/>
    <n v="-18"/>
    <n v="70.5"/>
    <n v="-1269"/>
    <n v="-3807"/>
    <x v="28"/>
  </r>
  <r>
    <m/>
    <x v="17"/>
    <s v="Credit Note"/>
    <s v="15555"/>
    <s v="BUCO SSC:BRITS"/>
    <s v="SPAR HANGING BASKET 20CM 737186350338"/>
    <n v="-1"/>
    <n v="74.75"/>
    <n v="-74.75"/>
    <n v="-3881.75"/>
    <x v="28"/>
  </r>
  <r>
    <s v="Total for SPAR HANGING BASKET 20CM"/>
    <x v="0"/>
    <m/>
    <m/>
    <m/>
    <m/>
    <n v="-55"/>
    <m/>
    <n v="-3881.75"/>
    <m/>
    <x v="0"/>
  </r>
  <r>
    <s v="SPAR HANGING BASKET 25CM"/>
    <x v="0"/>
    <m/>
    <m/>
    <m/>
    <m/>
    <m/>
    <m/>
    <m/>
    <m/>
    <x v="0"/>
  </r>
  <r>
    <m/>
    <x v="249"/>
    <s v="Credit Note"/>
    <s v="132252"/>
    <s v="SPAR SOUTH RAND DC:SPAR WALKERVILLE"/>
    <s v="SPAR HANGING BASKET 25CM 737186350345"/>
    <n v="-2"/>
    <n v="118.8"/>
    <n v="-237.6"/>
    <n v="-237.6"/>
    <x v="33"/>
  </r>
  <r>
    <m/>
    <x v="149"/>
    <s v="Credit Note"/>
    <s v="746892"/>
    <s v="SPAR SOUTH RAND DC:SPAR THE PALMS"/>
    <s v="SPAR HANGING BASKET 25CM 737186350345"/>
    <n v="-1"/>
    <n v="125.99"/>
    <n v="-125.99"/>
    <n v="-363.59"/>
    <x v="33"/>
  </r>
  <r>
    <m/>
    <x v="150"/>
    <s v="Credit Note"/>
    <s v="746817"/>
    <s v="SPAR SOUTH RAND DC:SPAR THE PALMS"/>
    <s v="SPAR HANGING BASKET 25CM 737186350345"/>
    <n v="-9"/>
    <n v="116.7"/>
    <n v="-1050.3"/>
    <n v="-1413.8899999999999"/>
    <x v="33"/>
  </r>
  <r>
    <m/>
    <x v="291"/>
    <s v="Credit Note"/>
    <s v="727498"/>
    <s v="SPAR SOUTH RAND DC:SPAR THE PALMS"/>
    <s v="SPAR HANGING BASKET 25CM 737186350345"/>
    <n v="-2"/>
    <n v="125.99"/>
    <n v="-251.98"/>
    <n v="-1665.87"/>
    <x v="33"/>
  </r>
  <r>
    <m/>
    <x v="247"/>
    <s v="Credit Note"/>
    <s v="727728"/>
    <s v="SPAR SOUTH RAND DC:SPAR THE PALMS"/>
    <s v="SPAR HANGING BASKET 25CM 737186350345"/>
    <n v="-15"/>
    <n v="125.99"/>
    <n v="-1889.85"/>
    <n v="-3555.72"/>
    <x v="33"/>
  </r>
  <r>
    <m/>
    <x v="183"/>
    <s v="Credit Note"/>
    <s v="727545"/>
    <s v="SPAR SOUTH RAND DC:SPAR THE PALMS"/>
    <s v="SPAR HANGING BASKET 25CM 737186350345"/>
    <n v="-3"/>
    <n v="125.99"/>
    <n v="-377.97"/>
    <n v="-3933.6899999999996"/>
    <x v="33"/>
  </r>
  <r>
    <m/>
    <x v="331"/>
    <s v="Credit Note"/>
    <s v="664593"/>
    <s v="SPAR SOUTH RAND DC:SPAR THE PALMS"/>
    <s v="SPAR HANGING BASKET 25CM 737186350345"/>
    <n v="-15"/>
    <n v="125.99"/>
    <n v="-1889.85"/>
    <n v="-5823.5399999999991"/>
    <x v="33"/>
  </r>
  <r>
    <m/>
    <x v="108"/>
    <s v="Credit Note"/>
    <s v="56237"/>
    <s v="BUCO SSC:BRITS"/>
    <s v="HANGING BASKET 25CM 737186350345"/>
    <n v="-1"/>
    <n v="133.5"/>
    <n v="-133.5"/>
    <n v="-5957.0399999999991"/>
    <x v="33"/>
  </r>
  <r>
    <m/>
    <x v="111"/>
    <s v="Credit Note"/>
    <s v="240132"/>
    <s v="BUCO SSC:BRITS"/>
    <s v="HANGING BASKET 25CM 737186350345"/>
    <n v="-5"/>
    <n v="133.5"/>
    <n v="-667.5"/>
    <n v="-6624.5399999999991"/>
    <x v="33"/>
  </r>
  <r>
    <s v="Total for SPAR HANGING BASKET 25CM"/>
    <x v="0"/>
    <m/>
    <m/>
    <m/>
    <m/>
    <n v="-53"/>
    <m/>
    <n v="-6624.5399999999991"/>
    <m/>
    <x v="0"/>
  </r>
  <r>
    <s v="SPAR HERB 12CM"/>
    <x v="0"/>
    <m/>
    <m/>
    <m/>
    <m/>
    <m/>
    <m/>
    <m/>
    <m/>
    <x v="0"/>
  </r>
  <r>
    <m/>
    <x v="291"/>
    <s v="Credit Note"/>
    <s v="727498"/>
    <s v="SPAR SOUTH RAND DC:SPAR THE PALMS"/>
    <s v="SPAR HERB 12CM 737186350215"/>
    <n v="-2"/>
    <n v="22.99"/>
    <n v="-45.98"/>
    <n v="-45.98"/>
    <x v="4"/>
  </r>
  <r>
    <m/>
    <x v="175"/>
    <s v="Credit Note"/>
    <s v="314140"/>
    <s v="SPAR SOUTH RAND DC:SPAR WALKERVILLE"/>
    <s v="SPAR HERB 12CM 737186350215"/>
    <n v="-3"/>
    <n v="22.99"/>
    <n v="-68.97"/>
    <n v="-114.94999999999999"/>
    <x v="4"/>
  </r>
  <r>
    <s v="Total for SPAR HERB 12CM"/>
    <x v="0"/>
    <m/>
    <m/>
    <m/>
    <m/>
    <n v="-5"/>
    <m/>
    <n v="-114.94999999999999"/>
    <m/>
    <x v="0"/>
  </r>
  <r>
    <s v="SPAR PALM 25CM"/>
    <x v="0"/>
    <m/>
    <m/>
    <m/>
    <m/>
    <m/>
    <m/>
    <m/>
    <m/>
    <x v="0"/>
  </r>
  <r>
    <m/>
    <x v="150"/>
    <s v="Credit Note"/>
    <s v="746817"/>
    <s v="SPAR SOUTH RAND DC:SPAR THE PALMS"/>
    <s v="SPAR PALM 25CM"/>
    <n v="-1"/>
    <n v="83.2"/>
    <n v="-83.2"/>
    <n v="-83.2"/>
    <x v="45"/>
  </r>
  <r>
    <s v="Total for SPAR PALM 25CM"/>
    <x v="0"/>
    <m/>
    <m/>
    <m/>
    <m/>
    <n v="-1"/>
    <m/>
    <n v="-83.2"/>
    <m/>
    <x v="0"/>
  </r>
  <r>
    <s v="SPAR MID RANGE 15CM"/>
    <x v="0"/>
    <m/>
    <m/>
    <m/>
    <m/>
    <m/>
    <m/>
    <m/>
    <m/>
    <x v="0"/>
  </r>
  <r>
    <m/>
    <x v="144"/>
    <s v="Credit Note"/>
    <s v="747442"/>
    <s v="SPAR SOUTH RAND DC:SPAR THE PALMS"/>
    <s v="SPAR MID RANGE 15CM 737186350284"/>
    <n v="-13"/>
    <n v="34.65"/>
    <n v="-450.45"/>
    <n v="-450.45"/>
    <x v="7"/>
  </r>
  <r>
    <m/>
    <x v="249"/>
    <s v="Credit Note"/>
    <s v="132252"/>
    <s v="SPAR SOUTH RAND DC:SPAR WALKERVILLE"/>
    <s v="SPAR MID RANGE 15CM 737186350284"/>
    <n v="-23"/>
    <n v="31.25"/>
    <n v="-718.75"/>
    <n v="-1169.2"/>
    <x v="7"/>
  </r>
  <r>
    <m/>
    <x v="149"/>
    <s v="Credit Note"/>
    <s v="746892"/>
    <s v="SPAR SOUTH RAND DC:SPAR THE PALMS"/>
    <s v="SPAR MID RANGE 15CM 737186350284"/>
    <n v="-19"/>
    <n v="34.65"/>
    <n v="-658.35"/>
    <n v="-1827.5500000000002"/>
    <x v="7"/>
  </r>
  <r>
    <m/>
    <x v="150"/>
    <s v="Credit Note"/>
    <s v="746817"/>
    <s v="SPAR SOUTH RAND DC:SPAR THE PALMS"/>
    <s v="SPAR MID RANGE 15CM 737186350284"/>
    <n v="-32"/>
    <n v="34.65"/>
    <n v="-1108.8"/>
    <n v="-2936.3500000000004"/>
    <x v="7"/>
  </r>
  <r>
    <m/>
    <x v="255"/>
    <s v="Credit Note"/>
    <s v="664062"/>
    <s v="SPAR SOUTH RAND DC:SPAR THE PALMS"/>
    <s v="SPAR MID RANGE 15CM 737186350284"/>
    <n v="-59"/>
    <n v="34.65"/>
    <n v="-2044.35"/>
    <n v="-4980.7000000000007"/>
    <x v="7"/>
  </r>
  <r>
    <m/>
    <x v="291"/>
    <s v="Credit Note"/>
    <s v="727498"/>
    <s v="SPAR SOUTH RAND DC:SPAR THE PALMS"/>
    <s v="SPAR MID RANGE 15CM 737186350284"/>
    <n v="-14"/>
    <n v="34.65"/>
    <n v="-485.1"/>
    <n v="-5465.8000000000011"/>
    <x v="7"/>
  </r>
  <r>
    <m/>
    <x v="135"/>
    <s v="Credit Note"/>
    <s v="86794A"/>
    <s v="THYME SQUARE"/>
    <s v="AQUILEGIA 15CM"/>
    <n v="-1"/>
    <n v="31.25"/>
    <n v="-31.25"/>
    <n v="-5497.0500000000011"/>
    <x v="0"/>
  </r>
  <r>
    <m/>
    <x v="247"/>
    <s v="Credit Note"/>
    <s v="727728"/>
    <s v="SPAR SOUTH RAND DC:SPAR THE PALMS"/>
    <s v="SPAR MID RANGE 15CM 737186350284"/>
    <n v="-89"/>
    <n v="34.65"/>
    <n v="-3083.85"/>
    <n v="-8580.9000000000015"/>
    <x v="7"/>
  </r>
  <r>
    <m/>
    <x v="178"/>
    <s v="Credit Note"/>
    <s v="747383"/>
    <s v="SPAR SOUTH RAND DC:SPAR THE PALMS"/>
    <s v="SPAR MID RANGE 15CM 737186350284"/>
    <n v="-2"/>
    <n v="34.65"/>
    <n v="-69.3"/>
    <n v="-8650.2000000000007"/>
    <x v="7"/>
  </r>
  <r>
    <m/>
    <x v="70"/>
    <s v="Credit Note"/>
    <s v="664649"/>
    <s v="SPAR SOUTH RAND DC:SPAR THE PALMS"/>
    <s v="SPAR MID RANGE 15CM 737186350284"/>
    <n v="-11"/>
    <n v="34.65"/>
    <n v="-381.15"/>
    <n v="-9031.35"/>
    <x v="7"/>
  </r>
  <r>
    <m/>
    <x v="331"/>
    <s v="Credit Note"/>
    <s v="664593"/>
    <s v="SPAR SOUTH RAND DC:SPAR THE PALMS"/>
    <s v="SPAR MID RANGE 15CM 737186350284"/>
    <n v="-5"/>
    <n v="34.65"/>
    <n v="-173.25"/>
    <n v="-9204.6"/>
    <x v="7"/>
  </r>
  <r>
    <s v="Total for SPAR MID RANGE 15CM"/>
    <x v="0"/>
    <m/>
    <m/>
    <m/>
    <m/>
    <n v="-268"/>
    <m/>
    <n v="-9204.6"/>
    <m/>
    <x v="0"/>
  </r>
  <r>
    <s v="SPAR PATIO 12CM"/>
    <x v="0"/>
    <m/>
    <m/>
    <m/>
    <m/>
    <m/>
    <m/>
    <m/>
    <m/>
    <x v="0"/>
  </r>
  <r>
    <m/>
    <x v="256"/>
    <s v="Credit Note"/>
    <s v="1036"/>
    <s v="SPAR SOUTH RAND DC:SPAR WALKERVILLE"/>
    <s v="SPAR PATIO 12CM 737186350277"/>
    <n v="-1"/>
    <n v="34.65"/>
    <n v="-34.65"/>
    <n v="-34.65"/>
    <x v="10"/>
  </r>
  <r>
    <s v="Total for SPAR PATIO 12CM"/>
    <x v="0"/>
    <m/>
    <m/>
    <m/>
    <m/>
    <n v="-1"/>
    <m/>
    <n v="-34.65"/>
    <m/>
    <x v="0"/>
  </r>
  <r>
    <s v="SPAR PLANT TO PLATE 17CM"/>
    <x v="0"/>
    <m/>
    <m/>
    <m/>
    <m/>
    <m/>
    <m/>
    <m/>
    <m/>
    <x v="0"/>
  </r>
  <r>
    <m/>
    <x v="247"/>
    <s v="Credit Note"/>
    <s v="727728"/>
    <s v="SPAR SOUTH RAND DC:SPAR THE PALMS"/>
    <s v="SPAR PLANT TO PLATE 17CM 737186350222"/>
    <n v="-4"/>
    <n v="33.9"/>
    <n v="-135.6"/>
    <n v="-135.6"/>
    <x v="20"/>
  </r>
  <r>
    <m/>
    <x v="178"/>
    <s v="Credit Note"/>
    <s v="747383"/>
    <s v="SPAR SOUTH RAND DC:SPAR THE PALMS"/>
    <s v="SPAR PLANT TO PLATE 17CM 737186350222"/>
    <n v="-3"/>
    <n v="33.9"/>
    <n v="-101.7"/>
    <n v="-237.3"/>
    <x v="20"/>
  </r>
  <r>
    <m/>
    <x v="70"/>
    <s v="Credit Note"/>
    <s v="664649"/>
    <s v="SPAR SOUTH RAND DC:SPAR THE PALMS"/>
    <s v="SPAR PLANT TO PLATE 17CM 737186350222"/>
    <n v="-15"/>
    <n v="33.9"/>
    <n v="-508.5"/>
    <n v="-745.8"/>
    <x v="20"/>
  </r>
  <r>
    <m/>
    <x v="183"/>
    <s v="Credit Note"/>
    <s v="727545"/>
    <s v="SPAR SOUTH RAND DC:SPAR THE PALMS"/>
    <s v="SPAR PLANT TO PLATE 17CM 737186350222"/>
    <n v="-1"/>
    <n v="33.9"/>
    <n v="-33.9"/>
    <n v="-779.69999999999993"/>
    <x v="20"/>
  </r>
  <r>
    <m/>
    <x v="331"/>
    <s v="Credit Note"/>
    <s v="664593"/>
    <s v="SPAR SOUTH RAND DC:SPAR THE PALMS"/>
    <s v="SPAR PLANT TO PLATE 17CM 737186350222"/>
    <n v="-38"/>
    <n v="33.9"/>
    <n v="-1288.2"/>
    <n v="-2067.9"/>
    <x v="20"/>
  </r>
  <r>
    <m/>
    <x v="192"/>
    <s v="Credit Note"/>
    <s v="88689A"/>
    <s v="CENTRAL NURSERY DEPOT"/>
    <s v="SPAR PLANT TO PLATE 17CM 737186350222"/>
    <n v="-7"/>
    <n v="33.950000000000003"/>
    <n v="-237.65"/>
    <n v="-2305.5500000000002"/>
    <x v="20"/>
  </r>
  <r>
    <s v="Total for SPAR PLANT TO PLATE 17CM"/>
    <x v="0"/>
    <m/>
    <m/>
    <m/>
    <m/>
    <n v="-68"/>
    <m/>
    <n v="-2305.5500000000002"/>
    <m/>
    <x v="0"/>
  </r>
  <r>
    <s v="SPAR SIMPLY BEAUTIFUL 15CM"/>
    <x v="0"/>
    <m/>
    <m/>
    <m/>
    <m/>
    <m/>
    <m/>
    <m/>
    <m/>
    <x v="0"/>
  </r>
  <r>
    <m/>
    <x v="256"/>
    <s v="Credit Note"/>
    <s v="1036"/>
    <s v="SPAR SOUTH RAND DC:SPAR WALKERVILLE"/>
    <s v="SPAR SIMPLY BEAUTIFUL 15CM POT 737186350291"/>
    <n v="-3"/>
    <n v="45.65"/>
    <n v="-136.94999999999999"/>
    <n v="-136.94999999999999"/>
    <x v="12"/>
  </r>
  <r>
    <m/>
    <x v="215"/>
    <s v="Credit Note"/>
    <s v="14939"/>
    <s v="BUCO SSC:BRITS"/>
    <s v="SPAR SIMPLY BEAUTIFUL 15CM POT 737186350291"/>
    <n v="-1"/>
    <n v="45.65"/>
    <n v="-45.65"/>
    <n v="-182.6"/>
    <x v="12"/>
  </r>
  <r>
    <m/>
    <x v="203"/>
    <s v="Credit Note"/>
    <s v="PUR/00059778"/>
    <s v="BUCO SSC:BRITS"/>
    <s v="SPAR SIMPLY BEAUTIFUL 15CM POT 737186350291"/>
    <n v="-2"/>
    <n v="45.65"/>
    <n v="-91.3"/>
    <n v="-273.89999999999998"/>
    <x v="12"/>
  </r>
  <r>
    <m/>
    <x v="17"/>
    <s v="Credit Note"/>
    <s v="15555"/>
    <s v="BUCO SSC:BRITS"/>
    <s v="SPAR SIMPLY BEAUTIFUL 15CM POT 737186350291"/>
    <n v="-7"/>
    <n v="45.65"/>
    <n v="-319.55"/>
    <n v="-593.45000000000005"/>
    <x v="12"/>
  </r>
  <r>
    <s v="Total for SPAR SIMPLY BEAUTIFUL 15CM"/>
    <x v="0"/>
    <m/>
    <m/>
    <m/>
    <m/>
    <n v="-13"/>
    <m/>
    <n v="-593.45000000000005"/>
    <m/>
    <x v="0"/>
  </r>
  <r>
    <s v="SPAR SEASONAL 12CM"/>
    <x v="0"/>
    <m/>
    <m/>
    <m/>
    <m/>
    <m/>
    <m/>
    <m/>
    <m/>
    <x v="0"/>
  </r>
  <r>
    <m/>
    <x v="149"/>
    <s v="Credit Note"/>
    <s v="746892"/>
    <s v="SPAR SOUTH RAND DC:SPAR THE PALMS"/>
    <s v="SPAR SEASONAL 12CM 737186350963"/>
    <n v="-3"/>
    <n v="18.25"/>
    <n v="-54.75"/>
    <n v="-54.75"/>
    <x v="2"/>
  </r>
  <r>
    <m/>
    <x v="291"/>
    <s v="Credit Note"/>
    <s v="727498"/>
    <s v="SPAR SOUTH RAND DC:SPAR THE PALMS"/>
    <s v="SPAR SEASONAL 12CM 737186350963"/>
    <n v="-9"/>
    <n v="18.25"/>
    <n v="-164.25"/>
    <n v="-219"/>
    <x v="2"/>
  </r>
  <r>
    <m/>
    <x v="256"/>
    <s v="Credit Note"/>
    <s v="1036"/>
    <s v="SPAR SOUTH RAND DC:SPAR WALKERVILLE"/>
    <s v="SPAR SEASONAL 12CM 737186350963"/>
    <n v="-1"/>
    <n v="18.25"/>
    <n v="-18.25"/>
    <n v="-237.25"/>
    <x v="2"/>
  </r>
  <r>
    <m/>
    <x v="331"/>
    <s v="Credit Note"/>
    <s v="664594"/>
    <s v="SPAR SOUTH RAND DC:SPAR THE PALMS"/>
    <s v="SPAR SEASONAL 12CM 737186350963"/>
    <n v="-15"/>
    <n v="16.100000000000001"/>
    <n v="-241.5"/>
    <n v="-478.75"/>
    <x v="2"/>
  </r>
  <r>
    <s v="Total for SPAR SEASONAL 12CM"/>
    <x v="0"/>
    <m/>
    <m/>
    <m/>
    <m/>
    <n v="-28"/>
    <m/>
    <n v="-478.75"/>
    <m/>
    <x v="0"/>
  </r>
  <r>
    <s v="SPAR SEEDLINGS"/>
    <x v="0"/>
    <m/>
    <m/>
    <m/>
    <m/>
    <m/>
    <m/>
    <m/>
    <m/>
    <x v="0"/>
  </r>
  <r>
    <m/>
    <x v="247"/>
    <s v="Credit Note"/>
    <s v="727728"/>
    <s v="SPAR SOUTH RAND DC:SPAR THE PALMS"/>
    <s v="SPAR SEEDLINGS 737186350208"/>
    <n v="-78"/>
    <n v="29.65"/>
    <n v="-2312.6999999999998"/>
    <n v="-2312.6999999999998"/>
    <x v="35"/>
  </r>
  <r>
    <s v="Total for SPAR SEEDLINGS"/>
    <x v="0"/>
    <m/>
    <m/>
    <m/>
    <m/>
    <n v="-78"/>
    <m/>
    <n v="-2312.6999999999998"/>
    <m/>
    <x v="0"/>
  </r>
  <r>
    <s v="SYSTEM"/>
    <x v="0"/>
    <m/>
    <m/>
    <m/>
    <m/>
    <m/>
    <m/>
    <m/>
    <m/>
    <x v="0"/>
  </r>
  <r>
    <m/>
    <x v="149"/>
    <s v="Credit Note"/>
    <s v="25002094"/>
    <s v="BUILDERS WAREHOUSE"/>
    <s v="ACCOUNT MANAGEMENT SYSTEM"/>
    <n v="-1"/>
    <n v="4164.62"/>
    <n v="-4164.62"/>
    <n v="-4164.62"/>
    <x v="46"/>
  </r>
  <r>
    <m/>
    <x v="149"/>
    <s v="Credit Note"/>
    <s v="25002094"/>
    <s v="BUILDERS WAREHOUSE"/>
    <s v="ACCOUNT MANAGEMENT SYSTEM"/>
    <n v="-1"/>
    <n v="666.34"/>
    <n v="-666.34"/>
    <n v="-4830.96"/>
    <x v="46"/>
  </r>
  <r>
    <m/>
    <x v="170"/>
    <s v="Credit Note"/>
    <s v="25026980"/>
    <s v="BUILDERS WAREHOUSE"/>
    <s v="ACCOUNT MANAGEMENT SYSTEM"/>
    <n v="-1"/>
    <n v="2729.89"/>
    <n v="-2729.89"/>
    <n v="-7560.85"/>
    <x v="46"/>
  </r>
  <r>
    <m/>
    <x v="170"/>
    <s v="Credit Note"/>
    <s v="25026980"/>
    <s v="BUILDERS WAREHOUSE"/>
    <s v="ACCOUNT MANAGEMENT SYSTEM"/>
    <n v="-1"/>
    <n v="436.78"/>
    <n v="-436.78"/>
    <n v="-7997.63"/>
    <x v="46"/>
  </r>
  <r>
    <m/>
    <x v="65"/>
    <s v="Credit Note"/>
    <s v="25039535"/>
    <s v="BUILDERS WAREHOUSE"/>
    <s v="ACCOUNT MANAGEMENT SYSTEM"/>
    <n v="-1"/>
    <n v="1997.61"/>
    <n v="-1997.61"/>
    <n v="-9995.24"/>
    <x v="46"/>
  </r>
  <r>
    <m/>
    <x v="65"/>
    <s v="Credit Note"/>
    <s v="25039535"/>
    <s v="BUILDERS WAREHOUSE"/>
    <s v="ACCOUNT MANAGEMENT SYSTEM"/>
    <n v="-1"/>
    <n v="319.62"/>
    <n v="-319.62"/>
    <n v="-10314.86"/>
    <x v="46"/>
  </r>
  <r>
    <m/>
    <x v="82"/>
    <s v="Credit Note"/>
    <s v="25065037"/>
    <s v="BUILDERS WAREHOUSE"/>
    <s v="ACCOUNT MANAGEMENT SYSTEM"/>
    <n v="-1"/>
    <n v="1965.59"/>
    <n v="-1965.59"/>
    <n v="-12280.45"/>
    <x v="46"/>
  </r>
  <r>
    <m/>
    <x v="82"/>
    <s v="Credit Note"/>
    <s v="25065037"/>
    <s v="BUILDERS WAREHOUSE"/>
    <s v="ACCOUNT MANAGEMENT SYSTEM"/>
    <n v="-1"/>
    <n v="314.49"/>
    <n v="-314.49"/>
    <n v="-12594.94"/>
    <x v="46"/>
  </r>
  <r>
    <m/>
    <x v="300"/>
    <s v="Credit Note"/>
    <s v="25078314"/>
    <s v="BUILDERS WAREHOUSE"/>
    <s v="ACCOUNT MANAGEMENT SYSTEM"/>
    <n v="-1"/>
    <n v="1635.86"/>
    <n v="-1635.86"/>
    <n v="-14230.800000000001"/>
    <x v="46"/>
  </r>
  <r>
    <m/>
    <x v="300"/>
    <s v="Credit Note"/>
    <s v="25078314"/>
    <s v="BUILDERS WAREHOUSE"/>
    <s v="ACCOUNT MANAGEMENT SYSTEM"/>
    <n v="-1"/>
    <n v="261.74"/>
    <n v="-261.74"/>
    <n v="-14492.54"/>
    <x v="46"/>
  </r>
  <r>
    <m/>
    <x v="328"/>
    <s v="Credit Note"/>
    <s v="25091292"/>
    <s v="BUILDERS WAREHOUSE"/>
    <s v="ACCOUNT MANAGEMENT SYSTEM"/>
    <n v="-1"/>
    <n v="4487.4399999999996"/>
    <n v="-4487.4399999999996"/>
    <n v="-18979.98"/>
    <x v="46"/>
  </r>
  <r>
    <m/>
    <x v="328"/>
    <s v="Credit Note"/>
    <s v="25091292"/>
    <s v="BUILDERS WAREHOUSE"/>
    <s v="ACCOUNT MANAGEMENT SYSTEM"/>
    <n v="-1"/>
    <n v="717.99"/>
    <n v="-717.99"/>
    <n v="-19697.97"/>
    <x v="46"/>
  </r>
  <r>
    <m/>
    <x v="119"/>
    <s v="Credit Note"/>
    <s v="25109483"/>
    <s v="BUILDERS WAREHOUSE"/>
    <s v="ACCOUNT MANAGEMENT SYSTEM"/>
    <n v="-1"/>
    <n v="6981.18"/>
    <n v="-6981.18"/>
    <n v="-26679.15"/>
    <x v="46"/>
  </r>
  <r>
    <m/>
    <x v="119"/>
    <s v="Credit Note"/>
    <s v="25109483"/>
    <s v="BUILDERS WAREHOUSE"/>
    <s v="ACCOUNT MANAGEMENT SYSTEM"/>
    <n v="-1"/>
    <n v="1116.99"/>
    <n v="-1116.99"/>
    <n v="-27796.140000000003"/>
    <x v="46"/>
  </r>
  <r>
    <m/>
    <x v="244"/>
    <s v="Credit Note"/>
    <s v="25121005"/>
    <s v="BUILDERS WAREHOUSE"/>
    <s v="ACCOUNT MANAGEMENT SYSTEM"/>
    <n v="-1"/>
    <n v="5444.35"/>
    <n v="-5444.35"/>
    <n v="-33240.490000000005"/>
    <x v="46"/>
  </r>
  <r>
    <m/>
    <x v="244"/>
    <s v="Credit Note"/>
    <s v="25121005"/>
    <s v="BUILDERS WAREHOUSE"/>
    <s v="ACCOUNT MANAGEMENT SYSTEM"/>
    <n v="-1"/>
    <n v="871.1"/>
    <n v="-871.1"/>
    <n v="-34111.590000000004"/>
    <x v="46"/>
  </r>
  <r>
    <m/>
    <x v="329"/>
    <s v="Credit Note"/>
    <s v="25133693"/>
    <s v="BUILDERS WAREHOUSE"/>
    <s v="ACCOUNT MANAGEMENT SYSTEM"/>
    <n v="-1"/>
    <n v="5766.9"/>
    <n v="-5766.9"/>
    <n v="-39878.490000000005"/>
    <x v="46"/>
  </r>
  <r>
    <m/>
    <x v="329"/>
    <s v="Credit Note"/>
    <s v="25133693"/>
    <s v="BUILDERS WAREHOUSE"/>
    <s v="ACCOUNT MANAGEMENT SYSTEM"/>
    <n v="-1"/>
    <n v="922.7"/>
    <n v="-922.7"/>
    <n v="-40801.19"/>
    <x v="46"/>
  </r>
  <r>
    <m/>
    <x v="311"/>
    <s v="Credit Note"/>
    <s v="25144614"/>
    <s v="BUILDERS WAREHOUSE"/>
    <s v="ACCOUNT MANAGEMENT SYSTEM"/>
    <n v="-1"/>
    <n v="3498.98"/>
    <n v="-3498.98"/>
    <n v="-44300.170000000006"/>
    <x v="46"/>
  </r>
  <r>
    <m/>
    <x v="311"/>
    <s v="Credit Note"/>
    <s v="25144614"/>
    <s v="BUILDERS WAREHOUSE"/>
    <s v="ACCOUNT MANAGEMENT SYSTEM"/>
    <n v="-1"/>
    <n v="559.84"/>
    <n v="-559.84"/>
    <n v="-44860.01"/>
    <x v="46"/>
  </r>
  <r>
    <m/>
    <x v="313"/>
    <s v="Credit Note"/>
    <s v="26007842"/>
    <s v="BUILDERS WAREHOUSE"/>
    <s v="ACCOUNT MANAGEMENT SYSTEM"/>
    <n v="-1"/>
    <n v="4679.58"/>
    <n v="-4679.58"/>
    <n v="-49539.590000000004"/>
    <x v="46"/>
  </r>
  <r>
    <m/>
    <x v="330"/>
    <s v="Credit Note"/>
    <s v="26019511"/>
    <s v="BUILDERS WAREHOUSE"/>
    <s v="ACCOUNT MANAGEMENT SYSTEM"/>
    <n v="-1"/>
    <n v="3937.06"/>
    <n v="-3937.06"/>
    <n v="-53476.65"/>
    <x v="46"/>
  </r>
  <r>
    <m/>
    <x v="330"/>
    <s v="Credit Note"/>
    <s v="26019511"/>
    <s v="BUILDERS WAREHOUSE"/>
    <s v="ACCOUNT MANAGEMENT SYSTEM"/>
    <n v="-1"/>
    <n v="629.92999999999995"/>
    <n v="-629.92999999999995"/>
    <n v="-54106.58"/>
    <x v="46"/>
  </r>
  <r>
    <m/>
    <x v="21"/>
    <s v="Credit Note"/>
    <s v="26030806"/>
    <s v="BUILDERS WAREHOUSE"/>
    <s v="ACCOUNT MANAGEMENT SYSTEM"/>
    <n v="-1"/>
    <n v="2929.21"/>
    <n v="-2929.21"/>
    <n v="-57035.79"/>
    <x v="46"/>
  </r>
  <r>
    <m/>
    <x v="21"/>
    <s v="Credit Note"/>
    <s v="26030806"/>
    <s v="BUILDERS WAREHOUSE"/>
    <s v="ACCOUNT MANAGEMENT SYSTEM"/>
    <n v="-1"/>
    <n v="468.67"/>
    <n v="-468.67"/>
    <n v="-57504.46"/>
    <x v="46"/>
  </r>
  <r>
    <s v="Total for SYSTEM"/>
    <x v="0"/>
    <m/>
    <m/>
    <m/>
    <m/>
    <n v="-25"/>
    <m/>
    <n v="-57504.46"/>
    <m/>
    <x v="0"/>
  </r>
  <r>
    <s v="AT PETUNIA HYBRIDS POT 12CM"/>
    <x v="0"/>
    <m/>
    <m/>
    <m/>
    <m/>
    <m/>
    <m/>
    <m/>
    <m/>
    <x v="0"/>
  </r>
  <r>
    <m/>
    <x v="332"/>
    <s v="Credit Note"/>
    <s v="4401617046"/>
    <s v="BUILDERS WAREHOUSE:RUSTENBURG"/>
    <s v="AT PETUNIA HYBRIDS POT 12CM 850040146"/>
    <n v="-1"/>
    <n v="27.95"/>
    <n v="-27.95"/>
    <n v="-27.95"/>
    <x v="3"/>
  </r>
  <r>
    <m/>
    <x v="333"/>
    <s v="Credit Note"/>
    <s v="4401617344"/>
    <s v="BUILDERS WAREHOUSE:KLERKSDORP"/>
    <s v="AT PETUNIA HYBRIDS POT 12CM 850040146"/>
    <n v="-22"/>
    <n v="27.95"/>
    <n v="-614.9"/>
    <n v="-642.85"/>
    <x v="3"/>
  </r>
  <r>
    <m/>
    <x v="334"/>
    <s v="Credit Note"/>
    <s v="4401618970"/>
    <s v="BUILDERS WAREHOUSE:RUSTENBURG"/>
    <s v="AT PETUNIA HYBRIDS POT 12CM 850040146"/>
    <n v="-6"/>
    <n v="27.95"/>
    <n v="-167.7"/>
    <n v="-810.55"/>
    <x v="3"/>
  </r>
  <r>
    <m/>
    <x v="334"/>
    <s v="Credit Note"/>
    <s v="4401619058"/>
    <s v="BUILDERS WAREHOUSE:LYNNWOOD"/>
    <s v="AT PETUNIA HYBRIDS POT 12CM 850040146"/>
    <n v="-47"/>
    <n v="27.95"/>
    <n v="-1313.65"/>
    <n v="-2124.1999999999998"/>
    <x v="3"/>
  </r>
  <r>
    <m/>
    <x v="335"/>
    <s v="Credit Note"/>
    <s v="4401619368"/>
    <s v="BUILDERS WAREHOUSE:KLERKSDORP"/>
    <s v="AT PETUNIA HYBRIDS POT 12CM 850040146"/>
    <n v="-24"/>
    <n v="27.95"/>
    <n v="-670.8"/>
    <n v="-2795"/>
    <x v="3"/>
  </r>
  <r>
    <m/>
    <x v="336"/>
    <s v="Credit Note"/>
    <s v="4401619686"/>
    <s v="BUILDERS WAREHOUSE:NORWOOD"/>
    <s v="AT PETUNIA HYBRIDS POT 12CM 850040146"/>
    <n v="-26"/>
    <n v="27.95"/>
    <n v="-726.7"/>
    <n v="-3521.7"/>
    <x v="3"/>
  </r>
  <r>
    <m/>
    <x v="336"/>
    <s v="Credit Note"/>
    <s v="4401619653"/>
    <s v="BUILDERS WAREHOUSE:GREENSTONE"/>
    <s v="AT PETUNIA HYBRIDS POT 12CM 850040146"/>
    <n v="-14"/>
    <n v="27.95"/>
    <n v="-391.3"/>
    <n v="-3913"/>
    <x v="3"/>
  </r>
  <r>
    <m/>
    <x v="337"/>
    <s v="Credit Note"/>
    <s v="4401620094"/>
    <s v="BUILDERS WAREHOUSE:EDENVALE"/>
    <s v="AT PETUNIA HYBRIDS POT 12CM 850040146"/>
    <n v="-36"/>
    <n v="27.95"/>
    <n v="-1006.2"/>
    <n v="-4919.2"/>
    <x v="3"/>
  </r>
  <r>
    <m/>
    <x v="338"/>
    <s v="Credit Note"/>
    <s v="4401620629"/>
    <s v="BUILDERS WAREHOUSE:GREENSTONE"/>
    <s v="AT PETUNIA HYBRIDS POT 12CM 850040146"/>
    <n v="-5"/>
    <n v="27.95"/>
    <n v="-139.75"/>
    <n v="-5058.95"/>
    <x v="3"/>
  </r>
  <r>
    <m/>
    <x v="339"/>
    <s v="Credit Note"/>
    <s v="4401621120"/>
    <s v="BUILDERS WAREHOUSE:SILVERLAKES"/>
    <s v="AT PETUNIA HYBRIDS POT 12CM 850040146"/>
    <n v="-30"/>
    <n v="27.95"/>
    <n v="-838.5"/>
    <n v="-5897.45"/>
    <x v="3"/>
  </r>
  <r>
    <m/>
    <x v="339"/>
    <s v="Credit Note"/>
    <s v="4401621063"/>
    <s v="BUILDERS WAREHOUSE:CENTURION"/>
    <s v="AT PETUNIA HYBRIDS POT 12CM 850040146"/>
    <n v="-19"/>
    <n v="27.95"/>
    <n v="-531.04999999999995"/>
    <n v="-6428.5"/>
    <x v="3"/>
  </r>
  <r>
    <m/>
    <x v="340"/>
    <s v="Credit Note"/>
    <s v="4401623100"/>
    <s v="BUILDERS WAREHOUSE:ROBINDALE"/>
    <s v="AT PETUNIA HYBRIDS POT 12CM 850040146"/>
    <n v="-11"/>
    <n v="27.95"/>
    <n v="-307.45"/>
    <n v="-6735.95"/>
    <x v="3"/>
  </r>
  <r>
    <m/>
    <x v="341"/>
    <s v="Credit Note"/>
    <s v="4401623470"/>
    <s v="BUILDERS WAREHOUSE:CRAIGHALL PARK"/>
    <s v="AT PETUNIA HYBRIDS POT 12CM 850040146"/>
    <n v="-1"/>
    <n v="27.95"/>
    <n v="-27.95"/>
    <n v="-6763.9"/>
    <x v="3"/>
  </r>
  <r>
    <s v="Total for AT PETUNIA HYBRIDS POT 12CM"/>
    <x v="0"/>
    <m/>
    <m/>
    <m/>
    <m/>
    <n v="-242"/>
    <m/>
    <n v="-6763.9"/>
    <m/>
    <x v="0"/>
  </r>
  <r>
    <s v="AT PORTULACA POT 12CM"/>
    <x v="0"/>
    <m/>
    <m/>
    <m/>
    <m/>
    <m/>
    <m/>
    <m/>
    <m/>
    <x v="0"/>
  </r>
  <r>
    <m/>
    <x v="336"/>
    <s v="Credit Note"/>
    <s v="1284"/>
    <s v="LITTLE AUSTRIA"/>
    <s v="AT PORTULACA POT 12CM"/>
    <n v="-21"/>
    <n v="11.9"/>
    <n v="-249.9"/>
    <n v="-249.9"/>
    <x v="2"/>
  </r>
  <r>
    <s v="Total for AT PORTULACA POT 12CM"/>
    <x v="0"/>
    <m/>
    <m/>
    <m/>
    <m/>
    <n v="-21"/>
    <m/>
    <n v="-249.9"/>
    <m/>
    <x v="0"/>
  </r>
  <r>
    <s v="AT SALVIA POT 12CM"/>
    <x v="0"/>
    <m/>
    <m/>
    <m/>
    <m/>
    <m/>
    <m/>
    <m/>
    <m/>
    <x v="0"/>
  </r>
  <r>
    <m/>
    <x v="342"/>
    <s v="Credit Note"/>
    <s v="4401622062"/>
    <s v="BUILDERS WAREHOUSE:GEZINA NEW"/>
    <s v="AT SALVIA POT 12CM 850040177"/>
    <n v="-12"/>
    <n v="12.2"/>
    <n v="-146.4"/>
    <n v="-146.4"/>
    <x v="2"/>
  </r>
  <r>
    <s v="Total for AT SALVIA POT 12CM"/>
    <x v="0"/>
    <m/>
    <m/>
    <m/>
    <m/>
    <n v="-12"/>
    <m/>
    <n v="-146.4"/>
    <m/>
    <x v="0"/>
  </r>
  <r>
    <s v="AT SEASONAL COLOUR 12CM POT"/>
    <x v="0"/>
    <m/>
    <m/>
    <m/>
    <m/>
    <m/>
    <m/>
    <m/>
    <m/>
    <x v="0"/>
  </r>
  <r>
    <m/>
    <x v="343"/>
    <s v="Credit Note"/>
    <s v="4401616204"/>
    <s v="BUILDERS WAREHOUSE:KLERKSDORP"/>
    <s v="AT SEASONAL COLOUR 12CM POT 850040171"/>
    <n v="-1"/>
    <n v="12.2"/>
    <n v="-12.2"/>
    <n v="-12.2"/>
    <x v="2"/>
  </r>
  <r>
    <m/>
    <x v="332"/>
    <s v="Credit Note"/>
    <s v="4401616969"/>
    <s v="BUILDERS WAREHOUSE:GREENSTONE"/>
    <s v="AT SEASONAL COLOUR 12CM POT 850040171"/>
    <n v="-17"/>
    <n v="12.2"/>
    <n v="-207.4"/>
    <n v="-219.6"/>
    <x v="2"/>
  </r>
  <r>
    <m/>
    <x v="333"/>
    <s v="Credit Note"/>
    <s v="4401617346"/>
    <s v="BUILDERS WAREHOUSE:LYNNWOOD"/>
    <s v="AT SEASONAL COLOUR 12CM POT 850040171"/>
    <n v="-25"/>
    <n v="12.2"/>
    <n v="-305"/>
    <n v="-524.6"/>
    <x v="2"/>
  </r>
  <r>
    <m/>
    <x v="333"/>
    <s v="Credit Note"/>
    <s v="4401617344"/>
    <s v="BUILDERS WAREHOUSE:KLERKSDORP"/>
    <s v="AT SEASONAL COLOUR 12CM POT 8500401471"/>
    <n v="-16"/>
    <n v="12.2"/>
    <n v="-195.2"/>
    <n v="-719.8"/>
    <x v="2"/>
  </r>
  <r>
    <m/>
    <x v="344"/>
    <s v="Credit Note"/>
    <s v="4401617746"/>
    <s v="BUILDERS WAREHOUSE:SOUTHGATE"/>
    <s v="AT SEASONAL COLOUR 12CM POT 850040171"/>
    <n v="-2"/>
    <n v="12.2"/>
    <n v="-24.4"/>
    <n v="-744.19999999999993"/>
    <x v="2"/>
  </r>
  <r>
    <m/>
    <x v="345"/>
    <s v="Credit Note"/>
    <s v="4401618092"/>
    <s v="BUILDERS WAREHOUSE:BOKSBURG (NEW)"/>
    <s v="AT SEASONAL COLOUR 12CM POT 850040171"/>
    <n v="-7"/>
    <n v="12.2"/>
    <n v="-85.4"/>
    <n v="-829.59999999999991"/>
    <x v="2"/>
  </r>
  <r>
    <m/>
    <x v="345"/>
    <s v="Credit Note"/>
    <s v="4401618011"/>
    <s v="BUILDERS WAREHOUSE:EDENVALE"/>
    <s v="AT SEASONAL COLOUR 12CM POT 850040171"/>
    <n v="-15"/>
    <n v="12.2"/>
    <n v="-183"/>
    <n v="-1012.5999999999999"/>
    <x v="2"/>
  </r>
  <r>
    <m/>
    <x v="345"/>
    <s v="Credit Note"/>
    <s v="4401618061"/>
    <s v="BUILDERS WAREHOUSE:FLORIDA GLEN"/>
    <s v="AT SEASONAL COLOUR 12CM POT 850040171"/>
    <n v="-4"/>
    <n v="12.2"/>
    <n v="-48.8"/>
    <n v="-1061.3999999999999"/>
    <x v="2"/>
  </r>
  <r>
    <m/>
    <x v="346"/>
    <s v="Credit Note"/>
    <s v="4401618641"/>
    <s v="BUILDERS WAREHOUSE:SUNWARD PARK"/>
    <s v="AT SEASONAL COLOUR 12CM POT 850040171"/>
    <n v="-46"/>
    <n v="12.2"/>
    <n v="-561.20000000000005"/>
    <n v="-1622.6"/>
    <x v="2"/>
  </r>
  <r>
    <m/>
    <x v="334"/>
    <s v="Credit Note"/>
    <s v="4401618970"/>
    <s v="BUILDERS WAREHOUSE:RUSTENBURG"/>
    <s v="AT SEASONAL COLOUR 12CM POT 850040171"/>
    <n v="-50"/>
    <n v="12.2"/>
    <n v="-610"/>
    <n v="-2232.6"/>
    <x v="2"/>
  </r>
  <r>
    <m/>
    <x v="334"/>
    <s v="Credit Note"/>
    <s v="4401619030"/>
    <s v="BUILDERS WAREHOUSE:RASLOUW"/>
    <s v="AT SEASONAL COLOUR 12CM POT 850040171"/>
    <n v="-30"/>
    <n v="12.2"/>
    <n v="-366"/>
    <n v="-2598.6"/>
    <x v="2"/>
  </r>
  <r>
    <m/>
    <x v="334"/>
    <s v="Credit Note"/>
    <s v="4401619058"/>
    <s v="BUILDERS WAREHOUSE:LYNNWOOD"/>
    <s v="AT SEASONAL COLOUR 12CM POT 850040171"/>
    <n v="-7"/>
    <n v="12.2"/>
    <n v="-85.4"/>
    <n v="-2684"/>
    <x v="2"/>
  </r>
  <r>
    <m/>
    <x v="337"/>
    <s v="Credit Note"/>
    <s v="4401620035"/>
    <s v="BUILDERS WAREHOUSE:NEWMARKET"/>
    <s v="AT SEASONAL COLOUR 12CM POT 850040171"/>
    <n v="-7"/>
    <n v="12.2"/>
    <n v="-85.4"/>
    <n v="-2769.4"/>
    <x v="2"/>
  </r>
  <r>
    <m/>
    <x v="337"/>
    <s v="Credit Note"/>
    <s v="4401620094"/>
    <s v="BUILDERS WAREHOUSE:EDENVALE"/>
    <s v="AT SEASONAL COLOUR 12CM POT 850040171"/>
    <n v="-12"/>
    <n v="12.2"/>
    <n v="-146.4"/>
    <n v="-2915.8"/>
    <x v="2"/>
  </r>
  <r>
    <m/>
    <x v="337"/>
    <s v="Credit Note"/>
    <s v="4401620133"/>
    <s v="BUILDERS WAREHOUSE:RIVONIA"/>
    <s v="AT SEASONAL COLOUR 12CM POT 850040171"/>
    <n v="-1"/>
    <n v="12.2"/>
    <n v="-12.2"/>
    <n v="-2928"/>
    <x v="2"/>
  </r>
  <r>
    <m/>
    <x v="339"/>
    <s v="Credit Note"/>
    <s v="4401621153"/>
    <s v="BUILDERS WAREHOUSE:ZAMBEZI"/>
    <s v="AT SEASONAL COLOUR 12CM POT 850040171"/>
    <n v="-2"/>
    <n v="8.9"/>
    <n v="-17.8"/>
    <n v="-2945.8"/>
    <x v="2"/>
  </r>
  <r>
    <m/>
    <x v="339"/>
    <s v="Credit Note"/>
    <s v="4401621132"/>
    <s v="BUILDERS WAREHOUSE:FOURWAYS"/>
    <s v="AT SEASONAL COLOUR 12CM POT 850040171"/>
    <n v="-6"/>
    <n v="8.9"/>
    <n v="-53.4"/>
    <n v="-2999.2000000000003"/>
    <x v="2"/>
  </r>
  <r>
    <m/>
    <x v="342"/>
    <s v="Credit Note"/>
    <s v="4401622062"/>
    <s v="BUILDERS WAREHOUSE:GEZINA NEW"/>
    <s v="AT SEASONAL COLOUR 12CM POT 850040171"/>
    <n v="-21"/>
    <n v="8.9"/>
    <n v="-186.9"/>
    <n v="-3186.1000000000004"/>
    <x v="2"/>
  </r>
  <r>
    <m/>
    <x v="340"/>
    <s v="Credit Note"/>
    <s v="4401623120"/>
    <s v="BUILDERS WAREHOUSE:KLERKSDORP"/>
    <s v="AT SEASONAL COLOUR 12CM POT 850040171"/>
    <n v="-11"/>
    <n v="12.2"/>
    <n v="-134.19999999999999"/>
    <n v="-3320.3"/>
    <x v="2"/>
  </r>
  <r>
    <m/>
    <x v="340"/>
    <s v="Credit Note"/>
    <s v="4401623100"/>
    <s v="BUILDERS WAREHOUSE:ROBINDALE"/>
    <s v="AT SEASONAL COLOUR 12CM POT 850040171"/>
    <n v="-28"/>
    <n v="8.9"/>
    <n v="-249.2"/>
    <n v="-3569.5"/>
    <x v="2"/>
  </r>
  <r>
    <m/>
    <x v="340"/>
    <s v="Credit Note"/>
    <s v="4401623086"/>
    <s v="BUILDERS WAREHOUSE:GLEN EAGLES"/>
    <s v="AT SEASONAL COLOUR 12CM POT 850040171"/>
    <n v="-41"/>
    <n v="12.2"/>
    <n v="-500.2"/>
    <n v="-4069.7"/>
    <x v="2"/>
  </r>
  <r>
    <m/>
    <x v="341"/>
    <s v="Credit Note"/>
    <s v="4401623470"/>
    <s v="BUILDERS WAREHOUSE:CRAIGHALL PARK"/>
    <s v="AT SEASONAL COLOUR 12CM POT 850040171"/>
    <n v="-1"/>
    <n v="12.2"/>
    <n v="-12.2"/>
    <n v="-4081.8999999999996"/>
    <x v="2"/>
  </r>
  <r>
    <s v="Total for AT SEASONAL COLOUR 12CM POT"/>
    <x v="0"/>
    <m/>
    <m/>
    <m/>
    <m/>
    <n v="-350"/>
    <m/>
    <n v="-4081.8999999999996"/>
    <m/>
    <x v="0"/>
  </r>
  <r>
    <s v="AT VEGETABLE POT 12CM"/>
    <x v="0"/>
    <m/>
    <m/>
    <m/>
    <m/>
    <m/>
    <m/>
    <m/>
    <m/>
    <x v="0"/>
  </r>
  <r>
    <m/>
    <x v="332"/>
    <s v="Credit Note"/>
    <s v="4401617054"/>
    <s v="BUILDERS WAREHOUSE:KEMPTON PARK"/>
    <s v="AT VEGETABLE POT 12CM 850040215"/>
    <n v="-4"/>
    <n v="12.2"/>
    <n v="-48.8"/>
    <n v="-48.8"/>
    <x v="4"/>
  </r>
  <r>
    <m/>
    <x v="333"/>
    <s v="Credit Note"/>
    <s v="4401617344"/>
    <s v="BUILDERS WAREHOUSE:KLERKSDORP"/>
    <s v="AT VEGETABLE POT 12CM 850040215"/>
    <n v="-11"/>
    <n v="12.2"/>
    <n v="-134.19999999999999"/>
    <n v="-183"/>
    <x v="4"/>
  </r>
  <r>
    <m/>
    <x v="345"/>
    <s v="Credit Note"/>
    <s v="1206"/>
    <s v="THYME SQUARE"/>
    <s v="AT VEGETABLE POT 12CM"/>
    <n v="-7"/>
    <n v="22.9"/>
    <n v="-160.30000000000001"/>
    <n v="-343.3"/>
    <x v="4"/>
  </r>
  <r>
    <m/>
    <x v="345"/>
    <s v="Credit Note"/>
    <s v="4401618011"/>
    <s v="BUILDERS WAREHOUSE:EDENVALE"/>
    <s v="AT VEGETABLE POT 12CM 850040215"/>
    <n v="-3"/>
    <n v="12.2"/>
    <n v="-36.6"/>
    <n v="-379.90000000000003"/>
    <x v="4"/>
  </r>
  <r>
    <m/>
    <x v="334"/>
    <s v="Credit Note"/>
    <s v="4401619030"/>
    <s v="BUILDERS WAREHOUSE:RASLOUW"/>
    <s v="AT VEGETABLE POT 12CM 850040215"/>
    <n v="-5"/>
    <n v="12.2"/>
    <n v="-61"/>
    <n v="-440.90000000000003"/>
    <x v="4"/>
  </r>
  <r>
    <m/>
    <x v="336"/>
    <s v="Credit Note"/>
    <s v="4401619653"/>
    <s v="BUILDERS WAREHOUSE:GREENSTONE"/>
    <s v="AT VEGETABLE POT 12CM 850040215"/>
    <n v="-2"/>
    <n v="12.2"/>
    <n v="-24.4"/>
    <n v="-465.3"/>
    <x v="4"/>
  </r>
  <r>
    <m/>
    <x v="337"/>
    <s v="Credit Note"/>
    <s v="1157"/>
    <s v="THYME SQUARE"/>
    <s v="AT VEGETABLE POT 12CM"/>
    <n v="-2"/>
    <n v="22.9"/>
    <n v="-45.8"/>
    <n v="-511.1"/>
    <x v="4"/>
  </r>
  <r>
    <s v="Total for AT VEGETABLE POT 12CM"/>
    <x v="0"/>
    <m/>
    <m/>
    <m/>
    <m/>
    <n v="-34"/>
    <m/>
    <n v="-511.1"/>
    <m/>
    <x v="0"/>
  </r>
  <r>
    <s v="AT VINCA POT 12CM"/>
    <x v="0"/>
    <m/>
    <m/>
    <m/>
    <m/>
    <m/>
    <m/>
    <m/>
    <m/>
    <x v="0"/>
  </r>
  <r>
    <m/>
    <x v="347"/>
    <s v="Credit Note"/>
    <s v="1338"/>
    <s v="LITTLE AUSTRIA"/>
    <s v="AT VINCA POT 12CM"/>
    <n v="-5"/>
    <n v="11.9"/>
    <n v="-59.5"/>
    <n v="-59.5"/>
    <x v="2"/>
  </r>
  <r>
    <s v="Total for AT VINCA POT 12CM"/>
    <x v="0"/>
    <m/>
    <m/>
    <m/>
    <m/>
    <n v="-5"/>
    <m/>
    <n v="-59.5"/>
    <m/>
    <x v="0"/>
  </r>
  <r>
    <s v="COLOUR MAGIC 12CM"/>
    <x v="0"/>
    <m/>
    <m/>
    <m/>
    <m/>
    <m/>
    <m/>
    <m/>
    <m/>
    <x v="0"/>
  </r>
  <r>
    <m/>
    <x v="343"/>
    <s v="Credit Note"/>
    <s v="1154"/>
    <s v="LOTS OF POTS CENTURION"/>
    <s v="COLOUR MAGIC 12CM"/>
    <n v="-3"/>
    <n v="11.9"/>
    <n v="-35.700000000000003"/>
    <n v="-35.700000000000003"/>
    <x v="2"/>
  </r>
  <r>
    <m/>
    <x v="347"/>
    <s v="Credit Note"/>
    <s v="90651A"/>
    <s v="THYME SQUARE"/>
    <s v="COLOUR MAGIC 12CM"/>
    <n v="-5"/>
    <n v="11.95"/>
    <n v="-59.75"/>
    <n v="-95.45"/>
    <x v="2"/>
  </r>
  <r>
    <m/>
    <x v="345"/>
    <s v="Credit Note"/>
    <s v="1206"/>
    <s v="THYME SQUARE"/>
    <s v="COLOUR MAGIC 12CM"/>
    <n v="-2"/>
    <n v="11.95"/>
    <n v="-23.9"/>
    <n v="-119.35"/>
    <x v="2"/>
  </r>
  <r>
    <m/>
    <x v="334"/>
    <s v="Credit Note"/>
    <s v="1344"/>
    <s v="LOTS OF POTS CENTURION"/>
    <s v="COLOUR MAGIC 12CM"/>
    <n v="-9"/>
    <n v="11.9"/>
    <n v="-107.1"/>
    <n v="-226.45"/>
    <x v="2"/>
  </r>
  <r>
    <m/>
    <x v="337"/>
    <s v="Credit Note"/>
    <s v="1157"/>
    <s v="THYME SQUARE"/>
    <s v="COLOUR MAGIC 12CM"/>
    <n v="-3"/>
    <n v="11.95"/>
    <n v="-35.85"/>
    <n v="-262.3"/>
    <x v="2"/>
  </r>
  <r>
    <m/>
    <x v="341"/>
    <s v="Credit Note"/>
    <s v="1348"/>
    <s v="THYME SQUARE"/>
    <s v="COLOUR MAGIC 12CM"/>
    <n v="-1"/>
    <n v="11.95"/>
    <n v="-11.95"/>
    <n v="-274.25"/>
    <x v="2"/>
  </r>
  <r>
    <s v="Total for COLOUR MAGIC 12CM"/>
    <x v="0"/>
    <m/>
    <m/>
    <m/>
    <m/>
    <n v="-23"/>
    <m/>
    <n v="-274.25"/>
    <m/>
    <x v="0"/>
  </r>
  <r>
    <s v="PETUNIA 12CM"/>
    <x v="0"/>
    <m/>
    <m/>
    <m/>
    <m/>
    <m/>
    <m/>
    <m/>
    <m/>
    <x v="0"/>
  </r>
  <r>
    <m/>
    <x v="347"/>
    <s v="Credit Note"/>
    <s v="4401616507"/>
    <s v="BUILDERS WAREHOUSE:BOKSBURG (NEW)"/>
    <s v="PETUNIA 12CM 250725"/>
    <n v="-43"/>
    <n v="12.8"/>
    <n v="-550.4"/>
    <n v="-550.4"/>
    <x v="2"/>
  </r>
  <r>
    <m/>
    <x v="346"/>
    <s v="Credit Note"/>
    <s v="4401618641"/>
    <s v="BUILDERS WAREHOUSE:SUNWARD PARK"/>
    <s v="PETUNIA 12CM 250725"/>
    <n v="-5"/>
    <n v="12.8"/>
    <n v="-64"/>
    <n v="-614.4"/>
    <x v="2"/>
  </r>
  <r>
    <m/>
    <x v="339"/>
    <s v="Credit Note"/>
    <s v="4401621120"/>
    <s v="BUILDERS WAREHOUSE:SILVERLAKES"/>
    <s v="PETUNIA 12CM 250725"/>
    <n v="-27"/>
    <n v="12.8"/>
    <n v="-345.6"/>
    <n v="-960"/>
    <x v="2"/>
  </r>
  <r>
    <m/>
    <x v="348"/>
    <s v="Credit Note"/>
    <s v="4401622808"/>
    <s v="BUILDERS WAREHOUSE:WOODLANDS"/>
    <s v="PETUNIA 12CM 250725"/>
    <n v="-22"/>
    <n v="12.8"/>
    <n v="-281.60000000000002"/>
    <n v="-1241.5999999999999"/>
    <x v="2"/>
  </r>
  <r>
    <s v="Total for PETUNIA 12CM"/>
    <x v="0"/>
    <m/>
    <m/>
    <m/>
    <m/>
    <n v="-97"/>
    <m/>
    <n v="-1241.5999999999999"/>
    <m/>
    <x v="0"/>
  </r>
  <r>
    <s v="G/MASTER HERB BASIL 12CM"/>
    <x v="0"/>
    <m/>
    <m/>
    <m/>
    <m/>
    <m/>
    <m/>
    <m/>
    <m/>
    <x v="0"/>
  </r>
  <r>
    <m/>
    <x v="345"/>
    <s v="Credit Note"/>
    <s v="4401618011"/>
    <s v="BUILDERS WAREHOUSE:EDENVALE"/>
    <s v="G/MASTER HERB BASIL 12CM 647257"/>
    <n v="-10"/>
    <n v="25.25"/>
    <n v="-252.5"/>
    <n v="-252.5"/>
    <x v="4"/>
  </r>
  <r>
    <m/>
    <x v="337"/>
    <s v="Credit Note"/>
    <s v="4401620035"/>
    <s v="BUILDERS WAREHOUSE:NEWMARKET"/>
    <s v="G/MASTER HERB BASIL 12CM 647257"/>
    <n v="-11"/>
    <n v="25.25"/>
    <n v="-277.75"/>
    <n v="-530.25"/>
    <x v="4"/>
  </r>
  <r>
    <m/>
    <x v="348"/>
    <s v="Credit Note"/>
    <s v="4401622808"/>
    <s v="BUILDERS WAREHOUSE:WOODLANDS"/>
    <s v="G/MASTER HERB BASIL 12CM 647257"/>
    <n v="-13"/>
    <n v="25.25"/>
    <n v="-328.25"/>
    <n v="-858.5"/>
    <x v="4"/>
  </r>
  <r>
    <m/>
    <x v="340"/>
    <s v="Credit Note"/>
    <s v="4401623131"/>
    <s v="BUILDERS WAREHOUSE:MIDRAND"/>
    <s v="G/MASTER HERB BASIL 12CM 647257"/>
    <n v="-1"/>
    <n v="25.25"/>
    <n v="-25.25"/>
    <n v="-883.75"/>
    <x v="4"/>
  </r>
  <r>
    <s v="Total for G/MASTER HERB BASIL 12CM"/>
    <x v="0"/>
    <m/>
    <m/>
    <m/>
    <m/>
    <n v="-35"/>
    <m/>
    <n v="-883.75"/>
    <m/>
    <x v="0"/>
  </r>
  <r>
    <s v="G/MASTER HERB MINT 12CM"/>
    <x v="0"/>
    <m/>
    <m/>
    <m/>
    <m/>
    <m/>
    <m/>
    <m/>
    <m/>
    <x v="0"/>
  </r>
  <r>
    <m/>
    <x v="333"/>
    <s v="Credit Note"/>
    <s v="4401617344"/>
    <s v="BUILDERS WAREHOUSE:KLERKSDORP"/>
    <s v="G/MASTER HERB MINT 12CM 647261"/>
    <n v="-2"/>
    <n v="25.25"/>
    <n v="-50.5"/>
    <n v="-50.5"/>
    <x v="4"/>
  </r>
  <r>
    <m/>
    <x v="334"/>
    <s v="Credit Note"/>
    <s v="4401619030"/>
    <s v="BUILDERS WAREHOUSE:RASLOUW"/>
    <s v="G/MASTER HERB MINT 12CM 647261"/>
    <n v="-5"/>
    <n v="25.25"/>
    <n v="-126.25"/>
    <n v="-176.75"/>
    <x v="4"/>
  </r>
  <r>
    <m/>
    <x v="335"/>
    <s v="Credit Note"/>
    <s v="4401619368"/>
    <s v="BUILDERS WAREHOUSE:KLERKSDORP"/>
    <s v="G/MASTER HERB MINT 12CM 647261"/>
    <n v="-7"/>
    <n v="25.25"/>
    <n v="-176.75"/>
    <n v="-353.5"/>
    <x v="4"/>
  </r>
  <r>
    <m/>
    <x v="336"/>
    <s v="Credit Note"/>
    <s v="4401619653"/>
    <s v="BUILDERS WAREHOUSE:GREENSTONE"/>
    <s v="G/MASTER HERB MINT 12CM 647261"/>
    <n v="-1"/>
    <n v="25.25"/>
    <n v="-25.25"/>
    <n v="-378.75"/>
    <x v="4"/>
  </r>
  <r>
    <m/>
    <x v="338"/>
    <s v="Credit Note"/>
    <s v="4401620680"/>
    <s v="BUILDERS WAREHOUSE:ROBINDALE"/>
    <s v="G/MASTER HERB MINT 12CM 647261"/>
    <n v="-4"/>
    <n v="25.25"/>
    <n v="-101"/>
    <n v="-479.75"/>
    <x v="4"/>
  </r>
  <r>
    <m/>
    <x v="340"/>
    <s v="Credit Note"/>
    <s v="4401623131"/>
    <s v="BUILDERS WAREHOUSE:MIDRAND"/>
    <s v="G/MASTER HERB MINT 12CM 647261"/>
    <n v="-1"/>
    <n v="25.25"/>
    <n v="-25.25"/>
    <n v="-505"/>
    <x v="4"/>
  </r>
  <r>
    <m/>
    <x v="341"/>
    <s v="Credit Note"/>
    <s v="4401623415"/>
    <s v="BUILDERS WAREHOUSE:EDENVALE"/>
    <s v="G/MASTER HERB MINT 12CM 647261"/>
    <n v="-4"/>
    <n v="25.25"/>
    <n v="-101"/>
    <n v="-606"/>
    <x v="4"/>
  </r>
  <r>
    <s v="Total for G/MASTER HERB MINT 12CM"/>
    <x v="0"/>
    <m/>
    <m/>
    <m/>
    <m/>
    <n v="-24"/>
    <m/>
    <n v="-606"/>
    <m/>
    <x v="0"/>
  </r>
  <r>
    <s v="G/MASTER HERB PARSLEY 12CM"/>
    <x v="0"/>
    <m/>
    <m/>
    <m/>
    <m/>
    <m/>
    <m/>
    <m/>
    <m/>
    <x v="0"/>
  </r>
  <r>
    <m/>
    <x v="334"/>
    <s v="Credit Note"/>
    <s v="4401618970"/>
    <s v="BUILDERS WAREHOUSE:RUSTENBURG"/>
    <s v="G/MASTER HERB PARSLEY 12CM 647258"/>
    <n v="-1"/>
    <n v="25.25"/>
    <n v="-25.25"/>
    <n v="-25.25"/>
    <x v="4"/>
  </r>
  <r>
    <m/>
    <x v="334"/>
    <s v="Credit Note"/>
    <s v="4401619042"/>
    <s v="BUILDERS WAREHOUSE:ERASMUS PARK"/>
    <s v="G/MASTER HERB PARSLEY 12CM 647258"/>
    <n v="-8"/>
    <n v="25.25"/>
    <n v="-202"/>
    <n v="-227.25"/>
    <x v="4"/>
  </r>
  <r>
    <s v="Total for G/MASTER HERB PARSLEY 12CM"/>
    <x v="0"/>
    <m/>
    <m/>
    <m/>
    <m/>
    <n v="-9"/>
    <m/>
    <n v="-227.25"/>
    <m/>
    <x v="0"/>
  </r>
  <r>
    <s v="G/MASTER HERB ROSEMARY 12CM"/>
    <x v="0"/>
    <m/>
    <m/>
    <m/>
    <m/>
    <m/>
    <m/>
    <m/>
    <m/>
    <x v="0"/>
  </r>
  <r>
    <m/>
    <x v="338"/>
    <s v="Credit Note"/>
    <s v="4401620680"/>
    <s v="BUILDERS WAREHOUSE:ROBINDALE"/>
    <s v="G/MASTER HERB ROSEMARY 12CM 647264"/>
    <n v="-2"/>
    <n v="25.25"/>
    <n v="-50.5"/>
    <n v="-50.5"/>
    <x v="4"/>
  </r>
  <r>
    <s v="Total for G/MASTER HERB ROSEMARY 12CM"/>
    <x v="0"/>
    <m/>
    <m/>
    <m/>
    <m/>
    <n v="-2"/>
    <m/>
    <n v="-50.5"/>
    <m/>
    <x v="0"/>
  </r>
  <r>
    <s v="G/MASTER HERB SAGE 12CM"/>
    <x v="0"/>
    <m/>
    <m/>
    <m/>
    <m/>
    <m/>
    <m/>
    <m/>
    <m/>
    <x v="0"/>
  </r>
  <r>
    <m/>
    <x v="333"/>
    <s v="Credit Note"/>
    <s v="4401617344"/>
    <s v="BUILDERS WAREHOUSE:KLERKSDORP"/>
    <s v="G/MASTER HERB SAGE 12CM 647265"/>
    <n v="-2"/>
    <n v="25.25"/>
    <n v="-50.5"/>
    <n v="-50.5"/>
    <x v="4"/>
  </r>
  <r>
    <m/>
    <x v="334"/>
    <s v="Credit Note"/>
    <s v="4401618970"/>
    <s v="BUILDERS WAREHOUSE:RUSTENBURG"/>
    <s v="G/MASTER HERB SAGE 12CM 647265"/>
    <n v="-3"/>
    <n v="25.25"/>
    <n v="-75.75"/>
    <n v="-126.25"/>
    <x v="4"/>
  </r>
  <r>
    <m/>
    <x v="334"/>
    <s v="Credit Note"/>
    <s v="4401619030"/>
    <s v="BUILDERS WAREHOUSE:RASLOUW"/>
    <s v="G/MASTER HERB SAGE 12CM 647265"/>
    <n v="-19"/>
    <n v="25.25"/>
    <n v="-479.75"/>
    <n v="-606"/>
    <x v="4"/>
  </r>
  <r>
    <m/>
    <x v="334"/>
    <s v="Credit Note"/>
    <s v="4401619042"/>
    <s v="BUILDERS WAREHOUSE:ERASMUS PARK"/>
    <s v="G/MASTER HERB SAGE 12CM 647265"/>
    <n v="-1"/>
    <n v="25.25"/>
    <n v="-25.25"/>
    <n v="-631.25"/>
    <x v="4"/>
  </r>
  <r>
    <m/>
    <x v="335"/>
    <s v="Credit Note"/>
    <s v="4401619368"/>
    <s v="BUILDERS WAREHOUSE:KLERKSDORP"/>
    <s v="G/MASTER HERB SAGE 12CM 647265"/>
    <n v="-1"/>
    <n v="25.25"/>
    <n v="-25.25"/>
    <n v="-656.5"/>
    <x v="4"/>
  </r>
  <r>
    <m/>
    <x v="338"/>
    <s v="Credit Note"/>
    <s v="4401620688"/>
    <s v="BUILDERS WAREHOUSE:KEMPTON PARK"/>
    <s v="G/MASTER HERB SAGE 12CM 647265"/>
    <n v="-1"/>
    <n v="25.25"/>
    <n v="-25.25"/>
    <n v="-681.75"/>
    <x v="4"/>
  </r>
  <r>
    <m/>
    <x v="339"/>
    <s v="Credit Note"/>
    <s v="4401621149"/>
    <s v="BUILDERS WAREHOUSE:LYNNWOOD"/>
    <s v="G/MASTER HERB SAGE 12CM 647265"/>
    <n v="-8"/>
    <n v="25.25"/>
    <n v="-202"/>
    <n v="-883.75"/>
    <x v="4"/>
  </r>
  <r>
    <m/>
    <x v="339"/>
    <s v="Credit Note"/>
    <s v="4401621149"/>
    <s v="BUILDERS WAREHOUSE:LYNNWOOD"/>
    <s v="G/MASTER HERB SAGE 12CM 647265"/>
    <n v="-15"/>
    <n v="25.25"/>
    <n v="-378.75"/>
    <n v="-1262.5"/>
    <x v="4"/>
  </r>
  <r>
    <m/>
    <x v="349"/>
    <s v="Credit Note"/>
    <s v="4401622266"/>
    <s v="BUILDERS WAREHOUSE:BOKSBURG (NEW)"/>
    <s v="G/MASTER HERB SAGE 12CM 647265"/>
    <n v="-2"/>
    <n v="25.25"/>
    <n v="-50.5"/>
    <n v="-1313"/>
    <x v="4"/>
  </r>
  <r>
    <m/>
    <x v="340"/>
    <s v="Credit Note"/>
    <s v="4401623131"/>
    <s v="BUILDERS WAREHOUSE:MIDRAND"/>
    <s v="G/MASTER HERB SAGE 12CM 647265"/>
    <n v="-1"/>
    <n v="25.25"/>
    <n v="-25.25"/>
    <n v="-1338.25"/>
    <x v="4"/>
  </r>
  <r>
    <m/>
    <x v="341"/>
    <s v="Credit Note"/>
    <s v="4401623415"/>
    <s v="BUILDERS WAREHOUSE:EDENVALE"/>
    <s v="G/MASTER HERB SAGE 12CM 647265"/>
    <n v="-1"/>
    <n v="25.25"/>
    <n v="-25.25"/>
    <n v="-1363.5"/>
    <x v="4"/>
  </r>
  <r>
    <s v="Total for G/MASTER HERB SAGE 12CM"/>
    <x v="0"/>
    <m/>
    <m/>
    <m/>
    <m/>
    <n v="-54"/>
    <m/>
    <n v="-1363.5"/>
    <m/>
    <x v="0"/>
  </r>
  <r>
    <s v="G/MASTER HERB STRAWBERRY 12CM"/>
    <x v="0"/>
    <m/>
    <m/>
    <m/>
    <m/>
    <m/>
    <m/>
    <m/>
    <m/>
    <x v="0"/>
  </r>
  <r>
    <m/>
    <x v="334"/>
    <s v="Credit Note"/>
    <s v="4401618970"/>
    <s v="BUILDERS WAREHOUSE:RUSTENBURG"/>
    <s v="G/MASTER HERB STRAWBERRY 12CM 666044"/>
    <n v="-2"/>
    <n v="25.25"/>
    <n v="-50.5"/>
    <n v="-50.5"/>
    <x v="4"/>
  </r>
  <r>
    <s v="Total for G/MASTER HERB STRAWBERRY 12CM"/>
    <x v="0"/>
    <m/>
    <m/>
    <m/>
    <m/>
    <n v="-2"/>
    <m/>
    <n v="-50.5"/>
    <m/>
    <x v="0"/>
  </r>
  <r>
    <s v="G/MASTER HERB THYME 12CM"/>
    <x v="0"/>
    <m/>
    <m/>
    <m/>
    <m/>
    <m/>
    <m/>
    <m/>
    <m/>
    <x v="0"/>
  </r>
  <r>
    <m/>
    <x v="338"/>
    <s v="Credit Note"/>
    <s v="4401620629"/>
    <s v="BUILDERS WAREHOUSE:GREENSTONE"/>
    <s v="G/MASTER HERB THYME 12CM 647266"/>
    <n v="-1"/>
    <n v="25.25"/>
    <n v="-25.25"/>
    <n v="-25.25"/>
    <x v="4"/>
  </r>
  <r>
    <m/>
    <x v="341"/>
    <s v="Credit Note"/>
    <s v="4401623415"/>
    <s v="BUILDERS WAREHOUSE:EDENVALE"/>
    <s v="G/MASTER HERB THYME 12CM 647266"/>
    <n v="-3"/>
    <n v="25.25"/>
    <n v="-75.75"/>
    <n v="-101"/>
    <x v="4"/>
  </r>
  <r>
    <s v="Total for G/MASTER HERB THYME 12CM"/>
    <x v="0"/>
    <m/>
    <m/>
    <m/>
    <m/>
    <n v="-4"/>
    <m/>
    <n v="-101"/>
    <m/>
    <x v="0"/>
  </r>
  <r>
    <s v="AT COLOURGRASS 12CM"/>
    <x v="0"/>
    <m/>
    <m/>
    <m/>
    <m/>
    <m/>
    <m/>
    <m/>
    <m/>
    <x v="0"/>
  </r>
  <r>
    <m/>
    <x v="342"/>
    <s v="Credit Note"/>
    <s v="4401621942"/>
    <s v="BUILDERS WAREHOUSE:BEDFORDVIEW"/>
    <s v="AT COLOURGRASS 12CM POT 754871"/>
    <n v="-5"/>
    <n v="12.8"/>
    <n v="-64"/>
    <n v="-64"/>
    <x v="8"/>
  </r>
  <r>
    <s v="Total for AT COLOURGRASS 12CM"/>
    <x v="0"/>
    <m/>
    <m/>
    <m/>
    <m/>
    <n v="-5"/>
    <m/>
    <n v="-64"/>
    <m/>
    <x v="0"/>
  </r>
  <r>
    <s v="PLANT COLOUR GRASS 12CM  ASSORTED ATN"/>
    <x v="0"/>
    <m/>
    <m/>
    <m/>
    <m/>
    <m/>
    <m/>
    <m/>
    <m/>
    <x v="0"/>
  </r>
  <r>
    <m/>
    <x v="343"/>
    <s v="Credit Note"/>
    <s v="13214"/>
    <s v="FH CHAMBERLAIN TRADING (PTY) LTD:KYALAMI"/>
    <s v="COLOUR GRASS 12CM ASSORTED ATN"/>
    <n v="-7"/>
    <n v="12.8"/>
    <n v="-89.6"/>
    <n v="-89.6"/>
    <x v="8"/>
  </r>
  <r>
    <s v="Total for PLANT COLOUR GRASS 12CM  ASSORTED ATN"/>
    <x v="0"/>
    <m/>
    <m/>
    <m/>
    <m/>
    <n v="-7"/>
    <m/>
    <n v="-89.6"/>
    <m/>
    <x v="0"/>
  </r>
  <r>
    <s v="HERB 12CM"/>
    <x v="0"/>
    <m/>
    <m/>
    <m/>
    <m/>
    <m/>
    <m/>
    <m/>
    <m/>
    <x v="0"/>
  </r>
  <r>
    <m/>
    <x v="347"/>
    <s v="Credit Note"/>
    <s v="90651A"/>
    <s v="THYME SQUARE"/>
    <s v="HERB 12CM"/>
    <n v="-9"/>
    <n v="22.9"/>
    <n v="-206.1"/>
    <n v="-206.1"/>
    <x v="4"/>
  </r>
  <r>
    <m/>
    <x v="333"/>
    <s v="Credit Note"/>
    <s v="28903"/>
    <s v="LIFESTYLE HOME GARDEN"/>
    <s v="HERB 12CM"/>
    <n v="-26"/>
    <n v="20.25"/>
    <n v="-526.5"/>
    <n v="-732.6"/>
    <x v="4"/>
  </r>
  <r>
    <m/>
    <x v="333"/>
    <s v="Credit Note"/>
    <s v="4401617361"/>
    <s v="BUILDERS WAREHOUSE:RIVONIA"/>
    <s v="HERB 12CM 220184"/>
    <n v="-17"/>
    <n v="21.3"/>
    <n v="-362.1"/>
    <n v="-1094.7"/>
    <x v="4"/>
  </r>
  <r>
    <m/>
    <x v="333"/>
    <s v="Credit Note"/>
    <s v="4401617365"/>
    <s v="BUILDERS WAREHOUSE:BRYANSTON"/>
    <s v="HERB 12CM 220184"/>
    <n v="-2"/>
    <n v="21.3"/>
    <n v="-42.6"/>
    <n v="-1137.3"/>
    <x v="4"/>
  </r>
  <r>
    <m/>
    <x v="345"/>
    <s v="Credit Note"/>
    <s v="1206"/>
    <s v="THYME SQUARE"/>
    <s v="HERB 12CM"/>
    <n v="-9"/>
    <n v="22.9"/>
    <n v="-206.1"/>
    <n v="-1343.3999999999999"/>
    <x v="4"/>
  </r>
  <r>
    <m/>
    <x v="345"/>
    <s v="Credit Note"/>
    <s v="4401618069"/>
    <s v="BUILDERS WAREHOUSE:BLOEMFONTEIN"/>
    <s v="HERB 12CM 220184"/>
    <n v="-19"/>
    <n v="21.3"/>
    <n v="-404.7"/>
    <n v="-1748.1"/>
    <x v="4"/>
  </r>
  <r>
    <m/>
    <x v="345"/>
    <s v="Credit Note"/>
    <s v="4401618003"/>
    <s v="BUILDERS WAREHOUSE:EMALALHENI"/>
    <s v="HERB 12CM 220184"/>
    <n v="-12"/>
    <n v="21.3"/>
    <n v="-255.6"/>
    <n v="-2003.6999999999998"/>
    <x v="4"/>
  </r>
  <r>
    <m/>
    <x v="334"/>
    <s v="Credit Note"/>
    <s v="4401618979"/>
    <s v="BUILDERS WAREHOUSE:RIVONIA"/>
    <s v="HERB 12CM 220184"/>
    <n v="-15"/>
    <n v="21.3"/>
    <n v="-319.5"/>
    <n v="-2323.1999999999998"/>
    <x v="4"/>
  </r>
  <r>
    <m/>
    <x v="334"/>
    <s v="Credit Note"/>
    <s v="4401619055"/>
    <s v="BUILDERS WAREHOUSE:WONDER PARK"/>
    <s v="HERB 12CM 220184"/>
    <n v="-10"/>
    <n v="21.3"/>
    <n v="-213"/>
    <n v="-2536.1999999999998"/>
    <x v="4"/>
  </r>
  <r>
    <m/>
    <x v="335"/>
    <s v="Credit Note"/>
    <s v="39279"/>
    <s v="FH CHAMBERLAIN TRADING (PTY) LTD:MONTANA"/>
    <s v="HERB 12CM"/>
    <n v="-38"/>
    <n v="21.4"/>
    <n v="-813.2"/>
    <n v="-3349.3999999999996"/>
    <x v="4"/>
  </r>
  <r>
    <m/>
    <x v="335"/>
    <s v="Credit Note"/>
    <s v="1281"/>
    <s v="ECKARDS GARDEN PAVILION"/>
    <s v="HERB 12CM"/>
    <n v="-6"/>
    <n v="22.99"/>
    <n v="-137.94"/>
    <n v="-3487.3399999999997"/>
    <x v="4"/>
  </r>
  <r>
    <m/>
    <x v="337"/>
    <s v="Credit Note"/>
    <s v="28925"/>
    <s v="LIFESTYLE HOME GARDEN"/>
    <s v="HERB 12CM"/>
    <n v="-24"/>
    <n v="20.25"/>
    <n v="-486"/>
    <n v="-3973.3399999999997"/>
    <x v="4"/>
  </r>
  <r>
    <m/>
    <x v="337"/>
    <s v="Credit Note"/>
    <s v="1157"/>
    <s v="THYME SQUARE"/>
    <s v="HERB 12CM"/>
    <n v="-3"/>
    <n v="22.9"/>
    <n v="-68.7"/>
    <n v="-4042.0399999999995"/>
    <x v="4"/>
  </r>
  <r>
    <m/>
    <x v="337"/>
    <s v="Credit Note"/>
    <s v="4401620083"/>
    <s v="BUILDERS WAREHOUSE:BLOEMFONTEIN"/>
    <s v="HERB 12CM 220184"/>
    <n v="-5"/>
    <n v="21.3"/>
    <n v="-106.5"/>
    <n v="-4148.5399999999991"/>
    <x v="4"/>
  </r>
  <r>
    <m/>
    <x v="337"/>
    <s v="Credit Note"/>
    <s v="4401620133"/>
    <s v="BUILDERS WAREHOUSE:RIVONIA"/>
    <s v="HERB 12CM 220184"/>
    <n v="-5"/>
    <n v="21.3"/>
    <n v="-106.5"/>
    <n v="-4255.0399999999991"/>
    <x v="4"/>
  </r>
  <r>
    <m/>
    <x v="337"/>
    <s v="Credit Note"/>
    <s v="4401620105"/>
    <s v="BUILDERS WAREHOUSE:FOURWAYS"/>
    <s v="HERB 12CM 220184"/>
    <n v="-10"/>
    <n v="21.3"/>
    <n v="-213"/>
    <n v="-4468.0399999999991"/>
    <x v="4"/>
  </r>
  <r>
    <m/>
    <x v="338"/>
    <s v="Credit Note"/>
    <s v="1289"/>
    <s v="SCHAFFLERS GARDEN NURSERY"/>
    <s v="HERB 12CM"/>
    <n v="-14"/>
    <n v="22.99"/>
    <n v="-321.86"/>
    <n v="-4789.8999999999987"/>
    <x v="4"/>
  </r>
  <r>
    <m/>
    <x v="338"/>
    <s v="Credit Note"/>
    <s v="4401620704"/>
    <s v="BUILDERS WAREHOUSE:MIDDELBURG"/>
    <s v="HERB 12CM 220184"/>
    <n v="-1"/>
    <n v="21.3"/>
    <n v="-21.3"/>
    <n v="-4811.1999999999989"/>
    <x v="4"/>
  </r>
  <r>
    <m/>
    <x v="338"/>
    <s v="Credit Note"/>
    <s v="4401620688"/>
    <s v="BUILDERS WAREHOUSE:KEMPTON PARK"/>
    <s v="HERB 12CM 220184"/>
    <n v="-15"/>
    <n v="21.3"/>
    <n v="-319.5"/>
    <n v="-5130.6999999999989"/>
    <x v="4"/>
  </r>
  <r>
    <m/>
    <x v="338"/>
    <s v="Credit Note"/>
    <s v="4401620629"/>
    <s v="BUILDERS WAREHOUSE:GREENSTONE"/>
    <s v="HERB 12CM 220184"/>
    <n v="-1"/>
    <n v="21.3"/>
    <n v="-21.3"/>
    <n v="-5151.9999999999991"/>
    <x v="4"/>
  </r>
  <r>
    <m/>
    <x v="339"/>
    <s v="Credit Note"/>
    <s v="28932"/>
    <s v="LIFESTYLE HOME GARDEN"/>
    <s v="HERB 12CM"/>
    <n v="-1"/>
    <n v="20.5"/>
    <n v="-20.5"/>
    <n v="-5172.4999999999991"/>
    <x v="4"/>
  </r>
  <r>
    <m/>
    <x v="339"/>
    <s v="Credit Note"/>
    <s v="28931"/>
    <s v="LIFESTYLE HOME GARDEN"/>
    <s v="HERB 12CM"/>
    <n v="-5"/>
    <n v="20.5"/>
    <n v="-102.5"/>
    <n v="-5274.9999999999991"/>
    <x v="4"/>
  </r>
  <r>
    <m/>
    <x v="339"/>
    <s v="Credit Note"/>
    <s v="4401621153"/>
    <s v="BUILDERS WAREHOUSE:ZAMBEZI"/>
    <s v="HERB 12CM 220184"/>
    <n v="-2"/>
    <n v="21.3"/>
    <n v="-42.6"/>
    <n v="-5317.5999999999995"/>
    <x v="4"/>
  </r>
  <r>
    <m/>
    <x v="350"/>
    <s v="Credit Note"/>
    <s v="4401621562"/>
    <s v="BUILDERS WAREHOUSE:CRAIGHALL PARK"/>
    <s v="HERB 12CM 220184"/>
    <n v="-20"/>
    <n v="21.3"/>
    <n v="-426"/>
    <n v="-5743.5999999999995"/>
    <x v="4"/>
  </r>
  <r>
    <m/>
    <x v="349"/>
    <s v="Credit Note"/>
    <s v="90860A"/>
    <s v="THYME SQUARE"/>
    <s v="HERB 12CM"/>
    <n v="-7"/>
    <n v="22.9"/>
    <n v="-160.30000000000001"/>
    <n v="-5903.9"/>
    <x v="4"/>
  </r>
  <r>
    <m/>
    <x v="340"/>
    <s v="Credit Note"/>
    <s v="4401623151"/>
    <s v="BUILDERS WAREHOUSE:NORTHRIDING"/>
    <s v="HERB 12CM 220184"/>
    <n v="-20"/>
    <n v="21.3"/>
    <n v="-426"/>
    <n v="-6329.9"/>
    <x v="4"/>
  </r>
  <r>
    <m/>
    <x v="341"/>
    <s v="Credit Note"/>
    <s v="17334"/>
    <s v="FH CHAMBERLAIN TRADING (PTY) LTD:RIVIERA"/>
    <s v="HERB 12CM"/>
    <n v="-14"/>
    <n v="21.4"/>
    <n v="-299.60000000000002"/>
    <n v="-6629.5"/>
    <x v="4"/>
  </r>
  <r>
    <s v="Total for HERB 12CM"/>
    <x v="0"/>
    <m/>
    <m/>
    <m/>
    <m/>
    <n v="-310"/>
    <m/>
    <n v="-6629.5"/>
    <m/>
    <x v="0"/>
  </r>
  <r>
    <s v="ORNAMENTAL CHILLI 12CM"/>
    <x v="0"/>
    <m/>
    <m/>
    <m/>
    <m/>
    <m/>
    <m/>
    <m/>
    <m/>
    <x v="0"/>
  </r>
  <r>
    <m/>
    <x v="341"/>
    <s v="Credit Note"/>
    <s v="16890-1553"/>
    <s v="HECKERS GARDEN CENTRE (Pty) Ltd"/>
    <s v="CAPSICUM MIX 12CM"/>
    <n v="-3"/>
    <n v="9.99"/>
    <n v="-29.97"/>
    <n v="-29.97"/>
    <x v="4"/>
  </r>
  <r>
    <s v="Total for ORNAMENTAL CHILLI 12CM"/>
    <x v="0"/>
    <m/>
    <m/>
    <m/>
    <m/>
    <n v="-3"/>
    <m/>
    <n v="-29.97"/>
    <m/>
    <x v="0"/>
  </r>
  <r>
    <s v="PATIO ASSORTED 12CM"/>
    <x v="0"/>
    <m/>
    <m/>
    <m/>
    <m/>
    <m/>
    <m/>
    <m/>
    <m/>
    <x v="0"/>
  </r>
  <r>
    <m/>
    <x v="345"/>
    <s v="Credit Note"/>
    <s v="1206"/>
    <s v="THYME SQUARE"/>
    <s v="PATIO ASSORTED 12CM"/>
    <n v="-1"/>
    <n v="16.95"/>
    <n v="-16.95"/>
    <n v="-16.95"/>
    <x v="10"/>
  </r>
  <r>
    <m/>
    <x v="341"/>
    <s v="Credit Note"/>
    <s v="1348"/>
    <s v="THYME SQUARE"/>
    <s v="PATIO ASSORTED 12CM"/>
    <n v="-2"/>
    <n v="21.2"/>
    <n v="-42.4"/>
    <n v="-59.349999999999994"/>
    <x v="10"/>
  </r>
  <r>
    <s v="Total for PATIO ASSORTED 12CM"/>
    <x v="0"/>
    <m/>
    <m/>
    <m/>
    <m/>
    <n v="-3"/>
    <m/>
    <n v="-59.349999999999994"/>
    <m/>
    <x v="0"/>
  </r>
  <r>
    <s v="AT ANTIRRHINUM 15CM POT"/>
    <x v="0"/>
    <m/>
    <m/>
    <m/>
    <m/>
    <m/>
    <m/>
    <m/>
    <m/>
    <x v="0"/>
  </r>
  <r>
    <m/>
    <x v="345"/>
    <s v="Credit Note"/>
    <s v="1551"/>
    <s v="ROSES FOR U t/a URTH"/>
    <s v="AT ANTHIRRHINUM 15CM POT"/>
    <n v="-2"/>
    <n v="21.2"/>
    <n v="-42.4"/>
    <n v="-42.4"/>
    <x v="11"/>
  </r>
  <r>
    <s v="Total for AT ANTIRRHINUM 15CM POT"/>
    <x v="0"/>
    <m/>
    <m/>
    <m/>
    <m/>
    <n v="-2"/>
    <m/>
    <n v="-42.4"/>
    <m/>
    <x v="0"/>
  </r>
  <r>
    <s v="COLOUR MAGIC 15CM"/>
    <x v="0"/>
    <m/>
    <m/>
    <m/>
    <m/>
    <m/>
    <m/>
    <m/>
    <m/>
    <x v="0"/>
  </r>
  <r>
    <m/>
    <x v="343"/>
    <s v="Credit Note"/>
    <s v="13214"/>
    <s v="FH CHAMBERLAIN TRADING (PTY) LTD:KYALAMI"/>
    <s v="COLOUR MAGIC 15CM"/>
    <n v="-45"/>
    <n v="22.5"/>
    <n v="-1012.5"/>
    <n v="-1012.5"/>
    <x v="11"/>
  </r>
  <r>
    <m/>
    <x v="343"/>
    <s v="Credit Note"/>
    <s v="4401616190"/>
    <s v="BUILDERS WAREHOUSE:MIDDELBURG"/>
    <s v="COLOUR MAGIC 15CM 43611"/>
    <n v="-25"/>
    <n v="22.4"/>
    <n v="-560"/>
    <n v="-1572.5"/>
    <x v="11"/>
  </r>
  <r>
    <m/>
    <x v="343"/>
    <s v="Credit Note"/>
    <s v="4401616204"/>
    <s v="BUILDERS WAREHOUSE:KLERKSDORP"/>
    <s v="COLOUR MAGIC 15CM 43611"/>
    <n v="-24"/>
    <n v="22.4"/>
    <n v="-537.6"/>
    <n v="-2110.1"/>
    <x v="11"/>
  </r>
  <r>
    <m/>
    <x v="343"/>
    <s v="Credit Note"/>
    <s v="4401616193"/>
    <s v="BUILDERS WAREHOUSE:CRAIGHALL PARK"/>
    <s v="COLOUR MAGIC 15CM 43611"/>
    <n v="-2"/>
    <n v="22.4"/>
    <n v="-44.8"/>
    <n v="-2154.9"/>
    <x v="11"/>
  </r>
  <r>
    <m/>
    <x v="347"/>
    <s v="Credit Note"/>
    <s v="16163"/>
    <s v="GARDENSHOP PARKTOWN"/>
    <s v="COLOUR MAGIC 15CM"/>
    <n v="-47"/>
    <n v="21.2"/>
    <n v="-996.4"/>
    <n v="-3151.3"/>
    <x v="11"/>
  </r>
  <r>
    <m/>
    <x v="347"/>
    <s v="Credit Note"/>
    <s v="16163"/>
    <s v="GARDENSHOP PARKTOWN"/>
    <s v="BACOPA MIX 15CM"/>
    <n v="-3"/>
    <n v="21.2"/>
    <n v="-63.6"/>
    <n v="-3214.9"/>
    <x v="11"/>
  </r>
  <r>
    <m/>
    <x v="347"/>
    <s v="Credit Note"/>
    <s v="16163"/>
    <s v="GARDENSHOP PARKTOWN"/>
    <s v="PETUNIA MIX 15CM"/>
    <n v="-11"/>
    <n v="21.2"/>
    <n v="-233.2"/>
    <n v="-3448.1"/>
    <x v="11"/>
  </r>
  <r>
    <m/>
    <x v="347"/>
    <s v="Credit Note"/>
    <s v="39199"/>
    <s v="FH CHAMBERLAIN TRADING (PTY) LTD:MONTANA"/>
    <s v="COLOUR MAGIC 15CM"/>
    <n v="-42"/>
    <n v="22.5"/>
    <n v="-945"/>
    <n v="-4393.1000000000004"/>
    <x v="11"/>
  </r>
  <r>
    <m/>
    <x v="347"/>
    <s v="Credit Note"/>
    <s v="4401616507"/>
    <s v="BUILDERS WAREHOUSE:BOKSBURG (NEW)"/>
    <s v="COLOUR MAGIC 15CM 43611"/>
    <n v="-32"/>
    <n v="22.4"/>
    <n v="-716.8"/>
    <n v="-5109.9000000000005"/>
    <x v="11"/>
  </r>
  <r>
    <m/>
    <x v="347"/>
    <s v="Credit Note"/>
    <s v="4401616512"/>
    <s v="BUILDERS WAREHOUSE:KEMPTON PARK"/>
    <s v="COLOUR MAGIC 15CM 43611"/>
    <n v="-28"/>
    <n v="22.4"/>
    <n v="-627.20000000000005"/>
    <n v="-5737.1"/>
    <x v="11"/>
  </r>
  <r>
    <m/>
    <x v="347"/>
    <s v="Credit Note"/>
    <s v="4401616566"/>
    <s v="BUILDERS WAREHOUSE:VEREENIGING"/>
    <s v="COLOUR MAGIC 15CM 43611"/>
    <n v="-20"/>
    <n v="22.4"/>
    <n v="-448"/>
    <n v="-6185.1"/>
    <x v="11"/>
  </r>
  <r>
    <m/>
    <x v="347"/>
    <s v="Credit Note"/>
    <s v="4401616488"/>
    <s v="BUILDERS WAREHOUSE:STRUBENS VALLEY"/>
    <s v="COLOUR MAGIC 15CM 43611"/>
    <n v="-10"/>
    <n v="22.4"/>
    <n v="-224"/>
    <n v="-6409.1"/>
    <x v="11"/>
  </r>
  <r>
    <m/>
    <x v="347"/>
    <s v="Credit Note"/>
    <s v="1338"/>
    <s v="LITTLE AUSTRIA"/>
    <s v="COLOUR MAGIC 15CM"/>
    <n v="-13"/>
    <n v="18"/>
    <n v="-234"/>
    <n v="-6643.1"/>
    <x v="11"/>
  </r>
  <r>
    <m/>
    <x v="347"/>
    <s v="Credit Note"/>
    <s v="90651A"/>
    <s v="THYME SQUARE"/>
    <s v="COLOUR MAGIC 15CM"/>
    <n v="-15"/>
    <n v="21.2"/>
    <n v="-318"/>
    <n v="-6961.1"/>
    <x v="11"/>
  </r>
  <r>
    <m/>
    <x v="347"/>
    <s v="Credit Note"/>
    <s v="1400"/>
    <s v="RIVERSIDE MICA"/>
    <s v="COLOUR MAGIC 15CM"/>
    <n v="-2"/>
    <n v="21.99"/>
    <n v="-43.98"/>
    <n v="-7005.08"/>
    <x v="11"/>
  </r>
  <r>
    <m/>
    <x v="332"/>
    <s v="Credit Note"/>
    <s v="1278"/>
    <s v="HABITITNAK/KEENGRO"/>
    <s v="COLOUR MAGIC 15CM"/>
    <n v="-16"/>
    <n v="17"/>
    <n v="-272"/>
    <n v="-7277.08"/>
    <x v="11"/>
  </r>
  <r>
    <m/>
    <x v="332"/>
    <s v="Credit Note"/>
    <s v="4401617040"/>
    <s v="BUILDERS WAREHOUSE:ROBINDALE"/>
    <s v="COLOUR MAGIC 15CM 43611"/>
    <n v="-19"/>
    <n v="22.4"/>
    <n v="-425.6"/>
    <n v="-7702.68"/>
    <x v="11"/>
  </r>
  <r>
    <m/>
    <x v="332"/>
    <s v="Credit Note"/>
    <s v="4401617046"/>
    <s v="BUILDERS WAREHOUSE:RUSTENBURG"/>
    <s v="COLOUR MAGIC 15CM 43611"/>
    <n v="-35"/>
    <n v="22.4"/>
    <n v="-784"/>
    <n v="-8486.68"/>
    <x v="11"/>
  </r>
  <r>
    <m/>
    <x v="332"/>
    <s v="Credit Note"/>
    <s v="4401617054"/>
    <s v="BUILDERS WAREHOUSE:KEMPTON PARK"/>
    <s v="COLOUR MAGIC 15CM 43611"/>
    <n v="-5"/>
    <n v="22.4"/>
    <n v="-112"/>
    <n v="-8598.68"/>
    <x v="11"/>
  </r>
  <r>
    <m/>
    <x v="332"/>
    <s v="Credit Note"/>
    <s v="4401616969"/>
    <s v="BUILDERS WAREHOUSE:GREENSTONE"/>
    <s v="COLOUR MAGIC 15CM 43611"/>
    <n v="-27"/>
    <n v="22.4"/>
    <n v="-604.79999999999995"/>
    <n v="-9203.48"/>
    <x v="11"/>
  </r>
  <r>
    <m/>
    <x v="332"/>
    <s v="Credit Note"/>
    <s v="4401617043"/>
    <s v="BUILDERS WAREHOUSE:HARTEBEESPOORT"/>
    <s v="COLOUR MAGIC 15CM 43611"/>
    <n v="-39"/>
    <n v="22.4"/>
    <n v="-873.6"/>
    <n v="-10077.08"/>
    <x v="11"/>
  </r>
  <r>
    <m/>
    <x v="333"/>
    <s v="Credit Note"/>
    <s v="28903"/>
    <s v="LIFESTYLE HOME GARDEN"/>
    <s v="COLOUR MAGIC 15CM"/>
    <n v="-47"/>
    <n v="21.2"/>
    <n v="-996.4"/>
    <n v="-11073.48"/>
    <x v="11"/>
  </r>
  <r>
    <m/>
    <x v="333"/>
    <s v="Credit Note"/>
    <s v="4401617279"/>
    <s v="BUILDERS WAREHOUSE:ERASMUS PARK"/>
    <s v="COLOUR MAGIC 15CM 43611"/>
    <n v="-40"/>
    <n v="22.4"/>
    <n v="-896"/>
    <n v="-11969.48"/>
    <x v="11"/>
  </r>
  <r>
    <m/>
    <x v="333"/>
    <s v="Credit Note"/>
    <s v="4401617346"/>
    <s v="BUILDERS WAREHOUSE:LYNNWOOD"/>
    <s v="COLOUR MAGIC 15CM 43611"/>
    <n v="-1"/>
    <n v="22.4"/>
    <n v="-22.4"/>
    <n v="-11991.88"/>
    <x v="11"/>
  </r>
  <r>
    <m/>
    <x v="333"/>
    <s v="Credit Note"/>
    <s v="4401617296"/>
    <s v="BUILDERS WAREHOUSE:GLEN EAGLES"/>
    <s v="COLOUR MAGIC 15CM 43611"/>
    <n v="-3"/>
    <n v="22.4"/>
    <n v="-67.2"/>
    <n v="-12059.08"/>
    <x v="11"/>
  </r>
  <r>
    <m/>
    <x v="333"/>
    <s v="Credit Note"/>
    <s v="4401617361"/>
    <s v="BUILDERS WAREHOUSE:RIVONIA"/>
    <s v="COLOUR MAGIC 15CM 43611"/>
    <n v="-21"/>
    <n v="22.4"/>
    <n v="-470.4"/>
    <n v="-12529.48"/>
    <x v="11"/>
  </r>
  <r>
    <m/>
    <x v="333"/>
    <s v="Credit Note"/>
    <s v="4401617365"/>
    <s v="BUILDERS WAREHOUSE:BRYANSTON"/>
    <s v="COLOUR MAGIC 15CM 43611"/>
    <n v="-1"/>
    <n v="22.4"/>
    <n v="-22.4"/>
    <n v="-12551.88"/>
    <x v="11"/>
  </r>
  <r>
    <m/>
    <x v="344"/>
    <s v="Credit Note"/>
    <s v="16164"/>
    <s v="GARDENSHOP PARKTOWN"/>
    <s v="COLOUR MAGIC 15CM"/>
    <n v="-5"/>
    <n v="21.2"/>
    <n v="-106"/>
    <n v="-12657.88"/>
    <x v="11"/>
  </r>
  <r>
    <m/>
    <x v="344"/>
    <s v="Credit Note"/>
    <s v="16164"/>
    <s v="GARDENSHOP PARKTOWN"/>
    <s v="BECOPA 15CM"/>
    <n v="-7"/>
    <n v="21.2"/>
    <n v="-148.4"/>
    <n v="-12806.279999999999"/>
    <x v="11"/>
  </r>
  <r>
    <m/>
    <x v="344"/>
    <s v="Credit Note"/>
    <s v="20780"/>
    <s v="FH CHAMBERLAIN TRADING (PTY) LTD:STRUBENSVALLEY"/>
    <s v="COLOUR MAGIC 15CM"/>
    <n v="-11"/>
    <n v="22.5"/>
    <n v="-247.5"/>
    <n v="-13053.779999999999"/>
    <x v="11"/>
  </r>
  <r>
    <m/>
    <x v="344"/>
    <s v="Credit Note"/>
    <s v="4401617710"/>
    <s v="BUILDERS WAREHOUSE:NEWCASTLE"/>
    <s v="COLOUR MAGIC 15CM 43611"/>
    <n v="-32"/>
    <n v="22.4"/>
    <n v="-716.8"/>
    <n v="-13770.579999999998"/>
    <x v="11"/>
  </r>
  <r>
    <m/>
    <x v="345"/>
    <s v="Credit Note"/>
    <s v="1552"/>
    <s v="PRETTY GARDENS"/>
    <s v="COLOUR MAGIC 15CM"/>
    <n v="-20"/>
    <n v="21.2"/>
    <n v="-424"/>
    <n v="-14194.579999999998"/>
    <x v="11"/>
  </r>
  <r>
    <m/>
    <x v="345"/>
    <s v="Credit Note"/>
    <s v="1206"/>
    <s v="THYME SQUARE"/>
    <s v="COLOUR MAGIC 15CM"/>
    <n v="-2"/>
    <n v="21.2"/>
    <n v="-42.4"/>
    <n v="-14236.979999999998"/>
    <x v="11"/>
  </r>
  <r>
    <m/>
    <x v="345"/>
    <s v="Credit Note"/>
    <s v="4401618076"/>
    <s v="BUILDERS WAREHOUSE:THOHOYANDOU"/>
    <s v="COLOUR MAGIC 15CM 43611"/>
    <n v="-29"/>
    <n v="22.4"/>
    <n v="-649.6"/>
    <n v="-14886.579999999998"/>
    <x v="11"/>
  </r>
  <r>
    <m/>
    <x v="345"/>
    <s v="Credit Note"/>
    <s v="4401618029"/>
    <s v="BUILDERS WAREHOUSE:NELSPRUIT"/>
    <s v="COLOUR MAGIC 15CM 43611"/>
    <n v="-80"/>
    <n v="22.4"/>
    <n v="-1792"/>
    <n v="-16678.579999999998"/>
    <x v="11"/>
  </r>
  <r>
    <m/>
    <x v="345"/>
    <s v="Credit Note"/>
    <s v="4401618069"/>
    <s v="BUILDERS WAREHOUSE:BLOEMFONTEIN"/>
    <s v="COLOUR MAGIC 15CM 43611"/>
    <n v="-10"/>
    <n v="22.4"/>
    <n v="-224"/>
    <n v="-16902.579999999998"/>
    <x v="11"/>
  </r>
  <r>
    <m/>
    <x v="345"/>
    <s v="Credit Note"/>
    <s v="4401617980"/>
    <s v="BUILDERS WAREHOUSE:NORTHMEAD"/>
    <s v="COLOUR MAGIC 15CM 43611"/>
    <n v="-12"/>
    <n v="22.4"/>
    <n v="-268.8"/>
    <n v="-17171.379999999997"/>
    <x v="11"/>
  </r>
  <r>
    <m/>
    <x v="345"/>
    <s v="Credit Note"/>
    <s v="4401617958"/>
    <s v="BUILDERS WAREHOUSE:MIDRAND"/>
    <s v="COLOUR MAGIC 15CM 43611"/>
    <n v="-60"/>
    <n v="22.4"/>
    <n v="-1344"/>
    <n v="-18515.379999999997"/>
    <x v="11"/>
  </r>
  <r>
    <m/>
    <x v="345"/>
    <s v="Credit Note"/>
    <s v="4401618092"/>
    <s v="BUILDERS WAREHOUSE:BOKSBURG (NEW)"/>
    <s v="COLOUR MAGIC 15CM 43611"/>
    <n v="-38"/>
    <n v="22.4"/>
    <n v="-851.2"/>
    <n v="-19366.579999999998"/>
    <x v="11"/>
  </r>
  <r>
    <m/>
    <x v="345"/>
    <s v="Credit Note"/>
    <s v="4401618092"/>
    <s v="BUILDERS WAREHOUSE:BOKSBURG (NEW)"/>
    <s v="COLOUR MAGIC 15CM 43611"/>
    <n v="-8"/>
    <n v="22.4"/>
    <n v="-179.2"/>
    <n v="-19545.78"/>
    <x v="11"/>
  </r>
  <r>
    <m/>
    <x v="345"/>
    <s v="Credit Note"/>
    <s v="4401618011"/>
    <s v="BUILDERS WAREHOUSE:EDENVALE"/>
    <s v="COLOUR MAGIC 15CM 43611"/>
    <n v="-2"/>
    <n v="22.4"/>
    <n v="-44.8"/>
    <n v="-19590.579999999998"/>
    <x v="11"/>
  </r>
  <r>
    <m/>
    <x v="345"/>
    <s v="Credit Note"/>
    <s v="4401618072"/>
    <s v="BUILDERS WAREHOUSE:NEWMARKET"/>
    <s v="COLOUR MAGIC 15CM 43611"/>
    <n v="-62"/>
    <n v="22.4"/>
    <n v="-1388.8"/>
    <n v="-20979.379999999997"/>
    <x v="11"/>
  </r>
  <r>
    <m/>
    <x v="351"/>
    <s v="Credit Note"/>
    <s v="1207"/>
    <s v="LITTLE AUSTRIA"/>
    <s v="COLOUR MAGIC 15CM"/>
    <n v="-11"/>
    <n v="21.2"/>
    <n v="-233.2"/>
    <n v="-21212.579999999998"/>
    <x v="11"/>
  </r>
  <r>
    <m/>
    <x v="351"/>
    <s v="Credit Note"/>
    <s v="4401618208"/>
    <s v="BUILDERS WAREHOUSE:CARNIVAL MALL"/>
    <s v="COLOUR MAGIC 15CM 43611"/>
    <n v="-47"/>
    <n v="22.4"/>
    <n v="-1052.8"/>
    <n v="-22265.379999999997"/>
    <x v="11"/>
  </r>
  <r>
    <m/>
    <x v="346"/>
    <s v="Credit Note"/>
    <s v="1280"/>
    <s v="RAINBOW GARDEN AND HOME CENTRE"/>
    <s v="COLOUR MAGIC 15CM"/>
    <n v="-23"/>
    <n v="21.2"/>
    <n v="-487.6"/>
    <n v="-22752.979999999996"/>
    <x v="11"/>
  </r>
  <r>
    <m/>
    <x v="346"/>
    <s v="Credit Note"/>
    <s v="4401618639"/>
    <s v="BUILDERS WAREHOUSE:NORTHRIDING"/>
    <s v="COLOUR MAGIC 15CM 43611"/>
    <n v="-20"/>
    <n v="22.4"/>
    <n v="-448"/>
    <n v="-23200.979999999996"/>
    <x v="11"/>
  </r>
  <r>
    <m/>
    <x v="346"/>
    <s v="Credit Note"/>
    <s v="4401618603"/>
    <s v="BUILDERS WAREHOUSE:STRUBENS VALLEY"/>
    <s v="COLOUR MAGIC 15CM 43611"/>
    <n v="-5"/>
    <n v="22.4"/>
    <n v="-112"/>
    <n v="-23312.979999999996"/>
    <x v="11"/>
  </r>
  <r>
    <m/>
    <x v="346"/>
    <s v="Credit Note"/>
    <s v="4401618638"/>
    <s v="BUILDERS WAREHOUSE:KEMPTON PARK"/>
    <s v="COLOUR MAGIC 15CM 43611"/>
    <n v="-6"/>
    <n v="22.4"/>
    <n v="-134.4"/>
    <n v="-23447.379999999997"/>
    <x v="11"/>
  </r>
  <r>
    <m/>
    <x v="346"/>
    <s v="Credit Note"/>
    <s v="4401618641"/>
    <s v="BUILDERS WAREHOUSE:SUNWARD PARK"/>
    <s v="COLOUR MAGIC 15CM 43611"/>
    <n v="-48"/>
    <n v="22.4"/>
    <n v="-1075.2"/>
    <n v="-24522.579999999998"/>
    <x v="11"/>
  </r>
  <r>
    <m/>
    <x v="334"/>
    <s v="Credit Note"/>
    <s v="4401618970"/>
    <s v="BUILDERS WAREHOUSE:RUSTENBURG"/>
    <s v="COLOUR MAGIC 15CM 43611"/>
    <n v="-19"/>
    <n v="22.4"/>
    <n v="-425.6"/>
    <n v="-24948.179999999997"/>
    <x v="11"/>
  </r>
  <r>
    <m/>
    <x v="334"/>
    <s v="Credit Note"/>
    <s v="4401619030"/>
    <s v="BUILDERS WAREHOUSE:RASLOUW"/>
    <s v="COLOUR MAGIC 15CM 43611"/>
    <n v="-36"/>
    <n v="22.4"/>
    <n v="-806.4"/>
    <n v="-25754.579999999998"/>
    <x v="11"/>
  </r>
  <r>
    <m/>
    <x v="334"/>
    <s v="Credit Note"/>
    <s v="4401619010"/>
    <s v="BUILDERS WAREHOUSE:CENTURION"/>
    <s v="COLOUR MAGIC 15CM 43611"/>
    <n v="-4"/>
    <n v="22.4"/>
    <n v="-89.6"/>
    <n v="-25844.179999999997"/>
    <x v="11"/>
  </r>
  <r>
    <m/>
    <x v="334"/>
    <s v="Credit Note"/>
    <s v="4401619004"/>
    <s v="BUILDERS WAREHOUSE:CENTURION"/>
    <s v="COLOUR MAGIC 15CM 43611"/>
    <n v="-5"/>
    <n v="22.4"/>
    <n v="-112"/>
    <n v="-25956.179999999997"/>
    <x v="11"/>
  </r>
  <r>
    <m/>
    <x v="334"/>
    <s v="Credit Note"/>
    <s v="4401619042"/>
    <s v="BUILDERS WAREHOUSE:ERASMUS PARK"/>
    <s v="COLOUR MAGIC 15CM 43611"/>
    <n v="-1"/>
    <n v="22.4"/>
    <n v="-22.4"/>
    <n v="-25978.579999999998"/>
    <x v="11"/>
  </r>
  <r>
    <m/>
    <x v="334"/>
    <s v="Credit Note"/>
    <s v="4401618979"/>
    <s v="BUILDERS WAREHOUSE:RIVONIA"/>
    <s v="COLOUR MAGIC 15CM 43611"/>
    <n v="-30"/>
    <n v="22.4"/>
    <n v="-672"/>
    <n v="-26650.579999999998"/>
    <x v="11"/>
  </r>
  <r>
    <m/>
    <x v="335"/>
    <s v="Credit Note"/>
    <s v="4401619381"/>
    <s v="BUILDERS WAREHOUSE:CRAIGHALL PARK"/>
    <s v="COLOUR MAGIC 15CM 43611"/>
    <n v="-1"/>
    <n v="22.4"/>
    <n v="-22.4"/>
    <n v="-26672.98"/>
    <x v="11"/>
  </r>
  <r>
    <m/>
    <x v="335"/>
    <s v="Credit Note"/>
    <s v="4401619368"/>
    <s v="BUILDERS WAREHOUSE:KLERKSDORP"/>
    <s v="COLOUR MAGIC 15CM 43611"/>
    <n v="-1"/>
    <n v="22.4"/>
    <n v="-22.4"/>
    <n v="-26695.38"/>
    <x v="11"/>
  </r>
  <r>
    <m/>
    <x v="336"/>
    <s v="Credit Note"/>
    <s v="1284"/>
    <s v="LITTLE AUSTRIA"/>
    <s v="COLOUR MAGIC 15CM"/>
    <n v="-9"/>
    <n v="21.2"/>
    <n v="-190.8"/>
    <n v="-26886.18"/>
    <x v="11"/>
  </r>
  <r>
    <m/>
    <x v="336"/>
    <s v="Credit Note"/>
    <s v="4401619759"/>
    <s v="BUILDERS WAREHOUSE:MAFIKENG"/>
    <s v="COLOUR MAGIC 15CM 43611"/>
    <n v="-52"/>
    <n v="22.4"/>
    <n v="-1164.8"/>
    <n v="-28050.98"/>
    <x v="11"/>
  </r>
  <r>
    <m/>
    <x v="336"/>
    <s v="Credit Note"/>
    <s v="4401619686"/>
    <s v="BUILDERS WAREHOUSE:NORWOOD"/>
    <s v="COLOUR MAGIC 15CM 43611"/>
    <n v="-4"/>
    <n v="22.4"/>
    <n v="-89.6"/>
    <n v="-28140.579999999998"/>
    <x v="11"/>
  </r>
  <r>
    <m/>
    <x v="337"/>
    <s v="Credit Note"/>
    <s v="28925"/>
    <s v="LIFESTYLE HOME GARDEN"/>
    <s v="COLOUR MAGIC 15CM"/>
    <n v="-1"/>
    <n v="21.2"/>
    <n v="-21.2"/>
    <n v="-28161.78"/>
    <x v="11"/>
  </r>
  <r>
    <m/>
    <x v="337"/>
    <s v="Credit Note"/>
    <s v="1157"/>
    <s v="THYME SQUARE"/>
    <s v="COLOUR MAGIC 15CM"/>
    <n v="-15"/>
    <n v="21.2"/>
    <n v="-318"/>
    <n v="-28479.78"/>
    <x v="11"/>
  </r>
  <r>
    <m/>
    <x v="337"/>
    <s v="Credit Note"/>
    <s v="4401620083"/>
    <s v="BUILDERS WAREHOUSE:BLOEMFONTEIN"/>
    <s v="COLOUR MAGIC 15CM 43611"/>
    <n v="-28"/>
    <n v="22.4"/>
    <n v="-627.20000000000005"/>
    <n v="-29106.98"/>
    <x v="11"/>
  </r>
  <r>
    <m/>
    <x v="337"/>
    <s v="Credit Note"/>
    <s v="4401620035"/>
    <s v="BUILDERS WAREHOUSE:NEWMARKET"/>
    <s v="COLOUR MAGIC 15CM 43611"/>
    <n v="-21"/>
    <n v="22.4"/>
    <n v="-470.4"/>
    <n v="-29577.38"/>
    <x v="11"/>
  </r>
  <r>
    <m/>
    <x v="337"/>
    <s v="Credit Note"/>
    <s v="4401620013"/>
    <s v="BUILDERS WAREHOUSE:BOKSBURG (NEW)"/>
    <s v="COLOUR MAGIC 15CM 43611"/>
    <n v="-40"/>
    <n v="22.4"/>
    <n v="-896"/>
    <n v="-30473.38"/>
    <x v="11"/>
  </r>
  <r>
    <m/>
    <x v="337"/>
    <s v="Credit Note"/>
    <s v="4401620094"/>
    <s v="BUILDERS WAREHOUSE:EDENVALE"/>
    <s v="COLOUR MAGIC 15CM 43611"/>
    <n v="-24"/>
    <n v="22.4"/>
    <n v="-537.6"/>
    <n v="-31010.98"/>
    <x v="11"/>
  </r>
  <r>
    <m/>
    <x v="337"/>
    <s v="Credit Note"/>
    <s v="4401620133"/>
    <s v="BUILDERS WAREHOUSE:RIVONIA"/>
    <s v="COLOUR MAGIC 15CM 43611"/>
    <n v="-1"/>
    <n v="22.4"/>
    <n v="-22.4"/>
    <n v="-31033.38"/>
    <x v="11"/>
  </r>
  <r>
    <m/>
    <x v="337"/>
    <s v="Credit Note"/>
    <s v="4401620105"/>
    <s v="BUILDERS WAREHOUSE:FOURWAYS"/>
    <s v="COLOUR MAGIC 15CM 43611"/>
    <n v="-1"/>
    <n v="22.4"/>
    <n v="-22.4"/>
    <n v="-31055.780000000002"/>
    <x v="11"/>
  </r>
  <r>
    <m/>
    <x v="338"/>
    <s v="Credit Note"/>
    <s v="1287"/>
    <s v="HABITITNAK/KEENGRO"/>
    <s v="COLOUR MAGIC 15CM"/>
    <n v="-14"/>
    <n v="17"/>
    <n v="-238"/>
    <n v="-31293.780000000002"/>
    <x v="11"/>
  </r>
  <r>
    <m/>
    <x v="338"/>
    <s v="Credit Note"/>
    <s v="4401620691"/>
    <s v="BUILDERS WAREHOUSE:NOORDHEUWEL"/>
    <s v="COLOUR MAGIC 15CM 43611"/>
    <n v="-1"/>
    <n v="22.4"/>
    <n v="-22.4"/>
    <n v="-31316.180000000004"/>
    <x v="11"/>
  </r>
  <r>
    <m/>
    <x v="338"/>
    <s v="Credit Note"/>
    <s v="4401620704"/>
    <s v="BUILDERS WAREHOUSE:MIDDELBURG"/>
    <s v="COLOUR MAGIC 15CM 43611"/>
    <n v="-8"/>
    <n v="22.4"/>
    <n v="-179.2"/>
    <n v="-31495.380000000005"/>
    <x v="11"/>
  </r>
  <r>
    <m/>
    <x v="338"/>
    <s v="Credit Note"/>
    <s v="4401620688"/>
    <s v="BUILDERS WAREHOUSE:KEMPTON PARK"/>
    <s v="COLOUR MAGIC 15CM 43611"/>
    <n v="-20"/>
    <n v="22.4"/>
    <n v="-448"/>
    <n v="-31943.380000000005"/>
    <x v="11"/>
  </r>
  <r>
    <m/>
    <x v="338"/>
    <s v="Credit Note"/>
    <s v="4401620629"/>
    <s v="BUILDERS WAREHOUSE:GREENSTONE"/>
    <s v="COLOUR MAGIC 15CM 43611"/>
    <n v="-12"/>
    <n v="22.4"/>
    <n v="-268.8"/>
    <n v="-32212.180000000004"/>
    <x v="11"/>
  </r>
  <r>
    <m/>
    <x v="339"/>
    <s v="Credit Note"/>
    <s v="28932"/>
    <s v="LIFESTYLE HOME GARDEN"/>
    <s v="COLOUR MAGIC 15CM"/>
    <n v="-2"/>
    <n v="21.2"/>
    <n v="-42.4"/>
    <n v="-32254.580000000005"/>
    <x v="11"/>
  </r>
  <r>
    <m/>
    <x v="339"/>
    <s v="Credit Note"/>
    <s v="4401621153"/>
    <s v="BUILDERS WAREHOUSE:ZAMBEZI"/>
    <s v="COLOUR MAGIC 15CM 43611"/>
    <n v="-16"/>
    <n v="22.4"/>
    <n v="-358.4"/>
    <n v="-32612.980000000007"/>
    <x v="11"/>
  </r>
  <r>
    <m/>
    <x v="339"/>
    <s v="Credit Note"/>
    <s v="4401621132"/>
    <s v="BUILDERS WAREHOUSE:FOURWAYS"/>
    <s v="COLOUR MAGIC 15CM 43611"/>
    <n v="-2"/>
    <n v="22.4"/>
    <n v="-44.8"/>
    <n v="-32657.780000000006"/>
    <x v="11"/>
  </r>
  <r>
    <m/>
    <x v="339"/>
    <s v="Credit Note"/>
    <s v="4401621149"/>
    <s v="BUILDERS WAREHOUSE:LYNNWOOD"/>
    <s v="COLOUR MAGIC 15CM 43611"/>
    <n v="-4"/>
    <n v="22.4"/>
    <n v="-89.6"/>
    <n v="-32747.380000000005"/>
    <x v="11"/>
  </r>
  <r>
    <m/>
    <x v="339"/>
    <s v="Credit Note"/>
    <s v="4401621063"/>
    <s v="BUILDERS WAREHOUSE:CENTURION"/>
    <s v="COLOUR MAGIC 15CM 43611"/>
    <n v="-3"/>
    <n v="22.4"/>
    <n v="-67.2"/>
    <n v="-32814.58"/>
    <x v="11"/>
  </r>
  <r>
    <m/>
    <x v="350"/>
    <s v="Credit Note"/>
    <s v="1215"/>
    <s v="MALANSEUNS Head Office:MENLYN"/>
    <s v="COLOUR MAGIC 15CM"/>
    <n v="-37"/>
    <n v="21.2"/>
    <n v="-784.4"/>
    <n v="-33598.980000000003"/>
    <x v="11"/>
  </r>
  <r>
    <m/>
    <x v="350"/>
    <s v="Credit Note"/>
    <s v="4401621592"/>
    <s v="BUILDERS WAREHOUSE:SECUNDA"/>
    <s v="COLOUR MAGIC 15CM 43611"/>
    <n v="-20"/>
    <n v="22.4"/>
    <n v="-448"/>
    <n v="-34046.980000000003"/>
    <x v="11"/>
  </r>
  <r>
    <m/>
    <x v="350"/>
    <s v="Credit Note"/>
    <s v="1214"/>
    <s v="LOTS OF POTS CENTURION"/>
    <s v="COLOUR MAGIC 15CM"/>
    <n v="-17"/>
    <n v="21.2"/>
    <n v="-360.4"/>
    <n v="-34407.380000000005"/>
    <x v="11"/>
  </r>
  <r>
    <m/>
    <x v="350"/>
    <s v="Credit Note"/>
    <s v="4401621562"/>
    <s v="BUILDERS WAREHOUSE:CRAIGHALL PARK"/>
    <s v="COLOUR MAGIC 15CM 43611"/>
    <n v="-6"/>
    <n v="22.4"/>
    <n v="-134.4"/>
    <n v="-34541.780000000006"/>
    <x v="11"/>
  </r>
  <r>
    <m/>
    <x v="350"/>
    <s v="Credit Note"/>
    <s v="4401621545"/>
    <s v="BUILDERS WAREHOUSE:NEWCASTLE"/>
    <s v="COLOUR MAGIC 15CM 43611"/>
    <n v="-40"/>
    <n v="22.4"/>
    <n v="-896"/>
    <n v="-35437.780000000006"/>
    <x v="11"/>
  </r>
  <r>
    <m/>
    <x v="342"/>
    <s v="Credit Note"/>
    <s v="16181"/>
    <s v="GARDENSHOP PARKTOWN"/>
    <s v="COLOUR MAGIC 15CM"/>
    <n v="-48"/>
    <n v="21.2"/>
    <n v="-1017.6"/>
    <n v="-36455.380000000005"/>
    <x v="11"/>
  </r>
  <r>
    <m/>
    <x v="342"/>
    <s v="Credit Note"/>
    <s v="RTS1041598"/>
    <s v="RIVERSIDE MICA"/>
    <s v="COLP SALVIA ASSORTED 15CM"/>
    <n v="-2"/>
    <n v="21.99"/>
    <n v="-43.98"/>
    <n v="-36499.360000000008"/>
    <x v="11"/>
  </r>
  <r>
    <m/>
    <x v="342"/>
    <s v="Credit Note"/>
    <s v="1346"/>
    <s v="LITTLE AUSTRIA"/>
    <s v="PETUNIA 15CM"/>
    <n v="-6"/>
    <n v="21.2"/>
    <n v="-127.2"/>
    <n v="-36626.560000000005"/>
    <x v="11"/>
  </r>
  <r>
    <m/>
    <x v="349"/>
    <s v="Credit Note"/>
    <s v="90860A"/>
    <s v="THYME SQUARE"/>
    <s v="BEGONIA 15CM"/>
    <n v="-6"/>
    <n v="21.2"/>
    <n v="-127.2"/>
    <n v="-36753.760000000002"/>
    <x v="11"/>
  </r>
  <r>
    <m/>
    <x v="349"/>
    <s v="Credit Note"/>
    <s v="90860A"/>
    <s v="THYME SQUARE"/>
    <s v="COLOUR MAGIC 15CM"/>
    <n v="-12"/>
    <n v="21.2"/>
    <n v="-254.4"/>
    <n v="-37008.160000000003"/>
    <x v="11"/>
  </r>
  <r>
    <m/>
    <x v="349"/>
    <s v="Credit Note"/>
    <s v="1291"/>
    <s v="PRETTY GARDENS"/>
    <s v="COLOUR MAGIC 15CM"/>
    <n v="-8"/>
    <n v="21.2"/>
    <n v="-169.6"/>
    <n v="-37177.760000000002"/>
    <x v="11"/>
  </r>
  <r>
    <m/>
    <x v="349"/>
    <s v="Credit Note"/>
    <s v="4401622302"/>
    <s v="BUILDERS WAREHOUSE:BLOEMFONTEIN"/>
    <s v="COLOUR MAGIC 15CM 43611"/>
    <n v="-33"/>
    <n v="22.4"/>
    <n v="-739.2"/>
    <n v="-37916.959999999999"/>
    <x v="11"/>
  </r>
  <r>
    <m/>
    <x v="349"/>
    <s v="Credit Note"/>
    <s v="4401622312"/>
    <s v="BUILDERS WAREHOUSE:NELSPRUIT"/>
    <s v="COLOUR MAGIC 15CM 43611"/>
    <n v="-20"/>
    <n v="22.4"/>
    <n v="-448"/>
    <n v="-38364.959999999999"/>
    <x v="11"/>
  </r>
  <r>
    <m/>
    <x v="349"/>
    <s v="Credit Note"/>
    <s v="4401622266"/>
    <s v="BUILDERS WAREHOUSE:BOKSBURG (NEW)"/>
    <s v="COLOUR MAGIC 15CM 43611"/>
    <n v="-20"/>
    <n v="22.4"/>
    <n v="-448"/>
    <n v="-38812.959999999999"/>
    <x v="11"/>
  </r>
  <r>
    <m/>
    <x v="349"/>
    <s v="Credit Note"/>
    <s v="4401622315"/>
    <s v="BUILDERS WAREHOUSE:SUNWARD PARK"/>
    <s v="COLOUR MAGIC 15CM 43611"/>
    <n v="-42"/>
    <n v="22.4"/>
    <n v="-940.8"/>
    <n v="-39753.760000000002"/>
    <x v="11"/>
  </r>
  <r>
    <m/>
    <x v="349"/>
    <s v="Credit Note"/>
    <s v="4401622232"/>
    <s v="BUILDERS WAREHOUSE:GLEN EAGLES"/>
    <s v="COLOUR MAGIC 15CM 43611"/>
    <n v="-1"/>
    <n v="22.4"/>
    <n v="-22.4"/>
    <n v="-39776.160000000003"/>
    <x v="11"/>
  </r>
  <r>
    <m/>
    <x v="349"/>
    <s v="Credit Note"/>
    <s v="4401622325"/>
    <s v="BUILDERS WAREHOUSE:BETHLEHEM"/>
    <s v="COLOUR MAGIC 15CM 43611"/>
    <n v="-30"/>
    <n v="22.4"/>
    <n v="-672"/>
    <n v="-40448.160000000003"/>
    <x v="11"/>
  </r>
  <r>
    <m/>
    <x v="348"/>
    <s v="Credit Note"/>
    <s v="4401622808"/>
    <s v="BUILDERS WAREHOUSE:WOODLANDS"/>
    <s v="COLOUR MAGIC 15CM 43611"/>
    <n v="-31"/>
    <n v="22.4"/>
    <n v="-694.4"/>
    <n v="-41142.560000000005"/>
    <x v="11"/>
  </r>
  <r>
    <m/>
    <x v="348"/>
    <s v="Credit Note"/>
    <s v="4401622751"/>
    <s v="BUILDERS WAREHOUSE:KEMPTON PARK"/>
    <s v="COLOUR MAGIC 15CM 43611"/>
    <n v="-58"/>
    <n v="22.4"/>
    <n v="-1299.2"/>
    <n v="-42441.760000000002"/>
    <x v="11"/>
  </r>
  <r>
    <m/>
    <x v="348"/>
    <s v="Credit Note"/>
    <s v="4401622820"/>
    <s v="BUILDERS WAREHOUSE:ZAMBEZI"/>
    <s v="COLOUR MAGIC 15CM 43611"/>
    <n v="-10"/>
    <n v="22.4"/>
    <n v="-224"/>
    <n v="-42665.760000000002"/>
    <x v="11"/>
  </r>
  <r>
    <m/>
    <x v="348"/>
    <s v="Credit Note"/>
    <s v="4401622817"/>
    <s v="BUILDERS WAREHOUSE:ERASMUS PARK"/>
    <s v="COLOUR MAGIC 15CM 43611"/>
    <n v="-50"/>
    <n v="22.4"/>
    <n v="-1120"/>
    <n v="-43785.760000000002"/>
    <x v="11"/>
  </r>
  <r>
    <m/>
    <x v="340"/>
    <s v="Credit Note"/>
    <s v="4401623131"/>
    <s v="BUILDERS WAREHOUSE:MIDRAND"/>
    <s v="COLOUR MAGIC 15CM 43611"/>
    <n v="-11"/>
    <n v="22.4"/>
    <n v="-246.4"/>
    <n v="-44032.160000000003"/>
    <x v="11"/>
  </r>
  <r>
    <m/>
    <x v="340"/>
    <s v="Credit Note"/>
    <s v="4401623100"/>
    <s v="BUILDERS WAREHOUSE:ROBINDALE"/>
    <s v="COLOUR MAGIC 15CM 43611"/>
    <n v="-48"/>
    <n v="22.4"/>
    <n v="-1075.2"/>
    <n v="-45107.360000000001"/>
    <x v="11"/>
  </r>
  <r>
    <m/>
    <x v="340"/>
    <s v="Credit Note"/>
    <s v="4401623129"/>
    <s v="BUILDERS WAREHOUSE:FOURWAYS"/>
    <s v="COLOUR MAGIC 15CM 43611"/>
    <n v="-5"/>
    <n v="22.4"/>
    <n v="-112"/>
    <n v="-45219.360000000001"/>
    <x v="11"/>
  </r>
  <r>
    <m/>
    <x v="340"/>
    <s v="Credit Note"/>
    <s v="4401623135"/>
    <s v="BUILDERS WAREHOUSE:RIVONIA"/>
    <s v="COLOUR MAGIC 15CM 43611"/>
    <n v="-6"/>
    <n v="22.4"/>
    <n v="-134.4"/>
    <n v="-45353.760000000002"/>
    <x v="11"/>
  </r>
  <r>
    <m/>
    <x v="341"/>
    <s v="Credit Note"/>
    <s v="1348"/>
    <s v="THYME SQUARE"/>
    <s v="COLOUR MAGIC 15CM"/>
    <n v="-2"/>
    <n v="21.2"/>
    <n v="-42.4"/>
    <n v="-45396.160000000003"/>
    <x v="11"/>
  </r>
  <r>
    <m/>
    <x v="341"/>
    <s v="Credit Note"/>
    <s v="1158"/>
    <s v="LITTLE AUSTRIA"/>
    <s v="COLOUR MAGIC 15CM"/>
    <n v="-9"/>
    <n v="21.2"/>
    <n v="-190.8"/>
    <n v="-45586.960000000006"/>
    <x v="11"/>
  </r>
  <r>
    <m/>
    <x v="341"/>
    <s v="Credit Note"/>
    <s v="17334"/>
    <s v="FH CHAMBERLAIN TRADING (PTY) LTD:RIVIERA"/>
    <s v="COLOUR MAGIC 15CM"/>
    <n v="-3"/>
    <n v="22.5"/>
    <n v="-67.5"/>
    <n v="-45654.460000000006"/>
    <x v="11"/>
  </r>
  <r>
    <m/>
    <x v="341"/>
    <s v="Credit Note"/>
    <s v="4401623485"/>
    <s v="BUILDERS WAREHOUSE:NORTHMEAD"/>
    <s v="COLOUR MAGIC 15CM 43611"/>
    <n v="-4"/>
    <n v="22.4"/>
    <n v="-89.6"/>
    <n v="-45744.060000000005"/>
    <x v="11"/>
  </r>
  <r>
    <m/>
    <x v="341"/>
    <s v="Credit Note"/>
    <s v="4401623415"/>
    <s v="BUILDERS WAREHOUSE:EDENVALE"/>
    <s v="COLOUR MAGIC 15CM 43611"/>
    <n v="-12"/>
    <n v="22.4"/>
    <n v="-268.8"/>
    <n v="-46012.860000000008"/>
    <x v="11"/>
  </r>
  <r>
    <m/>
    <x v="341"/>
    <s v="Credit Note"/>
    <s v="4401623483"/>
    <s v="BUILDERS WAREHOUSE:THOHOYANDOU"/>
    <s v="COLOUR MAGIC 15CM 43611"/>
    <n v="-22"/>
    <n v="22.4"/>
    <n v="-492.8"/>
    <n v="-46505.660000000011"/>
    <x v="11"/>
  </r>
  <r>
    <s v="Total for COLOUR MAGIC 15CM"/>
    <x v="0"/>
    <m/>
    <m/>
    <m/>
    <m/>
    <n v="-2105"/>
    <m/>
    <n v="-46505.660000000011"/>
    <m/>
    <x v="0"/>
  </r>
  <r>
    <s v="COLOUR MAGIC CELOSIA 15CM"/>
    <x v="0"/>
    <m/>
    <m/>
    <m/>
    <m/>
    <m/>
    <m/>
    <m/>
    <m/>
    <x v="0"/>
  </r>
  <r>
    <m/>
    <x v="345"/>
    <s v="Credit Note"/>
    <s v="1551"/>
    <s v="ROSES FOR U t/a URTH"/>
    <s v="COLOUR MAGIC CELOSIA 15CM"/>
    <n v="-5"/>
    <n v="21.2"/>
    <n v="-106"/>
    <n v="-106"/>
    <x v="11"/>
  </r>
  <r>
    <s v="Total for COLOUR MAGIC CELOSIA 15CM"/>
    <x v="0"/>
    <m/>
    <m/>
    <m/>
    <m/>
    <n v="-5"/>
    <m/>
    <n v="-106"/>
    <m/>
    <x v="0"/>
  </r>
  <r>
    <s v="COLOUR MAGIC SALVIA 15CM"/>
    <x v="0"/>
    <m/>
    <m/>
    <m/>
    <m/>
    <m/>
    <m/>
    <m/>
    <m/>
    <x v="0"/>
  </r>
  <r>
    <m/>
    <x v="347"/>
    <s v="Credit Note"/>
    <s v="16163"/>
    <s v="GARDENSHOP PARKTOWN"/>
    <s v="COLOUR MAGIC SALVIA 15CM"/>
    <n v="-11"/>
    <n v="21.2"/>
    <n v="-233.2"/>
    <n v="-233.2"/>
    <x v="11"/>
  </r>
  <r>
    <s v="Total for COLOUR MAGIC SALVIA 15CM"/>
    <x v="0"/>
    <m/>
    <m/>
    <m/>
    <m/>
    <n v="-11"/>
    <m/>
    <n v="-233.2"/>
    <m/>
    <x v="0"/>
  </r>
  <r>
    <s v="GERANIUM BUSH 15CM"/>
    <x v="0"/>
    <m/>
    <m/>
    <m/>
    <m/>
    <m/>
    <m/>
    <m/>
    <m/>
    <x v="0"/>
  </r>
  <r>
    <m/>
    <x v="345"/>
    <s v="Credit Note"/>
    <s v="1206"/>
    <s v="THYME SQUARE"/>
    <s v="GERANIUM 15CM"/>
    <n v="-1"/>
    <n v="19.989999999999998"/>
    <n v="-19.989999999999998"/>
    <n v="-19.989999999999998"/>
    <x v="11"/>
  </r>
  <r>
    <s v="Total for GERANIUM BUSH 15CM"/>
    <x v="0"/>
    <m/>
    <m/>
    <m/>
    <m/>
    <n v="-1"/>
    <m/>
    <n v="-19.989999999999998"/>
    <m/>
    <x v="0"/>
  </r>
  <r>
    <s v="IVY GERANIUM 15CM"/>
    <x v="0"/>
    <m/>
    <m/>
    <m/>
    <m/>
    <m/>
    <m/>
    <m/>
    <m/>
    <x v="0"/>
  </r>
  <r>
    <m/>
    <x v="341"/>
    <s v="Credit Note"/>
    <s v="1348"/>
    <s v="THYME SQUARE"/>
    <s v="GERANIUM 15CM"/>
    <n v="-1"/>
    <n v="19.989999999999998"/>
    <n v="-19.989999999999998"/>
    <n v="-19.989999999999998"/>
    <x v="11"/>
  </r>
  <r>
    <s v="Total for IVY GERANIUM 15CM"/>
    <x v="0"/>
    <m/>
    <m/>
    <m/>
    <m/>
    <n v="-1"/>
    <m/>
    <n v="-19.989999999999998"/>
    <m/>
    <x v="0"/>
  </r>
  <r>
    <s v="ANGELONIA 15CM"/>
    <x v="0"/>
    <m/>
    <m/>
    <m/>
    <m/>
    <m/>
    <m/>
    <m/>
    <m/>
    <x v="0"/>
  </r>
  <r>
    <m/>
    <x v="336"/>
    <s v="Credit Note"/>
    <s v="1284"/>
    <s v="LITTLE AUSTRIA"/>
    <s v="ANGELONIA 15CM"/>
    <n v="-5"/>
    <n v="32.950000000000003"/>
    <n v="-164.75"/>
    <n v="-164.75"/>
    <x v="13"/>
  </r>
  <r>
    <s v="Total for ANGELONIA 15CM"/>
    <x v="0"/>
    <m/>
    <m/>
    <m/>
    <m/>
    <n v="-5"/>
    <m/>
    <n v="-164.75"/>
    <m/>
    <x v="0"/>
  </r>
  <r>
    <s v="COLEUS 15CM"/>
    <x v="0"/>
    <m/>
    <m/>
    <m/>
    <m/>
    <m/>
    <m/>
    <m/>
    <m/>
    <x v="0"/>
  </r>
  <r>
    <m/>
    <x v="345"/>
    <s v="Credit Note"/>
    <s v="1206"/>
    <s v="THYME SQUARE"/>
    <s v="COLEUS 15CM"/>
    <n v="-1"/>
    <n v="32.99"/>
    <n v="-32.99"/>
    <n v="-32.99"/>
    <x v="7"/>
  </r>
  <r>
    <m/>
    <x v="334"/>
    <s v="Credit Note"/>
    <s v="4401619004"/>
    <s v="BUILDERS WAREHOUSE:CENTURION"/>
    <s v="COLEUS 15CM 754869"/>
    <n v="-9"/>
    <n v="33.5"/>
    <n v="-301.5"/>
    <n v="-334.49"/>
    <x v="7"/>
  </r>
  <r>
    <m/>
    <x v="349"/>
    <s v="Credit Note"/>
    <s v="4401622332"/>
    <s v="BUILDERS WAREHOUSE:EDENVALE"/>
    <s v="COLEUS 15CM 754869"/>
    <n v="-9"/>
    <n v="33.5"/>
    <n v="-301.5"/>
    <n v="-635.99"/>
    <x v="7"/>
  </r>
  <r>
    <s v="Total for COLEUS 15CM"/>
    <x v="0"/>
    <m/>
    <m/>
    <m/>
    <m/>
    <n v="-19"/>
    <m/>
    <n v="-635.99"/>
    <m/>
    <x v="0"/>
  </r>
  <r>
    <s v="COLOUR POT PERENNIAL 15CM ASS"/>
    <x v="0"/>
    <m/>
    <m/>
    <m/>
    <m/>
    <m/>
    <m/>
    <m/>
    <m/>
    <x v="0"/>
  </r>
  <r>
    <m/>
    <x v="343"/>
    <s v="Credit Note"/>
    <s v="49485"/>
    <s v="FH CHAMBERLAIN TRADING (PTY) LTD:CENTURION"/>
    <s v="COLOUR POT PERENNIAL 15CM ASS"/>
    <n v="-13"/>
    <n v="33.5"/>
    <n v="-435.5"/>
    <n v="-435.5"/>
    <x v="7"/>
  </r>
  <r>
    <m/>
    <x v="343"/>
    <s v="Credit Note"/>
    <s v="4401616190"/>
    <s v="BUILDERS WAREHOUSE:MIDDELBURG"/>
    <s v="COLOUR POT PERENNIAL 15CM ASS 349088"/>
    <n v="-2"/>
    <n v="33.5"/>
    <n v="-67"/>
    <n v="-502.5"/>
    <x v="7"/>
  </r>
  <r>
    <m/>
    <x v="343"/>
    <s v="Credit Note"/>
    <s v="4401616204"/>
    <s v="BUILDERS WAREHOUSE:KLERKSDORP"/>
    <s v="COLOUR POT PERENNIAL 15CM ASS 349088"/>
    <n v="-24"/>
    <n v="33.5"/>
    <n v="-804"/>
    <n v="-1306.5"/>
    <x v="7"/>
  </r>
  <r>
    <m/>
    <x v="343"/>
    <s v="Credit Note"/>
    <s v="4401616193"/>
    <s v="BUILDERS WAREHOUSE:CRAIGHALL PARK"/>
    <s v="COLOUR POT PERENNIAL 15CM ASS 349088"/>
    <n v="-8"/>
    <n v="33.5"/>
    <n v="-268"/>
    <n v="-1574.5"/>
    <x v="7"/>
  </r>
  <r>
    <m/>
    <x v="347"/>
    <s v="Credit Note"/>
    <s v="4401616469"/>
    <s v="BUILDERS WAREHOUSE:SOUTHGATE"/>
    <s v="COLOUR POT PERENNIAL 15CM ASS 349088"/>
    <n v="-3"/>
    <n v="33.5"/>
    <n v="-100.5"/>
    <n v="-1675"/>
    <x v="7"/>
  </r>
  <r>
    <m/>
    <x v="332"/>
    <s v="Credit Note"/>
    <s v="4401617040"/>
    <s v="BUILDERS WAREHOUSE:ROBINDALE"/>
    <s v="COLOUR POT PERENNIAL 15CM ASS 349088"/>
    <n v="-4"/>
    <n v="33.5"/>
    <n v="-134"/>
    <n v="-1809"/>
    <x v="7"/>
  </r>
  <r>
    <m/>
    <x v="332"/>
    <s v="Credit Note"/>
    <s v="4401616969"/>
    <s v="BUILDERS WAREHOUSE:GREENSTONE"/>
    <s v="COLOUR POT PERENNIAL 15CM ASS 349088"/>
    <n v="-4"/>
    <n v="33.5"/>
    <n v="-134"/>
    <n v="-1943"/>
    <x v="7"/>
  </r>
  <r>
    <m/>
    <x v="332"/>
    <s v="Credit Note"/>
    <s v="4401616983"/>
    <s v="BUILDERS WAREHOUSE:STRUBENS VALLEY"/>
    <s v="COLOUR POT PERENNIAL 15CM ASS 349088"/>
    <n v="-2"/>
    <n v="33.5"/>
    <n v="-67"/>
    <n v="-2010"/>
    <x v="7"/>
  </r>
  <r>
    <m/>
    <x v="333"/>
    <s v="Credit Note"/>
    <s v="4401617279"/>
    <s v="BUILDERS WAREHOUSE:ERASMUS PARK"/>
    <s v="COLOUR POT PERENNIAL 15CM ASS 349088"/>
    <n v="-3"/>
    <n v="33.5"/>
    <n v="-100.5"/>
    <n v="-2110.5"/>
    <x v="7"/>
  </r>
  <r>
    <m/>
    <x v="333"/>
    <s v="Credit Note"/>
    <s v="4401617346"/>
    <s v="BUILDERS WAREHOUSE:LYNNWOOD"/>
    <s v="COLOUR POT PERENNIAL 15CM ASS 349088"/>
    <n v="-4"/>
    <n v="33.5"/>
    <n v="-134"/>
    <n v="-2244.5"/>
    <x v="7"/>
  </r>
  <r>
    <m/>
    <x v="333"/>
    <s v="Credit Note"/>
    <s v="4401617349"/>
    <s v="BUILDERS WAREHOUSE:CEDAR SQUARE"/>
    <s v="COLOUR POT PERENNIAL 15CM ASS 349088"/>
    <n v="-5"/>
    <n v="33.5"/>
    <n v="-167.5"/>
    <n v="-2412"/>
    <x v="7"/>
  </r>
  <r>
    <m/>
    <x v="333"/>
    <s v="Credit Note"/>
    <s v="4401617344"/>
    <s v="BUILDERS WAREHOUSE:KLERKSDORP"/>
    <s v="COLOUR POT PERENNIAL 15CM ASS 349088"/>
    <n v="-6"/>
    <n v="33.5"/>
    <n v="-201"/>
    <n v="-2613"/>
    <x v="7"/>
  </r>
  <r>
    <m/>
    <x v="344"/>
    <s v="Credit Note"/>
    <s v="4401617710"/>
    <s v="BUILDERS WAREHOUSE:NEWCASTLE"/>
    <s v="COLOUR POT PERENNIAL 15CM ASS 349088"/>
    <n v="-21"/>
    <n v="33.5"/>
    <n v="-703.5"/>
    <n v="-3316.5"/>
    <x v="7"/>
  </r>
  <r>
    <m/>
    <x v="345"/>
    <s v="Credit Note"/>
    <s v="4401618076"/>
    <s v="BUILDERS WAREHOUSE:THOHOYANDOU"/>
    <s v="COLOUR POT PERENNIAL 15CM ASS 349088"/>
    <n v="-21"/>
    <n v="33.5"/>
    <n v="-703.5"/>
    <n v="-4020"/>
    <x v="7"/>
  </r>
  <r>
    <m/>
    <x v="345"/>
    <s v="Credit Note"/>
    <s v="4401618029"/>
    <s v="BUILDERS WAREHOUSE:NELSPRUIT"/>
    <s v="COLOUR POT PERENNIAL 15CM ASS 349088"/>
    <n v="-4"/>
    <n v="33.5"/>
    <n v="-134"/>
    <n v="-4154"/>
    <x v="7"/>
  </r>
  <r>
    <m/>
    <x v="345"/>
    <s v="Credit Note"/>
    <s v="4401618069"/>
    <s v="BUILDERS WAREHOUSE:BLOEMFONTEIN"/>
    <s v="COLOUR POT PERENNIAL 15CM ASS 349088"/>
    <n v="-57"/>
    <n v="33.5"/>
    <n v="-1909.5"/>
    <n v="-6063.5"/>
    <x v="7"/>
  </r>
  <r>
    <m/>
    <x v="345"/>
    <s v="Credit Note"/>
    <s v="4401617980"/>
    <s v="BUILDERS WAREHOUSE:NORTHMEAD"/>
    <s v="COLOUR POT PERENNIAL 15CM ASS 349088"/>
    <n v="-8"/>
    <n v="33.5"/>
    <n v="-268"/>
    <n v="-6331.5"/>
    <x v="7"/>
  </r>
  <r>
    <m/>
    <x v="345"/>
    <s v="Credit Note"/>
    <s v="4401618092"/>
    <s v="BUILDERS WAREHOUSE:BOKSBURG (NEW)"/>
    <s v="COLOUR POT PERENNIAL 15CM ASS 349088"/>
    <n v="-6"/>
    <n v="33.5"/>
    <n v="-201"/>
    <n v="-6532.5"/>
    <x v="7"/>
  </r>
  <r>
    <m/>
    <x v="345"/>
    <s v="Credit Note"/>
    <s v="4401618072"/>
    <s v="BUILDERS WAREHOUSE:NEWMARKET"/>
    <s v="COLOUR POT PERENNIAL 15CM ASS 349088"/>
    <n v="-33"/>
    <n v="33.5"/>
    <n v="-1105.5"/>
    <n v="-7638"/>
    <x v="7"/>
  </r>
  <r>
    <m/>
    <x v="346"/>
    <s v="Credit Note"/>
    <s v="4401618641"/>
    <s v="BUILDERS WAREHOUSE:SUNWARD PARK"/>
    <s v="COLOUR POT PERENNIAL 15CM ASS 349088"/>
    <n v="-10"/>
    <n v="33.5"/>
    <n v="-335"/>
    <n v="-7973"/>
    <x v="7"/>
  </r>
  <r>
    <m/>
    <x v="334"/>
    <s v="Credit Note"/>
    <s v="4401618970"/>
    <s v="BUILDERS WAREHOUSE:RUSTENBURG"/>
    <s v="COLOUR POT PERENNIAL 15CM ASS 349088"/>
    <n v="-16"/>
    <n v="33.5"/>
    <n v="-536"/>
    <n v="-8509"/>
    <x v="7"/>
  </r>
  <r>
    <m/>
    <x v="334"/>
    <s v="Credit Note"/>
    <s v="4401619058"/>
    <s v="BUILDERS WAREHOUSE:LYNNWOOD"/>
    <s v="COLOUR POT PERENNIAL 15CM ASS 349088"/>
    <n v="-5"/>
    <n v="33.5"/>
    <n v="-167.5"/>
    <n v="-8676.5"/>
    <x v="7"/>
  </r>
  <r>
    <m/>
    <x v="335"/>
    <s v="Credit Note"/>
    <s v="4401619368"/>
    <s v="BUILDERS WAREHOUSE:KLERKSDORP"/>
    <s v="COLOUR POT PERENNIAL 15CM ASS 349088"/>
    <n v="-1"/>
    <n v="33.5"/>
    <n v="-33.5"/>
    <n v="-8710"/>
    <x v="7"/>
  </r>
  <r>
    <m/>
    <x v="336"/>
    <s v="Credit Note"/>
    <s v="4401619759"/>
    <s v="BUILDERS WAREHOUSE:MAFIKENG"/>
    <s v="COLOUR POT PERENNIAL 15CM ASS 349088"/>
    <n v="-57"/>
    <n v="33.5"/>
    <n v="-1909.5"/>
    <n v="-10619.5"/>
    <x v="7"/>
  </r>
  <r>
    <m/>
    <x v="336"/>
    <s v="Credit Note"/>
    <s v="4401619653"/>
    <s v="BUILDERS WAREHOUSE:GREENSTONE"/>
    <s v="COLOUR POT PERENNIAL 15CM ASS 349088"/>
    <n v="-48"/>
    <n v="33.5"/>
    <n v="-1608"/>
    <n v="-12227.5"/>
    <x v="7"/>
  </r>
  <r>
    <m/>
    <x v="337"/>
    <s v="Credit Note"/>
    <s v="4401620083"/>
    <s v="BUILDERS WAREHOUSE:BLOEMFONTEIN"/>
    <s v="COLOUR POT PERENNIAL 15CM ASS 349088"/>
    <n v="-40"/>
    <n v="33.5"/>
    <n v="-1340"/>
    <n v="-13567.5"/>
    <x v="7"/>
  </r>
  <r>
    <m/>
    <x v="337"/>
    <s v="Credit Note"/>
    <s v="4401620035"/>
    <s v="BUILDERS WAREHOUSE:NEWMARKET"/>
    <s v="COLOUR POT PERENNIAL 15CM ASS 349088"/>
    <n v="-8"/>
    <n v="33.5"/>
    <n v="-268"/>
    <n v="-13835.5"/>
    <x v="7"/>
  </r>
  <r>
    <m/>
    <x v="337"/>
    <s v="Credit Note"/>
    <s v="4401620094"/>
    <s v="BUILDERS WAREHOUSE:EDENVALE"/>
    <s v="COLOUR POT PERENNIAL 15CM ASS 349088"/>
    <n v="-28"/>
    <n v="33.5"/>
    <n v="-938"/>
    <n v="-14773.5"/>
    <x v="7"/>
  </r>
  <r>
    <m/>
    <x v="338"/>
    <s v="Credit Note"/>
    <s v="4401620704"/>
    <s v="BUILDERS WAREHOUSE:MIDDELBURG"/>
    <s v="COLOUR POT PERENNIAL 15CM ASS 349088"/>
    <n v="-2"/>
    <n v="33.5"/>
    <n v="-67"/>
    <n v="-14840.5"/>
    <x v="7"/>
  </r>
  <r>
    <m/>
    <x v="338"/>
    <s v="Credit Note"/>
    <s v="4401620629"/>
    <s v="BUILDERS WAREHOUSE:GREENSTONE"/>
    <s v="COLOUR POT PERENNIAL 15CM ASS 349088"/>
    <n v="-3"/>
    <n v="33.5"/>
    <n v="-100.5"/>
    <n v="-14941"/>
    <x v="7"/>
  </r>
  <r>
    <m/>
    <x v="339"/>
    <s v="Credit Note"/>
    <s v="1213"/>
    <s v="CENTRAL NURSERY DEPOT"/>
    <s v="COLOUR POT PERENNIAL 15CM ASS"/>
    <n v="-9"/>
    <n v="32.950000000000003"/>
    <n v="-296.55"/>
    <n v="-15237.55"/>
    <x v="7"/>
  </r>
  <r>
    <m/>
    <x v="339"/>
    <s v="Credit Note"/>
    <s v="4401621105"/>
    <s v="BUILDERS WAREHOUSE:RIVONIA"/>
    <s v="COLOUR POT PERENNIAL 15CM ASS 349088"/>
    <n v="-6"/>
    <n v="33.5"/>
    <n v="-201"/>
    <n v="-15438.55"/>
    <x v="7"/>
  </r>
  <r>
    <m/>
    <x v="339"/>
    <s v="Credit Note"/>
    <s v="4401621149"/>
    <s v="BUILDERS WAREHOUSE:LYNNWOOD"/>
    <s v="COLOUR POT PERENNIAL 15CM ASS 349088"/>
    <n v="-2"/>
    <n v="33.5"/>
    <n v="-67"/>
    <n v="-15505.55"/>
    <x v="7"/>
  </r>
  <r>
    <m/>
    <x v="339"/>
    <s v="Credit Note"/>
    <s v="4401621120"/>
    <s v="BUILDERS WAREHOUSE:SILVERLAKES"/>
    <s v="COLOUR POT PERENNIAL 15CM ASS 349088"/>
    <n v="-40"/>
    <n v="33.5"/>
    <n v="-1340"/>
    <n v="-16845.55"/>
    <x v="7"/>
  </r>
  <r>
    <m/>
    <x v="339"/>
    <s v="Credit Note"/>
    <s v="4401621063"/>
    <s v="BUILDERS WAREHOUSE:CENTURION"/>
    <s v="COLOUR POT PERENNIAL 15CM ASS 349088"/>
    <n v="-26"/>
    <n v="33.5"/>
    <n v="-871"/>
    <n v="-17716.55"/>
    <x v="7"/>
  </r>
  <r>
    <m/>
    <x v="350"/>
    <s v="Credit Note"/>
    <s v="90821A"/>
    <s v="MALANSEUNS Head Office:THE WILDS"/>
    <s v="ANGELONIA 15CM ASS"/>
    <n v="-17"/>
    <n v="32.950000000000003"/>
    <n v="-560.15"/>
    <n v="-18276.7"/>
    <x v="13"/>
  </r>
  <r>
    <m/>
    <x v="350"/>
    <s v="Credit Note"/>
    <s v="4401621545"/>
    <s v="BUILDERS WAREHOUSE:NEWCASTLE"/>
    <s v="COLOUR POT PERENNIAL 15CM ASS 349088"/>
    <n v="-12"/>
    <n v="33.5"/>
    <n v="-402"/>
    <n v="-18678.7"/>
    <x v="7"/>
  </r>
  <r>
    <m/>
    <x v="342"/>
    <s v="Credit Note"/>
    <s v="4401622014"/>
    <s v="BUILDERS WAREHOUSE:GREENSTONE"/>
    <s v="COLOUR POT PERENNIAL 15CM ASS 349088"/>
    <n v="-11"/>
    <n v="33.5"/>
    <n v="-368.5"/>
    <n v="-19047.2"/>
    <x v="7"/>
  </r>
  <r>
    <m/>
    <x v="342"/>
    <s v="Credit Note"/>
    <s v="4401622062"/>
    <s v="BUILDERS WAREHOUSE:GEZINA NEW"/>
    <s v="COLOUR POT PERENNIAL 15CM ASS 349088"/>
    <n v="-8"/>
    <n v="33.5"/>
    <n v="-268"/>
    <n v="-19315.2"/>
    <x v="7"/>
  </r>
  <r>
    <m/>
    <x v="349"/>
    <s v="Credit Note"/>
    <s v="90860A"/>
    <s v="THYME SQUARE"/>
    <s v="ANGELONIA 15CM ASS"/>
    <n v="-1"/>
    <n v="32.99"/>
    <n v="-32.99"/>
    <n v="-19348.190000000002"/>
    <x v="13"/>
  </r>
  <r>
    <m/>
    <x v="349"/>
    <s v="Credit Note"/>
    <s v="4401622302"/>
    <s v="BUILDERS WAREHOUSE:BLOEMFONTEIN"/>
    <s v="COLOUR POT PERENNIAL 15CM ASS 349088"/>
    <n v="-34"/>
    <n v="33.5"/>
    <n v="-1139"/>
    <n v="-20487.190000000002"/>
    <x v="7"/>
  </r>
  <r>
    <m/>
    <x v="349"/>
    <s v="Credit Note"/>
    <s v="4401622279"/>
    <s v="BUILDERS WAREHOUSE:NEWMARKET"/>
    <s v="COLOUR POT PERENNIAL 15CM ASS 349088"/>
    <n v="-2"/>
    <n v="33.5"/>
    <n v="-67"/>
    <n v="-20554.190000000002"/>
    <x v="7"/>
  </r>
  <r>
    <m/>
    <x v="349"/>
    <s v="Credit Note"/>
    <s v="4401622310"/>
    <s v="BUILDERS WAREHOUSE:NORTHMEAD"/>
    <s v="COLOUR POT PERENNIAL 15CM ASS 349088"/>
    <n v="-10"/>
    <n v="33.5"/>
    <n v="-335"/>
    <n v="-20889.190000000002"/>
    <x v="7"/>
  </r>
  <r>
    <m/>
    <x v="349"/>
    <s v="Credit Note"/>
    <s v="4401622332"/>
    <s v="BUILDERS WAREHOUSE:EDENVALE"/>
    <s v="COLOUR POT PERENNIAL 15CM ASS 349088"/>
    <n v="-5"/>
    <n v="33.5"/>
    <n v="-167.5"/>
    <n v="-21056.690000000002"/>
    <x v="7"/>
  </r>
  <r>
    <m/>
    <x v="349"/>
    <s v="Credit Note"/>
    <s v="4401622325"/>
    <s v="BUILDERS WAREHOUSE:BETHLEHEM"/>
    <s v="COLOUR POT PERENNIAL 15CM ASS 349088"/>
    <n v="-40"/>
    <n v="33.5"/>
    <n v="-1340"/>
    <n v="-22396.690000000002"/>
    <x v="7"/>
  </r>
  <r>
    <m/>
    <x v="340"/>
    <s v="Credit Note"/>
    <s v="4401623120"/>
    <s v="BUILDERS WAREHOUSE:KLERKSDORP"/>
    <s v="COLOUR POT PERENNIAL 15CM ASS 349088"/>
    <n v="-13"/>
    <n v="33.5"/>
    <n v="-435.5"/>
    <n v="-22832.190000000002"/>
    <x v="7"/>
  </r>
  <r>
    <m/>
    <x v="340"/>
    <s v="Credit Note"/>
    <s v="4401623131"/>
    <s v="BUILDERS WAREHOUSE:MIDRAND"/>
    <s v="COLOUR POT PERENNIAL 15CM ASS 349088"/>
    <n v="-16"/>
    <n v="33.5"/>
    <n v="-536"/>
    <n v="-23368.190000000002"/>
    <x v="7"/>
  </r>
  <r>
    <m/>
    <x v="340"/>
    <s v="Credit Note"/>
    <s v="4401623032"/>
    <s v="BUILDERS WAREHOUSE:SILVERLAKES"/>
    <s v="COLOUR POT PERENNIAL 15CM ASS 349088"/>
    <n v="-17"/>
    <n v="33.5"/>
    <n v="-569.5"/>
    <n v="-23937.690000000002"/>
    <x v="7"/>
  </r>
  <r>
    <m/>
    <x v="341"/>
    <s v="Credit Note"/>
    <s v="1348"/>
    <s v="THYME SQUARE"/>
    <s v="ANGELONIA 15CM ASS"/>
    <n v="-2"/>
    <n v="32.99"/>
    <n v="-65.98"/>
    <n v="-24003.670000000002"/>
    <x v="13"/>
  </r>
  <r>
    <m/>
    <x v="341"/>
    <s v="Credit Note"/>
    <s v="1158"/>
    <s v="LITTLE AUSTRIA"/>
    <s v="ANGELONIA 15CM ASS"/>
    <n v="-2"/>
    <n v="32.950000000000003"/>
    <n v="-65.900000000000006"/>
    <n v="-24069.570000000003"/>
    <x v="13"/>
  </r>
  <r>
    <m/>
    <x v="341"/>
    <s v="Credit Note"/>
    <s v="4401623485"/>
    <s v="BUILDERS WAREHOUSE:NORTHMEAD"/>
    <s v="COLOUR POT PERENNIAL 15CM ASS 349088"/>
    <n v="-2"/>
    <n v="33.5"/>
    <n v="-67"/>
    <n v="-24136.570000000003"/>
    <x v="7"/>
  </r>
  <r>
    <s v="Total for COLOUR POT PERENNIAL 15CM ASS"/>
    <x v="0"/>
    <m/>
    <m/>
    <m/>
    <m/>
    <n v="-721"/>
    <m/>
    <n v="-24136.570000000003"/>
    <m/>
    <x v="0"/>
  </r>
  <r>
    <s v="PETUNIA HYBRID 15CM"/>
    <x v="0"/>
    <m/>
    <m/>
    <m/>
    <m/>
    <m/>
    <m/>
    <m/>
    <m/>
    <x v="0"/>
  </r>
  <r>
    <m/>
    <x v="343"/>
    <s v="Credit Note"/>
    <s v="4401616193"/>
    <s v="BUILDERS WAREHOUSE:CRAIGHALL PARK"/>
    <s v="PETUNIA HYBRID 15CM 552297"/>
    <n v="-10"/>
    <n v="41.5"/>
    <n v="-415"/>
    <n v="-415"/>
    <x v="17"/>
  </r>
  <r>
    <m/>
    <x v="347"/>
    <s v="Credit Note"/>
    <s v="4401616488"/>
    <s v="BUILDERS WAREHOUSE:STRUBENS VALLEY"/>
    <s v="PETUNIA HYBRID 15CM 552297"/>
    <n v="-10"/>
    <n v="41.5"/>
    <n v="-415"/>
    <n v="-830"/>
    <x v="17"/>
  </r>
  <r>
    <m/>
    <x v="347"/>
    <s v="Credit Note"/>
    <s v="1338"/>
    <s v="LITTLE AUSTRIA"/>
    <s v="PETUNIA HYBRID 15CM"/>
    <n v="-2"/>
    <n v="41.5"/>
    <n v="-83"/>
    <n v="-913"/>
    <x v="17"/>
  </r>
  <r>
    <m/>
    <x v="332"/>
    <s v="Credit Note"/>
    <s v="4401617043"/>
    <s v="BUILDERS WAREHOUSE:HARTEBEESPOORT"/>
    <s v="PETUNIA HYBRID 15CM 552297"/>
    <n v="-13"/>
    <n v="41.5"/>
    <n v="-539.5"/>
    <n v="-1452.5"/>
    <x v="17"/>
  </r>
  <r>
    <m/>
    <x v="332"/>
    <s v="Credit Note"/>
    <s v="4401616983"/>
    <s v="BUILDERS WAREHOUSE:STRUBENS VALLEY"/>
    <s v="PETUNIA HYBRID 15CM 552297"/>
    <n v="-1"/>
    <n v="41.5"/>
    <n v="-41.5"/>
    <n v="-1494"/>
    <x v="17"/>
  </r>
  <r>
    <m/>
    <x v="344"/>
    <s v="Credit Note"/>
    <s v="4401617710"/>
    <s v="BUILDERS WAREHOUSE:NEWCASTLE"/>
    <s v="PETUNIA HYBRID 15CM 552297"/>
    <n v="-1"/>
    <n v="41.5"/>
    <n v="-41.5"/>
    <n v="-1535.5"/>
    <x v="17"/>
  </r>
  <r>
    <m/>
    <x v="345"/>
    <s v="Credit Note"/>
    <s v="1551"/>
    <s v="ROSES FOR U t/a URTH"/>
    <s v="PETUNIA HYBRID 15CM"/>
    <n v="-5"/>
    <n v="41.5"/>
    <n v="-207.5"/>
    <n v="-1743"/>
    <x v="17"/>
  </r>
  <r>
    <m/>
    <x v="345"/>
    <s v="Credit Note"/>
    <s v="4401618076"/>
    <s v="BUILDERS WAREHOUSE:THOHOYANDOU"/>
    <s v="PETUNIA HYBRID 15CM 552297"/>
    <n v="-22"/>
    <n v="41.5"/>
    <n v="-913"/>
    <n v="-2656"/>
    <x v="17"/>
  </r>
  <r>
    <m/>
    <x v="345"/>
    <s v="Credit Note"/>
    <s v="4401618069"/>
    <s v="BUILDERS WAREHOUSE:BLOEMFONTEIN"/>
    <s v="PETUNIA HYBRID 15CM 552297"/>
    <n v="-25"/>
    <n v="41.5"/>
    <n v="-1037.5"/>
    <n v="-3693.5"/>
    <x v="17"/>
  </r>
  <r>
    <m/>
    <x v="345"/>
    <s v="Credit Note"/>
    <s v="4401617958"/>
    <s v="BUILDERS WAREHOUSE:MIDRAND"/>
    <s v="PETUNIA HYBRID 15CM 552297"/>
    <n v="-8"/>
    <n v="41.5"/>
    <n v="-332"/>
    <n v="-4025.5"/>
    <x v="17"/>
  </r>
  <r>
    <m/>
    <x v="345"/>
    <s v="Credit Note"/>
    <s v="4401618092"/>
    <s v="BUILDERS WAREHOUSE:BOKSBURG (NEW)"/>
    <s v="PETUNIA HYBRID 15CM 552297"/>
    <n v="-26"/>
    <n v="41.5"/>
    <n v="-1079"/>
    <n v="-5104.5"/>
    <x v="17"/>
  </r>
  <r>
    <m/>
    <x v="345"/>
    <s v="Credit Note"/>
    <s v="4401618003"/>
    <s v="BUILDERS WAREHOUSE:EMALALHENI"/>
    <s v="PETUNIA HYBRID 15CM"/>
    <n v="-21"/>
    <n v="41.5"/>
    <n v="-871.5"/>
    <n v="-5976"/>
    <x v="17"/>
  </r>
  <r>
    <m/>
    <x v="345"/>
    <s v="Credit Note"/>
    <s v="4401618061"/>
    <s v="BUILDERS WAREHOUSE:FLORIDA GLEN"/>
    <s v="PETUNIA HYBRID 15CM 552297"/>
    <n v="-8"/>
    <n v="41.5"/>
    <n v="-332"/>
    <n v="-6308"/>
    <x v="17"/>
  </r>
  <r>
    <m/>
    <x v="346"/>
    <s v="Credit Note"/>
    <s v="4401618637"/>
    <s v="BUILDERS WAREHOUSE:NOORDHEUWEL"/>
    <s v="PETUNIA HYBRID 15CM 552297"/>
    <n v="-26"/>
    <n v="41.5"/>
    <n v="-1079"/>
    <n v="-7387"/>
    <x v="17"/>
  </r>
  <r>
    <m/>
    <x v="346"/>
    <s v="Credit Note"/>
    <s v="4401618603"/>
    <s v="BUILDERS WAREHOUSE:STRUBENS VALLEY"/>
    <s v="PETUNIA HYBRID 15CM 552297"/>
    <n v="-2"/>
    <n v="41.5"/>
    <n v="-83"/>
    <n v="-7470"/>
    <x v="17"/>
  </r>
  <r>
    <m/>
    <x v="334"/>
    <s v="Credit Note"/>
    <s v="4401619042"/>
    <s v="BUILDERS WAREHOUSE:ERASMUS PARK"/>
    <s v="PETUNIA HYBRID 15CM 552297"/>
    <n v="-1"/>
    <n v="41.5"/>
    <n v="-41.5"/>
    <n v="-7511.5"/>
    <x v="17"/>
  </r>
  <r>
    <m/>
    <x v="334"/>
    <s v="Credit Note"/>
    <s v="4401619033"/>
    <s v="BUILDERS WAREHOUSE:ZAMBEZI"/>
    <s v="PETUNIA HYBRID 15CM 552297"/>
    <n v="-10"/>
    <n v="41.5"/>
    <n v="-415"/>
    <n v="-7926.5"/>
    <x v="17"/>
  </r>
  <r>
    <m/>
    <x v="336"/>
    <s v="Credit Note"/>
    <s v="1284"/>
    <s v="LITTLE AUSTRIA"/>
    <s v="PETUNIA HYBRID 15CM"/>
    <n v="-2"/>
    <n v="41.5"/>
    <n v="-83"/>
    <n v="-8009.5"/>
    <x v="17"/>
  </r>
  <r>
    <m/>
    <x v="336"/>
    <s v="Credit Note"/>
    <s v="4401619759"/>
    <s v="BUILDERS WAREHOUSE:MAFIKENG"/>
    <s v="PETUNIA HYBRID 15CM 552297"/>
    <n v="-12"/>
    <n v="41.5"/>
    <n v="-498"/>
    <n v="-8507.5"/>
    <x v="17"/>
  </r>
  <r>
    <m/>
    <x v="339"/>
    <s v="Credit Note"/>
    <s v="4401621147"/>
    <s v="BUILDERS WAREHOUSE:CEDAR SQUARE"/>
    <s v="PETUNIA HYBRID 15CM 552297"/>
    <n v="-2"/>
    <n v="41.5"/>
    <n v="-83"/>
    <n v="-8590.5"/>
    <x v="17"/>
  </r>
  <r>
    <m/>
    <x v="339"/>
    <s v="Credit Note"/>
    <s v="4401621063"/>
    <s v="BUILDERS WAREHOUSE:CENTURION"/>
    <s v="PETUNIA HYBRID 15CM 552297"/>
    <n v="-6"/>
    <n v="41.5"/>
    <n v="-249"/>
    <n v="-8839.5"/>
    <x v="17"/>
  </r>
  <r>
    <m/>
    <x v="350"/>
    <s v="Credit Note"/>
    <s v="90821A"/>
    <s v="MALANSEUNS Head Office:THE WILDS"/>
    <s v="PETUNIA HYBRID 15CM"/>
    <n v="-13"/>
    <n v="41.5"/>
    <n v="-539.5"/>
    <n v="-9379"/>
    <x v="17"/>
  </r>
  <r>
    <m/>
    <x v="342"/>
    <s v="Credit Note"/>
    <s v="4401621986"/>
    <s v="BUILDERS WAREHOUSE:FLORIDA GLEN"/>
    <s v="PETUNIA HYBRID 15CM 552297"/>
    <n v="-4"/>
    <n v="41.5"/>
    <n v="-166"/>
    <n v="-9545"/>
    <x v="17"/>
  </r>
  <r>
    <m/>
    <x v="342"/>
    <s v="Credit Note"/>
    <s v="1346"/>
    <s v="LITTLE AUSTRIA"/>
    <s v="PETUNIA HYBRID 15CM"/>
    <n v="-1"/>
    <n v="41.5"/>
    <n v="-41.5"/>
    <n v="-9586.5"/>
    <x v="17"/>
  </r>
  <r>
    <m/>
    <x v="349"/>
    <s v="Credit Note"/>
    <s v="1219"/>
    <s v="YEBO YES PLANTS"/>
    <s v="PETUNIA HYBRID 15CM"/>
    <n v="-9"/>
    <n v="41.5"/>
    <n v="-373.5"/>
    <n v="-9960"/>
    <x v="17"/>
  </r>
  <r>
    <m/>
    <x v="349"/>
    <s v="Credit Note"/>
    <s v="1291"/>
    <s v="PRETTY GARDENS"/>
    <s v="PETUNIA HYBRID 15CM"/>
    <n v="-23"/>
    <n v="27.9"/>
    <n v="-641.70000000000005"/>
    <n v="-10601.7"/>
    <x v="17"/>
  </r>
  <r>
    <m/>
    <x v="349"/>
    <s v="Credit Note"/>
    <s v="4401622312"/>
    <s v="BUILDERS WAREHOUSE:NELSPRUIT"/>
    <s v="PETUNIA HYBRID 15CM 552297"/>
    <n v="-16"/>
    <n v="41.5"/>
    <n v="-664"/>
    <n v="-11265.7"/>
    <x v="17"/>
  </r>
  <r>
    <m/>
    <x v="349"/>
    <s v="Credit Note"/>
    <s v="4401622315"/>
    <s v="BUILDERS WAREHOUSE:SUNWARD PARK"/>
    <s v="PETUNIA HYBRID 15CM 552297"/>
    <n v="-13"/>
    <n v="41.5"/>
    <n v="-539.5"/>
    <n v="-11805.2"/>
    <x v="17"/>
  </r>
  <r>
    <m/>
    <x v="348"/>
    <s v="Credit Note"/>
    <s v="4401622830"/>
    <s v="BUILDERS WAREHOUSE:RUSTENBURG"/>
    <s v="PETUNIA HYBRID 15CM 552297"/>
    <n v="-25"/>
    <n v="41.5"/>
    <n v="-1037.5"/>
    <n v="-12842.7"/>
    <x v="17"/>
  </r>
  <r>
    <m/>
    <x v="348"/>
    <s v="Credit Note"/>
    <s v="4401622820"/>
    <s v="BUILDERS WAREHOUSE:ZAMBEZI"/>
    <s v="PETUNIA HYBRID 15CM 552297"/>
    <n v="-10"/>
    <n v="41.5"/>
    <n v="-415"/>
    <n v="-13257.7"/>
    <x v="17"/>
  </r>
  <r>
    <m/>
    <x v="340"/>
    <s v="Credit Note"/>
    <s v="4401623131"/>
    <s v="BUILDERS WAREHOUSE:MIDRAND"/>
    <s v="PETUNIA HYBRID 15CM 552297"/>
    <n v="-9"/>
    <n v="41.5"/>
    <n v="-373.5"/>
    <n v="-13631.2"/>
    <x v="17"/>
  </r>
  <r>
    <m/>
    <x v="341"/>
    <s v="Credit Note"/>
    <s v="1158"/>
    <s v="LITTLE AUSTRIA"/>
    <s v="PETUNIA HYBRID 15CM"/>
    <n v="-1"/>
    <n v="41.5"/>
    <n v="-41.5"/>
    <n v="-13672.7"/>
    <x v="17"/>
  </r>
  <r>
    <m/>
    <x v="341"/>
    <s v="Credit Note"/>
    <s v="4401623379"/>
    <s v="BUILDERS WAREHOUSE:NEWMARKET"/>
    <s v="PETUNIA HYBRID 15CM 552297"/>
    <n v="-25"/>
    <n v="41.5"/>
    <n v="-1037.5"/>
    <n v="-14710.2"/>
    <x v="17"/>
  </r>
  <r>
    <m/>
    <x v="341"/>
    <s v="Credit Note"/>
    <s v="4401623431"/>
    <s v="BUILDERS WAREHOUSE:CRESTA"/>
    <s v="PETUNIA HYBRID 15CM 552297"/>
    <n v="-6"/>
    <n v="41.5"/>
    <n v="-249"/>
    <n v="-14959.2"/>
    <x v="17"/>
  </r>
  <r>
    <s v="Total for PETUNIA HYBRID 15CM"/>
    <x v="0"/>
    <m/>
    <m/>
    <m/>
    <m/>
    <n v="-368"/>
    <m/>
    <n v="-14959.2"/>
    <m/>
    <x v="0"/>
  </r>
  <r>
    <s v="AT ARGYRANTHEMUM ASSORTED 15CM"/>
    <x v="0"/>
    <m/>
    <m/>
    <m/>
    <m/>
    <m/>
    <m/>
    <m/>
    <m/>
    <x v="0"/>
  </r>
  <r>
    <m/>
    <x v="343"/>
    <s v="Credit Note"/>
    <s v="4401616219"/>
    <s v="BUILDERS WAREHOUSE:NEWMARKET"/>
    <s v="AT ARGYRANTHEMUM ASSORTED 15CM 754858"/>
    <n v="-22"/>
    <n v="41.5"/>
    <n v="-913"/>
    <n v="-913"/>
    <x v="15"/>
  </r>
  <r>
    <m/>
    <x v="345"/>
    <s v="Credit Note"/>
    <s v="4401618072"/>
    <s v="BUILDERS WAREHOUSE:NEWMARKET"/>
    <s v="AT ARGYRANTHEMUM ASSORTED 15CM 754858"/>
    <n v="-4"/>
    <n v="41.5"/>
    <n v="-166"/>
    <n v="-1079"/>
    <x v="15"/>
  </r>
  <r>
    <m/>
    <x v="346"/>
    <s v="Credit Note"/>
    <s v="4401618641"/>
    <s v="BUILDERS WAREHOUSE:SUNWARD PARK"/>
    <s v="AT ARGYRANTHEMUM ASSORTED 15CM 754858"/>
    <n v="-39"/>
    <n v="41.5"/>
    <n v="-1618.5"/>
    <n v="-2697.5"/>
    <x v="15"/>
  </r>
  <r>
    <m/>
    <x v="337"/>
    <s v="Credit Note"/>
    <s v="4401620035"/>
    <s v="BUILDERS WAREHOUSE:NEWMARKET"/>
    <s v="AT ARGYRANTHEMUM ASSORTED 15CM 754858"/>
    <n v="-20"/>
    <n v="41.5"/>
    <n v="-830"/>
    <n v="-3527.5"/>
    <x v="15"/>
  </r>
  <r>
    <m/>
    <x v="339"/>
    <s v="Credit Note"/>
    <s v="4401621120"/>
    <s v="BUILDERS WAREHOUSE:SILVERLAKES"/>
    <s v="AT ARGYRANTHEMUM ASSORTED 15CM 754858"/>
    <n v="-22"/>
    <n v="41.5"/>
    <n v="-913"/>
    <n v="-4440.5"/>
    <x v="15"/>
  </r>
  <r>
    <m/>
    <x v="349"/>
    <s v="Credit Note"/>
    <s v="4401622279"/>
    <s v="BUILDERS WAREHOUSE:NEWMARKET"/>
    <s v="AT ARGYRANTHEMUM ASSORTED 15CM 754858"/>
    <n v="-3"/>
    <n v="41.5"/>
    <n v="-124.5"/>
    <n v="-4565"/>
    <x v="15"/>
  </r>
  <r>
    <m/>
    <x v="341"/>
    <s v="Credit Note"/>
    <s v="4401623379"/>
    <s v="BUILDERS WAREHOUSE:NEWMARKET"/>
    <s v="AT ARGYRANTHEMUM ASSORTED 15CM 754858"/>
    <n v="-1"/>
    <n v="41.5"/>
    <n v="-41.5"/>
    <n v="-4606.5"/>
    <x v="15"/>
  </r>
  <r>
    <s v="Total for AT ARGYRANTHEMUM ASSORTED 15CM"/>
    <x v="0"/>
    <m/>
    <m/>
    <m/>
    <m/>
    <n v="-111"/>
    <m/>
    <n v="-4606.5"/>
    <m/>
    <x v="0"/>
  </r>
  <r>
    <s v="GERBERA 15CM"/>
    <x v="0"/>
    <m/>
    <m/>
    <m/>
    <m/>
    <m/>
    <m/>
    <m/>
    <m/>
    <x v="0"/>
  </r>
  <r>
    <m/>
    <x v="345"/>
    <s v="Credit Note"/>
    <s v="1551"/>
    <s v="ROSES FOR U t/a URTH"/>
    <s v="GERBERA 15CM"/>
    <n v="-1"/>
    <n v="40.99"/>
    <n v="-40.99"/>
    <n v="-40.99"/>
    <x v="12"/>
  </r>
  <r>
    <s v="Total for GERBERA 15CM"/>
    <x v="0"/>
    <m/>
    <m/>
    <m/>
    <m/>
    <n v="-1"/>
    <m/>
    <n v="-40.99"/>
    <m/>
    <x v="0"/>
  </r>
  <r>
    <s v="PREMIUM PERENNIAL 15CM"/>
    <x v="0"/>
    <m/>
    <m/>
    <m/>
    <m/>
    <m/>
    <m/>
    <m/>
    <m/>
    <x v="0"/>
  </r>
  <r>
    <m/>
    <x v="343"/>
    <s v="Credit Note"/>
    <s v="4401616204"/>
    <s v="BUILDERS WAREHOUSE:KLERKSDORP"/>
    <s v="PREMIUM PERENNIAL 15CM 150868"/>
    <n v="-16"/>
    <n v="41.5"/>
    <n v="-664"/>
    <n v="-664"/>
    <x v="12"/>
  </r>
  <r>
    <m/>
    <x v="333"/>
    <s v="Credit Note"/>
    <s v="4401617279"/>
    <s v="BUILDERS WAREHOUSE:ERASMUS PARK"/>
    <s v="PREMIUM PERENNIAL 15CM 150868"/>
    <n v="-5"/>
    <n v="41.5"/>
    <n v="-207.5"/>
    <n v="-871.5"/>
    <x v="12"/>
  </r>
  <r>
    <m/>
    <x v="345"/>
    <s v="Credit Note"/>
    <s v="4401618011"/>
    <s v="BUILDERS WAREHOUSE:EDENVALE"/>
    <s v="PREMIUM PERENNIAL 15CM 150868"/>
    <n v="-1"/>
    <n v="41.5"/>
    <n v="-41.5"/>
    <n v="-913"/>
    <x v="12"/>
  </r>
  <r>
    <m/>
    <x v="345"/>
    <s v="Credit Note"/>
    <s v="4401618072"/>
    <s v="BUILDERS WAREHOUSE:NEWMARKET"/>
    <s v="PREMIUM PERENNIAL 15CM 150868"/>
    <n v="-2"/>
    <n v="41.5"/>
    <n v="-83"/>
    <n v="-996"/>
    <x v="12"/>
  </r>
  <r>
    <m/>
    <x v="351"/>
    <s v="Credit Note"/>
    <s v="1207"/>
    <s v="LITTLE AUSTRIA"/>
    <s v="PREMIUM PERENNIAL 15CM"/>
    <n v="-7"/>
    <n v="40.99"/>
    <n v="-286.93"/>
    <n v="-1282.93"/>
    <x v="12"/>
  </r>
  <r>
    <m/>
    <x v="334"/>
    <s v="Credit Note"/>
    <s v="4401619004"/>
    <s v="BUILDERS WAREHOUSE:CENTURION"/>
    <s v="PREMIUM PERENNIAL 15CM 150868"/>
    <n v="-32"/>
    <n v="41.5"/>
    <n v="-1328"/>
    <n v="-2610.9300000000003"/>
    <x v="12"/>
  </r>
  <r>
    <m/>
    <x v="339"/>
    <s v="Credit Note"/>
    <s v="4401621149"/>
    <s v="BUILDERS WAREHOUSE:LYNNWOOD"/>
    <s v="PREMIUM PERENNIAL 15CM 150868"/>
    <n v="-1"/>
    <n v="41.5"/>
    <n v="-41.5"/>
    <n v="-2652.4300000000003"/>
    <x v="12"/>
  </r>
  <r>
    <m/>
    <x v="342"/>
    <s v="Credit Note"/>
    <s v="4401621942"/>
    <s v="BUILDERS WAREHOUSE:BEDFORDVIEW"/>
    <s v="PREMIUM PERENNIAL 15CM 150868"/>
    <n v="-32"/>
    <n v="41.5"/>
    <n v="-1328"/>
    <n v="-3980.4300000000003"/>
    <x v="12"/>
  </r>
  <r>
    <m/>
    <x v="348"/>
    <s v="Credit Note"/>
    <s v="4401622808"/>
    <s v="BUILDERS WAREHOUSE:WOODLANDS"/>
    <s v="PREMIUM PERENNIAL 15CM 150868"/>
    <n v="-18"/>
    <n v="41.5"/>
    <n v="-747"/>
    <n v="-4727.43"/>
    <x v="12"/>
  </r>
  <r>
    <m/>
    <x v="348"/>
    <s v="Credit Note"/>
    <s v="4401622830"/>
    <s v="BUILDERS WAREHOUSE:RUSTENBURG"/>
    <s v="PREMIUM PERENNIAL 15CM 150868"/>
    <n v="-13"/>
    <n v="41.5"/>
    <n v="-539.5"/>
    <n v="-5266.93"/>
    <x v="12"/>
  </r>
  <r>
    <m/>
    <x v="341"/>
    <s v="Credit Note"/>
    <s v="4401623379"/>
    <s v="BUILDERS WAREHOUSE:NEWMARKET"/>
    <s v="PREMIUM PERENNIAL 15CM 150868"/>
    <n v="-32"/>
    <n v="41.5"/>
    <n v="-1328"/>
    <n v="-6594.93"/>
    <x v="12"/>
  </r>
  <r>
    <s v="Total for PREMIUM PERENNIAL 15CM"/>
    <x v="0"/>
    <m/>
    <m/>
    <m/>
    <m/>
    <n v="-159"/>
    <m/>
    <n v="-6594.93"/>
    <m/>
    <x v="0"/>
  </r>
  <r>
    <s v="SIMPLY BEAUTIFUL RANGE 15CM"/>
    <x v="0"/>
    <m/>
    <m/>
    <m/>
    <m/>
    <m/>
    <m/>
    <m/>
    <m/>
    <x v="0"/>
  </r>
  <r>
    <m/>
    <x v="347"/>
    <s v="Credit Note"/>
    <s v="39199"/>
    <s v="FH CHAMBERLAIN TRADING (PTY) LTD:MONTANA"/>
    <s v="SIMPLY BEAUTIFUL RANGE 15CM"/>
    <n v="-44"/>
    <n v="41.5"/>
    <n v="-1826"/>
    <n v="-1826"/>
    <x v="12"/>
  </r>
  <r>
    <m/>
    <x v="347"/>
    <s v="Credit Note"/>
    <s v="1338"/>
    <s v="LITTLE AUSTRIA"/>
    <s v="CALIBRACHOA 15CM"/>
    <n v="-1"/>
    <n v="40.99"/>
    <n v="-40.99"/>
    <n v="-1866.99"/>
    <x v="16"/>
  </r>
  <r>
    <m/>
    <x v="347"/>
    <s v="Credit Note"/>
    <s v="90651A"/>
    <s v="THYME SQUARE"/>
    <s v="CALIBRACHOA 15CM"/>
    <n v="-6"/>
    <n v="38.799999999999997"/>
    <n v="-232.8"/>
    <n v="-2099.79"/>
    <x v="16"/>
  </r>
  <r>
    <m/>
    <x v="347"/>
    <s v="Credit Note"/>
    <s v="90651A"/>
    <s v="THYME SQUARE"/>
    <s v="GERBERA 15CM"/>
    <n v="-1"/>
    <n v="38.799999999999997"/>
    <n v="-38.799999999999997"/>
    <n v="-2138.59"/>
    <x v="12"/>
  </r>
  <r>
    <m/>
    <x v="332"/>
    <s v="Credit Note"/>
    <s v="4401617043"/>
    <s v="BUILDERS WAREHOUSE:HARTEBEESPOORT"/>
    <s v="SIMPLY BEAUTIFUL RANGE 15CM 150863"/>
    <n v="-22"/>
    <n v="41.5"/>
    <n v="-913"/>
    <n v="-3051.59"/>
    <x v="12"/>
  </r>
  <r>
    <m/>
    <x v="333"/>
    <s v="Credit Note"/>
    <s v="4401617361"/>
    <s v="BUILDERS WAREHOUSE:RIVONIA"/>
    <s v="SIMPLY BEAUTIFUL RANGE 15CM 150863"/>
    <n v="-9"/>
    <n v="41.5"/>
    <n v="-373.5"/>
    <n v="-3425.09"/>
    <x v="12"/>
  </r>
  <r>
    <m/>
    <x v="345"/>
    <s v="Credit Note"/>
    <s v="1551"/>
    <s v="ROSES FOR U t/a URTH"/>
    <s v="CALIBRACHOA 15CM"/>
    <n v="-3"/>
    <n v="40.99"/>
    <n v="-122.97"/>
    <n v="-3548.06"/>
    <x v="16"/>
  </r>
  <r>
    <m/>
    <x v="345"/>
    <s v="Credit Note"/>
    <s v="4401618076"/>
    <s v="BUILDERS WAREHOUSE:THOHOYANDOU"/>
    <s v="SIMPLY BEAUTIFUL RANGE 15CM 150863"/>
    <n v="-6"/>
    <n v="41.5"/>
    <n v="-249"/>
    <n v="-3797.06"/>
    <x v="12"/>
  </r>
  <r>
    <m/>
    <x v="334"/>
    <s v="Credit Note"/>
    <s v="4401619058"/>
    <s v="BUILDERS WAREHOUSE:LYNNWOOD"/>
    <s v="SIMPLY BEAUTIFUL RANGE 15CM 150863"/>
    <n v="-6"/>
    <n v="41.5"/>
    <n v="-249"/>
    <n v="-4046.06"/>
    <x v="12"/>
  </r>
  <r>
    <m/>
    <x v="336"/>
    <s v="Credit Note"/>
    <s v="1284"/>
    <s v="LITTLE AUSTRIA"/>
    <s v="CALIBRACHOA 15CM"/>
    <n v="-5"/>
    <n v="40.99"/>
    <n v="-204.95"/>
    <n v="-4251.01"/>
    <x v="16"/>
  </r>
  <r>
    <m/>
    <x v="336"/>
    <s v="Credit Note"/>
    <s v="4401619759"/>
    <s v="BUILDERS WAREHOUSE:MAFIKENG"/>
    <s v="SIMPLY BEAUTIFUL RANGE 15CM 150863"/>
    <n v="-34"/>
    <n v="41.5"/>
    <n v="-1411"/>
    <n v="-5662.01"/>
    <x v="12"/>
  </r>
  <r>
    <m/>
    <x v="337"/>
    <s v="Credit Note"/>
    <s v="1157"/>
    <s v="THYME SQUARE"/>
    <s v="DAISY BUSH 15CM"/>
    <n v="-2"/>
    <n v="38.799999999999997"/>
    <n v="-77.599999999999994"/>
    <n v="-5739.6100000000006"/>
    <x v="15"/>
  </r>
  <r>
    <m/>
    <x v="337"/>
    <s v="Credit Note"/>
    <s v="4401620013"/>
    <s v="BUILDERS WAREHOUSE:BOKSBURG (NEW)"/>
    <s v="SIMPLY BEAUTIFUL RANGE 15CM 150863"/>
    <n v="-4"/>
    <n v="41.5"/>
    <n v="-166"/>
    <n v="-5905.6100000000006"/>
    <x v="12"/>
  </r>
  <r>
    <m/>
    <x v="339"/>
    <s v="Credit Note"/>
    <s v="1213"/>
    <s v="CENTRAL NURSERY DEPOT"/>
    <s v="CALIBRACHOA 15CM"/>
    <n v="-4"/>
    <n v="40.99"/>
    <n v="-163.96"/>
    <n v="-6069.5700000000006"/>
    <x v="16"/>
  </r>
  <r>
    <m/>
    <x v="339"/>
    <s v="Credit Note"/>
    <s v="4401621120"/>
    <s v="BUILDERS WAREHOUSE:SILVERLAKES"/>
    <s v="SIMPLY BEAUTIFUL RANGE 15CM 150863"/>
    <n v="-23"/>
    <n v="41.5"/>
    <n v="-954.5"/>
    <n v="-7024.0700000000006"/>
    <x v="12"/>
  </r>
  <r>
    <m/>
    <x v="350"/>
    <s v="Credit Note"/>
    <s v="4401621545"/>
    <s v="BUILDERS WAREHOUSE:NEWCASTLE"/>
    <s v="SIMPLY BEAUTIFUL RANGE 15CM 150863"/>
    <n v="-20"/>
    <n v="41.5"/>
    <n v="-830"/>
    <n v="-7854.0700000000006"/>
    <x v="12"/>
  </r>
  <r>
    <m/>
    <x v="342"/>
    <s v="Credit Note"/>
    <s v="1346"/>
    <s v="LITTLE AUSTRIA"/>
    <s v="CALIBRACHOA 15CM"/>
    <n v="-3"/>
    <n v="40.99"/>
    <n v="-122.97"/>
    <n v="-7977.0400000000009"/>
    <x v="16"/>
  </r>
  <r>
    <m/>
    <x v="349"/>
    <s v="Credit Note"/>
    <s v="90860A"/>
    <s v="THYME SQUARE"/>
    <s v="GERBERA 15CM"/>
    <n v="-5"/>
    <n v="38.799999999999997"/>
    <n v="-194"/>
    <n v="-8171.0400000000009"/>
    <x v="12"/>
  </r>
  <r>
    <m/>
    <x v="349"/>
    <s v="Credit Note"/>
    <s v="4401622302"/>
    <s v="BUILDERS WAREHOUSE:BLOEMFONTEIN"/>
    <s v="SIMPLY BEAUTIFUL RANGE 15CM 150863"/>
    <n v="-25"/>
    <n v="41.5"/>
    <n v="-1037.5"/>
    <n v="-9208.5400000000009"/>
    <x v="12"/>
  </r>
  <r>
    <m/>
    <x v="348"/>
    <s v="Credit Note"/>
    <s v="4401622830"/>
    <s v="BUILDERS WAREHOUSE:RUSTENBURG"/>
    <s v="SIMPLY BEAUTIFUL RANGE 15CM 150863"/>
    <n v="-12"/>
    <n v="41.5"/>
    <n v="-498"/>
    <n v="-9706.5400000000009"/>
    <x v="12"/>
  </r>
  <r>
    <m/>
    <x v="340"/>
    <s v="Credit Note"/>
    <s v="4401623151"/>
    <s v="BUILDERS WAREHOUSE:NORTHRIDING"/>
    <s v="SIMPLY BEAUTIFUL RANGE 15CM 150863"/>
    <n v="-10"/>
    <n v="41.5"/>
    <n v="-415"/>
    <n v="-10121.540000000001"/>
    <x v="12"/>
  </r>
  <r>
    <m/>
    <x v="341"/>
    <s v="Credit Note"/>
    <s v="1348"/>
    <s v="THYME SQUARE"/>
    <s v="GERBERA 15CM"/>
    <n v="-2"/>
    <n v="38.799999999999997"/>
    <n v="-77.599999999999994"/>
    <n v="-10199.140000000001"/>
    <x v="12"/>
  </r>
  <r>
    <m/>
    <x v="341"/>
    <s v="Credit Note"/>
    <s v="4401623470"/>
    <s v="BUILDERS WAREHOUSE:CRAIGHALL PARK"/>
    <s v="SIMPLY BEAUTIFUL RANGE 15CM 150863"/>
    <n v="-2"/>
    <n v="41.5"/>
    <n v="-83"/>
    <n v="-10282.140000000001"/>
    <x v="12"/>
  </r>
  <r>
    <s v="Total for SIMPLY BEAUTIFUL RANGE 15CM"/>
    <x v="0"/>
    <m/>
    <m/>
    <m/>
    <m/>
    <n v="-249"/>
    <m/>
    <n v="-10282.140000000001"/>
    <m/>
    <x v="0"/>
  </r>
  <r>
    <s v="VERBENA 15CM"/>
    <x v="0"/>
    <m/>
    <m/>
    <m/>
    <m/>
    <m/>
    <m/>
    <m/>
    <m/>
    <x v="0"/>
  </r>
  <r>
    <m/>
    <x v="345"/>
    <s v="Credit Note"/>
    <s v="1551"/>
    <s v="ROSES FOR U t/a URTH"/>
    <s v="VERBENA 15CM"/>
    <n v="-6"/>
    <n v="40.99"/>
    <n v="-245.94"/>
    <n v="-245.94"/>
    <x v="12"/>
  </r>
  <r>
    <s v="Total for VERBENA 15CM"/>
    <x v="0"/>
    <m/>
    <m/>
    <m/>
    <m/>
    <n v="-6"/>
    <m/>
    <n v="-245.94"/>
    <m/>
    <x v="0"/>
  </r>
  <r>
    <s v="SUCCULENT 15CM"/>
    <x v="0"/>
    <m/>
    <m/>
    <m/>
    <m/>
    <m/>
    <m/>
    <m/>
    <m/>
    <x v="0"/>
  </r>
  <r>
    <m/>
    <x v="333"/>
    <s v="Credit Note"/>
    <s v="28903"/>
    <s v="LIFESTYLE HOME GARDEN"/>
    <s v="SUCCULENT 15CM"/>
    <n v="-3"/>
    <n v="21.2"/>
    <n v="-63.6"/>
    <n v="-63.6"/>
    <x v="19"/>
  </r>
  <r>
    <m/>
    <x v="349"/>
    <s v="Credit Note"/>
    <s v="90860A"/>
    <s v="THYME SQUARE"/>
    <s v="SUCCULENT 15CM"/>
    <n v="-4"/>
    <n v="21.2"/>
    <n v="-84.8"/>
    <n v="-148.4"/>
    <x v="19"/>
  </r>
  <r>
    <m/>
    <x v="341"/>
    <s v="Credit Note"/>
    <s v="1348"/>
    <s v="THYME SQUARE"/>
    <s v="SUCCULENT 15CM"/>
    <n v="-9"/>
    <n v="21.2"/>
    <n v="-190.8"/>
    <n v="-339.20000000000005"/>
    <x v="19"/>
  </r>
  <r>
    <s v="Total for SUCCULENT 15CM"/>
    <x v="0"/>
    <m/>
    <m/>
    <m/>
    <m/>
    <n v="-16"/>
    <m/>
    <n v="-339.20000000000005"/>
    <m/>
    <x v="0"/>
  </r>
  <r>
    <s v="CHILLI 17CM"/>
    <x v="0"/>
    <m/>
    <m/>
    <m/>
    <m/>
    <m/>
    <m/>
    <m/>
    <m/>
    <x v="0"/>
  </r>
  <r>
    <m/>
    <x v="335"/>
    <s v="Credit Note"/>
    <s v="38"/>
    <s v="FLORICULTURE WHOLESALE GROWERS"/>
    <s v="CAPSICUM BIRD EYE"/>
    <n v="-7"/>
    <n v="33.950000000000003"/>
    <n v="-237.65"/>
    <n v="-237.65"/>
    <x v="20"/>
  </r>
  <r>
    <m/>
    <x v="335"/>
    <s v="Credit Note"/>
    <s v="38"/>
    <s v="FLORICULTURE WHOLESALE GROWERS"/>
    <s v="CAPSICUM CHILLI HABANERO LIGHT YELLOW"/>
    <n v="-10"/>
    <n v="33.950000000000003"/>
    <n v="-339.5"/>
    <n v="-577.15"/>
    <x v="20"/>
  </r>
  <r>
    <m/>
    <x v="350"/>
    <s v="Credit Note"/>
    <s v="16885"/>
    <s v="HECKERS GARDEN CENTRE (Pty) Ltd"/>
    <s v="CAPSICUM CHILLI TRINIDAD SCORPION YELLOW 17CM"/>
    <n v="-5"/>
    <n v="18.989999999999998"/>
    <n v="-94.95"/>
    <n v="-672.1"/>
    <x v="20"/>
  </r>
  <r>
    <m/>
    <x v="350"/>
    <s v="Credit Note"/>
    <s v="16885"/>
    <s v="HECKERS GARDEN CENTRE (Pty) Ltd"/>
    <s v="CAPSICUM CHILLI CAROLINE REAPER 17CM"/>
    <n v="-10"/>
    <n v="18.989999999999998"/>
    <n v="-189.9"/>
    <n v="-862"/>
    <x v="20"/>
  </r>
  <r>
    <m/>
    <x v="341"/>
    <s v="Credit Note"/>
    <s v="16890-1553"/>
    <s v="HECKERS GARDEN CENTRE (Pty) Ltd"/>
    <s v="CAPSICUM SCORPION YELLOW 17CM"/>
    <n v="-45"/>
    <n v="18.989999999999998"/>
    <n v="-854.55"/>
    <n v="-1716.55"/>
    <x v="20"/>
  </r>
  <r>
    <m/>
    <x v="341"/>
    <s v="Credit Note"/>
    <s v="16890-1553"/>
    <s v="HECKERS GARDEN CENTRE (Pty) Ltd"/>
    <s v="CAPSICUM GHOST PEPPER 17CM"/>
    <n v="-14"/>
    <n v="18.989999999999998"/>
    <n v="-265.86"/>
    <n v="-1982.4099999999999"/>
    <x v="20"/>
  </r>
  <r>
    <m/>
    <x v="341"/>
    <s v="Credit Note"/>
    <s v="16890-1553"/>
    <s v="HECKERS GARDEN CENTRE (Pty) Ltd"/>
    <s v="CAPSICUM SCORPION RED 17CM"/>
    <n v="-43"/>
    <n v="18.989999999999998"/>
    <n v="-816.57"/>
    <n v="-2798.98"/>
    <x v="20"/>
  </r>
  <r>
    <m/>
    <x v="341"/>
    <s v="Credit Note"/>
    <s v="16890-1553"/>
    <s v="HECKERS GARDEN CENTRE (Pty) Ltd"/>
    <s v="CAPSICUM MILD BUTTON MIX 17CM"/>
    <n v="-7"/>
    <n v="18.989999999999998"/>
    <n v="-132.93"/>
    <n v="-2931.91"/>
    <x v="20"/>
  </r>
  <r>
    <m/>
    <x v="341"/>
    <s v="Credit Note"/>
    <s v="16890-1553"/>
    <s v="HECKERS GARDEN CENTRE (Pty) Ltd"/>
    <s v="CAPSICUM HABANERO 17CM"/>
    <n v="-10"/>
    <n v="18.989999999999998"/>
    <n v="-189.9"/>
    <n v="-3121.81"/>
    <x v="20"/>
  </r>
  <r>
    <s v="Total for CHILLI 17CM"/>
    <x v="0"/>
    <m/>
    <m/>
    <m/>
    <m/>
    <n v="-151"/>
    <m/>
    <n v="-3121.81"/>
    <m/>
    <x v="0"/>
  </r>
  <r>
    <s v="COLOUR PERENNIAL 17CM"/>
    <x v="0"/>
    <m/>
    <m/>
    <m/>
    <m/>
    <m/>
    <m/>
    <m/>
    <m/>
    <x v="0"/>
  </r>
  <r>
    <m/>
    <x v="347"/>
    <s v="Credit Note"/>
    <s v="4401616507"/>
    <s v="BUILDERS WAREHOUSE:BOKSBURG (NEW)"/>
    <s v="COLOUR PERENNIAL 17CM 170765"/>
    <n v="-3"/>
    <n v="48.75"/>
    <n v="-146.25"/>
    <n v="-146.25"/>
    <x v="23"/>
  </r>
  <r>
    <m/>
    <x v="332"/>
    <s v="Credit Note"/>
    <s v="4401617043"/>
    <s v="BUILDERS WAREHOUSE:HARTEBEESPOORT"/>
    <s v="COLOUR PERENNIAL 17CM 170765"/>
    <n v="-6"/>
    <n v="48.75"/>
    <n v="-292.5"/>
    <n v="-438.75"/>
    <x v="23"/>
  </r>
  <r>
    <m/>
    <x v="333"/>
    <s v="Credit Note"/>
    <s v="4401617349"/>
    <s v="BUILDERS WAREHOUSE:CEDAR SQUARE"/>
    <s v="COLOUR PERENNIAL 17CM 170765"/>
    <n v="-4"/>
    <n v="48.75"/>
    <n v="-195"/>
    <n v="-633.75"/>
    <x v="23"/>
  </r>
  <r>
    <m/>
    <x v="345"/>
    <s v="Credit Note"/>
    <s v="4401618092"/>
    <s v="BUILDERS WAREHOUSE:BOKSBURG (NEW)"/>
    <s v="COLOUR PERENNIAL 17CM 170765"/>
    <n v="-6"/>
    <n v="48.75"/>
    <n v="-292.5"/>
    <n v="-926.25"/>
    <x v="23"/>
  </r>
  <r>
    <m/>
    <x v="351"/>
    <s v="Credit Note"/>
    <s v="4401618208"/>
    <s v="BUILDERS WAREHOUSE:CARNIVAL MALL"/>
    <s v="COLOUR PERENNIAL 17CM 170765"/>
    <n v="-20"/>
    <n v="48.75"/>
    <n v="-975"/>
    <n v="-1901.25"/>
    <x v="23"/>
  </r>
  <r>
    <m/>
    <x v="334"/>
    <s v="Credit Note"/>
    <s v="4401619061"/>
    <s v="BUILDERS WAREHOUSE:WOODLANDS"/>
    <s v="COLOUR PERENNIAL 17CM 170765"/>
    <n v="-12"/>
    <n v="48.75"/>
    <n v="-585"/>
    <n v="-2486.25"/>
    <x v="23"/>
  </r>
  <r>
    <m/>
    <x v="337"/>
    <s v="Credit Note"/>
    <s v="4401620083"/>
    <s v="BUILDERS WAREHOUSE:BLOEMFONTEIN"/>
    <s v="COLOUR PERENNIAL 17CM 170765"/>
    <n v="-7"/>
    <n v="48.75"/>
    <n v="-341.25"/>
    <n v="-2827.5"/>
    <x v="23"/>
  </r>
  <r>
    <m/>
    <x v="337"/>
    <s v="Credit Note"/>
    <s v="4401620035"/>
    <s v="BUILDERS WAREHOUSE:NEWMARKET"/>
    <s v="COLOUR PERENNIAL 17CM 170765"/>
    <n v="-10"/>
    <n v="48.75"/>
    <n v="-487.5"/>
    <n v="-3315"/>
    <x v="23"/>
  </r>
  <r>
    <m/>
    <x v="337"/>
    <s v="Credit Note"/>
    <s v="4401620105"/>
    <s v="BUILDERS WAREHOUSE:FOURWAYS"/>
    <s v="COLOUR PERENNIAL 17CM 170765"/>
    <n v="-1"/>
    <n v="48.75"/>
    <n v="-48.75"/>
    <n v="-3363.75"/>
    <x v="23"/>
  </r>
  <r>
    <m/>
    <x v="350"/>
    <s v="Credit Note"/>
    <s v="4401621562"/>
    <s v="BUILDERS WAREHOUSE:CRAIGHALL PARK"/>
    <s v="COLOUR PERENNIAL 17CM 170765"/>
    <n v="-2"/>
    <n v="48.75"/>
    <n v="-97.5"/>
    <n v="-3461.25"/>
    <x v="23"/>
  </r>
  <r>
    <m/>
    <x v="348"/>
    <s v="Credit Note"/>
    <s v="4401622830"/>
    <s v="BUILDERS WAREHOUSE:RUSTENBURG"/>
    <s v="COLOUR PERENNIAL 17CM 170765"/>
    <n v="-2"/>
    <n v="48.75"/>
    <n v="-97.5"/>
    <n v="-3558.75"/>
    <x v="23"/>
  </r>
  <r>
    <s v="Total for COLOUR PERENNIAL 17CM"/>
    <x v="0"/>
    <m/>
    <m/>
    <m/>
    <m/>
    <n v="-73"/>
    <m/>
    <n v="-3558.75"/>
    <m/>
    <x v="0"/>
  </r>
  <r>
    <s v="PLANT TO PLATE 17CM"/>
    <x v="0"/>
    <m/>
    <m/>
    <m/>
    <m/>
    <m/>
    <m/>
    <m/>
    <m/>
    <x v="0"/>
  </r>
  <r>
    <m/>
    <x v="343"/>
    <s v="Credit Note"/>
    <s v="13214"/>
    <s v="FH CHAMBERLAIN TRADING (PTY) LTD:KYALAMI"/>
    <s v="PLANT TO PLATE 17CM"/>
    <n v="-1"/>
    <n v="35.75"/>
    <n v="-35.75"/>
    <n v="-35.75"/>
    <x v="20"/>
  </r>
  <r>
    <m/>
    <x v="347"/>
    <s v="Credit Note"/>
    <s v="4401616495"/>
    <s v="BUILDERS WAREHOUSE:NORTHRIDING"/>
    <s v="PLANT TO PLATE 17CM 438425"/>
    <n v="-5"/>
    <n v="35.700000000000003"/>
    <n v="-178.5"/>
    <n v="-214.25"/>
    <x v="20"/>
  </r>
  <r>
    <m/>
    <x v="332"/>
    <s v="Credit Note"/>
    <s v="4401617046"/>
    <s v="BUILDERS WAREHOUSE:RUSTENBURG"/>
    <s v="PLANT TO PLATE 17CM 438425"/>
    <n v="-5"/>
    <n v="35.700000000000003"/>
    <n v="-178.5"/>
    <n v="-392.75"/>
    <x v="20"/>
  </r>
  <r>
    <m/>
    <x v="332"/>
    <s v="Credit Note"/>
    <s v="4401617043"/>
    <s v="BUILDERS WAREHOUSE:HARTEBEESPOORT"/>
    <s v="PLANT TO PLATE 17CM 438425"/>
    <n v="-15"/>
    <n v="35.700000000000003"/>
    <n v="-535.5"/>
    <n v="-928.25"/>
    <x v="20"/>
  </r>
  <r>
    <m/>
    <x v="333"/>
    <s v="Credit Note"/>
    <s v="28901"/>
    <s v="LIFESTYLE HOME GARDEN"/>
    <s v="PLANT TO PLATE 17CM"/>
    <n v="-30"/>
    <n v="30.5"/>
    <n v="-915"/>
    <n v="-1843.25"/>
    <x v="20"/>
  </r>
  <r>
    <m/>
    <x v="333"/>
    <s v="Credit Note"/>
    <s v="28903"/>
    <s v="LIFESTYLE HOME GARDEN"/>
    <s v="PLANT TO PLATE 17CM"/>
    <n v="-6"/>
    <n v="30.5"/>
    <n v="-183"/>
    <n v="-2026.25"/>
    <x v="20"/>
  </r>
  <r>
    <m/>
    <x v="344"/>
    <s v="Credit Note"/>
    <s v="49579"/>
    <s v="FH CHAMBERLAIN TRADING (PTY) LTD:CENTURION"/>
    <s v="PLANT TO PLATE 17CM"/>
    <n v="-1"/>
    <n v="33.99"/>
    <n v="-33.99"/>
    <n v="-2060.2399999999998"/>
    <x v="20"/>
  </r>
  <r>
    <m/>
    <x v="344"/>
    <s v="Credit Note"/>
    <s v="20780"/>
    <s v="FH CHAMBERLAIN TRADING (PTY) LTD:STRUBENSVALLEY"/>
    <s v="PLANT TO PLATE 17CM"/>
    <n v="-3"/>
    <n v="35.75"/>
    <n v="-107.25"/>
    <n v="-2167.4899999999998"/>
    <x v="20"/>
  </r>
  <r>
    <m/>
    <x v="345"/>
    <s v="Credit Note"/>
    <s v="1552"/>
    <s v="PRETTY GARDENS"/>
    <s v="PLANT TO PLATE 17CM"/>
    <n v="-6"/>
    <n v="33.950000000000003"/>
    <n v="-203.7"/>
    <n v="-2371.1899999999996"/>
    <x v="20"/>
  </r>
  <r>
    <m/>
    <x v="345"/>
    <s v="Credit Note"/>
    <s v="1206"/>
    <s v="THYME SQUARE"/>
    <s v="PLANT TO PLATE 17CM"/>
    <n v="-1"/>
    <n v="29.3"/>
    <n v="-29.3"/>
    <n v="-2400.4899999999998"/>
    <x v="20"/>
  </r>
  <r>
    <m/>
    <x v="345"/>
    <s v="Credit Note"/>
    <s v="4401618029"/>
    <s v="BUILDERS WAREHOUSE:NELSPRUIT"/>
    <s v="PLANT TO PLATE 17CM 438425"/>
    <n v="-1"/>
    <n v="35.700000000000003"/>
    <n v="-35.700000000000003"/>
    <n v="-2436.1899999999996"/>
    <x v="20"/>
  </r>
  <r>
    <m/>
    <x v="345"/>
    <s v="Credit Note"/>
    <s v="4401618092"/>
    <s v="BUILDERS WAREHOUSE:BOKSBURG (NEW)"/>
    <s v="PLANT TO PLATE 17CM 438425"/>
    <n v="-13"/>
    <n v="35.700000000000003"/>
    <n v="-464.1"/>
    <n v="-2900.2899999999995"/>
    <x v="20"/>
  </r>
  <r>
    <m/>
    <x v="334"/>
    <s v="Credit Note"/>
    <s v="4401619072"/>
    <s v="BUILDERS WAREHOUSE:ROBINDALE"/>
    <s v="PLANT TO PLATE 17CM 438425"/>
    <n v="-4"/>
    <n v="35.700000000000003"/>
    <n v="-142.80000000000001"/>
    <n v="-3043.0899999999997"/>
    <x v="20"/>
  </r>
  <r>
    <m/>
    <x v="335"/>
    <s v="Credit Note"/>
    <s v="1281"/>
    <s v="ECKARDS GARDEN PAVILION"/>
    <s v="PLANT TO PLATE 17CM"/>
    <n v="-5"/>
    <n v="33.950000000000003"/>
    <n v="-169.75"/>
    <n v="-3212.8399999999997"/>
    <x v="20"/>
  </r>
  <r>
    <m/>
    <x v="337"/>
    <s v="Credit Note"/>
    <s v="28924"/>
    <s v="LIFESTYLE HOME GARDEN"/>
    <s v="PLANT TO PLATE 17CM"/>
    <n v="-20"/>
    <n v="30.5"/>
    <n v="-610"/>
    <n v="-3822.8399999999997"/>
    <x v="20"/>
  </r>
  <r>
    <m/>
    <x v="337"/>
    <s v="Credit Note"/>
    <s v="28925"/>
    <s v="LIFESTYLE HOME GARDEN"/>
    <s v="PLANT TO PLATE 17CM"/>
    <n v="-6"/>
    <n v="30.5"/>
    <n v="-183"/>
    <n v="-4005.8399999999997"/>
    <x v="20"/>
  </r>
  <r>
    <m/>
    <x v="337"/>
    <s v="Credit Note"/>
    <s v="1157"/>
    <s v="THYME SQUARE"/>
    <s v="PLANT TO PLATE 17CM"/>
    <n v="-1"/>
    <n v="29.3"/>
    <n v="-29.3"/>
    <n v="-4035.14"/>
    <x v="20"/>
  </r>
  <r>
    <m/>
    <x v="337"/>
    <s v="Credit Note"/>
    <s v="4401620013"/>
    <s v="BUILDERS WAREHOUSE:BOKSBURG (NEW)"/>
    <s v="PLANT TO PLATE 17CM 438425"/>
    <n v="-1"/>
    <n v="35.700000000000003"/>
    <n v="-35.700000000000003"/>
    <n v="-4070.8399999999997"/>
    <x v="20"/>
  </r>
  <r>
    <m/>
    <x v="339"/>
    <s v="Credit Note"/>
    <s v="4401621120"/>
    <s v="BUILDERS WAREHOUSE:SILVERLAKES"/>
    <s v="PLANT TO PLATE 17CM 438425"/>
    <n v="-18"/>
    <n v="35.700000000000003"/>
    <n v="-642.6"/>
    <n v="-4713.4399999999996"/>
    <x v="20"/>
  </r>
  <r>
    <m/>
    <x v="350"/>
    <s v="Credit Note"/>
    <s v="4401621562"/>
    <s v="BUILDERS WAREHOUSE:CRAIGHALL PARK"/>
    <s v="PLANT TO PLATE 17CM 438425"/>
    <n v="-2"/>
    <n v="35.700000000000003"/>
    <n v="-71.400000000000006"/>
    <n v="-4784.8399999999992"/>
    <x v="20"/>
  </r>
  <r>
    <m/>
    <x v="350"/>
    <s v="Credit Note"/>
    <s v="4401621545"/>
    <s v="BUILDERS WAREHOUSE:NEWCASTLE"/>
    <s v="PLANT TO PLATE 17CM 438425"/>
    <n v="-12"/>
    <n v="35.700000000000003"/>
    <n v="-428.4"/>
    <n v="-5213.2399999999989"/>
    <x v="20"/>
  </r>
  <r>
    <m/>
    <x v="349"/>
    <s v="Credit Note"/>
    <s v="90860A"/>
    <s v="THYME SQUARE"/>
    <s v="PLANT TO PLATE 17CM"/>
    <n v="-7"/>
    <n v="29.3"/>
    <n v="-205.1"/>
    <n v="-5418.3399999999992"/>
    <x v="20"/>
  </r>
  <r>
    <m/>
    <x v="349"/>
    <s v="Credit Note"/>
    <s v="4401622315"/>
    <s v="BUILDERS WAREHOUSE:SUNWARD PARK"/>
    <s v="PLANT TO PLATE 17CM 438425"/>
    <n v="-11"/>
    <n v="35.700000000000003"/>
    <n v="-392.7"/>
    <n v="-5811.0399999999991"/>
    <x v="20"/>
  </r>
  <r>
    <m/>
    <x v="348"/>
    <s v="Credit Note"/>
    <s v="4401622808"/>
    <s v="BUILDERS WAREHOUSE:WOODLANDS"/>
    <s v="PLANT TO PLATE 17CM 438425"/>
    <n v="-17"/>
    <n v="35.700000000000003"/>
    <n v="-606.9"/>
    <n v="-6417.9399999999987"/>
    <x v="20"/>
  </r>
  <r>
    <m/>
    <x v="348"/>
    <s v="Credit Note"/>
    <s v="4401622751"/>
    <s v="BUILDERS WAREHOUSE:KEMPTON PARK"/>
    <s v="PLANT TO PLATE 17CM 438425"/>
    <n v="-7"/>
    <n v="35.700000000000003"/>
    <n v="-249.9"/>
    <n v="-6667.8399999999983"/>
    <x v="20"/>
  </r>
  <r>
    <m/>
    <x v="340"/>
    <s v="Credit Note"/>
    <s v="4401623086"/>
    <s v="BUILDERS WAREHOUSE:GLEN EAGLES"/>
    <s v="PLANT TO PLATE 17CM 438425"/>
    <n v="-8"/>
    <n v="35.700000000000003"/>
    <n v="-285.60000000000002"/>
    <n v="-6953.4399999999987"/>
    <x v="20"/>
  </r>
  <r>
    <s v="Total for PLANT TO PLATE 17CM"/>
    <x v="0"/>
    <m/>
    <m/>
    <m/>
    <m/>
    <n v="-206"/>
    <m/>
    <n v="-6953.4399999999987"/>
    <m/>
    <x v="0"/>
  </r>
  <r>
    <s v="CAPSICUM CHILLI CAROLINA REAPER RED 19CM"/>
    <x v="0"/>
    <m/>
    <m/>
    <m/>
    <m/>
    <m/>
    <m/>
    <m/>
    <m/>
    <x v="0"/>
  </r>
  <r>
    <m/>
    <x v="337"/>
    <s v="Credit Note"/>
    <s v="1157"/>
    <s v="THYME SQUARE"/>
    <s v="CHILLI 19CM"/>
    <n v="-2"/>
    <n v="47.99"/>
    <n v="-95.98"/>
    <n v="-95.98"/>
    <x v="21"/>
  </r>
  <r>
    <s v="Total for CAPSICUM CHILLI CAROLINA REAPER RED 19CM"/>
    <x v="0"/>
    <m/>
    <m/>
    <m/>
    <m/>
    <n v="-2"/>
    <m/>
    <n v="-95.98"/>
    <m/>
    <x v="0"/>
  </r>
  <r>
    <s v="PLANTED AERO BOWL 20CM"/>
    <x v="0"/>
    <m/>
    <m/>
    <m/>
    <m/>
    <m/>
    <m/>
    <m/>
    <m/>
    <x v="0"/>
  </r>
  <r>
    <m/>
    <x v="343"/>
    <s v="Credit Note"/>
    <s v="1154"/>
    <s v="LOTS OF POTS CENTURION"/>
    <s v="PLANTED AERO BOWL 20CM"/>
    <n v="-1"/>
    <n v="68.900000000000006"/>
    <n v="-68.900000000000006"/>
    <n v="-68.900000000000006"/>
    <x v="28"/>
  </r>
  <r>
    <m/>
    <x v="347"/>
    <s v="Credit Note"/>
    <s v="16163"/>
    <s v="GARDENSHOP PARKTOWN"/>
    <s v="PLANTED AERO BOWL 20CM"/>
    <n v="-1"/>
    <n v="68.900000000000006"/>
    <n v="-68.900000000000006"/>
    <n v="-137.80000000000001"/>
    <x v="28"/>
  </r>
  <r>
    <m/>
    <x v="347"/>
    <s v="Credit Note"/>
    <s v="39199"/>
    <s v="FH CHAMBERLAIN TRADING (PTY) LTD:MONTANA"/>
    <s v="PLANTED AERO BOWL 20CM"/>
    <n v="-3"/>
    <n v="72.5"/>
    <n v="-217.5"/>
    <n v="-355.3"/>
    <x v="28"/>
  </r>
  <r>
    <m/>
    <x v="347"/>
    <s v="Credit Note"/>
    <s v="90651A"/>
    <s v="THYME SQUARE"/>
    <s v="PLANTED AERO BOWL 20CM"/>
    <n v="-1"/>
    <n v="68.8"/>
    <n v="-68.8"/>
    <n v="-424.1"/>
    <x v="28"/>
  </r>
  <r>
    <m/>
    <x v="332"/>
    <s v="Credit Note"/>
    <s v="4401617046"/>
    <s v="BUILDERS WAREHOUSE:RUSTENBURG"/>
    <s v="PLANTED AERO BOWL 20CM 43597"/>
    <n v="-3"/>
    <n v="72.5"/>
    <n v="-217.5"/>
    <n v="-641.6"/>
    <x v="28"/>
  </r>
  <r>
    <m/>
    <x v="333"/>
    <s v="Credit Note"/>
    <s v="4401617296"/>
    <s v="BUILDERS WAREHOUSE:GLEN EAGLES"/>
    <s v="PLANTED AERO BOWL 20CM 43597"/>
    <n v="-1"/>
    <n v="72.5"/>
    <n v="-72.5"/>
    <n v="-714.1"/>
    <x v="28"/>
  </r>
  <r>
    <m/>
    <x v="344"/>
    <s v="Credit Note"/>
    <s v="18983"/>
    <s v="FH CHAMBERLAIN TRADING (PTY) LTD:WATERKLOOF GLEN"/>
    <s v="PLANTED AERO BOWL 20CM"/>
    <n v="-2"/>
    <n v="72.5"/>
    <n v="-145"/>
    <n v="-859.1"/>
    <x v="28"/>
  </r>
  <r>
    <m/>
    <x v="344"/>
    <s v="Credit Note"/>
    <s v="1342"/>
    <s v="LOTS OF POTS CENTURION"/>
    <s v="PLANTED AERO BOWL 20CM"/>
    <n v="-2"/>
    <n v="68.900000000000006"/>
    <n v="-137.80000000000001"/>
    <n v="-996.90000000000009"/>
    <x v="28"/>
  </r>
  <r>
    <m/>
    <x v="344"/>
    <s v="Credit Note"/>
    <s v="4401617738"/>
    <s v="BUILDERS WAREHOUSE:NORWOOD"/>
    <s v="PLANTED AERO BOWL 20CM 43597"/>
    <n v="-1"/>
    <n v="72.5"/>
    <n v="-72.5"/>
    <n v="-1069.4000000000001"/>
    <x v="28"/>
  </r>
  <r>
    <m/>
    <x v="345"/>
    <s v="Credit Note"/>
    <s v="4401618092"/>
    <s v="BUILDERS WAREHOUSE:BOKSBURG (NEW)"/>
    <s v="PLANTED AERO BOWL 20CM 43597"/>
    <n v="-5"/>
    <n v="72.5"/>
    <n v="-362.5"/>
    <n v="-1431.9"/>
    <x v="28"/>
  </r>
  <r>
    <m/>
    <x v="346"/>
    <s v="Credit Note"/>
    <s v="4401618637"/>
    <s v="BUILDERS WAREHOUSE:NOORDHEUWEL"/>
    <s v="PLANTED AERO BOWL 20CM 43597"/>
    <n v="-5"/>
    <n v="72.5"/>
    <n v="-362.5"/>
    <n v="-1794.4"/>
    <x v="28"/>
  </r>
  <r>
    <m/>
    <x v="346"/>
    <s v="Credit Note"/>
    <s v="4401618641"/>
    <s v="BUILDERS WAREHOUSE:SUNWARD PARK"/>
    <s v="PLANTED AERO BOWL 20CM 43597"/>
    <n v="-3"/>
    <n v="72.5"/>
    <n v="-217.5"/>
    <n v="-2011.9"/>
    <x v="28"/>
  </r>
  <r>
    <m/>
    <x v="334"/>
    <s v="Credit Note"/>
    <s v="4401619072"/>
    <s v="BUILDERS WAREHOUSE:ROBINDALE"/>
    <s v="PLANTED AERO BOWL 20CM 43611"/>
    <n v="-1"/>
    <n v="72.5"/>
    <n v="-72.5"/>
    <n v="-2084.4"/>
    <x v="28"/>
  </r>
  <r>
    <m/>
    <x v="334"/>
    <s v="Credit Note"/>
    <s v="4401618970"/>
    <s v="BUILDERS WAREHOUSE:RUSTENBURG"/>
    <s v="PLANTED AERO BOWL 20CM 43597"/>
    <n v="-5"/>
    <n v="72.5"/>
    <n v="-362.5"/>
    <n v="-2446.9"/>
    <x v="28"/>
  </r>
  <r>
    <m/>
    <x v="335"/>
    <s v="Credit Note"/>
    <s v="1281"/>
    <s v="ECKARDS GARDEN PAVILION"/>
    <s v="PLANTED AERO BOWL 20CM"/>
    <n v="-2"/>
    <n v="68.900000000000006"/>
    <n v="-137.80000000000001"/>
    <n v="-2584.7000000000003"/>
    <x v="28"/>
  </r>
  <r>
    <m/>
    <x v="336"/>
    <s v="Credit Note"/>
    <s v="1284"/>
    <s v="LITTLE AUSTRIA"/>
    <s v="PLANTED AERO BOWL 20CM"/>
    <n v="-1"/>
    <n v="68.900000000000006"/>
    <n v="-68.900000000000006"/>
    <n v="-2653.6000000000004"/>
    <x v="28"/>
  </r>
  <r>
    <m/>
    <x v="336"/>
    <s v="Credit Note"/>
    <s v="4401619759"/>
    <s v="BUILDERS WAREHOUSE:MAFIKENG"/>
    <s v="PLANTED AERO BOWL 20CM 43597"/>
    <n v="-5"/>
    <n v="72.5"/>
    <n v="-362.5"/>
    <n v="-3016.1000000000004"/>
    <x v="28"/>
  </r>
  <r>
    <m/>
    <x v="337"/>
    <s v="Credit Note"/>
    <s v="4401620083"/>
    <s v="BUILDERS WAREHOUSE:BLOEMFONTEIN"/>
    <s v="PLANTED AERO BOWL 20CM 43597"/>
    <n v="-1"/>
    <n v="72.5"/>
    <n v="-72.5"/>
    <n v="-3088.6000000000004"/>
    <x v="28"/>
  </r>
  <r>
    <m/>
    <x v="338"/>
    <s v="Credit Note"/>
    <s v="4401620691"/>
    <s v="BUILDERS WAREHOUSE:NOORDHEUWEL"/>
    <s v="PLANTED AERO BOWL 20CM 43597"/>
    <n v="-1"/>
    <n v="55"/>
    <n v="-55"/>
    <n v="-3143.6000000000004"/>
    <x v="28"/>
  </r>
  <r>
    <m/>
    <x v="338"/>
    <s v="Credit Note"/>
    <s v="4401620680"/>
    <s v="BUILDERS WAREHOUSE:ROBINDALE"/>
    <s v="PLANTED AERO BOWL 20CM 43597"/>
    <n v="-4"/>
    <n v="55"/>
    <n v="-220"/>
    <n v="-3363.6000000000004"/>
    <x v="28"/>
  </r>
  <r>
    <m/>
    <x v="339"/>
    <s v="Credit Note"/>
    <s v="4401621132"/>
    <s v="BUILDERS WAREHOUSE:FOURWAYS"/>
    <s v="PLANTED AERO BOWL 20CM 43597"/>
    <n v="-2"/>
    <n v="55"/>
    <n v="-110"/>
    <n v="-3473.6000000000004"/>
    <x v="28"/>
  </r>
  <r>
    <m/>
    <x v="350"/>
    <s v="Credit Note"/>
    <s v="90821A"/>
    <s v="MALANSEUNS Head Office:THE WILDS"/>
    <s v="PLANTED AERO BOWL 20CM"/>
    <n v="-1"/>
    <n v="68.900000000000006"/>
    <n v="-68.900000000000006"/>
    <n v="-3542.5000000000005"/>
    <x v="28"/>
  </r>
  <r>
    <m/>
    <x v="350"/>
    <s v="Credit Note"/>
    <s v="4401621562"/>
    <s v="BUILDERS WAREHOUSE:CRAIGHALL PARK"/>
    <s v="PLANTED AERO BOWL 20CM 43597"/>
    <n v="-1"/>
    <n v="72.5"/>
    <n v="-72.5"/>
    <n v="-3615.0000000000005"/>
    <x v="28"/>
  </r>
  <r>
    <m/>
    <x v="350"/>
    <s v="Credit Note"/>
    <s v="4401621545"/>
    <s v="BUILDERS WAREHOUSE:NEWCASTLE"/>
    <s v="PLANTED AERO BOWL 20CM 43597"/>
    <n v="-7"/>
    <n v="72.5"/>
    <n v="-507.5"/>
    <n v="-4122.5"/>
    <x v="28"/>
  </r>
  <r>
    <m/>
    <x v="342"/>
    <s v="Credit Note"/>
    <s v="16181"/>
    <s v="GARDENSHOP PARKTOWN"/>
    <s v="PLANTED AERO BOWL 20CM"/>
    <n v="-2"/>
    <n v="68.900000000000006"/>
    <n v="-137.80000000000001"/>
    <n v="-4260.3"/>
    <x v="28"/>
  </r>
  <r>
    <m/>
    <x v="342"/>
    <s v="Credit Note"/>
    <s v="4401621986"/>
    <s v="BUILDERS WAREHOUSE:FLORIDA GLEN"/>
    <s v="PLANTED AERO BOWL 20CM 43597"/>
    <n v="-2"/>
    <n v="55"/>
    <n v="-110"/>
    <n v="-4370.3"/>
    <x v="28"/>
  </r>
  <r>
    <m/>
    <x v="349"/>
    <s v="Credit Note"/>
    <s v="4401622302"/>
    <s v="BUILDERS WAREHOUSE:BLOEMFONTEIN"/>
    <s v="PLANTED AERO BOWL 20CM 43597"/>
    <n v="-3"/>
    <n v="72.5"/>
    <n v="-217.5"/>
    <n v="-4587.8"/>
    <x v="28"/>
  </r>
  <r>
    <m/>
    <x v="349"/>
    <s v="Credit Note"/>
    <s v="4401622325"/>
    <s v="BUILDERS WAREHOUSE:BETHLEHEM"/>
    <s v="PLANTED AERO BOWL 20CM 43597"/>
    <n v="-2"/>
    <n v="72.5"/>
    <n v="-145"/>
    <n v="-4732.8"/>
    <x v="28"/>
  </r>
  <r>
    <m/>
    <x v="348"/>
    <s v="Credit Note"/>
    <s v="4401622830"/>
    <s v="BUILDERS WAREHOUSE:RUSTENBURG"/>
    <s v="PLANTED AERO BOWL 20CM 43597"/>
    <n v="-2"/>
    <n v="72.5"/>
    <n v="-145"/>
    <n v="-4877.8"/>
    <x v="28"/>
  </r>
  <r>
    <m/>
    <x v="348"/>
    <s v="Credit Note"/>
    <s v="4401622831"/>
    <s v="BUILDERS WAREHOUSE:LYNNWOOD"/>
    <s v="PLANTED AERO BOWL 20CM 43597"/>
    <n v="-5"/>
    <n v="55"/>
    <n v="-275"/>
    <n v="-5152.8"/>
    <x v="28"/>
  </r>
  <r>
    <m/>
    <x v="348"/>
    <s v="Credit Note"/>
    <s v="90868A"/>
    <s v="BUILDERS WAREHOUSE:LYNNWOOD"/>
    <s v="PLANTED AERO BOWL 20CM 43597"/>
    <n v="-10"/>
    <n v="55"/>
    <n v="-550"/>
    <n v="-5702.8"/>
    <x v="28"/>
  </r>
  <r>
    <m/>
    <x v="340"/>
    <s v="Credit Note"/>
    <s v="90886A"/>
    <s v="BUILDERS WAREHOUSE:NORTHRIDING"/>
    <s v="PLANTED AERO BOWL 20CM 43597"/>
    <n v="-2"/>
    <n v="55"/>
    <n v="-110"/>
    <n v="-5812.8"/>
    <x v="28"/>
  </r>
  <r>
    <m/>
    <x v="341"/>
    <s v="Credit Note"/>
    <s v="17334"/>
    <s v="FH CHAMBERLAIN TRADING (PTY) LTD:RIVIERA"/>
    <s v="PLANTED AERO BOWL 20CM"/>
    <n v="-8"/>
    <n v="72.5"/>
    <n v="-580"/>
    <n v="-6392.8"/>
    <x v="28"/>
  </r>
  <r>
    <m/>
    <x v="341"/>
    <s v="Credit Note"/>
    <s v="4401623415"/>
    <s v="BUILDERS WAREHOUSE:EDENVALE"/>
    <s v="PLANTED AERO BOWL 20CM 43597"/>
    <n v="-3"/>
    <n v="72.5"/>
    <n v="-217.5"/>
    <n v="-6610.3"/>
    <x v="28"/>
  </r>
  <r>
    <s v="Total for PLANTED AERO BOWL 20CM"/>
    <x v="0"/>
    <m/>
    <m/>
    <m/>
    <m/>
    <n v="-98"/>
    <m/>
    <n v="-6610.3"/>
    <m/>
    <x v="0"/>
  </r>
  <r>
    <s v="AT POTTED MIX 23CM"/>
    <x v="0"/>
    <m/>
    <m/>
    <m/>
    <m/>
    <m/>
    <m/>
    <m/>
    <m/>
    <x v="0"/>
  </r>
  <r>
    <m/>
    <x v="343"/>
    <s v="Credit Note"/>
    <s v="4401616204"/>
    <s v="BUILDERS WAREHOUSE:KLERKSDORP"/>
    <s v="AT POTTED MIX 23CM 850040172"/>
    <n v="-1"/>
    <n v="79.95"/>
    <n v="-79.95"/>
    <n v="-79.95"/>
    <x v="29"/>
  </r>
  <r>
    <m/>
    <x v="343"/>
    <s v="Credit Note"/>
    <s v="4401616149"/>
    <s v="BUILDERS WAREHOUSE:LAMBTON"/>
    <s v="AT POTTED MIX 23CM 850040172"/>
    <n v="-3"/>
    <n v="79.95"/>
    <n v="-239.85"/>
    <n v="-319.8"/>
    <x v="29"/>
  </r>
  <r>
    <m/>
    <x v="347"/>
    <s v="Credit Note"/>
    <s v="4401616507"/>
    <s v="BUILDERS WAREHOUSE:BOKSBURG (NEW)"/>
    <s v="AT POTTED MIX 23CM 850040172"/>
    <n v="-2"/>
    <n v="79.95"/>
    <n v="-159.9"/>
    <n v="-479.70000000000005"/>
    <x v="29"/>
  </r>
  <r>
    <m/>
    <x v="346"/>
    <s v="Credit Note"/>
    <s v="4401618638"/>
    <s v="BUILDERS WAREHOUSE:KEMPTON PARK"/>
    <s v="AT POTTED MIX 23CM 850040172"/>
    <n v="-2"/>
    <n v="79.95"/>
    <n v="-159.9"/>
    <n v="-639.6"/>
    <x v="29"/>
  </r>
  <r>
    <m/>
    <x v="334"/>
    <s v="Credit Note"/>
    <s v="4401619061"/>
    <s v="BUILDERS WAREHOUSE:WOODLANDS"/>
    <s v="AT POTTED MIX 23CM 850040172"/>
    <n v="-2"/>
    <n v="79.95"/>
    <n v="-159.9"/>
    <n v="-799.5"/>
    <x v="29"/>
  </r>
  <r>
    <m/>
    <x v="334"/>
    <s v="Credit Note"/>
    <s v="4401618979"/>
    <s v="BUILDERS WAREHOUSE:RIVONIA"/>
    <s v="AT POTTED MIX 23CM 850040172"/>
    <n v="-1"/>
    <n v="79.95"/>
    <n v="-79.95"/>
    <n v="-879.45"/>
    <x v="29"/>
  </r>
  <r>
    <m/>
    <x v="337"/>
    <s v="Credit Note"/>
    <s v="4401620094"/>
    <s v="BUILDERS WAREHOUSE:EDENVALE"/>
    <s v="AT POTTED MIX 23CM 850040172"/>
    <n v="-9"/>
    <n v="79.95"/>
    <n v="-719.55"/>
    <n v="-1599"/>
    <x v="29"/>
  </r>
  <r>
    <m/>
    <x v="337"/>
    <s v="Credit Note"/>
    <s v="4401620105"/>
    <s v="BUILDERS WAREHOUSE:FOURWAYS"/>
    <s v="AT POTTED MIX 23CM 850040172"/>
    <n v="-2"/>
    <n v="79.95"/>
    <n v="-159.9"/>
    <n v="-1758.9"/>
    <x v="29"/>
  </r>
  <r>
    <m/>
    <x v="339"/>
    <s v="Credit Note"/>
    <s v="4401621153"/>
    <s v="BUILDERS WAREHOUSE:ZAMBEZI"/>
    <s v="AT POTTED MIX 23CM 850040172"/>
    <n v="-1"/>
    <n v="79.95"/>
    <n v="-79.95"/>
    <n v="-1838.8500000000001"/>
    <x v="29"/>
  </r>
  <r>
    <m/>
    <x v="339"/>
    <s v="Credit Note"/>
    <s v="4401621105"/>
    <s v="BUILDERS WAREHOUSE:RIVONIA"/>
    <s v="AT POTTED MIX 23CM 850040172"/>
    <n v="-6"/>
    <n v="79.95"/>
    <n v="-479.7"/>
    <n v="-2318.5500000000002"/>
    <x v="29"/>
  </r>
  <r>
    <m/>
    <x v="349"/>
    <s v="Credit Note"/>
    <s v="4401622334"/>
    <s v="BUILDERS WAREHOUSE:CEDAR SQUARE"/>
    <s v="AT POTTED MIX 23CM 850040172"/>
    <n v="-2"/>
    <n v="79.95"/>
    <n v="-159.9"/>
    <n v="-2478.4500000000003"/>
    <x v="29"/>
  </r>
  <r>
    <m/>
    <x v="340"/>
    <s v="Credit Note"/>
    <s v="4401623120"/>
    <s v="BUILDERS WAREHOUSE:KLERKSDORP"/>
    <s v="AT POTTED MIX 23CM 850040172"/>
    <n v="-6"/>
    <n v="79.95"/>
    <n v="-479.7"/>
    <n v="-2958.15"/>
    <x v="29"/>
  </r>
  <r>
    <m/>
    <x v="340"/>
    <s v="Credit Note"/>
    <s v="4401623100"/>
    <s v="BUILDERS WAREHOUSE:ROBINDALE"/>
    <s v="AT POTTED MIX 23CM 850040172"/>
    <n v="-7"/>
    <n v="79.95"/>
    <n v="-559.65"/>
    <n v="-3517.8"/>
    <x v="29"/>
  </r>
  <r>
    <m/>
    <x v="340"/>
    <s v="Credit Note"/>
    <s v="4401623135"/>
    <s v="BUILDERS WAREHOUSE:RIVONIA"/>
    <s v="AT POTTED MIX 23CM 850040172"/>
    <n v="-1"/>
    <n v="79.95"/>
    <n v="-79.95"/>
    <n v="-3597.75"/>
    <x v="29"/>
  </r>
  <r>
    <m/>
    <x v="341"/>
    <s v="Credit Note"/>
    <s v="4401623470"/>
    <s v="BUILDERS WAREHOUSE:CRAIGHALL PARK"/>
    <s v="AT POTTED MIX 23CM 850040172"/>
    <n v="-1"/>
    <n v="79.95"/>
    <n v="-79.95"/>
    <n v="-3677.7"/>
    <x v="29"/>
  </r>
  <r>
    <s v="Total for AT POTTED MIX 23CM"/>
    <x v="0"/>
    <m/>
    <m/>
    <m/>
    <m/>
    <n v="-46"/>
    <m/>
    <n v="-3677.7"/>
    <m/>
    <x v="0"/>
  </r>
  <r>
    <s v="COLOUR PLUGS 24"/>
    <x v="0"/>
    <m/>
    <m/>
    <m/>
    <m/>
    <m/>
    <m/>
    <m/>
    <m/>
    <x v="0"/>
  </r>
  <r>
    <m/>
    <x v="351"/>
    <s v="Credit Note"/>
    <s v="1343"/>
    <s v="MONTROSE NURSERY"/>
    <s v="COLOUR PLUGS 24"/>
    <n v="-15"/>
    <n v="111.6"/>
    <n v="-1674"/>
    <n v="-1674"/>
    <x v="30"/>
  </r>
  <r>
    <m/>
    <x v="339"/>
    <s v="Credit Note"/>
    <s v="1290"/>
    <s v="MONTROSE NURSERY"/>
    <s v="COLOUR PLUGS 24"/>
    <n v="-7"/>
    <n v="111.8"/>
    <n v="-782.6"/>
    <n v="-2456.6"/>
    <x v="30"/>
  </r>
  <r>
    <m/>
    <x v="339"/>
    <s v="Credit Note"/>
    <s v="1213"/>
    <s v="CENTRAL NURSERY DEPOT"/>
    <s v="COLOUR PLUGS 24"/>
    <n v="-8"/>
    <n v="111.6"/>
    <n v="-892.8"/>
    <n v="-3349.3999999999996"/>
    <x v="30"/>
  </r>
  <r>
    <m/>
    <x v="342"/>
    <s v="Credit Note"/>
    <s v="16181"/>
    <s v="GARDENSHOP PARKTOWN"/>
    <s v="COLOUR PLUGS 24"/>
    <n v="-8"/>
    <n v="101.99"/>
    <n v="-815.92"/>
    <n v="-4165.32"/>
    <x v="30"/>
  </r>
  <r>
    <s v="Total for COLOUR PLUGS 24"/>
    <x v="0"/>
    <m/>
    <m/>
    <m/>
    <m/>
    <n v="-38"/>
    <m/>
    <n v="-4165.32"/>
    <m/>
    <x v="0"/>
  </r>
  <r>
    <s v="COLOUR MAGIC 25CM"/>
    <x v="0"/>
    <m/>
    <m/>
    <m/>
    <m/>
    <m/>
    <m/>
    <m/>
    <m/>
    <x v="0"/>
  </r>
  <r>
    <m/>
    <x v="343"/>
    <s v="Credit Note"/>
    <s v="1154"/>
    <s v="LOTS OF POTS CENTURION"/>
    <s v="COLOUR MAGIC 25CM"/>
    <n v="-2"/>
    <n v="81.5"/>
    <n v="-163"/>
    <n v="-163"/>
    <x v="29"/>
  </r>
  <r>
    <m/>
    <x v="343"/>
    <s v="Credit Note"/>
    <s v="13214"/>
    <s v="FH CHAMBERLAIN TRADING (PTY) LTD:KYALAMI"/>
    <s v="COLOUR MAGIC 25CM"/>
    <n v="-7"/>
    <n v="87.75"/>
    <n v="-614.25"/>
    <n v="-777.25"/>
    <x v="29"/>
  </r>
  <r>
    <m/>
    <x v="347"/>
    <s v="Credit Note"/>
    <s v="16163"/>
    <s v="GARDENSHOP PARKTOWN"/>
    <s v="COLOUR MAGIC 25CM"/>
    <n v="-9"/>
    <n v="81.5"/>
    <n v="-733.5"/>
    <n v="-1510.75"/>
    <x v="29"/>
  </r>
  <r>
    <m/>
    <x v="347"/>
    <s v="Credit Note"/>
    <s v="39199"/>
    <s v="FH CHAMBERLAIN TRADING (PTY) LTD:MONTANA"/>
    <s v="COLOUR MAGIC 25CM"/>
    <n v="-4"/>
    <n v="87.75"/>
    <n v="-351"/>
    <n v="-1861.75"/>
    <x v="29"/>
  </r>
  <r>
    <m/>
    <x v="347"/>
    <s v="Credit Note"/>
    <s v="39200"/>
    <s v="FH CHAMBERLAIN TRADING (PTY) LTD:MONTANA"/>
    <s v="COLOUR MAGIC 25CM"/>
    <n v="-2"/>
    <n v="87.75"/>
    <n v="-175.5"/>
    <n v="-2037.25"/>
    <x v="29"/>
  </r>
  <r>
    <m/>
    <x v="347"/>
    <s v="Credit Note"/>
    <s v="1340"/>
    <s v="CRISANRA KWEKERY"/>
    <s v="COLOUR MAGIC 25CM"/>
    <n v="-7"/>
    <n v="81.5"/>
    <n v="-570.5"/>
    <n v="-2607.75"/>
    <x v="29"/>
  </r>
  <r>
    <m/>
    <x v="333"/>
    <s v="Credit Note"/>
    <s v="28903"/>
    <s v="LIFESTYLE HOME GARDEN"/>
    <s v="COLOUR MAGIC 25CM"/>
    <n v="-9"/>
    <n v="80.900000000000006"/>
    <n v="-728.1"/>
    <n v="-3335.85"/>
    <x v="29"/>
  </r>
  <r>
    <m/>
    <x v="344"/>
    <s v="Credit Note"/>
    <s v="18983"/>
    <s v="FH CHAMBERLAIN TRADING (PTY) LTD:WATERKLOOF GLEN"/>
    <s v="COLOUR MAGIC 25CM"/>
    <n v="-10"/>
    <n v="87.75"/>
    <n v="-877.5"/>
    <n v="-4213.3500000000004"/>
    <x v="29"/>
  </r>
  <r>
    <m/>
    <x v="345"/>
    <s v="Credit Note"/>
    <s v="1551"/>
    <s v="ROSES FOR U t/a URTH"/>
    <s v="PETUNIA 25CM"/>
    <n v="-7"/>
    <n v="81.5"/>
    <n v="-570.5"/>
    <n v="-4783.8500000000004"/>
    <x v="29"/>
  </r>
  <r>
    <m/>
    <x v="345"/>
    <s v="Credit Note"/>
    <s v="1206"/>
    <s v="THYME SQUARE"/>
    <s v="COLOUR MAGIC 25CM"/>
    <n v="-5"/>
    <n v="31.4"/>
    <n v="-157"/>
    <n v="-4940.8500000000004"/>
    <x v="29"/>
  </r>
  <r>
    <m/>
    <x v="345"/>
    <s v="Credit Note"/>
    <s v="4401618029"/>
    <s v="BUILDERS WAREHOUSE:NELSPRUIT"/>
    <s v="COLOUR MAGIC 25CM 472850"/>
    <n v="-1"/>
    <n v="87.7"/>
    <n v="-87.7"/>
    <n v="-5028.55"/>
    <x v="29"/>
  </r>
  <r>
    <m/>
    <x v="336"/>
    <s v="Credit Note"/>
    <s v="4401619759"/>
    <s v="BUILDERS WAREHOUSE:MAFIKENG"/>
    <s v="COLOUR MAGIC 25CM 472850"/>
    <n v="-7"/>
    <n v="87.7"/>
    <n v="-613.9"/>
    <n v="-5642.45"/>
    <x v="29"/>
  </r>
  <r>
    <m/>
    <x v="337"/>
    <s v="Credit Note"/>
    <s v="1211"/>
    <s v="ROSES FOR U t/a URTH"/>
    <s v="PETUNIA 25CM"/>
    <n v="-7"/>
    <n v="81.5"/>
    <n v="-570.5"/>
    <n v="-6212.95"/>
    <x v="29"/>
  </r>
  <r>
    <m/>
    <x v="337"/>
    <s v="Credit Note"/>
    <s v="28925"/>
    <s v="LIFESTYLE HOME GARDEN"/>
    <s v="MIXED POT 25CM"/>
    <n v="-6"/>
    <n v="80.900000000000006"/>
    <n v="-485.4"/>
    <n v="-6698.3499999999995"/>
    <x v="29"/>
  </r>
  <r>
    <m/>
    <x v="350"/>
    <s v="Credit Note"/>
    <s v="1215"/>
    <s v="MALANSEUNS Head Office:MENLYN"/>
    <s v="COLOUR MAGIC 25CM"/>
    <n v="-11"/>
    <n v="81.5"/>
    <n v="-896.5"/>
    <n v="-7594.8499999999995"/>
    <x v="29"/>
  </r>
  <r>
    <m/>
    <x v="350"/>
    <s v="Credit Note"/>
    <s v="90821A"/>
    <s v="MALANSEUNS Head Office:THE WILDS"/>
    <s v="COLOUR MAGIC 25CM"/>
    <n v="-5"/>
    <n v="81.5"/>
    <n v="-407.5"/>
    <n v="-8002.3499999999995"/>
    <x v="29"/>
  </r>
  <r>
    <m/>
    <x v="342"/>
    <s v="Credit Note"/>
    <s v="16181"/>
    <s v="GARDENSHOP PARKTOWN"/>
    <s v="COLOUR MAGIC 25CM"/>
    <n v="-1"/>
    <n v="81.5"/>
    <n v="-81.5"/>
    <n v="-8083.8499999999995"/>
    <x v="29"/>
  </r>
  <r>
    <m/>
    <x v="349"/>
    <s v="Credit Note"/>
    <s v="90860A"/>
    <s v="THYME SQUARE"/>
    <s v="COLOUR MAGIC 25CM"/>
    <n v="-4"/>
    <n v="81.5"/>
    <n v="-326"/>
    <n v="-8409.8499999999985"/>
    <x v="29"/>
  </r>
  <r>
    <m/>
    <x v="341"/>
    <s v="Credit Note"/>
    <s v="1348"/>
    <s v="THYME SQUARE"/>
    <s v="COLOUR MAGIC 25CM"/>
    <n v="-4"/>
    <n v="81.400000000000006"/>
    <n v="-325.60000000000002"/>
    <n v="-8735.4499999999989"/>
    <x v="29"/>
  </r>
  <r>
    <s v="Total for COLOUR MAGIC 25CM"/>
    <x v="0"/>
    <m/>
    <m/>
    <m/>
    <m/>
    <n v="-108"/>
    <m/>
    <n v="-8735.4499999999989"/>
    <m/>
    <x v="0"/>
  </r>
  <r>
    <s v="PLANT HANGING BASKET 25CM"/>
    <x v="0"/>
    <m/>
    <m/>
    <m/>
    <m/>
    <m/>
    <m/>
    <m/>
    <m/>
    <x v="0"/>
  </r>
  <r>
    <m/>
    <x v="343"/>
    <s v="Credit Note"/>
    <s v="1154"/>
    <s v="LOTS OF POTS CENTURION"/>
    <s v="PLANT HANGING BASKET 25CM"/>
    <n v="-1"/>
    <n v="118.8"/>
    <n v="-118.8"/>
    <n v="-118.8"/>
    <x v="33"/>
  </r>
  <r>
    <m/>
    <x v="343"/>
    <s v="Credit Note"/>
    <s v="4401616204"/>
    <s v="BUILDERS WAREHOUSE:KLERKSDORP"/>
    <s v="PLANT HANGING BASKET 25CM 170113"/>
    <n v="-4"/>
    <n v="129.30000000000001"/>
    <n v="-517.20000000000005"/>
    <n v="-636"/>
    <x v="33"/>
  </r>
  <r>
    <m/>
    <x v="343"/>
    <s v="Credit Note"/>
    <s v="4401616219"/>
    <s v="BUILDERS WAREHOUSE:NEWMARKET"/>
    <s v="PLANT HANGING BASKET 25CM 170113"/>
    <n v="-5"/>
    <n v="129.30000000000001"/>
    <n v="-646.5"/>
    <n v="-1282.5"/>
    <x v="33"/>
  </r>
  <r>
    <m/>
    <x v="332"/>
    <s v="Credit Note"/>
    <s v="4401617046"/>
    <s v="BUILDERS WAREHOUSE:RUSTENBURG"/>
    <s v="PLANT HANGING BASKET 25CM 170113"/>
    <n v="-2"/>
    <n v="129.30000000000001"/>
    <n v="-258.60000000000002"/>
    <n v="-1541.1"/>
    <x v="33"/>
  </r>
  <r>
    <m/>
    <x v="332"/>
    <s v="Credit Note"/>
    <s v="4401617054"/>
    <s v="BUILDERS WAREHOUSE:KEMPTON PARK"/>
    <s v="PLANT HANGING BASKET 25CM 170113"/>
    <n v="-6"/>
    <n v="129.30000000000001"/>
    <n v="-775.8"/>
    <n v="-2316.8999999999996"/>
    <x v="33"/>
  </r>
  <r>
    <m/>
    <x v="333"/>
    <s v="Credit Note"/>
    <s v="4401617279"/>
    <s v="BUILDERS WAREHOUSE:ERASMUS PARK"/>
    <s v="PLANT HANGING BASKET 25CM 170113"/>
    <n v="-2"/>
    <n v="129.30000000000001"/>
    <n v="-258.60000000000002"/>
    <n v="-2575.4999999999995"/>
    <x v="33"/>
  </r>
  <r>
    <m/>
    <x v="333"/>
    <s v="Credit Note"/>
    <s v="4401617344"/>
    <s v="BUILDERS WAREHOUSE:KLERKSDORP"/>
    <s v="PLANT HANGING BASKET 25CM 170113"/>
    <n v="-4"/>
    <n v="129.30000000000001"/>
    <n v="-517.20000000000005"/>
    <n v="-3092.7"/>
    <x v="33"/>
  </r>
  <r>
    <m/>
    <x v="333"/>
    <s v="Credit Note"/>
    <s v="4401617296"/>
    <s v="BUILDERS WAREHOUSE:GLEN EAGLES"/>
    <s v="PLANT HANGING BASKET 25CM 170113"/>
    <n v="-1"/>
    <n v="129.30000000000001"/>
    <n v="-129.30000000000001"/>
    <n v="-3222"/>
    <x v="33"/>
  </r>
  <r>
    <m/>
    <x v="333"/>
    <s v="Credit Note"/>
    <s v="4401617361"/>
    <s v="BUILDERS WAREHOUSE:RIVONIA"/>
    <s v="PLANT HANGING BASKET 25CM 170113"/>
    <n v="-1"/>
    <n v="129.30000000000001"/>
    <n v="-129.30000000000001"/>
    <n v="-3351.3"/>
    <x v="33"/>
  </r>
  <r>
    <m/>
    <x v="344"/>
    <s v="Credit Note"/>
    <s v="18983"/>
    <s v="FH CHAMBERLAIN TRADING (PTY) LTD:WATERKLOOF GLEN"/>
    <s v="PLANT HANGING BASKET 25CM"/>
    <n v="-8"/>
    <n v="129.30000000000001"/>
    <n v="-1034.4000000000001"/>
    <n v="-4385.7000000000007"/>
    <x v="33"/>
  </r>
  <r>
    <m/>
    <x v="344"/>
    <s v="Credit Note"/>
    <s v="16164"/>
    <s v="GARDENSHOP PARKTOWN"/>
    <s v="PLANT HANGING BASKET 25CM"/>
    <n v="-1"/>
    <n v="68.900000000000006"/>
    <n v="-68.900000000000006"/>
    <n v="-4454.6000000000004"/>
    <x v="33"/>
  </r>
  <r>
    <m/>
    <x v="344"/>
    <s v="Credit Note"/>
    <s v="4401617738"/>
    <s v="BUILDERS WAREHOUSE:NORWOOD"/>
    <s v="PLANT HANGING BASKET 25CM 170113"/>
    <n v="-3"/>
    <n v="129.30000000000001"/>
    <n v="-387.9"/>
    <n v="-4842.5"/>
    <x v="33"/>
  </r>
  <r>
    <m/>
    <x v="345"/>
    <s v="Credit Note"/>
    <s v="1156"/>
    <s v="YEBO YES PLANTS"/>
    <s v="PLANT HANGING BASKET 25CM"/>
    <n v="-1"/>
    <n v="118.8"/>
    <n v="-118.8"/>
    <n v="-4961.3"/>
    <x v="33"/>
  </r>
  <r>
    <m/>
    <x v="345"/>
    <s v="Credit Note"/>
    <s v="1206"/>
    <s v="THYME SQUARE"/>
    <s v="PLANT HANGING BASKET 25CM"/>
    <n v="-2"/>
    <n v="118.8"/>
    <n v="-237.6"/>
    <n v="-5198.9000000000005"/>
    <x v="33"/>
  </r>
  <r>
    <m/>
    <x v="345"/>
    <s v="Credit Note"/>
    <s v="4401618029"/>
    <s v="BUILDERS WAREHOUSE:NELSPRUIT"/>
    <s v="PLANT HANGING BASKET 25CM 170113"/>
    <n v="-1"/>
    <n v="129.30000000000001"/>
    <n v="-129.30000000000001"/>
    <n v="-5328.2000000000007"/>
    <x v="33"/>
  </r>
  <r>
    <m/>
    <x v="345"/>
    <s v="Credit Note"/>
    <s v="90732A"/>
    <s v="BUILDERS WAREHOUSE:NELSPRUIT"/>
    <s v="PLANT HANGING BASKET 25CM 170113"/>
    <n v="-2"/>
    <n v="129.30000000000001"/>
    <n v="-258.60000000000002"/>
    <n v="-5586.8000000000011"/>
    <x v="33"/>
  </r>
  <r>
    <m/>
    <x v="345"/>
    <s v="Credit Note"/>
    <s v="4401617980"/>
    <s v="BUILDERS WAREHOUSE:NORTHMEAD"/>
    <s v="PLANT HANGING BASKET 25CM 170113"/>
    <n v="-3"/>
    <n v="129.30000000000001"/>
    <n v="-387.9"/>
    <n v="-5974.7000000000007"/>
    <x v="33"/>
  </r>
  <r>
    <m/>
    <x v="345"/>
    <s v="Credit Note"/>
    <s v="4401618092"/>
    <s v="BUILDERS WAREHOUSE:BOKSBURG (NEW)"/>
    <s v="PLANT HANGING BASKET 25CM 170113"/>
    <n v="-1"/>
    <n v="129.30000000000001"/>
    <n v="-129.30000000000001"/>
    <n v="-6104.0000000000009"/>
    <x v="33"/>
  </r>
  <r>
    <m/>
    <x v="345"/>
    <s v="Credit Note"/>
    <s v="4401618072"/>
    <s v="BUILDERS WAREHOUSE:NEWMARKET"/>
    <s v="PLANT HANGING BASKET 25CM 170113"/>
    <n v="-8"/>
    <n v="129.30000000000001"/>
    <n v="-1034.4000000000001"/>
    <n v="-7138.4000000000015"/>
    <x v="33"/>
  </r>
  <r>
    <m/>
    <x v="351"/>
    <s v="Credit Note"/>
    <s v="4401618208"/>
    <s v="BUILDERS WAREHOUSE:CARNIVAL MALL"/>
    <s v="PLANT HANGING BASKET 25CM 170113"/>
    <n v="-2"/>
    <n v="129.30000000000001"/>
    <n v="-258.60000000000002"/>
    <n v="-7397.0000000000018"/>
    <x v="33"/>
  </r>
  <r>
    <m/>
    <x v="346"/>
    <s v="Credit Note"/>
    <s v="4401618637"/>
    <s v="BUILDERS WAREHOUSE:NOORDHEUWEL"/>
    <s v="PLANT HANGING BASKET 25CM 170113"/>
    <n v="-7"/>
    <n v="129.30000000000001"/>
    <n v="-905.1"/>
    <n v="-8302.1000000000022"/>
    <x v="33"/>
  </r>
  <r>
    <m/>
    <x v="346"/>
    <s v="Credit Note"/>
    <s v="4401618570"/>
    <s v="BUILDERS WAREHOUSE:GREENSTONE"/>
    <s v="PLANT HANGING BASKET 25CM 170113"/>
    <n v="-5"/>
    <n v="129.30000000000001"/>
    <n v="-646.5"/>
    <n v="-8948.6000000000022"/>
    <x v="33"/>
  </r>
  <r>
    <m/>
    <x v="334"/>
    <s v="Credit Note"/>
    <s v="4401618970"/>
    <s v="BUILDERS WAREHOUSE:RUSTENBURG"/>
    <s v="PLANT HANGING BASKET 25CM 170113"/>
    <n v="-5"/>
    <n v="129.30000000000001"/>
    <n v="-646.5"/>
    <n v="-9595.1000000000022"/>
    <x v="33"/>
  </r>
  <r>
    <m/>
    <x v="334"/>
    <s v="Credit Note"/>
    <s v="4401619010"/>
    <s v="BUILDERS WAREHOUSE:CENTURION"/>
    <s v="PLANT HANGING BASKET 25CM 170113"/>
    <n v="-5"/>
    <n v="129.30000000000001"/>
    <n v="-646.5"/>
    <n v="-10241.600000000002"/>
    <x v="33"/>
  </r>
  <r>
    <m/>
    <x v="334"/>
    <s v="Credit Note"/>
    <s v="4401619061"/>
    <s v="BUILDERS WAREHOUSE:WOODLANDS"/>
    <s v="PLANT HANGING BASKET 25CM 170113"/>
    <n v="-6"/>
    <n v="129.30000000000001"/>
    <n v="-775.8"/>
    <n v="-11017.400000000001"/>
    <x v="33"/>
  </r>
  <r>
    <m/>
    <x v="334"/>
    <s v="Credit Note"/>
    <s v="4401618927"/>
    <s v="BUILDERS WAREHOUSE:GLEN EAGLES"/>
    <s v="PLANT HANGING BASKET 25CM 170113"/>
    <n v="-3"/>
    <n v="48.75"/>
    <n v="-146.25"/>
    <n v="-11163.650000000001"/>
    <x v="33"/>
  </r>
  <r>
    <m/>
    <x v="335"/>
    <s v="Credit Note"/>
    <s v="1281"/>
    <s v="ECKARDS GARDEN PAVILION"/>
    <s v="PLANT HANGING BASKET 25CM"/>
    <n v="-8"/>
    <n v="118.8"/>
    <n v="-950.4"/>
    <n v="-12114.050000000001"/>
    <x v="33"/>
  </r>
  <r>
    <m/>
    <x v="335"/>
    <s v="Credit Note"/>
    <s v="4401619381"/>
    <s v="BUILDERS WAREHOUSE:CRAIGHALL PARK"/>
    <s v="PLANT HANGING BASKET 25CM 170113"/>
    <n v="-3"/>
    <n v="129.30000000000001"/>
    <n v="-387.9"/>
    <n v="-12501.95"/>
    <x v="33"/>
  </r>
  <r>
    <m/>
    <x v="335"/>
    <s v="Credit Note"/>
    <s v="4401619368"/>
    <s v="BUILDERS WAREHOUSE:KLERKSDORP"/>
    <s v="PLANT HANGING BASKET 25CM 170113"/>
    <n v="-6"/>
    <n v="129.30000000000001"/>
    <n v="-775.8"/>
    <n v="-13277.75"/>
    <x v="33"/>
  </r>
  <r>
    <m/>
    <x v="336"/>
    <s v="Credit Note"/>
    <s v="4401619759"/>
    <s v="BUILDERS WAREHOUSE:MAFIKENG"/>
    <s v="PLANT HANGING BASKET 25CM 170113"/>
    <n v="-3"/>
    <n v="129.30000000000001"/>
    <n v="-387.9"/>
    <n v="-13665.65"/>
    <x v="33"/>
  </r>
  <r>
    <m/>
    <x v="337"/>
    <s v="Credit Note"/>
    <s v="4401620083"/>
    <s v="BUILDERS WAREHOUSE:BLOEMFONTEIN"/>
    <s v="PLANT HANGING BASKET 25CM 170113"/>
    <n v="-6"/>
    <n v="129.30000000000001"/>
    <n v="-775.8"/>
    <n v="-14441.449999999999"/>
    <x v="33"/>
  </r>
  <r>
    <m/>
    <x v="337"/>
    <s v="Credit Note"/>
    <s v="4401620094"/>
    <s v="BUILDERS WAREHOUSE:EDENVALE"/>
    <s v="PLANT HANGING BASKET 25CM 170113"/>
    <n v="-3"/>
    <n v="129.30000000000001"/>
    <n v="-387.9"/>
    <n v="-14829.349999999999"/>
    <x v="33"/>
  </r>
  <r>
    <m/>
    <x v="337"/>
    <s v="Credit Note"/>
    <s v="4401620109"/>
    <s v="BUILDERS WAREHOUSE:CARNIVAL MALL"/>
    <s v="PLANT HANGING BASKET 25CM 170113"/>
    <n v="-1"/>
    <n v="129.30000000000001"/>
    <n v="-129.30000000000001"/>
    <n v="-14958.649999999998"/>
    <x v="33"/>
  </r>
  <r>
    <m/>
    <x v="338"/>
    <s v="Credit Note"/>
    <s v="4401620691"/>
    <s v="BUILDERS WAREHOUSE:NOORDHEUWEL"/>
    <s v="PLANT HANGING BASKET 25CM 170113"/>
    <n v="-2"/>
    <n v="129.30000000000001"/>
    <n v="-258.60000000000002"/>
    <n v="-15217.249999999998"/>
    <x v="33"/>
  </r>
  <r>
    <m/>
    <x v="339"/>
    <s v="Credit Note"/>
    <s v="4401621105"/>
    <s v="BUILDERS WAREHOUSE:RIVONIA"/>
    <s v="PLANT HANGING BASKET 25CM 170113"/>
    <n v="-1"/>
    <n v="129.30000000000001"/>
    <n v="-129.30000000000001"/>
    <n v="-15346.549999999997"/>
    <x v="33"/>
  </r>
  <r>
    <m/>
    <x v="339"/>
    <s v="Credit Note"/>
    <s v="4401621120"/>
    <s v="BUILDERS WAREHOUSE:SILVERLAKES"/>
    <s v="PLANT HANGING BASKET 25CM 170113"/>
    <n v="-4"/>
    <n v="129.30000000000001"/>
    <n v="-517.20000000000005"/>
    <n v="-15863.749999999998"/>
    <x v="33"/>
  </r>
  <r>
    <m/>
    <x v="350"/>
    <s v="Credit Note"/>
    <s v="1215"/>
    <s v="MALANSEUNS Head Office:MENLYN"/>
    <s v="PLANT HANGING BASKET 25CM"/>
    <n v="-18"/>
    <n v="118.8"/>
    <n v="-2138.4"/>
    <n v="-18002.149999999998"/>
    <x v="33"/>
  </r>
  <r>
    <m/>
    <x v="350"/>
    <s v="Credit Note"/>
    <s v="90821A"/>
    <s v="MALANSEUNS Head Office:THE WILDS"/>
    <s v="PLANT HANGING BASKET 25CM"/>
    <n v="-10"/>
    <n v="118.8"/>
    <n v="-1188"/>
    <n v="-19190.149999999998"/>
    <x v="33"/>
  </r>
  <r>
    <m/>
    <x v="342"/>
    <s v="Credit Note"/>
    <s v="16181"/>
    <s v="GARDENSHOP PARKTOWN"/>
    <s v="PLANT HANGING BASKET 25CM"/>
    <n v="-1"/>
    <n v="118.8"/>
    <n v="-118.8"/>
    <n v="-19308.949999999997"/>
    <x v="33"/>
  </r>
  <r>
    <m/>
    <x v="349"/>
    <s v="Credit Note"/>
    <s v="1219"/>
    <s v="YEBO YES PLANTS"/>
    <s v="PLANT HANGING BASKET 25CM"/>
    <n v="-1"/>
    <n v="118.8"/>
    <n v="-118.8"/>
    <n v="-19427.749999999996"/>
    <x v="33"/>
  </r>
  <r>
    <m/>
    <x v="349"/>
    <s v="Credit Note"/>
    <s v="4401622302"/>
    <s v="BUILDERS WAREHOUSE:BLOEMFONTEIN"/>
    <s v="PLANT HANGING BASKET 25CM 170113"/>
    <n v="-3"/>
    <n v="129.30000000000001"/>
    <n v="-387.9"/>
    <n v="-19815.649999999998"/>
    <x v="33"/>
  </r>
  <r>
    <m/>
    <x v="349"/>
    <s v="Credit Note"/>
    <s v="4401622279"/>
    <s v="BUILDERS WAREHOUSE:NEWMARKET"/>
    <s v="PLANT HANGING BASKET 25CM 170113"/>
    <n v="-6"/>
    <n v="129.30000000000001"/>
    <n v="-775.8"/>
    <n v="-20591.449999999997"/>
    <x v="33"/>
  </r>
  <r>
    <m/>
    <x v="349"/>
    <s v="Credit Note"/>
    <s v="4401622325"/>
    <s v="BUILDERS WAREHOUSE:BETHLEHEM"/>
    <s v="PLANT HANGING BASKET 25CM 170113"/>
    <n v="-5"/>
    <n v="129.30000000000001"/>
    <n v="-646.5"/>
    <n v="-21237.949999999997"/>
    <x v="33"/>
  </r>
  <r>
    <m/>
    <x v="348"/>
    <s v="Credit Note"/>
    <s v="4401622808"/>
    <s v="BUILDERS WAREHOUSE:WOODLANDS"/>
    <s v="PLANT HANGING BASKET 25CM 170113"/>
    <n v="-13"/>
    <n v="129.30000000000001"/>
    <n v="-1680.9"/>
    <n v="-22918.85"/>
    <x v="33"/>
  </r>
  <r>
    <m/>
    <x v="348"/>
    <s v="Credit Note"/>
    <s v="4401622830"/>
    <s v="BUILDERS WAREHOUSE:RUSTENBURG"/>
    <s v="PLANT HANGING BASKET 25CM 170113"/>
    <n v="-3"/>
    <n v="129.30000000000001"/>
    <n v="-387.9"/>
    <n v="-23306.75"/>
    <x v="33"/>
  </r>
  <r>
    <m/>
    <x v="341"/>
    <s v="Credit Note"/>
    <s v="4401623379"/>
    <s v="BUILDERS WAREHOUSE:NEWMARKET"/>
    <s v="PLANT HANGING BASKET 25CM 170113"/>
    <n v="-6"/>
    <n v="129.30000000000001"/>
    <n v="-775.8"/>
    <n v="-24082.55"/>
    <x v="33"/>
  </r>
  <r>
    <m/>
    <x v="341"/>
    <s v="Credit Note"/>
    <s v="4401623415"/>
    <s v="BUILDERS WAREHOUSE:EDENVALE"/>
    <s v="PLANT HANGING BASKET 25CM 170113"/>
    <n v="-6"/>
    <n v="129.30000000000001"/>
    <n v="-775.8"/>
    <n v="-24858.35"/>
    <x v="33"/>
  </r>
  <r>
    <s v="Total for PLANT HANGING BASKET 25CM"/>
    <x v="0"/>
    <m/>
    <m/>
    <m/>
    <m/>
    <n v="-198"/>
    <m/>
    <n v="-24858.35"/>
    <m/>
    <x v="0"/>
  </r>
  <r>
    <s v="COLOUR MAGIC 32CM"/>
    <x v="0"/>
    <m/>
    <m/>
    <m/>
    <m/>
    <m/>
    <m/>
    <m/>
    <m/>
    <x v="0"/>
  </r>
  <r>
    <m/>
    <x v="343"/>
    <s v="Credit Note"/>
    <s v="4401616204"/>
    <s v="BUILDERS WAREHOUSE:KLERKSDORP"/>
    <s v="COLOUR MAGIC 32CM 376552"/>
    <n v="-1"/>
    <n v="113.2"/>
    <n v="-113.2"/>
    <n v="-113.2"/>
    <x v="34"/>
  </r>
  <r>
    <m/>
    <x v="347"/>
    <s v="Credit Note"/>
    <s v="16163"/>
    <s v="GARDENSHOP PARKTOWN"/>
    <s v="COLOUR MAGIC 32CM"/>
    <n v="-8"/>
    <n v="109.95"/>
    <n v="-879.6"/>
    <n v="-992.80000000000007"/>
    <x v="34"/>
  </r>
  <r>
    <m/>
    <x v="333"/>
    <s v="Credit Note"/>
    <s v="28903"/>
    <s v="LIFESTYLE HOME GARDEN"/>
    <s v="COLOUR MAGIC 32CM"/>
    <n v="-11"/>
    <n v="109.95"/>
    <n v="-1209.45"/>
    <n v="-2202.25"/>
    <x v="34"/>
  </r>
  <r>
    <m/>
    <x v="345"/>
    <s v="Credit Note"/>
    <s v="1551"/>
    <s v="ROSES FOR U t/a URTH"/>
    <s v="MIX POTS 32CM"/>
    <n v="-3"/>
    <n v="109.95"/>
    <n v="-329.85"/>
    <n v="-2532.1"/>
    <x v="34"/>
  </r>
  <r>
    <m/>
    <x v="345"/>
    <s v="Credit Note"/>
    <s v="1206"/>
    <s v="THYME SQUARE"/>
    <s v="COLOUR MAGIC 32CM"/>
    <n v="-1"/>
    <n v="109.95"/>
    <n v="-109.95"/>
    <n v="-2642.0499999999997"/>
    <x v="34"/>
  </r>
  <r>
    <m/>
    <x v="336"/>
    <s v="Credit Note"/>
    <s v="1286"/>
    <s v="CRISANRA KWEKERY"/>
    <s v="COLOUR MAGIC 32CM"/>
    <n v="-2"/>
    <n v="109.95"/>
    <n v="-219.9"/>
    <n v="-2861.95"/>
    <x v="34"/>
  </r>
  <r>
    <m/>
    <x v="337"/>
    <s v="Credit Note"/>
    <s v="28925"/>
    <s v="LIFESTYLE HOME GARDEN"/>
    <s v="COLOUR MAGIC 32CM"/>
    <n v="-2"/>
    <n v="109.95"/>
    <n v="-219.9"/>
    <n v="-3081.85"/>
    <x v="34"/>
  </r>
  <r>
    <m/>
    <x v="337"/>
    <s v="Credit Note"/>
    <s v="4401620035"/>
    <s v="BUILDERS WAREHOUSE:NEWMARKET"/>
    <s v="COLOUR MAGIC 32CM 376552"/>
    <n v="-8"/>
    <n v="113.2"/>
    <n v="-905.6"/>
    <n v="-3987.45"/>
    <x v="34"/>
  </r>
  <r>
    <m/>
    <x v="339"/>
    <s v="Credit Note"/>
    <s v="1345"/>
    <s v="LOTS OF POTS PTA"/>
    <s v="COLOUR MAGIC 32CM"/>
    <n v="-3"/>
    <n v="109.95"/>
    <n v="-329.85"/>
    <n v="-4317.3"/>
    <x v="34"/>
  </r>
  <r>
    <m/>
    <x v="350"/>
    <s v="Credit Note"/>
    <s v="1215"/>
    <s v="MALANSEUNS Head Office:MENLYN"/>
    <s v="COLOUR MAGIC 32CM"/>
    <n v="-4"/>
    <n v="109.95"/>
    <n v="-439.8"/>
    <n v="-4757.1000000000004"/>
    <x v="34"/>
  </r>
  <r>
    <m/>
    <x v="350"/>
    <s v="Credit Note"/>
    <s v="1214"/>
    <s v="LOTS OF POTS CENTURION"/>
    <s v="COLOUR MAGIC 32CM"/>
    <n v="-1"/>
    <n v="109.95"/>
    <n v="-109.95"/>
    <n v="-4867.05"/>
    <x v="34"/>
  </r>
  <r>
    <m/>
    <x v="342"/>
    <s v="Credit Note"/>
    <s v="1347"/>
    <s v="CRISANRA KWEKERY"/>
    <s v="COLOUR MAGIC 32CM"/>
    <n v="-1"/>
    <n v="109.95"/>
    <n v="-109.95"/>
    <n v="-4977"/>
    <x v="34"/>
  </r>
  <r>
    <m/>
    <x v="349"/>
    <s v="Credit Note"/>
    <s v="90860A"/>
    <s v="THYME SQUARE"/>
    <s v="COLOUR MAGIC 32CM"/>
    <n v="-1"/>
    <n v="109.95"/>
    <n v="-109.95"/>
    <n v="-5086.95"/>
    <x v="34"/>
  </r>
  <r>
    <m/>
    <x v="349"/>
    <s v="Credit Note"/>
    <s v="4401622279"/>
    <s v="BUILDERS WAREHOUSE:NEWMARKET"/>
    <s v="COLOUR MAGIC 32CM 376552"/>
    <n v="-5"/>
    <n v="113.2"/>
    <n v="-566"/>
    <n v="-5652.95"/>
    <x v="34"/>
  </r>
  <r>
    <m/>
    <x v="340"/>
    <s v="Credit Note"/>
    <s v="4401623120"/>
    <s v="BUILDERS WAREHOUSE:KLERKSDORP"/>
    <s v="COLOUR MAGIC 32CM 376552"/>
    <n v="-4"/>
    <n v="113.2"/>
    <n v="-452.8"/>
    <n v="-6105.75"/>
    <x v="34"/>
  </r>
  <r>
    <m/>
    <x v="341"/>
    <s v="Credit Note"/>
    <s v="1159"/>
    <s v="CRISANRA KWEKERY"/>
    <s v="COLOUR MAGIC 32CM"/>
    <n v="-1"/>
    <n v="109.95"/>
    <n v="-109.95"/>
    <n v="-6215.7"/>
    <x v="34"/>
  </r>
  <r>
    <m/>
    <x v="341"/>
    <s v="Credit Note"/>
    <s v="4401623470"/>
    <s v="BUILDERS WAREHOUSE:CRAIGHALL PARK"/>
    <s v="COLOUR MAGIC 32CM 376552"/>
    <n v="-1"/>
    <n v="113.2"/>
    <n v="-113.2"/>
    <n v="-6328.9"/>
    <x v="34"/>
  </r>
  <r>
    <s v="Total for COLOUR MAGIC 32CM"/>
    <x v="0"/>
    <m/>
    <m/>
    <m/>
    <m/>
    <n v="-57"/>
    <m/>
    <n v="-6328.9"/>
    <m/>
    <x v="0"/>
  </r>
  <r>
    <s v="28884"/>
    <x v="0"/>
    <m/>
    <m/>
    <m/>
    <m/>
    <m/>
    <m/>
    <m/>
    <m/>
    <x v="0"/>
  </r>
  <r>
    <m/>
    <x v="343"/>
    <s v="Credit Note"/>
    <s v="49485"/>
    <s v="FH CHAMBERLAIN TRADING (PTY) LTD:CENTURION"/>
    <s v="SEEDLINGS ASS"/>
    <n v="-88"/>
    <n v="33.5"/>
    <n v="-2948"/>
    <n v="-2948"/>
    <x v="35"/>
  </r>
  <r>
    <m/>
    <x v="343"/>
    <s v="Credit Note"/>
    <s v="13214"/>
    <s v="FH CHAMBERLAIN TRADING (PTY) LTD:KYALAMI"/>
    <s v="SEEDLINGS ASS"/>
    <n v="-6"/>
    <n v="33.5"/>
    <n v="-201"/>
    <n v="-3149"/>
    <x v="35"/>
  </r>
  <r>
    <m/>
    <x v="343"/>
    <s v="Credit Note"/>
    <s v="4401616249"/>
    <s v="BUILDERS WAREHOUSE:EMALALHENI"/>
    <s v="SEEDLINGS ASS 28884"/>
    <n v="-40"/>
    <n v="33.5"/>
    <n v="-1340"/>
    <n v="-4489"/>
    <x v="35"/>
  </r>
  <r>
    <m/>
    <x v="343"/>
    <s v="Credit Note"/>
    <s v="4401616190"/>
    <s v="BUILDERS WAREHOUSE:MIDDELBURG"/>
    <s v="SEEDLINGS ASS 28884"/>
    <n v="-12"/>
    <n v="33.5"/>
    <n v="-402"/>
    <n v="-4891"/>
    <x v="35"/>
  </r>
  <r>
    <m/>
    <x v="343"/>
    <s v="Credit Note"/>
    <s v="4401616242"/>
    <s v="BUILDERS WAREHOUSE:ZAMBEZI"/>
    <s v="SEEDLINGS ASS 28884"/>
    <n v="-70"/>
    <n v="33.5"/>
    <n v="-2345"/>
    <n v="-7236"/>
    <x v="35"/>
  </r>
  <r>
    <m/>
    <x v="343"/>
    <s v="Credit Note"/>
    <s v="4401616204"/>
    <s v="BUILDERS WAREHOUSE:KLERKSDORP"/>
    <s v="SEEDLINGS ASS 28884"/>
    <n v="-139"/>
    <n v="33.5"/>
    <n v="-4656.5"/>
    <n v="-11892.5"/>
    <x v="35"/>
  </r>
  <r>
    <m/>
    <x v="343"/>
    <s v="Credit Note"/>
    <s v="4401616149"/>
    <s v="BUILDERS WAREHOUSE:LAMBTON"/>
    <s v="SEEDLINGS ASS 28884"/>
    <n v="-30"/>
    <n v="33.5"/>
    <n v="-1005"/>
    <n v="-12897.5"/>
    <x v="35"/>
  </r>
  <r>
    <m/>
    <x v="343"/>
    <s v="Credit Note"/>
    <s v="4401616193"/>
    <s v="BUILDERS WAREHOUSE:CRAIGHALL PARK"/>
    <s v="SEEDLINGS ASS 28884"/>
    <n v="-50"/>
    <n v="33.5"/>
    <n v="-1675"/>
    <n v="-14572.5"/>
    <x v="35"/>
  </r>
  <r>
    <m/>
    <x v="343"/>
    <s v="Credit Note"/>
    <s v="4401616197"/>
    <s v="BUILDERS WAREHOUSE:WONDER PARK"/>
    <s v="SEEDLINGS ASS 28884"/>
    <n v="-50"/>
    <n v="33.5"/>
    <n v="-1675"/>
    <n v="-16247.5"/>
    <x v="35"/>
  </r>
  <r>
    <m/>
    <x v="343"/>
    <s v="Credit Note"/>
    <s v="4401616219"/>
    <s v="BUILDERS WAREHOUSE:NEWMARKET"/>
    <s v="SEEDLINGS ASS 28884"/>
    <n v="-50"/>
    <n v="33.5"/>
    <n v="-1675"/>
    <n v="-17922.5"/>
    <x v="35"/>
  </r>
  <r>
    <m/>
    <x v="347"/>
    <s v="Credit Note"/>
    <s v="16163"/>
    <s v="GARDENSHOP PARKTOWN"/>
    <s v="SEEDLINGS ASS"/>
    <n v="-156"/>
    <n v="33.5"/>
    <n v="-5226"/>
    <n v="-23148.5"/>
    <x v="35"/>
  </r>
  <r>
    <m/>
    <x v="347"/>
    <s v="Credit Note"/>
    <s v="39199"/>
    <s v="FH CHAMBERLAIN TRADING (PTY) LTD:MONTANA"/>
    <s v="SEEDLINGS ASS"/>
    <n v="-324"/>
    <n v="33.5"/>
    <n v="-10854"/>
    <n v="-34002.5"/>
    <x v="35"/>
  </r>
  <r>
    <m/>
    <x v="347"/>
    <s v="Credit Note"/>
    <s v="1340"/>
    <s v="CRISANRA KWEKERY"/>
    <s v="SEEDLINGS ASS"/>
    <n v="-21"/>
    <n v="27.8"/>
    <n v="-583.79999999999995"/>
    <n v="-34586.300000000003"/>
    <x v="35"/>
  </r>
  <r>
    <m/>
    <x v="347"/>
    <s v="Credit Note"/>
    <s v="1339"/>
    <s v="PLANTYARD"/>
    <s v="SEEDLINGS ASS"/>
    <n v="-28"/>
    <n v="31.8"/>
    <n v="-890.4"/>
    <n v="-35476.700000000004"/>
    <x v="35"/>
  </r>
  <r>
    <m/>
    <x v="347"/>
    <s v="Credit Note"/>
    <s v="4401616469"/>
    <s v="BUILDERS WAREHOUSE:SOUTHGATE"/>
    <s v="SEEDLINGS ASS 28884"/>
    <n v="-40"/>
    <n v="33.5"/>
    <n v="-1340"/>
    <n v="-36816.700000000004"/>
    <x v="35"/>
  </r>
  <r>
    <m/>
    <x v="347"/>
    <s v="Credit Note"/>
    <s v="4401616507"/>
    <s v="BUILDERS WAREHOUSE:BOKSBURG (NEW)"/>
    <s v="SEEDLINGS ASS 28884"/>
    <n v="-100"/>
    <n v="33.5"/>
    <n v="-3350"/>
    <n v="-40166.700000000004"/>
    <x v="35"/>
  </r>
  <r>
    <m/>
    <x v="347"/>
    <s v="Credit Note"/>
    <s v="4401616495"/>
    <s v="BUILDERS WAREHOUSE:NORTHRIDING"/>
    <s v="SEEDLINGS ASS 28884"/>
    <n v="-100"/>
    <n v="33.5"/>
    <n v="-3350"/>
    <n v="-43516.700000000004"/>
    <x v="35"/>
  </r>
  <r>
    <m/>
    <x v="347"/>
    <s v="Credit Note"/>
    <s v="4401616542"/>
    <s v="BUILDERS WAREHOUSE:NOORDHEUWEL"/>
    <s v="SEEDLINGS ASS 28884"/>
    <n v="-70"/>
    <n v="33.5"/>
    <n v="-2345"/>
    <n v="-45861.700000000004"/>
    <x v="35"/>
  </r>
  <r>
    <m/>
    <x v="347"/>
    <s v="Credit Note"/>
    <s v="4401616512"/>
    <s v="BUILDERS WAREHOUSE:KEMPTON PARK"/>
    <s v="SEEDLINGS ASS 28884"/>
    <n v="-40"/>
    <n v="33.5"/>
    <n v="-1340"/>
    <n v="-47201.700000000004"/>
    <x v="35"/>
  </r>
  <r>
    <m/>
    <x v="347"/>
    <s v="Credit Note"/>
    <s v="4401616564"/>
    <s v="BUILDERS WAREHOUSE:VEREENIGING"/>
    <s v="SEEDLINGS ASS 28884"/>
    <n v="-100"/>
    <n v="33.5"/>
    <n v="-3350"/>
    <n v="-50551.700000000004"/>
    <x v="35"/>
  </r>
  <r>
    <m/>
    <x v="347"/>
    <s v="Credit Note"/>
    <s v="4401616488"/>
    <s v="BUILDERS WAREHOUSE:STRUBENS VALLEY"/>
    <s v="SEEDLINGS ASS 28884"/>
    <n v="-90"/>
    <n v="33.5"/>
    <n v="-3015"/>
    <n v="-53566.700000000004"/>
    <x v="35"/>
  </r>
  <r>
    <m/>
    <x v="347"/>
    <s v="Credit Note"/>
    <s v="4401616547"/>
    <s v="BUILDERS WAREHOUSE:NORWOOD"/>
    <s v="SEEDLINGS ASS 28884"/>
    <n v="-36"/>
    <n v="33.5"/>
    <n v="-1206"/>
    <n v="-54772.700000000004"/>
    <x v="35"/>
  </r>
  <r>
    <m/>
    <x v="347"/>
    <s v="Credit Note"/>
    <s v="4401616436"/>
    <s v="BUILDERS WAREHOUSE:GREENSTONE"/>
    <s v="SEEDLINGS ASS 28884"/>
    <n v="-46"/>
    <n v="33.5"/>
    <n v="-1541"/>
    <n v="-56313.700000000004"/>
    <x v="35"/>
  </r>
  <r>
    <m/>
    <x v="347"/>
    <s v="Credit Note"/>
    <s v="1338"/>
    <s v="LITTLE AUSTRIA"/>
    <s v="SEEDLINGS ASS"/>
    <n v="-49"/>
    <n v="28.95"/>
    <n v="-1418.55"/>
    <n v="-57732.250000000007"/>
    <x v="35"/>
  </r>
  <r>
    <m/>
    <x v="347"/>
    <s v="Credit Note"/>
    <s v="90651A"/>
    <s v="THYME SQUARE"/>
    <s v="SEEDLINGS ASS"/>
    <n v="-49"/>
    <n v="28.95"/>
    <n v="-1418.55"/>
    <n v="-59150.80000000001"/>
    <x v="35"/>
  </r>
  <r>
    <m/>
    <x v="347"/>
    <s v="Credit Note"/>
    <s v="1400"/>
    <s v="RIVERSIDE MICA"/>
    <s v="SEEDLINGS ASS"/>
    <n v="-42"/>
    <n v="28.8"/>
    <n v="-1209.5999999999999"/>
    <n v="-60360.400000000009"/>
    <x v="35"/>
  </r>
  <r>
    <m/>
    <x v="332"/>
    <s v="Credit Note"/>
    <s v="1279"/>
    <s v="RAINBOW GARDEN AND HOME CENTRE"/>
    <s v="SEEDLINGS ASS"/>
    <n v="-30"/>
    <n v="31.8"/>
    <n v="-954"/>
    <n v="-61314.400000000009"/>
    <x v="35"/>
  </r>
  <r>
    <m/>
    <x v="332"/>
    <s v="Credit Note"/>
    <s v="1278"/>
    <s v="HABITITNAK/KEENGRO"/>
    <s v="SEEDLINGS ASS"/>
    <n v="-8"/>
    <n v="28.55"/>
    <n v="-228.4"/>
    <n v="-61542.80000000001"/>
    <x v="35"/>
  </r>
  <r>
    <m/>
    <x v="332"/>
    <s v="Credit Note"/>
    <s v="4401617040"/>
    <s v="BUILDERS WAREHOUSE:ROBINDALE"/>
    <s v="SEEDLINGS ASS 28884"/>
    <n v="-15"/>
    <n v="33.5"/>
    <n v="-502.5"/>
    <n v="-62045.30000000001"/>
    <x v="35"/>
  </r>
  <r>
    <m/>
    <x v="332"/>
    <s v="Credit Note"/>
    <s v="4401617046"/>
    <s v="BUILDERS WAREHOUSE:RUSTENBURG"/>
    <s v="SEEDLINGS ASS 28884"/>
    <n v="-60"/>
    <n v="33.5"/>
    <n v="-2010"/>
    <n v="-64055.30000000001"/>
    <x v="35"/>
  </r>
  <r>
    <m/>
    <x v="332"/>
    <s v="Credit Note"/>
    <s v="4401617054"/>
    <s v="BUILDERS WAREHOUSE:KEMPTON PARK"/>
    <s v="SEEDLINGS ASS 28884"/>
    <n v="-42"/>
    <n v="33.5"/>
    <n v="-1407"/>
    <n v="-65462.30000000001"/>
    <x v="35"/>
  </r>
  <r>
    <m/>
    <x v="332"/>
    <s v="Credit Note"/>
    <s v="4401616969"/>
    <s v="BUILDERS WAREHOUSE:GREENSTONE"/>
    <s v="SEEDLINGS ASS 28884"/>
    <n v="-27"/>
    <n v="33.5"/>
    <n v="-904.5"/>
    <n v="-66366.800000000017"/>
    <x v="35"/>
  </r>
  <r>
    <m/>
    <x v="332"/>
    <s v="Credit Note"/>
    <s v="4401617043"/>
    <s v="BUILDERS WAREHOUSE:HARTEBEESPOORT"/>
    <s v="SEEDLINGS ASS 28884"/>
    <n v="-130"/>
    <n v="33.5"/>
    <n v="-4355"/>
    <n v="-70721.800000000017"/>
    <x v="35"/>
  </r>
  <r>
    <m/>
    <x v="332"/>
    <s v="Credit Note"/>
    <s v="4401616983"/>
    <s v="BUILDERS WAREHOUSE:STRUBENS VALLEY"/>
    <s v="SEEDLINGS ASS 28884"/>
    <n v="-25"/>
    <n v="33.5"/>
    <n v="-837.5"/>
    <n v="-71559.300000000017"/>
    <x v="35"/>
  </r>
  <r>
    <m/>
    <x v="333"/>
    <s v="Credit Note"/>
    <s v="28901"/>
    <s v="LIFESTYLE HOME GARDEN"/>
    <s v="SEEDLINGS ASS"/>
    <n v="-30"/>
    <n v="30"/>
    <n v="-900"/>
    <n v="-72459.300000000017"/>
    <x v="35"/>
  </r>
  <r>
    <m/>
    <x v="333"/>
    <s v="Credit Note"/>
    <s v="28903"/>
    <s v="LIFESTYLE HOME GARDEN"/>
    <s v="SEEDLINGS ASS"/>
    <n v="-103"/>
    <n v="30"/>
    <n v="-3090"/>
    <n v="-75549.300000000017"/>
    <x v="35"/>
  </r>
  <r>
    <m/>
    <x v="333"/>
    <s v="Credit Note"/>
    <s v="1341"/>
    <s v="CENTRAL NURSERY DEPOT"/>
    <s v="SEEDLINGS ASS"/>
    <n v="-50"/>
    <n v="33.99"/>
    <n v="-1699.5"/>
    <n v="-77248.800000000017"/>
    <x v="35"/>
  </r>
  <r>
    <m/>
    <x v="333"/>
    <s v="Credit Note"/>
    <s v="4401617279"/>
    <s v="BUILDERS WAREHOUSE:ERASMUS PARK"/>
    <s v="SEEDLINGS ASS 28884"/>
    <n v="-50"/>
    <n v="33.5"/>
    <n v="-1675"/>
    <n v="-78923.800000000017"/>
    <x v="35"/>
  </r>
  <r>
    <m/>
    <x v="333"/>
    <s v="Credit Note"/>
    <s v="4401617346"/>
    <s v="BUILDERS WAREHOUSE:LYNNWOOD"/>
    <s v="SEEDLINGS ASS 28884"/>
    <n v="-70"/>
    <n v="33.5"/>
    <n v="-2345"/>
    <n v="-81268.800000000017"/>
    <x v="35"/>
  </r>
  <r>
    <m/>
    <x v="333"/>
    <s v="Credit Note"/>
    <s v="4401617349"/>
    <s v="BUILDERS WAREHOUSE:CEDAR SQUARE"/>
    <s v="SEEDLINGS ASS 28884"/>
    <n v="-60"/>
    <n v="33.5"/>
    <n v="-2010"/>
    <n v="-83278.800000000017"/>
    <x v="35"/>
  </r>
  <r>
    <m/>
    <x v="333"/>
    <s v="Credit Note"/>
    <s v="4401617344"/>
    <s v="BUILDERS WAREHOUSE:KLERKSDORP"/>
    <s v="SEEDLINGS ASS 28884"/>
    <n v="-76"/>
    <n v="33.5"/>
    <n v="-2546"/>
    <n v="-85824.800000000017"/>
    <x v="35"/>
  </r>
  <r>
    <m/>
    <x v="333"/>
    <s v="Credit Note"/>
    <s v="4401617296"/>
    <s v="BUILDERS WAREHOUSE:GLEN EAGLES"/>
    <s v="SEEDLINGS ASS 28884"/>
    <n v="-40"/>
    <n v="33.5"/>
    <n v="-1340"/>
    <n v="-87164.800000000017"/>
    <x v="35"/>
  </r>
  <r>
    <m/>
    <x v="333"/>
    <s v="Credit Note"/>
    <s v="4401617361"/>
    <s v="BUILDERS WAREHOUSE:RIVONIA"/>
    <s v="SEEDLINGS ASS 28884"/>
    <n v="-50"/>
    <n v="33.5"/>
    <n v="-1675"/>
    <n v="-88839.800000000017"/>
    <x v="35"/>
  </r>
  <r>
    <m/>
    <x v="333"/>
    <s v="Credit Note"/>
    <s v="4401617365"/>
    <s v="BUILDERS WAREHOUSE:BRYANSTON"/>
    <s v="SEEDLINGS ASS 28884"/>
    <n v="-10"/>
    <n v="33.5"/>
    <n v="-335"/>
    <n v="-89174.800000000017"/>
    <x v="35"/>
  </r>
  <r>
    <m/>
    <x v="333"/>
    <s v="Credit Note"/>
    <s v="90657A"/>
    <s v="BUILDERS WAREHOUSE:CENTURION"/>
    <s v="SEEDLINGS ASS 28884"/>
    <n v="-30"/>
    <n v="33.5"/>
    <n v="-1005"/>
    <n v="-90179.800000000017"/>
    <x v="35"/>
  </r>
  <r>
    <m/>
    <x v="333"/>
    <s v="Credit Note"/>
    <s v="4401617049"/>
    <s v="BUILDERS WAREHOUSE:KEMPTON PARK"/>
    <s v="SEEDLINGS ASS"/>
    <n v="-1"/>
    <n v="336"/>
    <n v="-336"/>
    <n v="-90515.800000000017"/>
    <x v="35"/>
  </r>
  <r>
    <m/>
    <x v="344"/>
    <s v="Credit Note"/>
    <s v="49579"/>
    <s v="FH CHAMBERLAIN TRADING (PTY) LTD:CENTURION"/>
    <s v="SEEDLINGS ASS"/>
    <n v="-100"/>
    <n v="33.5"/>
    <n v="-3350"/>
    <n v="-93865.800000000017"/>
    <x v="35"/>
  </r>
  <r>
    <m/>
    <x v="344"/>
    <s v="Credit Note"/>
    <s v="18983"/>
    <s v="FH CHAMBERLAIN TRADING (PTY) LTD:WATERKLOOF GLEN"/>
    <s v="SEEDLINGS ASS"/>
    <n v="-28"/>
    <n v="33.5"/>
    <n v="-938"/>
    <n v="-94803.800000000017"/>
    <x v="35"/>
  </r>
  <r>
    <m/>
    <x v="344"/>
    <s v="Credit Note"/>
    <s v="17215"/>
    <s v="FH CHAMBERLAIN TRADING (PTY) LTD:RIVIERA"/>
    <s v="SEEDLINGS ASS"/>
    <n v="-30"/>
    <n v="33.5"/>
    <n v="-1005"/>
    <n v="-95808.800000000017"/>
    <x v="35"/>
  </r>
  <r>
    <m/>
    <x v="344"/>
    <s v="Credit Note"/>
    <s v="16164"/>
    <s v="GARDENSHOP PARKTOWN"/>
    <s v="SEEDLINGS ASS"/>
    <n v="-10"/>
    <n v="33.5"/>
    <n v="-335"/>
    <n v="-96143.800000000017"/>
    <x v="35"/>
  </r>
  <r>
    <m/>
    <x v="344"/>
    <s v="Credit Note"/>
    <s v="20780"/>
    <s v="FH CHAMBERLAIN TRADING (PTY) LTD:STRUBENSVALLEY"/>
    <s v="SEEDLINGS ASS"/>
    <n v="-35"/>
    <n v="33.5"/>
    <n v="-1172.5"/>
    <n v="-97316.300000000017"/>
    <x v="35"/>
  </r>
  <r>
    <m/>
    <x v="344"/>
    <s v="Credit Note"/>
    <s v="4401617710"/>
    <s v="BUILDERS WAREHOUSE:NEWCASTLE"/>
    <s v="SEEDLINGS ASS 28884"/>
    <n v="-100"/>
    <n v="33.5"/>
    <n v="-3350"/>
    <n v="-100666.30000000002"/>
    <x v="35"/>
  </r>
  <r>
    <m/>
    <x v="344"/>
    <s v="Credit Note"/>
    <s v="4401617746"/>
    <s v="BUILDERS WAREHOUSE:SOUTHGATE"/>
    <s v="SEEDLINGS ASS 28884"/>
    <n v="-46"/>
    <n v="33.5"/>
    <n v="-1541"/>
    <n v="-102207.30000000002"/>
    <x v="35"/>
  </r>
  <r>
    <m/>
    <x v="344"/>
    <s v="Credit Note"/>
    <s v="4401617765"/>
    <s v="BUILDERS WAREHOUSE:ROBINDALE"/>
    <s v="SEEDLINGS ASS 28884"/>
    <n v="-110"/>
    <n v="33.5"/>
    <n v="-3685"/>
    <n v="-105892.30000000002"/>
    <x v="35"/>
  </r>
  <r>
    <m/>
    <x v="344"/>
    <s v="Credit Note"/>
    <s v="4401617738"/>
    <s v="BUILDERS WAREHOUSE:NORWOOD"/>
    <s v="SEEDLINGS ASS 28884"/>
    <n v="-18"/>
    <n v="33.5"/>
    <n v="-603"/>
    <n v="-106495.30000000002"/>
    <x v="35"/>
  </r>
  <r>
    <m/>
    <x v="344"/>
    <s v="Credit Note"/>
    <s v="4401617529"/>
    <s v="BUILDERS WAREHOUSE:MOKOPANE"/>
    <s v="SEEDLINGS ASS 28884"/>
    <n v="-50"/>
    <n v="33.5"/>
    <n v="-1675"/>
    <n v="-108170.30000000002"/>
    <x v="35"/>
  </r>
  <r>
    <m/>
    <x v="344"/>
    <s v="Credit Note"/>
    <s v="4401617753"/>
    <s v="BUILDERS WAREHOUSE:BAOBAB"/>
    <s v="SEEDLINGS ASS 28884"/>
    <n v="-70"/>
    <n v="33.5"/>
    <n v="-2345"/>
    <n v="-110515.30000000002"/>
    <x v="35"/>
  </r>
  <r>
    <m/>
    <x v="344"/>
    <s v="Credit Note"/>
    <s v="4401617768"/>
    <s v="BUILDERS WAREHOUSE:BAOBAB"/>
    <s v="SEEDLINGS ASS 28884"/>
    <n v="-40"/>
    <n v="33.5"/>
    <n v="-1340"/>
    <n v="-111855.30000000002"/>
    <x v="35"/>
  </r>
  <r>
    <m/>
    <x v="344"/>
    <s v="Credit Note"/>
    <s v="4401617713"/>
    <s v="BUILDERS WAREHOUSE:POLOKWANE"/>
    <s v="SEEDLINGS ASS 28884"/>
    <n v="-100"/>
    <n v="33.5"/>
    <n v="-3350"/>
    <n v="-115205.30000000002"/>
    <x v="35"/>
  </r>
  <r>
    <m/>
    <x v="345"/>
    <s v="Credit Note"/>
    <s v="1153"/>
    <s v="MONTANA GARDEN PAVILION"/>
    <s v="SEEDLINGS ASS"/>
    <n v="-105"/>
    <n v="31.8"/>
    <n v="-3339"/>
    <n v="-118544.30000000002"/>
    <x v="35"/>
  </r>
  <r>
    <m/>
    <x v="345"/>
    <s v="Credit Note"/>
    <s v="1156"/>
    <s v="YEBO YES PLANTS"/>
    <s v="SEEDLINGS ASS"/>
    <n v="-44"/>
    <n v="31.8"/>
    <n v="-1399.2"/>
    <n v="-119943.50000000001"/>
    <x v="35"/>
  </r>
  <r>
    <m/>
    <x v="345"/>
    <s v="Credit Note"/>
    <s v="1155"/>
    <s v="WAY TO TRADE Pty Ltd"/>
    <s v="SEEDLINGS ASS"/>
    <n v="-7"/>
    <n v="31.8"/>
    <n v="-222.6"/>
    <n v="-120166.10000000002"/>
    <x v="35"/>
  </r>
  <r>
    <m/>
    <x v="345"/>
    <s v="Credit Note"/>
    <s v="1552"/>
    <s v="PRETTY GARDENS"/>
    <s v="SEEDLINGS ASS"/>
    <n v="-61"/>
    <n v="31.8"/>
    <n v="-1939.8"/>
    <n v="-122105.90000000002"/>
    <x v="35"/>
  </r>
  <r>
    <m/>
    <x v="345"/>
    <s v="Credit Note"/>
    <s v="1206"/>
    <s v="THYME SQUARE"/>
    <s v="SEEDLINGS ASS"/>
    <n v="-51"/>
    <n v="28.95"/>
    <n v="-1476.45"/>
    <n v="-123582.35000000002"/>
    <x v="35"/>
  </r>
  <r>
    <m/>
    <x v="345"/>
    <s v="Credit Note"/>
    <s v="4401618076"/>
    <s v="BUILDERS WAREHOUSE:THOHOYANDOU"/>
    <s v="SEEDLINGS ASS 28884"/>
    <n v="-300"/>
    <n v="33.5"/>
    <n v="-10050"/>
    <n v="-133632.35000000003"/>
    <x v="35"/>
  </r>
  <r>
    <m/>
    <x v="345"/>
    <s v="Credit Note"/>
    <s v="4401618029"/>
    <s v="BUILDERS WAREHOUSE:NELSPRUIT"/>
    <s v="SEEDLINGS ASS 28884"/>
    <n v="-150"/>
    <n v="33.5"/>
    <n v="-5025"/>
    <n v="-138657.35000000003"/>
    <x v="35"/>
  </r>
  <r>
    <m/>
    <x v="345"/>
    <s v="Credit Note"/>
    <s v="4401618069"/>
    <s v="BUILDERS WAREHOUSE:BLOEMFONTEIN"/>
    <s v="SEEDLINGS ASS 28884"/>
    <n v="-130"/>
    <n v="33.5"/>
    <n v="-4355"/>
    <n v="-143012.35000000003"/>
    <x v="35"/>
  </r>
  <r>
    <m/>
    <x v="345"/>
    <s v="Credit Note"/>
    <s v="4401617980"/>
    <s v="BUILDERS WAREHOUSE:NORTHMEAD"/>
    <s v="SEEDLINGS ASS 28884"/>
    <n v="-20"/>
    <n v="33.5"/>
    <n v="-670"/>
    <n v="-143682.35000000003"/>
    <x v="35"/>
  </r>
  <r>
    <m/>
    <x v="345"/>
    <s v="Credit Note"/>
    <s v="4401617907"/>
    <s v="BUILDERS WAREHOUSE:BEDFORDVIEW"/>
    <s v="SEEDLINGS ASS 28884"/>
    <n v="-100"/>
    <n v="33.5"/>
    <n v="-3350"/>
    <n v="-147032.35000000003"/>
    <x v="35"/>
  </r>
  <r>
    <m/>
    <x v="345"/>
    <s v="Credit Note"/>
    <s v="4401617958"/>
    <s v="BUILDERS WAREHOUSE:MIDRAND"/>
    <s v="SEEDLINGS ASS 28884"/>
    <n v="-80"/>
    <n v="33.5"/>
    <n v="-2680"/>
    <n v="-149712.35000000003"/>
    <x v="35"/>
  </r>
  <r>
    <m/>
    <x v="345"/>
    <s v="Credit Note"/>
    <s v="4401618092"/>
    <s v="BUILDERS WAREHOUSE:BOKSBURG (NEW)"/>
    <s v="SEEDLINGS ASS 28884"/>
    <n v="-80"/>
    <n v="33.5"/>
    <n v="-2680"/>
    <n v="-152392.35000000003"/>
    <x v="35"/>
  </r>
  <r>
    <m/>
    <x v="345"/>
    <s v="Credit Note"/>
    <s v="4401618003"/>
    <s v="BUILDERS WAREHOUSE:EMALALHENI"/>
    <s v="SEEDLINGS ASS 28884"/>
    <n v="-30"/>
    <n v="33.5"/>
    <n v="-1005"/>
    <n v="-153397.35000000003"/>
    <x v="35"/>
  </r>
  <r>
    <m/>
    <x v="345"/>
    <s v="Credit Note"/>
    <s v="4401618046"/>
    <s v="BUILDERS WAREHOUSE:MIDDELBURG"/>
    <s v="SEEDLINGS ASS 28884"/>
    <n v="-40"/>
    <n v="33.5"/>
    <n v="-1340"/>
    <n v="-154737.35000000003"/>
    <x v="35"/>
  </r>
  <r>
    <m/>
    <x v="345"/>
    <s v="Credit Note"/>
    <s v="4401618011"/>
    <s v="BUILDERS WAREHOUSE:EDENVALE"/>
    <s v="SEEDLINGS ASS 28884"/>
    <n v="-87"/>
    <n v="33.5"/>
    <n v="-2914.5"/>
    <n v="-157651.85000000003"/>
    <x v="35"/>
  </r>
  <r>
    <m/>
    <x v="345"/>
    <s v="Credit Note"/>
    <s v="4401618061"/>
    <s v="BUILDERS WAREHOUSE:FLORIDA GLEN"/>
    <s v="SEEDLINGS ASS 28884"/>
    <n v="-30"/>
    <n v="33.5"/>
    <n v="-1005"/>
    <n v="-158656.85000000003"/>
    <x v="35"/>
  </r>
  <r>
    <m/>
    <x v="345"/>
    <s v="Credit Note"/>
    <s v="4401618072"/>
    <s v="BUILDERS WAREHOUSE:NEWMARKET"/>
    <s v="SEEDLINGS ASS 28884"/>
    <n v="-120"/>
    <n v="33.5"/>
    <n v="-4020"/>
    <n v="-162676.85000000003"/>
    <x v="35"/>
  </r>
  <r>
    <m/>
    <x v="351"/>
    <s v="Credit Note"/>
    <s v="1210"/>
    <s v="CRISANRA KWEKERY"/>
    <s v="SEEDLINGS ASS"/>
    <n v="-8"/>
    <n v="31.8"/>
    <n v="-254.4"/>
    <n v="-162931.25000000003"/>
    <x v="35"/>
  </r>
  <r>
    <m/>
    <x v="351"/>
    <s v="Credit Note"/>
    <s v="1208"/>
    <s v="PLANTYARD"/>
    <s v="SEEDLINGS ASS"/>
    <n v="-6"/>
    <n v="31.8"/>
    <n v="-190.8"/>
    <n v="-163122.05000000002"/>
    <x v="35"/>
  </r>
  <r>
    <m/>
    <x v="351"/>
    <s v="Credit Note"/>
    <s v="1207"/>
    <s v="LITTLE AUSTRIA"/>
    <s v="SEEDLINGS ASS"/>
    <n v="-15"/>
    <n v="28.95"/>
    <n v="-434.25"/>
    <n v="-163556.30000000002"/>
    <x v="35"/>
  </r>
  <r>
    <m/>
    <x v="351"/>
    <s v="Credit Note"/>
    <s v="4401618208"/>
    <s v="BUILDERS WAREHOUSE:CARNIVAL MALL"/>
    <s v="SEEDLINGS ASS 28884"/>
    <n v="-220"/>
    <n v="33.5"/>
    <n v="-7370"/>
    <n v="-170926.30000000002"/>
    <x v="35"/>
  </r>
  <r>
    <m/>
    <x v="351"/>
    <s v="Credit Note"/>
    <s v="4401618216"/>
    <s v="BUILDERS WAREHOUSE:NORTHMEAD"/>
    <s v="SEEDLINGS ASS 28884"/>
    <n v="-25"/>
    <n v="33.5"/>
    <n v="-837.5"/>
    <n v="-171763.80000000002"/>
    <x v="35"/>
  </r>
  <r>
    <m/>
    <x v="346"/>
    <s v="Credit Note"/>
    <s v="4401618644"/>
    <s v="BUILDERS WAREHOUSE:BEDWORTH PARK"/>
    <s v="SEEDLINGS ASS 28884"/>
    <n v="-100"/>
    <n v="33.5"/>
    <n v="-3350"/>
    <n v="-175113.80000000002"/>
    <x v="35"/>
  </r>
  <r>
    <m/>
    <x v="346"/>
    <s v="Credit Note"/>
    <s v="4401618639"/>
    <s v="BUILDERS WAREHOUSE:NORTHRIDING"/>
    <s v="SEEDLINGS ASS 28884"/>
    <n v="-70"/>
    <n v="33.5"/>
    <n v="-2345"/>
    <n v="-177458.80000000002"/>
    <x v="35"/>
  </r>
  <r>
    <m/>
    <x v="346"/>
    <s v="Credit Note"/>
    <s v="4401618637"/>
    <s v="BUILDERS WAREHOUSE:NOORDHEUWEL"/>
    <s v="SEEDLINGS ASS 28884"/>
    <n v="-44"/>
    <n v="33.5"/>
    <n v="-1474"/>
    <n v="-178932.80000000002"/>
    <x v="35"/>
  </r>
  <r>
    <m/>
    <x v="346"/>
    <s v="Credit Note"/>
    <s v="4401618603"/>
    <s v="BUILDERS WAREHOUSE:STRUBENS VALLEY"/>
    <s v="SEEDLINGS ASS 28884"/>
    <n v="-20"/>
    <n v="33.5"/>
    <n v="-670"/>
    <n v="-179602.80000000002"/>
    <x v="35"/>
  </r>
  <r>
    <m/>
    <x v="346"/>
    <s v="Credit Note"/>
    <s v="4401618638"/>
    <s v="BUILDERS WAREHOUSE:KEMPTON PARK"/>
    <s v="SEEDLINGS ASS 28884"/>
    <n v="-60"/>
    <n v="33.5"/>
    <n v="-2010"/>
    <n v="-181612.80000000002"/>
    <x v="35"/>
  </r>
  <r>
    <m/>
    <x v="346"/>
    <s v="Credit Note"/>
    <s v="4401618570"/>
    <s v="BUILDERS WAREHOUSE:GREENSTONE"/>
    <s v="SEEDLINGS ASS 28884"/>
    <n v="-20"/>
    <n v="33.5"/>
    <n v="-670"/>
    <n v="-182282.80000000002"/>
    <x v="35"/>
  </r>
  <r>
    <m/>
    <x v="346"/>
    <s v="Credit Note"/>
    <s v="4401618522"/>
    <s v="BUILDERS WAREHOUSE:SOWETO"/>
    <s v="SEEDLINGS ASS 28884"/>
    <n v="-12"/>
    <n v="33.5"/>
    <n v="-402"/>
    <n v="-182684.80000000002"/>
    <x v="35"/>
  </r>
  <r>
    <m/>
    <x v="346"/>
    <s v="Credit Note"/>
    <s v="4401618641"/>
    <s v="BUILDERS WAREHOUSE:SUNWARD PARK"/>
    <s v="SEEDLINGS ASS 28884"/>
    <n v="-200"/>
    <n v="33.5"/>
    <n v="-6700"/>
    <n v="-189384.80000000002"/>
    <x v="35"/>
  </r>
  <r>
    <m/>
    <x v="334"/>
    <s v="Credit Note"/>
    <s v="4401619072"/>
    <s v="BUILDERS WAREHOUSE:ROBINDALE"/>
    <s v="SEEDLINGS ASS 28884"/>
    <n v="-16"/>
    <n v="33.5"/>
    <n v="-536"/>
    <n v="-189920.80000000002"/>
    <x v="35"/>
  </r>
  <r>
    <m/>
    <x v="334"/>
    <s v="Credit Note"/>
    <s v="4401618970"/>
    <s v="BUILDERS WAREHOUSE:RUSTENBURG"/>
    <s v="SEEDLINGS ASS 28884"/>
    <n v="-24"/>
    <n v="33.5"/>
    <n v="-804"/>
    <n v="-190724.80000000002"/>
    <x v="35"/>
  </r>
  <r>
    <m/>
    <x v="334"/>
    <s v="Credit Note"/>
    <s v="4401619030"/>
    <s v="BUILDERS WAREHOUSE:RASLOUW"/>
    <s v="SEEDLINGS ASS 28884"/>
    <n v="-100"/>
    <n v="33.5"/>
    <n v="-3350"/>
    <n v="-194074.80000000002"/>
    <x v="35"/>
  </r>
  <r>
    <m/>
    <x v="334"/>
    <s v="Credit Note"/>
    <s v="4401618985"/>
    <s v="BUILDERS WAREHOUSE:BRYANSTON"/>
    <s v="SEEDLINGS ASS 28884"/>
    <n v="-6"/>
    <n v="33.5"/>
    <n v="-201"/>
    <n v="-194275.80000000002"/>
    <x v="35"/>
  </r>
  <r>
    <m/>
    <x v="334"/>
    <s v="Credit Note"/>
    <s v="4401619010"/>
    <s v="BUILDERS WAREHOUSE:CENTURION"/>
    <s v="SEEDLINGS ASS 28884"/>
    <n v="-130"/>
    <n v="33.5"/>
    <n v="-4355"/>
    <n v="-198630.80000000002"/>
    <x v="35"/>
  </r>
  <r>
    <m/>
    <x v="334"/>
    <s v="Credit Note"/>
    <s v="4401619061"/>
    <s v="BUILDERS WAREHOUSE:WOODLANDS"/>
    <s v="SEEDLINGS ASS 28884"/>
    <n v="-60"/>
    <n v="33.5"/>
    <n v="-2010"/>
    <n v="-200640.80000000002"/>
    <x v="35"/>
  </r>
  <r>
    <m/>
    <x v="334"/>
    <s v="Credit Note"/>
    <s v="4401619042"/>
    <s v="BUILDERS WAREHOUSE:ERASMUS PARK"/>
    <s v="SEEDLINGS ASS 28884"/>
    <n v="-13"/>
    <n v="33.5"/>
    <n v="-435.5"/>
    <n v="-201076.30000000002"/>
    <x v="35"/>
  </r>
  <r>
    <m/>
    <x v="334"/>
    <s v="Credit Note"/>
    <s v="4401618927"/>
    <s v="BUILDERS WAREHOUSE:GLEN EAGLES"/>
    <s v="SEEDLINGS ASS 28884"/>
    <n v="-10"/>
    <n v="33.5"/>
    <n v="-335"/>
    <n v="-201411.30000000002"/>
    <x v="35"/>
  </r>
  <r>
    <m/>
    <x v="334"/>
    <s v="Credit Note"/>
    <s v="4401618979"/>
    <s v="BUILDERS WAREHOUSE:RIVONIA"/>
    <s v="SEEDLINGS ASS 28884"/>
    <n v="-100"/>
    <n v="33.5"/>
    <n v="-3350"/>
    <n v="-204761.30000000002"/>
    <x v="35"/>
  </r>
  <r>
    <m/>
    <x v="334"/>
    <s v="Credit Note"/>
    <s v="4401619058"/>
    <s v="BUILDERS WAREHOUSE:LYNNWOOD"/>
    <s v="SEEDLINGS ASS 28884"/>
    <n v="-21"/>
    <n v="33.5"/>
    <n v="-703.5"/>
    <n v="-205464.80000000002"/>
    <x v="35"/>
  </r>
  <r>
    <m/>
    <x v="334"/>
    <s v="Credit Note"/>
    <s v="4401619055"/>
    <s v="BUILDERS WAREHOUSE:WONDER PARK"/>
    <s v="SEEDLINGS ASS 28884"/>
    <n v="-70"/>
    <n v="33.5"/>
    <n v="-2345"/>
    <n v="-207809.80000000002"/>
    <x v="35"/>
  </r>
  <r>
    <m/>
    <x v="334"/>
    <s v="Credit Note"/>
    <s v="4401619033"/>
    <s v="BUILDERS WAREHOUSE:ZAMBEZI"/>
    <s v="SEEDLINGS ASS 28884"/>
    <n v="-30"/>
    <n v="33.5"/>
    <n v="-1005"/>
    <n v="-208814.80000000002"/>
    <x v="35"/>
  </r>
  <r>
    <m/>
    <x v="334"/>
    <s v="Credit Note"/>
    <s v="4401619038"/>
    <s v="BUILDERS WAREHOUSE:ZAMBEZI"/>
    <s v="SEEDLINGS ASS 28884"/>
    <n v="-30"/>
    <n v="33.5"/>
    <n v="-1005"/>
    <n v="-209819.80000000002"/>
    <x v="35"/>
  </r>
  <r>
    <m/>
    <x v="335"/>
    <s v="Credit Note"/>
    <s v="39279"/>
    <s v="FH CHAMBERLAIN TRADING (PTY) LTD:MONTANA"/>
    <s v="SEEDLINGS ASS"/>
    <n v="-178"/>
    <n v="33.5"/>
    <n v="-5963"/>
    <n v="-215782.80000000002"/>
    <x v="35"/>
  </r>
  <r>
    <m/>
    <x v="335"/>
    <s v="Credit Note"/>
    <s v="49653"/>
    <s v="FH CHAMBERLAIN TRADING (PTY) LTD:CENTURION"/>
    <s v="SEEDLINGS ASS"/>
    <n v="-15"/>
    <n v="33.5"/>
    <n v="-502.5"/>
    <n v="-216285.30000000002"/>
    <x v="35"/>
  </r>
  <r>
    <m/>
    <x v="335"/>
    <s v="Credit Note"/>
    <s v="1281"/>
    <s v="ECKARDS GARDEN PAVILION"/>
    <s v="SEEDLINGS ASS"/>
    <n v="-20"/>
    <n v="27.5"/>
    <n v="-550"/>
    <n v="-216835.30000000002"/>
    <x v="35"/>
  </r>
  <r>
    <m/>
    <x v="335"/>
    <s v="Credit Note"/>
    <s v="1281"/>
    <s v="ECKARDS GARDEN PAVILION"/>
    <s v="SEEDLINGS ASS"/>
    <n v="-4"/>
    <n v="31.2"/>
    <n v="-124.8"/>
    <n v="-216960.1"/>
    <x v="35"/>
  </r>
  <r>
    <m/>
    <x v="335"/>
    <s v="Credit Note"/>
    <s v="4401619381"/>
    <s v="BUILDERS WAREHOUSE:CRAIGHALL PARK"/>
    <s v="SEEDLINGS ASS 28884"/>
    <n v="-20"/>
    <n v="33.5"/>
    <n v="-670"/>
    <n v="-217630.1"/>
    <x v="35"/>
  </r>
  <r>
    <m/>
    <x v="335"/>
    <s v="Credit Note"/>
    <s v="4401619368"/>
    <s v="BUILDERS WAREHOUSE:KLERKSDORP"/>
    <s v="SEEDLINGS ASS 28884"/>
    <n v="-24"/>
    <n v="33.5"/>
    <n v="-804"/>
    <n v="-218434.1"/>
    <x v="35"/>
  </r>
  <r>
    <m/>
    <x v="336"/>
    <s v="Credit Note"/>
    <s v="1286"/>
    <s v="CRISANRA KWEKERY"/>
    <s v="SEEDLINGS ASS"/>
    <n v="-2"/>
    <n v="27.8"/>
    <n v="-55.6"/>
    <n v="-218489.7"/>
    <x v="35"/>
  </r>
  <r>
    <m/>
    <x v="336"/>
    <s v="Credit Note"/>
    <s v="1284"/>
    <s v="LITTLE AUSTRIA"/>
    <s v="SEEDLINGS ASS"/>
    <n v="-24"/>
    <n v="28.95"/>
    <n v="-694.8"/>
    <n v="-219184.5"/>
    <x v="35"/>
  </r>
  <r>
    <m/>
    <x v="336"/>
    <s v="Credit Note"/>
    <s v="1285"/>
    <s v="PLANTYARD"/>
    <s v="SEEDLINGS ASS"/>
    <n v="-6"/>
    <n v="31.8"/>
    <n v="-190.8"/>
    <n v="-219375.3"/>
    <x v="35"/>
  </r>
  <r>
    <m/>
    <x v="336"/>
    <s v="Credit Note"/>
    <s v="4401619759"/>
    <s v="BUILDERS WAREHOUSE:MAFIKENG"/>
    <s v="SEEDLINGS ASS 28884"/>
    <n v="-244"/>
    <n v="33.5"/>
    <n v="-8174"/>
    <n v="-227549.3"/>
    <x v="35"/>
  </r>
  <r>
    <m/>
    <x v="336"/>
    <s v="Credit Note"/>
    <s v="4401619693"/>
    <s v="BUILDERS WAREHOUSE:VEREENIGING"/>
    <s v="SEEDLINGS ASS 28884"/>
    <n v="-8"/>
    <n v="33.5"/>
    <n v="-268"/>
    <n v="-227817.3"/>
    <x v="35"/>
  </r>
  <r>
    <m/>
    <x v="336"/>
    <s v="Credit Note"/>
    <s v="4401619686"/>
    <s v="BUILDERS WAREHOUSE:NORWOOD"/>
    <s v="SEEDLINGS ASS 28884"/>
    <n v="-5"/>
    <n v="33.5"/>
    <n v="-167.5"/>
    <n v="-227984.8"/>
    <x v="35"/>
  </r>
  <r>
    <m/>
    <x v="336"/>
    <s v="Credit Note"/>
    <s v="4401619653"/>
    <s v="BUILDERS WAREHOUSE:GREENSTONE"/>
    <s v="SEEDLINGS ASS 28884"/>
    <n v="-18"/>
    <n v="33.5"/>
    <n v="-603"/>
    <n v="-228587.8"/>
    <x v="35"/>
  </r>
  <r>
    <m/>
    <x v="337"/>
    <s v="Credit Note"/>
    <s v="1212"/>
    <s v="PRETTY GARDENS"/>
    <s v="SEEDLINGS ASS"/>
    <n v="-54"/>
    <n v="31.8"/>
    <n v="-1717.2"/>
    <n v="-230305"/>
    <x v="35"/>
  </r>
  <r>
    <m/>
    <x v="337"/>
    <s v="Credit Note"/>
    <s v="28924"/>
    <s v="LIFESTYLE HOME GARDEN"/>
    <s v="SEEDLINGS ASS"/>
    <n v="-80"/>
    <n v="30"/>
    <n v="-2400"/>
    <n v="-232705"/>
    <x v="35"/>
  </r>
  <r>
    <m/>
    <x v="337"/>
    <s v="Credit Note"/>
    <s v="28925"/>
    <s v="LIFESTYLE HOME GARDEN"/>
    <s v="SEEDLINGS ASS"/>
    <n v="-25"/>
    <n v="30"/>
    <n v="-750"/>
    <n v="-233455"/>
    <x v="35"/>
  </r>
  <r>
    <m/>
    <x v="337"/>
    <s v="Credit Note"/>
    <s v="1157"/>
    <s v="THYME SQUARE"/>
    <s v="SEEDLINGS ASS"/>
    <n v="-39"/>
    <n v="28.95"/>
    <n v="-1129.05"/>
    <n v="-234584.05"/>
    <x v="35"/>
  </r>
  <r>
    <m/>
    <x v="337"/>
    <s v="Credit Note"/>
    <s v="4401620083"/>
    <s v="BUILDERS WAREHOUSE:BLOEMFONTEIN"/>
    <s v="SEEDLINGS ASS 28884"/>
    <n v="-70"/>
    <n v="33.5"/>
    <n v="-2345"/>
    <n v="-236929.05"/>
    <x v="35"/>
  </r>
  <r>
    <m/>
    <x v="337"/>
    <s v="Credit Note"/>
    <s v="4401620035"/>
    <s v="BUILDERS WAREHOUSE:NEWMARKET"/>
    <s v="SEEDLINGS ASS 28884"/>
    <n v="-65"/>
    <n v="33.5"/>
    <n v="-2177.5"/>
    <n v="-239106.55"/>
    <x v="35"/>
  </r>
  <r>
    <m/>
    <x v="337"/>
    <s v="Credit Note"/>
    <s v="4401620013"/>
    <s v="BUILDERS WAREHOUSE:BOKSBURG (NEW)"/>
    <s v="SEEDLINGS ASS 28884"/>
    <n v="-48"/>
    <n v="33.5"/>
    <n v="-1608"/>
    <n v="-240714.55"/>
    <x v="35"/>
  </r>
  <r>
    <m/>
    <x v="337"/>
    <s v="Credit Note"/>
    <s v="4401620094"/>
    <s v="BUILDERS WAREHOUSE:EDENVALE"/>
    <s v="SEEDLINGS ASS 28884"/>
    <n v="-59"/>
    <n v="33.5"/>
    <n v="-1976.5"/>
    <n v="-242691.05"/>
    <x v="35"/>
  </r>
  <r>
    <m/>
    <x v="337"/>
    <s v="Credit Note"/>
    <s v="4401620133"/>
    <s v="BUILDERS WAREHOUSE:RIVONIA"/>
    <s v="SEEDLINGS ASS 28884"/>
    <n v="-10"/>
    <n v="33.5"/>
    <n v="-335"/>
    <n v="-243026.05"/>
    <x v="35"/>
  </r>
  <r>
    <m/>
    <x v="337"/>
    <s v="Credit Note"/>
    <s v="4401620109"/>
    <s v="BUILDERS WAREHOUSE:CARNIVAL MALL"/>
    <s v="SEEDLINGS ASS 28884"/>
    <n v="-60"/>
    <n v="33.5"/>
    <n v="-2010"/>
    <n v="-245036.05"/>
    <x v="35"/>
  </r>
  <r>
    <m/>
    <x v="337"/>
    <s v="Credit Note"/>
    <s v="4401620105"/>
    <s v="BUILDERS WAREHOUSE:FOURWAYS"/>
    <s v="SEEDLINGS ASS 28884"/>
    <n v="-35"/>
    <n v="33.5"/>
    <n v="-1172.5"/>
    <n v="-246208.55"/>
    <x v="35"/>
  </r>
  <r>
    <m/>
    <x v="337"/>
    <s v="Credit Note"/>
    <s v="4401620130"/>
    <s v="BUILDERS WAREHOUSE:BRYANSTON"/>
    <s v="SEEDLINGS ASS 28884"/>
    <n v="-10"/>
    <n v="33.5"/>
    <n v="-335"/>
    <n v="-246543.55"/>
    <x v="35"/>
  </r>
  <r>
    <m/>
    <x v="338"/>
    <s v="Credit Note"/>
    <s v="1288"/>
    <s v="RAINBOW GARDEN AND HOME CENTRE"/>
    <s v="SEEDLINGS ASS"/>
    <n v="-22"/>
    <n v="31.8"/>
    <n v="-699.6"/>
    <n v="-247243.15"/>
    <x v="35"/>
  </r>
  <r>
    <m/>
    <x v="338"/>
    <s v="Credit Note"/>
    <s v="1287"/>
    <s v="HABITITNAK/KEENGRO"/>
    <s v="SEEDLINGS ASS"/>
    <n v="-6"/>
    <n v="28.55"/>
    <n v="-171.3"/>
    <n v="-247414.44999999998"/>
    <x v="35"/>
  </r>
  <r>
    <m/>
    <x v="338"/>
    <s v="Credit Note"/>
    <s v="4401620676"/>
    <s v="BUILDERS WAREHOUSE:EMALALHENI"/>
    <s v="SEEDLINGS ASS 28884"/>
    <n v="-37"/>
    <n v="33.5"/>
    <n v="-1239.5"/>
    <n v="-248653.94999999998"/>
    <x v="35"/>
  </r>
  <r>
    <m/>
    <x v="338"/>
    <s v="Credit Note"/>
    <s v="4401620682"/>
    <s v="BUILDERS WAREHOUSE:NORWOOD"/>
    <s v="SEEDLINGS ASS 28884"/>
    <n v="-10"/>
    <n v="33.5"/>
    <n v="-335"/>
    <n v="-248988.94999999998"/>
    <x v="35"/>
  </r>
  <r>
    <m/>
    <x v="338"/>
    <s v="Credit Note"/>
    <s v="4401620618"/>
    <s v="BUILDERS WAREHOUSE:STRUBENS VALLEY"/>
    <s v="SEEDLINGS ASS 28884"/>
    <n v="-40"/>
    <n v="28.95"/>
    <n v="-1158"/>
    <n v="-250146.94999999998"/>
    <x v="35"/>
  </r>
  <r>
    <m/>
    <x v="338"/>
    <s v="Credit Note"/>
    <s v="4401620691"/>
    <s v="BUILDERS WAREHOUSE:NOORDHEUWEL"/>
    <s v="SEEDLINGS ASS 28884"/>
    <n v="-10"/>
    <n v="28.95"/>
    <n v="-289.5"/>
    <n v="-250436.44999999998"/>
    <x v="35"/>
  </r>
  <r>
    <m/>
    <x v="338"/>
    <s v="Credit Note"/>
    <s v="4401620680"/>
    <s v="BUILDERS WAREHOUSE:ROBINDALE"/>
    <s v="SEEDLINGS ASS 28884"/>
    <n v="-20"/>
    <n v="28.95"/>
    <n v="-579"/>
    <n v="-251015.44999999998"/>
    <x v="35"/>
  </r>
  <r>
    <m/>
    <x v="338"/>
    <s v="Credit Note"/>
    <s v="4401620704"/>
    <s v="BUILDERS WAREHOUSE:MIDDELBURG"/>
    <s v="SEEDLINGS ASS 28884"/>
    <n v="-15"/>
    <n v="33.5"/>
    <n v="-502.5"/>
    <n v="-251517.94999999998"/>
    <x v="35"/>
  </r>
  <r>
    <m/>
    <x v="338"/>
    <s v="Credit Note"/>
    <s v="4401620688"/>
    <s v="BUILDERS WAREHOUSE:KEMPTON PARK"/>
    <s v="SEEDLINGS ASS 28884"/>
    <n v="-51"/>
    <n v="33.5"/>
    <n v="-1708.5"/>
    <n v="-253226.44999999998"/>
    <x v="35"/>
  </r>
  <r>
    <m/>
    <x v="338"/>
    <s v="Credit Note"/>
    <s v="4401620629"/>
    <s v="BUILDERS WAREHOUSE:GREENSTONE"/>
    <s v="SEEDLINGS ASS 28884"/>
    <n v="-11"/>
    <n v="33.5"/>
    <n v="-368.5"/>
    <n v="-253594.94999999998"/>
    <x v="35"/>
  </r>
  <r>
    <m/>
    <x v="339"/>
    <s v="Credit Note"/>
    <s v="28932"/>
    <s v="LIFESTYLE HOME GARDEN"/>
    <s v="SEEDLINGS ASS"/>
    <n v="-2"/>
    <n v="30"/>
    <n v="-60"/>
    <n v="-253654.94999999998"/>
    <x v="35"/>
  </r>
  <r>
    <m/>
    <x v="339"/>
    <s v="Credit Note"/>
    <s v="28931"/>
    <s v="LIFESTYLE HOME GARDEN"/>
    <s v="SEEDLINGS ASS"/>
    <n v="-60"/>
    <n v="30"/>
    <n v="-1800"/>
    <n v="-255454.94999999998"/>
    <x v="35"/>
  </r>
  <r>
    <m/>
    <x v="339"/>
    <s v="Credit Note"/>
    <s v="1213"/>
    <s v="CENTRAL NURSERY DEPOT"/>
    <s v="SEEDLINGS ASS"/>
    <n v="-60"/>
    <n v="33.99"/>
    <n v="-2039.4"/>
    <n v="-257494.34999999998"/>
    <x v="35"/>
  </r>
  <r>
    <m/>
    <x v="339"/>
    <s v="Credit Note"/>
    <s v="4401621153"/>
    <s v="BUILDERS WAREHOUSE:ZAMBEZI"/>
    <s v="SEEDLINGS ASS 28884"/>
    <n v="-10"/>
    <n v="28.95"/>
    <n v="-289.5"/>
    <n v="-257783.84999999998"/>
    <x v="35"/>
  </r>
  <r>
    <m/>
    <x v="339"/>
    <s v="Credit Note"/>
    <s v="4401621147"/>
    <s v="BUILDERS WAREHOUSE:CEDAR SQUARE"/>
    <s v="SEEDLINGS ASS 28884"/>
    <n v="-33"/>
    <n v="28.95"/>
    <n v="-955.35"/>
    <n v="-258739.19999999998"/>
    <x v="35"/>
  </r>
  <r>
    <m/>
    <x v="339"/>
    <s v="Credit Note"/>
    <s v="4401621132"/>
    <s v="BUILDERS WAREHOUSE:FOURWAYS"/>
    <s v="SEEDLINGS ASS 28884"/>
    <n v="-10"/>
    <n v="28.95"/>
    <n v="-289.5"/>
    <n v="-259028.69999999998"/>
    <x v="35"/>
  </r>
  <r>
    <m/>
    <x v="339"/>
    <s v="Credit Note"/>
    <s v="4401621149"/>
    <s v="BUILDERS WAREHOUSE:LYNNWOOD"/>
    <s v="SEEDLINGS ASS 28884"/>
    <n v="-15"/>
    <n v="28.95"/>
    <n v="-434.25"/>
    <n v="-259462.94999999998"/>
    <x v="35"/>
  </r>
  <r>
    <m/>
    <x v="339"/>
    <s v="Credit Note"/>
    <s v="4401621120"/>
    <s v="BUILDERS WAREHOUSE:SILVERLAKES"/>
    <s v="SEEDLINGS ASS 28884"/>
    <n v="-80"/>
    <n v="28.95"/>
    <n v="-2316"/>
    <n v="-261778.94999999998"/>
    <x v="35"/>
  </r>
  <r>
    <m/>
    <x v="339"/>
    <s v="Credit Note"/>
    <s v="4401621063"/>
    <s v="BUILDERS WAREHOUSE:CENTURION"/>
    <s v="SEEDLINGS ASS 28884"/>
    <n v="-43"/>
    <n v="28.95"/>
    <n v="-1244.8499999999999"/>
    <n v="-263023.8"/>
    <x v="35"/>
  </r>
  <r>
    <m/>
    <x v="339"/>
    <s v="Credit Note"/>
    <s v="4401621107"/>
    <s v="BUILDERS WAREHOUSE:CHERRY LANE"/>
    <s v="SEEDLINGS ASS 28884"/>
    <n v="-15"/>
    <n v="33.5"/>
    <n v="-502.5"/>
    <n v="-263526.3"/>
    <x v="35"/>
  </r>
  <r>
    <m/>
    <x v="350"/>
    <s v="Credit Note"/>
    <s v="4401621592"/>
    <s v="BUILDERS WAREHOUSE:SECUNDA"/>
    <s v="SEEDLINGS ASS 28884"/>
    <n v="-150"/>
    <n v="33.5"/>
    <n v="-5025"/>
    <n v="-268551.3"/>
    <x v="35"/>
  </r>
  <r>
    <m/>
    <x v="350"/>
    <s v="Credit Note"/>
    <s v="49747"/>
    <s v="FH CHAMBERLAIN TRADING (PTY) LTD:CENTURION"/>
    <s v="SEEDLINGS ASS"/>
    <n v="-10"/>
    <n v="33.5"/>
    <n v="-335"/>
    <n v="-268886.3"/>
    <x v="35"/>
  </r>
  <r>
    <m/>
    <x v="350"/>
    <s v="Credit Note"/>
    <s v="49746"/>
    <s v="FH CHAMBERLAIN TRADING (PTY) LTD:CENTURION"/>
    <s v="SEEDLINGS ASS"/>
    <n v="-47"/>
    <n v="33.5"/>
    <n v="-1574.5"/>
    <n v="-270460.79999999999"/>
    <x v="35"/>
  </r>
  <r>
    <m/>
    <x v="350"/>
    <s v="Credit Note"/>
    <s v="49746"/>
    <s v="FH CHAMBERLAIN TRADING (PTY) LTD:CENTURION"/>
    <s v="SEEDLINGS ASS"/>
    <n v="-12"/>
    <n v="33.5"/>
    <n v="-402"/>
    <n v="-270862.8"/>
    <x v="35"/>
  </r>
  <r>
    <m/>
    <x v="350"/>
    <s v="Credit Note"/>
    <s v="4401621481"/>
    <s v="BUILDERS WAREHOUSE:SOUTHGATE"/>
    <s v="SEEDLINGS ASS 28884"/>
    <n v="-50"/>
    <n v="33.5"/>
    <n v="-1675"/>
    <n v="-272537.8"/>
    <x v="35"/>
  </r>
  <r>
    <m/>
    <x v="350"/>
    <s v="Credit Note"/>
    <s v="4401621562"/>
    <s v="BUILDERS WAREHOUSE:CRAIGHALL PARK"/>
    <s v="SEEDLINGS ASS 28884"/>
    <n v="-25"/>
    <n v="33.5"/>
    <n v="-837.5"/>
    <n v="-273375.3"/>
    <x v="35"/>
  </r>
  <r>
    <m/>
    <x v="350"/>
    <s v="Credit Note"/>
    <s v="4401621545"/>
    <s v="BUILDERS WAREHOUSE:NEWCASTLE"/>
    <s v="SEEDLINGS ASS 28884"/>
    <n v="-100"/>
    <n v="33.5"/>
    <n v="-3350"/>
    <n v="-276725.3"/>
    <x v="35"/>
  </r>
  <r>
    <m/>
    <x v="342"/>
    <s v="Credit Note"/>
    <s v="16181"/>
    <s v="GARDENSHOP PARKTOWN"/>
    <s v="SEEDLINGS ASS"/>
    <n v="-55"/>
    <n v="33.5"/>
    <n v="-1842.5"/>
    <n v="-278567.8"/>
    <x v="35"/>
  </r>
  <r>
    <m/>
    <x v="342"/>
    <s v="Credit Note"/>
    <s v="RTS1041598"/>
    <s v="RIVERSIDE MICA"/>
    <s v="SEEDLINGS ASS"/>
    <n v="-4"/>
    <n v="28.99"/>
    <n v="-115.96"/>
    <n v="-278683.76"/>
    <x v="35"/>
  </r>
  <r>
    <m/>
    <x v="342"/>
    <s v="Credit Note"/>
    <s v="20855"/>
    <s v="FH CHAMBERLAIN TRADING (PTY) LTD:STRUBENSVALLEY"/>
    <s v="SEEDLINGS ASS"/>
    <n v="-30"/>
    <n v="33.5"/>
    <n v="-1005"/>
    <n v="-279688.76"/>
    <x v="35"/>
  </r>
  <r>
    <m/>
    <x v="342"/>
    <s v="Credit Note"/>
    <s v="33124"/>
    <s v="FH CHAMBERLAIN TRADING (PTY) LTD:SILVER LAKES"/>
    <s v="SEEDLINGS ASS"/>
    <n v="-44"/>
    <n v="33.5"/>
    <n v="-1474"/>
    <n v="-281162.76"/>
    <x v="35"/>
  </r>
  <r>
    <m/>
    <x v="342"/>
    <s v="Credit Note"/>
    <s v="33125"/>
    <s v="FH CHAMBERLAIN TRADING (PTY) LTD:SILVER LAKES"/>
    <s v="SEEDLINGS ASS"/>
    <n v="-2"/>
    <n v="33.5"/>
    <n v="-67"/>
    <n v="-281229.76"/>
    <x v="35"/>
  </r>
  <r>
    <m/>
    <x v="342"/>
    <s v="Credit Note"/>
    <s v="4401621910"/>
    <s v="BUILDERS WAREHOUSE:LAMBTON"/>
    <s v="SEEDLINGS ASS 28884"/>
    <n v="-64"/>
    <n v="33.5"/>
    <n v="-2144"/>
    <n v="-283373.76"/>
    <x v="35"/>
  </r>
  <r>
    <m/>
    <x v="342"/>
    <s v="Credit Note"/>
    <s v="4401622014"/>
    <s v="BUILDERS WAREHOUSE:GREENSTONE"/>
    <s v="SEEDLINGS ASS 28884"/>
    <n v="-11"/>
    <n v="33.5"/>
    <n v="-368.5"/>
    <n v="-283742.26"/>
    <x v="35"/>
  </r>
  <r>
    <m/>
    <x v="342"/>
    <s v="Credit Note"/>
    <s v="4401622062"/>
    <s v="BUILDERS WAREHOUSE:GEZINA NEW"/>
    <s v="SEEDLINGS ASS 28884"/>
    <n v="-60"/>
    <n v="28.95"/>
    <n v="-1737"/>
    <n v="-285479.26"/>
    <x v="35"/>
  </r>
  <r>
    <m/>
    <x v="342"/>
    <s v="Credit Note"/>
    <s v="4401621986"/>
    <s v="BUILDERS WAREHOUSE:FLORIDA GLEN"/>
    <s v="SEEDLINGS ASS 28884"/>
    <n v="-20"/>
    <n v="28.95"/>
    <n v="-579"/>
    <n v="-286058.26"/>
    <x v="35"/>
  </r>
  <r>
    <m/>
    <x v="342"/>
    <s v="Credit Note"/>
    <s v="4401622033"/>
    <s v="BUILDERS WAREHOUSE:VEREENIGING"/>
    <s v="SEEDLINGS ASS 28884"/>
    <n v="-123"/>
    <n v="33.5"/>
    <n v="-4120.5"/>
    <n v="-290178.76"/>
    <x v="35"/>
  </r>
  <r>
    <m/>
    <x v="342"/>
    <s v="Credit Note"/>
    <s v="1346"/>
    <s v="LITTLE AUSTRIA"/>
    <s v="SEEDLINGS ASS"/>
    <n v="-8"/>
    <n v="28.95"/>
    <n v="-231.6"/>
    <n v="-290410.36"/>
    <x v="35"/>
  </r>
  <r>
    <m/>
    <x v="342"/>
    <s v="Credit Note"/>
    <s v="1347"/>
    <s v="CRISANRA KWEKERY"/>
    <s v="SEEDLINGS ASS"/>
    <n v="-6"/>
    <n v="27.8"/>
    <n v="-166.8"/>
    <n v="-290577.15999999997"/>
    <x v="35"/>
  </r>
  <r>
    <m/>
    <x v="349"/>
    <s v="Credit Note"/>
    <s v="90860A"/>
    <s v="THYME SQUARE"/>
    <s v="SEEDLINGS ASS"/>
    <n v="-61"/>
    <n v="28.95"/>
    <n v="-1765.95"/>
    <n v="-292343.11"/>
    <x v="35"/>
  </r>
  <r>
    <m/>
    <x v="349"/>
    <s v="Credit Note"/>
    <s v="1216"/>
    <s v="MONTANA GARDEN PAVILION"/>
    <s v="SEEDLINGS ASS"/>
    <n v="-62"/>
    <n v="31.8"/>
    <n v="-1971.6"/>
    <n v="-294314.70999999996"/>
    <x v="35"/>
  </r>
  <r>
    <m/>
    <x v="349"/>
    <s v="Credit Note"/>
    <s v="1217"/>
    <s v="MONTANA GARDEN PAVILION"/>
    <s v="SEEDLINGS ASS"/>
    <n v="-9"/>
    <n v="31.8"/>
    <n v="-286.2"/>
    <n v="-294600.90999999997"/>
    <x v="35"/>
  </r>
  <r>
    <m/>
    <x v="349"/>
    <s v="Credit Note"/>
    <s v="1219"/>
    <s v="YEBO YES PLANTS"/>
    <s v="SEEDLINGS ASS"/>
    <n v="-30"/>
    <n v="31.8"/>
    <n v="-954"/>
    <n v="-295554.90999999997"/>
    <x v="35"/>
  </r>
  <r>
    <m/>
    <x v="349"/>
    <s v="Credit Note"/>
    <s v="1218"/>
    <s v="GARDEN CREATIONS"/>
    <s v="SEEDLINGS ASS"/>
    <n v="-16"/>
    <n v="31.8"/>
    <n v="-508.8"/>
    <n v="-296063.70999999996"/>
    <x v="35"/>
  </r>
  <r>
    <m/>
    <x v="349"/>
    <s v="Credit Note"/>
    <s v="4401622302"/>
    <s v="BUILDERS WAREHOUSE:BLOEMFONTEIN"/>
    <s v="SEEDLINGS ASS 28884"/>
    <n v="-50"/>
    <n v="33.5"/>
    <n v="-1675"/>
    <n v="-297738.70999999996"/>
    <x v="35"/>
  </r>
  <r>
    <m/>
    <x v="349"/>
    <s v="Credit Note"/>
    <s v="4401622312"/>
    <s v="BUILDERS WAREHOUSE:NELSPRUIT"/>
    <s v="SEEDLINGS ASS 28884"/>
    <n v="-200"/>
    <n v="33.5"/>
    <n v="-6700"/>
    <n v="-304438.70999999996"/>
    <x v="35"/>
  </r>
  <r>
    <m/>
    <x v="349"/>
    <s v="Credit Note"/>
    <s v="4401622279"/>
    <s v="BUILDERS WAREHOUSE:NEWMARKET"/>
    <s v="SEEDLINGS ASS 28884"/>
    <n v="-17"/>
    <n v="33.5"/>
    <n v="-569.5"/>
    <n v="-305008.20999999996"/>
    <x v="35"/>
  </r>
  <r>
    <m/>
    <x v="349"/>
    <s v="Credit Note"/>
    <s v="4401622310"/>
    <s v="BUILDERS WAREHOUSE:NORTHMEAD"/>
    <s v="SEEDLINGS ASS 28884"/>
    <n v="-19"/>
    <n v="33.5"/>
    <n v="-636.5"/>
    <n v="-305644.70999999996"/>
    <x v="35"/>
  </r>
  <r>
    <m/>
    <x v="349"/>
    <s v="Credit Note"/>
    <s v="4401622266"/>
    <s v="BUILDERS WAREHOUSE:BOKSBURG (NEW)"/>
    <s v="SEEDLINGS ASS 28884"/>
    <n v="-30"/>
    <n v="33.5"/>
    <n v="-1005"/>
    <n v="-306649.70999999996"/>
    <x v="35"/>
  </r>
  <r>
    <m/>
    <x v="349"/>
    <s v="Credit Note"/>
    <s v="4401622315"/>
    <s v="BUILDERS WAREHOUSE:SUNWARD PARK"/>
    <s v="SEEDLINGS ASS 28884"/>
    <n v="-100"/>
    <n v="33.5"/>
    <n v="-3350"/>
    <n v="-309999.70999999996"/>
    <x v="35"/>
  </r>
  <r>
    <m/>
    <x v="349"/>
    <s v="Credit Note"/>
    <s v="4401622232"/>
    <s v="BUILDERS WAREHOUSE:GLEN EAGLES"/>
    <s v="SEEDLINGS ASS 28884"/>
    <n v="-45"/>
    <n v="33.5"/>
    <n v="-1507.5"/>
    <n v="-311507.20999999996"/>
    <x v="35"/>
  </r>
  <r>
    <m/>
    <x v="349"/>
    <s v="Credit Note"/>
    <s v="4401622334"/>
    <s v="BUILDERS WAREHOUSE:CEDAR SQUARE"/>
    <s v="SEEDLINGS ASS 28884"/>
    <n v="-7"/>
    <n v="28.95"/>
    <n v="-202.65"/>
    <n v="-311709.86"/>
    <x v="35"/>
  </r>
  <r>
    <m/>
    <x v="349"/>
    <s v="Credit Note"/>
    <s v="4401622332"/>
    <s v="BUILDERS WAREHOUSE:EDENVALE"/>
    <s v="SEEDLINGS ASS 28884"/>
    <n v="-10"/>
    <n v="33.5"/>
    <n v="-335"/>
    <n v="-312044.86"/>
    <x v="35"/>
  </r>
  <r>
    <m/>
    <x v="349"/>
    <s v="Credit Note"/>
    <s v="4401622325"/>
    <s v="BUILDERS WAREHOUSE:BETHLEHEM"/>
    <s v="SEEDLINGS ASS 28884"/>
    <n v="-200"/>
    <n v="33.5"/>
    <n v="-6700"/>
    <n v="-318744.86"/>
    <x v="35"/>
  </r>
  <r>
    <m/>
    <x v="348"/>
    <s v="Credit Note"/>
    <s v="4401622808"/>
    <s v="BUILDERS WAREHOUSE:WOODLANDS"/>
    <s v="SEEDLINGS ASS 28884"/>
    <n v="-65"/>
    <n v="28.95"/>
    <n v="-1881.75"/>
    <n v="-320626.61"/>
    <x v="35"/>
  </r>
  <r>
    <m/>
    <x v="348"/>
    <s v="Credit Note"/>
    <s v="4401622830"/>
    <s v="BUILDERS WAREHOUSE:RUSTENBURG"/>
    <s v="SEEDLINGS ASS 28884"/>
    <n v="-80"/>
    <n v="33.5"/>
    <n v="-2680"/>
    <n v="-323306.61"/>
    <x v="35"/>
  </r>
  <r>
    <m/>
    <x v="348"/>
    <s v="Credit Note"/>
    <s v="4401622820"/>
    <s v="BUILDERS WAREHOUSE:ZAMBEZI"/>
    <s v="SEEDLINGS ASS 28884"/>
    <n v="-20"/>
    <n v="28.95"/>
    <n v="-579"/>
    <n v="-323885.61"/>
    <x v="35"/>
  </r>
  <r>
    <m/>
    <x v="348"/>
    <s v="Credit Note"/>
    <s v="4401622831"/>
    <s v="BUILDERS WAREHOUSE:LYNNWOOD"/>
    <s v="SEEDLINGS ASS 28884"/>
    <n v="-20"/>
    <n v="28.95"/>
    <n v="-579"/>
    <n v="-324464.61"/>
    <x v="35"/>
  </r>
  <r>
    <m/>
    <x v="348"/>
    <s v="Credit Note"/>
    <s v="90868A"/>
    <s v="BUILDERS WAREHOUSE:LYNNWOOD"/>
    <s v="SEEDLINGS ASS 28884"/>
    <n v="-21"/>
    <n v="28.95"/>
    <n v="-607.95000000000005"/>
    <n v="-325072.56"/>
    <x v="35"/>
  </r>
  <r>
    <m/>
    <x v="348"/>
    <s v="Credit Note"/>
    <s v="90868A"/>
    <s v="BUILDERS WAREHOUSE:LYNNWOOD"/>
    <s v="SEEDLINGS ASS 28884"/>
    <n v="-10"/>
    <n v="28.95"/>
    <n v="-289.5"/>
    <n v="-325362.06"/>
    <x v="35"/>
  </r>
  <r>
    <m/>
    <x v="348"/>
    <s v="Credit Note"/>
    <s v="4401622744"/>
    <s v="BUILDERS WAREHOUSE:RASLOUW"/>
    <s v="SEEDLINGS ASS 28884"/>
    <n v="-30"/>
    <n v="28.95"/>
    <n v="-868.5"/>
    <n v="-326230.56"/>
    <x v="35"/>
  </r>
  <r>
    <m/>
    <x v="348"/>
    <s v="Credit Note"/>
    <s v="4401622817"/>
    <s v="BUILDERS WAREHOUSE:ERASMUS PARK"/>
    <s v="SEEDLINGS ASS 28884"/>
    <n v="-40"/>
    <n v="28.95"/>
    <n v="-1158"/>
    <n v="-327388.56"/>
    <x v="35"/>
  </r>
  <r>
    <m/>
    <x v="348"/>
    <s v="Credit Note"/>
    <s v="4401622827"/>
    <s v="BUILDERS WAREHOUSE:NORWOOD"/>
    <s v="SEEDLINGS ASS 28884"/>
    <n v="-10"/>
    <n v="33.5"/>
    <n v="-335"/>
    <n v="-327723.56"/>
    <x v="35"/>
  </r>
  <r>
    <m/>
    <x v="340"/>
    <s v="Credit Note"/>
    <s v="4401623120"/>
    <s v="BUILDERS WAREHOUSE:KLERKSDORP"/>
    <s v="SEEDLINGS ASS 28884"/>
    <n v="-66"/>
    <n v="33.5"/>
    <n v="-2211"/>
    <n v="-329934.56"/>
    <x v="35"/>
  </r>
  <r>
    <m/>
    <x v="340"/>
    <s v="Credit Note"/>
    <s v="4401623131"/>
    <s v="BUILDERS WAREHOUSE:MIDRAND"/>
    <s v="SEEDLINGS ASS 28884"/>
    <n v="-100"/>
    <n v="28.95"/>
    <n v="-2895"/>
    <n v="-332829.56"/>
    <x v="35"/>
  </r>
  <r>
    <m/>
    <x v="340"/>
    <s v="Credit Note"/>
    <s v="4401623032"/>
    <s v="BUILDERS WAREHOUSE:SILVERLAKES"/>
    <s v="SEEDLINGS ASS 28884"/>
    <n v="-48"/>
    <n v="28.95"/>
    <n v="-1389.6"/>
    <n v="-334219.15999999997"/>
    <x v="35"/>
  </r>
  <r>
    <m/>
    <x v="340"/>
    <s v="Credit Note"/>
    <s v="90878A"/>
    <s v="BUILDERS WAREHOUSE:SILVERLAKES"/>
    <s v="SEEDLINGS ASS 28884"/>
    <n v="-6"/>
    <n v="28.95"/>
    <n v="-173.7"/>
    <n v="-334392.86"/>
    <x v="35"/>
  </r>
  <r>
    <m/>
    <x v="340"/>
    <s v="Credit Note"/>
    <s v="4401623102"/>
    <s v="BUILDERS WAREHOUSE:ROBINDALE"/>
    <s v="SEEDLINGS ASS 28884"/>
    <n v="-10"/>
    <n v="28.95"/>
    <n v="-289.5"/>
    <n v="-334682.36"/>
    <x v="35"/>
  </r>
  <r>
    <m/>
    <x v="340"/>
    <s v="Credit Note"/>
    <s v="4401623129"/>
    <s v="BUILDERS WAREHOUSE:FOURWAYS"/>
    <s v="SEEDLINGS ASS 28884"/>
    <n v="-15"/>
    <n v="28.95"/>
    <n v="-434.25"/>
    <n v="-335116.61"/>
    <x v="35"/>
  </r>
  <r>
    <m/>
    <x v="340"/>
    <s v="Credit Note"/>
    <s v="4401623135"/>
    <s v="BUILDERS WAREHOUSE:RIVONIA"/>
    <s v="SEEDLINGS ASS 28884"/>
    <n v="-20"/>
    <n v="28.95"/>
    <n v="-579"/>
    <n v="-335695.61"/>
    <x v="35"/>
  </r>
  <r>
    <m/>
    <x v="340"/>
    <s v="Credit Note"/>
    <s v="4401623151"/>
    <s v="BUILDERS WAREHOUSE:NORTHRIDING"/>
    <s v="SEEDLINGS ASS 28884"/>
    <n v="-80"/>
    <n v="33.5"/>
    <n v="-2680"/>
    <n v="-338375.61"/>
    <x v="35"/>
  </r>
  <r>
    <m/>
    <x v="340"/>
    <s v="Credit Note"/>
    <s v="4401623086"/>
    <s v="BUILDERS WAREHOUSE:GLEN EAGLES"/>
    <s v="SEEDLINGS ASS 28884"/>
    <n v="-10"/>
    <n v="33.5"/>
    <n v="-335"/>
    <n v="-338710.61"/>
    <x v="35"/>
  </r>
  <r>
    <m/>
    <x v="341"/>
    <s v="Credit Note"/>
    <s v="1401"/>
    <s v="HILLCREST NURSERY"/>
    <s v="SEEDLINGS ASS"/>
    <n v="-70"/>
    <n v="33.5"/>
    <n v="-2345"/>
    <n v="-341055.61"/>
    <x v="35"/>
  </r>
  <r>
    <m/>
    <x v="341"/>
    <s v="Credit Note"/>
    <s v="1348"/>
    <s v="THYME SQUARE"/>
    <s v="SEEDLINGS ASS"/>
    <n v="-7"/>
    <n v="28.95"/>
    <n v="-202.65"/>
    <n v="-341258.26"/>
    <x v="35"/>
  </r>
  <r>
    <m/>
    <x v="341"/>
    <s v="Credit Note"/>
    <s v="1159"/>
    <s v="CRISANRA KWEKERY"/>
    <s v="SEEDLINGS ASS"/>
    <n v="-9"/>
    <n v="27.8"/>
    <n v="-250.2"/>
    <n v="-341508.46"/>
    <x v="35"/>
  </r>
  <r>
    <m/>
    <x v="341"/>
    <s v="Credit Note"/>
    <s v="1158"/>
    <s v="LITTLE AUSTRIA"/>
    <s v="SEEDLINGS ASS"/>
    <n v="-9"/>
    <n v="28.95"/>
    <n v="-260.55"/>
    <n v="-341769.01"/>
    <x v="35"/>
  </r>
  <r>
    <m/>
    <x v="341"/>
    <s v="Credit Note"/>
    <s v="17334"/>
    <s v="FH CHAMBERLAIN TRADING (PTY) LTD:RIVIERA"/>
    <s v="SEEDLINGS ASS"/>
    <n v="-36"/>
    <n v="33.5"/>
    <n v="-1206"/>
    <n v="-342975.01"/>
    <x v="35"/>
  </r>
  <r>
    <m/>
    <x v="341"/>
    <s v="Credit Note"/>
    <s v="4401623485"/>
    <s v="BUILDERS WAREHOUSE:NORTHMEAD"/>
    <s v="SEEDLINGS ASS 28884"/>
    <n v="-17"/>
    <n v="33.5"/>
    <n v="-569.5"/>
    <n v="-343544.51"/>
    <x v="35"/>
  </r>
  <r>
    <m/>
    <x v="341"/>
    <s v="Credit Note"/>
    <s v="4401623379"/>
    <s v="BUILDERS WAREHOUSE:NEWMARKET"/>
    <s v="SEEDLINGS ASS 28884"/>
    <n v="-60"/>
    <n v="33.5"/>
    <n v="-2010"/>
    <n v="-345554.51"/>
    <x v="35"/>
  </r>
  <r>
    <m/>
    <x v="341"/>
    <s v="Credit Note"/>
    <s v="4401623415"/>
    <s v="BUILDERS WAREHOUSE:EDENVALE"/>
    <s v="SEEDLINGS ASS 28884"/>
    <n v="-50"/>
    <n v="33.5"/>
    <n v="-1675"/>
    <n v="-347229.51"/>
    <x v="35"/>
  </r>
  <r>
    <m/>
    <x v="341"/>
    <s v="Credit Note"/>
    <s v="4401623470"/>
    <s v="BUILDERS WAREHOUSE:CRAIGHALL PARK"/>
    <s v="SEEDLINGS ASS 28884"/>
    <n v="-5"/>
    <n v="33.5"/>
    <n v="-167.5"/>
    <n v="-347397.01"/>
    <x v="35"/>
  </r>
  <r>
    <m/>
    <x v="341"/>
    <s v="Credit Note"/>
    <s v="4401623483"/>
    <s v="BUILDERS WAREHOUSE:THOHOYANDOU"/>
    <s v="SEEDLINGS ASS 28884"/>
    <n v="-250"/>
    <n v="33.5"/>
    <n v="-8375"/>
    <n v="-355772.01"/>
    <x v="35"/>
  </r>
  <r>
    <m/>
    <x v="341"/>
    <s v="Credit Note"/>
    <s v="4401623487"/>
    <s v="BUILDERS WAREHOUSE:BEDWORTH PARK"/>
    <s v="SEEDLINGS ASS 28884"/>
    <n v="-80"/>
    <n v="33.5"/>
    <n v="-2680"/>
    <n v="-358452.01"/>
    <x v="35"/>
  </r>
  <r>
    <s v="Total for 28884"/>
    <x v="0"/>
    <m/>
    <m/>
    <m/>
    <m/>
    <n v="-10909"/>
    <m/>
    <n v="-358452.01"/>
    <m/>
    <x v="0"/>
  </r>
  <r>
    <s v="SUCCULENT 9CM"/>
    <x v="0"/>
    <m/>
    <m/>
    <m/>
    <m/>
    <m/>
    <m/>
    <m/>
    <m/>
    <x v="0"/>
  </r>
  <r>
    <m/>
    <x v="345"/>
    <s v="Credit Note"/>
    <s v="1206"/>
    <s v="THYME SQUARE"/>
    <s v="SUCCULENT 9CM"/>
    <n v="-1"/>
    <n v="28.95"/>
    <n v="-28.95"/>
    <n v="-28.95"/>
    <x v="37"/>
  </r>
  <r>
    <m/>
    <x v="341"/>
    <s v="Credit Note"/>
    <s v="1348"/>
    <s v="THYME SQUARE"/>
    <s v="SUCCULENT 9CM"/>
    <n v="-4"/>
    <n v="11.95"/>
    <n v="-47.8"/>
    <n v="-76.75"/>
    <x v="37"/>
  </r>
  <r>
    <s v="Total for SUCCULENT 9CM"/>
    <x v="0"/>
    <m/>
    <m/>
    <m/>
    <m/>
    <n v="-5"/>
    <m/>
    <n v="-76.75"/>
    <m/>
    <x v="0"/>
  </r>
  <r>
    <s v="BUILDERS REBATE"/>
    <x v="0"/>
    <m/>
    <m/>
    <m/>
    <m/>
    <m/>
    <m/>
    <m/>
    <m/>
    <x v="0"/>
  </r>
  <r>
    <m/>
    <x v="341"/>
    <s v="Credit Note"/>
    <s v="26042025"/>
    <s v="BUILDERS WAREHOUSE"/>
    <s v="BUILDERS REBATE"/>
    <n v="-1"/>
    <n v="58536.41"/>
    <n v="-58536.41"/>
    <n v="-58536.41"/>
    <x v="39"/>
  </r>
  <r>
    <s v="Total for BUILDERS REBATE"/>
    <x v="0"/>
    <m/>
    <m/>
    <m/>
    <m/>
    <n v="-1"/>
    <m/>
    <n v="-58536.41"/>
    <m/>
    <x v="0"/>
  </r>
  <r>
    <s v="D&amp;H"/>
    <x v="0"/>
    <m/>
    <m/>
    <m/>
    <m/>
    <m/>
    <m/>
    <m/>
    <m/>
    <x v="0"/>
  </r>
  <r>
    <m/>
    <x v="333"/>
    <s v="Credit Note"/>
    <s v="28901"/>
    <s v="LIFESTYLE HOME GARDEN"/>
    <s v="DELIVERY AND HANDLING / 14%"/>
    <n v="-1"/>
    <n v="254.1"/>
    <n v="-254.1"/>
    <n v="-254.1"/>
    <x v="40"/>
  </r>
  <r>
    <m/>
    <x v="337"/>
    <s v="Credit Note"/>
    <s v="28924"/>
    <s v="LIFESTYLE HOME GARDEN"/>
    <s v="DELIVERY AND HANDLING / 14%"/>
    <n v="-1"/>
    <n v="421.4"/>
    <n v="-421.4"/>
    <n v="-675.5"/>
    <x v="40"/>
  </r>
  <r>
    <m/>
    <x v="339"/>
    <s v="Credit Note"/>
    <s v="28931"/>
    <s v="LIFESTYLE HOME GARDEN"/>
    <s v="DELIVERY AND HANDLING / 14%"/>
    <n v="-1"/>
    <n v="266.35000000000002"/>
    <n v="-266.35000000000002"/>
    <n v="-941.85"/>
    <x v="40"/>
  </r>
  <r>
    <s v="Total for D&amp;H"/>
    <x v="0"/>
    <m/>
    <m/>
    <m/>
    <m/>
    <n v="-3"/>
    <m/>
    <n v="-941.85"/>
    <m/>
    <x v="0"/>
  </r>
  <r>
    <s v="DISCOUNT"/>
    <x v="0"/>
    <m/>
    <m/>
    <m/>
    <m/>
    <m/>
    <m/>
    <m/>
    <m/>
    <x v="0"/>
  </r>
  <r>
    <m/>
    <x v="347"/>
    <s v="Credit Note"/>
    <s v="1338"/>
    <s v="LITTLE AUSTRIA"/>
    <s v="DISCOUNT / 15%"/>
    <n v="1"/>
    <n v="275.39999999999998"/>
    <n v="275.39999999999998"/>
    <n v="275.39999999999998"/>
    <x v="41"/>
  </r>
  <r>
    <m/>
    <x v="333"/>
    <s v="Credit Note"/>
    <s v="1341"/>
    <s v="CENTRAL NURSERY DEPOT"/>
    <s v="DISCOUNT / 5%"/>
    <n v="1"/>
    <n v="84.97"/>
    <n v="84.97"/>
    <n v="360.37"/>
    <x v="41"/>
  </r>
  <r>
    <m/>
    <x v="336"/>
    <s v="Credit Note"/>
    <s v="1284"/>
    <s v="LITTLE AUSTRIA"/>
    <s v="DISCOUNT / 15%"/>
    <n v="1"/>
    <n v="248.56"/>
    <n v="248.56"/>
    <n v="608.93000000000006"/>
    <x v="41"/>
  </r>
  <r>
    <m/>
    <x v="339"/>
    <s v="Credit Note"/>
    <s v="1213"/>
    <s v="CENTRAL NURSERY DEPOT"/>
    <s v="DISCOUNT / 5%"/>
    <n v="1"/>
    <n v="169.63"/>
    <n v="169.63"/>
    <n v="778.56000000000006"/>
    <x v="41"/>
  </r>
  <r>
    <m/>
    <x v="341"/>
    <s v="Credit Note"/>
    <s v="1158"/>
    <s v="LITTLE AUSTRIA"/>
    <s v="DISCOUNT / 15%"/>
    <n v="1"/>
    <n v="83.81"/>
    <n v="83.81"/>
    <n v="862.37000000000012"/>
    <x v="41"/>
  </r>
  <r>
    <s v="Total for DISCOUNT"/>
    <x v="0"/>
    <m/>
    <m/>
    <m/>
    <m/>
    <n v="5"/>
    <m/>
    <n v="862.37000000000012"/>
    <m/>
    <x v="0"/>
  </r>
  <r>
    <s v="FLORA SELECT MINI PETUNIA 15CM"/>
    <x v="0"/>
    <m/>
    <m/>
    <m/>
    <m/>
    <m/>
    <m/>
    <m/>
    <m/>
    <x v="0"/>
  </r>
  <r>
    <m/>
    <x v="343"/>
    <s v="Credit Note"/>
    <s v="4401616204"/>
    <s v="BUILDERS WAREHOUSE:KLERKSDORP"/>
    <s v="FLORA SELECT MINI PETUNIA 15CM 703610"/>
    <n v="-2"/>
    <n v="41.5"/>
    <n v="-83"/>
    <n v="-83"/>
    <x v="16"/>
  </r>
  <r>
    <m/>
    <x v="343"/>
    <s v="Credit Note"/>
    <s v="4401616193"/>
    <s v="BUILDERS WAREHOUSE:CRAIGHALL PARK"/>
    <s v="FLORA SELECT MINI PETUNIA 15CM 703610"/>
    <n v="-2"/>
    <n v="41.5"/>
    <n v="-83"/>
    <n v="-166"/>
    <x v="16"/>
  </r>
  <r>
    <m/>
    <x v="344"/>
    <s v="Credit Note"/>
    <s v="4401617710"/>
    <s v="BUILDERS WAREHOUSE:NEWCASTLE"/>
    <s v="FLORA SELECT MINI PETUNIA 15CM 703610"/>
    <n v="-2"/>
    <n v="41.5"/>
    <n v="-83"/>
    <n v="-249"/>
    <x v="16"/>
  </r>
  <r>
    <m/>
    <x v="345"/>
    <s v="Credit Note"/>
    <s v="4401618069"/>
    <s v="BUILDERS WAREHOUSE:BLOEMFONTEIN"/>
    <s v="FLORA SELECT MINI PETUNIA 15CM 703610"/>
    <n v="-56"/>
    <n v="41.5"/>
    <n v="-2324"/>
    <n v="-2573"/>
    <x v="16"/>
  </r>
  <r>
    <m/>
    <x v="345"/>
    <s v="Credit Note"/>
    <s v="4401618011"/>
    <s v="BUILDERS WAREHOUSE:EDENVALE"/>
    <s v="FLORA SELECT MINI PETUNIA 15CM 703610"/>
    <n v="-11"/>
    <n v="41.5"/>
    <n v="-456.5"/>
    <n v="-3029.5"/>
    <x v="16"/>
  </r>
  <r>
    <m/>
    <x v="345"/>
    <s v="Credit Note"/>
    <s v="4401618072"/>
    <s v="BUILDERS WAREHOUSE:NEWMARKET"/>
    <s v="FLORA SELECT MINI PETUNIA 15CM 703610"/>
    <n v="-32"/>
    <n v="41.5"/>
    <n v="-1328"/>
    <n v="-4357.5"/>
    <x v="16"/>
  </r>
  <r>
    <m/>
    <x v="346"/>
    <s v="Credit Note"/>
    <s v="4401618641"/>
    <s v="BUILDERS WAREHOUSE:SUNWARD PARK"/>
    <s v="FLORA SELECT MINI PETUNIA 15CM 703610"/>
    <n v="-26"/>
    <n v="41.5"/>
    <n v="-1079"/>
    <n v="-5436.5"/>
    <x v="16"/>
  </r>
  <r>
    <m/>
    <x v="335"/>
    <s v="Credit Note"/>
    <s v="4401619368"/>
    <s v="BUILDERS WAREHOUSE:KLERKSDORP"/>
    <s v="FLORA SELECT MINI PETUNIA 15CM 703610"/>
    <n v="-12"/>
    <n v="41.5"/>
    <n v="-498"/>
    <n v="-5934.5"/>
    <x v="16"/>
  </r>
  <r>
    <m/>
    <x v="339"/>
    <s v="Credit Note"/>
    <s v="4401621147"/>
    <s v="BUILDERS WAREHOUSE:CEDAR SQUARE"/>
    <s v="FLORA SELECT MINI PETUNIA 15CM 703610"/>
    <n v="-8"/>
    <n v="41.5"/>
    <n v="-332"/>
    <n v="-6266.5"/>
    <x v="16"/>
  </r>
  <r>
    <m/>
    <x v="349"/>
    <s v="Credit Note"/>
    <s v="4401622279"/>
    <s v="BUILDERS WAREHOUSE:NEWMARKET"/>
    <s v="FLORA SELECT MINI PETUNIA 15CM 703610"/>
    <n v="-3"/>
    <n v="41.5"/>
    <n v="-124.5"/>
    <n v="-6391"/>
    <x v="16"/>
  </r>
  <r>
    <m/>
    <x v="341"/>
    <s v="Credit Note"/>
    <s v="4401623415"/>
    <s v="BUILDERS WAREHOUSE:EDENVALE"/>
    <s v="FLORA SELECT MINI PETUNIA 15CM 703610"/>
    <n v="-9"/>
    <n v="41.5"/>
    <n v="-373.5"/>
    <n v="-6764.5"/>
    <x v="16"/>
  </r>
  <r>
    <s v="Total for FLORA SELECT MINI PETUNIA 15CM"/>
    <x v="0"/>
    <m/>
    <m/>
    <m/>
    <m/>
    <n v="-163"/>
    <m/>
    <n v="-6764.5"/>
    <m/>
    <x v="0"/>
  </r>
  <r>
    <s v="GAZANIA ASSORTED 12CM"/>
    <x v="0"/>
    <m/>
    <m/>
    <m/>
    <m/>
    <m/>
    <m/>
    <m/>
    <m/>
    <x v="0"/>
  </r>
  <r>
    <m/>
    <x v="344"/>
    <s v="Credit Note"/>
    <s v="1342"/>
    <s v="LOTS OF POTS CENTURION"/>
    <s v="26892054 - GAZANIA ASSORTED 12CM"/>
    <n v="-18"/>
    <n v="21.2"/>
    <n v="-381.6"/>
    <n v="-381.6"/>
    <x v="2"/>
  </r>
  <r>
    <s v="Total for GAZANIA ASSORTED 12CM"/>
    <x v="0"/>
    <m/>
    <m/>
    <m/>
    <m/>
    <n v="-18"/>
    <m/>
    <n v="-381.6"/>
    <m/>
    <x v="0"/>
  </r>
  <r>
    <s v="Sales"/>
    <x v="0"/>
    <m/>
    <m/>
    <m/>
    <m/>
    <m/>
    <m/>
    <m/>
    <m/>
    <x v="0"/>
  </r>
  <r>
    <m/>
    <x v="349"/>
    <s v="Credit Note"/>
    <s v="1751"/>
    <s v="HECKERS GARDEN CENTRE (Pty) Ltd"/>
    <s v="SPONSORSHIP CHILLI FEAST"/>
    <n v="-1"/>
    <n v="2000"/>
    <n v="-2000"/>
    <n v="-2000"/>
    <x v="0"/>
  </r>
  <r>
    <s v="Total for Sales"/>
    <x v="0"/>
    <m/>
    <m/>
    <m/>
    <m/>
    <n v="-1"/>
    <m/>
    <n v="-2000"/>
    <m/>
    <x v="0"/>
  </r>
  <r>
    <s v="SYSTEM"/>
    <x v="0"/>
    <m/>
    <m/>
    <m/>
    <m/>
    <m/>
    <m/>
    <m/>
    <m/>
    <x v="0"/>
  </r>
  <r>
    <m/>
    <x v="341"/>
    <s v="Credit Note"/>
    <s v="26042024"/>
    <s v="BUILDERS WAREHOUSE"/>
    <s v="ACCOUNT MANAGEMENT SYSTEM"/>
    <n v="-1"/>
    <n v="2926.82"/>
    <n v="-2926.82"/>
    <n v="-2926.82"/>
    <x v="46"/>
  </r>
  <r>
    <m/>
    <x v="341"/>
    <s v="Credit Note"/>
    <s v="26042024"/>
    <s v="BUILDERS WAREHOUSE"/>
    <s v="ACCOUNT MANAGEMENT SYSTEM"/>
    <n v="-1"/>
    <n v="468.29"/>
    <n v="-468.29"/>
    <n v="-3395.11"/>
    <x v="46"/>
  </r>
  <r>
    <s v="Total for SYSTEM"/>
    <x v="0"/>
    <m/>
    <m/>
    <m/>
    <m/>
    <n v="-2"/>
    <m/>
    <n v="-3395.11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AB94E-0AF7-479E-A77D-4360C2DBA565}" name="PivotTable2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33" firstHeaderRow="0" firstDataRow="1" firstDataCol="1" rowPageCount="3" colPageCount="1"/>
  <pivotFields count="14">
    <pivotField showAll="0"/>
    <pivotField axis="axisPage" showAll="0">
      <items count="353">
        <item x="236"/>
        <item x="57"/>
        <item x="285"/>
        <item x="220"/>
        <item x="248"/>
        <item x="211"/>
        <item x="144"/>
        <item x="145"/>
        <item x="146"/>
        <item x="249"/>
        <item x="147"/>
        <item x="148"/>
        <item x="286"/>
        <item x="250"/>
        <item x="224"/>
        <item x="212"/>
        <item x="133"/>
        <item x="287"/>
        <item x="251"/>
        <item x="252"/>
        <item x="225"/>
        <item x="149"/>
        <item x="288"/>
        <item x="318"/>
        <item x="222"/>
        <item x="289"/>
        <item x="253"/>
        <item x="150"/>
        <item x="151"/>
        <item x="58"/>
        <item x="152"/>
        <item x="153"/>
        <item x="134"/>
        <item x="213"/>
        <item x="254"/>
        <item x="290"/>
        <item x="221"/>
        <item x="242"/>
        <item x="154"/>
        <item x="226"/>
        <item x="227"/>
        <item x="228"/>
        <item x="255"/>
        <item x="323"/>
        <item x="291"/>
        <item x="59"/>
        <item x="155"/>
        <item x="156"/>
        <item x="157"/>
        <item x="158"/>
        <item x="159"/>
        <item x="160"/>
        <item x="161"/>
        <item x="162"/>
        <item x="135"/>
        <item x="163"/>
        <item x="164"/>
        <item x="165"/>
        <item x="256"/>
        <item x="166"/>
        <item x="167"/>
        <item x="168"/>
        <item x="169"/>
        <item x="60"/>
        <item x="170"/>
        <item x="171"/>
        <item x="136"/>
        <item x="172"/>
        <item x="247"/>
        <item x="292"/>
        <item x="173"/>
        <item x="174"/>
        <item x="175"/>
        <item x="176"/>
        <item x="257"/>
        <item x="61"/>
        <item x="62"/>
        <item x="63"/>
        <item x="293"/>
        <item x="64"/>
        <item x="177"/>
        <item x="178"/>
        <item x="294"/>
        <item x="65"/>
        <item x="179"/>
        <item x="137"/>
        <item x="66"/>
        <item x="180"/>
        <item x="67"/>
        <item x="1"/>
        <item x="229"/>
        <item x="68"/>
        <item x="69"/>
        <item x="230"/>
        <item x="70"/>
        <item x="258"/>
        <item x="71"/>
        <item x="181"/>
        <item x="259"/>
        <item x="72"/>
        <item x="182"/>
        <item x="73"/>
        <item x="260"/>
        <item x="74"/>
        <item x="183"/>
        <item x="327"/>
        <item x="261"/>
        <item x="75"/>
        <item x="231"/>
        <item x="238"/>
        <item x="76"/>
        <item x="295"/>
        <item x="77"/>
        <item x="320"/>
        <item x="262"/>
        <item x="78"/>
        <item x="296"/>
        <item x="79"/>
        <item x="263"/>
        <item x="80"/>
        <item x="232"/>
        <item x="81"/>
        <item x="264"/>
        <item x="265"/>
        <item x="233"/>
        <item x="331"/>
        <item x="82"/>
        <item x="83"/>
        <item x="184"/>
        <item x="84"/>
        <item x="297"/>
        <item x="266"/>
        <item x="85"/>
        <item x="267"/>
        <item x="86"/>
        <item x="87"/>
        <item x="298"/>
        <item x="88"/>
        <item x="185"/>
        <item x="186"/>
        <item x="89"/>
        <item x="90"/>
        <item x="91"/>
        <item x="299"/>
        <item x="243"/>
        <item x="92"/>
        <item x="214"/>
        <item x="93"/>
        <item x="94"/>
        <item x="300"/>
        <item x="268"/>
        <item x="301"/>
        <item x="187"/>
        <item x="188"/>
        <item x="189"/>
        <item x="95"/>
        <item x="269"/>
        <item x="96"/>
        <item x="97"/>
        <item x="270"/>
        <item x="98"/>
        <item x="302"/>
        <item x="99"/>
        <item x="190"/>
        <item x="239"/>
        <item x="100"/>
        <item x="303"/>
        <item x="101"/>
        <item x="223"/>
        <item x="102"/>
        <item x="103"/>
        <item x="322"/>
        <item x="328"/>
        <item x="104"/>
        <item x="105"/>
        <item x="106"/>
        <item x="107"/>
        <item x="108"/>
        <item x="138"/>
        <item x="271"/>
        <item x="109"/>
        <item x="110"/>
        <item x="209"/>
        <item x="111"/>
        <item x="112"/>
        <item x="113"/>
        <item x="114"/>
        <item x="115"/>
        <item x="116"/>
        <item x="284"/>
        <item x="117"/>
        <item x="191"/>
        <item x="118"/>
        <item x="139"/>
        <item x="304"/>
        <item x="119"/>
        <item x="192"/>
        <item x="120"/>
        <item x="272"/>
        <item x="121"/>
        <item x="122"/>
        <item x="193"/>
        <item x="140"/>
        <item x="325"/>
        <item x="123"/>
        <item x="124"/>
        <item x="210"/>
        <item x="194"/>
        <item x="141"/>
        <item x="305"/>
        <item x="195"/>
        <item x="240"/>
        <item x="142"/>
        <item x="125"/>
        <item x="273"/>
        <item x="126"/>
        <item x="241"/>
        <item x="237"/>
        <item x="244"/>
        <item x="306"/>
        <item x="127"/>
        <item x="274"/>
        <item x="128"/>
        <item x="215"/>
        <item x="307"/>
        <item x="129"/>
        <item x="196"/>
        <item x="216"/>
        <item x="197"/>
        <item x="319"/>
        <item x="198"/>
        <item x="283"/>
        <item x="245"/>
        <item x="22"/>
        <item x="275"/>
        <item x="130"/>
        <item x="199"/>
        <item x="234"/>
        <item x="23"/>
        <item x="329"/>
        <item x="276"/>
        <item x="24"/>
        <item x="25"/>
        <item x="200"/>
        <item x="26"/>
        <item x="308"/>
        <item x="201"/>
        <item x="27"/>
        <item x="202"/>
        <item x="203"/>
        <item x="309"/>
        <item x="28"/>
        <item x="29"/>
        <item x="30"/>
        <item x="143"/>
        <item x="31"/>
        <item x="32"/>
        <item x="204"/>
        <item x="321"/>
        <item x="324"/>
        <item x="310"/>
        <item x="33"/>
        <item x="311"/>
        <item x="34"/>
        <item x="6"/>
        <item x="7"/>
        <item x="2"/>
        <item x="205"/>
        <item x="35"/>
        <item x="36"/>
        <item x="37"/>
        <item x="8"/>
        <item x="38"/>
        <item x="277"/>
        <item x="39"/>
        <item x="235"/>
        <item x="217"/>
        <item x="206"/>
        <item x="207"/>
        <item x="208"/>
        <item x="312"/>
        <item x="9"/>
        <item x="278"/>
        <item x="40"/>
        <item x="246"/>
        <item x="313"/>
        <item x="279"/>
        <item x="10"/>
        <item x="41"/>
        <item x="42"/>
        <item x="280"/>
        <item x="314"/>
        <item x="4"/>
        <item x="131"/>
        <item x="43"/>
        <item x="11"/>
        <item x="315"/>
        <item x="44"/>
        <item x="3"/>
        <item x="12"/>
        <item x="13"/>
        <item x="14"/>
        <item x="45"/>
        <item x="15"/>
        <item x="132"/>
        <item x="5"/>
        <item x="218"/>
        <item x="330"/>
        <item x="316"/>
        <item x="16"/>
        <item x="46"/>
        <item x="219"/>
        <item x="17"/>
        <item x="326"/>
        <item x="317"/>
        <item x="52"/>
        <item x="281"/>
        <item x="53"/>
        <item x="47"/>
        <item x="54"/>
        <item x="18"/>
        <item x="282"/>
        <item x="55"/>
        <item x="48"/>
        <item x="49"/>
        <item x="19"/>
        <item x="50"/>
        <item x="56"/>
        <item x="20"/>
        <item x="51"/>
        <item x="21"/>
        <item x="343"/>
        <item x="347"/>
        <item x="332"/>
        <item x="333"/>
        <item x="344"/>
        <item x="345"/>
        <item x="351"/>
        <item x="346"/>
        <item x="334"/>
        <item x="335"/>
        <item x="336"/>
        <item x="337"/>
        <item x="338"/>
        <item x="339"/>
        <item x="350"/>
        <item x="342"/>
        <item x="349"/>
        <item x="348"/>
        <item x="340"/>
        <item x="34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8">
        <item h="1" x="0"/>
        <item x="5"/>
        <item x="2"/>
        <item x="8"/>
        <item x="4"/>
        <item x="9"/>
        <item x="10"/>
        <item x="3"/>
        <item x="6"/>
        <item x="19"/>
        <item x="13"/>
        <item x="14"/>
        <item x="11"/>
        <item x="18"/>
        <item x="43"/>
        <item x="44"/>
        <item x="26"/>
        <item x="27"/>
        <item x="25"/>
        <item x="22"/>
        <item x="28"/>
        <item x="30"/>
        <item x="31"/>
        <item x="32"/>
        <item x="29"/>
        <item x="33"/>
        <item x="34"/>
        <item x="37"/>
        <item x="38"/>
        <item x="15"/>
        <item x="39"/>
        <item x="16"/>
        <item x="21"/>
        <item x="36"/>
        <item x="24"/>
        <item x="40"/>
        <item x="23"/>
        <item x="41"/>
        <item x="42"/>
        <item x="1"/>
        <item x="7"/>
        <item x="17"/>
        <item x="20"/>
        <item x="35"/>
        <item x="12"/>
        <item x="45"/>
        <item x="46"/>
        <item t="default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5">
        <item h="1" sd="0" x="0"/>
        <item h="1" sd="0" x="1"/>
        <item sd="0" x="2"/>
        <item h="1" sd="0" x="3"/>
        <item t="default"/>
      </items>
    </pivotField>
  </pivotFields>
  <rowFields count="1">
    <field x="10"/>
  </rowFields>
  <rowItems count="28">
    <i>
      <x v="2"/>
    </i>
    <i>
      <x v="3"/>
    </i>
    <i>
      <x v="4"/>
    </i>
    <i>
      <x v="6"/>
    </i>
    <i>
      <x v="7"/>
    </i>
    <i>
      <x v="9"/>
    </i>
    <i>
      <x v="10"/>
    </i>
    <i>
      <x v="12"/>
    </i>
    <i>
      <x v="20"/>
    </i>
    <i>
      <x v="21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5"/>
    </i>
    <i>
      <x v="36"/>
    </i>
    <i>
      <x v="37"/>
    </i>
    <i>
      <x v="40"/>
    </i>
    <i>
      <x v="41"/>
    </i>
    <i>
      <x v="42"/>
    </i>
    <i>
      <x v="43"/>
    </i>
    <i>
      <x v="44"/>
    </i>
    <i>
      <x v="46"/>
    </i>
    <i t="grand">
      <x/>
    </i>
  </rowItems>
  <colFields count="1">
    <field x="-2"/>
  </colFields>
  <colItems count="2">
    <i>
      <x/>
    </i>
    <i i="1">
      <x v="1"/>
    </i>
  </colItems>
  <pageFields count="3">
    <pageField fld="13" hier="-1"/>
    <pageField fld="11" hier="-1"/>
    <pageField fld="1" hier="-1"/>
  </pageFields>
  <dataFields count="2">
    <dataField name="Sum of Quantity" fld="6" baseField="0" baseItem="0"/>
    <dataField name="Percentage" fld="6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21C8F-287A-4F70-B7CA-5A1139A8185D}" name="Table1" displayName="Table1" ref="A1:K11947" totalsRowShown="0" headerRowDxfId="12" dataDxfId="11" headerRowCellStyle="HeaderCellStyle">
  <autoFilter ref="A1:K11947" xr:uid="{88821C8F-287A-4F70-B7CA-5A1139A8185D}"/>
  <tableColumns count="11">
    <tableColumn id="1" xr3:uid="{B0A61D8B-6917-4CA6-A8D5-A9C4621BF421}" name="Column1" dataDxfId="10"/>
    <tableColumn id="2" xr3:uid="{B580CF44-84B9-4F35-A00A-7DDF92801211}" name="Date" dataDxfId="9"/>
    <tableColumn id="3" xr3:uid="{1502064A-E55F-48E9-955D-42EE9CF37ECA}" name="Transaction type" dataDxfId="8"/>
    <tableColumn id="4" xr3:uid="{8930C797-851A-4AB5-9A78-7F6C878E683F}" name="Number" dataDxfId="7"/>
    <tableColumn id="5" xr3:uid="{C5B826ED-81BA-48CB-8473-408330EF7C09}" name="Customer full name" dataDxfId="6"/>
    <tableColumn id="6" xr3:uid="{C1B0185B-70D1-43EE-958F-57D9B11C9D71}" name="Memo/Description" dataDxfId="5"/>
    <tableColumn id="7" xr3:uid="{068DE164-5491-4E99-BDA6-A5C1CBB0749B}" name="Quantity" dataDxfId="4"/>
    <tableColumn id="8" xr3:uid="{833E1FB8-A2DD-4069-A072-B9EE883A8814}" name="Sales price" dataDxfId="3"/>
    <tableColumn id="9" xr3:uid="{7F905557-6CAA-407A-94F7-12C77E094A70}" name="Amount" dataDxfId="2"/>
    <tableColumn id="10" xr3:uid="{84869FB7-3674-4AC6-8C72-9A01E13FF371}" name="Balance" dataDxfId="1"/>
    <tableColumn id="11" xr3:uid="{41DFC007-09D6-4F44-B1A7-1BDC07C19BA4}" name="Line" dataDxfId="0">
      <calculatedColumnFormula array="1">_xlfn.LET(_xlpm.d,UPPER(TRIM(CLEAN(SUBSTITUTE(F2,CHAR(160)," ")))),_xlpm.keys,UPPER(TRIM(MAP!$B$1:$B$401)),_xlpm.vals,MAP!$A$1:$A$401,_xlpm.matchlen,IF(ISNUMBER(SEARCH(_xlpm.keys,_xlpm.d)),LEN(_xlpm.keys),0),_xlpm.best,MAX(_xlpm.matchlen),IF(_xlpm.best=0,"",INDEX(_xlpm.vals,MATCH(_xlpm.best,_xlpm.matchlen,0))))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K11947"/>
  <sheetViews>
    <sheetView topLeftCell="E1" workbookViewId="0">
      <selection activeCell="F10497" sqref="F10497"/>
    </sheetView>
  </sheetViews>
  <sheetFormatPr defaultColWidth="11.25" defaultRowHeight="15.75" x14ac:dyDescent="0.25"/>
  <cols>
    <col min="1" max="1" width="44.5" style="3" customWidth="1"/>
    <col min="2" max="2" width="14.75" style="3" customWidth="1"/>
    <col min="3" max="3" width="14.625" style="3" customWidth="1"/>
    <col min="4" max="4" width="12.625" style="3" customWidth="1"/>
    <col min="5" max="5" width="41.875" style="3" customWidth="1"/>
    <col min="6" max="6" width="56.5" style="3" customWidth="1"/>
    <col min="7" max="7" width="8.625" style="3" customWidth="1"/>
    <col min="8" max="8" width="10.75" style="3" customWidth="1"/>
    <col min="9" max="10" width="17" style="3" customWidth="1"/>
    <col min="11" max="11" width="24.875" customWidth="1"/>
  </cols>
  <sheetData>
    <row r="1" spans="1:11" x14ac:dyDescent="0.25">
      <c r="A1" s="3" t="s">
        <v>4306</v>
      </c>
      <c r="B1" s="4" t="s">
        <v>4438</v>
      </c>
      <c r="C1" s="4" t="s">
        <v>4298</v>
      </c>
      <c r="D1" s="4" t="s">
        <v>4299</v>
      </c>
      <c r="E1" s="4" t="s">
        <v>4300</v>
      </c>
      <c r="F1" s="4" t="s">
        <v>4301</v>
      </c>
      <c r="G1" s="4" t="s">
        <v>4302</v>
      </c>
      <c r="H1" s="4" t="s">
        <v>4303</v>
      </c>
      <c r="I1" s="4" t="s">
        <v>4304</v>
      </c>
      <c r="J1" s="4" t="s">
        <v>4305</v>
      </c>
      <c r="K1" s="4" t="s">
        <v>4395</v>
      </c>
    </row>
    <row r="2" spans="1:11" x14ac:dyDescent="0.25">
      <c r="A2" s="10" t="s">
        <v>0</v>
      </c>
      <c r="K2" s="5" t="str" cm="1">
        <f t="array" ref="K2">_xlfn.LET(_xlpm.d,UPPER(TRIM(CLEAN(SUBSTITUTE(F2,CHAR(160),"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" spans="1:11" x14ac:dyDescent="0.25">
      <c r="B3" s="21">
        <v>45786</v>
      </c>
      <c r="C3" s="2" t="s">
        <v>1</v>
      </c>
      <c r="D3" s="2" t="s">
        <v>2</v>
      </c>
      <c r="E3" s="2" t="s">
        <v>3</v>
      </c>
      <c r="F3" s="2" t="s">
        <v>0</v>
      </c>
      <c r="G3" s="5">
        <v>-10</v>
      </c>
      <c r="H3" s="5">
        <v>69.95</v>
      </c>
      <c r="I3" s="5">
        <v>-699.5</v>
      </c>
      <c r="J3" s="5">
        <v>-699.5</v>
      </c>
      <c r="K3" s="5" t="str" cm="1">
        <f t="array" ref="K3">_xlfn.LET(_xlpm.d,UPPER(TRIM(CLEAN(SUBSTITUTE(F3,CHAR(160),"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LAWN PLUGS</v>
      </c>
    </row>
    <row r="4" spans="1:11" x14ac:dyDescent="0.25">
      <c r="B4" s="21">
        <v>46029</v>
      </c>
      <c r="C4" s="2" t="s">
        <v>1</v>
      </c>
      <c r="D4" s="2" t="s">
        <v>4</v>
      </c>
      <c r="E4" s="2" t="s">
        <v>5</v>
      </c>
      <c r="F4" s="2" t="s">
        <v>0</v>
      </c>
      <c r="G4" s="5">
        <v>-6</v>
      </c>
      <c r="H4" s="5">
        <v>124.3</v>
      </c>
      <c r="I4" s="5">
        <v>-745.8</v>
      </c>
      <c r="J4" s="5">
        <v>-1445.3</v>
      </c>
      <c r="K4" s="5" t="str" cm="1">
        <f t="array" ref="K4">_xlfn.LET(_xlpm.d,UPPER(TRIM(CLEAN(SUBSTITUTE(F4,CHAR(160),"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LAWN PLUGS</v>
      </c>
    </row>
    <row r="5" spans="1:11" x14ac:dyDescent="0.25">
      <c r="A5" s="11" t="s">
        <v>6</v>
      </c>
      <c r="G5" s="6">
        <v>-16</v>
      </c>
      <c r="I5" s="7">
        <f>I3+I4</f>
        <v>-1445.3</v>
      </c>
      <c r="K5" s="5" t="str" cm="1">
        <f t="array" ref="K5">_xlfn.LET(_xlpm.d,UPPER(TRIM(CLEAN(SUBSTITUTE(F5,CHAR(160),"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" spans="1:11" x14ac:dyDescent="0.25">
      <c r="A6" s="10" t="s">
        <v>7</v>
      </c>
      <c r="K6" s="5" t="str" cm="1">
        <f t="array" ref="K6">_xlfn.LET(_xlpm.d,UPPER(TRIM(CLEAN(SUBSTITUTE(F6,CHAR(160),"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" spans="1:11" x14ac:dyDescent="0.25">
      <c r="B7" s="21">
        <v>46070</v>
      </c>
      <c r="C7" s="2" t="s">
        <v>1</v>
      </c>
      <c r="D7" s="2" t="s">
        <v>8</v>
      </c>
      <c r="E7" s="2" t="s">
        <v>9</v>
      </c>
      <c r="F7" s="2" t="s">
        <v>10</v>
      </c>
      <c r="G7" s="5">
        <v>-1</v>
      </c>
      <c r="H7" s="5">
        <v>126.35</v>
      </c>
      <c r="I7" s="5">
        <v>-126.35</v>
      </c>
      <c r="J7" s="5">
        <v>-126.35</v>
      </c>
      <c r="K7" s="5" t="str" cm="1">
        <f t="array" ref="K7">_xlfn.LET(_xlpm.d,UPPER(TRIM(CLEAN(SUBSTITUTE(F7,CHAR(160),"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LAWN PLUGS</v>
      </c>
    </row>
    <row r="8" spans="1:11" x14ac:dyDescent="0.25">
      <c r="A8" s="11" t="s">
        <v>11</v>
      </c>
      <c r="G8" s="6">
        <v>-1</v>
      </c>
      <c r="I8" s="8">
        <f>I7</f>
        <v>-126.35</v>
      </c>
      <c r="K8" s="5" t="str" cm="1">
        <f t="array" ref="K8">_xlfn.LET(_xlpm.d,UPPER(TRIM(CLEAN(SUBSTITUTE(F8,CHAR(160),"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" spans="1:11" x14ac:dyDescent="0.25">
      <c r="A9" s="10" t="s">
        <v>12</v>
      </c>
      <c r="K9" s="5" t="str" cm="1">
        <f t="array" ref="K9">_xlfn.LET(_xlpm.d,UPPER(TRIM(CLEAN(SUBSTITUTE(F9,CHAR(160),"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" spans="1:11" x14ac:dyDescent="0.25">
      <c r="B10" s="21">
        <v>46063</v>
      </c>
      <c r="C10" s="2" t="s">
        <v>1</v>
      </c>
      <c r="D10" s="2" t="s">
        <v>13</v>
      </c>
      <c r="E10" s="2" t="s">
        <v>14</v>
      </c>
      <c r="F10" s="2" t="s">
        <v>15</v>
      </c>
      <c r="G10" s="5">
        <v>-8</v>
      </c>
      <c r="H10" s="5">
        <v>12.2</v>
      </c>
      <c r="I10" s="5">
        <v>-97.6</v>
      </c>
      <c r="J10" s="5">
        <v>-97.6</v>
      </c>
      <c r="K10" s="5" t="str" cm="1">
        <f t="array" ref="K10">_xlfn.LET(_xlpm.d,UPPER(TRIM(CLEAN(SUBSTITUTE(F10,CHAR(160),"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" spans="1:11" x14ac:dyDescent="0.25">
      <c r="A11" s="11" t="s">
        <v>16</v>
      </c>
      <c r="G11" s="6">
        <v>-8</v>
      </c>
      <c r="I11" s="8">
        <f>I10</f>
        <v>-97.6</v>
      </c>
      <c r="K11" s="5" t="str" cm="1">
        <f t="array" ref="K11">_xlfn.LET(_xlpm.d,UPPER(TRIM(CLEAN(SUBSTITUTE(F11,CHAR(160),"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2" spans="1:11" x14ac:dyDescent="0.25">
      <c r="A12" s="10" t="s">
        <v>17</v>
      </c>
      <c r="K12" s="5" t="str" cm="1">
        <f t="array" ref="K12">_xlfn.LET(_xlpm.d,UPPER(TRIM(CLEAN(SUBSTITUTE(F12,CHAR(160),"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3" spans="1:11" x14ac:dyDescent="0.25">
      <c r="B13" s="21">
        <v>46079</v>
      </c>
      <c r="C13" s="2" t="s">
        <v>1</v>
      </c>
      <c r="D13" s="2" t="s">
        <v>18</v>
      </c>
      <c r="E13" s="2" t="s">
        <v>19</v>
      </c>
      <c r="F13" s="2" t="s">
        <v>20</v>
      </c>
      <c r="G13" s="5">
        <v>-25</v>
      </c>
      <c r="H13" s="5">
        <v>12.2</v>
      </c>
      <c r="I13" s="5">
        <v>-305</v>
      </c>
      <c r="J13" s="5">
        <v>-305</v>
      </c>
      <c r="K13" s="5" t="str" cm="1">
        <f t="array" ref="K13">_xlfn.LET(_xlpm.d,UPPER(TRIM(CLEAN(SUBSTITUTE(F13,CHAR(160),"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4" spans="1:11" x14ac:dyDescent="0.25">
      <c r="A14" s="11" t="s">
        <v>21</v>
      </c>
      <c r="G14" s="6">
        <v>-25</v>
      </c>
      <c r="I14" s="8">
        <f>I13</f>
        <v>-305</v>
      </c>
      <c r="K14" s="5" t="str" cm="1">
        <f t="array" ref="K14">_xlfn.LET(_xlpm.d,UPPER(TRIM(CLEAN(SUBSTITUTE(F14,CHAR(160),"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5" spans="1:11" x14ac:dyDescent="0.25">
      <c r="A15" s="10" t="s">
        <v>22</v>
      </c>
      <c r="K15" s="5" t="str" cm="1">
        <f t="array" ref="K15">_xlfn.LET(_xlpm.d,UPPER(TRIM(CLEAN(SUBSTITUTE(F15,CHAR(160),"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" spans="1:11" x14ac:dyDescent="0.25">
      <c r="B16" s="21">
        <v>46027</v>
      </c>
      <c r="C16" s="2" t="s">
        <v>1</v>
      </c>
      <c r="D16" s="2" t="s">
        <v>23</v>
      </c>
      <c r="E16" s="2" t="s">
        <v>24</v>
      </c>
      <c r="F16" s="2" t="s">
        <v>25</v>
      </c>
      <c r="G16" s="5">
        <v>-30</v>
      </c>
      <c r="H16" s="5">
        <v>27.95</v>
      </c>
      <c r="I16" s="5">
        <v>-838.5</v>
      </c>
      <c r="J16" s="5">
        <v>-838.5</v>
      </c>
      <c r="K16" s="5" t="str" cm="1">
        <f t="array" ref="K16">_xlfn.LET(_xlpm.d,UPPER(TRIM(CLEAN(SUBSTITUTE(F16,CHAR(160),"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7" spans="2:11" x14ac:dyDescent="0.25">
      <c r="B17" s="21">
        <v>46028</v>
      </c>
      <c r="C17" s="2" t="s">
        <v>1</v>
      </c>
      <c r="D17" s="2" t="s">
        <v>26</v>
      </c>
      <c r="E17" s="2" t="s">
        <v>27</v>
      </c>
      <c r="F17" s="2" t="s">
        <v>25</v>
      </c>
      <c r="G17" s="5">
        <v>-2</v>
      </c>
      <c r="H17" s="5">
        <v>27.95</v>
      </c>
      <c r="I17" s="5">
        <v>-55.9</v>
      </c>
      <c r="J17" s="5">
        <v>-894.4</v>
      </c>
      <c r="K17" s="5" t="str" cm="1">
        <f t="array" ref="K17">_xlfn.LET(_xlpm.d,UPPER(TRIM(CLEAN(SUBSTITUTE(F17,CHAR(160),"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8" spans="2:11" x14ac:dyDescent="0.25">
      <c r="B18" s="21">
        <v>46035</v>
      </c>
      <c r="C18" s="2" t="s">
        <v>1</v>
      </c>
      <c r="D18" s="2" t="s">
        <v>28</v>
      </c>
      <c r="E18" s="2" t="s">
        <v>29</v>
      </c>
      <c r="F18" s="2" t="s">
        <v>25</v>
      </c>
      <c r="G18" s="5">
        <v>-5</v>
      </c>
      <c r="H18" s="5">
        <v>27.95</v>
      </c>
      <c r="I18" s="5">
        <v>-139.75</v>
      </c>
      <c r="J18" s="5">
        <v>-1034.1500000000001</v>
      </c>
      <c r="K18" s="5" t="str" cm="1">
        <f t="array" ref="K18">_xlfn.LET(_xlpm.d,UPPER(TRIM(CLEAN(SUBSTITUTE(F18,CHAR(160),"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9" spans="2:11" x14ac:dyDescent="0.25">
      <c r="B19" s="21">
        <v>46049</v>
      </c>
      <c r="C19" s="2" t="s">
        <v>1</v>
      </c>
      <c r="D19" s="2" t="s">
        <v>30</v>
      </c>
      <c r="E19" s="2" t="s">
        <v>29</v>
      </c>
      <c r="F19" s="2" t="s">
        <v>25</v>
      </c>
      <c r="G19" s="5">
        <v>-4</v>
      </c>
      <c r="H19" s="5">
        <v>27.95</v>
      </c>
      <c r="I19" s="5">
        <v>-111.8</v>
      </c>
      <c r="J19" s="5">
        <v>-1145.95</v>
      </c>
      <c r="K19" s="5" t="str" cm="1">
        <f t="array" ref="K19">_xlfn.LET(_xlpm.d,UPPER(TRIM(CLEAN(SUBSTITUTE(F19,CHAR(160),"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20" spans="2:11" x14ac:dyDescent="0.25">
      <c r="B20" s="21">
        <v>46056</v>
      </c>
      <c r="C20" s="2" t="s">
        <v>1</v>
      </c>
      <c r="D20" s="2" t="s">
        <v>31</v>
      </c>
      <c r="E20" s="2" t="s">
        <v>32</v>
      </c>
      <c r="F20" s="2" t="s">
        <v>25</v>
      </c>
      <c r="G20" s="5">
        <v>-10</v>
      </c>
      <c r="H20" s="5">
        <v>27.95</v>
      </c>
      <c r="I20" s="5">
        <v>-279.5</v>
      </c>
      <c r="J20" s="5">
        <v>-1425.45</v>
      </c>
      <c r="K20" s="5" t="str" cm="1">
        <f t="array" ref="K20">_xlfn.LET(_xlpm.d,UPPER(TRIM(CLEAN(SUBSTITUTE(F20,CHAR(160),"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21" spans="2:11" x14ac:dyDescent="0.25">
      <c r="B21" s="21">
        <v>46066</v>
      </c>
      <c r="C21" s="2" t="s">
        <v>1</v>
      </c>
      <c r="D21" s="2" t="s">
        <v>33</v>
      </c>
      <c r="E21" s="2" t="s">
        <v>24</v>
      </c>
      <c r="F21" s="2" t="s">
        <v>25</v>
      </c>
      <c r="G21" s="5">
        <v>-15</v>
      </c>
      <c r="H21" s="5">
        <v>27.95</v>
      </c>
      <c r="I21" s="5">
        <v>-419.25</v>
      </c>
      <c r="J21" s="5">
        <v>-1844.7</v>
      </c>
      <c r="K21" s="5" t="str" cm="1">
        <f t="array" ref="K21">_xlfn.LET(_xlpm.d,UPPER(TRIM(CLEAN(SUBSTITUTE(F21,CHAR(160),"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22" spans="2:11" x14ac:dyDescent="0.25">
      <c r="B22" s="21">
        <v>46070</v>
      </c>
      <c r="C22" s="2" t="s">
        <v>1</v>
      </c>
      <c r="D22" s="2" t="s">
        <v>34</v>
      </c>
      <c r="E22" s="2" t="s">
        <v>35</v>
      </c>
      <c r="F22" s="2" t="s">
        <v>25</v>
      </c>
      <c r="G22" s="5">
        <v>-40</v>
      </c>
      <c r="H22" s="5">
        <v>27.95</v>
      </c>
      <c r="I22" s="5">
        <v>-1118</v>
      </c>
      <c r="J22" s="5">
        <v>-2962.7</v>
      </c>
      <c r="K22" s="5" t="str" cm="1">
        <f t="array" ref="K22">_xlfn.LET(_xlpm.d,UPPER(TRIM(CLEAN(SUBSTITUTE(F22,CHAR(160),"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23" spans="2:11" x14ac:dyDescent="0.25">
      <c r="B23" s="21">
        <v>46071</v>
      </c>
      <c r="C23" s="2" t="s">
        <v>1</v>
      </c>
      <c r="D23" s="2" t="s">
        <v>36</v>
      </c>
      <c r="E23" s="2" t="s">
        <v>29</v>
      </c>
      <c r="F23" s="2" t="s">
        <v>25</v>
      </c>
      <c r="G23" s="5">
        <v>-15</v>
      </c>
      <c r="H23" s="5">
        <v>27.95</v>
      </c>
      <c r="I23" s="5">
        <v>-419.25</v>
      </c>
      <c r="J23" s="5">
        <v>-3381.95</v>
      </c>
      <c r="K23" s="5" t="str" cm="1">
        <f t="array" ref="K23">_xlfn.LET(_xlpm.d,UPPER(TRIM(CLEAN(SUBSTITUTE(F23,CHAR(160),"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24" spans="2:11" x14ac:dyDescent="0.25">
      <c r="B24" s="21">
        <v>46072</v>
      </c>
      <c r="C24" s="2" t="s">
        <v>1</v>
      </c>
      <c r="D24" s="2" t="s">
        <v>37</v>
      </c>
      <c r="E24" s="2" t="s">
        <v>38</v>
      </c>
      <c r="F24" s="2" t="s">
        <v>25</v>
      </c>
      <c r="G24" s="5">
        <v>-12</v>
      </c>
      <c r="H24" s="5">
        <v>27.95</v>
      </c>
      <c r="I24" s="5">
        <v>-335.4</v>
      </c>
      <c r="J24" s="5">
        <v>-3717.35</v>
      </c>
      <c r="K24" s="5" t="str" cm="1">
        <f t="array" ref="K24">_xlfn.LET(_xlpm.d,UPPER(TRIM(CLEAN(SUBSTITUTE(F24,CHAR(160),"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25" spans="2:11" x14ac:dyDescent="0.25">
      <c r="B25" s="21">
        <v>46073</v>
      </c>
      <c r="C25" s="2" t="s">
        <v>1</v>
      </c>
      <c r="D25" s="2" t="s">
        <v>39</v>
      </c>
      <c r="E25" s="2" t="s">
        <v>40</v>
      </c>
      <c r="F25" s="2" t="s">
        <v>25</v>
      </c>
      <c r="G25" s="5">
        <v>-6</v>
      </c>
      <c r="H25" s="5">
        <v>27.95</v>
      </c>
      <c r="I25" s="5">
        <v>-167.7</v>
      </c>
      <c r="J25" s="5">
        <v>-3885.0499999999997</v>
      </c>
      <c r="K25" s="5" t="str" cm="1">
        <f t="array" ref="K25">_xlfn.LET(_xlpm.d,UPPER(TRIM(CLEAN(SUBSTITUTE(F25,CHAR(160),"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26" spans="2:11" x14ac:dyDescent="0.25">
      <c r="B26" s="21">
        <v>46077</v>
      </c>
      <c r="C26" s="2" t="s">
        <v>1</v>
      </c>
      <c r="D26" s="2" t="s">
        <v>41</v>
      </c>
      <c r="E26" s="2" t="s">
        <v>27</v>
      </c>
      <c r="F26" s="2" t="s">
        <v>25</v>
      </c>
      <c r="G26" s="5">
        <v>-26</v>
      </c>
      <c r="H26" s="5">
        <v>27.95</v>
      </c>
      <c r="I26" s="5">
        <v>-726.7</v>
      </c>
      <c r="J26" s="5">
        <v>-4611.75</v>
      </c>
      <c r="K26" s="5" t="str" cm="1">
        <f t="array" ref="K26">_xlfn.LET(_xlpm.d,UPPER(TRIM(CLEAN(SUBSTITUTE(F26,CHAR(160),"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27" spans="2:11" x14ac:dyDescent="0.25">
      <c r="B27" s="21">
        <v>46084</v>
      </c>
      <c r="C27" s="2" t="s">
        <v>1</v>
      </c>
      <c r="D27" s="2" t="s">
        <v>42</v>
      </c>
      <c r="E27" s="2" t="s">
        <v>29</v>
      </c>
      <c r="F27" s="2" t="s">
        <v>25</v>
      </c>
      <c r="G27" s="5">
        <v>-8</v>
      </c>
      <c r="H27" s="5">
        <v>27.95</v>
      </c>
      <c r="I27" s="5">
        <v>-223.6</v>
      </c>
      <c r="J27" s="5">
        <v>-4835.3500000000004</v>
      </c>
      <c r="K27" s="5" t="str" cm="1">
        <f t="array" ref="K27">_xlfn.LET(_xlpm.d,UPPER(TRIM(CLEAN(SUBSTITUTE(F27,CHAR(160),"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28" spans="2:11" x14ac:dyDescent="0.25">
      <c r="B28" s="21">
        <v>46087</v>
      </c>
      <c r="C28" s="2" t="s">
        <v>1</v>
      </c>
      <c r="D28" s="2" t="s">
        <v>43</v>
      </c>
      <c r="E28" s="2" t="s">
        <v>24</v>
      </c>
      <c r="F28" s="2" t="s">
        <v>25</v>
      </c>
      <c r="G28" s="5">
        <v>-1</v>
      </c>
      <c r="H28" s="5">
        <v>27.95</v>
      </c>
      <c r="I28" s="5">
        <v>-27.95</v>
      </c>
      <c r="J28" s="5">
        <v>-4863.3</v>
      </c>
      <c r="K28" s="5" t="str" cm="1">
        <f t="array" ref="K28">_xlfn.LET(_xlpm.d,UPPER(TRIM(CLEAN(SUBSTITUTE(F28,CHAR(160),"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29" spans="2:11" x14ac:dyDescent="0.25">
      <c r="B29" s="21">
        <v>46098</v>
      </c>
      <c r="C29" s="2" t="s">
        <v>1</v>
      </c>
      <c r="D29" s="2" t="s">
        <v>44</v>
      </c>
      <c r="E29" s="2" t="s">
        <v>27</v>
      </c>
      <c r="F29" s="2" t="s">
        <v>25</v>
      </c>
      <c r="G29" s="5">
        <v>-2</v>
      </c>
      <c r="H29" s="5">
        <v>27.95</v>
      </c>
      <c r="I29" s="5">
        <v>-55.9</v>
      </c>
      <c r="J29" s="5">
        <v>-4919.2</v>
      </c>
      <c r="K29" s="5" t="str" cm="1">
        <f t="array" ref="K29">_xlfn.LET(_xlpm.d,UPPER(TRIM(CLEAN(SUBSTITUTE(F29,CHAR(160),"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30" spans="2:11" x14ac:dyDescent="0.25">
      <c r="B30" s="21">
        <v>46105</v>
      </c>
      <c r="C30" s="2" t="s">
        <v>1</v>
      </c>
      <c r="D30" s="2" t="s">
        <v>45</v>
      </c>
      <c r="E30" s="2" t="s">
        <v>29</v>
      </c>
      <c r="F30" s="2" t="s">
        <v>46</v>
      </c>
      <c r="G30" s="5">
        <v>-1</v>
      </c>
      <c r="H30" s="5">
        <v>27.95</v>
      </c>
      <c r="I30" s="5">
        <v>-27.95</v>
      </c>
      <c r="J30" s="5">
        <v>-4947.1499999999996</v>
      </c>
      <c r="K30" s="5" t="str" cm="1">
        <f t="array" ref="K30">_xlfn.LET(_xlpm.d,UPPER(TRIM(CLEAN(SUBSTITUTE(F30,CHAR(160),"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31" spans="2:11" x14ac:dyDescent="0.25">
      <c r="B31" s="21">
        <v>46108</v>
      </c>
      <c r="C31" s="2" t="s">
        <v>1</v>
      </c>
      <c r="D31" s="2" t="s">
        <v>47</v>
      </c>
      <c r="E31" s="2" t="s">
        <v>9</v>
      </c>
      <c r="F31" s="2" t="s">
        <v>46</v>
      </c>
      <c r="G31" s="5">
        <v>-35</v>
      </c>
      <c r="H31" s="5">
        <v>27.95</v>
      </c>
      <c r="I31" s="5">
        <v>-978.25</v>
      </c>
      <c r="J31" s="5">
        <v>-5925.4</v>
      </c>
      <c r="K31" s="5" t="str" cm="1">
        <f t="array" ref="K31">_xlfn.LET(_xlpm.d,UPPER(TRIM(CLEAN(SUBSTITUTE(F31,CHAR(160),"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32" spans="2:11" x14ac:dyDescent="0.25">
      <c r="B32" s="21">
        <v>46112</v>
      </c>
      <c r="C32" s="2" t="s">
        <v>1</v>
      </c>
      <c r="D32" s="2" t="s">
        <v>48</v>
      </c>
      <c r="E32" s="2" t="s">
        <v>49</v>
      </c>
      <c r="F32" s="2" t="s">
        <v>46</v>
      </c>
      <c r="G32" s="5">
        <v>-7</v>
      </c>
      <c r="H32" s="5">
        <v>27.95</v>
      </c>
      <c r="I32" s="5">
        <v>-195.65</v>
      </c>
      <c r="J32" s="5">
        <v>-6121.0499999999993</v>
      </c>
      <c r="K32" s="5" t="str" cm="1">
        <f t="array" ref="K32">_xlfn.LET(_xlpm.d,UPPER(TRIM(CLEAN(SUBSTITUTE(F32,CHAR(160),"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33" spans="1:11" x14ac:dyDescent="0.25">
      <c r="A33" s="11" t="s">
        <v>50</v>
      </c>
      <c r="G33" s="6">
        <v>-219</v>
      </c>
      <c r="I33" s="7">
        <f>I16+I17+I18+I19+I20+I21+I22+I23+I24+I25+I26+I27+I28+I29+I30+I31+I32</f>
        <v>-6121.0499999999993</v>
      </c>
      <c r="K33" s="5" t="str" cm="1">
        <f t="array" ref="K33">_xlfn.LET(_xlpm.d,UPPER(TRIM(CLEAN(SUBSTITUTE(F33,CHAR(160),"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4" spans="1:11" x14ac:dyDescent="0.25">
      <c r="A34" s="10" t="s">
        <v>51</v>
      </c>
      <c r="K34" s="5" t="str" cm="1">
        <f t="array" ref="K34">_xlfn.LET(_xlpm.d,UPPER(TRIM(CLEAN(SUBSTITUTE(F34,CHAR(160),"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5" spans="1:11" x14ac:dyDescent="0.25">
      <c r="B35" s="21">
        <v>45982</v>
      </c>
      <c r="C35" s="2" t="s">
        <v>1</v>
      </c>
      <c r="D35" s="2" t="s">
        <v>52</v>
      </c>
      <c r="E35" s="2" t="s">
        <v>53</v>
      </c>
      <c r="F35" s="2" t="s">
        <v>54</v>
      </c>
      <c r="G35" s="5">
        <v>-30</v>
      </c>
      <c r="H35" s="5">
        <v>7</v>
      </c>
      <c r="I35" s="5">
        <v>-210</v>
      </c>
      <c r="J35" s="5">
        <v>-210</v>
      </c>
      <c r="K35" s="5" t="str" cm="1">
        <f t="array" ref="K35">_xlfn.LET(_xlpm.d,UPPER(TRIM(CLEAN(SUBSTITUTE(F35,CHAR(160),"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6" spans="1:11" x14ac:dyDescent="0.25">
      <c r="B36" s="21">
        <v>45989</v>
      </c>
      <c r="C36" s="2" t="s">
        <v>1</v>
      </c>
      <c r="D36" s="2" t="s">
        <v>55</v>
      </c>
      <c r="E36" s="2" t="s">
        <v>29</v>
      </c>
      <c r="F36" s="2" t="s">
        <v>51</v>
      </c>
      <c r="G36" s="5">
        <v>-4</v>
      </c>
      <c r="H36" s="5">
        <v>7</v>
      </c>
      <c r="I36" s="5">
        <v>-28</v>
      </c>
      <c r="J36" s="5">
        <v>-238</v>
      </c>
      <c r="K36" s="5" t="str" cm="1">
        <f t="array" ref="K36">_xlfn.LET(_xlpm.d,UPPER(TRIM(CLEAN(SUBSTITUTE(F36,CHAR(160),"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7" spans="1:11" x14ac:dyDescent="0.25">
      <c r="B37" s="21">
        <v>45993</v>
      </c>
      <c r="C37" s="2" t="s">
        <v>1</v>
      </c>
      <c r="D37" s="2" t="s">
        <v>56</v>
      </c>
      <c r="E37" s="2" t="s">
        <v>49</v>
      </c>
      <c r="F37" s="2" t="s">
        <v>54</v>
      </c>
      <c r="G37" s="5">
        <v>-3</v>
      </c>
      <c r="H37" s="5">
        <v>7</v>
      </c>
      <c r="I37" s="5">
        <v>-21</v>
      </c>
      <c r="J37" s="5">
        <v>-259</v>
      </c>
      <c r="K37" s="5" t="str" cm="1">
        <f t="array" ref="K37">_xlfn.LET(_xlpm.d,UPPER(TRIM(CLEAN(SUBSTITUTE(F37,CHAR(160),"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8" spans="1:11" x14ac:dyDescent="0.25">
      <c r="B38" s="21">
        <v>45994</v>
      </c>
      <c r="C38" s="2" t="s">
        <v>1</v>
      </c>
      <c r="D38" s="2" t="s">
        <v>57</v>
      </c>
      <c r="E38" s="2" t="s">
        <v>58</v>
      </c>
      <c r="F38" s="2" t="s">
        <v>54</v>
      </c>
      <c r="G38" s="5">
        <v>-19</v>
      </c>
      <c r="H38" s="5">
        <v>7</v>
      </c>
      <c r="I38" s="5">
        <v>-133</v>
      </c>
      <c r="J38" s="5">
        <v>-392</v>
      </c>
      <c r="K38" s="5" t="str" cm="1">
        <f t="array" ref="K38">_xlfn.LET(_xlpm.d,UPPER(TRIM(CLEAN(SUBSTITUTE(F38,CHAR(160),"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9" spans="1:11" x14ac:dyDescent="0.25">
      <c r="B39" s="21">
        <v>45996</v>
      </c>
      <c r="C39" s="2" t="s">
        <v>1</v>
      </c>
      <c r="D39" s="2" t="s">
        <v>59</v>
      </c>
      <c r="E39" s="2" t="s">
        <v>60</v>
      </c>
      <c r="F39" s="2" t="s">
        <v>54</v>
      </c>
      <c r="G39" s="5">
        <v>-8</v>
      </c>
      <c r="H39" s="5">
        <v>7</v>
      </c>
      <c r="I39" s="5">
        <v>-56</v>
      </c>
      <c r="J39" s="5">
        <v>-448</v>
      </c>
      <c r="K39" s="5" t="str" cm="1">
        <f t="array" ref="K39">_xlfn.LET(_xlpm.d,UPPER(TRIM(CLEAN(SUBSTITUTE(F39,CHAR(160),"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0" spans="1:11" x14ac:dyDescent="0.25">
      <c r="B40" s="21">
        <v>45996</v>
      </c>
      <c r="C40" s="2" t="s">
        <v>1</v>
      </c>
      <c r="D40" s="2" t="s">
        <v>61</v>
      </c>
      <c r="E40" s="2" t="s">
        <v>62</v>
      </c>
      <c r="F40" s="2" t="s">
        <v>51</v>
      </c>
      <c r="G40" s="5">
        <v>-25</v>
      </c>
      <c r="H40" s="5">
        <v>7</v>
      </c>
      <c r="I40" s="5">
        <v>-175</v>
      </c>
      <c r="J40" s="5">
        <v>-623</v>
      </c>
      <c r="K40" s="5" t="str" cm="1">
        <f t="array" ref="K40">_xlfn.LET(_xlpm.d,UPPER(TRIM(CLEAN(SUBSTITUTE(F40,CHAR(160),"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1" spans="1:11" x14ac:dyDescent="0.25">
      <c r="B41" s="21">
        <v>45996</v>
      </c>
      <c r="C41" s="2" t="s">
        <v>1</v>
      </c>
      <c r="D41" s="2" t="s">
        <v>63</v>
      </c>
      <c r="E41" s="2" t="s">
        <v>53</v>
      </c>
      <c r="F41" s="2" t="s">
        <v>54</v>
      </c>
      <c r="G41" s="5">
        <v>-1</v>
      </c>
      <c r="H41" s="5">
        <v>7</v>
      </c>
      <c r="I41" s="5">
        <v>-7</v>
      </c>
      <c r="J41" s="5">
        <v>-630</v>
      </c>
      <c r="K41" s="5" t="str" cm="1">
        <f t="array" ref="K41">_xlfn.LET(_xlpm.d,UPPER(TRIM(CLEAN(SUBSTITUTE(F41,CHAR(160),"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2" spans="1:11" x14ac:dyDescent="0.25">
      <c r="B42" s="21">
        <v>46001</v>
      </c>
      <c r="C42" s="2" t="s">
        <v>1</v>
      </c>
      <c r="D42" s="2" t="s">
        <v>64</v>
      </c>
      <c r="E42" s="2" t="s">
        <v>65</v>
      </c>
      <c r="F42" s="2" t="s">
        <v>54</v>
      </c>
      <c r="G42" s="5">
        <v>-7</v>
      </c>
      <c r="H42" s="5">
        <v>7</v>
      </c>
      <c r="I42" s="5">
        <v>-49</v>
      </c>
      <c r="J42" s="5">
        <v>-679</v>
      </c>
      <c r="K42" s="5" t="str" cm="1">
        <f t="array" ref="K42">_xlfn.LET(_xlpm.d,UPPER(TRIM(CLEAN(SUBSTITUTE(F42,CHAR(160),"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3" spans="1:11" x14ac:dyDescent="0.25">
      <c r="B43" s="21">
        <v>46008</v>
      </c>
      <c r="C43" s="2" t="s">
        <v>1</v>
      </c>
      <c r="D43" s="2" t="s">
        <v>66</v>
      </c>
      <c r="E43" s="2" t="s">
        <v>49</v>
      </c>
      <c r="F43" s="2" t="s">
        <v>54</v>
      </c>
      <c r="G43" s="5">
        <v>-6</v>
      </c>
      <c r="H43" s="5">
        <v>12.2</v>
      </c>
      <c r="I43" s="5">
        <v>-73.2</v>
      </c>
      <c r="J43" s="5">
        <v>-752.2</v>
      </c>
      <c r="K43" s="5" t="str" cm="1">
        <f t="array" ref="K43">_xlfn.LET(_xlpm.d,UPPER(TRIM(CLEAN(SUBSTITUTE(F43,CHAR(160),"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4" spans="1:11" x14ac:dyDescent="0.25">
      <c r="B44" s="21">
        <v>46009</v>
      </c>
      <c r="C44" s="2" t="s">
        <v>1</v>
      </c>
      <c r="D44" s="2" t="s">
        <v>67</v>
      </c>
      <c r="E44" s="2" t="s">
        <v>68</v>
      </c>
      <c r="F44" s="2" t="s">
        <v>54</v>
      </c>
      <c r="G44" s="5">
        <v>-18</v>
      </c>
      <c r="H44" s="5">
        <v>12.2</v>
      </c>
      <c r="I44" s="5">
        <v>-219.6</v>
      </c>
      <c r="J44" s="5">
        <v>-971.80000000000007</v>
      </c>
      <c r="K44" s="5" t="str" cm="1">
        <f t="array" ref="K44">_xlfn.LET(_xlpm.d,UPPER(TRIM(CLEAN(SUBSTITUTE(F44,CHAR(160),"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5" spans="1:11" x14ac:dyDescent="0.25">
      <c r="B45" s="21">
        <v>46010</v>
      </c>
      <c r="C45" s="2" t="s">
        <v>1</v>
      </c>
      <c r="D45" s="2" t="s">
        <v>69</v>
      </c>
      <c r="E45" s="2" t="s">
        <v>24</v>
      </c>
      <c r="F45" s="2" t="s">
        <v>54</v>
      </c>
      <c r="G45" s="5">
        <v>-55</v>
      </c>
      <c r="H45" s="5">
        <v>12.2</v>
      </c>
      <c r="I45" s="5">
        <v>-671</v>
      </c>
      <c r="J45" s="5">
        <v>-1642.8000000000002</v>
      </c>
      <c r="K45" s="5" t="str" cm="1">
        <f t="array" ref="K45">_xlfn.LET(_xlpm.d,UPPER(TRIM(CLEAN(SUBSTITUTE(F45,CHAR(160),"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6" spans="1:11" x14ac:dyDescent="0.25">
      <c r="B46" s="21">
        <v>46013</v>
      </c>
      <c r="C46" s="2" t="s">
        <v>1</v>
      </c>
      <c r="D46" s="2" t="s">
        <v>70</v>
      </c>
      <c r="E46" s="2" t="s">
        <v>62</v>
      </c>
      <c r="F46" s="2" t="s">
        <v>54</v>
      </c>
      <c r="G46" s="5">
        <v>-2</v>
      </c>
      <c r="H46" s="5">
        <v>12.2</v>
      </c>
      <c r="I46" s="5">
        <v>-24.4</v>
      </c>
      <c r="J46" s="5">
        <v>-1667.2000000000003</v>
      </c>
      <c r="K46" s="5" t="str" cm="1">
        <f t="array" ref="K46">_xlfn.LET(_xlpm.d,UPPER(TRIM(CLEAN(SUBSTITUTE(F46,CHAR(160),"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7" spans="1:11" x14ac:dyDescent="0.25">
      <c r="B47" s="21">
        <v>46014</v>
      </c>
      <c r="C47" s="2" t="s">
        <v>1</v>
      </c>
      <c r="D47" s="2" t="s">
        <v>71</v>
      </c>
      <c r="E47" s="2" t="s">
        <v>72</v>
      </c>
      <c r="F47" s="2" t="s">
        <v>54</v>
      </c>
      <c r="G47" s="5">
        <v>-3</v>
      </c>
      <c r="H47" s="5">
        <v>12.2</v>
      </c>
      <c r="I47" s="5">
        <v>-36.6</v>
      </c>
      <c r="J47" s="5">
        <v>-1703.8000000000002</v>
      </c>
      <c r="K47" s="5" t="str" cm="1">
        <f t="array" ref="K47">_xlfn.LET(_xlpm.d,UPPER(TRIM(CLEAN(SUBSTITUTE(F47,CHAR(160),"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8" spans="1:11" x14ac:dyDescent="0.25">
      <c r="B48" s="21">
        <v>46021</v>
      </c>
      <c r="C48" s="2" t="s">
        <v>1</v>
      </c>
      <c r="D48" s="2" t="s">
        <v>73</v>
      </c>
      <c r="E48" s="2" t="s">
        <v>74</v>
      </c>
      <c r="F48" s="2" t="s">
        <v>54</v>
      </c>
      <c r="G48" s="5">
        <v>-21</v>
      </c>
      <c r="H48" s="5">
        <v>12.2</v>
      </c>
      <c r="I48" s="5">
        <v>-256.2</v>
      </c>
      <c r="J48" s="5">
        <v>-1960.0000000000002</v>
      </c>
      <c r="K48" s="5" t="str" cm="1">
        <f t="array" ref="K48">_xlfn.LET(_xlpm.d,UPPER(TRIM(CLEAN(SUBSTITUTE(F48,CHAR(160),"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9" spans="2:11" x14ac:dyDescent="0.25">
      <c r="B49" s="21">
        <v>46024</v>
      </c>
      <c r="C49" s="2" t="s">
        <v>1</v>
      </c>
      <c r="D49" s="2" t="s">
        <v>75</v>
      </c>
      <c r="E49" s="2" t="s">
        <v>76</v>
      </c>
      <c r="F49" s="2" t="s">
        <v>54</v>
      </c>
      <c r="G49" s="5">
        <v>-31</v>
      </c>
      <c r="H49" s="5">
        <v>12.2</v>
      </c>
      <c r="I49" s="5">
        <v>-378.2</v>
      </c>
      <c r="J49" s="5">
        <v>-2338.2000000000003</v>
      </c>
      <c r="K49" s="5" t="str" cm="1">
        <f t="array" ref="K49">_xlfn.LET(_xlpm.d,UPPER(TRIM(CLEAN(SUBSTITUTE(F49,CHAR(160),"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50" spans="2:11" x14ac:dyDescent="0.25">
      <c r="B50" s="21">
        <v>46027</v>
      </c>
      <c r="C50" s="2" t="s">
        <v>1</v>
      </c>
      <c r="D50" s="2" t="s">
        <v>77</v>
      </c>
      <c r="E50" s="2" t="s">
        <v>24</v>
      </c>
      <c r="F50" s="2" t="s">
        <v>54</v>
      </c>
      <c r="G50" s="5">
        <v>-47</v>
      </c>
      <c r="H50" s="5">
        <v>12.2</v>
      </c>
      <c r="I50" s="5">
        <v>-573.4</v>
      </c>
      <c r="J50" s="5">
        <v>-2911.6000000000004</v>
      </c>
      <c r="K50" s="5" t="str" cm="1">
        <f t="array" ref="K50">_xlfn.LET(_xlpm.d,UPPER(TRIM(CLEAN(SUBSTITUTE(F50,CHAR(160),"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51" spans="2:11" x14ac:dyDescent="0.25">
      <c r="B51" s="21">
        <v>46028</v>
      </c>
      <c r="C51" s="2" t="s">
        <v>1</v>
      </c>
      <c r="D51" s="2" t="s">
        <v>78</v>
      </c>
      <c r="E51" s="2" t="s">
        <v>32</v>
      </c>
      <c r="F51" s="2" t="s">
        <v>54</v>
      </c>
      <c r="G51" s="5">
        <v>-16</v>
      </c>
      <c r="H51" s="5">
        <v>12.2</v>
      </c>
      <c r="I51" s="5">
        <v>-195.2</v>
      </c>
      <c r="J51" s="5">
        <v>-3106.8</v>
      </c>
      <c r="K51" s="5" t="str" cm="1">
        <f t="array" ref="K51">_xlfn.LET(_xlpm.d,UPPER(TRIM(CLEAN(SUBSTITUTE(F51,CHAR(160),"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52" spans="2:11" x14ac:dyDescent="0.25">
      <c r="B52" s="21">
        <v>46031</v>
      </c>
      <c r="C52" s="2" t="s">
        <v>1</v>
      </c>
      <c r="D52" s="2" t="s">
        <v>79</v>
      </c>
      <c r="E52" s="2" t="s">
        <v>62</v>
      </c>
      <c r="F52" s="2" t="s">
        <v>54</v>
      </c>
      <c r="G52" s="5">
        <v>-12</v>
      </c>
      <c r="H52" s="5">
        <v>12.2</v>
      </c>
      <c r="I52" s="5">
        <v>-146.4</v>
      </c>
      <c r="J52" s="5">
        <v>-3253.2000000000003</v>
      </c>
      <c r="K52" s="5" t="str" cm="1">
        <f t="array" ref="K52">_xlfn.LET(_xlpm.d,UPPER(TRIM(CLEAN(SUBSTITUTE(F52,CHAR(160),"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53" spans="2:11" x14ac:dyDescent="0.25">
      <c r="B53" s="21">
        <v>46031</v>
      </c>
      <c r="C53" s="2" t="s">
        <v>1</v>
      </c>
      <c r="D53" s="2" t="s">
        <v>80</v>
      </c>
      <c r="E53" s="2" t="s">
        <v>76</v>
      </c>
      <c r="F53" s="2" t="s">
        <v>54</v>
      </c>
      <c r="G53" s="5">
        <v>-30</v>
      </c>
      <c r="H53" s="5">
        <v>12.2</v>
      </c>
      <c r="I53" s="5">
        <v>-366</v>
      </c>
      <c r="J53" s="5">
        <v>-3619.2000000000003</v>
      </c>
      <c r="K53" s="5" t="str" cm="1">
        <f t="array" ref="K53">_xlfn.LET(_xlpm.d,UPPER(TRIM(CLEAN(SUBSTITUTE(F53,CHAR(160),"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54" spans="2:11" x14ac:dyDescent="0.25">
      <c r="B54" s="21">
        <v>46032</v>
      </c>
      <c r="C54" s="2" t="s">
        <v>1</v>
      </c>
      <c r="D54" s="2" t="s">
        <v>81</v>
      </c>
      <c r="E54" s="2" t="s">
        <v>82</v>
      </c>
      <c r="F54" s="2" t="s">
        <v>54</v>
      </c>
      <c r="G54" s="5">
        <v>-2</v>
      </c>
      <c r="H54" s="5">
        <v>12.2</v>
      </c>
      <c r="I54" s="5">
        <v>-24.4</v>
      </c>
      <c r="J54" s="5">
        <v>-3643.6000000000004</v>
      </c>
      <c r="K54" s="5" t="str" cm="1">
        <f t="array" ref="K54">_xlfn.LET(_xlpm.d,UPPER(TRIM(CLEAN(SUBSTITUTE(F54,CHAR(160),"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55" spans="2:11" x14ac:dyDescent="0.25">
      <c r="B55" s="21">
        <v>46034</v>
      </c>
      <c r="C55" s="2" t="s">
        <v>1</v>
      </c>
      <c r="D55" s="2" t="s">
        <v>83</v>
      </c>
      <c r="E55" s="2" t="s">
        <v>84</v>
      </c>
      <c r="F55" s="2" t="s">
        <v>54</v>
      </c>
      <c r="G55" s="5">
        <v>-1</v>
      </c>
      <c r="H55" s="5">
        <v>12.2</v>
      </c>
      <c r="I55" s="5">
        <v>-12.2</v>
      </c>
      <c r="J55" s="5">
        <v>-3655.8</v>
      </c>
      <c r="K55" s="5" t="str" cm="1">
        <f t="array" ref="K55">_xlfn.LET(_xlpm.d,UPPER(TRIM(CLEAN(SUBSTITUTE(F55,CHAR(160),"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56" spans="2:11" x14ac:dyDescent="0.25">
      <c r="B56" s="21">
        <v>46034</v>
      </c>
      <c r="C56" s="2" t="s">
        <v>1</v>
      </c>
      <c r="D56" s="2" t="s">
        <v>85</v>
      </c>
      <c r="E56" s="2" t="s">
        <v>86</v>
      </c>
      <c r="F56" s="2" t="s">
        <v>54</v>
      </c>
      <c r="G56" s="5">
        <v>-2</v>
      </c>
      <c r="H56" s="5">
        <v>12.2</v>
      </c>
      <c r="I56" s="5">
        <v>-24.4</v>
      </c>
      <c r="J56" s="5">
        <v>-3680.2000000000003</v>
      </c>
      <c r="K56" s="5" t="str" cm="1">
        <f t="array" ref="K56">_xlfn.LET(_xlpm.d,UPPER(TRIM(CLEAN(SUBSTITUTE(F56,CHAR(160),"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57" spans="2:11" x14ac:dyDescent="0.25">
      <c r="B57" s="21">
        <v>46036</v>
      </c>
      <c r="C57" s="2" t="s">
        <v>1</v>
      </c>
      <c r="D57" s="2" t="s">
        <v>87</v>
      </c>
      <c r="E57" s="2" t="s">
        <v>65</v>
      </c>
      <c r="F57" s="2" t="s">
        <v>54</v>
      </c>
      <c r="G57" s="5">
        <v>-21</v>
      </c>
      <c r="H57" s="5">
        <v>12.2</v>
      </c>
      <c r="I57" s="5">
        <v>-256.2</v>
      </c>
      <c r="J57" s="5">
        <v>-3936.4</v>
      </c>
      <c r="K57" s="5" t="str" cm="1">
        <f t="array" ref="K57">_xlfn.LET(_xlpm.d,UPPER(TRIM(CLEAN(SUBSTITUTE(F57,CHAR(160),"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58" spans="2:11" x14ac:dyDescent="0.25">
      <c r="B58" s="21">
        <v>46036</v>
      </c>
      <c r="C58" s="2" t="s">
        <v>1</v>
      </c>
      <c r="D58" s="2" t="s">
        <v>88</v>
      </c>
      <c r="E58" s="2" t="s">
        <v>89</v>
      </c>
      <c r="F58" s="2" t="s">
        <v>54</v>
      </c>
      <c r="G58" s="5">
        <v>-50</v>
      </c>
      <c r="H58" s="5">
        <v>12.2</v>
      </c>
      <c r="I58" s="5">
        <v>-610</v>
      </c>
      <c r="J58" s="5">
        <v>-4546.3999999999996</v>
      </c>
      <c r="K58" s="5" t="str" cm="1">
        <f t="array" ref="K58">_xlfn.LET(_xlpm.d,UPPER(TRIM(CLEAN(SUBSTITUTE(F58,CHAR(160),"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59" spans="2:11" x14ac:dyDescent="0.25">
      <c r="B59" s="21">
        <v>46038</v>
      </c>
      <c r="C59" s="2" t="s">
        <v>1</v>
      </c>
      <c r="D59" s="2" t="s">
        <v>90</v>
      </c>
      <c r="E59" s="2" t="s">
        <v>82</v>
      </c>
      <c r="F59" s="2" t="s">
        <v>54</v>
      </c>
      <c r="G59" s="5">
        <v>-5</v>
      </c>
      <c r="H59" s="5">
        <v>12.2</v>
      </c>
      <c r="I59" s="5">
        <v>-61</v>
      </c>
      <c r="J59" s="5">
        <v>-4607.3999999999996</v>
      </c>
      <c r="K59" s="5" t="str" cm="1">
        <f t="array" ref="K59">_xlfn.LET(_xlpm.d,UPPER(TRIM(CLEAN(SUBSTITUTE(F59,CHAR(160),"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60" spans="2:11" x14ac:dyDescent="0.25">
      <c r="B60" s="21">
        <v>46049</v>
      </c>
      <c r="C60" s="2" t="s">
        <v>1</v>
      </c>
      <c r="D60" s="2" t="s">
        <v>91</v>
      </c>
      <c r="E60" s="2" t="s">
        <v>92</v>
      </c>
      <c r="F60" s="2" t="s">
        <v>54</v>
      </c>
      <c r="G60" s="5">
        <v>-2</v>
      </c>
      <c r="H60" s="5">
        <v>12.2</v>
      </c>
      <c r="I60" s="5">
        <v>-24.4</v>
      </c>
      <c r="J60" s="5">
        <v>-4631.7999999999993</v>
      </c>
      <c r="K60" s="5" t="str" cm="1">
        <f t="array" ref="K60">_xlfn.LET(_xlpm.d,UPPER(TRIM(CLEAN(SUBSTITUTE(F60,CHAR(160),"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61" spans="2:11" x14ac:dyDescent="0.25">
      <c r="B61" s="21">
        <v>46051</v>
      </c>
      <c r="C61" s="2" t="s">
        <v>1</v>
      </c>
      <c r="D61" s="2" t="s">
        <v>93</v>
      </c>
      <c r="E61" s="2" t="s">
        <v>38</v>
      </c>
      <c r="F61" s="2" t="s">
        <v>54</v>
      </c>
      <c r="G61" s="5">
        <v>-7</v>
      </c>
      <c r="H61" s="5">
        <v>12.2</v>
      </c>
      <c r="I61" s="5">
        <v>-85.4</v>
      </c>
      <c r="J61" s="5">
        <v>-4717.1999999999989</v>
      </c>
      <c r="K61" s="5" t="str" cm="1">
        <f t="array" ref="K61">_xlfn.LET(_xlpm.d,UPPER(TRIM(CLEAN(SUBSTITUTE(F61,CHAR(160),"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62" spans="2:11" x14ac:dyDescent="0.25">
      <c r="B62" s="21">
        <v>46056</v>
      </c>
      <c r="C62" s="2" t="s">
        <v>1</v>
      </c>
      <c r="D62" s="2" t="s">
        <v>94</v>
      </c>
      <c r="E62" s="2" t="s">
        <v>95</v>
      </c>
      <c r="F62" s="2" t="s">
        <v>54</v>
      </c>
      <c r="G62" s="5">
        <v>-4</v>
      </c>
      <c r="H62" s="5">
        <v>12.2</v>
      </c>
      <c r="I62" s="5">
        <v>-48.8</v>
      </c>
      <c r="J62" s="5">
        <v>-4765.9999999999991</v>
      </c>
      <c r="K62" s="5" t="str" cm="1">
        <f t="array" ref="K62">_xlfn.LET(_xlpm.d,UPPER(TRIM(CLEAN(SUBSTITUTE(F62,CHAR(160),"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63" spans="2:11" x14ac:dyDescent="0.25">
      <c r="B63" s="21">
        <v>46057</v>
      </c>
      <c r="C63" s="2" t="s">
        <v>1</v>
      </c>
      <c r="D63" s="2" t="s">
        <v>96</v>
      </c>
      <c r="E63" s="2" t="s">
        <v>97</v>
      </c>
      <c r="F63" s="2" t="s">
        <v>54</v>
      </c>
      <c r="G63" s="5">
        <v>-15</v>
      </c>
      <c r="H63" s="5">
        <v>12.2</v>
      </c>
      <c r="I63" s="5">
        <v>-183</v>
      </c>
      <c r="J63" s="5">
        <v>-4948.9999999999991</v>
      </c>
      <c r="K63" s="5" t="str" cm="1">
        <f t="array" ref="K63">_xlfn.LET(_xlpm.d,UPPER(TRIM(CLEAN(SUBSTITUTE(F63,CHAR(160),"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64" spans="2:11" x14ac:dyDescent="0.25">
      <c r="B64" s="21">
        <v>46058</v>
      </c>
      <c r="C64" s="2" t="s">
        <v>1</v>
      </c>
      <c r="D64" s="2" t="s">
        <v>98</v>
      </c>
      <c r="E64" s="2" t="s">
        <v>99</v>
      </c>
      <c r="F64" s="2" t="s">
        <v>54</v>
      </c>
      <c r="G64" s="5">
        <v>-2</v>
      </c>
      <c r="H64" s="5">
        <v>12.2</v>
      </c>
      <c r="I64" s="5">
        <v>-24.4</v>
      </c>
      <c r="J64" s="5">
        <v>-4973.3999999999987</v>
      </c>
      <c r="K64" s="5" t="str" cm="1">
        <f t="array" ref="K64">_xlfn.LET(_xlpm.d,UPPER(TRIM(CLEAN(SUBSTITUTE(F64,CHAR(160),"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65" spans="2:11" x14ac:dyDescent="0.25">
      <c r="B65" s="21">
        <v>46063</v>
      </c>
      <c r="C65" s="2" t="s">
        <v>1</v>
      </c>
      <c r="D65" s="2" t="s">
        <v>100</v>
      </c>
      <c r="E65" s="2" t="s">
        <v>9</v>
      </c>
      <c r="F65" s="2" t="s">
        <v>54</v>
      </c>
      <c r="G65" s="5">
        <v>-2</v>
      </c>
      <c r="H65" s="5">
        <v>12.2</v>
      </c>
      <c r="I65" s="5">
        <v>-24.4</v>
      </c>
      <c r="J65" s="5">
        <v>-4997.7999999999984</v>
      </c>
      <c r="K65" s="5" t="str" cm="1">
        <f t="array" ref="K65">_xlfn.LET(_xlpm.d,UPPER(TRIM(CLEAN(SUBSTITUTE(F65,CHAR(160),"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66" spans="2:11" x14ac:dyDescent="0.25">
      <c r="B66" s="21">
        <v>46065</v>
      </c>
      <c r="C66" s="2" t="s">
        <v>1</v>
      </c>
      <c r="D66" s="2" t="s">
        <v>101</v>
      </c>
      <c r="E66" s="2" t="s">
        <v>74</v>
      </c>
      <c r="F66" s="2" t="s">
        <v>54</v>
      </c>
      <c r="G66" s="5">
        <v>-4</v>
      </c>
      <c r="H66" s="5">
        <v>12.2</v>
      </c>
      <c r="I66" s="5">
        <v>-48.8</v>
      </c>
      <c r="J66" s="5">
        <v>-5046.5999999999985</v>
      </c>
      <c r="K66" s="5" t="str" cm="1">
        <f t="array" ref="K66">_xlfn.LET(_xlpm.d,UPPER(TRIM(CLEAN(SUBSTITUTE(F66,CHAR(160),"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67" spans="2:11" x14ac:dyDescent="0.25">
      <c r="B67" s="21">
        <v>46065</v>
      </c>
      <c r="C67" s="2" t="s">
        <v>1</v>
      </c>
      <c r="D67" s="2" t="s">
        <v>102</v>
      </c>
      <c r="E67" s="2" t="s">
        <v>19</v>
      </c>
      <c r="F67" s="2" t="s">
        <v>51</v>
      </c>
      <c r="G67" s="5">
        <v>-26</v>
      </c>
      <c r="H67" s="5">
        <v>12.2</v>
      </c>
      <c r="I67" s="5">
        <v>-317.2</v>
      </c>
      <c r="J67" s="5">
        <v>-5363.7999999999984</v>
      </c>
      <c r="K67" s="5" t="str" cm="1">
        <f t="array" ref="K67">_xlfn.LET(_xlpm.d,UPPER(TRIM(CLEAN(SUBSTITUTE(F67,CHAR(160),"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68" spans="2:11" x14ac:dyDescent="0.25">
      <c r="B68" s="21">
        <v>46066</v>
      </c>
      <c r="C68" s="2" t="s">
        <v>1</v>
      </c>
      <c r="D68" s="2" t="s">
        <v>103</v>
      </c>
      <c r="E68" s="2" t="s">
        <v>82</v>
      </c>
      <c r="F68" s="2" t="s">
        <v>54</v>
      </c>
      <c r="G68" s="5">
        <v>-26</v>
      </c>
      <c r="H68" s="5">
        <v>12.2</v>
      </c>
      <c r="I68" s="5">
        <v>-317.2</v>
      </c>
      <c r="J68" s="5">
        <v>-5680.9999999999982</v>
      </c>
      <c r="K68" s="5" t="str" cm="1">
        <f t="array" ref="K68">_xlfn.LET(_xlpm.d,UPPER(TRIM(CLEAN(SUBSTITUTE(F68,CHAR(160),"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69" spans="2:11" x14ac:dyDescent="0.25">
      <c r="B69" s="21">
        <v>46069</v>
      </c>
      <c r="C69" s="2" t="s">
        <v>1</v>
      </c>
      <c r="D69" s="2" t="s">
        <v>104</v>
      </c>
      <c r="E69" s="2" t="s">
        <v>53</v>
      </c>
      <c r="F69" s="2" t="s">
        <v>54</v>
      </c>
      <c r="G69" s="5">
        <v>-28</v>
      </c>
      <c r="H69" s="5">
        <v>12.2</v>
      </c>
      <c r="I69" s="5">
        <v>-341.6</v>
      </c>
      <c r="J69" s="5">
        <v>-6022.5999999999985</v>
      </c>
      <c r="K69" s="5" t="str" cm="1">
        <f t="array" ref="K69">_xlfn.LET(_xlpm.d,UPPER(TRIM(CLEAN(SUBSTITUTE(F69,CHAR(160),"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70" spans="2:11" x14ac:dyDescent="0.25">
      <c r="B70" s="21">
        <v>46073</v>
      </c>
      <c r="C70" s="2" t="s">
        <v>1</v>
      </c>
      <c r="D70" s="2" t="s">
        <v>105</v>
      </c>
      <c r="E70" s="2" t="s">
        <v>82</v>
      </c>
      <c r="F70" s="2" t="s">
        <v>54</v>
      </c>
      <c r="G70" s="5">
        <v>-22</v>
      </c>
      <c r="H70" s="5">
        <v>12.2</v>
      </c>
      <c r="I70" s="5">
        <v>-268.39999999999998</v>
      </c>
      <c r="J70" s="5">
        <v>-6290.9999999999982</v>
      </c>
      <c r="K70" s="5" t="str" cm="1">
        <f t="array" ref="K70">_xlfn.LET(_xlpm.d,UPPER(TRIM(CLEAN(SUBSTITUTE(F70,CHAR(160),"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71" spans="2:11" x14ac:dyDescent="0.25">
      <c r="B71" s="21">
        <v>46076</v>
      </c>
      <c r="C71" s="2" t="s">
        <v>1</v>
      </c>
      <c r="D71" s="2" t="s">
        <v>106</v>
      </c>
      <c r="E71" s="2" t="s">
        <v>92</v>
      </c>
      <c r="F71" s="2" t="s">
        <v>54</v>
      </c>
      <c r="G71" s="5">
        <v>-38</v>
      </c>
      <c r="H71" s="5">
        <v>12.2</v>
      </c>
      <c r="I71" s="5">
        <v>-463.6</v>
      </c>
      <c r="J71" s="5">
        <v>-6754.5999999999985</v>
      </c>
      <c r="K71" s="5" t="str" cm="1">
        <f t="array" ref="K71">_xlfn.LET(_xlpm.d,UPPER(TRIM(CLEAN(SUBSTITUTE(F71,CHAR(160),"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72" spans="2:11" x14ac:dyDescent="0.25">
      <c r="B72" s="21">
        <v>46077</v>
      </c>
      <c r="C72" s="2" t="s">
        <v>1</v>
      </c>
      <c r="D72" s="2" t="s">
        <v>107</v>
      </c>
      <c r="E72" s="2" t="s">
        <v>35</v>
      </c>
      <c r="F72" s="2" t="s">
        <v>54</v>
      </c>
      <c r="G72" s="5">
        <v>-2</v>
      </c>
      <c r="H72" s="5">
        <v>12.2</v>
      </c>
      <c r="I72" s="5">
        <v>-24.4</v>
      </c>
      <c r="J72" s="5">
        <v>-6778.9999999999982</v>
      </c>
      <c r="K72" s="5" t="str" cm="1">
        <f t="array" ref="K72">_xlfn.LET(_xlpm.d,UPPER(TRIM(CLEAN(SUBSTITUTE(F72,CHAR(160),"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73" spans="2:11" x14ac:dyDescent="0.25">
      <c r="B73" s="21">
        <v>46085</v>
      </c>
      <c r="C73" s="2" t="s">
        <v>1</v>
      </c>
      <c r="D73" s="2" t="s">
        <v>108</v>
      </c>
      <c r="E73" s="2" t="s">
        <v>58</v>
      </c>
      <c r="F73" s="2" t="s">
        <v>54</v>
      </c>
      <c r="G73" s="5">
        <v>-2</v>
      </c>
      <c r="H73" s="5">
        <v>8.9</v>
      </c>
      <c r="I73" s="5">
        <v>-17.8</v>
      </c>
      <c r="J73" s="5">
        <v>-6796.7999999999984</v>
      </c>
      <c r="K73" s="5" t="str" cm="1">
        <f t="array" ref="K73">_xlfn.LET(_xlpm.d,UPPER(TRIM(CLEAN(SUBSTITUTE(F73,CHAR(160),"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74" spans="2:11" x14ac:dyDescent="0.25">
      <c r="B74" s="21">
        <v>46087</v>
      </c>
      <c r="C74" s="2" t="s">
        <v>1</v>
      </c>
      <c r="D74" s="2" t="s">
        <v>109</v>
      </c>
      <c r="E74" s="2" t="s">
        <v>110</v>
      </c>
      <c r="F74" s="2" t="s">
        <v>54</v>
      </c>
      <c r="G74" s="5">
        <v>-17</v>
      </c>
      <c r="H74" s="5">
        <v>8.9</v>
      </c>
      <c r="I74" s="5">
        <v>-151.30000000000001</v>
      </c>
      <c r="J74" s="5">
        <v>-6948.0999999999985</v>
      </c>
      <c r="K74" s="5" t="str" cm="1">
        <f t="array" ref="K74">_xlfn.LET(_xlpm.d,UPPER(TRIM(CLEAN(SUBSTITUTE(F74,CHAR(160),"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75" spans="2:11" x14ac:dyDescent="0.25">
      <c r="B75" s="21">
        <v>46094</v>
      </c>
      <c r="C75" s="2" t="s">
        <v>1</v>
      </c>
      <c r="D75" s="2" t="s">
        <v>111</v>
      </c>
      <c r="E75" s="2" t="s">
        <v>95</v>
      </c>
      <c r="F75" s="2" t="s">
        <v>54</v>
      </c>
      <c r="G75" s="5">
        <v>-1</v>
      </c>
      <c r="H75" s="5">
        <v>8.9</v>
      </c>
      <c r="I75" s="5">
        <v>-8.9</v>
      </c>
      <c r="J75" s="5">
        <v>-6956.9999999999982</v>
      </c>
      <c r="K75" s="5" t="str" cm="1">
        <f t="array" ref="K75">_xlfn.LET(_xlpm.d,UPPER(TRIM(CLEAN(SUBSTITUTE(F75,CHAR(160),"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76" spans="2:11" x14ac:dyDescent="0.25">
      <c r="B76" s="21">
        <v>46101</v>
      </c>
      <c r="C76" s="2" t="s">
        <v>1</v>
      </c>
      <c r="D76" s="2" t="s">
        <v>112</v>
      </c>
      <c r="E76" s="2" t="s">
        <v>9</v>
      </c>
      <c r="F76" s="2" t="s">
        <v>113</v>
      </c>
      <c r="G76" s="5">
        <v>-1</v>
      </c>
      <c r="H76" s="5">
        <v>8.9</v>
      </c>
      <c r="I76" s="5">
        <v>-8.9</v>
      </c>
      <c r="J76" s="5">
        <v>-6965.8999999999978</v>
      </c>
      <c r="K76" s="5" t="str" cm="1">
        <f t="array" ref="K76">_xlfn.LET(_xlpm.d,UPPER(TRIM(CLEAN(SUBSTITUTE(F76,CHAR(160),"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77" spans="2:11" x14ac:dyDescent="0.25">
      <c r="B77" s="21">
        <v>46104</v>
      </c>
      <c r="C77" s="2" t="s">
        <v>1</v>
      </c>
      <c r="D77" s="2" t="s">
        <v>114</v>
      </c>
      <c r="E77" s="2" t="s">
        <v>19</v>
      </c>
      <c r="F77" s="2" t="s">
        <v>113</v>
      </c>
      <c r="G77" s="5">
        <v>-2</v>
      </c>
      <c r="H77" s="5">
        <v>8.9</v>
      </c>
      <c r="I77" s="5">
        <v>-17.8</v>
      </c>
      <c r="J77" s="5">
        <v>-6983.699999999998</v>
      </c>
      <c r="K77" s="5" t="str" cm="1">
        <f t="array" ref="K77">_xlfn.LET(_xlpm.d,UPPER(TRIM(CLEAN(SUBSTITUTE(F77,CHAR(160),"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78" spans="2:11" x14ac:dyDescent="0.25">
      <c r="B78" s="21">
        <v>46106</v>
      </c>
      <c r="C78" s="2" t="s">
        <v>1</v>
      </c>
      <c r="D78" s="2" t="s">
        <v>115</v>
      </c>
      <c r="E78" s="2" t="s">
        <v>65</v>
      </c>
      <c r="F78" s="2" t="s">
        <v>113</v>
      </c>
      <c r="G78" s="5">
        <v>-20</v>
      </c>
      <c r="H78" s="5">
        <v>8.9</v>
      </c>
      <c r="I78" s="5">
        <v>-178</v>
      </c>
      <c r="J78" s="5">
        <v>-7161.699999999998</v>
      </c>
      <c r="K78" s="5" t="str" cm="1">
        <f t="array" ref="K78">_xlfn.LET(_xlpm.d,UPPER(TRIM(CLEAN(SUBSTITUTE(F78,CHAR(160),"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79" spans="2:11" x14ac:dyDescent="0.25">
      <c r="B79" s="21">
        <v>46106</v>
      </c>
      <c r="C79" s="2" t="s">
        <v>1</v>
      </c>
      <c r="D79" s="2" t="s">
        <v>116</v>
      </c>
      <c r="E79" s="2" t="s">
        <v>40</v>
      </c>
      <c r="F79" s="2" t="s">
        <v>113</v>
      </c>
      <c r="G79" s="5">
        <v>-12</v>
      </c>
      <c r="H79" s="5">
        <v>8.9</v>
      </c>
      <c r="I79" s="5">
        <v>-106.8</v>
      </c>
      <c r="J79" s="5">
        <v>-7268.4999999999982</v>
      </c>
      <c r="K79" s="5" t="str" cm="1">
        <f t="array" ref="K79">_xlfn.LET(_xlpm.d,UPPER(TRIM(CLEAN(SUBSTITUTE(F79,CHAR(160),"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80" spans="2:11" x14ac:dyDescent="0.25">
      <c r="B80" s="21">
        <v>46108</v>
      </c>
      <c r="C80" s="2" t="s">
        <v>1</v>
      </c>
      <c r="D80" s="2" t="s">
        <v>47</v>
      </c>
      <c r="E80" s="2" t="s">
        <v>9</v>
      </c>
      <c r="F80" s="2" t="s">
        <v>113</v>
      </c>
      <c r="G80" s="5">
        <v>-10</v>
      </c>
      <c r="H80" s="5">
        <v>8.9</v>
      </c>
      <c r="I80" s="5">
        <v>-89</v>
      </c>
      <c r="J80" s="5">
        <v>-7357.4999999999982</v>
      </c>
      <c r="K80" s="5" t="str" cm="1">
        <f t="array" ref="K80">_xlfn.LET(_xlpm.d,UPPER(TRIM(CLEAN(SUBSTITUTE(F80,CHAR(160),"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81" spans="1:11" x14ac:dyDescent="0.25">
      <c r="B81" s="21">
        <v>46108</v>
      </c>
      <c r="C81" s="2" t="s">
        <v>1</v>
      </c>
      <c r="D81" s="2" t="s">
        <v>117</v>
      </c>
      <c r="E81" s="2" t="s">
        <v>82</v>
      </c>
      <c r="F81" s="2" t="s">
        <v>113</v>
      </c>
      <c r="G81" s="5">
        <v>-1</v>
      </c>
      <c r="H81" s="5">
        <v>8.9</v>
      </c>
      <c r="I81" s="5">
        <v>-8.9</v>
      </c>
      <c r="J81" s="5">
        <v>-7366.3999999999978</v>
      </c>
      <c r="K81" s="5" t="str" cm="1">
        <f t="array" ref="K81">_xlfn.LET(_xlpm.d,UPPER(TRIM(CLEAN(SUBSTITUTE(F81,CHAR(160),"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82" spans="1:11" x14ac:dyDescent="0.25">
      <c r="B82" s="21">
        <v>46108</v>
      </c>
      <c r="C82" s="2" t="s">
        <v>1</v>
      </c>
      <c r="D82" s="2" t="s">
        <v>118</v>
      </c>
      <c r="E82" s="2" t="s">
        <v>110</v>
      </c>
      <c r="F82" s="2" t="s">
        <v>113</v>
      </c>
      <c r="G82" s="5">
        <v>-1</v>
      </c>
      <c r="H82" s="5">
        <v>8.9</v>
      </c>
      <c r="I82" s="5">
        <v>-8.9</v>
      </c>
      <c r="J82" s="5">
        <v>-7375.2999999999975</v>
      </c>
      <c r="K82" s="5" t="str" cm="1">
        <f t="array" ref="K82">_xlfn.LET(_xlpm.d,UPPER(TRIM(CLEAN(SUBSTITUTE(F82,CHAR(160),"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83" spans="1:11" x14ac:dyDescent="0.25">
      <c r="B83" s="21">
        <v>46111</v>
      </c>
      <c r="C83" s="2" t="s">
        <v>1</v>
      </c>
      <c r="D83" s="2" t="s">
        <v>119</v>
      </c>
      <c r="E83" s="2" t="s">
        <v>76</v>
      </c>
      <c r="F83" s="2" t="s">
        <v>113</v>
      </c>
      <c r="G83" s="5">
        <v>-27</v>
      </c>
      <c r="H83" s="5">
        <v>8.9</v>
      </c>
      <c r="I83" s="5">
        <v>-240.3</v>
      </c>
      <c r="J83" s="5">
        <v>-7615.5999999999976</v>
      </c>
      <c r="K83" s="5" t="str" cm="1">
        <f t="array" ref="K83">_xlfn.LET(_xlpm.d,UPPER(TRIM(CLEAN(SUBSTITUTE(F83,CHAR(160),"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84" spans="1:11" x14ac:dyDescent="0.25">
      <c r="B84" s="21">
        <v>46112</v>
      </c>
      <c r="C84" s="2" t="s">
        <v>1</v>
      </c>
      <c r="D84" s="2" t="s">
        <v>120</v>
      </c>
      <c r="E84" s="2" t="s">
        <v>95</v>
      </c>
      <c r="F84" s="2" t="s">
        <v>113</v>
      </c>
      <c r="G84" s="5">
        <v>-1</v>
      </c>
      <c r="H84" s="5">
        <v>12.2</v>
      </c>
      <c r="I84" s="5">
        <v>-12.2</v>
      </c>
      <c r="J84" s="5">
        <v>-7627.7999999999975</v>
      </c>
      <c r="K84" s="5" t="str" cm="1">
        <f t="array" ref="K84">_xlfn.LET(_xlpm.d,UPPER(TRIM(CLEAN(SUBSTITUTE(F84,CHAR(160),"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85" spans="1:11" x14ac:dyDescent="0.25">
      <c r="A85" s="11" t="s">
        <v>121</v>
      </c>
      <c r="G85" s="6">
        <v>-692</v>
      </c>
      <c r="I85" s="7">
        <f>I35+I36+I37+I38+I39+I40+I41+I42+I43+I44+I45+I46+I47+I48+I49+I50+I51+I52+I53+I54+I55+I56+I57+I58+I59+I60+I61+I62+I63+I64+I65+I66+I67+I68+I69+I70+I71+I72+I73+I74+I75+I76+I77+I78+I79+I80+I81+I82+I83+I84</f>
        <v>-7627.7999999999975</v>
      </c>
      <c r="K85" s="5" t="str" cm="1">
        <f t="array" ref="K85">_xlfn.LET(_xlpm.d,UPPER(TRIM(CLEAN(SUBSTITUTE(F85,CHAR(160),"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86" spans="1:11" x14ac:dyDescent="0.25">
      <c r="A86" s="10" t="s">
        <v>122</v>
      </c>
      <c r="K86" s="5" t="str" cm="1">
        <f t="array" ref="K86">_xlfn.LET(_xlpm.d,UPPER(TRIM(CLEAN(SUBSTITUTE(F86,CHAR(160),"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87" spans="1:11" x14ac:dyDescent="0.25">
      <c r="B87" s="21">
        <v>46073</v>
      </c>
      <c r="C87" s="2" t="s">
        <v>1</v>
      </c>
      <c r="D87" s="2" t="s">
        <v>123</v>
      </c>
      <c r="E87" s="2" t="s">
        <v>40</v>
      </c>
      <c r="F87" s="2" t="s">
        <v>124</v>
      </c>
      <c r="G87" s="5">
        <v>-10</v>
      </c>
      <c r="H87" s="5">
        <v>12.2</v>
      </c>
      <c r="I87" s="5">
        <v>-122</v>
      </c>
      <c r="J87" s="5">
        <v>-122</v>
      </c>
      <c r="K87" s="5" t="str" cm="1">
        <f t="array" ref="K87">_xlfn.LET(_xlpm.d,UPPER(TRIM(CLEAN(SUBSTITUTE(F87,CHAR(160),"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8" spans="1:11" x14ac:dyDescent="0.25">
      <c r="B88" s="21">
        <v>46084</v>
      </c>
      <c r="C88" s="2" t="s">
        <v>1</v>
      </c>
      <c r="D88" s="2" t="s">
        <v>125</v>
      </c>
      <c r="E88" s="2" t="s">
        <v>49</v>
      </c>
      <c r="F88" s="2" t="s">
        <v>124</v>
      </c>
      <c r="G88" s="5">
        <v>-11</v>
      </c>
      <c r="H88" s="5">
        <v>12.2</v>
      </c>
      <c r="I88" s="5">
        <v>-134.19999999999999</v>
      </c>
      <c r="J88" s="5">
        <v>-256.2</v>
      </c>
      <c r="K88" s="5" t="str" cm="1">
        <f t="array" ref="K88">_xlfn.LET(_xlpm.d,UPPER(TRIM(CLEAN(SUBSTITUTE(F88,CHAR(160),"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9" spans="1:11" x14ac:dyDescent="0.25">
      <c r="B89" s="21">
        <v>46091</v>
      </c>
      <c r="C89" s="2" t="s">
        <v>1</v>
      </c>
      <c r="D89" s="2" t="s">
        <v>126</v>
      </c>
      <c r="E89" s="2" t="s">
        <v>49</v>
      </c>
      <c r="F89" s="2" t="s">
        <v>124</v>
      </c>
      <c r="G89" s="5">
        <v>-33</v>
      </c>
      <c r="H89" s="5">
        <v>12.2</v>
      </c>
      <c r="I89" s="5">
        <v>-402.6</v>
      </c>
      <c r="J89" s="5">
        <v>-658.8</v>
      </c>
      <c r="K89" s="5" t="str" cm="1">
        <f t="array" ref="K89">_xlfn.LET(_xlpm.d,UPPER(TRIM(CLEAN(SUBSTITUTE(F89,CHAR(160),"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0" spans="1:11" x14ac:dyDescent="0.25">
      <c r="B90" s="21">
        <v>46091</v>
      </c>
      <c r="C90" s="2" t="s">
        <v>1</v>
      </c>
      <c r="D90" s="2" t="s">
        <v>127</v>
      </c>
      <c r="E90" s="2" t="s">
        <v>32</v>
      </c>
      <c r="F90" s="2" t="s">
        <v>124</v>
      </c>
      <c r="G90" s="5">
        <v>-6</v>
      </c>
      <c r="H90" s="5">
        <v>12.2</v>
      </c>
      <c r="I90" s="5">
        <v>-73.2</v>
      </c>
      <c r="J90" s="5">
        <v>-732</v>
      </c>
      <c r="K90" s="5" t="str" cm="1">
        <f t="array" ref="K90">_xlfn.LET(_xlpm.d,UPPER(TRIM(CLEAN(SUBSTITUTE(F90,CHAR(160),"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1" spans="1:11" x14ac:dyDescent="0.25">
      <c r="B91" s="21">
        <v>46093</v>
      </c>
      <c r="C91" s="2" t="s">
        <v>1</v>
      </c>
      <c r="D91" s="2" t="s">
        <v>128</v>
      </c>
      <c r="E91" s="2" t="s">
        <v>129</v>
      </c>
      <c r="F91" s="2" t="s">
        <v>124</v>
      </c>
      <c r="G91" s="5">
        <v>-18</v>
      </c>
      <c r="H91" s="5">
        <v>12.2</v>
      </c>
      <c r="I91" s="5">
        <v>-219.6</v>
      </c>
      <c r="J91" s="5">
        <v>-951.6</v>
      </c>
      <c r="K91" s="5" t="str" cm="1">
        <f t="array" ref="K91">_xlfn.LET(_xlpm.d,UPPER(TRIM(CLEAN(SUBSTITUTE(F91,CHAR(160),"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2" spans="1:11" x14ac:dyDescent="0.25">
      <c r="B92" s="21">
        <v>46093</v>
      </c>
      <c r="C92" s="2" t="s">
        <v>1</v>
      </c>
      <c r="D92" s="2" t="s">
        <v>130</v>
      </c>
      <c r="E92" s="2" t="s">
        <v>99</v>
      </c>
      <c r="F92" s="2" t="s">
        <v>124</v>
      </c>
      <c r="G92" s="5">
        <v>-1</v>
      </c>
      <c r="H92" s="5">
        <v>12.2</v>
      </c>
      <c r="I92" s="5">
        <v>-12.2</v>
      </c>
      <c r="J92" s="5">
        <v>-963.80000000000007</v>
      </c>
      <c r="K92" s="5" t="str" cm="1">
        <f t="array" ref="K92">_xlfn.LET(_xlpm.d,UPPER(TRIM(CLEAN(SUBSTITUTE(F92,CHAR(160),"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3" spans="1:11" x14ac:dyDescent="0.25">
      <c r="B93" s="21">
        <v>46093</v>
      </c>
      <c r="C93" s="2" t="s">
        <v>1</v>
      </c>
      <c r="D93" s="2" t="s">
        <v>131</v>
      </c>
      <c r="E93" s="2" t="s">
        <v>99</v>
      </c>
      <c r="F93" s="2" t="s">
        <v>124</v>
      </c>
      <c r="G93" s="5">
        <v>-18</v>
      </c>
      <c r="H93" s="5">
        <v>12.2</v>
      </c>
      <c r="I93" s="5">
        <v>-219.6</v>
      </c>
      <c r="J93" s="5">
        <v>-1183.4000000000001</v>
      </c>
      <c r="K93" s="5" t="str" cm="1">
        <f t="array" ref="K93">_xlfn.LET(_xlpm.d,UPPER(TRIM(CLEAN(SUBSTITUTE(F93,CHAR(160),"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4" spans="1:11" x14ac:dyDescent="0.25">
      <c r="B94" s="21">
        <v>46094</v>
      </c>
      <c r="C94" s="2" t="s">
        <v>1</v>
      </c>
      <c r="D94" s="2" t="s">
        <v>132</v>
      </c>
      <c r="E94" s="2" t="s">
        <v>24</v>
      </c>
      <c r="F94" s="2" t="s">
        <v>124</v>
      </c>
      <c r="G94" s="5">
        <v>-19</v>
      </c>
      <c r="H94" s="5">
        <v>12.2</v>
      </c>
      <c r="I94" s="5">
        <v>-231.8</v>
      </c>
      <c r="J94" s="5">
        <v>-1415.2</v>
      </c>
      <c r="K94" s="5" t="str" cm="1">
        <f t="array" ref="K94">_xlfn.LET(_xlpm.d,UPPER(TRIM(CLEAN(SUBSTITUTE(F94,CHAR(160),"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5" spans="1:11" x14ac:dyDescent="0.25">
      <c r="B95" s="21">
        <v>46097</v>
      </c>
      <c r="C95" s="2" t="s">
        <v>1</v>
      </c>
      <c r="D95" s="2" t="s">
        <v>133</v>
      </c>
      <c r="E95" s="2" t="s">
        <v>53</v>
      </c>
      <c r="F95" s="2" t="s">
        <v>124</v>
      </c>
      <c r="G95" s="5">
        <v>-41</v>
      </c>
      <c r="H95" s="5">
        <v>12.2</v>
      </c>
      <c r="I95" s="5">
        <v>-500.2</v>
      </c>
      <c r="J95" s="5">
        <v>-1915.4</v>
      </c>
      <c r="K95" s="5" t="str" cm="1">
        <f t="array" ref="K95">_xlfn.LET(_xlpm.d,UPPER(TRIM(CLEAN(SUBSTITUTE(F95,CHAR(160),"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6" spans="1:11" x14ac:dyDescent="0.25">
      <c r="B96" s="21">
        <v>46098</v>
      </c>
      <c r="C96" s="2" t="s">
        <v>1</v>
      </c>
      <c r="D96" s="2" t="s">
        <v>134</v>
      </c>
      <c r="E96" s="2" t="s">
        <v>35</v>
      </c>
      <c r="F96" s="2" t="s">
        <v>124</v>
      </c>
      <c r="G96" s="5">
        <v>-20</v>
      </c>
      <c r="H96" s="5">
        <v>12.2</v>
      </c>
      <c r="I96" s="5">
        <v>-244</v>
      </c>
      <c r="J96" s="5">
        <v>-2159.4</v>
      </c>
      <c r="K96" s="5" t="str" cm="1">
        <f t="array" ref="K96">_xlfn.LET(_xlpm.d,UPPER(TRIM(CLEAN(SUBSTITUTE(F96,CHAR(160),"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7" spans="1:11" x14ac:dyDescent="0.25">
      <c r="B97" s="21">
        <v>46098</v>
      </c>
      <c r="C97" s="2" t="s">
        <v>1</v>
      </c>
      <c r="D97" s="2" t="s">
        <v>135</v>
      </c>
      <c r="E97" s="2" t="s">
        <v>89</v>
      </c>
      <c r="F97" s="2" t="s">
        <v>124</v>
      </c>
      <c r="G97" s="5">
        <v>-11</v>
      </c>
      <c r="H97" s="5">
        <v>12.2</v>
      </c>
      <c r="I97" s="5">
        <v>-134.19999999999999</v>
      </c>
      <c r="J97" s="5">
        <v>-2293.6</v>
      </c>
      <c r="K97" s="5" t="str" cm="1">
        <f t="array" ref="K97">_xlfn.LET(_xlpm.d,UPPER(TRIM(CLEAN(SUBSTITUTE(F97,CHAR(160),"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8" spans="1:11" x14ac:dyDescent="0.25">
      <c r="B98" s="21">
        <v>46100</v>
      </c>
      <c r="C98" s="2" t="s">
        <v>1</v>
      </c>
      <c r="D98" s="2" t="s">
        <v>136</v>
      </c>
      <c r="E98" s="2" t="s">
        <v>129</v>
      </c>
      <c r="F98" s="2" t="s">
        <v>124</v>
      </c>
      <c r="G98" s="5">
        <v>-5</v>
      </c>
      <c r="H98" s="5">
        <v>12.2</v>
      </c>
      <c r="I98" s="5">
        <v>-61</v>
      </c>
      <c r="J98" s="5">
        <v>-2354.6</v>
      </c>
      <c r="K98" s="5" t="str" cm="1">
        <f t="array" ref="K98">_xlfn.LET(_xlpm.d,UPPER(TRIM(CLEAN(SUBSTITUTE(F98,CHAR(160),"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9" spans="1:11" x14ac:dyDescent="0.25">
      <c r="B99" s="21">
        <v>46101</v>
      </c>
      <c r="C99" s="2" t="s">
        <v>1</v>
      </c>
      <c r="D99" s="2" t="s">
        <v>137</v>
      </c>
      <c r="E99" s="2" t="s">
        <v>82</v>
      </c>
      <c r="F99" s="2" t="s">
        <v>138</v>
      </c>
      <c r="G99" s="5">
        <v>-12</v>
      </c>
      <c r="H99" s="5">
        <v>12.2</v>
      </c>
      <c r="I99" s="5">
        <v>-146.4</v>
      </c>
      <c r="J99" s="5">
        <v>-2501</v>
      </c>
      <c r="K99" s="5" t="str" cm="1">
        <f t="array" ref="K99">_xlfn.LET(_xlpm.d,UPPER(TRIM(CLEAN(SUBSTITUTE(F99,CHAR(160),"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0" spans="1:11" x14ac:dyDescent="0.25">
      <c r="B100" s="21">
        <v>46104</v>
      </c>
      <c r="C100" s="2" t="s">
        <v>1</v>
      </c>
      <c r="D100" s="2" t="s">
        <v>114</v>
      </c>
      <c r="E100" s="2" t="s">
        <v>19</v>
      </c>
      <c r="F100" s="2" t="s">
        <v>138</v>
      </c>
      <c r="G100" s="5">
        <v>-21</v>
      </c>
      <c r="H100" s="5">
        <v>12.2</v>
      </c>
      <c r="I100" s="5">
        <v>-256.2</v>
      </c>
      <c r="J100" s="5">
        <v>-2757.2</v>
      </c>
      <c r="K100" s="5" t="str" cm="1">
        <f t="array" ref="K100">_xlfn.LET(_xlpm.d,UPPER(TRIM(CLEAN(SUBSTITUTE(F100,CHAR(160),"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1" spans="1:11" x14ac:dyDescent="0.25">
      <c r="B101" s="21">
        <v>46105</v>
      </c>
      <c r="C101" s="2" t="s">
        <v>1</v>
      </c>
      <c r="D101" s="2" t="s">
        <v>139</v>
      </c>
      <c r="E101" s="2" t="s">
        <v>32</v>
      </c>
      <c r="F101" s="2" t="s">
        <v>138</v>
      </c>
      <c r="G101" s="5">
        <v>-10</v>
      </c>
      <c r="H101" s="5">
        <v>12.2</v>
      </c>
      <c r="I101" s="5">
        <v>-122</v>
      </c>
      <c r="J101" s="5">
        <v>-2879.2</v>
      </c>
      <c r="K101" s="5" t="str" cm="1">
        <f t="array" ref="K101">_xlfn.LET(_xlpm.d,UPPER(TRIM(CLEAN(SUBSTITUTE(F101,CHAR(160),"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2" spans="1:11" x14ac:dyDescent="0.25">
      <c r="B102" s="21">
        <v>46107</v>
      </c>
      <c r="C102" s="2" t="s">
        <v>1</v>
      </c>
      <c r="D102" s="2" t="s">
        <v>140</v>
      </c>
      <c r="E102" s="2" t="s">
        <v>141</v>
      </c>
      <c r="F102" s="2" t="s">
        <v>138</v>
      </c>
      <c r="G102" s="5">
        <v>-30</v>
      </c>
      <c r="H102" s="5">
        <v>12.2</v>
      </c>
      <c r="I102" s="5">
        <v>-366</v>
      </c>
      <c r="J102" s="5">
        <v>-3245.2</v>
      </c>
      <c r="K102" s="5" t="str" cm="1">
        <f t="array" ref="K102">_xlfn.LET(_xlpm.d,UPPER(TRIM(CLEAN(SUBSTITUTE(F102,CHAR(160),"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3" spans="1:11" x14ac:dyDescent="0.25">
      <c r="B103" s="21">
        <v>46108</v>
      </c>
      <c r="C103" s="2" t="s">
        <v>1</v>
      </c>
      <c r="D103" s="2" t="s">
        <v>142</v>
      </c>
      <c r="E103" s="2" t="s">
        <v>143</v>
      </c>
      <c r="F103" s="2" t="s">
        <v>122</v>
      </c>
      <c r="G103" s="5">
        <v>-1</v>
      </c>
      <c r="H103" s="5">
        <v>22.9</v>
      </c>
      <c r="I103" s="5">
        <v>-22.9</v>
      </c>
      <c r="J103" s="5">
        <v>-3268.1</v>
      </c>
      <c r="K103" s="5" t="str" cm="1">
        <f t="array" ref="K103">_xlfn.LET(_xlpm.d,UPPER(TRIM(CLEAN(SUBSTITUTE(F103,CHAR(160),"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4" spans="1:11" x14ac:dyDescent="0.25">
      <c r="A104" s="11" t="s">
        <v>144</v>
      </c>
      <c r="G104" s="6">
        <v>-267</v>
      </c>
      <c r="I104" s="7">
        <f>I87+I88+I89+I90+I91+I92+I93+I94+I95+I96+I97+I98+I99+I100+I101+I102+I103</f>
        <v>-3268.1</v>
      </c>
      <c r="K104" s="5" t="str" cm="1">
        <f t="array" ref="K104">_xlfn.LET(_xlpm.d,UPPER(TRIM(CLEAN(SUBSTITUTE(F104,CHAR(160),"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5" spans="1:11" x14ac:dyDescent="0.25">
      <c r="A105" s="10" t="s">
        <v>145</v>
      </c>
      <c r="K105" s="5" t="str" cm="1">
        <f t="array" ref="K105">_xlfn.LET(_xlpm.d,UPPER(TRIM(CLEAN(SUBSTITUTE(F105,CHAR(160),"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6" spans="1:11" x14ac:dyDescent="0.25">
      <c r="B106" s="21">
        <v>45660</v>
      </c>
      <c r="C106" s="2" t="s">
        <v>1</v>
      </c>
      <c r="D106" s="2" t="s">
        <v>146</v>
      </c>
      <c r="E106" s="2" t="s">
        <v>143</v>
      </c>
      <c r="F106" s="2" t="s">
        <v>145</v>
      </c>
      <c r="G106" s="5">
        <v>-5</v>
      </c>
      <c r="H106" s="5">
        <v>11.25</v>
      </c>
      <c r="I106" s="5">
        <v>-56.25</v>
      </c>
      <c r="J106" s="5">
        <v>-56.25</v>
      </c>
      <c r="K106" s="5" t="str" cm="1">
        <f t="array" ref="K106">_xlfn.LET(_xlpm.d,UPPER(TRIM(CLEAN(SUBSTITUTE(F106,CHAR(160),"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07" spans="1:11" x14ac:dyDescent="0.25">
      <c r="B107" s="21">
        <v>45699</v>
      </c>
      <c r="C107" s="2" t="s">
        <v>1</v>
      </c>
      <c r="D107" s="2" t="s">
        <v>147</v>
      </c>
      <c r="E107" s="2" t="s">
        <v>148</v>
      </c>
      <c r="F107" s="2" t="s">
        <v>145</v>
      </c>
      <c r="G107" s="5">
        <v>-20</v>
      </c>
      <c r="H107" s="5">
        <v>19.649999999999999</v>
      </c>
      <c r="I107" s="5">
        <v>-393</v>
      </c>
      <c r="J107" s="5">
        <v>-449.25</v>
      </c>
      <c r="K107" s="5" t="str" cm="1">
        <f t="array" ref="K107">_xlfn.LET(_xlpm.d,UPPER(TRIM(CLEAN(SUBSTITUTE(F107,CHAR(160),"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08" spans="1:11" x14ac:dyDescent="0.25">
      <c r="B108" s="21">
        <v>45720</v>
      </c>
      <c r="C108" s="2" t="s">
        <v>1</v>
      </c>
      <c r="D108" s="2" t="s">
        <v>149</v>
      </c>
      <c r="E108" s="2" t="s">
        <v>148</v>
      </c>
      <c r="F108" s="2" t="s">
        <v>150</v>
      </c>
      <c r="G108" s="5">
        <v>-10</v>
      </c>
      <c r="H108" s="5">
        <v>12.2</v>
      </c>
      <c r="I108" s="5">
        <v>-122</v>
      </c>
      <c r="J108" s="5">
        <v>-571.25</v>
      </c>
      <c r="K108" s="5" t="str" cm="1">
        <f t="array" ref="K108">_xlfn.LET(_xlpm.d,UPPER(TRIM(CLEAN(SUBSTITUTE(F108,CHAR(160),"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09" spans="1:11" x14ac:dyDescent="0.25">
      <c r="B109" s="21">
        <v>45744</v>
      </c>
      <c r="C109" s="2" t="s">
        <v>1</v>
      </c>
      <c r="D109" s="2" t="s">
        <v>151</v>
      </c>
      <c r="E109" s="2" t="s">
        <v>82</v>
      </c>
      <c r="F109" s="2" t="s">
        <v>150</v>
      </c>
      <c r="G109" s="5">
        <v>-1</v>
      </c>
      <c r="H109" s="5">
        <v>12.2</v>
      </c>
      <c r="I109" s="5">
        <v>-12.2</v>
      </c>
      <c r="J109" s="5">
        <v>-583.45000000000005</v>
      </c>
      <c r="K109" s="5" t="str" cm="1">
        <f t="array" ref="K109">_xlfn.LET(_xlpm.d,UPPER(TRIM(CLEAN(SUBSTITUTE(F109,CHAR(160),"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" spans="1:11" x14ac:dyDescent="0.25">
      <c r="B110" s="21">
        <v>45762</v>
      </c>
      <c r="C110" s="2" t="s">
        <v>1</v>
      </c>
      <c r="D110" s="2" t="s">
        <v>152</v>
      </c>
      <c r="E110" s="2" t="s">
        <v>153</v>
      </c>
      <c r="F110" s="2" t="s">
        <v>150</v>
      </c>
      <c r="G110" s="5">
        <v>-100</v>
      </c>
      <c r="H110" s="5">
        <v>12.2</v>
      </c>
      <c r="I110" s="5">
        <v>-1220</v>
      </c>
      <c r="J110" s="5">
        <v>-1803.45</v>
      </c>
      <c r="K110" s="5" t="str" cm="1">
        <f t="array" ref="K110">_xlfn.LET(_xlpm.d,UPPER(TRIM(CLEAN(SUBSTITUTE(F110,CHAR(160),"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1" spans="1:11" x14ac:dyDescent="0.25">
      <c r="B111" s="21">
        <v>45762</v>
      </c>
      <c r="C111" s="2" t="s">
        <v>1</v>
      </c>
      <c r="D111" s="2" t="s">
        <v>154</v>
      </c>
      <c r="E111" s="2" t="s">
        <v>92</v>
      </c>
      <c r="F111" s="2" t="s">
        <v>150</v>
      </c>
      <c r="G111" s="5">
        <v>-25</v>
      </c>
      <c r="H111" s="5">
        <v>12.2</v>
      </c>
      <c r="I111" s="5">
        <v>-305</v>
      </c>
      <c r="J111" s="5">
        <v>-2108.4499999999998</v>
      </c>
      <c r="K111" s="5" t="str" cm="1">
        <f t="array" ref="K111">_xlfn.LET(_xlpm.d,UPPER(TRIM(CLEAN(SUBSTITUTE(F111,CHAR(160),"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2" spans="1:11" x14ac:dyDescent="0.25">
      <c r="B112" s="21">
        <v>45763</v>
      </c>
      <c r="C112" s="2" t="s">
        <v>1</v>
      </c>
      <c r="D112" s="2" t="s">
        <v>155</v>
      </c>
      <c r="E112" s="2" t="s">
        <v>29</v>
      </c>
      <c r="F112" s="2" t="s">
        <v>145</v>
      </c>
      <c r="G112" s="5">
        <v>-16</v>
      </c>
      <c r="H112" s="5">
        <v>12.2</v>
      </c>
      <c r="I112" s="5">
        <v>-195.2</v>
      </c>
      <c r="J112" s="5">
        <v>-2303.6499999999996</v>
      </c>
      <c r="K112" s="5" t="str" cm="1">
        <f t="array" ref="K112">_xlfn.LET(_xlpm.d,UPPER(TRIM(CLEAN(SUBSTITUTE(F112,CHAR(160),"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3" spans="2:11" x14ac:dyDescent="0.25">
      <c r="B113" s="21">
        <v>45764</v>
      </c>
      <c r="C113" s="2" t="s">
        <v>1</v>
      </c>
      <c r="D113" s="2" t="s">
        <v>156</v>
      </c>
      <c r="E113" s="2" t="s">
        <v>110</v>
      </c>
      <c r="F113" s="2" t="s">
        <v>150</v>
      </c>
      <c r="G113" s="5">
        <v>-2</v>
      </c>
      <c r="H113" s="5">
        <v>12.2</v>
      </c>
      <c r="I113" s="5">
        <v>-24.4</v>
      </c>
      <c r="J113" s="5">
        <v>-2328.0499999999997</v>
      </c>
      <c r="K113" s="5" t="str" cm="1">
        <f t="array" ref="K113">_xlfn.LET(_xlpm.d,UPPER(TRIM(CLEAN(SUBSTITUTE(F113,CHAR(160),"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4" spans="2:11" x14ac:dyDescent="0.25">
      <c r="B114" s="21">
        <v>45770</v>
      </c>
      <c r="C114" s="2" t="s">
        <v>1</v>
      </c>
      <c r="D114" s="2" t="s">
        <v>157</v>
      </c>
      <c r="E114" s="2" t="s">
        <v>29</v>
      </c>
      <c r="F114" s="2" t="s">
        <v>150</v>
      </c>
      <c r="G114" s="5">
        <v>-35</v>
      </c>
      <c r="H114" s="5">
        <v>12.2</v>
      </c>
      <c r="I114" s="5">
        <v>-427</v>
      </c>
      <c r="J114" s="5">
        <v>-2755.0499999999997</v>
      </c>
      <c r="K114" s="5" t="str" cm="1">
        <f t="array" ref="K114">_xlfn.LET(_xlpm.d,UPPER(TRIM(CLEAN(SUBSTITUTE(F114,CHAR(160),"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5" spans="2:11" x14ac:dyDescent="0.25">
      <c r="B115" s="21">
        <v>45770</v>
      </c>
      <c r="C115" s="2" t="s">
        <v>1</v>
      </c>
      <c r="D115" s="2" t="s">
        <v>158</v>
      </c>
      <c r="E115" s="2" t="s">
        <v>159</v>
      </c>
      <c r="F115" s="2" t="s">
        <v>150</v>
      </c>
      <c r="G115" s="5">
        <v>-6</v>
      </c>
      <c r="H115" s="5">
        <v>12.2</v>
      </c>
      <c r="I115" s="5">
        <v>-73.2</v>
      </c>
      <c r="J115" s="5">
        <v>-2828.2499999999995</v>
      </c>
      <c r="K115" s="5" t="str" cm="1">
        <f t="array" ref="K115">_xlfn.LET(_xlpm.d,UPPER(TRIM(CLEAN(SUBSTITUTE(F115,CHAR(160),"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6" spans="2:11" x14ac:dyDescent="0.25">
      <c r="B116" s="21">
        <v>45777</v>
      </c>
      <c r="C116" s="2" t="s">
        <v>1</v>
      </c>
      <c r="D116" s="2" t="s">
        <v>160</v>
      </c>
      <c r="E116" s="2" t="s">
        <v>29</v>
      </c>
      <c r="F116" s="2" t="s">
        <v>150</v>
      </c>
      <c r="G116" s="5">
        <v>-10</v>
      </c>
      <c r="H116" s="5">
        <v>12.2</v>
      </c>
      <c r="I116" s="5">
        <v>-122</v>
      </c>
      <c r="J116" s="5">
        <v>-2950.2499999999995</v>
      </c>
      <c r="K116" s="5" t="str" cm="1">
        <f t="array" ref="K116">_xlfn.LET(_xlpm.d,UPPER(TRIM(CLEAN(SUBSTITUTE(F116,CHAR(160),"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7" spans="2:11" x14ac:dyDescent="0.25">
      <c r="B117" s="21">
        <v>45783</v>
      </c>
      <c r="C117" s="2" t="s">
        <v>1</v>
      </c>
      <c r="D117" s="2" t="s">
        <v>161</v>
      </c>
      <c r="E117" s="2" t="s">
        <v>29</v>
      </c>
      <c r="F117" s="2" t="s">
        <v>150</v>
      </c>
      <c r="G117" s="5">
        <v>-10</v>
      </c>
      <c r="H117" s="5">
        <v>12.2</v>
      </c>
      <c r="I117" s="5">
        <v>-122</v>
      </c>
      <c r="J117" s="5">
        <v>-3072.2499999999995</v>
      </c>
      <c r="K117" s="5" t="str" cm="1">
        <f t="array" ref="K117">_xlfn.LET(_xlpm.d,UPPER(TRIM(CLEAN(SUBSTITUTE(F117,CHAR(160),"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8" spans="2:11" x14ac:dyDescent="0.25">
      <c r="B118" s="21">
        <v>45785</v>
      </c>
      <c r="C118" s="2" t="s">
        <v>1</v>
      </c>
      <c r="D118" s="2" t="s">
        <v>162</v>
      </c>
      <c r="E118" s="2" t="s">
        <v>163</v>
      </c>
      <c r="F118" s="2" t="s">
        <v>145</v>
      </c>
      <c r="G118" s="5">
        <v>-4</v>
      </c>
      <c r="H118" s="5">
        <v>12.2</v>
      </c>
      <c r="I118" s="5">
        <v>-48.8</v>
      </c>
      <c r="J118" s="5">
        <v>-3121.0499999999997</v>
      </c>
      <c r="K118" s="5" t="str" cm="1">
        <f t="array" ref="K118">_xlfn.LET(_xlpm.d,UPPER(TRIM(CLEAN(SUBSTITUTE(F118,CHAR(160),"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9" spans="2:11" x14ac:dyDescent="0.25">
      <c r="B119" s="21">
        <v>45786</v>
      </c>
      <c r="C119" s="2" t="s">
        <v>1</v>
      </c>
      <c r="D119" s="2" t="s">
        <v>164</v>
      </c>
      <c r="E119" s="2" t="s">
        <v>82</v>
      </c>
      <c r="F119" s="2" t="s">
        <v>150</v>
      </c>
      <c r="G119" s="5">
        <v>-10</v>
      </c>
      <c r="H119" s="5">
        <v>12.2</v>
      </c>
      <c r="I119" s="5">
        <v>-122</v>
      </c>
      <c r="J119" s="5">
        <v>-3243.0499999999997</v>
      </c>
      <c r="K119" s="5" t="str" cm="1">
        <f t="array" ref="K119">_xlfn.LET(_xlpm.d,UPPER(TRIM(CLEAN(SUBSTITUTE(F119,CHAR(160),"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20" spans="2:11" x14ac:dyDescent="0.25">
      <c r="B120" s="21">
        <v>45790</v>
      </c>
      <c r="C120" s="2" t="s">
        <v>1</v>
      </c>
      <c r="D120" s="2" t="s">
        <v>165</v>
      </c>
      <c r="E120" s="2" t="s">
        <v>29</v>
      </c>
      <c r="F120" s="2" t="s">
        <v>150</v>
      </c>
      <c r="G120" s="5">
        <v>-41</v>
      </c>
      <c r="H120" s="5">
        <v>12.2</v>
      </c>
      <c r="I120" s="5">
        <v>-500.2</v>
      </c>
      <c r="J120" s="5">
        <v>-3743.2499999999995</v>
      </c>
      <c r="K120" s="5" t="str" cm="1">
        <f t="array" ref="K120">_xlfn.LET(_xlpm.d,UPPER(TRIM(CLEAN(SUBSTITUTE(F120,CHAR(160),"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21" spans="2:11" x14ac:dyDescent="0.25">
      <c r="B121" s="21">
        <v>45791</v>
      </c>
      <c r="C121" s="2" t="s">
        <v>1</v>
      </c>
      <c r="D121" s="2" t="s">
        <v>166</v>
      </c>
      <c r="E121" s="2" t="s">
        <v>129</v>
      </c>
      <c r="F121" s="2" t="s">
        <v>150</v>
      </c>
      <c r="G121" s="5">
        <v>-30</v>
      </c>
      <c r="H121" s="5">
        <v>12.2</v>
      </c>
      <c r="I121" s="5">
        <v>-366</v>
      </c>
      <c r="J121" s="5">
        <v>-4109.25</v>
      </c>
      <c r="K121" s="5" t="str" cm="1">
        <f t="array" ref="K121">_xlfn.LET(_xlpm.d,UPPER(TRIM(CLEAN(SUBSTITUTE(F121,CHAR(160),"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22" spans="2:11" x14ac:dyDescent="0.25">
      <c r="B122" s="21">
        <v>45791</v>
      </c>
      <c r="C122" s="2" t="s">
        <v>1</v>
      </c>
      <c r="D122" s="2" t="s">
        <v>167</v>
      </c>
      <c r="E122" s="2" t="s">
        <v>58</v>
      </c>
      <c r="F122" s="2" t="s">
        <v>150</v>
      </c>
      <c r="G122" s="5">
        <v>-8</v>
      </c>
      <c r="H122" s="5">
        <v>12.2</v>
      </c>
      <c r="I122" s="5">
        <v>-97.6</v>
      </c>
      <c r="J122" s="5">
        <v>-4206.8500000000004</v>
      </c>
      <c r="K122" s="5" t="str" cm="1">
        <f t="array" ref="K122">_xlfn.LET(_xlpm.d,UPPER(TRIM(CLEAN(SUBSTITUTE(F122,CHAR(160),"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23" spans="2:11" x14ac:dyDescent="0.25">
      <c r="B123" s="21">
        <v>45793</v>
      </c>
      <c r="C123" s="2" t="s">
        <v>1</v>
      </c>
      <c r="D123" s="2" t="s">
        <v>168</v>
      </c>
      <c r="E123" s="2" t="s">
        <v>82</v>
      </c>
      <c r="F123" s="2" t="s">
        <v>150</v>
      </c>
      <c r="G123" s="5">
        <v>-10</v>
      </c>
      <c r="H123" s="5">
        <v>12.2</v>
      </c>
      <c r="I123" s="5">
        <v>-122</v>
      </c>
      <c r="J123" s="5">
        <v>-4328.8500000000004</v>
      </c>
      <c r="K123" s="5" t="str" cm="1">
        <f t="array" ref="K123">_xlfn.LET(_xlpm.d,UPPER(TRIM(CLEAN(SUBSTITUTE(F123,CHAR(160),"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24" spans="2:11" x14ac:dyDescent="0.25">
      <c r="B124" s="21">
        <v>45797</v>
      </c>
      <c r="C124" s="2" t="s">
        <v>1</v>
      </c>
      <c r="D124" s="2" t="s">
        <v>169</v>
      </c>
      <c r="E124" s="2" t="s">
        <v>29</v>
      </c>
      <c r="F124" s="2" t="s">
        <v>150</v>
      </c>
      <c r="G124" s="5">
        <v>-30</v>
      </c>
      <c r="H124" s="5">
        <v>12.2</v>
      </c>
      <c r="I124" s="5">
        <v>-366</v>
      </c>
      <c r="J124" s="5">
        <v>-4694.8500000000004</v>
      </c>
      <c r="K124" s="5" t="str" cm="1">
        <f t="array" ref="K124">_xlfn.LET(_xlpm.d,UPPER(TRIM(CLEAN(SUBSTITUTE(F124,CHAR(160),"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25" spans="2:11" x14ac:dyDescent="0.25">
      <c r="B125" s="21">
        <v>45797</v>
      </c>
      <c r="C125" s="2" t="s">
        <v>1</v>
      </c>
      <c r="D125" s="2" t="s">
        <v>170</v>
      </c>
      <c r="E125" s="2" t="s">
        <v>159</v>
      </c>
      <c r="F125" s="2" t="s">
        <v>150</v>
      </c>
      <c r="G125" s="5">
        <v>-8</v>
      </c>
      <c r="H125" s="5">
        <v>12.2</v>
      </c>
      <c r="I125" s="5">
        <v>-97.6</v>
      </c>
      <c r="J125" s="5">
        <v>-4792.4500000000007</v>
      </c>
      <c r="K125" s="5" t="str" cm="1">
        <f t="array" ref="K125">_xlfn.LET(_xlpm.d,UPPER(TRIM(CLEAN(SUBSTITUTE(F125,CHAR(160),"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26" spans="2:11" x14ac:dyDescent="0.25">
      <c r="B126" s="21">
        <v>45800</v>
      </c>
      <c r="C126" s="2" t="s">
        <v>1</v>
      </c>
      <c r="D126" s="2" t="s">
        <v>171</v>
      </c>
      <c r="E126" s="2" t="s">
        <v>53</v>
      </c>
      <c r="F126" s="2" t="s">
        <v>150</v>
      </c>
      <c r="G126" s="5">
        <v>-20</v>
      </c>
      <c r="H126" s="5">
        <v>12.2</v>
      </c>
      <c r="I126" s="5">
        <v>-244</v>
      </c>
      <c r="J126" s="5">
        <v>-5036.4500000000007</v>
      </c>
      <c r="K126" s="5" t="str" cm="1">
        <f t="array" ref="K126">_xlfn.LET(_xlpm.d,UPPER(TRIM(CLEAN(SUBSTITUTE(F126,CHAR(160),"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27" spans="2:11" x14ac:dyDescent="0.25">
      <c r="B127" s="21">
        <v>45804</v>
      </c>
      <c r="C127" s="2" t="s">
        <v>1</v>
      </c>
      <c r="D127" s="2" t="s">
        <v>172</v>
      </c>
      <c r="E127" s="2" t="s">
        <v>29</v>
      </c>
      <c r="F127" s="2" t="s">
        <v>150</v>
      </c>
      <c r="G127" s="5">
        <v>-7</v>
      </c>
      <c r="H127" s="5">
        <v>12.2</v>
      </c>
      <c r="I127" s="5">
        <v>-85.4</v>
      </c>
      <c r="J127" s="5">
        <v>-5121.8500000000004</v>
      </c>
      <c r="K127" s="5" t="str" cm="1">
        <f t="array" ref="K127">_xlfn.LET(_xlpm.d,UPPER(TRIM(CLEAN(SUBSTITUTE(F127,CHAR(160),"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28" spans="2:11" x14ac:dyDescent="0.25">
      <c r="B128" s="21">
        <v>45806</v>
      </c>
      <c r="C128" s="2" t="s">
        <v>1</v>
      </c>
      <c r="D128" s="2" t="s">
        <v>173</v>
      </c>
      <c r="E128" s="2" t="s">
        <v>68</v>
      </c>
      <c r="F128" s="2" t="s">
        <v>145</v>
      </c>
      <c r="G128" s="5">
        <v>-1</v>
      </c>
      <c r="H128" s="5">
        <v>12.2</v>
      </c>
      <c r="I128" s="5">
        <v>-12.2</v>
      </c>
      <c r="J128" s="5">
        <v>-5134.05</v>
      </c>
      <c r="K128" s="5" t="str" cm="1">
        <f t="array" ref="K128">_xlfn.LET(_xlpm.d,UPPER(TRIM(CLEAN(SUBSTITUTE(F128,CHAR(160),"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29" spans="2:11" x14ac:dyDescent="0.25">
      <c r="B129" s="21">
        <v>45811</v>
      </c>
      <c r="C129" s="2" t="s">
        <v>1</v>
      </c>
      <c r="D129" s="2" t="s">
        <v>174</v>
      </c>
      <c r="E129" s="2" t="s">
        <v>148</v>
      </c>
      <c r="F129" s="2" t="s">
        <v>150</v>
      </c>
      <c r="G129" s="5">
        <v>-13</v>
      </c>
      <c r="H129" s="5">
        <v>12.2</v>
      </c>
      <c r="I129" s="5">
        <v>-158.6</v>
      </c>
      <c r="J129" s="5">
        <v>-5292.6500000000005</v>
      </c>
      <c r="K129" s="5" t="str" cm="1">
        <f t="array" ref="K129">_xlfn.LET(_xlpm.d,UPPER(TRIM(CLEAN(SUBSTITUTE(F129,CHAR(160),"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30" spans="2:11" x14ac:dyDescent="0.25">
      <c r="B130" s="21">
        <v>45814</v>
      </c>
      <c r="C130" s="2" t="s">
        <v>1</v>
      </c>
      <c r="D130" s="2" t="s">
        <v>175</v>
      </c>
      <c r="E130" s="2" t="s">
        <v>82</v>
      </c>
      <c r="F130" s="2" t="s">
        <v>150</v>
      </c>
      <c r="G130" s="5">
        <v>-10</v>
      </c>
      <c r="H130" s="5">
        <v>12.2</v>
      </c>
      <c r="I130" s="5">
        <v>-122</v>
      </c>
      <c r="J130" s="5">
        <v>-5414.6500000000005</v>
      </c>
      <c r="K130" s="5" t="str" cm="1">
        <f t="array" ref="K130">_xlfn.LET(_xlpm.d,UPPER(TRIM(CLEAN(SUBSTITUTE(F130,CHAR(160),"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31" spans="2:11" x14ac:dyDescent="0.25">
      <c r="B131" s="21">
        <v>45818</v>
      </c>
      <c r="C131" s="2" t="s">
        <v>1</v>
      </c>
      <c r="D131" s="2" t="s">
        <v>176</v>
      </c>
      <c r="E131" s="2" t="s">
        <v>159</v>
      </c>
      <c r="F131" s="2" t="s">
        <v>150</v>
      </c>
      <c r="G131" s="5">
        <v>-1</v>
      </c>
      <c r="H131" s="5">
        <v>12.2</v>
      </c>
      <c r="I131" s="5">
        <v>-12.2</v>
      </c>
      <c r="J131" s="5">
        <v>-5426.85</v>
      </c>
      <c r="K131" s="5" t="str" cm="1">
        <f t="array" ref="K131">_xlfn.LET(_xlpm.d,UPPER(TRIM(CLEAN(SUBSTITUTE(F131,CHAR(160),"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32" spans="2:11" x14ac:dyDescent="0.25">
      <c r="B132" s="21">
        <v>45818</v>
      </c>
      <c r="C132" s="2" t="s">
        <v>1</v>
      </c>
      <c r="D132" s="2" t="s">
        <v>177</v>
      </c>
      <c r="E132" s="2" t="s">
        <v>49</v>
      </c>
      <c r="F132" s="2" t="s">
        <v>150</v>
      </c>
      <c r="G132" s="5">
        <v>-1</v>
      </c>
      <c r="H132" s="5">
        <v>12.2</v>
      </c>
      <c r="I132" s="5">
        <v>-12.2</v>
      </c>
      <c r="J132" s="5">
        <v>-5439.05</v>
      </c>
      <c r="K132" s="5" t="str" cm="1">
        <f t="array" ref="K132">_xlfn.LET(_xlpm.d,UPPER(TRIM(CLEAN(SUBSTITUTE(F132,CHAR(160),"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33" spans="2:11" x14ac:dyDescent="0.25">
      <c r="B133" s="21">
        <v>45821</v>
      </c>
      <c r="C133" s="2" t="s">
        <v>1</v>
      </c>
      <c r="D133" s="2" t="s">
        <v>178</v>
      </c>
      <c r="E133" s="2" t="s">
        <v>82</v>
      </c>
      <c r="F133" s="2" t="s">
        <v>150</v>
      </c>
      <c r="G133" s="5">
        <v>-2</v>
      </c>
      <c r="H133" s="5">
        <v>12.2</v>
      </c>
      <c r="I133" s="5">
        <v>-24.4</v>
      </c>
      <c r="J133" s="5">
        <v>-5463.45</v>
      </c>
      <c r="K133" s="5" t="str" cm="1">
        <f t="array" ref="K133">_xlfn.LET(_xlpm.d,UPPER(TRIM(CLEAN(SUBSTITUTE(F133,CHAR(160),"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34" spans="2:11" x14ac:dyDescent="0.25">
      <c r="B134" s="21">
        <v>45826</v>
      </c>
      <c r="C134" s="2" t="s">
        <v>1</v>
      </c>
      <c r="D134" s="2" t="s">
        <v>179</v>
      </c>
      <c r="E134" s="2" t="s">
        <v>153</v>
      </c>
      <c r="F134" s="2" t="s">
        <v>150</v>
      </c>
      <c r="G134" s="5">
        <v>-21</v>
      </c>
      <c r="H134" s="5">
        <v>12.2</v>
      </c>
      <c r="I134" s="5">
        <v>-256.2</v>
      </c>
      <c r="J134" s="5">
        <v>-5719.65</v>
      </c>
      <c r="K134" s="5" t="str" cm="1">
        <f t="array" ref="K134">_xlfn.LET(_xlpm.d,UPPER(TRIM(CLEAN(SUBSTITUTE(F134,CHAR(160),"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35" spans="2:11" x14ac:dyDescent="0.25">
      <c r="B135" s="21">
        <v>45826</v>
      </c>
      <c r="C135" s="2" t="s">
        <v>1</v>
      </c>
      <c r="D135" s="2" t="s">
        <v>180</v>
      </c>
      <c r="E135" s="2" t="s">
        <v>24</v>
      </c>
      <c r="F135" s="2" t="s">
        <v>150</v>
      </c>
      <c r="G135" s="5">
        <v>-15</v>
      </c>
      <c r="H135" s="5">
        <v>12.2</v>
      </c>
      <c r="I135" s="5">
        <v>-183</v>
      </c>
      <c r="J135" s="5">
        <v>-5902.65</v>
      </c>
      <c r="K135" s="5" t="str" cm="1">
        <f t="array" ref="K135">_xlfn.LET(_xlpm.d,UPPER(TRIM(CLEAN(SUBSTITUTE(F135,CHAR(160),"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36" spans="2:11" x14ac:dyDescent="0.25">
      <c r="B136" s="21">
        <v>45826</v>
      </c>
      <c r="C136" s="2" t="s">
        <v>1</v>
      </c>
      <c r="D136" s="2" t="s">
        <v>181</v>
      </c>
      <c r="E136" s="2" t="s">
        <v>148</v>
      </c>
      <c r="F136" s="2" t="s">
        <v>150</v>
      </c>
      <c r="G136" s="5">
        <v>-3</v>
      </c>
      <c r="H136" s="5">
        <v>12.2</v>
      </c>
      <c r="I136" s="5">
        <v>-36.6</v>
      </c>
      <c r="J136" s="5">
        <v>-5939.25</v>
      </c>
      <c r="K136" s="5" t="str" cm="1">
        <f t="array" ref="K136">_xlfn.LET(_xlpm.d,UPPER(TRIM(CLEAN(SUBSTITUTE(F136,CHAR(160),"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37" spans="2:11" x14ac:dyDescent="0.25">
      <c r="B137" s="21">
        <v>45826</v>
      </c>
      <c r="C137" s="2" t="s">
        <v>1</v>
      </c>
      <c r="D137" s="2" t="s">
        <v>182</v>
      </c>
      <c r="E137" s="2" t="s">
        <v>129</v>
      </c>
      <c r="F137" s="2" t="s">
        <v>150</v>
      </c>
      <c r="G137" s="5">
        <v>-5</v>
      </c>
      <c r="H137" s="5">
        <v>12.2</v>
      </c>
      <c r="I137" s="5">
        <v>-61</v>
      </c>
      <c r="J137" s="5">
        <v>-6000.25</v>
      </c>
      <c r="K137" s="5" t="str" cm="1">
        <f t="array" ref="K137">_xlfn.LET(_xlpm.d,UPPER(TRIM(CLEAN(SUBSTITUTE(F137,CHAR(160),"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38" spans="2:11" x14ac:dyDescent="0.25">
      <c r="B138" s="21">
        <v>45828</v>
      </c>
      <c r="C138" s="2" t="s">
        <v>1</v>
      </c>
      <c r="D138" s="2" t="s">
        <v>183</v>
      </c>
      <c r="E138" s="2" t="s">
        <v>53</v>
      </c>
      <c r="F138" s="2" t="s">
        <v>150</v>
      </c>
      <c r="G138" s="5">
        <v>-12</v>
      </c>
      <c r="H138" s="5">
        <v>12.2</v>
      </c>
      <c r="I138" s="5">
        <v>-146.4</v>
      </c>
      <c r="J138" s="5">
        <v>-6146.65</v>
      </c>
      <c r="K138" s="5" t="str" cm="1">
        <f t="array" ref="K138">_xlfn.LET(_xlpm.d,UPPER(TRIM(CLEAN(SUBSTITUTE(F138,CHAR(160),"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39" spans="2:11" x14ac:dyDescent="0.25">
      <c r="B139" s="21">
        <v>45832</v>
      </c>
      <c r="C139" s="2" t="s">
        <v>1</v>
      </c>
      <c r="D139" s="2" t="s">
        <v>184</v>
      </c>
      <c r="E139" s="2" t="s">
        <v>97</v>
      </c>
      <c r="F139" s="2" t="s">
        <v>150</v>
      </c>
      <c r="G139" s="5">
        <v>-10</v>
      </c>
      <c r="H139" s="5">
        <v>12.2</v>
      </c>
      <c r="I139" s="5">
        <v>-122</v>
      </c>
      <c r="J139" s="5">
        <v>-6268.65</v>
      </c>
      <c r="K139" s="5" t="str" cm="1">
        <f t="array" ref="K139">_xlfn.LET(_xlpm.d,UPPER(TRIM(CLEAN(SUBSTITUTE(F139,CHAR(160),"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40" spans="2:11" x14ac:dyDescent="0.25">
      <c r="B140" s="21">
        <v>45838</v>
      </c>
      <c r="C140" s="2" t="s">
        <v>1</v>
      </c>
      <c r="D140" s="2" t="s">
        <v>185</v>
      </c>
      <c r="E140" s="2" t="s">
        <v>89</v>
      </c>
      <c r="F140" s="2" t="s">
        <v>145</v>
      </c>
      <c r="G140" s="5">
        <v>-25</v>
      </c>
      <c r="H140" s="5">
        <v>12.2</v>
      </c>
      <c r="I140" s="5">
        <v>-305</v>
      </c>
      <c r="J140" s="5">
        <v>-6573.65</v>
      </c>
      <c r="K140" s="5" t="str" cm="1">
        <f t="array" ref="K140">_xlfn.LET(_xlpm.d,UPPER(TRIM(CLEAN(SUBSTITUTE(F140,CHAR(160),"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41" spans="2:11" x14ac:dyDescent="0.25">
      <c r="B141" s="21">
        <v>45839</v>
      </c>
      <c r="C141" s="2" t="s">
        <v>1</v>
      </c>
      <c r="D141" s="2" t="s">
        <v>186</v>
      </c>
      <c r="E141" s="2" t="s">
        <v>159</v>
      </c>
      <c r="F141" s="2" t="s">
        <v>187</v>
      </c>
      <c r="G141" s="5">
        <v>-7</v>
      </c>
      <c r="H141" s="5">
        <v>12.2</v>
      </c>
      <c r="I141" s="5">
        <v>-85.4</v>
      </c>
      <c r="J141" s="5">
        <v>-6659.0499999999993</v>
      </c>
      <c r="K141" s="5" t="str" cm="1">
        <f t="array" ref="K141">_xlfn.LET(_xlpm.d,UPPER(TRIM(CLEAN(SUBSTITUTE(F141,CHAR(160),"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42" spans="2:11" x14ac:dyDescent="0.25">
      <c r="B142" s="21">
        <v>45839</v>
      </c>
      <c r="C142" s="2" t="s">
        <v>1</v>
      </c>
      <c r="D142" s="2" t="s">
        <v>188</v>
      </c>
      <c r="E142" s="2" t="s">
        <v>148</v>
      </c>
      <c r="F142" s="2" t="s">
        <v>145</v>
      </c>
      <c r="G142" s="5">
        <v>-10</v>
      </c>
      <c r="H142" s="5">
        <v>12.2</v>
      </c>
      <c r="I142" s="5">
        <v>-122</v>
      </c>
      <c r="J142" s="5">
        <v>-6781.0499999999993</v>
      </c>
      <c r="K142" s="5" t="str" cm="1">
        <f t="array" ref="K142">_xlfn.LET(_xlpm.d,UPPER(TRIM(CLEAN(SUBSTITUTE(F142,CHAR(160),"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43" spans="2:11" x14ac:dyDescent="0.25">
      <c r="B143" s="21">
        <v>45841</v>
      </c>
      <c r="C143" s="2" t="s">
        <v>1</v>
      </c>
      <c r="D143" s="2" t="s">
        <v>189</v>
      </c>
      <c r="E143" s="2" t="s">
        <v>24</v>
      </c>
      <c r="F143" s="2" t="s">
        <v>187</v>
      </c>
      <c r="G143" s="5">
        <v>-67</v>
      </c>
      <c r="H143" s="5">
        <v>12.2</v>
      </c>
      <c r="I143" s="5">
        <v>-817.4</v>
      </c>
      <c r="J143" s="5">
        <v>-7598.4499999999989</v>
      </c>
      <c r="K143" s="5" t="str" cm="1">
        <f t="array" ref="K143">_xlfn.LET(_xlpm.d,UPPER(TRIM(CLEAN(SUBSTITUTE(F143,CHAR(160),"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44" spans="2:11" x14ac:dyDescent="0.25">
      <c r="B144" s="21">
        <v>45846</v>
      </c>
      <c r="C144" s="2" t="s">
        <v>1</v>
      </c>
      <c r="D144" s="2" t="s">
        <v>190</v>
      </c>
      <c r="E144" s="2" t="s">
        <v>29</v>
      </c>
      <c r="F144" s="2" t="s">
        <v>150</v>
      </c>
      <c r="G144" s="5">
        <v>-11</v>
      </c>
      <c r="H144" s="5">
        <v>12.2</v>
      </c>
      <c r="I144" s="5">
        <v>-134.19999999999999</v>
      </c>
      <c r="J144" s="5">
        <v>-7732.6499999999987</v>
      </c>
      <c r="K144" s="5" t="str" cm="1">
        <f t="array" ref="K144">_xlfn.LET(_xlpm.d,UPPER(TRIM(CLEAN(SUBSTITUTE(F144,CHAR(160),"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45" spans="2:11" x14ac:dyDescent="0.25">
      <c r="B145" s="21">
        <v>45848</v>
      </c>
      <c r="C145" s="2" t="s">
        <v>1</v>
      </c>
      <c r="D145" s="2" t="s">
        <v>191</v>
      </c>
      <c r="E145" s="2" t="s">
        <v>141</v>
      </c>
      <c r="F145" s="2" t="s">
        <v>150</v>
      </c>
      <c r="G145" s="5">
        <v>-20</v>
      </c>
      <c r="H145" s="5">
        <v>12.2</v>
      </c>
      <c r="I145" s="5">
        <v>-244</v>
      </c>
      <c r="J145" s="5">
        <v>-7976.6499999999987</v>
      </c>
      <c r="K145" s="5" t="str" cm="1">
        <f t="array" ref="K145">_xlfn.LET(_xlpm.d,UPPER(TRIM(CLEAN(SUBSTITUTE(F145,CHAR(160),"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46" spans="2:11" x14ac:dyDescent="0.25">
      <c r="B146" s="21">
        <v>45849</v>
      </c>
      <c r="C146" s="2" t="s">
        <v>1</v>
      </c>
      <c r="D146" s="2" t="s">
        <v>192</v>
      </c>
      <c r="E146" s="2" t="s">
        <v>24</v>
      </c>
      <c r="F146" s="2" t="s">
        <v>150</v>
      </c>
      <c r="G146" s="5">
        <v>-6</v>
      </c>
      <c r="H146" s="5">
        <v>12.2</v>
      </c>
      <c r="I146" s="5">
        <v>-73.2</v>
      </c>
      <c r="J146" s="5">
        <v>-8049.8499999999985</v>
      </c>
      <c r="K146" s="5" t="str" cm="1">
        <f t="array" ref="K146">_xlfn.LET(_xlpm.d,UPPER(TRIM(CLEAN(SUBSTITUTE(F146,CHAR(160),"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47" spans="2:11" x14ac:dyDescent="0.25">
      <c r="B147" s="21">
        <v>45853</v>
      </c>
      <c r="C147" s="2" t="s">
        <v>1</v>
      </c>
      <c r="D147" s="2" t="s">
        <v>193</v>
      </c>
      <c r="E147" s="2" t="s">
        <v>49</v>
      </c>
      <c r="F147" s="2" t="s">
        <v>150</v>
      </c>
      <c r="G147" s="5">
        <v>-23</v>
      </c>
      <c r="H147" s="5">
        <v>12.2</v>
      </c>
      <c r="I147" s="5">
        <v>-280.60000000000002</v>
      </c>
      <c r="J147" s="5">
        <v>-8330.4499999999989</v>
      </c>
      <c r="K147" s="5" t="str" cm="1">
        <f t="array" ref="K147">_xlfn.LET(_xlpm.d,UPPER(TRIM(CLEAN(SUBSTITUTE(F147,CHAR(160),"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48" spans="2:11" x14ac:dyDescent="0.25">
      <c r="B148" s="21">
        <v>45853</v>
      </c>
      <c r="C148" s="2" t="s">
        <v>1</v>
      </c>
      <c r="D148" s="2" t="s">
        <v>194</v>
      </c>
      <c r="E148" s="2" t="s">
        <v>35</v>
      </c>
      <c r="F148" s="2" t="s">
        <v>150</v>
      </c>
      <c r="G148" s="5">
        <v>-56</v>
      </c>
      <c r="H148" s="5">
        <v>12.2</v>
      </c>
      <c r="I148" s="5">
        <v>-683.2</v>
      </c>
      <c r="J148" s="5">
        <v>-9013.65</v>
      </c>
      <c r="K148" s="5" t="str" cm="1">
        <f t="array" ref="K148">_xlfn.LET(_xlpm.d,UPPER(TRIM(CLEAN(SUBSTITUTE(F148,CHAR(160),"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49" spans="2:11" x14ac:dyDescent="0.25">
      <c r="B149" s="21">
        <v>45856</v>
      </c>
      <c r="C149" s="2" t="s">
        <v>1</v>
      </c>
      <c r="D149" s="2" t="s">
        <v>195</v>
      </c>
      <c r="E149" s="2" t="s">
        <v>110</v>
      </c>
      <c r="F149" s="2" t="s">
        <v>150</v>
      </c>
      <c r="G149" s="5">
        <v>-1</v>
      </c>
      <c r="H149" s="5">
        <v>12.2</v>
      </c>
      <c r="I149" s="5">
        <v>-12.2</v>
      </c>
      <c r="J149" s="5">
        <v>-9025.85</v>
      </c>
      <c r="K149" s="5" t="str" cm="1">
        <f t="array" ref="K149">_xlfn.LET(_xlpm.d,UPPER(TRIM(CLEAN(SUBSTITUTE(F149,CHAR(160),"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50" spans="2:11" x14ac:dyDescent="0.25">
      <c r="B150" s="21">
        <v>45859</v>
      </c>
      <c r="C150" s="2" t="s">
        <v>1</v>
      </c>
      <c r="D150" s="2" t="s">
        <v>196</v>
      </c>
      <c r="E150" s="2" t="s">
        <v>97</v>
      </c>
      <c r="F150" s="2" t="s">
        <v>150</v>
      </c>
      <c r="G150" s="5">
        <v>-25</v>
      </c>
      <c r="H150" s="5">
        <v>12.2</v>
      </c>
      <c r="I150" s="5">
        <v>-305</v>
      </c>
      <c r="J150" s="5">
        <v>-9330.85</v>
      </c>
      <c r="K150" s="5" t="str" cm="1">
        <f t="array" ref="K150">_xlfn.LET(_xlpm.d,UPPER(TRIM(CLEAN(SUBSTITUTE(F150,CHAR(160),"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51" spans="2:11" x14ac:dyDescent="0.25">
      <c r="B151" s="21">
        <v>45860</v>
      </c>
      <c r="C151" s="2" t="s">
        <v>1</v>
      </c>
      <c r="D151" s="2" t="s">
        <v>197</v>
      </c>
      <c r="E151" s="2" t="s">
        <v>29</v>
      </c>
      <c r="F151" s="2" t="s">
        <v>150</v>
      </c>
      <c r="G151" s="5">
        <v>-1</v>
      </c>
      <c r="H151" s="5">
        <v>12.2</v>
      </c>
      <c r="I151" s="5">
        <v>-12.2</v>
      </c>
      <c r="J151" s="5">
        <v>-9343.0500000000011</v>
      </c>
      <c r="K151" s="5" t="str" cm="1">
        <f t="array" ref="K151">_xlfn.LET(_xlpm.d,UPPER(TRIM(CLEAN(SUBSTITUTE(F151,CHAR(160),"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52" spans="2:11" x14ac:dyDescent="0.25">
      <c r="B152" s="21">
        <v>45863</v>
      </c>
      <c r="C152" s="2" t="s">
        <v>1</v>
      </c>
      <c r="D152" s="2" t="s">
        <v>198</v>
      </c>
      <c r="E152" s="2" t="s">
        <v>76</v>
      </c>
      <c r="F152" s="2" t="s">
        <v>150</v>
      </c>
      <c r="G152" s="5">
        <v>-7</v>
      </c>
      <c r="H152" s="5">
        <v>12.2</v>
      </c>
      <c r="I152" s="5">
        <v>-85.4</v>
      </c>
      <c r="J152" s="5">
        <v>-9428.4500000000007</v>
      </c>
      <c r="K152" s="5" t="str" cm="1">
        <f t="array" ref="K152">_xlfn.LET(_xlpm.d,UPPER(TRIM(CLEAN(SUBSTITUTE(F152,CHAR(160),"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53" spans="2:11" x14ac:dyDescent="0.25">
      <c r="B153" s="21">
        <v>45867</v>
      </c>
      <c r="C153" s="2" t="s">
        <v>1</v>
      </c>
      <c r="D153" s="2" t="s">
        <v>199</v>
      </c>
      <c r="E153" s="2" t="s">
        <v>159</v>
      </c>
      <c r="F153" s="2" t="s">
        <v>150</v>
      </c>
      <c r="G153" s="5">
        <v>-4</v>
      </c>
      <c r="H153" s="5">
        <v>12.2</v>
      </c>
      <c r="I153" s="5">
        <v>-48.8</v>
      </c>
      <c r="J153" s="5">
        <v>-9477.25</v>
      </c>
      <c r="K153" s="5" t="str" cm="1">
        <f t="array" ref="K153">_xlfn.LET(_xlpm.d,UPPER(TRIM(CLEAN(SUBSTITUTE(F153,CHAR(160),"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54" spans="2:11" x14ac:dyDescent="0.25">
      <c r="B154" s="21">
        <v>45867</v>
      </c>
      <c r="C154" s="2" t="s">
        <v>1</v>
      </c>
      <c r="D154" s="2" t="s">
        <v>200</v>
      </c>
      <c r="E154" s="2" t="s">
        <v>49</v>
      </c>
      <c r="F154" s="2" t="s">
        <v>150</v>
      </c>
      <c r="G154" s="5">
        <v>-23</v>
      </c>
      <c r="H154" s="5">
        <v>12.2</v>
      </c>
      <c r="I154" s="5">
        <v>-280.60000000000002</v>
      </c>
      <c r="J154" s="5">
        <v>-9757.85</v>
      </c>
      <c r="K154" s="5" t="str" cm="1">
        <f t="array" ref="K154">_xlfn.LET(_xlpm.d,UPPER(TRIM(CLEAN(SUBSTITUTE(F154,CHAR(160),"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55" spans="2:11" x14ac:dyDescent="0.25">
      <c r="B155" s="21">
        <v>45868</v>
      </c>
      <c r="C155" s="2" t="s">
        <v>1</v>
      </c>
      <c r="D155" s="2" t="s">
        <v>201</v>
      </c>
      <c r="E155" s="2" t="s">
        <v>202</v>
      </c>
      <c r="F155" s="2" t="s">
        <v>150</v>
      </c>
      <c r="G155" s="5">
        <v>-10</v>
      </c>
      <c r="H155" s="5">
        <v>12.2</v>
      </c>
      <c r="I155" s="5">
        <v>-122</v>
      </c>
      <c r="J155" s="5">
        <v>-9879.85</v>
      </c>
      <c r="K155" s="5" t="str" cm="1">
        <f t="array" ref="K155">_xlfn.LET(_xlpm.d,UPPER(TRIM(CLEAN(SUBSTITUTE(F155,CHAR(160),"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56" spans="2:11" x14ac:dyDescent="0.25">
      <c r="B156" s="21">
        <v>45877</v>
      </c>
      <c r="C156" s="2" t="s">
        <v>1</v>
      </c>
      <c r="D156" s="2" t="s">
        <v>203</v>
      </c>
      <c r="E156" s="2" t="s">
        <v>76</v>
      </c>
      <c r="F156" s="2" t="s">
        <v>150</v>
      </c>
      <c r="G156" s="5">
        <v>-6</v>
      </c>
      <c r="H156" s="5">
        <v>12.8</v>
      </c>
      <c r="I156" s="5">
        <v>-76.8</v>
      </c>
      <c r="J156" s="5">
        <v>-9956.65</v>
      </c>
      <c r="K156" s="5" t="str" cm="1">
        <f t="array" ref="K156">_xlfn.LET(_xlpm.d,UPPER(TRIM(CLEAN(SUBSTITUTE(F156,CHAR(160),"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57" spans="2:11" x14ac:dyDescent="0.25">
      <c r="B157" s="21">
        <v>45877</v>
      </c>
      <c r="C157" s="2" t="s">
        <v>1</v>
      </c>
      <c r="D157" s="2" t="s">
        <v>204</v>
      </c>
      <c r="E157" s="2" t="s">
        <v>82</v>
      </c>
      <c r="F157" s="2" t="s">
        <v>150</v>
      </c>
      <c r="G157" s="5">
        <v>-19</v>
      </c>
      <c r="H157" s="5">
        <v>12.8</v>
      </c>
      <c r="I157" s="5">
        <v>-243.2</v>
      </c>
      <c r="J157" s="5">
        <v>-10199.85</v>
      </c>
      <c r="K157" s="5" t="str" cm="1">
        <f t="array" ref="K157">_xlfn.LET(_xlpm.d,UPPER(TRIM(CLEAN(SUBSTITUTE(F157,CHAR(160),"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58" spans="2:11" x14ac:dyDescent="0.25">
      <c r="B158" s="21">
        <v>45881</v>
      </c>
      <c r="C158" s="2" t="s">
        <v>1</v>
      </c>
      <c r="D158" s="2" t="s">
        <v>205</v>
      </c>
      <c r="E158" s="2" t="s">
        <v>32</v>
      </c>
      <c r="F158" s="2" t="s">
        <v>150</v>
      </c>
      <c r="G158" s="5">
        <v>-15</v>
      </c>
      <c r="H158" s="5">
        <v>12.8</v>
      </c>
      <c r="I158" s="5">
        <v>-192</v>
      </c>
      <c r="J158" s="5">
        <v>-10391.85</v>
      </c>
      <c r="K158" s="5" t="str" cm="1">
        <f t="array" ref="K158">_xlfn.LET(_xlpm.d,UPPER(TRIM(CLEAN(SUBSTITUTE(F158,CHAR(160),"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59" spans="2:11" x14ac:dyDescent="0.25">
      <c r="B159" s="21">
        <v>45881</v>
      </c>
      <c r="C159" s="2" t="s">
        <v>1</v>
      </c>
      <c r="D159" s="2" t="s">
        <v>206</v>
      </c>
      <c r="E159" s="2" t="s">
        <v>153</v>
      </c>
      <c r="F159" s="2" t="s">
        <v>150</v>
      </c>
      <c r="G159" s="5">
        <v>-13</v>
      </c>
      <c r="H159" s="5">
        <v>12.8</v>
      </c>
      <c r="I159" s="5">
        <v>-166.4</v>
      </c>
      <c r="J159" s="5">
        <v>-10558.25</v>
      </c>
      <c r="K159" s="5" t="str" cm="1">
        <f t="array" ref="K159">_xlfn.LET(_xlpm.d,UPPER(TRIM(CLEAN(SUBSTITUTE(F159,CHAR(160),"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60" spans="2:11" x14ac:dyDescent="0.25">
      <c r="B160" s="21">
        <v>45881</v>
      </c>
      <c r="C160" s="2" t="s">
        <v>1</v>
      </c>
      <c r="D160" s="2" t="s">
        <v>207</v>
      </c>
      <c r="E160" s="2" t="s">
        <v>148</v>
      </c>
      <c r="F160" s="2" t="s">
        <v>150</v>
      </c>
      <c r="G160" s="5">
        <v>-24</v>
      </c>
      <c r="H160" s="5">
        <v>12.8</v>
      </c>
      <c r="I160" s="5">
        <v>-307.2</v>
      </c>
      <c r="J160" s="5">
        <v>-10865.45</v>
      </c>
      <c r="K160" s="5" t="str" cm="1">
        <f t="array" ref="K160">_xlfn.LET(_xlpm.d,UPPER(TRIM(CLEAN(SUBSTITUTE(F160,CHAR(160),"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61" spans="2:11" x14ac:dyDescent="0.25">
      <c r="B161" s="21">
        <v>45882</v>
      </c>
      <c r="C161" s="2" t="s">
        <v>1</v>
      </c>
      <c r="D161" s="2" t="s">
        <v>208</v>
      </c>
      <c r="E161" s="2" t="s">
        <v>159</v>
      </c>
      <c r="F161" s="2" t="s">
        <v>150</v>
      </c>
      <c r="G161" s="5">
        <v>-1</v>
      </c>
      <c r="H161" s="5">
        <v>12.8</v>
      </c>
      <c r="I161" s="5">
        <v>-12.8</v>
      </c>
      <c r="J161" s="5">
        <v>-10878.25</v>
      </c>
      <c r="K161" s="5" t="str" cm="1">
        <f t="array" ref="K161">_xlfn.LET(_xlpm.d,UPPER(TRIM(CLEAN(SUBSTITUTE(F161,CHAR(160),"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62" spans="2:11" x14ac:dyDescent="0.25">
      <c r="B162" s="21">
        <v>45884</v>
      </c>
      <c r="C162" s="2" t="s">
        <v>1</v>
      </c>
      <c r="D162" s="2" t="s">
        <v>209</v>
      </c>
      <c r="E162" s="2" t="s">
        <v>76</v>
      </c>
      <c r="F162" s="2" t="s">
        <v>150</v>
      </c>
      <c r="G162" s="5">
        <v>-40</v>
      </c>
      <c r="H162" s="5">
        <v>12.8</v>
      </c>
      <c r="I162" s="5">
        <v>-512</v>
      </c>
      <c r="J162" s="5">
        <v>-11390.25</v>
      </c>
      <c r="K162" s="5" t="str" cm="1">
        <f t="array" ref="K162">_xlfn.LET(_xlpm.d,UPPER(TRIM(CLEAN(SUBSTITUTE(F162,CHAR(160),"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63" spans="2:11" x14ac:dyDescent="0.25">
      <c r="B163" s="21">
        <v>45884</v>
      </c>
      <c r="C163" s="2" t="s">
        <v>1</v>
      </c>
      <c r="D163" s="2" t="s">
        <v>210</v>
      </c>
      <c r="E163" s="2" t="s">
        <v>24</v>
      </c>
      <c r="F163" s="2" t="s">
        <v>150</v>
      </c>
      <c r="G163" s="5">
        <v>-2</v>
      </c>
      <c r="H163" s="5">
        <v>12.8</v>
      </c>
      <c r="I163" s="5">
        <v>-25.6</v>
      </c>
      <c r="J163" s="5">
        <v>-11415.85</v>
      </c>
      <c r="K163" s="5" t="str" cm="1">
        <f t="array" ref="K163">_xlfn.LET(_xlpm.d,UPPER(TRIM(CLEAN(SUBSTITUTE(F163,CHAR(160),"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64" spans="2:11" x14ac:dyDescent="0.25">
      <c r="B164" s="21">
        <v>45884</v>
      </c>
      <c r="C164" s="2" t="s">
        <v>1</v>
      </c>
      <c r="D164" s="2" t="s">
        <v>211</v>
      </c>
      <c r="E164" s="2" t="s">
        <v>53</v>
      </c>
      <c r="F164" s="2" t="s">
        <v>150</v>
      </c>
      <c r="G164" s="5">
        <v>-5</v>
      </c>
      <c r="H164" s="5">
        <v>12.8</v>
      </c>
      <c r="I164" s="5">
        <v>-64</v>
      </c>
      <c r="J164" s="5">
        <v>-11479.85</v>
      </c>
      <c r="K164" s="5" t="str" cm="1">
        <f t="array" ref="K164">_xlfn.LET(_xlpm.d,UPPER(TRIM(CLEAN(SUBSTITUTE(F164,CHAR(160),"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65" spans="2:11" x14ac:dyDescent="0.25">
      <c r="B165" s="21">
        <v>45888</v>
      </c>
      <c r="C165" s="2" t="s">
        <v>1</v>
      </c>
      <c r="D165" s="2" t="s">
        <v>212</v>
      </c>
      <c r="E165" s="2" t="s">
        <v>14</v>
      </c>
      <c r="F165" s="2" t="s">
        <v>150</v>
      </c>
      <c r="G165" s="5">
        <v>-11</v>
      </c>
      <c r="H165" s="5">
        <v>12.8</v>
      </c>
      <c r="I165" s="5">
        <v>-140.80000000000001</v>
      </c>
      <c r="J165" s="5">
        <v>-11620.65</v>
      </c>
      <c r="K165" s="5" t="str" cm="1">
        <f t="array" ref="K165">_xlfn.LET(_xlpm.d,UPPER(TRIM(CLEAN(SUBSTITUTE(F165,CHAR(160),"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66" spans="2:11" x14ac:dyDescent="0.25">
      <c r="B166" s="21">
        <v>45888</v>
      </c>
      <c r="C166" s="2" t="s">
        <v>1</v>
      </c>
      <c r="D166" s="2" t="s">
        <v>213</v>
      </c>
      <c r="E166" s="2" t="s">
        <v>27</v>
      </c>
      <c r="F166" s="2" t="s">
        <v>150</v>
      </c>
      <c r="G166" s="5">
        <v>-13</v>
      </c>
      <c r="H166" s="5">
        <v>12.8</v>
      </c>
      <c r="I166" s="5">
        <v>-166.4</v>
      </c>
      <c r="J166" s="5">
        <v>-11787.05</v>
      </c>
      <c r="K166" s="5" t="str" cm="1">
        <f t="array" ref="K166">_xlfn.LET(_xlpm.d,UPPER(TRIM(CLEAN(SUBSTITUTE(F166,CHAR(160),"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67" spans="2:11" x14ac:dyDescent="0.25">
      <c r="B167" s="21">
        <v>45888</v>
      </c>
      <c r="C167" s="2" t="s">
        <v>1</v>
      </c>
      <c r="D167" s="2" t="s">
        <v>214</v>
      </c>
      <c r="E167" s="2" t="s">
        <v>35</v>
      </c>
      <c r="F167" s="2" t="s">
        <v>150</v>
      </c>
      <c r="G167" s="5">
        <v>-18</v>
      </c>
      <c r="H167" s="5">
        <v>12.8</v>
      </c>
      <c r="I167" s="5">
        <v>-230.4</v>
      </c>
      <c r="J167" s="5">
        <v>-12017.449999999999</v>
      </c>
      <c r="K167" s="5" t="str" cm="1">
        <f t="array" ref="K167">_xlfn.LET(_xlpm.d,UPPER(TRIM(CLEAN(SUBSTITUTE(F167,CHAR(160),"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68" spans="2:11" x14ac:dyDescent="0.25">
      <c r="B168" s="21">
        <v>45891</v>
      </c>
      <c r="C168" s="2" t="s">
        <v>1</v>
      </c>
      <c r="D168" s="2" t="s">
        <v>215</v>
      </c>
      <c r="E168" s="2" t="s">
        <v>202</v>
      </c>
      <c r="F168" s="2" t="s">
        <v>150</v>
      </c>
      <c r="G168" s="5">
        <v>-4</v>
      </c>
      <c r="H168" s="5">
        <v>12.8</v>
      </c>
      <c r="I168" s="5">
        <v>-51.2</v>
      </c>
      <c r="J168" s="5">
        <v>-12068.65</v>
      </c>
      <c r="K168" s="5" t="str" cm="1">
        <f t="array" ref="K168">_xlfn.LET(_xlpm.d,UPPER(TRIM(CLEAN(SUBSTITUTE(F168,CHAR(160),"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69" spans="2:11" x14ac:dyDescent="0.25">
      <c r="B169" s="21">
        <v>45891</v>
      </c>
      <c r="C169" s="2" t="s">
        <v>1</v>
      </c>
      <c r="D169" s="2" t="s">
        <v>216</v>
      </c>
      <c r="E169" s="2" t="s">
        <v>53</v>
      </c>
      <c r="F169" s="2" t="s">
        <v>150</v>
      </c>
      <c r="G169" s="5">
        <v>-17</v>
      </c>
      <c r="H169" s="5">
        <v>12.8</v>
      </c>
      <c r="I169" s="5">
        <v>-217.6</v>
      </c>
      <c r="J169" s="5">
        <v>-12286.25</v>
      </c>
      <c r="K169" s="5" t="str" cm="1">
        <f t="array" ref="K169">_xlfn.LET(_xlpm.d,UPPER(TRIM(CLEAN(SUBSTITUTE(F169,CHAR(160),"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70" spans="2:11" x14ac:dyDescent="0.25">
      <c r="B170" s="21">
        <v>45891</v>
      </c>
      <c r="C170" s="2" t="s">
        <v>1</v>
      </c>
      <c r="D170" s="2" t="s">
        <v>217</v>
      </c>
      <c r="E170" s="2" t="s">
        <v>24</v>
      </c>
      <c r="F170" s="2" t="s">
        <v>150</v>
      </c>
      <c r="G170" s="5">
        <v>-15</v>
      </c>
      <c r="H170" s="5">
        <v>12.8</v>
      </c>
      <c r="I170" s="5">
        <v>-192</v>
      </c>
      <c r="J170" s="5">
        <v>-12478.25</v>
      </c>
      <c r="K170" s="5" t="str" cm="1">
        <f t="array" ref="K170">_xlfn.LET(_xlpm.d,UPPER(TRIM(CLEAN(SUBSTITUTE(F170,CHAR(160),"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71" spans="2:11" x14ac:dyDescent="0.25">
      <c r="B171" s="21">
        <v>45891</v>
      </c>
      <c r="C171" s="2" t="s">
        <v>1</v>
      </c>
      <c r="D171" s="2" t="s">
        <v>218</v>
      </c>
      <c r="E171" s="2" t="s">
        <v>76</v>
      </c>
      <c r="F171" s="2" t="s">
        <v>150</v>
      </c>
      <c r="G171" s="5">
        <v>-10</v>
      </c>
      <c r="H171" s="5">
        <v>12.8</v>
      </c>
      <c r="I171" s="5">
        <v>-128</v>
      </c>
      <c r="J171" s="5">
        <v>-12606.25</v>
      </c>
      <c r="K171" s="5" t="str" cm="1">
        <f t="array" ref="K171">_xlfn.LET(_xlpm.d,UPPER(TRIM(CLEAN(SUBSTITUTE(F171,CHAR(160),"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72" spans="2:11" x14ac:dyDescent="0.25">
      <c r="B172" s="21">
        <v>45895</v>
      </c>
      <c r="C172" s="2" t="s">
        <v>1</v>
      </c>
      <c r="D172" s="2" t="s">
        <v>219</v>
      </c>
      <c r="E172" s="2" t="s">
        <v>19</v>
      </c>
      <c r="F172" s="2" t="s">
        <v>150</v>
      </c>
      <c r="G172" s="5">
        <v>-7</v>
      </c>
      <c r="H172" s="5">
        <v>12.8</v>
      </c>
      <c r="I172" s="5">
        <v>-89.6</v>
      </c>
      <c r="J172" s="5">
        <v>-12695.85</v>
      </c>
      <c r="K172" s="5" t="str" cm="1">
        <f t="array" ref="K172">_xlfn.LET(_xlpm.d,UPPER(TRIM(CLEAN(SUBSTITUTE(F172,CHAR(160),"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73" spans="2:11" x14ac:dyDescent="0.25">
      <c r="B173" s="21">
        <v>45895</v>
      </c>
      <c r="C173" s="2" t="s">
        <v>1</v>
      </c>
      <c r="D173" s="2" t="s">
        <v>220</v>
      </c>
      <c r="E173" s="2" t="s">
        <v>159</v>
      </c>
      <c r="F173" s="2" t="s">
        <v>150</v>
      </c>
      <c r="G173" s="5">
        <v>-7</v>
      </c>
      <c r="H173" s="5">
        <v>12.8</v>
      </c>
      <c r="I173" s="5">
        <v>-89.6</v>
      </c>
      <c r="J173" s="5">
        <v>-12785.45</v>
      </c>
      <c r="K173" s="5" t="str" cm="1">
        <f t="array" ref="K173">_xlfn.LET(_xlpm.d,UPPER(TRIM(CLEAN(SUBSTITUTE(F173,CHAR(160),"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74" spans="2:11" x14ac:dyDescent="0.25">
      <c r="B174" s="21">
        <v>45895</v>
      </c>
      <c r="C174" s="2" t="s">
        <v>1</v>
      </c>
      <c r="D174" s="2" t="s">
        <v>221</v>
      </c>
      <c r="E174" s="2" t="s">
        <v>49</v>
      </c>
      <c r="F174" s="2" t="s">
        <v>150</v>
      </c>
      <c r="G174" s="5">
        <v>-15</v>
      </c>
      <c r="H174" s="5">
        <v>12.8</v>
      </c>
      <c r="I174" s="5">
        <v>-192</v>
      </c>
      <c r="J174" s="5">
        <v>-12977.45</v>
      </c>
      <c r="K174" s="5" t="str" cm="1">
        <f t="array" ref="K174">_xlfn.LET(_xlpm.d,UPPER(TRIM(CLEAN(SUBSTITUTE(F174,CHAR(160),"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75" spans="2:11" x14ac:dyDescent="0.25">
      <c r="B175" s="21">
        <v>45897</v>
      </c>
      <c r="C175" s="2" t="s">
        <v>1</v>
      </c>
      <c r="D175" s="2" t="s">
        <v>222</v>
      </c>
      <c r="E175" s="2" t="s">
        <v>99</v>
      </c>
      <c r="F175" s="2" t="s">
        <v>223</v>
      </c>
      <c r="G175" s="5">
        <v>-1</v>
      </c>
      <c r="H175" s="5">
        <v>12.8</v>
      </c>
      <c r="I175" s="5">
        <v>-12.8</v>
      </c>
      <c r="J175" s="5">
        <v>-12990.25</v>
      </c>
      <c r="K175" s="5" t="str" cm="1">
        <f t="array" ref="K175">_xlfn.LET(_xlpm.d,UPPER(TRIM(CLEAN(SUBSTITUTE(F175,CHAR(160),"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76" spans="2:11" x14ac:dyDescent="0.25">
      <c r="B176" s="21">
        <v>45898</v>
      </c>
      <c r="C176" s="2" t="s">
        <v>1</v>
      </c>
      <c r="D176" s="2" t="s">
        <v>224</v>
      </c>
      <c r="E176" s="2" t="s">
        <v>76</v>
      </c>
      <c r="F176" s="2" t="s">
        <v>150</v>
      </c>
      <c r="G176" s="5">
        <v>-7</v>
      </c>
      <c r="H176" s="5">
        <v>12.8</v>
      </c>
      <c r="I176" s="5">
        <v>-89.6</v>
      </c>
      <c r="J176" s="5">
        <v>-13079.85</v>
      </c>
      <c r="K176" s="5" t="str" cm="1">
        <f t="array" ref="K176">_xlfn.LET(_xlpm.d,UPPER(TRIM(CLEAN(SUBSTITUTE(F176,CHAR(160),"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77" spans="2:11" x14ac:dyDescent="0.25">
      <c r="B177" s="21">
        <v>45898</v>
      </c>
      <c r="C177" s="2" t="s">
        <v>1</v>
      </c>
      <c r="D177" s="2" t="s">
        <v>225</v>
      </c>
      <c r="E177" s="2" t="s">
        <v>24</v>
      </c>
      <c r="F177" s="2" t="s">
        <v>150</v>
      </c>
      <c r="G177" s="5">
        <v>-2</v>
      </c>
      <c r="H177" s="5">
        <v>12.8</v>
      </c>
      <c r="I177" s="5">
        <v>-25.6</v>
      </c>
      <c r="J177" s="5">
        <v>-13105.45</v>
      </c>
      <c r="K177" s="5" t="str" cm="1">
        <f t="array" ref="K177">_xlfn.LET(_xlpm.d,UPPER(TRIM(CLEAN(SUBSTITUTE(F177,CHAR(160),"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78" spans="2:11" x14ac:dyDescent="0.25">
      <c r="B178" s="21">
        <v>45901</v>
      </c>
      <c r="C178" s="2" t="s">
        <v>1</v>
      </c>
      <c r="D178" s="2" t="s">
        <v>226</v>
      </c>
      <c r="E178" s="2" t="s">
        <v>97</v>
      </c>
      <c r="F178" s="2" t="s">
        <v>150</v>
      </c>
      <c r="G178" s="5">
        <v>-10</v>
      </c>
      <c r="H178" s="5">
        <v>12.8</v>
      </c>
      <c r="I178" s="5">
        <v>-128</v>
      </c>
      <c r="J178" s="5">
        <v>-13233.45</v>
      </c>
      <c r="K178" s="5" t="str" cm="1">
        <f t="array" ref="K178">_xlfn.LET(_xlpm.d,UPPER(TRIM(CLEAN(SUBSTITUTE(F178,CHAR(160),"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79" spans="2:11" x14ac:dyDescent="0.25">
      <c r="B179" s="21">
        <v>45902</v>
      </c>
      <c r="C179" s="2" t="s">
        <v>1</v>
      </c>
      <c r="D179" s="2" t="s">
        <v>227</v>
      </c>
      <c r="E179" s="2" t="s">
        <v>49</v>
      </c>
      <c r="F179" s="2" t="s">
        <v>150</v>
      </c>
      <c r="G179" s="5">
        <v>-1</v>
      </c>
      <c r="H179" s="5">
        <v>12.8</v>
      </c>
      <c r="I179" s="5">
        <v>-12.8</v>
      </c>
      <c r="J179" s="5">
        <v>-13246.25</v>
      </c>
      <c r="K179" s="5" t="str" cm="1">
        <f t="array" ref="K179">_xlfn.LET(_xlpm.d,UPPER(TRIM(CLEAN(SUBSTITUTE(F179,CHAR(160),"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80" spans="2:11" x14ac:dyDescent="0.25">
      <c r="B180" s="21">
        <v>45902</v>
      </c>
      <c r="C180" s="2" t="s">
        <v>1</v>
      </c>
      <c r="D180" s="2" t="s">
        <v>228</v>
      </c>
      <c r="E180" s="2" t="s">
        <v>159</v>
      </c>
      <c r="F180" s="2" t="s">
        <v>150</v>
      </c>
      <c r="G180" s="5">
        <v>-6</v>
      </c>
      <c r="H180" s="5">
        <v>12.8</v>
      </c>
      <c r="I180" s="5">
        <v>-76.8</v>
      </c>
      <c r="J180" s="5">
        <v>-13323.05</v>
      </c>
      <c r="K180" s="5" t="str" cm="1">
        <f t="array" ref="K180">_xlfn.LET(_xlpm.d,UPPER(TRIM(CLEAN(SUBSTITUTE(F180,CHAR(160),"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81" spans="2:11" x14ac:dyDescent="0.25">
      <c r="B181" s="21">
        <v>45903</v>
      </c>
      <c r="C181" s="2" t="s">
        <v>1</v>
      </c>
      <c r="D181" s="2" t="s">
        <v>229</v>
      </c>
      <c r="E181" s="2" t="s">
        <v>148</v>
      </c>
      <c r="F181" s="2" t="s">
        <v>150</v>
      </c>
      <c r="G181" s="5">
        <v>-23</v>
      </c>
      <c r="H181" s="5">
        <v>12.8</v>
      </c>
      <c r="I181" s="5">
        <v>-294.39999999999998</v>
      </c>
      <c r="J181" s="5">
        <v>-13617.449999999999</v>
      </c>
      <c r="K181" s="5" t="str" cm="1">
        <f t="array" ref="K181">_xlfn.LET(_xlpm.d,UPPER(TRIM(CLEAN(SUBSTITUTE(F181,CHAR(160),"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82" spans="2:11" x14ac:dyDescent="0.25">
      <c r="B182" s="21">
        <v>45903</v>
      </c>
      <c r="C182" s="2" t="s">
        <v>1</v>
      </c>
      <c r="D182" s="2" t="s">
        <v>230</v>
      </c>
      <c r="E182" s="2" t="s">
        <v>129</v>
      </c>
      <c r="F182" s="2" t="s">
        <v>150</v>
      </c>
      <c r="G182" s="5">
        <v>-18</v>
      </c>
      <c r="H182" s="5">
        <v>12.8</v>
      </c>
      <c r="I182" s="5">
        <v>-230.4</v>
      </c>
      <c r="J182" s="5">
        <v>-13847.849999999999</v>
      </c>
      <c r="K182" s="5" t="str" cm="1">
        <f t="array" ref="K182">_xlfn.LET(_xlpm.d,UPPER(TRIM(CLEAN(SUBSTITUTE(F182,CHAR(160),"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83" spans="2:11" x14ac:dyDescent="0.25">
      <c r="B183" s="21">
        <v>45904</v>
      </c>
      <c r="C183" s="2" t="s">
        <v>1</v>
      </c>
      <c r="D183" s="2" t="s">
        <v>231</v>
      </c>
      <c r="E183" s="2" t="s">
        <v>68</v>
      </c>
      <c r="F183" s="2" t="s">
        <v>145</v>
      </c>
      <c r="G183" s="5">
        <v>-25</v>
      </c>
      <c r="H183" s="5">
        <v>12.8</v>
      </c>
      <c r="I183" s="5">
        <v>-320</v>
      </c>
      <c r="J183" s="5">
        <v>-14167.849999999999</v>
      </c>
      <c r="K183" s="5" t="str" cm="1">
        <f t="array" ref="K183">_xlfn.LET(_xlpm.d,UPPER(TRIM(CLEAN(SUBSTITUTE(F183,CHAR(160),"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84" spans="2:11" x14ac:dyDescent="0.25">
      <c r="B184" s="21">
        <v>45905</v>
      </c>
      <c r="C184" s="2" t="s">
        <v>1</v>
      </c>
      <c r="D184" s="2" t="s">
        <v>232</v>
      </c>
      <c r="E184" s="2" t="s">
        <v>141</v>
      </c>
      <c r="F184" s="2" t="s">
        <v>150</v>
      </c>
      <c r="G184" s="5">
        <v>-30</v>
      </c>
      <c r="H184" s="5">
        <v>12.8</v>
      </c>
      <c r="I184" s="5">
        <v>-384</v>
      </c>
      <c r="J184" s="5">
        <v>-14551.849999999999</v>
      </c>
      <c r="K184" s="5" t="str" cm="1">
        <f t="array" ref="K184">_xlfn.LET(_xlpm.d,UPPER(TRIM(CLEAN(SUBSTITUTE(F184,CHAR(160),"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85" spans="2:11" x14ac:dyDescent="0.25">
      <c r="B185" s="21">
        <v>45905</v>
      </c>
      <c r="C185" s="2" t="s">
        <v>1</v>
      </c>
      <c r="D185" s="2" t="s">
        <v>233</v>
      </c>
      <c r="E185" s="2" t="s">
        <v>110</v>
      </c>
      <c r="F185" s="2" t="s">
        <v>150</v>
      </c>
      <c r="G185" s="5">
        <v>-100</v>
      </c>
      <c r="H185" s="5">
        <v>12.8</v>
      </c>
      <c r="I185" s="5">
        <v>-1280</v>
      </c>
      <c r="J185" s="5">
        <v>-15831.849999999999</v>
      </c>
      <c r="K185" s="5" t="str" cm="1">
        <f t="array" ref="K185">_xlfn.LET(_xlpm.d,UPPER(TRIM(CLEAN(SUBSTITUTE(F185,CHAR(160),"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86" spans="2:11" x14ac:dyDescent="0.25">
      <c r="B186" s="21">
        <v>45905</v>
      </c>
      <c r="C186" s="2" t="s">
        <v>1</v>
      </c>
      <c r="D186" s="2" t="s">
        <v>234</v>
      </c>
      <c r="E186" s="2" t="s">
        <v>99</v>
      </c>
      <c r="F186" s="2" t="s">
        <v>150</v>
      </c>
      <c r="G186" s="5">
        <v>-26</v>
      </c>
      <c r="H186" s="5">
        <v>12.8</v>
      </c>
      <c r="I186" s="5">
        <v>-332.8</v>
      </c>
      <c r="J186" s="5">
        <v>-16164.649999999998</v>
      </c>
      <c r="K186" s="5" t="str" cm="1">
        <f t="array" ref="K186">_xlfn.LET(_xlpm.d,UPPER(TRIM(CLEAN(SUBSTITUTE(F186,CHAR(160),"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87" spans="2:11" x14ac:dyDescent="0.25">
      <c r="B187" s="21">
        <v>45909</v>
      </c>
      <c r="C187" s="2" t="s">
        <v>1</v>
      </c>
      <c r="D187" s="2" t="s">
        <v>235</v>
      </c>
      <c r="E187" s="2" t="s">
        <v>29</v>
      </c>
      <c r="F187" s="2" t="s">
        <v>150</v>
      </c>
      <c r="G187" s="5">
        <v>-22</v>
      </c>
      <c r="H187" s="5">
        <v>12.8</v>
      </c>
      <c r="I187" s="5">
        <v>-281.60000000000002</v>
      </c>
      <c r="J187" s="5">
        <v>-16446.249999999996</v>
      </c>
      <c r="K187" s="5" t="str" cm="1">
        <f t="array" ref="K187">_xlfn.LET(_xlpm.d,UPPER(TRIM(CLEAN(SUBSTITUTE(F187,CHAR(160),"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88" spans="2:11" x14ac:dyDescent="0.25">
      <c r="B188" s="21">
        <v>45910</v>
      </c>
      <c r="C188" s="2" t="s">
        <v>1</v>
      </c>
      <c r="D188" s="2" t="s">
        <v>236</v>
      </c>
      <c r="E188" s="2" t="s">
        <v>129</v>
      </c>
      <c r="F188" s="2" t="s">
        <v>150</v>
      </c>
      <c r="G188" s="5">
        <v>-9</v>
      </c>
      <c r="H188" s="5">
        <v>12.8</v>
      </c>
      <c r="I188" s="5">
        <v>-115.2</v>
      </c>
      <c r="J188" s="5">
        <v>-16561.449999999997</v>
      </c>
      <c r="K188" s="5" t="str" cm="1">
        <f t="array" ref="K188">_xlfn.LET(_xlpm.d,UPPER(TRIM(CLEAN(SUBSTITUTE(F188,CHAR(160),"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89" spans="2:11" x14ac:dyDescent="0.25">
      <c r="B189" s="21">
        <v>45910</v>
      </c>
      <c r="C189" s="2" t="s">
        <v>1</v>
      </c>
      <c r="D189" s="2" t="s">
        <v>237</v>
      </c>
      <c r="E189" s="2" t="s">
        <v>238</v>
      </c>
      <c r="F189" s="2" t="s">
        <v>145</v>
      </c>
      <c r="G189" s="5">
        <v>-5</v>
      </c>
      <c r="H189" s="5">
        <v>12.2</v>
      </c>
      <c r="I189" s="5">
        <v>-61</v>
      </c>
      <c r="J189" s="5">
        <v>-16622.449999999997</v>
      </c>
      <c r="K189" s="5" t="str" cm="1">
        <f t="array" ref="K189">_xlfn.LET(_xlpm.d,UPPER(TRIM(CLEAN(SUBSTITUTE(F189,CHAR(160),"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90" spans="2:11" x14ac:dyDescent="0.25">
      <c r="B190" s="21">
        <v>45912</v>
      </c>
      <c r="C190" s="2" t="s">
        <v>1</v>
      </c>
      <c r="D190" s="2" t="s">
        <v>239</v>
      </c>
      <c r="E190" s="2" t="s">
        <v>76</v>
      </c>
      <c r="F190" s="2" t="s">
        <v>150</v>
      </c>
      <c r="G190" s="5">
        <v>-15</v>
      </c>
      <c r="H190" s="5">
        <v>12.8</v>
      </c>
      <c r="I190" s="5">
        <v>-192</v>
      </c>
      <c r="J190" s="5">
        <v>-16814.449999999997</v>
      </c>
      <c r="K190" s="5" t="str" cm="1">
        <f t="array" ref="K190">_xlfn.LET(_xlpm.d,UPPER(TRIM(CLEAN(SUBSTITUTE(F190,CHAR(160),"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91" spans="2:11" x14ac:dyDescent="0.25">
      <c r="B191" s="21">
        <v>45912</v>
      </c>
      <c r="C191" s="2" t="s">
        <v>1</v>
      </c>
      <c r="D191" s="2" t="s">
        <v>240</v>
      </c>
      <c r="E191" s="2" t="s">
        <v>24</v>
      </c>
      <c r="F191" s="2" t="s">
        <v>150</v>
      </c>
      <c r="G191" s="5">
        <v>-1</v>
      </c>
      <c r="H191" s="5">
        <v>12.8</v>
      </c>
      <c r="I191" s="5">
        <v>-12.8</v>
      </c>
      <c r="J191" s="5">
        <v>-16827.249999999996</v>
      </c>
      <c r="K191" s="5" t="str" cm="1">
        <f t="array" ref="K191">_xlfn.LET(_xlpm.d,UPPER(TRIM(CLEAN(SUBSTITUTE(F191,CHAR(160),"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92" spans="2:11" x14ac:dyDescent="0.25">
      <c r="B192" s="21">
        <v>45915</v>
      </c>
      <c r="C192" s="2" t="s">
        <v>1</v>
      </c>
      <c r="D192" s="2" t="s">
        <v>241</v>
      </c>
      <c r="E192" s="2" t="s">
        <v>68</v>
      </c>
      <c r="F192" s="2" t="s">
        <v>150</v>
      </c>
      <c r="G192" s="5">
        <v>-2</v>
      </c>
      <c r="H192" s="5">
        <v>12.8</v>
      </c>
      <c r="I192" s="5">
        <v>-25.6</v>
      </c>
      <c r="J192" s="5">
        <v>-16852.849999999995</v>
      </c>
      <c r="K192" s="5" t="str" cm="1">
        <f t="array" ref="K192">_xlfn.LET(_xlpm.d,UPPER(TRIM(CLEAN(SUBSTITUTE(F192,CHAR(160),"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93" spans="2:11" x14ac:dyDescent="0.25">
      <c r="B193" s="21">
        <v>45916</v>
      </c>
      <c r="C193" s="2" t="s">
        <v>1</v>
      </c>
      <c r="D193" s="2" t="s">
        <v>242</v>
      </c>
      <c r="E193" s="2" t="s">
        <v>32</v>
      </c>
      <c r="F193" s="2" t="s">
        <v>150</v>
      </c>
      <c r="G193" s="5">
        <v>-8</v>
      </c>
      <c r="H193" s="5">
        <v>12.8</v>
      </c>
      <c r="I193" s="5">
        <v>-102.4</v>
      </c>
      <c r="J193" s="5">
        <v>-16955.249999999996</v>
      </c>
      <c r="K193" s="5" t="str" cm="1">
        <f t="array" ref="K193">_xlfn.LET(_xlpm.d,UPPER(TRIM(CLEAN(SUBSTITUTE(F193,CHAR(160),"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94" spans="2:11" x14ac:dyDescent="0.25">
      <c r="B194" s="21">
        <v>45916</v>
      </c>
      <c r="C194" s="2" t="s">
        <v>1</v>
      </c>
      <c r="D194" s="2" t="s">
        <v>243</v>
      </c>
      <c r="E194" s="2" t="s">
        <v>244</v>
      </c>
      <c r="F194" s="2" t="s">
        <v>150</v>
      </c>
      <c r="G194" s="5">
        <v>-4</v>
      </c>
      <c r="H194" s="5">
        <v>12.8</v>
      </c>
      <c r="I194" s="5">
        <v>-51.2</v>
      </c>
      <c r="J194" s="5">
        <v>-17006.449999999997</v>
      </c>
      <c r="K194" s="5" t="str" cm="1">
        <f t="array" ref="K194">_xlfn.LET(_xlpm.d,UPPER(TRIM(CLEAN(SUBSTITUTE(F194,CHAR(160),"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95" spans="2:11" x14ac:dyDescent="0.25">
      <c r="B195" s="21">
        <v>45916</v>
      </c>
      <c r="C195" s="2" t="s">
        <v>1</v>
      </c>
      <c r="D195" s="2" t="s">
        <v>245</v>
      </c>
      <c r="E195" s="2" t="s">
        <v>159</v>
      </c>
      <c r="F195" s="2" t="s">
        <v>150</v>
      </c>
      <c r="G195" s="5">
        <v>-22</v>
      </c>
      <c r="H195" s="5">
        <v>12.8</v>
      </c>
      <c r="I195" s="5">
        <v>-281.60000000000002</v>
      </c>
      <c r="J195" s="5">
        <v>-17288.049999999996</v>
      </c>
      <c r="K195" s="5" t="str" cm="1">
        <f t="array" ref="K195">_xlfn.LET(_xlpm.d,UPPER(TRIM(CLEAN(SUBSTITUTE(F195,CHAR(160),"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96" spans="2:11" x14ac:dyDescent="0.25">
      <c r="B196" s="21">
        <v>45917</v>
      </c>
      <c r="C196" s="2" t="s">
        <v>1</v>
      </c>
      <c r="D196" s="2" t="s">
        <v>246</v>
      </c>
      <c r="E196" s="2" t="s">
        <v>89</v>
      </c>
      <c r="F196" s="2" t="s">
        <v>150</v>
      </c>
      <c r="G196" s="5">
        <v>-14</v>
      </c>
      <c r="H196" s="5">
        <v>12.8</v>
      </c>
      <c r="I196" s="5">
        <v>-179.2</v>
      </c>
      <c r="J196" s="5">
        <v>-17467.249999999996</v>
      </c>
      <c r="K196" s="5" t="str" cm="1">
        <f t="array" ref="K196">_xlfn.LET(_xlpm.d,UPPER(TRIM(CLEAN(SUBSTITUTE(F196,CHAR(160),"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97" spans="2:11" x14ac:dyDescent="0.25">
      <c r="B197" s="21">
        <v>45917</v>
      </c>
      <c r="C197" s="2" t="s">
        <v>1</v>
      </c>
      <c r="D197" s="2" t="s">
        <v>247</v>
      </c>
      <c r="E197" s="2" t="s">
        <v>35</v>
      </c>
      <c r="F197" s="2" t="s">
        <v>150</v>
      </c>
      <c r="G197" s="5">
        <v>-43</v>
      </c>
      <c r="H197" s="5">
        <v>12.8</v>
      </c>
      <c r="I197" s="5">
        <v>-550.4</v>
      </c>
      <c r="J197" s="5">
        <v>-18017.649999999998</v>
      </c>
      <c r="K197" s="5" t="str" cm="1">
        <f t="array" ref="K197">_xlfn.LET(_xlpm.d,UPPER(TRIM(CLEAN(SUBSTITUTE(F197,CHAR(160),"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98" spans="2:11" x14ac:dyDescent="0.25">
      <c r="B198" s="21">
        <v>45917</v>
      </c>
      <c r="C198" s="2" t="s">
        <v>1</v>
      </c>
      <c r="D198" s="2" t="s">
        <v>248</v>
      </c>
      <c r="E198" s="2" t="s">
        <v>29</v>
      </c>
      <c r="F198" s="2" t="s">
        <v>150</v>
      </c>
      <c r="G198" s="5">
        <v>-6</v>
      </c>
      <c r="H198" s="5">
        <v>12.8</v>
      </c>
      <c r="I198" s="5">
        <v>-76.8</v>
      </c>
      <c r="J198" s="5">
        <v>-18094.449999999997</v>
      </c>
      <c r="K198" s="5" t="str" cm="1">
        <f t="array" ref="K198">_xlfn.LET(_xlpm.d,UPPER(TRIM(CLEAN(SUBSTITUTE(F198,CHAR(160),"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99" spans="2:11" x14ac:dyDescent="0.25">
      <c r="B199" s="21">
        <v>45918</v>
      </c>
      <c r="C199" s="2" t="s">
        <v>1</v>
      </c>
      <c r="D199" s="2" t="s">
        <v>249</v>
      </c>
      <c r="E199" s="2" t="s">
        <v>141</v>
      </c>
      <c r="F199" s="2" t="s">
        <v>150</v>
      </c>
      <c r="G199" s="5">
        <v>-5</v>
      </c>
      <c r="H199" s="5">
        <v>12.8</v>
      </c>
      <c r="I199" s="5">
        <v>-64</v>
      </c>
      <c r="J199" s="5">
        <v>-18158.449999999997</v>
      </c>
      <c r="K199" s="5" t="str" cm="1">
        <f t="array" ref="K199">_xlfn.LET(_xlpm.d,UPPER(TRIM(CLEAN(SUBSTITUTE(F199,CHAR(160),"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00" spans="2:11" x14ac:dyDescent="0.25">
      <c r="B200" s="21">
        <v>45919</v>
      </c>
      <c r="C200" s="2" t="s">
        <v>1</v>
      </c>
      <c r="D200" s="2" t="s">
        <v>250</v>
      </c>
      <c r="E200" s="2" t="s">
        <v>82</v>
      </c>
      <c r="F200" s="2" t="s">
        <v>150</v>
      </c>
      <c r="G200" s="5">
        <v>-7</v>
      </c>
      <c r="H200" s="5">
        <v>12.8</v>
      </c>
      <c r="I200" s="5">
        <v>-89.6</v>
      </c>
      <c r="J200" s="5">
        <v>-18248.049999999996</v>
      </c>
      <c r="K200" s="5" t="str" cm="1">
        <f t="array" ref="K200">_xlfn.LET(_xlpm.d,UPPER(TRIM(CLEAN(SUBSTITUTE(F200,CHAR(160),"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01" spans="2:11" x14ac:dyDescent="0.25">
      <c r="B201" s="21">
        <v>45919</v>
      </c>
      <c r="C201" s="2" t="s">
        <v>1</v>
      </c>
      <c r="D201" s="2" t="s">
        <v>251</v>
      </c>
      <c r="E201" s="2" t="s">
        <v>76</v>
      </c>
      <c r="F201" s="2" t="s">
        <v>150</v>
      </c>
      <c r="G201" s="5">
        <v>-6</v>
      </c>
      <c r="H201" s="5">
        <v>12.8</v>
      </c>
      <c r="I201" s="5">
        <v>-76.8</v>
      </c>
      <c r="J201" s="5">
        <v>-18324.849999999995</v>
      </c>
      <c r="K201" s="5" t="str" cm="1">
        <f t="array" ref="K201">_xlfn.LET(_xlpm.d,UPPER(TRIM(CLEAN(SUBSTITUTE(F201,CHAR(160),"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02" spans="2:11" x14ac:dyDescent="0.25">
      <c r="B202" s="21">
        <v>45919</v>
      </c>
      <c r="C202" s="2" t="s">
        <v>1</v>
      </c>
      <c r="D202" s="2" t="s">
        <v>252</v>
      </c>
      <c r="E202" s="2" t="s">
        <v>62</v>
      </c>
      <c r="F202" s="2" t="s">
        <v>150</v>
      </c>
      <c r="G202" s="5">
        <v>-20</v>
      </c>
      <c r="H202" s="5">
        <v>12.8</v>
      </c>
      <c r="I202" s="5">
        <v>-256</v>
      </c>
      <c r="J202" s="5">
        <v>-18580.849999999995</v>
      </c>
      <c r="K202" s="5" t="str" cm="1">
        <f t="array" ref="K202">_xlfn.LET(_xlpm.d,UPPER(TRIM(CLEAN(SUBSTITUTE(F202,CHAR(160),"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03" spans="2:11" x14ac:dyDescent="0.25">
      <c r="B203" s="21">
        <v>45919</v>
      </c>
      <c r="C203" s="2" t="s">
        <v>1</v>
      </c>
      <c r="D203" s="2" t="s">
        <v>253</v>
      </c>
      <c r="E203" s="2" t="s">
        <v>24</v>
      </c>
      <c r="F203" s="2" t="s">
        <v>150</v>
      </c>
      <c r="G203" s="5">
        <v>-19</v>
      </c>
      <c r="H203" s="5">
        <v>12.8</v>
      </c>
      <c r="I203" s="5">
        <v>-243.2</v>
      </c>
      <c r="J203" s="5">
        <v>-18824.049999999996</v>
      </c>
      <c r="K203" s="5" t="str" cm="1">
        <f t="array" ref="K203">_xlfn.LET(_xlpm.d,UPPER(TRIM(CLEAN(SUBSTITUTE(F203,CHAR(160),"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04" spans="2:11" x14ac:dyDescent="0.25">
      <c r="B204" s="21">
        <v>45923</v>
      </c>
      <c r="C204" s="2" t="s">
        <v>1</v>
      </c>
      <c r="D204" s="2" t="s">
        <v>254</v>
      </c>
      <c r="E204" s="2" t="s">
        <v>49</v>
      </c>
      <c r="F204" s="2" t="s">
        <v>150</v>
      </c>
      <c r="G204" s="5">
        <v>-54</v>
      </c>
      <c r="H204" s="5">
        <v>12.8</v>
      </c>
      <c r="I204" s="5">
        <v>-691.2</v>
      </c>
      <c r="J204" s="5">
        <v>-19515.249999999996</v>
      </c>
      <c r="K204" s="5" t="str" cm="1">
        <f t="array" ref="K204">_xlfn.LET(_xlpm.d,UPPER(TRIM(CLEAN(SUBSTITUTE(F204,CHAR(160),"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05" spans="2:11" x14ac:dyDescent="0.25">
      <c r="B205" s="21">
        <v>45923</v>
      </c>
      <c r="C205" s="2" t="s">
        <v>1</v>
      </c>
      <c r="D205" s="2" t="s">
        <v>255</v>
      </c>
      <c r="E205" s="2" t="s">
        <v>32</v>
      </c>
      <c r="F205" s="2" t="s">
        <v>150</v>
      </c>
      <c r="G205" s="5">
        <v>-5</v>
      </c>
      <c r="H205" s="5">
        <v>12.8</v>
      </c>
      <c r="I205" s="5">
        <v>-64</v>
      </c>
      <c r="J205" s="5">
        <v>-19579.249999999996</v>
      </c>
      <c r="K205" s="5" t="str" cm="1">
        <f t="array" ref="K205">_xlfn.LET(_xlpm.d,UPPER(TRIM(CLEAN(SUBSTITUTE(F205,CHAR(160),"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06" spans="2:11" x14ac:dyDescent="0.25">
      <c r="B206" s="21">
        <v>45923</v>
      </c>
      <c r="C206" s="2" t="s">
        <v>1</v>
      </c>
      <c r="D206" s="2" t="s">
        <v>256</v>
      </c>
      <c r="E206" s="2" t="s">
        <v>14</v>
      </c>
      <c r="F206" s="2" t="s">
        <v>150</v>
      </c>
      <c r="G206" s="5">
        <v>-6</v>
      </c>
      <c r="H206" s="5">
        <v>12.8</v>
      </c>
      <c r="I206" s="5">
        <v>-76.8</v>
      </c>
      <c r="J206" s="5">
        <v>-19656.049999999996</v>
      </c>
      <c r="K206" s="5" t="str" cm="1">
        <f t="array" ref="K206">_xlfn.LET(_xlpm.d,UPPER(TRIM(CLEAN(SUBSTITUTE(F206,CHAR(160),"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07" spans="2:11" x14ac:dyDescent="0.25">
      <c r="B207" s="21">
        <v>45925</v>
      </c>
      <c r="C207" s="2" t="s">
        <v>1</v>
      </c>
      <c r="D207" s="2" t="s">
        <v>257</v>
      </c>
      <c r="E207" s="2" t="s">
        <v>29</v>
      </c>
      <c r="F207" s="2" t="s">
        <v>150</v>
      </c>
      <c r="G207" s="5">
        <v>-6</v>
      </c>
      <c r="H207" s="5">
        <v>12.8</v>
      </c>
      <c r="I207" s="5">
        <v>-76.8</v>
      </c>
      <c r="J207" s="5">
        <v>-19732.849999999995</v>
      </c>
      <c r="K207" s="5" t="str" cm="1">
        <f t="array" ref="K207">_xlfn.LET(_xlpm.d,UPPER(TRIM(CLEAN(SUBSTITUTE(F207,CHAR(160),"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08" spans="2:11" x14ac:dyDescent="0.25">
      <c r="B208" s="21">
        <v>45930</v>
      </c>
      <c r="C208" s="2" t="s">
        <v>1</v>
      </c>
      <c r="D208" s="2" t="s">
        <v>258</v>
      </c>
      <c r="E208" s="2" t="s">
        <v>32</v>
      </c>
      <c r="F208" s="2" t="s">
        <v>259</v>
      </c>
      <c r="G208" s="5">
        <v>-2</v>
      </c>
      <c r="H208" s="5">
        <v>12.8</v>
      </c>
      <c r="I208" s="5">
        <v>-25.6</v>
      </c>
      <c r="J208" s="5">
        <v>-19758.449999999993</v>
      </c>
      <c r="K208" s="5" t="str" cm="1">
        <f t="array" ref="K208">_xlfn.LET(_xlpm.d,UPPER(TRIM(CLEAN(SUBSTITUTE(F208,CHAR(160),"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09" spans="2:11" x14ac:dyDescent="0.25">
      <c r="B209" s="21">
        <v>45933</v>
      </c>
      <c r="C209" s="2" t="s">
        <v>1</v>
      </c>
      <c r="D209" s="2" t="s">
        <v>260</v>
      </c>
      <c r="E209" s="2" t="s">
        <v>76</v>
      </c>
      <c r="F209" s="2" t="s">
        <v>150</v>
      </c>
      <c r="G209" s="5">
        <v>-1</v>
      </c>
      <c r="H209" s="5">
        <v>12.8</v>
      </c>
      <c r="I209" s="5">
        <v>-12.8</v>
      </c>
      <c r="J209" s="5">
        <v>-19771.249999999993</v>
      </c>
      <c r="K209" s="5" t="str" cm="1">
        <f t="array" ref="K209">_xlfn.LET(_xlpm.d,UPPER(TRIM(CLEAN(SUBSTITUTE(F209,CHAR(160),"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10" spans="2:11" x14ac:dyDescent="0.25">
      <c r="B210" s="21">
        <v>45937</v>
      </c>
      <c r="C210" s="2" t="s">
        <v>1</v>
      </c>
      <c r="D210" s="2" t="s">
        <v>261</v>
      </c>
      <c r="E210" s="2" t="s">
        <v>35</v>
      </c>
      <c r="F210" s="2" t="s">
        <v>150</v>
      </c>
      <c r="G210" s="5">
        <v>-19</v>
      </c>
      <c r="H210" s="5">
        <v>12.8</v>
      </c>
      <c r="I210" s="5">
        <v>-243.2</v>
      </c>
      <c r="J210" s="5">
        <v>-20014.449999999993</v>
      </c>
      <c r="K210" s="5" t="str" cm="1">
        <f t="array" ref="K210">_xlfn.LET(_xlpm.d,UPPER(TRIM(CLEAN(SUBSTITUTE(F210,CHAR(160),"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11" spans="2:11" x14ac:dyDescent="0.25">
      <c r="B211" s="21">
        <v>45938</v>
      </c>
      <c r="C211" s="2" t="s">
        <v>1</v>
      </c>
      <c r="D211" s="2" t="s">
        <v>262</v>
      </c>
      <c r="E211" s="2" t="s">
        <v>244</v>
      </c>
      <c r="F211" s="2" t="s">
        <v>150</v>
      </c>
      <c r="G211" s="5">
        <v>-14</v>
      </c>
      <c r="H211" s="5">
        <v>12.8</v>
      </c>
      <c r="I211" s="5">
        <v>-179.2</v>
      </c>
      <c r="J211" s="5">
        <v>-20193.649999999994</v>
      </c>
      <c r="K211" s="5" t="str" cm="1">
        <f t="array" ref="K211">_xlfn.LET(_xlpm.d,UPPER(TRIM(CLEAN(SUBSTITUTE(F211,CHAR(160),"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12" spans="2:11" x14ac:dyDescent="0.25">
      <c r="B212" s="21">
        <v>45943</v>
      </c>
      <c r="C212" s="2" t="s">
        <v>1</v>
      </c>
      <c r="D212" s="2" t="s">
        <v>263</v>
      </c>
      <c r="E212" s="2" t="s">
        <v>68</v>
      </c>
      <c r="F212" s="2" t="s">
        <v>150</v>
      </c>
      <c r="G212" s="5">
        <v>-1</v>
      </c>
      <c r="H212" s="5">
        <v>12.8</v>
      </c>
      <c r="I212" s="5">
        <v>-12.8</v>
      </c>
      <c r="J212" s="5">
        <v>-20206.449999999993</v>
      </c>
      <c r="K212" s="5" t="str" cm="1">
        <f t="array" ref="K212">_xlfn.LET(_xlpm.d,UPPER(TRIM(CLEAN(SUBSTITUTE(F212,CHAR(160),"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13" spans="2:11" x14ac:dyDescent="0.25">
      <c r="B213" s="21">
        <v>45944</v>
      </c>
      <c r="C213" s="2" t="s">
        <v>1</v>
      </c>
      <c r="D213" s="2" t="s">
        <v>264</v>
      </c>
      <c r="E213" s="2" t="s">
        <v>148</v>
      </c>
      <c r="F213" s="2" t="s">
        <v>150</v>
      </c>
      <c r="G213" s="5">
        <v>-37</v>
      </c>
      <c r="H213" s="5">
        <v>12.8</v>
      </c>
      <c r="I213" s="5">
        <v>-473.6</v>
      </c>
      <c r="J213" s="5">
        <v>-20680.049999999992</v>
      </c>
      <c r="K213" s="5" t="str" cm="1">
        <f t="array" ref="K213">_xlfn.LET(_xlpm.d,UPPER(TRIM(CLEAN(SUBSTITUTE(F213,CHAR(160),"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14" spans="2:11" x14ac:dyDescent="0.25">
      <c r="B214" s="21">
        <v>45954</v>
      </c>
      <c r="C214" s="2" t="s">
        <v>1</v>
      </c>
      <c r="D214" s="2" t="s">
        <v>265</v>
      </c>
      <c r="E214" s="2" t="s">
        <v>244</v>
      </c>
      <c r="F214" s="2" t="s">
        <v>150</v>
      </c>
      <c r="G214" s="5">
        <v>-2</v>
      </c>
      <c r="H214" s="5">
        <v>12.8</v>
      </c>
      <c r="I214" s="5">
        <v>-25.6</v>
      </c>
      <c r="J214" s="5">
        <v>-20705.649999999991</v>
      </c>
      <c r="K214" s="5" t="str" cm="1">
        <f t="array" ref="K214">_xlfn.LET(_xlpm.d,UPPER(TRIM(CLEAN(SUBSTITUTE(F214,CHAR(160),"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15" spans="2:11" x14ac:dyDescent="0.25">
      <c r="B215" s="21">
        <v>45958</v>
      </c>
      <c r="C215" s="2" t="s">
        <v>1</v>
      </c>
      <c r="D215" s="2" t="s">
        <v>266</v>
      </c>
      <c r="E215" s="2" t="s">
        <v>159</v>
      </c>
      <c r="F215" s="2" t="s">
        <v>150</v>
      </c>
      <c r="G215" s="5">
        <v>-15</v>
      </c>
      <c r="H215" s="5">
        <v>12.8</v>
      </c>
      <c r="I215" s="5">
        <v>-192</v>
      </c>
      <c r="J215" s="5">
        <v>-20897.649999999991</v>
      </c>
      <c r="K215" s="5" t="str" cm="1">
        <f t="array" ref="K215">_xlfn.LET(_xlpm.d,UPPER(TRIM(CLEAN(SUBSTITUTE(F215,CHAR(160),"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16" spans="2:11" x14ac:dyDescent="0.25">
      <c r="B216" s="21">
        <v>45965</v>
      </c>
      <c r="C216" s="2" t="s">
        <v>1</v>
      </c>
      <c r="D216" s="2" t="s">
        <v>267</v>
      </c>
      <c r="E216" s="2" t="s">
        <v>159</v>
      </c>
      <c r="F216" s="2" t="s">
        <v>150</v>
      </c>
      <c r="G216" s="5">
        <v>-9</v>
      </c>
      <c r="H216" s="5">
        <v>12.8</v>
      </c>
      <c r="I216" s="5">
        <v>-115.2</v>
      </c>
      <c r="J216" s="5">
        <v>-21012.849999999991</v>
      </c>
      <c r="K216" s="5" t="str" cm="1">
        <f t="array" ref="K216">_xlfn.LET(_xlpm.d,UPPER(TRIM(CLEAN(SUBSTITUTE(F216,CHAR(160),"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17" spans="2:11" x14ac:dyDescent="0.25">
      <c r="B217" s="21">
        <v>45965</v>
      </c>
      <c r="C217" s="2" t="s">
        <v>1</v>
      </c>
      <c r="D217" s="2" t="s">
        <v>268</v>
      </c>
      <c r="E217" s="2" t="s">
        <v>153</v>
      </c>
      <c r="F217" s="2" t="s">
        <v>150</v>
      </c>
      <c r="G217" s="5">
        <v>-5</v>
      </c>
      <c r="H217" s="5">
        <v>12.8</v>
      </c>
      <c r="I217" s="5">
        <v>-64</v>
      </c>
      <c r="J217" s="5">
        <v>-21076.849999999991</v>
      </c>
      <c r="K217" s="5" t="str" cm="1">
        <f t="array" ref="K217">_xlfn.LET(_xlpm.d,UPPER(TRIM(CLEAN(SUBSTITUTE(F217,CHAR(160),"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18" spans="2:11" x14ac:dyDescent="0.25">
      <c r="B218" s="21">
        <v>45965</v>
      </c>
      <c r="C218" s="2" t="s">
        <v>1</v>
      </c>
      <c r="D218" s="2" t="s">
        <v>269</v>
      </c>
      <c r="E218" s="2" t="s">
        <v>29</v>
      </c>
      <c r="F218" s="2" t="s">
        <v>150</v>
      </c>
      <c r="G218" s="5">
        <v>-1</v>
      </c>
      <c r="H218" s="5">
        <v>12.8</v>
      </c>
      <c r="I218" s="5">
        <v>-12.8</v>
      </c>
      <c r="J218" s="5">
        <v>-21089.649999999991</v>
      </c>
      <c r="K218" s="5" t="str" cm="1">
        <f t="array" ref="K218">_xlfn.LET(_xlpm.d,UPPER(TRIM(CLEAN(SUBSTITUTE(F218,CHAR(160),"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19" spans="2:11" x14ac:dyDescent="0.25">
      <c r="B219" s="21">
        <v>45967</v>
      </c>
      <c r="C219" s="2" t="s">
        <v>1</v>
      </c>
      <c r="D219" s="2" t="s">
        <v>270</v>
      </c>
      <c r="E219" s="2" t="s">
        <v>99</v>
      </c>
      <c r="F219" s="2" t="s">
        <v>150</v>
      </c>
      <c r="G219" s="5">
        <v>-25</v>
      </c>
      <c r="H219" s="5">
        <v>12.8</v>
      </c>
      <c r="I219" s="5">
        <v>-320</v>
      </c>
      <c r="J219" s="5">
        <v>-21409.649999999991</v>
      </c>
      <c r="K219" s="5" t="str" cm="1">
        <f t="array" ref="K219">_xlfn.LET(_xlpm.d,UPPER(TRIM(CLEAN(SUBSTITUTE(F219,CHAR(160),"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20" spans="2:11" x14ac:dyDescent="0.25">
      <c r="B220" s="21">
        <v>45972</v>
      </c>
      <c r="C220" s="2" t="s">
        <v>1</v>
      </c>
      <c r="D220" s="2" t="s">
        <v>271</v>
      </c>
      <c r="E220" s="2" t="s">
        <v>35</v>
      </c>
      <c r="F220" s="2" t="s">
        <v>150</v>
      </c>
      <c r="G220" s="5">
        <v>-4</v>
      </c>
      <c r="H220" s="5">
        <v>12.8</v>
      </c>
      <c r="I220" s="5">
        <v>-51.2</v>
      </c>
      <c r="J220" s="5">
        <v>-21460.849999999991</v>
      </c>
      <c r="K220" s="5" t="str" cm="1">
        <f t="array" ref="K220">_xlfn.LET(_xlpm.d,UPPER(TRIM(CLEAN(SUBSTITUTE(F220,CHAR(160),"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21" spans="2:11" x14ac:dyDescent="0.25">
      <c r="B221" s="21">
        <v>45982</v>
      </c>
      <c r="C221" s="2" t="s">
        <v>1</v>
      </c>
      <c r="D221" s="2" t="s">
        <v>272</v>
      </c>
      <c r="E221" s="2" t="s">
        <v>110</v>
      </c>
      <c r="F221" s="2" t="s">
        <v>150</v>
      </c>
      <c r="G221" s="5">
        <v>-25</v>
      </c>
      <c r="H221" s="5">
        <v>12.8</v>
      </c>
      <c r="I221" s="5">
        <v>-320</v>
      </c>
      <c r="J221" s="5">
        <v>-21780.849999999991</v>
      </c>
      <c r="K221" s="5" t="str" cm="1">
        <f t="array" ref="K221">_xlfn.LET(_xlpm.d,UPPER(TRIM(CLEAN(SUBSTITUTE(F221,CHAR(160),"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22" spans="2:11" x14ac:dyDescent="0.25">
      <c r="B222" s="21">
        <v>45986</v>
      </c>
      <c r="C222" s="2" t="s">
        <v>1</v>
      </c>
      <c r="D222" s="2" t="s">
        <v>273</v>
      </c>
      <c r="E222" s="2" t="s">
        <v>159</v>
      </c>
      <c r="F222" s="2" t="s">
        <v>150</v>
      </c>
      <c r="G222" s="5">
        <v>-15</v>
      </c>
      <c r="H222" s="5">
        <v>12.8</v>
      </c>
      <c r="I222" s="5">
        <v>-192</v>
      </c>
      <c r="J222" s="5">
        <v>-21972.849999999991</v>
      </c>
      <c r="K222" s="5" t="str" cm="1">
        <f t="array" ref="K222">_xlfn.LET(_xlpm.d,UPPER(TRIM(CLEAN(SUBSTITUTE(F222,CHAR(160),"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23" spans="2:11" x14ac:dyDescent="0.25">
      <c r="B223" s="21">
        <v>45993</v>
      </c>
      <c r="C223" s="2" t="s">
        <v>1</v>
      </c>
      <c r="D223" s="2" t="s">
        <v>274</v>
      </c>
      <c r="E223" s="2" t="s">
        <v>159</v>
      </c>
      <c r="F223" s="2" t="s">
        <v>150</v>
      </c>
      <c r="G223" s="5">
        <v>-35</v>
      </c>
      <c r="H223" s="5">
        <v>12.8</v>
      </c>
      <c r="I223" s="5">
        <v>-448</v>
      </c>
      <c r="J223" s="5">
        <v>-22420.849999999991</v>
      </c>
      <c r="K223" s="5" t="str" cm="1">
        <f t="array" ref="K223">_xlfn.LET(_xlpm.d,UPPER(TRIM(CLEAN(SUBSTITUTE(F223,CHAR(160),"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24" spans="2:11" x14ac:dyDescent="0.25">
      <c r="B224" s="21">
        <v>45993</v>
      </c>
      <c r="C224" s="2" t="s">
        <v>1</v>
      </c>
      <c r="D224" s="2" t="s">
        <v>275</v>
      </c>
      <c r="E224" s="2" t="s">
        <v>32</v>
      </c>
      <c r="F224" s="2" t="s">
        <v>150</v>
      </c>
      <c r="G224" s="5">
        <v>-1</v>
      </c>
      <c r="H224" s="5">
        <v>12.8</v>
      </c>
      <c r="I224" s="5">
        <v>-12.8</v>
      </c>
      <c r="J224" s="5">
        <v>-22433.649999999991</v>
      </c>
      <c r="K224" s="5" t="str" cm="1">
        <f t="array" ref="K224">_xlfn.LET(_xlpm.d,UPPER(TRIM(CLEAN(SUBSTITUTE(F224,CHAR(160),"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25" spans="1:11" x14ac:dyDescent="0.25">
      <c r="B225" s="21">
        <v>45993</v>
      </c>
      <c r="C225" s="2" t="s">
        <v>1</v>
      </c>
      <c r="D225" s="2" t="s">
        <v>276</v>
      </c>
      <c r="E225" s="2" t="s">
        <v>32</v>
      </c>
      <c r="F225" s="2" t="s">
        <v>150</v>
      </c>
      <c r="G225" s="5">
        <v>-1</v>
      </c>
      <c r="H225" s="5">
        <v>12.8</v>
      </c>
      <c r="I225" s="5">
        <v>-12.8</v>
      </c>
      <c r="J225" s="5">
        <v>-22446.44999999999</v>
      </c>
      <c r="K225" s="5" t="str" cm="1">
        <f t="array" ref="K225">_xlfn.LET(_xlpm.d,UPPER(TRIM(CLEAN(SUBSTITUTE(F225,CHAR(160),"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26" spans="1:11" x14ac:dyDescent="0.25">
      <c r="B226" s="21">
        <v>45993</v>
      </c>
      <c r="C226" s="2" t="s">
        <v>1</v>
      </c>
      <c r="D226" s="2" t="s">
        <v>277</v>
      </c>
      <c r="E226" s="2" t="s">
        <v>29</v>
      </c>
      <c r="F226" s="2" t="s">
        <v>150</v>
      </c>
      <c r="G226" s="5">
        <v>-20</v>
      </c>
      <c r="H226" s="5">
        <v>12.8</v>
      </c>
      <c r="I226" s="5">
        <v>-256</v>
      </c>
      <c r="J226" s="5">
        <v>-22702.44999999999</v>
      </c>
      <c r="K226" s="5" t="str" cm="1">
        <f t="array" ref="K226">_xlfn.LET(_xlpm.d,UPPER(TRIM(CLEAN(SUBSTITUTE(F226,CHAR(160),"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27" spans="1:11" x14ac:dyDescent="0.25">
      <c r="B227" s="21">
        <v>45996</v>
      </c>
      <c r="C227" s="2" t="s">
        <v>1</v>
      </c>
      <c r="D227" s="2" t="s">
        <v>278</v>
      </c>
      <c r="E227" s="2" t="s">
        <v>97</v>
      </c>
      <c r="F227" s="2" t="s">
        <v>145</v>
      </c>
      <c r="G227" s="5">
        <v>-9</v>
      </c>
      <c r="H227" s="5">
        <v>12.8</v>
      </c>
      <c r="I227" s="5">
        <v>-115.2</v>
      </c>
      <c r="J227" s="5">
        <v>-22817.649999999991</v>
      </c>
      <c r="K227" s="5" t="str" cm="1">
        <f t="array" ref="K227">_xlfn.LET(_xlpm.d,UPPER(TRIM(CLEAN(SUBSTITUTE(F227,CHAR(160),"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28" spans="1:11" x14ac:dyDescent="0.25">
      <c r="B228" s="21">
        <v>46014</v>
      </c>
      <c r="C228" s="2" t="s">
        <v>1</v>
      </c>
      <c r="D228" s="2" t="s">
        <v>279</v>
      </c>
      <c r="E228" s="2" t="s">
        <v>238</v>
      </c>
      <c r="F228" s="2" t="s">
        <v>145</v>
      </c>
      <c r="G228" s="5">
        <v>-1</v>
      </c>
      <c r="H228" s="5">
        <v>12.2</v>
      </c>
      <c r="I228" s="5">
        <v>-12.2</v>
      </c>
      <c r="J228" s="5">
        <v>-22829.849999999991</v>
      </c>
      <c r="K228" s="5" t="str" cm="1">
        <f t="array" ref="K228">_xlfn.LET(_xlpm.d,UPPER(TRIM(CLEAN(SUBSTITUTE(F228,CHAR(160),"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29" spans="1:11" x14ac:dyDescent="0.25">
      <c r="B229" s="21">
        <v>46014</v>
      </c>
      <c r="C229" s="2" t="s">
        <v>1</v>
      </c>
      <c r="D229" s="2" t="s">
        <v>280</v>
      </c>
      <c r="E229" s="2" t="s">
        <v>159</v>
      </c>
      <c r="F229" s="2" t="s">
        <v>150</v>
      </c>
      <c r="G229" s="5">
        <v>-15</v>
      </c>
      <c r="H229" s="5">
        <v>12.8</v>
      </c>
      <c r="I229" s="5">
        <v>-192</v>
      </c>
      <c r="J229" s="5">
        <v>-23021.849999999991</v>
      </c>
      <c r="K229" s="5" t="str" cm="1">
        <f t="array" ref="K229">_xlfn.LET(_xlpm.d,UPPER(TRIM(CLEAN(SUBSTITUTE(F229,CHAR(160),"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30" spans="1:11" x14ac:dyDescent="0.25">
      <c r="B230" s="21">
        <v>46028</v>
      </c>
      <c r="C230" s="2" t="s">
        <v>1</v>
      </c>
      <c r="D230" s="2" t="s">
        <v>281</v>
      </c>
      <c r="E230" s="2" t="s">
        <v>153</v>
      </c>
      <c r="F230" s="2" t="s">
        <v>150</v>
      </c>
      <c r="G230" s="5">
        <v>-20</v>
      </c>
      <c r="H230" s="5">
        <v>12.8</v>
      </c>
      <c r="I230" s="5">
        <v>-256</v>
      </c>
      <c r="J230" s="5">
        <v>-23277.849999999991</v>
      </c>
      <c r="K230" s="5" t="str" cm="1">
        <f t="array" ref="K230">_xlfn.LET(_xlpm.d,UPPER(TRIM(CLEAN(SUBSTITUTE(F230,CHAR(160),"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31" spans="1:11" x14ac:dyDescent="0.25">
      <c r="B231" s="21">
        <v>46038</v>
      </c>
      <c r="C231" s="2" t="s">
        <v>1</v>
      </c>
      <c r="D231" s="2" t="s">
        <v>282</v>
      </c>
      <c r="E231" s="2" t="s">
        <v>24</v>
      </c>
      <c r="F231" s="2" t="s">
        <v>150</v>
      </c>
      <c r="G231" s="5">
        <v>-24</v>
      </c>
      <c r="H231" s="5">
        <v>12.8</v>
      </c>
      <c r="I231" s="5">
        <v>-307.2</v>
      </c>
      <c r="J231" s="5">
        <v>-23585.049999999992</v>
      </c>
      <c r="K231" s="5" t="str" cm="1">
        <f t="array" ref="K231">_xlfn.LET(_xlpm.d,UPPER(TRIM(CLEAN(SUBSTITUTE(F231,CHAR(160),"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32" spans="1:11" x14ac:dyDescent="0.25">
      <c r="B232" s="21">
        <v>46058</v>
      </c>
      <c r="C232" s="2" t="s">
        <v>1</v>
      </c>
      <c r="D232" s="2" t="s">
        <v>98</v>
      </c>
      <c r="E232" s="2" t="s">
        <v>99</v>
      </c>
      <c r="F232" s="2" t="s">
        <v>150</v>
      </c>
      <c r="G232" s="5">
        <v>-1</v>
      </c>
      <c r="H232" s="5">
        <v>12.8</v>
      </c>
      <c r="I232" s="5">
        <v>-12.8</v>
      </c>
      <c r="J232" s="5">
        <v>-23597.849999999991</v>
      </c>
      <c r="K232" s="5" t="str" cm="1">
        <f t="array" ref="K232">_xlfn.LET(_xlpm.d,UPPER(TRIM(CLEAN(SUBSTITUTE(F232,CHAR(160),"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33" spans="1:11" x14ac:dyDescent="0.25">
      <c r="B233" s="21">
        <v>46064</v>
      </c>
      <c r="C233" s="2" t="s">
        <v>1</v>
      </c>
      <c r="D233" s="2" t="s">
        <v>283</v>
      </c>
      <c r="E233" s="2" t="s">
        <v>238</v>
      </c>
      <c r="F233" s="2" t="s">
        <v>145</v>
      </c>
      <c r="G233" s="5">
        <v>-4</v>
      </c>
      <c r="H233" s="5">
        <v>12.2</v>
      </c>
      <c r="I233" s="5">
        <v>-48.8</v>
      </c>
      <c r="J233" s="5">
        <v>-23646.649999999991</v>
      </c>
      <c r="K233" s="5" t="str" cm="1">
        <f t="array" ref="K233">_xlfn.LET(_xlpm.d,UPPER(TRIM(CLEAN(SUBSTITUTE(F233,CHAR(160),"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34" spans="1:11" x14ac:dyDescent="0.25">
      <c r="B234" s="21">
        <v>46078</v>
      </c>
      <c r="C234" s="2" t="s">
        <v>1</v>
      </c>
      <c r="D234" s="2" t="s">
        <v>284</v>
      </c>
      <c r="E234" s="2" t="s">
        <v>238</v>
      </c>
      <c r="F234" s="2" t="s">
        <v>145</v>
      </c>
      <c r="G234" s="5">
        <v>-11</v>
      </c>
      <c r="H234" s="5">
        <v>12.2</v>
      </c>
      <c r="I234" s="5">
        <v>-134.19999999999999</v>
      </c>
      <c r="J234" s="5">
        <v>-23780.849999999991</v>
      </c>
      <c r="K234" s="5" t="str" cm="1">
        <f t="array" ref="K234">_xlfn.LET(_xlpm.d,UPPER(TRIM(CLEAN(SUBSTITUTE(F234,CHAR(160),"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35" spans="1:11" x14ac:dyDescent="0.25">
      <c r="B235" s="21">
        <v>46087</v>
      </c>
      <c r="C235" s="2" t="s">
        <v>1</v>
      </c>
      <c r="D235" s="2" t="s">
        <v>285</v>
      </c>
      <c r="E235" s="2" t="s">
        <v>62</v>
      </c>
      <c r="F235" s="2" t="s">
        <v>150</v>
      </c>
      <c r="G235" s="5">
        <v>-1</v>
      </c>
      <c r="H235" s="5">
        <v>12.8</v>
      </c>
      <c r="I235" s="5">
        <v>-12.8</v>
      </c>
      <c r="J235" s="5">
        <v>-23793.649999999991</v>
      </c>
      <c r="K235" s="5" t="str" cm="1">
        <f t="array" ref="K235">_xlfn.LET(_xlpm.d,UPPER(TRIM(CLEAN(SUBSTITUTE(F235,CHAR(160),"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36" spans="1:11" x14ac:dyDescent="0.25">
      <c r="A236" s="11" t="s">
        <v>286</v>
      </c>
      <c r="G236" s="6">
        <v>-1886</v>
      </c>
      <c r="I236" s="7">
        <f>I106+I107+I108+I109+I110+I111+I112+I113+I114+I115+I116+I117+I118+I119+I120+I121+I122+I123+I124+I125+I126+I127+I128+I129+I130+I131+I132+I133+I134+I135+I136+I137+I138+I139+I140+I141+I142+I143+I144+I145+I146+I147+I148+I149+I150+I151+I152+I153+I154+I155+I156+I157+I158+I159+I160+I161+I162+I163+I164+I165+I166+I167+I168+I169+I170+I171+I172+I173+I174+I175+I176+I177+I178+I179+I180+I181+I182+I183+I184+I185+I186+I187+I188+I189+I190+I191+I192+I193+I194+I195+I196+I197+I198+I199+I200+I201+I202+I203+I204+I205+I206+I207+I208+I209+I210+I211+I212+I213+I214+I215+I216+I217+I218+I219+I220+I221+I222+I223+I224+I225+I226+I227+I228+I229+I230+I231+I232+I233+I234+I235</f>
        <v>-23793.649999999991</v>
      </c>
      <c r="K236" s="5" t="str" cm="1">
        <f t="array" ref="K236">_xlfn.LET(_xlpm.d,UPPER(TRIM(CLEAN(SUBSTITUTE(F236,CHAR(160),"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237" spans="1:11" x14ac:dyDescent="0.25">
      <c r="A237" s="10" t="s">
        <v>287</v>
      </c>
      <c r="K237" s="5" t="str" cm="1">
        <f t="array" ref="K237">_xlfn.LET(_xlpm.d,UPPER(TRIM(CLEAN(SUBSTITUTE(F237,CHAR(160),"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238" spans="1:11" x14ac:dyDescent="0.25">
      <c r="B238" s="21">
        <v>46112</v>
      </c>
      <c r="C238" s="2" t="s">
        <v>1</v>
      </c>
      <c r="D238" s="2" t="s">
        <v>288</v>
      </c>
      <c r="E238" s="2" t="s">
        <v>289</v>
      </c>
      <c r="F238" s="2" t="s">
        <v>290</v>
      </c>
      <c r="G238" s="5">
        <v>-36</v>
      </c>
      <c r="H238" s="5">
        <v>11.95</v>
      </c>
      <c r="I238" s="5">
        <v>-430.2</v>
      </c>
      <c r="J238" s="5">
        <v>-430.2</v>
      </c>
      <c r="K238" s="5" t="str" cm="1">
        <f t="array" ref="K238">_xlfn.LET(_xlpm.d,UPPER(TRIM(CLEAN(SUBSTITUTE(F238,CHAR(160),"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39" spans="1:11" x14ac:dyDescent="0.25">
      <c r="A239" s="11" t="s">
        <v>291</v>
      </c>
      <c r="G239" s="6">
        <v>-36</v>
      </c>
      <c r="I239" s="8">
        <f>I238</f>
        <v>-430.2</v>
      </c>
      <c r="K239" s="5" t="str" cm="1">
        <f t="array" ref="K239">_xlfn.LET(_xlpm.d,UPPER(TRIM(CLEAN(SUBSTITUTE(F239,CHAR(160),"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240" spans="1:11" x14ac:dyDescent="0.25">
      <c r="A240" s="10" t="s">
        <v>292</v>
      </c>
      <c r="K240" s="5" t="str" cm="1">
        <f t="array" ref="K240">_xlfn.LET(_xlpm.d,UPPER(TRIM(CLEAN(SUBSTITUTE(F240,CHAR(160),"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241" spans="2:11" x14ac:dyDescent="0.25">
      <c r="B241" s="21">
        <v>45681</v>
      </c>
      <c r="C241" s="2" t="s">
        <v>1</v>
      </c>
      <c r="D241" s="2" t="s">
        <v>293</v>
      </c>
      <c r="E241" s="2" t="s">
        <v>143</v>
      </c>
      <c r="F241" s="2" t="s">
        <v>292</v>
      </c>
      <c r="G241" s="5">
        <v>-4</v>
      </c>
      <c r="H241" s="5">
        <v>21.8</v>
      </c>
      <c r="I241" s="5">
        <v>-87.2</v>
      </c>
      <c r="J241" s="5">
        <v>-87.2</v>
      </c>
      <c r="K241" s="5" t="str" cm="1">
        <f t="array" ref="K241">_xlfn.LET(_xlpm.d,UPPER(TRIM(CLEAN(SUBSTITUTE(F241,CHAR(160),"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42" spans="2:11" x14ac:dyDescent="0.25">
      <c r="B242" s="21">
        <v>45702</v>
      </c>
      <c r="C242" s="2" t="s">
        <v>1</v>
      </c>
      <c r="D242" s="2" t="s">
        <v>294</v>
      </c>
      <c r="E242" s="2" t="s">
        <v>143</v>
      </c>
      <c r="F242" s="2" t="s">
        <v>295</v>
      </c>
      <c r="G242" s="5">
        <v>-2</v>
      </c>
      <c r="H242" s="5">
        <v>11.25</v>
      </c>
      <c r="I242" s="5">
        <v>-22.5</v>
      </c>
      <c r="J242" s="5">
        <v>-109.7</v>
      </c>
      <c r="K242" s="5" t="str" cm="1">
        <f t="array" ref="K242">_xlfn.LET(_xlpm.d,UPPER(TRIM(CLEAN(SUBSTITUTE(F242,CHAR(160),"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43" spans="2:11" x14ac:dyDescent="0.25">
      <c r="B243" s="21">
        <v>45731</v>
      </c>
      <c r="C243" s="2" t="s">
        <v>1</v>
      </c>
      <c r="D243" s="2" t="s">
        <v>296</v>
      </c>
      <c r="E243" s="2" t="s">
        <v>143</v>
      </c>
      <c r="F243" s="2" t="s">
        <v>292</v>
      </c>
      <c r="G243" s="5">
        <v>-9</v>
      </c>
      <c r="H243" s="5">
        <v>11.25</v>
      </c>
      <c r="I243" s="5">
        <v>-101.25</v>
      </c>
      <c r="J243" s="5">
        <v>-210.95</v>
      </c>
      <c r="K243" s="5" t="str" cm="1">
        <f t="array" ref="K243">_xlfn.LET(_xlpm.d,UPPER(TRIM(CLEAN(SUBSTITUTE(F243,CHAR(160),"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44" spans="2:11" x14ac:dyDescent="0.25">
      <c r="B244" s="21">
        <v>45749</v>
      </c>
      <c r="C244" s="2" t="s">
        <v>1</v>
      </c>
      <c r="D244" s="2" t="s">
        <v>297</v>
      </c>
      <c r="E244" s="2" t="s">
        <v>5</v>
      </c>
      <c r="F244" s="2" t="s">
        <v>298</v>
      </c>
      <c r="G244" s="5">
        <v>-18</v>
      </c>
      <c r="H244" s="5">
        <v>12.99</v>
      </c>
      <c r="I244" s="5">
        <v>-233.82</v>
      </c>
      <c r="J244" s="5">
        <v>-444.77</v>
      </c>
      <c r="K244" s="5" t="str" cm="1">
        <f t="array" ref="K244">_xlfn.LET(_xlpm.d,UPPER(TRIM(CLEAN(SUBSTITUTE(F244,CHAR(160),"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245" spans="2:11" x14ac:dyDescent="0.25">
      <c r="B245" s="21">
        <v>45764</v>
      </c>
      <c r="C245" s="2" t="s">
        <v>1</v>
      </c>
      <c r="D245" s="2" t="s">
        <v>299</v>
      </c>
      <c r="E245" s="2" t="s">
        <v>143</v>
      </c>
      <c r="F245" s="2" t="s">
        <v>292</v>
      </c>
      <c r="G245" s="5">
        <v>-8</v>
      </c>
      <c r="H245" s="5">
        <v>11.25</v>
      </c>
      <c r="I245" s="5">
        <v>-90</v>
      </c>
      <c r="J245" s="5">
        <v>-534.77</v>
      </c>
      <c r="K245" s="5" t="str" cm="1">
        <f t="array" ref="K245">_xlfn.LET(_xlpm.d,UPPER(TRIM(CLEAN(SUBSTITUTE(F245,CHAR(160),"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46" spans="2:11" x14ac:dyDescent="0.25">
      <c r="B246" s="21">
        <v>45782</v>
      </c>
      <c r="C246" s="2" t="s">
        <v>1</v>
      </c>
      <c r="D246" s="2" t="s">
        <v>300</v>
      </c>
      <c r="E246" s="2" t="s">
        <v>143</v>
      </c>
      <c r="F246" s="2" t="s">
        <v>301</v>
      </c>
      <c r="G246" s="5">
        <v>-3</v>
      </c>
      <c r="H246" s="5">
        <v>11.25</v>
      </c>
      <c r="I246" s="5">
        <v>-33.75</v>
      </c>
      <c r="J246" s="5">
        <v>-568.52</v>
      </c>
      <c r="K246" s="5" t="str" cm="1">
        <f t="array" ref="K246">_xlfn.LET(_xlpm.d,UPPER(TRIM(CLEAN(SUBSTITUTE(F246,CHAR(160),"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47" spans="2:11" x14ac:dyDescent="0.25">
      <c r="B247" s="21">
        <v>45814</v>
      </c>
      <c r="C247" s="2" t="s">
        <v>1</v>
      </c>
      <c r="D247" s="2" t="s">
        <v>302</v>
      </c>
      <c r="E247" s="2" t="s">
        <v>143</v>
      </c>
      <c r="F247" s="2" t="s">
        <v>292</v>
      </c>
      <c r="G247" s="5">
        <v>-1</v>
      </c>
      <c r="H247" s="5">
        <v>11.25</v>
      </c>
      <c r="I247" s="5">
        <v>-11.25</v>
      </c>
      <c r="J247" s="5">
        <v>-579.77</v>
      </c>
      <c r="K247" s="5" t="str" cm="1">
        <f t="array" ref="K247">_xlfn.LET(_xlpm.d,UPPER(TRIM(CLEAN(SUBSTITUTE(F247,CHAR(160),"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48" spans="2:11" x14ac:dyDescent="0.25">
      <c r="B248" s="21">
        <v>45849</v>
      </c>
      <c r="C248" s="2" t="s">
        <v>1</v>
      </c>
      <c r="D248" s="2" t="s">
        <v>303</v>
      </c>
      <c r="E248" s="2" t="s">
        <v>304</v>
      </c>
      <c r="F248" s="2" t="s">
        <v>292</v>
      </c>
      <c r="G248" s="5">
        <v>-12</v>
      </c>
      <c r="H248" s="5">
        <v>12.5</v>
      </c>
      <c r="I248" s="5">
        <v>-150</v>
      </c>
      <c r="J248" s="5">
        <v>-729.77</v>
      </c>
      <c r="K248" s="5" t="str" cm="1">
        <f t="array" ref="K248">_xlfn.LET(_xlpm.d,UPPER(TRIM(CLEAN(SUBSTITUTE(F248,CHAR(160),"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49" spans="2:11" x14ac:dyDescent="0.25">
      <c r="B249" s="21">
        <v>45856</v>
      </c>
      <c r="C249" s="2" t="s">
        <v>1</v>
      </c>
      <c r="D249" s="2" t="s">
        <v>305</v>
      </c>
      <c r="E249" s="2" t="s">
        <v>143</v>
      </c>
      <c r="F249" s="2" t="s">
        <v>306</v>
      </c>
      <c r="G249" s="5">
        <v>-2</v>
      </c>
      <c r="H249" s="5">
        <v>11.25</v>
      </c>
      <c r="I249" s="5">
        <v>-22.5</v>
      </c>
      <c r="J249" s="5">
        <v>-752.27</v>
      </c>
      <c r="K249" s="5" t="str" cm="1">
        <f t="array" ref="K249">_xlfn.LET(_xlpm.d,UPPER(TRIM(CLEAN(SUBSTITUTE(F249,CHAR(160),"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50" spans="2:11" x14ac:dyDescent="0.25">
      <c r="B250" s="21">
        <v>45863</v>
      </c>
      <c r="C250" s="2" t="s">
        <v>1</v>
      </c>
      <c r="D250" s="2" t="s">
        <v>307</v>
      </c>
      <c r="E250" s="2" t="s">
        <v>304</v>
      </c>
      <c r="F250" s="2" t="s">
        <v>292</v>
      </c>
      <c r="G250" s="5">
        <v>-8</v>
      </c>
      <c r="H250" s="5">
        <v>12.5</v>
      </c>
      <c r="I250" s="5">
        <v>-100</v>
      </c>
      <c r="J250" s="5">
        <v>-852.27</v>
      </c>
      <c r="K250" s="5" t="str" cm="1">
        <f t="array" ref="K250">_xlfn.LET(_xlpm.d,UPPER(TRIM(CLEAN(SUBSTITUTE(F250,CHAR(160),"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51" spans="2:11" x14ac:dyDescent="0.25">
      <c r="B251" s="21">
        <v>45897</v>
      </c>
      <c r="C251" s="2" t="s">
        <v>1</v>
      </c>
      <c r="D251" s="2" t="s">
        <v>308</v>
      </c>
      <c r="E251" s="2" t="s">
        <v>5</v>
      </c>
      <c r="F251" s="2" t="s">
        <v>292</v>
      </c>
      <c r="G251" s="5">
        <v>-1</v>
      </c>
      <c r="H251" s="5">
        <v>11.9</v>
      </c>
      <c r="I251" s="5">
        <v>-11.9</v>
      </c>
      <c r="J251" s="5">
        <v>-864.17</v>
      </c>
      <c r="K251" s="5" t="str" cm="1">
        <f t="array" ref="K251">_xlfn.LET(_xlpm.d,UPPER(TRIM(CLEAN(SUBSTITUTE(F251,CHAR(160),"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52" spans="2:11" x14ac:dyDescent="0.25">
      <c r="B252" s="21">
        <v>45906</v>
      </c>
      <c r="C252" s="2" t="s">
        <v>1</v>
      </c>
      <c r="D252" s="2" t="s">
        <v>309</v>
      </c>
      <c r="E252" s="2" t="s">
        <v>143</v>
      </c>
      <c r="F252" s="2" t="s">
        <v>292</v>
      </c>
      <c r="G252" s="5">
        <v>-3</v>
      </c>
      <c r="H252" s="5">
        <v>11.95</v>
      </c>
      <c r="I252" s="5">
        <v>-35.85</v>
      </c>
      <c r="J252" s="5">
        <v>-900.02</v>
      </c>
      <c r="K252" s="5" t="str" cm="1">
        <f t="array" ref="K252">_xlfn.LET(_xlpm.d,UPPER(TRIM(CLEAN(SUBSTITUTE(F252,CHAR(160),"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53" spans="2:11" x14ac:dyDescent="0.25">
      <c r="B253" s="21">
        <v>45916</v>
      </c>
      <c r="C253" s="2" t="s">
        <v>1</v>
      </c>
      <c r="D253" s="2" t="s">
        <v>310</v>
      </c>
      <c r="E253" s="2" t="s">
        <v>311</v>
      </c>
      <c r="F253" s="2" t="s">
        <v>312</v>
      </c>
      <c r="G253" s="5">
        <v>-3</v>
      </c>
      <c r="H253" s="5">
        <v>19.989999999999998</v>
      </c>
      <c r="I253" s="5">
        <v>-59.97</v>
      </c>
      <c r="J253" s="5">
        <v>-959.99</v>
      </c>
      <c r="K253" s="5" t="str" cm="1">
        <f t="array" ref="K253">_xlfn.LET(_xlpm.d,UPPER(TRIM(CLEAN(SUBSTITUTE(F253,CHAR(160),"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54" spans="2:11" x14ac:dyDescent="0.25">
      <c r="B254" s="21">
        <v>45918</v>
      </c>
      <c r="C254" s="2" t="s">
        <v>1</v>
      </c>
      <c r="D254" s="2" t="s">
        <v>313</v>
      </c>
      <c r="E254" s="2" t="s">
        <v>5</v>
      </c>
      <c r="F254" s="2" t="s">
        <v>314</v>
      </c>
      <c r="G254" s="5">
        <v>-12</v>
      </c>
      <c r="H254" s="5">
        <v>11.9</v>
      </c>
      <c r="I254" s="5">
        <v>-142.80000000000001</v>
      </c>
      <c r="J254" s="5">
        <v>-1102.79</v>
      </c>
      <c r="K254" s="5" t="str" cm="1">
        <f t="array" ref="K254">_xlfn.LET(_xlpm.d,UPPER(TRIM(CLEAN(SUBSTITUTE(F254,CHAR(160),"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55" spans="2:11" x14ac:dyDescent="0.25">
      <c r="B255" s="21">
        <v>45919</v>
      </c>
      <c r="C255" s="2" t="s">
        <v>1</v>
      </c>
      <c r="D255" s="2" t="s">
        <v>315</v>
      </c>
      <c r="E255" s="2" t="s">
        <v>143</v>
      </c>
      <c r="F255" s="2" t="s">
        <v>292</v>
      </c>
      <c r="G255" s="5">
        <v>-13</v>
      </c>
      <c r="H255" s="5">
        <v>11.9</v>
      </c>
      <c r="I255" s="5">
        <v>-154.69999999999999</v>
      </c>
      <c r="J255" s="5">
        <v>-1257.49</v>
      </c>
      <c r="K255" s="5" t="str" cm="1">
        <f t="array" ref="K255">_xlfn.LET(_xlpm.d,UPPER(TRIM(CLEAN(SUBSTITUTE(F255,CHAR(160),"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56" spans="2:11" x14ac:dyDescent="0.25">
      <c r="B256" s="21">
        <v>45926</v>
      </c>
      <c r="C256" s="2" t="s">
        <v>1</v>
      </c>
      <c r="D256" s="2" t="s">
        <v>316</v>
      </c>
      <c r="E256" s="2" t="s">
        <v>317</v>
      </c>
      <c r="F256" s="2" t="s">
        <v>314</v>
      </c>
      <c r="G256" s="5">
        <v>-16</v>
      </c>
      <c r="H256" s="5">
        <v>11.9</v>
      </c>
      <c r="I256" s="5">
        <v>-190.4</v>
      </c>
      <c r="J256" s="5">
        <v>-1447.89</v>
      </c>
      <c r="K256" s="5" t="str" cm="1">
        <f t="array" ref="K256">_xlfn.LET(_xlpm.d,UPPER(TRIM(CLEAN(SUBSTITUTE(F256,CHAR(160),"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57" spans="1:11" x14ac:dyDescent="0.25">
      <c r="B257" s="21">
        <v>45933</v>
      </c>
      <c r="C257" s="2" t="s">
        <v>1</v>
      </c>
      <c r="D257" s="2" t="s">
        <v>318</v>
      </c>
      <c r="E257" s="2" t="s">
        <v>143</v>
      </c>
      <c r="F257" s="2" t="s">
        <v>292</v>
      </c>
      <c r="G257" s="5">
        <v>-15</v>
      </c>
      <c r="H257" s="5">
        <v>11.95</v>
      </c>
      <c r="I257" s="5">
        <v>-179.25</v>
      </c>
      <c r="J257" s="5">
        <v>-1627.14</v>
      </c>
      <c r="K257" s="5" t="str" cm="1">
        <f t="array" ref="K257">_xlfn.LET(_xlpm.d,UPPER(TRIM(CLEAN(SUBSTITUTE(F257,CHAR(160),"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58" spans="1:11" x14ac:dyDescent="0.25">
      <c r="B258" s="21">
        <v>45940</v>
      </c>
      <c r="C258" s="2" t="s">
        <v>1</v>
      </c>
      <c r="D258" s="2" t="s">
        <v>319</v>
      </c>
      <c r="E258" s="2" t="s">
        <v>143</v>
      </c>
      <c r="F258" s="2" t="s">
        <v>292</v>
      </c>
      <c r="G258" s="5">
        <v>-1</v>
      </c>
      <c r="H258" s="5">
        <v>11.95</v>
      </c>
      <c r="I258" s="5">
        <v>-11.95</v>
      </c>
      <c r="J258" s="5">
        <v>-1639.0900000000001</v>
      </c>
      <c r="K258" s="5" t="str" cm="1">
        <f t="array" ref="K258">_xlfn.LET(_xlpm.d,UPPER(TRIM(CLEAN(SUBSTITUTE(F258,CHAR(160),"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59" spans="1:11" x14ac:dyDescent="0.25">
      <c r="B259" s="21">
        <v>45940</v>
      </c>
      <c r="C259" s="2" t="s">
        <v>1</v>
      </c>
      <c r="D259" s="2" t="s">
        <v>320</v>
      </c>
      <c r="E259" s="2" t="s">
        <v>321</v>
      </c>
      <c r="F259" s="2" t="s">
        <v>292</v>
      </c>
      <c r="G259" s="5">
        <v>-1</v>
      </c>
      <c r="H259" s="5">
        <v>21.2</v>
      </c>
      <c r="I259" s="5">
        <v>-21.2</v>
      </c>
      <c r="J259" s="5">
        <v>-1660.2900000000002</v>
      </c>
      <c r="K259" s="5" t="str" cm="1">
        <f t="array" ref="K259">_xlfn.LET(_xlpm.d,UPPER(TRIM(CLEAN(SUBSTITUTE(F259,CHAR(160),"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60" spans="1:11" x14ac:dyDescent="0.25">
      <c r="B260" s="21">
        <v>45947</v>
      </c>
      <c r="C260" s="2" t="s">
        <v>1</v>
      </c>
      <c r="D260" s="2" t="s">
        <v>322</v>
      </c>
      <c r="E260" s="2" t="s">
        <v>304</v>
      </c>
      <c r="F260" s="2" t="s">
        <v>292</v>
      </c>
      <c r="G260" s="5">
        <v>-3</v>
      </c>
      <c r="H260" s="5">
        <v>11.9</v>
      </c>
      <c r="I260" s="5">
        <v>-35.700000000000003</v>
      </c>
      <c r="J260" s="5">
        <v>-1695.9900000000002</v>
      </c>
      <c r="K260" s="5" t="str" cm="1">
        <f t="array" ref="K260">_xlfn.LET(_xlpm.d,UPPER(TRIM(CLEAN(SUBSTITUTE(F260,CHAR(160),"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61" spans="1:11" x14ac:dyDescent="0.25">
      <c r="B261" s="21">
        <v>45953</v>
      </c>
      <c r="C261" s="2" t="s">
        <v>1</v>
      </c>
      <c r="D261" s="2" t="s">
        <v>323</v>
      </c>
      <c r="E261" s="2" t="s">
        <v>324</v>
      </c>
      <c r="F261" s="2" t="s">
        <v>325</v>
      </c>
      <c r="G261" s="5">
        <v>-3</v>
      </c>
      <c r="H261" s="5">
        <v>11.9</v>
      </c>
      <c r="I261" s="5">
        <v>-35.700000000000003</v>
      </c>
      <c r="J261" s="5">
        <v>-1731.6900000000003</v>
      </c>
      <c r="K261" s="5" t="str" cm="1">
        <f t="array" ref="K261">_xlfn.LET(_xlpm.d,UPPER(TRIM(CLEAN(SUBSTITUTE(F261,CHAR(160),"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62" spans="1:11" x14ac:dyDescent="0.25">
      <c r="B262" s="21">
        <v>45953</v>
      </c>
      <c r="C262" s="2" t="s">
        <v>1</v>
      </c>
      <c r="D262" s="2" t="s">
        <v>323</v>
      </c>
      <c r="E262" s="2" t="s">
        <v>324</v>
      </c>
      <c r="F262" s="2" t="s">
        <v>326</v>
      </c>
      <c r="G262" s="5">
        <v>-9</v>
      </c>
      <c r="H262" s="5">
        <v>11.9</v>
      </c>
      <c r="I262" s="5">
        <v>-107.1</v>
      </c>
      <c r="J262" s="5">
        <v>-1838.7900000000002</v>
      </c>
      <c r="K262" s="5" t="str" cm="1">
        <f t="array" ref="K262">_xlfn.LET(_xlpm.d,UPPER(TRIM(CLEAN(SUBSTITUTE(F262,CHAR(160),"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CALIBRACHOA</v>
      </c>
    </row>
    <row r="263" spans="1:11" x14ac:dyDescent="0.25">
      <c r="B263" s="21">
        <v>45989</v>
      </c>
      <c r="C263" s="2" t="s">
        <v>1</v>
      </c>
      <c r="D263" s="2" t="s">
        <v>327</v>
      </c>
      <c r="E263" s="2" t="s">
        <v>143</v>
      </c>
      <c r="F263" s="2" t="s">
        <v>292</v>
      </c>
      <c r="G263" s="5">
        <v>-8</v>
      </c>
      <c r="H263" s="5">
        <v>11.95</v>
      </c>
      <c r="I263" s="5">
        <v>-95.6</v>
      </c>
      <c r="J263" s="5">
        <v>-1934.39</v>
      </c>
      <c r="K263" s="5" t="str" cm="1">
        <f t="array" ref="K263">_xlfn.LET(_xlpm.d,UPPER(TRIM(CLEAN(SUBSTITUTE(F263,CHAR(160),"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64" spans="1:11" x14ac:dyDescent="0.25">
      <c r="B264" s="21">
        <v>46011</v>
      </c>
      <c r="C264" s="2" t="s">
        <v>1</v>
      </c>
      <c r="D264" s="2" t="s">
        <v>328</v>
      </c>
      <c r="E264" s="2" t="s">
        <v>143</v>
      </c>
      <c r="F264" s="2" t="s">
        <v>292</v>
      </c>
      <c r="G264" s="5">
        <v>-1</v>
      </c>
      <c r="H264" s="5">
        <v>11.95</v>
      </c>
      <c r="I264" s="5">
        <v>-11.95</v>
      </c>
      <c r="J264" s="5">
        <v>-1946.3400000000001</v>
      </c>
      <c r="K264" s="5" t="str" cm="1">
        <f t="array" ref="K264">_xlfn.LET(_xlpm.d,UPPER(TRIM(CLEAN(SUBSTITUTE(F264,CHAR(160),"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65" spans="1:11" x14ac:dyDescent="0.25">
      <c r="B265" s="21">
        <v>46073</v>
      </c>
      <c r="C265" s="2" t="s">
        <v>1</v>
      </c>
      <c r="D265" s="2" t="s">
        <v>329</v>
      </c>
      <c r="E265" s="2" t="s">
        <v>143</v>
      </c>
      <c r="F265" s="2" t="s">
        <v>292</v>
      </c>
      <c r="G265" s="5">
        <v>-13</v>
      </c>
      <c r="H265" s="5">
        <v>11.95</v>
      </c>
      <c r="I265" s="5">
        <v>-155.35</v>
      </c>
      <c r="J265" s="5">
        <v>-2101.69</v>
      </c>
      <c r="K265" s="5" t="str" cm="1">
        <f t="array" ref="K265">_xlfn.LET(_xlpm.d,UPPER(TRIM(CLEAN(SUBSTITUTE(F265,CHAR(160),"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66" spans="1:11" x14ac:dyDescent="0.25">
      <c r="B266" s="21">
        <v>46094</v>
      </c>
      <c r="C266" s="2" t="s">
        <v>1</v>
      </c>
      <c r="D266" s="2" t="s">
        <v>330</v>
      </c>
      <c r="E266" s="2" t="s">
        <v>304</v>
      </c>
      <c r="F266" s="2" t="s">
        <v>292</v>
      </c>
      <c r="G266" s="5">
        <v>-6</v>
      </c>
      <c r="H266" s="5">
        <v>11.95</v>
      </c>
      <c r="I266" s="5">
        <v>-71.7</v>
      </c>
      <c r="J266" s="5">
        <v>-2173.39</v>
      </c>
      <c r="K266" s="5" t="str" cm="1">
        <f t="array" ref="K266">_xlfn.LET(_xlpm.d,UPPER(TRIM(CLEAN(SUBSTITUTE(F266,CHAR(160),"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67" spans="1:11" x14ac:dyDescent="0.25">
      <c r="B267" s="21">
        <v>46108</v>
      </c>
      <c r="C267" s="2" t="s">
        <v>1</v>
      </c>
      <c r="D267" s="2" t="s">
        <v>142</v>
      </c>
      <c r="E267" s="2" t="s">
        <v>143</v>
      </c>
      <c r="F267" s="2" t="s">
        <v>292</v>
      </c>
      <c r="G267" s="5">
        <v>-6</v>
      </c>
      <c r="H267" s="5">
        <v>11.95</v>
      </c>
      <c r="I267" s="5">
        <v>-71.7</v>
      </c>
      <c r="J267" s="5">
        <v>-2245.0899999999997</v>
      </c>
      <c r="K267" s="5" t="str" cm="1">
        <f t="array" ref="K267">_xlfn.LET(_xlpm.d,UPPER(TRIM(CLEAN(SUBSTITUTE(F267,CHAR(160),"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68" spans="1:11" x14ac:dyDescent="0.25">
      <c r="A268" s="11" t="s">
        <v>331</v>
      </c>
      <c r="G268" s="6">
        <v>-181</v>
      </c>
      <c r="I268" s="7">
        <f>I241+I242+I243+I244+I245+I246+I247+I248+I249+I250+I251+I252+I253+I254+I255+I256+I257+I258+I259+I260+I261+I262+I263+I264+I265+I266+I267</f>
        <v>-2245.0899999999997</v>
      </c>
      <c r="K268" s="5" t="str" cm="1">
        <f t="array" ref="K268">_xlfn.LET(_xlpm.d,UPPER(TRIM(CLEAN(SUBSTITUTE(F268,CHAR(160),"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269" spans="1:11" x14ac:dyDescent="0.25">
      <c r="A269" s="10" t="s">
        <v>332</v>
      </c>
      <c r="K269" s="5" t="str" cm="1">
        <f t="array" ref="K269">_xlfn.LET(_xlpm.d,UPPER(TRIM(CLEAN(SUBSTITUTE(F269,CHAR(160),"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270" spans="1:11" x14ac:dyDescent="0.25">
      <c r="B270" s="21">
        <v>45667</v>
      </c>
      <c r="C270" s="2" t="s">
        <v>1</v>
      </c>
      <c r="D270" s="2" t="s">
        <v>333</v>
      </c>
      <c r="E270" s="2" t="s">
        <v>82</v>
      </c>
      <c r="F270" s="2" t="s">
        <v>334</v>
      </c>
      <c r="G270" s="5">
        <v>-9</v>
      </c>
      <c r="H270" s="5">
        <v>12.2</v>
      </c>
      <c r="I270" s="5">
        <v>-109.8</v>
      </c>
      <c r="J270" s="5">
        <v>-109.8</v>
      </c>
      <c r="K270" s="5" t="str" cm="1">
        <f t="array" ref="K270">_xlfn.LET(_xlpm.d,UPPER(TRIM(CLEAN(SUBSTITUTE(F270,CHAR(160),"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71" spans="1:11" x14ac:dyDescent="0.25">
      <c r="B271" s="21">
        <v>45670</v>
      </c>
      <c r="C271" s="2" t="s">
        <v>1</v>
      </c>
      <c r="D271" s="2" t="s">
        <v>335</v>
      </c>
      <c r="E271" s="2" t="s">
        <v>99</v>
      </c>
      <c r="F271" s="2" t="s">
        <v>336</v>
      </c>
      <c r="G271" s="5">
        <v>-1</v>
      </c>
      <c r="H271" s="5">
        <v>12.2</v>
      </c>
      <c r="I271" s="5">
        <v>-12.2</v>
      </c>
      <c r="J271" s="5">
        <v>-122</v>
      </c>
      <c r="K271" s="5" t="str" cm="1">
        <f t="array" ref="K271">_xlfn.LET(_xlpm.d,UPPER(TRIM(CLEAN(SUBSTITUTE(F271,CHAR(160),"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72" spans="1:11" x14ac:dyDescent="0.25">
      <c r="B272" s="21">
        <v>45671</v>
      </c>
      <c r="C272" s="2" t="s">
        <v>1</v>
      </c>
      <c r="D272" s="2" t="s">
        <v>337</v>
      </c>
      <c r="E272" s="2" t="s">
        <v>89</v>
      </c>
      <c r="F272" s="2" t="s">
        <v>334</v>
      </c>
      <c r="G272" s="5">
        <v>-6</v>
      </c>
      <c r="H272" s="5">
        <v>12.2</v>
      </c>
      <c r="I272" s="5">
        <v>-73.2</v>
      </c>
      <c r="J272" s="5">
        <v>-195.2</v>
      </c>
      <c r="K272" s="5" t="str" cm="1">
        <f t="array" ref="K272">_xlfn.LET(_xlpm.d,UPPER(TRIM(CLEAN(SUBSTITUTE(F272,CHAR(160),"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73" spans="2:11" x14ac:dyDescent="0.25">
      <c r="B273" s="21">
        <v>45673</v>
      </c>
      <c r="C273" s="2" t="s">
        <v>1</v>
      </c>
      <c r="D273" s="2" t="s">
        <v>338</v>
      </c>
      <c r="E273" s="2" t="s">
        <v>129</v>
      </c>
      <c r="F273" s="2" t="s">
        <v>334</v>
      </c>
      <c r="G273" s="5">
        <v>-1</v>
      </c>
      <c r="H273" s="5">
        <v>12.2</v>
      </c>
      <c r="I273" s="5">
        <v>-12.2</v>
      </c>
      <c r="J273" s="5">
        <v>-207.39999999999998</v>
      </c>
      <c r="K273" s="5" t="str" cm="1">
        <f t="array" ref="K273">_xlfn.LET(_xlpm.d,UPPER(TRIM(CLEAN(SUBSTITUTE(F273,CHAR(160),"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74" spans="2:11" x14ac:dyDescent="0.25">
      <c r="B274" s="21">
        <v>45674</v>
      </c>
      <c r="C274" s="2" t="s">
        <v>1</v>
      </c>
      <c r="D274" s="2" t="s">
        <v>339</v>
      </c>
      <c r="E274" s="2" t="s">
        <v>82</v>
      </c>
      <c r="F274" s="2" t="s">
        <v>334</v>
      </c>
      <c r="G274" s="5">
        <v>-3</v>
      </c>
      <c r="H274" s="5">
        <v>12.2</v>
      </c>
      <c r="I274" s="5">
        <v>-36.6</v>
      </c>
      <c r="J274" s="5">
        <v>-243.99999999999997</v>
      </c>
      <c r="K274" s="5" t="str" cm="1">
        <f t="array" ref="K274">_xlfn.LET(_xlpm.d,UPPER(TRIM(CLEAN(SUBSTITUTE(F274,CHAR(160),"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75" spans="2:11" x14ac:dyDescent="0.25">
      <c r="B275" s="21">
        <v>45681</v>
      </c>
      <c r="C275" s="2" t="s">
        <v>1</v>
      </c>
      <c r="D275" s="2" t="s">
        <v>340</v>
      </c>
      <c r="E275" s="2" t="s">
        <v>82</v>
      </c>
      <c r="F275" s="2" t="s">
        <v>334</v>
      </c>
      <c r="G275" s="5">
        <v>-6</v>
      </c>
      <c r="H275" s="5">
        <v>12.2</v>
      </c>
      <c r="I275" s="5">
        <v>-73.2</v>
      </c>
      <c r="J275" s="5">
        <v>-317.2</v>
      </c>
      <c r="K275" s="5" t="str" cm="1">
        <f t="array" ref="K275">_xlfn.LET(_xlpm.d,UPPER(TRIM(CLEAN(SUBSTITUTE(F275,CHAR(160),"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76" spans="2:11" x14ac:dyDescent="0.25">
      <c r="B276" s="21">
        <v>45688</v>
      </c>
      <c r="C276" s="2" t="s">
        <v>1</v>
      </c>
      <c r="D276" s="2" t="s">
        <v>341</v>
      </c>
      <c r="E276" s="2" t="s">
        <v>342</v>
      </c>
      <c r="F276" s="2" t="s">
        <v>332</v>
      </c>
      <c r="G276" s="5">
        <v>-20</v>
      </c>
      <c r="H276" s="5">
        <v>21.8</v>
      </c>
      <c r="I276" s="5">
        <v>-436</v>
      </c>
      <c r="J276" s="5">
        <v>-753.2</v>
      </c>
      <c r="K276" s="5" t="str" cm="1">
        <f t="array" ref="K276">_xlfn.LET(_xlpm.d,UPPER(TRIM(CLEAN(SUBSTITUTE(F276,CHAR(160),"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77" spans="2:11" x14ac:dyDescent="0.25">
      <c r="B277" s="21">
        <v>45695</v>
      </c>
      <c r="C277" s="2" t="s">
        <v>1</v>
      </c>
      <c r="D277" s="2" t="s">
        <v>343</v>
      </c>
      <c r="E277" s="2" t="s">
        <v>53</v>
      </c>
      <c r="F277" s="2" t="s">
        <v>334</v>
      </c>
      <c r="G277" s="5">
        <v>-1</v>
      </c>
      <c r="H277" s="5">
        <v>12.2</v>
      </c>
      <c r="I277" s="5">
        <v>-12.2</v>
      </c>
      <c r="J277" s="5">
        <v>-765.40000000000009</v>
      </c>
      <c r="K277" s="5" t="str" cm="1">
        <f t="array" ref="K277">_xlfn.LET(_xlpm.d,UPPER(TRIM(CLEAN(SUBSTITUTE(F277,CHAR(160),"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78" spans="2:11" x14ac:dyDescent="0.25">
      <c r="B278" s="21">
        <v>45698</v>
      </c>
      <c r="C278" s="2" t="s">
        <v>1</v>
      </c>
      <c r="D278" s="2" t="s">
        <v>344</v>
      </c>
      <c r="E278" s="2" t="s">
        <v>49</v>
      </c>
      <c r="F278" s="2" t="s">
        <v>334</v>
      </c>
      <c r="G278" s="5">
        <v>-1</v>
      </c>
      <c r="H278" s="5">
        <v>12.2</v>
      </c>
      <c r="I278" s="5">
        <v>-12.2</v>
      </c>
      <c r="J278" s="5">
        <v>-777.60000000000014</v>
      </c>
      <c r="K278" s="5" t="str" cm="1">
        <f t="array" ref="K278">_xlfn.LET(_xlpm.d,UPPER(TRIM(CLEAN(SUBSTITUTE(F278,CHAR(160),"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79" spans="2:11" x14ac:dyDescent="0.25">
      <c r="B279" s="21">
        <v>45698</v>
      </c>
      <c r="C279" s="2" t="s">
        <v>1</v>
      </c>
      <c r="D279" s="2" t="s">
        <v>345</v>
      </c>
      <c r="E279" s="2" t="s">
        <v>68</v>
      </c>
      <c r="F279" s="2" t="s">
        <v>334</v>
      </c>
      <c r="G279" s="5">
        <v>-2</v>
      </c>
      <c r="H279" s="5">
        <v>12.2</v>
      </c>
      <c r="I279" s="5">
        <v>-24.4</v>
      </c>
      <c r="J279" s="5">
        <v>-802.00000000000011</v>
      </c>
      <c r="K279" s="5" t="str" cm="1">
        <f t="array" ref="K279">_xlfn.LET(_xlpm.d,UPPER(TRIM(CLEAN(SUBSTITUTE(F279,CHAR(160),"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80" spans="2:11" x14ac:dyDescent="0.25">
      <c r="B280" s="21">
        <v>45699</v>
      </c>
      <c r="C280" s="2" t="s">
        <v>1</v>
      </c>
      <c r="D280" s="2" t="s">
        <v>346</v>
      </c>
      <c r="E280" s="2" t="s">
        <v>32</v>
      </c>
      <c r="F280" s="2" t="s">
        <v>334</v>
      </c>
      <c r="G280" s="5">
        <v>-2</v>
      </c>
      <c r="H280" s="5">
        <v>12.2</v>
      </c>
      <c r="I280" s="5">
        <v>-24.4</v>
      </c>
      <c r="J280" s="5">
        <v>-826.40000000000009</v>
      </c>
      <c r="K280" s="5" t="str" cm="1">
        <f t="array" ref="K280">_xlfn.LET(_xlpm.d,UPPER(TRIM(CLEAN(SUBSTITUTE(F280,CHAR(160),"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81" spans="2:11" x14ac:dyDescent="0.25">
      <c r="B281" s="21">
        <v>45700</v>
      </c>
      <c r="C281" s="2" t="s">
        <v>1</v>
      </c>
      <c r="D281" s="2" t="s">
        <v>347</v>
      </c>
      <c r="E281" s="2" t="s">
        <v>65</v>
      </c>
      <c r="F281" s="2" t="s">
        <v>334</v>
      </c>
      <c r="G281" s="5">
        <v>-4</v>
      </c>
      <c r="H281" s="5">
        <v>12.2</v>
      </c>
      <c r="I281" s="5">
        <v>-48.8</v>
      </c>
      <c r="J281" s="5">
        <v>-875.2</v>
      </c>
      <c r="K281" s="5" t="str" cm="1">
        <f t="array" ref="K281">_xlfn.LET(_xlpm.d,UPPER(TRIM(CLEAN(SUBSTITUTE(F281,CHAR(160),"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82" spans="2:11" x14ac:dyDescent="0.25">
      <c r="B282" s="21">
        <v>45700</v>
      </c>
      <c r="C282" s="2" t="s">
        <v>1</v>
      </c>
      <c r="D282" s="2" t="s">
        <v>348</v>
      </c>
      <c r="E282" s="2" t="s">
        <v>129</v>
      </c>
      <c r="F282" s="2" t="s">
        <v>334</v>
      </c>
      <c r="G282" s="5">
        <v>-1</v>
      </c>
      <c r="H282" s="5">
        <v>12.2</v>
      </c>
      <c r="I282" s="5">
        <v>-12.2</v>
      </c>
      <c r="J282" s="5">
        <v>-887.40000000000009</v>
      </c>
      <c r="K282" s="5" t="str" cm="1">
        <f t="array" ref="K282">_xlfn.LET(_xlpm.d,UPPER(TRIM(CLEAN(SUBSTITUTE(F282,CHAR(160),"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83" spans="2:11" x14ac:dyDescent="0.25">
      <c r="B283" s="21">
        <v>45701</v>
      </c>
      <c r="C283" s="2" t="s">
        <v>1</v>
      </c>
      <c r="D283" s="2" t="s">
        <v>349</v>
      </c>
      <c r="E283" s="2" t="s">
        <v>99</v>
      </c>
      <c r="F283" s="2" t="s">
        <v>334</v>
      </c>
      <c r="G283" s="5">
        <v>-1</v>
      </c>
      <c r="H283" s="5">
        <v>12.2</v>
      </c>
      <c r="I283" s="5">
        <v>-12.2</v>
      </c>
      <c r="J283" s="5">
        <v>-899.60000000000014</v>
      </c>
      <c r="K283" s="5" t="str" cm="1">
        <f t="array" ref="K283">_xlfn.LET(_xlpm.d,UPPER(TRIM(CLEAN(SUBSTITUTE(F283,CHAR(160),"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84" spans="2:11" x14ac:dyDescent="0.25">
      <c r="B284" s="21">
        <v>45702</v>
      </c>
      <c r="C284" s="2" t="s">
        <v>1</v>
      </c>
      <c r="D284" s="2" t="s">
        <v>350</v>
      </c>
      <c r="E284" s="2" t="s">
        <v>110</v>
      </c>
      <c r="F284" s="2" t="s">
        <v>334</v>
      </c>
      <c r="G284" s="5">
        <v>-1</v>
      </c>
      <c r="H284" s="5">
        <v>12.2</v>
      </c>
      <c r="I284" s="5">
        <v>-12.2</v>
      </c>
      <c r="J284" s="5">
        <v>-911.80000000000018</v>
      </c>
      <c r="K284" s="5" t="str" cm="1">
        <f t="array" ref="K284">_xlfn.LET(_xlpm.d,UPPER(TRIM(CLEAN(SUBSTITUTE(F284,CHAR(160),"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85" spans="2:11" x14ac:dyDescent="0.25">
      <c r="B285" s="21">
        <v>45712</v>
      </c>
      <c r="C285" s="2" t="s">
        <v>1</v>
      </c>
      <c r="D285" s="2" t="s">
        <v>351</v>
      </c>
      <c r="E285" s="2" t="s">
        <v>97</v>
      </c>
      <c r="F285" s="2" t="s">
        <v>334</v>
      </c>
      <c r="G285" s="5">
        <v>-6</v>
      </c>
      <c r="H285" s="5">
        <v>12.2</v>
      </c>
      <c r="I285" s="5">
        <v>-73.2</v>
      </c>
      <c r="J285" s="5">
        <v>-985.00000000000023</v>
      </c>
      <c r="K285" s="5" t="str" cm="1">
        <f t="array" ref="K285">_xlfn.LET(_xlpm.d,UPPER(TRIM(CLEAN(SUBSTITUTE(F285,CHAR(160),"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86" spans="2:11" x14ac:dyDescent="0.25">
      <c r="B286" s="21">
        <v>45720</v>
      </c>
      <c r="C286" s="2" t="s">
        <v>1</v>
      </c>
      <c r="D286" s="2" t="s">
        <v>352</v>
      </c>
      <c r="E286" s="2" t="s">
        <v>49</v>
      </c>
      <c r="F286" s="2" t="s">
        <v>334</v>
      </c>
      <c r="G286" s="5">
        <v>-2</v>
      </c>
      <c r="H286" s="5">
        <v>12.2</v>
      </c>
      <c r="I286" s="5">
        <v>-24.4</v>
      </c>
      <c r="J286" s="5">
        <v>-1009.4000000000002</v>
      </c>
      <c r="K286" s="5" t="str" cm="1">
        <f t="array" ref="K286">_xlfn.LET(_xlpm.d,UPPER(TRIM(CLEAN(SUBSTITUTE(F286,CHAR(160),"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87" spans="2:11" x14ac:dyDescent="0.25">
      <c r="B287" s="21">
        <v>45721</v>
      </c>
      <c r="C287" s="2" t="s">
        <v>1</v>
      </c>
      <c r="D287" s="2" t="s">
        <v>353</v>
      </c>
      <c r="E287" s="2" t="s">
        <v>129</v>
      </c>
      <c r="F287" s="2" t="s">
        <v>334</v>
      </c>
      <c r="G287" s="5">
        <v>-35</v>
      </c>
      <c r="H287" s="5">
        <v>12.2</v>
      </c>
      <c r="I287" s="5">
        <v>-427</v>
      </c>
      <c r="J287" s="5">
        <v>-1436.4</v>
      </c>
      <c r="K287" s="5" t="str" cm="1">
        <f t="array" ref="K287">_xlfn.LET(_xlpm.d,UPPER(TRIM(CLEAN(SUBSTITUTE(F287,CHAR(160),"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88" spans="2:11" x14ac:dyDescent="0.25">
      <c r="B288" s="21">
        <v>45722</v>
      </c>
      <c r="C288" s="2" t="s">
        <v>1</v>
      </c>
      <c r="D288" s="2" t="s">
        <v>354</v>
      </c>
      <c r="E288" s="2" t="s">
        <v>99</v>
      </c>
      <c r="F288" s="2" t="s">
        <v>334</v>
      </c>
      <c r="G288" s="5">
        <v>-25</v>
      </c>
      <c r="H288" s="5">
        <v>12.2</v>
      </c>
      <c r="I288" s="5">
        <v>-305</v>
      </c>
      <c r="J288" s="5">
        <v>-1741.4</v>
      </c>
      <c r="K288" s="5" t="str" cm="1">
        <f t="array" ref="K288">_xlfn.LET(_xlpm.d,UPPER(TRIM(CLEAN(SUBSTITUTE(F288,CHAR(160),"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89" spans="2:11" x14ac:dyDescent="0.25">
      <c r="B289" s="21">
        <v>45723</v>
      </c>
      <c r="C289" s="2" t="s">
        <v>1</v>
      </c>
      <c r="D289" s="2" t="s">
        <v>355</v>
      </c>
      <c r="E289" s="2" t="s">
        <v>24</v>
      </c>
      <c r="F289" s="2" t="s">
        <v>334</v>
      </c>
      <c r="G289" s="5">
        <v>-42</v>
      </c>
      <c r="H289" s="5">
        <v>12.2</v>
      </c>
      <c r="I289" s="5">
        <v>-512.4</v>
      </c>
      <c r="J289" s="5">
        <v>-2253.8000000000002</v>
      </c>
      <c r="K289" s="5" t="str" cm="1">
        <f t="array" ref="K289">_xlfn.LET(_xlpm.d,UPPER(TRIM(CLEAN(SUBSTITUTE(F289,CHAR(160),"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90" spans="2:11" x14ac:dyDescent="0.25">
      <c r="B290" s="21">
        <v>45723</v>
      </c>
      <c r="C290" s="2" t="s">
        <v>1</v>
      </c>
      <c r="D290" s="2" t="s">
        <v>356</v>
      </c>
      <c r="E290" s="2" t="s">
        <v>76</v>
      </c>
      <c r="F290" s="2" t="s">
        <v>334</v>
      </c>
      <c r="G290" s="5">
        <v>-45</v>
      </c>
      <c r="H290" s="5">
        <v>12.2</v>
      </c>
      <c r="I290" s="5">
        <v>-549</v>
      </c>
      <c r="J290" s="5">
        <v>-2802.8</v>
      </c>
      <c r="K290" s="5" t="str" cm="1">
        <f t="array" ref="K290">_xlfn.LET(_xlpm.d,UPPER(TRIM(CLEAN(SUBSTITUTE(F290,CHAR(160),"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91" spans="2:11" x14ac:dyDescent="0.25">
      <c r="B291" s="21">
        <v>45723</v>
      </c>
      <c r="C291" s="2" t="s">
        <v>1</v>
      </c>
      <c r="D291" s="2" t="s">
        <v>357</v>
      </c>
      <c r="E291" s="2" t="s">
        <v>53</v>
      </c>
      <c r="F291" s="2" t="s">
        <v>334</v>
      </c>
      <c r="G291" s="5">
        <v>-12</v>
      </c>
      <c r="H291" s="5">
        <v>12.2</v>
      </c>
      <c r="I291" s="5">
        <v>-146.4</v>
      </c>
      <c r="J291" s="5">
        <v>-2949.2000000000003</v>
      </c>
      <c r="K291" s="5" t="str" cm="1">
        <f t="array" ref="K291">_xlfn.LET(_xlpm.d,UPPER(TRIM(CLEAN(SUBSTITUTE(F291,CHAR(160),"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92" spans="2:11" x14ac:dyDescent="0.25">
      <c r="B292" s="21">
        <v>45723</v>
      </c>
      <c r="C292" s="2" t="s">
        <v>1</v>
      </c>
      <c r="D292" s="2" t="s">
        <v>358</v>
      </c>
      <c r="E292" s="2" t="s">
        <v>60</v>
      </c>
      <c r="F292" s="2" t="s">
        <v>334</v>
      </c>
      <c r="G292" s="5">
        <v>-7</v>
      </c>
      <c r="H292" s="5">
        <v>12.2</v>
      </c>
      <c r="I292" s="5">
        <v>-85.4</v>
      </c>
      <c r="J292" s="5">
        <v>-3034.6000000000004</v>
      </c>
      <c r="K292" s="5" t="str" cm="1">
        <f t="array" ref="K292">_xlfn.LET(_xlpm.d,UPPER(TRIM(CLEAN(SUBSTITUTE(F292,CHAR(160),"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93" spans="2:11" x14ac:dyDescent="0.25">
      <c r="B293" s="21">
        <v>45726</v>
      </c>
      <c r="C293" s="2" t="s">
        <v>1</v>
      </c>
      <c r="D293" s="2" t="s">
        <v>359</v>
      </c>
      <c r="E293" s="2" t="s">
        <v>32</v>
      </c>
      <c r="F293" s="2" t="s">
        <v>334</v>
      </c>
      <c r="G293" s="5">
        <v>-32</v>
      </c>
      <c r="H293" s="5">
        <v>12.2</v>
      </c>
      <c r="I293" s="5">
        <v>-390.4</v>
      </c>
      <c r="J293" s="5">
        <v>-3425.0000000000005</v>
      </c>
      <c r="K293" s="5" t="str" cm="1">
        <f t="array" ref="K293">_xlfn.LET(_xlpm.d,UPPER(TRIM(CLEAN(SUBSTITUTE(F293,CHAR(160),"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94" spans="2:11" x14ac:dyDescent="0.25">
      <c r="B294" s="21">
        <v>45726</v>
      </c>
      <c r="C294" s="2" t="s">
        <v>1</v>
      </c>
      <c r="D294" s="2" t="s">
        <v>360</v>
      </c>
      <c r="E294" s="2" t="s">
        <v>27</v>
      </c>
      <c r="F294" s="2" t="s">
        <v>334</v>
      </c>
      <c r="G294" s="5">
        <v>-24</v>
      </c>
      <c r="H294" s="5">
        <v>12.2</v>
      </c>
      <c r="I294" s="5">
        <v>-292.8</v>
      </c>
      <c r="J294" s="5">
        <v>-3717.8000000000006</v>
      </c>
      <c r="K294" s="5" t="str" cm="1">
        <f t="array" ref="K294">_xlfn.LET(_xlpm.d,UPPER(TRIM(CLEAN(SUBSTITUTE(F294,CHAR(160),"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95" spans="2:11" x14ac:dyDescent="0.25">
      <c r="B295" s="21">
        <v>45726</v>
      </c>
      <c r="C295" s="2" t="s">
        <v>1</v>
      </c>
      <c r="D295" s="2" t="s">
        <v>361</v>
      </c>
      <c r="E295" s="2" t="s">
        <v>27</v>
      </c>
      <c r="F295" s="2" t="s">
        <v>334</v>
      </c>
      <c r="G295" s="5">
        <v>-4</v>
      </c>
      <c r="H295" s="5">
        <v>12.2</v>
      </c>
      <c r="I295" s="5">
        <v>-48.8</v>
      </c>
      <c r="J295" s="5">
        <v>-3766.6000000000008</v>
      </c>
      <c r="K295" s="5" t="str" cm="1">
        <f t="array" ref="K295">_xlfn.LET(_xlpm.d,UPPER(TRIM(CLEAN(SUBSTITUTE(F295,CHAR(160),"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96" spans="2:11" x14ac:dyDescent="0.25">
      <c r="B296" s="21">
        <v>45727</v>
      </c>
      <c r="C296" s="2" t="s">
        <v>1</v>
      </c>
      <c r="D296" s="2" t="s">
        <v>362</v>
      </c>
      <c r="E296" s="2" t="s">
        <v>35</v>
      </c>
      <c r="F296" s="2" t="s">
        <v>334</v>
      </c>
      <c r="G296" s="5">
        <v>-8</v>
      </c>
      <c r="H296" s="5">
        <v>12.2</v>
      </c>
      <c r="I296" s="5">
        <v>-97.6</v>
      </c>
      <c r="J296" s="5">
        <v>-3864.2000000000007</v>
      </c>
      <c r="K296" s="5" t="str" cm="1">
        <f t="array" ref="K296">_xlfn.LET(_xlpm.d,UPPER(TRIM(CLEAN(SUBSTITUTE(F296,CHAR(160),"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97" spans="2:11" x14ac:dyDescent="0.25">
      <c r="B297" s="21">
        <v>45728</v>
      </c>
      <c r="C297" s="2" t="s">
        <v>1</v>
      </c>
      <c r="D297" s="2" t="s">
        <v>363</v>
      </c>
      <c r="E297" s="2" t="s">
        <v>40</v>
      </c>
      <c r="F297" s="2" t="s">
        <v>334</v>
      </c>
      <c r="G297" s="5">
        <v>-2</v>
      </c>
      <c r="H297" s="5">
        <v>12.2</v>
      </c>
      <c r="I297" s="5">
        <v>-24.4</v>
      </c>
      <c r="J297" s="5">
        <v>-3888.6000000000008</v>
      </c>
      <c r="K297" s="5" t="str" cm="1">
        <f t="array" ref="K297">_xlfn.LET(_xlpm.d,UPPER(TRIM(CLEAN(SUBSTITUTE(F297,CHAR(160),"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98" spans="2:11" x14ac:dyDescent="0.25">
      <c r="B298" s="21">
        <v>45729</v>
      </c>
      <c r="C298" s="2" t="s">
        <v>1</v>
      </c>
      <c r="D298" s="2" t="s">
        <v>364</v>
      </c>
      <c r="E298" s="2" t="s">
        <v>19</v>
      </c>
      <c r="F298" s="2" t="s">
        <v>334</v>
      </c>
      <c r="G298" s="5">
        <v>-31</v>
      </c>
      <c r="H298" s="5">
        <v>12.2</v>
      </c>
      <c r="I298" s="5">
        <v>-378.2</v>
      </c>
      <c r="J298" s="5">
        <v>-4266.8000000000011</v>
      </c>
      <c r="K298" s="5" t="str" cm="1">
        <f t="array" ref="K298">_xlfn.LET(_xlpm.d,UPPER(TRIM(CLEAN(SUBSTITUTE(F298,CHAR(160),"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299" spans="2:11" x14ac:dyDescent="0.25">
      <c r="B299" s="21">
        <v>45730</v>
      </c>
      <c r="C299" s="2" t="s">
        <v>1</v>
      </c>
      <c r="D299" s="2" t="s">
        <v>365</v>
      </c>
      <c r="E299" s="2" t="s">
        <v>68</v>
      </c>
      <c r="F299" s="2" t="s">
        <v>334</v>
      </c>
      <c r="G299" s="5">
        <v>-24</v>
      </c>
      <c r="H299" s="5">
        <v>12.2</v>
      </c>
      <c r="I299" s="5">
        <v>-292.8</v>
      </c>
      <c r="J299" s="5">
        <v>-4559.6000000000013</v>
      </c>
      <c r="K299" s="5" t="str" cm="1">
        <f t="array" ref="K299">_xlfn.LET(_xlpm.d,UPPER(TRIM(CLEAN(SUBSTITUTE(F299,CHAR(160),"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00" spans="2:11" x14ac:dyDescent="0.25">
      <c r="B300" s="21">
        <v>45733</v>
      </c>
      <c r="C300" s="2" t="s">
        <v>1</v>
      </c>
      <c r="D300" s="2" t="s">
        <v>366</v>
      </c>
      <c r="E300" s="2" t="s">
        <v>49</v>
      </c>
      <c r="F300" s="2" t="s">
        <v>334</v>
      </c>
      <c r="G300" s="5">
        <v>-50</v>
      </c>
      <c r="H300" s="5">
        <v>12.2</v>
      </c>
      <c r="I300" s="5">
        <v>-610</v>
      </c>
      <c r="J300" s="5">
        <v>-5169.6000000000013</v>
      </c>
      <c r="K300" s="5" t="str" cm="1">
        <f t="array" ref="K300">_xlfn.LET(_xlpm.d,UPPER(TRIM(CLEAN(SUBSTITUTE(F300,CHAR(160),"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01" spans="2:11" x14ac:dyDescent="0.25">
      <c r="B301" s="21">
        <v>45733</v>
      </c>
      <c r="C301" s="2" t="s">
        <v>1</v>
      </c>
      <c r="D301" s="2" t="s">
        <v>367</v>
      </c>
      <c r="E301" s="2" t="s">
        <v>97</v>
      </c>
      <c r="F301" s="2" t="s">
        <v>334</v>
      </c>
      <c r="G301" s="5">
        <v>-25</v>
      </c>
      <c r="H301" s="5">
        <v>12.2</v>
      </c>
      <c r="I301" s="5">
        <v>-305</v>
      </c>
      <c r="J301" s="5">
        <v>-5474.6000000000013</v>
      </c>
      <c r="K301" s="5" t="str" cm="1">
        <f t="array" ref="K301">_xlfn.LET(_xlpm.d,UPPER(TRIM(CLEAN(SUBSTITUTE(F301,CHAR(160),"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02" spans="2:11" x14ac:dyDescent="0.25">
      <c r="B302" s="21">
        <v>45734</v>
      </c>
      <c r="C302" s="2" t="s">
        <v>1</v>
      </c>
      <c r="D302" s="2" t="s">
        <v>368</v>
      </c>
      <c r="E302" s="2" t="s">
        <v>29</v>
      </c>
      <c r="F302" s="2" t="s">
        <v>334</v>
      </c>
      <c r="G302" s="5">
        <v>-7</v>
      </c>
      <c r="H302" s="5">
        <v>12.2</v>
      </c>
      <c r="I302" s="5">
        <v>-85.4</v>
      </c>
      <c r="J302" s="5">
        <v>-5560.0000000000009</v>
      </c>
      <c r="K302" s="5" t="str" cm="1">
        <f t="array" ref="K302">_xlfn.LET(_xlpm.d,UPPER(TRIM(CLEAN(SUBSTITUTE(F302,CHAR(160),"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03" spans="2:11" x14ac:dyDescent="0.25">
      <c r="B303" s="21">
        <v>45735</v>
      </c>
      <c r="C303" s="2" t="s">
        <v>1</v>
      </c>
      <c r="D303" s="2" t="s">
        <v>369</v>
      </c>
      <c r="E303" s="2" t="s">
        <v>58</v>
      </c>
      <c r="F303" s="2" t="s">
        <v>336</v>
      </c>
      <c r="G303" s="5">
        <v>-2</v>
      </c>
      <c r="H303" s="5">
        <v>12.2</v>
      </c>
      <c r="I303" s="5">
        <v>-24.4</v>
      </c>
      <c r="J303" s="5">
        <v>-5584.4000000000005</v>
      </c>
      <c r="K303" s="5" t="str" cm="1">
        <f t="array" ref="K303">_xlfn.LET(_xlpm.d,UPPER(TRIM(CLEAN(SUBSTITUTE(F303,CHAR(160),"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04" spans="2:11" x14ac:dyDescent="0.25">
      <c r="B304" s="21">
        <v>45735</v>
      </c>
      <c r="C304" s="2" t="s">
        <v>1</v>
      </c>
      <c r="D304" s="2" t="s">
        <v>370</v>
      </c>
      <c r="E304" s="2" t="s">
        <v>129</v>
      </c>
      <c r="F304" s="2" t="s">
        <v>334</v>
      </c>
      <c r="G304" s="5">
        <v>-2</v>
      </c>
      <c r="H304" s="5">
        <v>12.2</v>
      </c>
      <c r="I304" s="5">
        <v>-24.4</v>
      </c>
      <c r="J304" s="5">
        <v>-5608.8</v>
      </c>
      <c r="K304" s="5" t="str" cm="1">
        <f t="array" ref="K304">_xlfn.LET(_xlpm.d,UPPER(TRIM(CLEAN(SUBSTITUTE(F304,CHAR(160),"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05" spans="2:11" x14ac:dyDescent="0.25">
      <c r="B305" s="21">
        <v>45740</v>
      </c>
      <c r="C305" s="2" t="s">
        <v>1</v>
      </c>
      <c r="D305" s="2" t="s">
        <v>371</v>
      </c>
      <c r="E305" s="2" t="s">
        <v>53</v>
      </c>
      <c r="F305" s="2" t="s">
        <v>334</v>
      </c>
      <c r="G305" s="5">
        <v>-38</v>
      </c>
      <c r="H305" s="5">
        <v>12.2</v>
      </c>
      <c r="I305" s="5">
        <v>-463.6</v>
      </c>
      <c r="J305" s="5">
        <v>-6072.4000000000005</v>
      </c>
      <c r="K305" s="5" t="str" cm="1">
        <f t="array" ref="K305">_xlfn.LET(_xlpm.d,UPPER(TRIM(CLEAN(SUBSTITUTE(F305,CHAR(160),"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06" spans="2:11" x14ac:dyDescent="0.25">
      <c r="B306" s="21">
        <v>45741</v>
      </c>
      <c r="C306" s="2" t="s">
        <v>1</v>
      </c>
      <c r="D306" s="2" t="s">
        <v>372</v>
      </c>
      <c r="E306" s="2" t="s">
        <v>58</v>
      </c>
      <c r="F306" s="2" t="s">
        <v>334</v>
      </c>
      <c r="G306" s="5">
        <v>-7</v>
      </c>
      <c r="H306" s="5">
        <v>12.2</v>
      </c>
      <c r="I306" s="5">
        <v>-85.4</v>
      </c>
      <c r="J306" s="5">
        <v>-6157.8</v>
      </c>
      <c r="K306" s="5" t="str" cm="1">
        <f t="array" ref="K306">_xlfn.LET(_xlpm.d,UPPER(TRIM(CLEAN(SUBSTITUTE(F306,CHAR(160),"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07" spans="2:11" x14ac:dyDescent="0.25">
      <c r="B307" s="21">
        <v>45742</v>
      </c>
      <c r="C307" s="2" t="s">
        <v>1</v>
      </c>
      <c r="D307" s="2" t="s">
        <v>373</v>
      </c>
      <c r="E307" s="2" t="s">
        <v>40</v>
      </c>
      <c r="F307" s="2" t="s">
        <v>334</v>
      </c>
      <c r="G307" s="5">
        <v>-3</v>
      </c>
      <c r="H307" s="5">
        <v>12.2</v>
      </c>
      <c r="I307" s="5">
        <v>-36.6</v>
      </c>
      <c r="J307" s="5">
        <v>-6194.4000000000005</v>
      </c>
      <c r="K307" s="5" t="str" cm="1">
        <f t="array" ref="K307">_xlfn.LET(_xlpm.d,UPPER(TRIM(CLEAN(SUBSTITUTE(F307,CHAR(160),"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08" spans="2:11" x14ac:dyDescent="0.25">
      <c r="B308" s="21">
        <v>45742</v>
      </c>
      <c r="C308" s="2" t="s">
        <v>1</v>
      </c>
      <c r="D308" s="2" t="s">
        <v>374</v>
      </c>
      <c r="E308" s="2" t="s">
        <v>68</v>
      </c>
      <c r="F308" s="2" t="s">
        <v>334</v>
      </c>
      <c r="G308" s="5">
        <v>-6</v>
      </c>
      <c r="H308" s="5">
        <v>12.2</v>
      </c>
      <c r="I308" s="5">
        <v>-73.2</v>
      </c>
      <c r="J308" s="5">
        <v>-6267.6</v>
      </c>
      <c r="K308" s="5" t="str" cm="1">
        <f t="array" ref="K308">_xlfn.LET(_xlpm.d,UPPER(TRIM(CLEAN(SUBSTITUTE(F308,CHAR(160),"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09" spans="2:11" x14ac:dyDescent="0.25">
      <c r="B309" s="21">
        <v>45743</v>
      </c>
      <c r="C309" s="2" t="s">
        <v>1</v>
      </c>
      <c r="D309" s="2" t="s">
        <v>375</v>
      </c>
      <c r="E309" s="2" t="s">
        <v>19</v>
      </c>
      <c r="F309" s="2" t="s">
        <v>336</v>
      </c>
      <c r="G309" s="5">
        <v>-16</v>
      </c>
      <c r="H309" s="5">
        <v>12.2</v>
      </c>
      <c r="I309" s="5">
        <v>-195.2</v>
      </c>
      <c r="J309" s="5">
        <v>-6462.8</v>
      </c>
      <c r="K309" s="5" t="str" cm="1">
        <f t="array" ref="K309">_xlfn.LET(_xlpm.d,UPPER(TRIM(CLEAN(SUBSTITUTE(F309,CHAR(160),"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10" spans="2:11" x14ac:dyDescent="0.25">
      <c r="B310" s="21">
        <v>45744</v>
      </c>
      <c r="C310" s="2" t="s">
        <v>1</v>
      </c>
      <c r="D310" s="2" t="s">
        <v>151</v>
      </c>
      <c r="E310" s="2" t="s">
        <v>82</v>
      </c>
      <c r="F310" s="2" t="s">
        <v>334</v>
      </c>
      <c r="G310" s="5">
        <v>-7</v>
      </c>
      <c r="H310" s="5">
        <v>12.2</v>
      </c>
      <c r="I310" s="5">
        <v>-85.4</v>
      </c>
      <c r="J310" s="5">
        <v>-6548.2</v>
      </c>
      <c r="K310" s="5" t="str" cm="1">
        <f t="array" ref="K310">_xlfn.LET(_xlpm.d,UPPER(TRIM(CLEAN(SUBSTITUTE(F310,CHAR(160),"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11" spans="2:11" x14ac:dyDescent="0.25">
      <c r="B311" s="21">
        <v>45744</v>
      </c>
      <c r="C311" s="2" t="s">
        <v>1</v>
      </c>
      <c r="D311" s="2" t="s">
        <v>376</v>
      </c>
      <c r="E311" s="2" t="s">
        <v>76</v>
      </c>
      <c r="F311" s="2" t="s">
        <v>334</v>
      </c>
      <c r="G311" s="5">
        <v>-2</v>
      </c>
      <c r="H311" s="5">
        <v>12.2</v>
      </c>
      <c r="I311" s="5">
        <v>-24.4</v>
      </c>
      <c r="J311" s="5">
        <v>-6572.5999999999995</v>
      </c>
      <c r="K311" s="5" t="str" cm="1">
        <f t="array" ref="K311">_xlfn.LET(_xlpm.d,UPPER(TRIM(CLEAN(SUBSTITUTE(F311,CHAR(160),"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12" spans="2:11" x14ac:dyDescent="0.25">
      <c r="B312" s="21">
        <v>45744</v>
      </c>
      <c r="C312" s="2" t="s">
        <v>1</v>
      </c>
      <c r="D312" s="2" t="s">
        <v>377</v>
      </c>
      <c r="E312" s="2" t="s">
        <v>24</v>
      </c>
      <c r="F312" s="2" t="s">
        <v>334</v>
      </c>
      <c r="G312" s="5">
        <v>-1</v>
      </c>
      <c r="H312" s="5">
        <v>12.2</v>
      </c>
      <c r="I312" s="5">
        <v>-12.2</v>
      </c>
      <c r="J312" s="5">
        <v>-6584.7999999999993</v>
      </c>
      <c r="K312" s="5" t="str" cm="1">
        <f t="array" ref="K312">_xlfn.LET(_xlpm.d,UPPER(TRIM(CLEAN(SUBSTITUTE(F312,CHAR(160),"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13" spans="2:11" x14ac:dyDescent="0.25">
      <c r="B313" s="21">
        <v>45747</v>
      </c>
      <c r="C313" s="2" t="s">
        <v>1</v>
      </c>
      <c r="D313" s="2" t="s">
        <v>378</v>
      </c>
      <c r="E313" s="2" t="s">
        <v>49</v>
      </c>
      <c r="F313" s="2" t="s">
        <v>334</v>
      </c>
      <c r="G313" s="5">
        <v>-2</v>
      </c>
      <c r="H313" s="5">
        <v>12.2</v>
      </c>
      <c r="I313" s="5">
        <v>-24.4</v>
      </c>
      <c r="J313" s="5">
        <v>-6609.1999999999989</v>
      </c>
      <c r="K313" s="5" t="str" cm="1">
        <f t="array" ref="K313">_xlfn.LET(_xlpm.d,UPPER(TRIM(CLEAN(SUBSTITUTE(F313,CHAR(160),"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14" spans="2:11" x14ac:dyDescent="0.25">
      <c r="B314" s="21">
        <v>45748</v>
      </c>
      <c r="C314" s="2" t="s">
        <v>1</v>
      </c>
      <c r="D314" s="2" t="s">
        <v>379</v>
      </c>
      <c r="E314" s="2" t="s">
        <v>89</v>
      </c>
      <c r="F314" s="2" t="s">
        <v>334</v>
      </c>
      <c r="G314" s="5">
        <v>-15</v>
      </c>
      <c r="H314" s="5">
        <v>12.2</v>
      </c>
      <c r="I314" s="5">
        <v>-183</v>
      </c>
      <c r="J314" s="5">
        <v>-6792.1999999999989</v>
      </c>
      <c r="K314" s="5" t="str" cm="1">
        <f t="array" ref="K314">_xlfn.LET(_xlpm.d,UPPER(TRIM(CLEAN(SUBSTITUTE(F314,CHAR(160),"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15" spans="2:11" x14ac:dyDescent="0.25">
      <c r="B315" s="21">
        <v>45750</v>
      </c>
      <c r="C315" s="2" t="s">
        <v>1</v>
      </c>
      <c r="D315" s="2" t="s">
        <v>380</v>
      </c>
      <c r="E315" s="2" t="s">
        <v>99</v>
      </c>
      <c r="F315" s="2" t="s">
        <v>334</v>
      </c>
      <c r="G315" s="5">
        <v>-18</v>
      </c>
      <c r="H315" s="5">
        <v>12.2</v>
      </c>
      <c r="I315" s="5">
        <v>-219.6</v>
      </c>
      <c r="J315" s="5">
        <v>-7011.7999999999993</v>
      </c>
      <c r="K315" s="5" t="str" cm="1">
        <f t="array" ref="K315">_xlfn.LET(_xlpm.d,UPPER(TRIM(CLEAN(SUBSTITUTE(F315,CHAR(160),"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16" spans="2:11" x14ac:dyDescent="0.25">
      <c r="B316" s="21">
        <v>45750</v>
      </c>
      <c r="C316" s="2" t="s">
        <v>1</v>
      </c>
      <c r="D316" s="2" t="s">
        <v>381</v>
      </c>
      <c r="E316" s="2" t="s">
        <v>141</v>
      </c>
      <c r="F316" s="2" t="s">
        <v>334</v>
      </c>
      <c r="G316" s="5">
        <v>-7</v>
      </c>
      <c r="H316" s="5">
        <v>12.2</v>
      </c>
      <c r="I316" s="5">
        <v>-85.4</v>
      </c>
      <c r="J316" s="5">
        <v>-7097.1999999999989</v>
      </c>
      <c r="K316" s="5" t="str" cm="1">
        <f t="array" ref="K316">_xlfn.LET(_xlpm.d,UPPER(TRIM(CLEAN(SUBSTITUTE(F316,CHAR(160),"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17" spans="2:11" x14ac:dyDescent="0.25">
      <c r="B317" s="21">
        <v>45750</v>
      </c>
      <c r="C317" s="2" t="s">
        <v>1</v>
      </c>
      <c r="D317" s="2" t="s">
        <v>382</v>
      </c>
      <c r="E317" s="2" t="s">
        <v>38</v>
      </c>
      <c r="F317" s="2" t="s">
        <v>334</v>
      </c>
      <c r="G317" s="5">
        <v>-8</v>
      </c>
      <c r="H317" s="5">
        <v>12.2</v>
      </c>
      <c r="I317" s="5">
        <v>-97.6</v>
      </c>
      <c r="J317" s="5">
        <v>-7194.7999999999993</v>
      </c>
      <c r="K317" s="5" t="str" cm="1">
        <f t="array" ref="K317">_xlfn.LET(_xlpm.d,UPPER(TRIM(CLEAN(SUBSTITUTE(F317,CHAR(160),"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18" spans="2:11" x14ac:dyDescent="0.25">
      <c r="B318" s="21">
        <v>45755</v>
      </c>
      <c r="C318" s="2" t="s">
        <v>1</v>
      </c>
      <c r="D318" s="2" t="s">
        <v>383</v>
      </c>
      <c r="E318" s="2" t="s">
        <v>60</v>
      </c>
      <c r="F318" s="2" t="s">
        <v>334</v>
      </c>
      <c r="G318" s="5">
        <v>-32</v>
      </c>
      <c r="H318" s="5">
        <v>12.2</v>
      </c>
      <c r="I318" s="5">
        <v>-390.4</v>
      </c>
      <c r="J318" s="5">
        <v>-7585.1999999999989</v>
      </c>
      <c r="K318" s="5" t="str" cm="1">
        <f t="array" ref="K318">_xlfn.LET(_xlpm.d,UPPER(TRIM(CLEAN(SUBSTITUTE(F318,CHAR(160),"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19" spans="2:11" x14ac:dyDescent="0.25">
      <c r="B319" s="21">
        <v>45756</v>
      </c>
      <c r="C319" s="2" t="s">
        <v>1</v>
      </c>
      <c r="D319" s="2" t="s">
        <v>384</v>
      </c>
      <c r="E319" s="2" t="s">
        <v>40</v>
      </c>
      <c r="F319" s="2" t="s">
        <v>334</v>
      </c>
      <c r="G319" s="5">
        <v>-9</v>
      </c>
      <c r="H319" s="5">
        <v>12.2</v>
      </c>
      <c r="I319" s="5">
        <v>-109.8</v>
      </c>
      <c r="J319" s="5">
        <v>-7694.9999999999991</v>
      </c>
      <c r="K319" s="5" t="str" cm="1">
        <f t="array" ref="K319">_xlfn.LET(_xlpm.d,UPPER(TRIM(CLEAN(SUBSTITUTE(F319,CHAR(160),"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20" spans="2:11" x14ac:dyDescent="0.25">
      <c r="B320" s="21">
        <v>45757</v>
      </c>
      <c r="C320" s="2" t="s">
        <v>1</v>
      </c>
      <c r="D320" s="2" t="s">
        <v>385</v>
      </c>
      <c r="E320" s="2" t="s">
        <v>68</v>
      </c>
      <c r="F320" s="2" t="s">
        <v>334</v>
      </c>
      <c r="G320" s="5">
        <v>-35</v>
      </c>
      <c r="H320" s="5">
        <v>12.2</v>
      </c>
      <c r="I320" s="5">
        <v>-427</v>
      </c>
      <c r="J320" s="5">
        <v>-8121.9999999999991</v>
      </c>
      <c r="K320" s="5" t="str" cm="1">
        <f t="array" ref="K320">_xlfn.LET(_xlpm.d,UPPER(TRIM(CLEAN(SUBSTITUTE(F320,CHAR(160),"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21" spans="2:11" x14ac:dyDescent="0.25">
      <c r="B321" s="21">
        <v>45758</v>
      </c>
      <c r="C321" s="2" t="s">
        <v>1</v>
      </c>
      <c r="D321" s="2" t="s">
        <v>386</v>
      </c>
      <c r="E321" s="2" t="s">
        <v>24</v>
      </c>
      <c r="F321" s="2" t="s">
        <v>334</v>
      </c>
      <c r="G321" s="5">
        <v>-40</v>
      </c>
      <c r="H321" s="5">
        <v>12.2</v>
      </c>
      <c r="I321" s="5">
        <v>-488</v>
      </c>
      <c r="J321" s="5">
        <v>-8610</v>
      </c>
      <c r="K321" s="5" t="str" cm="1">
        <f t="array" ref="K321">_xlfn.LET(_xlpm.d,UPPER(TRIM(CLEAN(SUBSTITUTE(F321,CHAR(160),"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22" spans="2:11" x14ac:dyDescent="0.25">
      <c r="B322" s="21">
        <v>45758</v>
      </c>
      <c r="C322" s="2" t="s">
        <v>1</v>
      </c>
      <c r="D322" s="2" t="s">
        <v>387</v>
      </c>
      <c r="E322" s="2" t="s">
        <v>82</v>
      </c>
      <c r="F322" s="2" t="s">
        <v>336</v>
      </c>
      <c r="G322" s="5">
        <v>-18</v>
      </c>
      <c r="H322" s="5">
        <v>12.2</v>
      </c>
      <c r="I322" s="5">
        <v>-219.6</v>
      </c>
      <c r="J322" s="5">
        <v>-8829.6</v>
      </c>
      <c r="K322" s="5" t="str" cm="1">
        <f t="array" ref="K322">_xlfn.LET(_xlpm.d,UPPER(TRIM(CLEAN(SUBSTITUTE(F322,CHAR(160),"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23" spans="2:11" x14ac:dyDescent="0.25">
      <c r="B323" s="21">
        <v>45762</v>
      </c>
      <c r="C323" s="2" t="s">
        <v>1</v>
      </c>
      <c r="D323" s="2" t="s">
        <v>388</v>
      </c>
      <c r="E323" s="2" t="s">
        <v>49</v>
      </c>
      <c r="F323" s="2" t="s">
        <v>334</v>
      </c>
      <c r="G323" s="5">
        <v>-6</v>
      </c>
      <c r="H323" s="5">
        <v>12.2</v>
      </c>
      <c r="I323" s="5">
        <v>-73.2</v>
      </c>
      <c r="J323" s="5">
        <v>-8902.8000000000011</v>
      </c>
      <c r="K323" s="5" t="str" cm="1">
        <f t="array" ref="K323">_xlfn.LET(_xlpm.d,UPPER(TRIM(CLEAN(SUBSTITUTE(F323,CHAR(160),"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24" spans="2:11" x14ac:dyDescent="0.25">
      <c r="B324" s="21">
        <v>45762</v>
      </c>
      <c r="C324" s="2" t="s">
        <v>1</v>
      </c>
      <c r="D324" s="2" t="s">
        <v>389</v>
      </c>
      <c r="E324" s="2" t="s">
        <v>89</v>
      </c>
      <c r="F324" s="2" t="s">
        <v>334</v>
      </c>
      <c r="G324" s="5">
        <v>-30</v>
      </c>
      <c r="H324" s="5">
        <v>12.2</v>
      </c>
      <c r="I324" s="5">
        <v>-366</v>
      </c>
      <c r="J324" s="5">
        <v>-9268.8000000000011</v>
      </c>
      <c r="K324" s="5" t="str" cm="1">
        <f t="array" ref="K324">_xlfn.LET(_xlpm.d,UPPER(TRIM(CLEAN(SUBSTITUTE(F324,CHAR(160),"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25" spans="2:11" x14ac:dyDescent="0.25">
      <c r="B325" s="21">
        <v>45763</v>
      </c>
      <c r="C325" s="2" t="s">
        <v>1</v>
      </c>
      <c r="D325" s="2" t="s">
        <v>390</v>
      </c>
      <c r="E325" s="2" t="s">
        <v>129</v>
      </c>
      <c r="F325" s="2" t="s">
        <v>334</v>
      </c>
      <c r="G325" s="5">
        <v>-13</v>
      </c>
      <c r="H325" s="5">
        <v>12.2</v>
      </c>
      <c r="I325" s="5">
        <v>-158.6</v>
      </c>
      <c r="J325" s="5">
        <v>-9427.4000000000015</v>
      </c>
      <c r="K325" s="5" t="str" cm="1">
        <f t="array" ref="K325">_xlfn.LET(_xlpm.d,UPPER(TRIM(CLEAN(SUBSTITUTE(F325,CHAR(160),"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26" spans="2:11" x14ac:dyDescent="0.25">
      <c r="B326" s="21">
        <v>45764</v>
      </c>
      <c r="C326" s="2" t="s">
        <v>1</v>
      </c>
      <c r="D326" s="2" t="s">
        <v>391</v>
      </c>
      <c r="E326" s="2" t="s">
        <v>76</v>
      </c>
      <c r="F326" s="2" t="s">
        <v>334</v>
      </c>
      <c r="G326" s="5">
        <v>-69</v>
      </c>
      <c r="H326" s="5">
        <v>12.2</v>
      </c>
      <c r="I326" s="5">
        <v>-841.8</v>
      </c>
      <c r="J326" s="5">
        <v>-10269.200000000001</v>
      </c>
      <c r="K326" s="5" t="str" cm="1">
        <f t="array" ref="K326">_xlfn.LET(_xlpm.d,UPPER(TRIM(CLEAN(SUBSTITUTE(F326,CHAR(160),"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27" spans="2:11" x14ac:dyDescent="0.25">
      <c r="B327" s="21">
        <v>45764</v>
      </c>
      <c r="C327" s="2" t="s">
        <v>1</v>
      </c>
      <c r="D327" s="2" t="s">
        <v>392</v>
      </c>
      <c r="E327" s="2" t="s">
        <v>24</v>
      </c>
      <c r="F327" s="2" t="s">
        <v>334</v>
      </c>
      <c r="G327" s="5">
        <v>-10</v>
      </c>
      <c r="H327" s="5">
        <v>12.2</v>
      </c>
      <c r="I327" s="5">
        <v>-122</v>
      </c>
      <c r="J327" s="5">
        <v>-10391.200000000001</v>
      </c>
      <c r="K327" s="5" t="str" cm="1">
        <f t="array" ref="K327">_xlfn.LET(_xlpm.d,UPPER(TRIM(CLEAN(SUBSTITUTE(F327,CHAR(160),"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28" spans="2:11" x14ac:dyDescent="0.25">
      <c r="B328" s="21">
        <v>45771</v>
      </c>
      <c r="C328" s="2" t="s">
        <v>1</v>
      </c>
      <c r="D328" s="2" t="s">
        <v>393</v>
      </c>
      <c r="E328" s="2" t="s">
        <v>129</v>
      </c>
      <c r="F328" s="2" t="s">
        <v>334</v>
      </c>
      <c r="G328" s="5">
        <v>-16</v>
      </c>
      <c r="H328" s="5">
        <v>12.2</v>
      </c>
      <c r="I328" s="5">
        <v>-195.2</v>
      </c>
      <c r="J328" s="5">
        <v>-10586.400000000001</v>
      </c>
      <c r="K328" s="5" t="str" cm="1">
        <f t="array" ref="K328">_xlfn.LET(_xlpm.d,UPPER(TRIM(CLEAN(SUBSTITUTE(F328,CHAR(160),"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29" spans="2:11" x14ac:dyDescent="0.25">
      <c r="B329" s="21">
        <v>45772</v>
      </c>
      <c r="C329" s="2" t="s">
        <v>1</v>
      </c>
      <c r="D329" s="2" t="s">
        <v>394</v>
      </c>
      <c r="E329" s="2" t="s">
        <v>86</v>
      </c>
      <c r="F329" s="2" t="s">
        <v>334</v>
      </c>
      <c r="G329" s="5">
        <v>-19</v>
      </c>
      <c r="H329" s="5">
        <v>12.2</v>
      </c>
      <c r="I329" s="5">
        <v>-231.8</v>
      </c>
      <c r="J329" s="5">
        <v>-10818.2</v>
      </c>
      <c r="K329" s="5" t="str" cm="1">
        <f t="array" ref="K329">_xlfn.LET(_xlpm.d,UPPER(TRIM(CLEAN(SUBSTITUTE(F329,CHAR(160),"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30" spans="2:11" x14ac:dyDescent="0.25">
      <c r="B330" s="21">
        <v>45772</v>
      </c>
      <c r="C330" s="2" t="s">
        <v>1</v>
      </c>
      <c r="D330" s="2" t="s">
        <v>395</v>
      </c>
      <c r="E330" s="2" t="s">
        <v>24</v>
      </c>
      <c r="F330" s="2" t="s">
        <v>334</v>
      </c>
      <c r="G330" s="5">
        <v>-38</v>
      </c>
      <c r="H330" s="5">
        <v>12.2</v>
      </c>
      <c r="I330" s="5">
        <v>-463.6</v>
      </c>
      <c r="J330" s="5">
        <v>-11281.800000000001</v>
      </c>
      <c r="K330" s="5" t="str" cm="1">
        <f t="array" ref="K330">_xlfn.LET(_xlpm.d,UPPER(TRIM(CLEAN(SUBSTITUTE(F330,CHAR(160),"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31" spans="2:11" x14ac:dyDescent="0.25">
      <c r="B331" s="21">
        <v>45777</v>
      </c>
      <c r="C331" s="2" t="s">
        <v>1</v>
      </c>
      <c r="D331" s="2" t="s">
        <v>396</v>
      </c>
      <c r="E331" s="2" t="s">
        <v>60</v>
      </c>
      <c r="F331" s="2" t="s">
        <v>334</v>
      </c>
      <c r="G331" s="5">
        <v>-10</v>
      </c>
      <c r="H331" s="5">
        <v>12.2</v>
      </c>
      <c r="I331" s="5">
        <v>-122</v>
      </c>
      <c r="J331" s="5">
        <v>-11403.800000000001</v>
      </c>
      <c r="K331" s="5" t="str" cm="1">
        <f t="array" ref="K331">_xlfn.LET(_xlpm.d,UPPER(TRIM(CLEAN(SUBSTITUTE(F331,CHAR(160),"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32" spans="2:11" x14ac:dyDescent="0.25">
      <c r="B332" s="21">
        <v>45777</v>
      </c>
      <c r="C332" s="2" t="s">
        <v>1</v>
      </c>
      <c r="D332" s="2" t="s">
        <v>397</v>
      </c>
      <c r="E332" s="2" t="s">
        <v>89</v>
      </c>
      <c r="F332" s="2" t="s">
        <v>334</v>
      </c>
      <c r="G332" s="5">
        <v>-11</v>
      </c>
      <c r="H332" s="5">
        <v>12.2</v>
      </c>
      <c r="I332" s="5">
        <v>-134.19999999999999</v>
      </c>
      <c r="J332" s="5">
        <v>-11538.000000000002</v>
      </c>
      <c r="K332" s="5" t="str" cm="1">
        <f t="array" ref="K332">_xlfn.LET(_xlpm.d,UPPER(TRIM(CLEAN(SUBSTITUTE(F332,CHAR(160),"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33" spans="2:11" x14ac:dyDescent="0.25">
      <c r="B333" s="21">
        <v>45777</v>
      </c>
      <c r="C333" s="2" t="s">
        <v>1</v>
      </c>
      <c r="D333" s="2" t="s">
        <v>398</v>
      </c>
      <c r="E333" s="2" t="s">
        <v>35</v>
      </c>
      <c r="F333" s="2" t="s">
        <v>334</v>
      </c>
      <c r="G333" s="5">
        <v>-36</v>
      </c>
      <c r="H333" s="5">
        <v>12.2</v>
      </c>
      <c r="I333" s="5">
        <v>-439.2</v>
      </c>
      <c r="J333" s="5">
        <v>-11977.200000000003</v>
      </c>
      <c r="K333" s="5" t="str" cm="1">
        <f t="array" ref="K333">_xlfn.LET(_xlpm.d,UPPER(TRIM(CLEAN(SUBSTITUTE(F333,CHAR(160),"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34" spans="2:11" x14ac:dyDescent="0.25">
      <c r="B334" s="21">
        <v>45779</v>
      </c>
      <c r="C334" s="2" t="s">
        <v>1</v>
      </c>
      <c r="D334" s="2" t="s">
        <v>399</v>
      </c>
      <c r="E334" s="2" t="s">
        <v>65</v>
      </c>
      <c r="F334" s="2" t="s">
        <v>334</v>
      </c>
      <c r="G334" s="5">
        <v>-6</v>
      </c>
      <c r="H334" s="5">
        <v>12.2</v>
      </c>
      <c r="I334" s="5">
        <v>-73.2</v>
      </c>
      <c r="J334" s="5">
        <v>-12050.400000000003</v>
      </c>
      <c r="K334" s="5" t="str" cm="1">
        <f t="array" ref="K334">_xlfn.LET(_xlpm.d,UPPER(TRIM(CLEAN(SUBSTITUTE(F334,CHAR(160),"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35" spans="2:11" x14ac:dyDescent="0.25">
      <c r="B335" s="21">
        <v>45782</v>
      </c>
      <c r="C335" s="2" t="s">
        <v>1</v>
      </c>
      <c r="D335" s="2" t="s">
        <v>400</v>
      </c>
      <c r="E335" s="2" t="s">
        <v>49</v>
      </c>
      <c r="F335" s="2" t="s">
        <v>334</v>
      </c>
      <c r="G335" s="5">
        <v>-14</v>
      </c>
      <c r="H335" s="5">
        <v>12.2</v>
      </c>
      <c r="I335" s="5">
        <v>-170.8</v>
      </c>
      <c r="J335" s="5">
        <v>-12221.200000000003</v>
      </c>
      <c r="K335" s="5" t="str" cm="1">
        <f t="array" ref="K335">_xlfn.LET(_xlpm.d,UPPER(TRIM(CLEAN(SUBSTITUTE(F335,CHAR(160),"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36" spans="2:11" x14ac:dyDescent="0.25">
      <c r="B336" s="21">
        <v>45783</v>
      </c>
      <c r="C336" s="2" t="s">
        <v>1</v>
      </c>
      <c r="D336" s="2" t="s">
        <v>401</v>
      </c>
      <c r="E336" s="2" t="s">
        <v>35</v>
      </c>
      <c r="F336" s="2" t="s">
        <v>334</v>
      </c>
      <c r="G336" s="5">
        <v>-22</v>
      </c>
      <c r="H336" s="5">
        <v>12.2</v>
      </c>
      <c r="I336" s="5">
        <v>-268.39999999999998</v>
      </c>
      <c r="J336" s="5">
        <v>-12489.600000000002</v>
      </c>
      <c r="K336" s="5" t="str" cm="1">
        <f t="array" ref="K336">_xlfn.LET(_xlpm.d,UPPER(TRIM(CLEAN(SUBSTITUTE(F336,CHAR(160),"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37" spans="2:11" x14ac:dyDescent="0.25">
      <c r="B337" s="21">
        <v>45783</v>
      </c>
      <c r="C337" s="2" t="s">
        <v>1</v>
      </c>
      <c r="D337" s="2" t="s">
        <v>402</v>
      </c>
      <c r="E337" s="2" t="s">
        <v>403</v>
      </c>
      <c r="F337" s="2" t="s">
        <v>334</v>
      </c>
      <c r="G337" s="5">
        <v>-3</v>
      </c>
      <c r="H337" s="5">
        <v>12.2</v>
      </c>
      <c r="I337" s="5">
        <v>-36.6</v>
      </c>
      <c r="J337" s="5">
        <v>-12526.200000000003</v>
      </c>
      <c r="K337" s="5" t="str" cm="1">
        <f t="array" ref="K337">_xlfn.LET(_xlpm.d,UPPER(TRIM(CLEAN(SUBSTITUTE(F337,CHAR(160),"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38" spans="2:11" x14ac:dyDescent="0.25">
      <c r="B338" s="21">
        <v>45784</v>
      </c>
      <c r="C338" s="2" t="s">
        <v>1</v>
      </c>
      <c r="D338" s="2" t="s">
        <v>404</v>
      </c>
      <c r="E338" s="2" t="s">
        <v>58</v>
      </c>
      <c r="F338" s="2" t="s">
        <v>334</v>
      </c>
      <c r="G338" s="5">
        <v>-5</v>
      </c>
      <c r="H338" s="5">
        <v>12.2</v>
      </c>
      <c r="I338" s="5">
        <v>-61</v>
      </c>
      <c r="J338" s="5">
        <v>-12587.200000000003</v>
      </c>
      <c r="K338" s="5" t="str" cm="1">
        <f t="array" ref="K338">_xlfn.LET(_xlpm.d,UPPER(TRIM(CLEAN(SUBSTITUTE(F338,CHAR(160),"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39" spans="2:11" x14ac:dyDescent="0.25">
      <c r="B339" s="21">
        <v>45785</v>
      </c>
      <c r="C339" s="2" t="s">
        <v>1</v>
      </c>
      <c r="D339" s="2" t="s">
        <v>405</v>
      </c>
      <c r="E339" s="2" t="s">
        <v>97</v>
      </c>
      <c r="F339" s="2" t="s">
        <v>332</v>
      </c>
      <c r="G339" s="5">
        <v>-31</v>
      </c>
      <c r="H339" s="5">
        <v>12.2</v>
      </c>
      <c r="I339" s="5">
        <v>-378.2</v>
      </c>
      <c r="J339" s="5">
        <v>-12965.400000000003</v>
      </c>
      <c r="K339" s="5" t="str" cm="1">
        <f t="array" ref="K339">_xlfn.LET(_xlpm.d,UPPER(TRIM(CLEAN(SUBSTITUTE(F339,CHAR(160),"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40" spans="2:11" x14ac:dyDescent="0.25">
      <c r="B340" s="21">
        <v>45785</v>
      </c>
      <c r="C340" s="2" t="s">
        <v>1</v>
      </c>
      <c r="D340" s="2" t="s">
        <v>406</v>
      </c>
      <c r="E340" s="2" t="s">
        <v>68</v>
      </c>
      <c r="F340" s="2" t="s">
        <v>334</v>
      </c>
      <c r="G340" s="5">
        <v>-15</v>
      </c>
      <c r="H340" s="5">
        <v>12.2</v>
      </c>
      <c r="I340" s="5">
        <v>-183</v>
      </c>
      <c r="J340" s="5">
        <v>-13148.400000000003</v>
      </c>
      <c r="K340" s="5" t="str" cm="1">
        <f t="array" ref="K340">_xlfn.LET(_xlpm.d,UPPER(TRIM(CLEAN(SUBSTITUTE(F340,CHAR(160),"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41" spans="2:11" x14ac:dyDescent="0.25">
      <c r="B341" s="21">
        <v>45785</v>
      </c>
      <c r="C341" s="2" t="s">
        <v>1</v>
      </c>
      <c r="D341" s="2" t="s">
        <v>407</v>
      </c>
      <c r="E341" s="2" t="s">
        <v>99</v>
      </c>
      <c r="F341" s="2" t="s">
        <v>334</v>
      </c>
      <c r="G341" s="5">
        <v>-15</v>
      </c>
      <c r="H341" s="5">
        <v>12.2</v>
      </c>
      <c r="I341" s="5">
        <v>-183</v>
      </c>
      <c r="J341" s="5">
        <v>-13331.400000000003</v>
      </c>
      <c r="K341" s="5" t="str" cm="1">
        <f t="array" ref="K341">_xlfn.LET(_xlpm.d,UPPER(TRIM(CLEAN(SUBSTITUTE(F341,CHAR(160),"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42" spans="2:11" x14ac:dyDescent="0.25">
      <c r="B342" s="21">
        <v>45786</v>
      </c>
      <c r="C342" s="2" t="s">
        <v>1</v>
      </c>
      <c r="D342" s="2" t="s">
        <v>408</v>
      </c>
      <c r="E342" s="2" t="s">
        <v>24</v>
      </c>
      <c r="F342" s="2" t="s">
        <v>334</v>
      </c>
      <c r="G342" s="5">
        <v>-5</v>
      </c>
      <c r="H342" s="5">
        <v>12.2</v>
      </c>
      <c r="I342" s="5">
        <v>-61</v>
      </c>
      <c r="J342" s="5">
        <v>-13392.400000000003</v>
      </c>
      <c r="K342" s="5" t="str" cm="1">
        <f t="array" ref="K342">_xlfn.LET(_xlpm.d,UPPER(TRIM(CLEAN(SUBSTITUTE(F342,CHAR(160),"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43" spans="2:11" x14ac:dyDescent="0.25">
      <c r="B343" s="21">
        <v>45786</v>
      </c>
      <c r="C343" s="2" t="s">
        <v>1</v>
      </c>
      <c r="D343" s="2" t="s">
        <v>409</v>
      </c>
      <c r="E343" s="2" t="s">
        <v>24</v>
      </c>
      <c r="F343" s="2" t="s">
        <v>334</v>
      </c>
      <c r="G343" s="5">
        <v>-4</v>
      </c>
      <c r="H343" s="5">
        <v>12.2</v>
      </c>
      <c r="I343" s="5">
        <v>-48.8</v>
      </c>
      <c r="J343" s="5">
        <v>-13441.200000000003</v>
      </c>
      <c r="K343" s="5" t="str" cm="1">
        <f t="array" ref="K343">_xlfn.LET(_xlpm.d,UPPER(TRIM(CLEAN(SUBSTITUTE(F343,CHAR(160),"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44" spans="2:11" x14ac:dyDescent="0.25">
      <c r="B344" s="21">
        <v>45790</v>
      </c>
      <c r="C344" s="2" t="s">
        <v>1</v>
      </c>
      <c r="D344" s="2" t="s">
        <v>410</v>
      </c>
      <c r="E344" s="2" t="s">
        <v>89</v>
      </c>
      <c r="F344" s="2" t="s">
        <v>334</v>
      </c>
      <c r="G344" s="5">
        <v>-1</v>
      </c>
      <c r="H344" s="5">
        <v>12.2</v>
      </c>
      <c r="I344" s="5">
        <v>-12.2</v>
      </c>
      <c r="J344" s="5">
        <v>-13453.400000000003</v>
      </c>
      <c r="K344" s="5" t="str" cm="1">
        <f t="array" ref="K344">_xlfn.LET(_xlpm.d,UPPER(TRIM(CLEAN(SUBSTITUTE(F344,CHAR(160),"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45" spans="2:11" x14ac:dyDescent="0.25">
      <c r="B345" s="21">
        <v>45791</v>
      </c>
      <c r="C345" s="2" t="s">
        <v>1</v>
      </c>
      <c r="D345" s="2" t="s">
        <v>411</v>
      </c>
      <c r="E345" s="2" t="s">
        <v>65</v>
      </c>
      <c r="F345" s="2" t="s">
        <v>334</v>
      </c>
      <c r="G345" s="5">
        <v>-11</v>
      </c>
      <c r="H345" s="5">
        <v>12.2</v>
      </c>
      <c r="I345" s="5">
        <v>-134.19999999999999</v>
      </c>
      <c r="J345" s="5">
        <v>-13587.600000000004</v>
      </c>
      <c r="K345" s="5" t="str" cm="1">
        <f t="array" ref="K345">_xlfn.LET(_xlpm.d,UPPER(TRIM(CLEAN(SUBSTITUTE(F345,CHAR(160),"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46" spans="2:11" x14ac:dyDescent="0.25">
      <c r="B346" s="21">
        <v>45797</v>
      </c>
      <c r="C346" s="2" t="s">
        <v>1</v>
      </c>
      <c r="D346" s="2" t="s">
        <v>412</v>
      </c>
      <c r="E346" s="2" t="s">
        <v>27</v>
      </c>
      <c r="F346" s="2" t="s">
        <v>334</v>
      </c>
      <c r="G346" s="5">
        <v>-14</v>
      </c>
      <c r="H346" s="5">
        <v>12.2</v>
      </c>
      <c r="I346" s="5">
        <v>-170.8</v>
      </c>
      <c r="J346" s="5">
        <v>-13758.400000000003</v>
      </c>
      <c r="K346" s="5" t="str" cm="1">
        <f t="array" ref="K346">_xlfn.LET(_xlpm.d,UPPER(TRIM(CLEAN(SUBSTITUTE(F346,CHAR(160),"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47" spans="2:11" x14ac:dyDescent="0.25">
      <c r="B347" s="21">
        <v>45797</v>
      </c>
      <c r="C347" s="2" t="s">
        <v>1</v>
      </c>
      <c r="D347" s="2" t="s">
        <v>413</v>
      </c>
      <c r="E347" s="2" t="s">
        <v>35</v>
      </c>
      <c r="F347" s="2" t="s">
        <v>334</v>
      </c>
      <c r="G347" s="5">
        <v>-39</v>
      </c>
      <c r="H347" s="5">
        <v>12.2</v>
      </c>
      <c r="I347" s="5">
        <v>-475.8</v>
      </c>
      <c r="J347" s="5">
        <v>-14234.200000000003</v>
      </c>
      <c r="K347" s="5" t="str" cm="1">
        <f t="array" ref="K347">_xlfn.LET(_xlpm.d,UPPER(TRIM(CLEAN(SUBSTITUTE(F347,CHAR(160),"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48" spans="2:11" x14ac:dyDescent="0.25">
      <c r="B348" s="21">
        <v>45797</v>
      </c>
      <c r="C348" s="2" t="s">
        <v>1</v>
      </c>
      <c r="D348" s="2" t="s">
        <v>414</v>
      </c>
      <c r="E348" s="2" t="s">
        <v>35</v>
      </c>
      <c r="F348" s="2" t="s">
        <v>334</v>
      </c>
      <c r="G348" s="5">
        <v>-3</v>
      </c>
      <c r="H348" s="5">
        <v>12.2</v>
      </c>
      <c r="I348" s="5">
        <v>-36.6</v>
      </c>
      <c r="J348" s="5">
        <v>-14270.800000000003</v>
      </c>
      <c r="K348" s="5" t="str" cm="1">
        <f t="array" ref="K348">_xlfn.LET(_xlpm.d,UPPER(TRIM(CLEAN(SUBSTITUTE(F348,CHAR(160),"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49" spans="2:11" x14ac:dyDescent="0.25">
      <c r="B349" s="21">
        <v>45798</v>
      </c>
      <c r="C349" s="2" t="s">
        <v>1</v>
      </c>
      <c r="D349" s="2" t="s">
        <v>415</v>
      </c>
      <c r="E349" s="2" t="s">
        <v>129</v>
      </c>
      <c r="F349" s="2" t="s">
        <v>334</v>
      </c>
      <c r="G349" s="5">
        <v>-20</v>
      </c>
      <c r="H349" s="5">
        <v>12.2</v>
      </c>
      <c r="I349" s="5">
        <v>-244</v>
      </c>
      <c r="J349" s="5">
        <v>-14514.800000000003</v>
      </c>
      <c r="K349" s="5" t="str" cm="1">
        <f t="array" ref="K349">_xlfn.LET(_xlpm.d,UPPER(TRIM(CLEAN(SUBSTITUTE(F349,CHAR(160),"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50" spans="2:11" x14ac:dyDescent="0.25">
      <c r="B350" s="21">
        <v>45803</v>
      </c>
      <c r="C350" s="2" t="s">
        <v>1</v>
      </c>
      <c r="D350" s="2" t="s">
        <v>416</v>
      </c>
      <c r="E350" s="2" t="s">
        <v>97</v>
      </c>
      <c r="F350" s="2" t="s">
        <v>334</v>
      </c>
      <c r="G350" s="5">
        <v>-6</v>
      </c>
      <c r="H350" s="5">
        <v>12.2</v>
      </c>
      <c r="I350" s="5">
        <v>-73.2</v>
      </c>
      <c r="J350" s="5">
        <v>-14588.000000000004</v>
      </c>
      <c r="K350" s="5" t="str" cm="1">
        <f t="array" ref="K350">_xlfn.LET(_xlpm.d,UPPER(TRIM(CLEAN(SUBSTITUTE(F350,CHAR(160),"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51" spans="2:11" x14ac:dyDescent="0.25">
      <c r="B351" s="21">
        <v>45804</v>
      </c>
      <c r="C351" s="2" t="s">
        <v>1</v>
      </c>
      <c r="D351" s="2" t="s">
        <v>417</v>
      </c>
      <c r="E351" s="2" t="s">
        <v>49</v>
      </c>
      <c r="F351" s="2" t="s">
        <v>334</v>
      </c>
      <c r="G351" s="5">
        <v>-30</v>
      </c>
      <c r="H351" s="5">
        <v>12.2</v>
      </c>
      <c r="I351" s="5">
        <v>-366</v>
      </c>
      <c r="J351" s="5">
        <v>-14954.000000000004</v>
      </c>
      <c r="K351" s="5" t="str" cm="1">
        <f t="array" ref="K351">_xlfn.LET(_xlpm.d,UPPER(TRIM(CLEAN(SUBSTITUTE(F351,CHAR(160),"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52" spans="2:11" x14ac:dyDescent="0.25">
      <c r="B352" s="21">
        <v>45806</v>
      </c>
      <c r="C352" s="2" t="s">
        <v>1</v>
      </c>
      <c r="D352" s="2" t="s">
        <v>173</v>
      </c>
      <c r="E352" s="2" t="s">
        <v>68</v>
      </c>
      <c r="F352" s="2" t="s">
        <v>334</v>
      </c>
      <c r="G352" s="5">
        <v>-3</v>
      </c>
      <c r="H352" s="5">
        <v>12.2</v>
      </c>
      <c r="I352" s="5">
        <v>-36.6</v>
      </c>
      <c r="J352" s="5">
        <v>-14990.600000000004</v>
      </c>
      <c r="K352" s="5" t="str" cm="1">
        <f t="array" ref="K352">_xlfn.LET(_xlpm.d,UPPER(TRIM(CLEAN(SUBSTITUTE(F352,CHAR(160),"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53" spans="2:11" x14ac:dyDescent="0.25">
      <c r="B353" s="21">
        <v>45807</v>
      </c>
      <c r="C353" s="2" t="s">
        <v>1</v>
      </c>
      <c r="D353" s="2" t="s">
        <v>418</v>
      </c>
      <c r="E353" s="2" t="s">
        <v>53</v>
      </c>
      <c r="F353" s="2" t="s">
        <v>334</v>
      </c>
      <c r="G353" s="5">
        <v>-2</v>
      </c>
      <c r="H353" s="5">
        <v>12.2</v>
      </c>
      <c r="I353" s="5">
        <v>-24.4</v>
      </c>
      <c r="J353" s="5">
        <v>-15015.000000000004</v>
      </c>
      <c r="K353" s="5" t="str" cm="1">
        <f t="array" ref="K353">_xlfn.LET(_xlpm.d,UPPER(TRIM(CLEAN(SUBSTITUTE(F353,CHAR(160),"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54" spans="2:11" x14ac:dyDescent="0.25">
      <c r="B354" s="21">
        <v>45814</v>
      </c>
      <c r="C354" s="2" t="s">
        <v>1</v>
      </c>
      <c r="D354" s="2" t="s">
        <v>419</v>
      </c>
      <c r="E354" s="2" t="s">
        <v>403</v>
      </c>
      <c r="F354" s="2" t="s">
        <v>334</v>
      </c>
      <c r="G354" s="5">
        <v>-6</v>
      </c>
      <c r="H354" s="5">
        <v>12.2</v>
      </c>
      <c r="I354" s="5">
        <v>-73.2</v>
      </c>
      <c r="J354" s="5">
        <v>-15088.200000000004</v>
      </c>
      <c r="K354" s="5" t="str" cm="1">
        <f t="array" ref="K354">_xlfn.LET(_xlpm.d,UPPER(TRIM(CLEAN(SUBSTITUTE(F354,CHAR(160),"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55" spans="2:11" x14ac:dyDescent="0.25">
      <c r="B355" s="21">
        <v>45818</v>
      </c>
      <c r="C355" s="2" t="s">
        <v>1</v>
      </c>
      <c r="D355" s="2" t="s">
        <v>177</v>
      </c>
      <c r="E355" s="2" t="s">
        <v>49</v>
      </c>
      <c r="F355" s="2" t="s">
        <v>334</v>
      </c>
      <c r="G355" s="5">
        <v>-33</v>
      </c>
      <c r="H355" s="5">
        <v>12.2</v>
      </c>
      <c r="I355" s="5">
        <v>-402.6</v>
      </c>
      <c r="J355" s="5">
        <v>-15490.800000000005</v>
      </c>
      <c r="K355" s="5" t="str" cm="1">
        <f t="array" ref="K355">_xlfn.LET(_xlpm.d,UPPER(TRIM(CLEAN(SUBSTITUTE(F355,CHAR(160),"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56" spans="2:11" x14ac:dyDescent="0.25">
      <c r="B356" s="21">
        <v>45821</v>
      </c>
      <c r="C356" s="2" t="s">
        <v>1</v>
      </c>
      <c r="D356" s="2" t="s">
        <v>420</v>
      </c>
      <c r="E356" s="2" t="s">
        <v>40</v>
      </c>
      <c r="F356" s="2" t="s">
        <v>334</v>
      </c>
      <c r="G356" s="5">
        <v>-3</v>
      </c>
      <c r="H356" s="5">
        <v>12.2</v>
      </c>
      <c r="I356" s="5">
        <v>-36.6</v>
      </c>
      <c r="J356" s="5">
        <v>-15527.400000000005</v>
      </c>
      <c r="K356" s="5" t="str" cm="1">
        <f t="array" ref="K356">_xlfn.LET(_xlpm.d,UPPER(TRIM(CLEAN(SUBSTITUTE(F356,CHAR(160),"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57" spans="2:11" x14ac:dyDescent="0.25">
      <c r="B357" s="21">
        <v>45826</v>
      </c>
      <c r="C357" s="2" t="s">
        <v>1</v>
      </c>
      <c r="D357" s="2" t="s">
        <v>421</v>
      </c>
      <c r="E357" s="2" t="s">
        <v>89</v>
      </c>
      <c r="F357" s="2" t="s">
        <v>334</v>
      </c>
      <c r="G357" s="5">
        <v>-30</v>
      </c>
      <c r="H357" s="5">
        <v>12.2</v>
      </c>
      <c r="I357" s="5">
        <v>-366</v>
      </c>
      <c r="J357" s="5">
        <v>-15893.400000000005</v>
      </c>
      <c r="K357" s="5" t="str" cm="1">
        <f t="array" ref="K357">_xlfn.LET(_xlpm.d,UPPER(TRIM(CLEAN(SUBSTITUTE(F357,CHAR(160),"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58" spans="2:11" x14ac:dyDescent="0.25">
      <c r="B358" s="21">
        <v>45838</v>
      </c>
      <c r="C358" s="2" t="s">
        <v>1</v>
      </c>
      <c r="D358" s="2" t="s">
        <v>422</v>
      </c>
      <c r="E358" s="2" t="s">
        <v>68</v>
      </c>
      <c r="F358" s="2" t="s">
        <v>423</v>
      </c>
      <c r="G358" s="5">
        <v>-7</v>
      </c>
      <c r="H358" s="5">
        <v>12.2</v>
      </c>
      <c r="I358" s="5">
        <v>-85.4</v>
      </c>
      <c r="J358" s="5">
        <v>-15978.800000000005</v>
      </c>
      <c r="K358" s="5" t="str" cm="1">
        <f t="array" ref="K358">_xlfn.LET(_xlpm.d,UPPER(TRIM(CLEAN(SUBSTITUTE(F358,CHAR(160),"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59" spans="2:11" x14ac:dyDescent="0.25">
      <c r="B359" s="21">
        <v>45839</v>
      </c>
      <c r="C359" s="2" t="s">
        <v>1</v>
      </c>
      <c r="D359" s="2" t="s">
        <v>424</v>
      </c>
      <c r="E359" s="2" t="s">
        <v>89</v>
      </c>
      <c r="F359" s="2" t="s">
        <v>423</v>
      </c>
      <c r="G359" s="5">
        <v>-2</v>
      </c>
      <c r="H359" s="5">
        <v>12.2</v>
      </c>
      <c r="I359" s="5">
        <v>-24.4</v>
      </c>
      <c r="J359" s="5">
        <v>-16003.200000000004</v>
      </c>
      <c r="K359" s="5" t="str" cm="1">
        <f t="array" ref="K359">_xlfn.LET(_xlpm.d,UPPER(TRIM(CLEAN(SUBSTITUTE(F359,CHAR(160),"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60" spans="2:11" x14ac:dyDescent="0.25">
      <c r="B360" s="21">
        <v>45840</v>
      </c>
      <c r="C360" s="2" t="s">
        <v>1</v>
      </c>
      <c r="D360" s="2" t="s">
        <v>425</v>
      </c>
      <c r="E360" s="2" t="s">
        <v>40</v>
      </c>
      <c r="F360" s="2" t="s">
        <v>423</v>
      </c>
      <c r="G360" s="5">
        <v>-6</v>
      </c>
      <c r="H360" s="5">
        <v>12.2</v>
      </c>
      <c r="I360" s="5">
        <v>-73.2</v>
      </c>
      <c r="J360" s="5">
        <v>-16076.400000000005</v>
      </c>
      <c r="K360" s="5" t="str" cm="1">
        <f t="array" ref="K360">_xlfn.LET(_xlpm.d,UPPER(TRIM(CLEAN(SUBSTITUTE(F360,CHAR(160),"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61" spans="2:11" x14ac:dyDescent="0.25">
      <c r="B361" s="21">
        <v>45841</v>
      </c>
      <c r="C361" s="2" t="s">
        <v>1</v>
      </c>
      <c r="D361" s="2" t="s">
        <v>426</v>
      </c>
      <c r="E361" s="2" t="s">
        <v>19</v>
      </c>
      <c r="F361" s="2" t="s">
        <v>423</v>
      </c>
      <c r="G361" s="5">
        <v>-20</v>
      </c>
      <c r="H361" s="5">
        <v>12.2</v>
      </c>
      <c r="I361" s="5">
        <v>-244</v>
      </c>
      <c r="J361" s="5">
        <v>-16320.400000000005</v>
      </c>
      <c r="K361" s="5" t="str" cm="1">
        <f t="array" ref="K361">_xlfn.LET(_xlpm.d,UPPER(TRIM(CLEAN(SUBSTITUTE(F361,CHAR(160),"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62" spans="2:11" x14ac:dyDescent="0.25">
      <c r="B362" s="21">
        <v>45848</v>
      </c>
      <c r="C362" s="2" t="s">
        <v>1</v>
      </c>
      <c r="D362" s="2" t="s">
        <v>427</v>
      </c>
      <c r="E362" s="2" t="s">
        <v>141</v>
      </c>
      <c r="F362" s="2" t="s">
        <v>334</v>
      </c>
      <c r="G362" s="5">
        <v>-2</v>
      </c>
      <c r="H362" s="5">
        <v>12.2</v>
      </c>
      <c r="I362" s="5">
        <v>-24.4</v>
      </c>
      <c r="J362" s="5">
        <v>-16344.800000000005</v>
      </c>
      <c r="K362" s="5" t="str" cm="1">
        <f t="array" ref="K362">_xlfn.LET(_xlpm.d,UPPER(TRIM(CLEAN(SUBSTITUTE(F362,CHAR(160),"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63" spans="2:11" x14ac:dyDescent="0.25">
      <c r="B363" s="21">
        <v>45849</v>
      </c>
      <c r="C363" s="2" t="s">
        <v>1</v>
      </c>
      <c r="D363" s="2" t="s">
        <v>428</v>
      </c>
      <c r="E363" s="2" t="s">
        <v>403</v>
      </c>
      <c r="F363" s="2" t="s">
        <v>334</v>
      </c>
      <c r="G363" s="5">
        <v>-2</v>
      </c>
      <c r="H363" s="5">
        <v>12.2</v>
      </c>
      <c r="I363" s="5">
        <v>-24.4</v>
      </c>
      <c r="J363" s="5">
        <v>-16369.200000000004</v>
      </c>
      <c r="K363" s="5" t="str" cm="1">
        <f t="array" ref="K363">_xlfn.LET(_xlpm.d,UPPER(TRIM(CLEAN(SUBSTITUTE(F363,CHAR(160),"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64" spans="2:11" x14ac:dyDescent="0.25">
      <c r="B364" s="21">
        <v>45849</v>
      </c>
      <c r="C364" s="2" t="s">
        <v>1</v>
      </c>
      <c r="D364" s="2" t="s">
        <v>192</v>
      </c>
      <c r="E364" s="2" t="s">
        <v>24</v>
      </c>
      <c r="F364" s="2" t="s">
        <v>334</v>
      </c>
      <c r="G364" s="5">
        <v>-57</v>
      </c>
      <c r="H364" s="5">
        <v>12.2</v>
      </c>
      <c r="I364" s="5">
        <v>-695.4</v>
      </c>
      <c r="J364" s="5">
        <v>-17064.600000000006</v>
      </c>
      <c r="K364" s="5" t="str" cm="1">
        <f t="array" ref="K364">_xlfn.LET(_xlpm.d,UPPER(TRIM(CLEAN(SUBSTITUTE(F364,CHAR(160),"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65" spans="2:11" x14ac:dyDescent="0.25">
      <c r="B365" s="21">
        <v>45849</v>
      </c>
      <c r="C365" s="2" t="s">
        <v>1</v>
      </c>
      <c r="D365" s="2" t="s">
        <v>429</v>
      </c>
      <c r="E365" s="2" t="s">
        <v>60</v>
      </c>
      <c r="F365" s="2" t="s">
        <v>334</v>
      </c>
      <c r="G365" s="5">
        <v>-11</v>
      </c>
      <c r="H365" s="5">
        <v>12.2</v>
      </c>
      <c r="I365" s="5">
        <v>-134.19999999999999</v>
      </c>
      <c r="J365" s="5">
        <v>-17198.800000000007</v>
      </c>
      <c r="K365" s="5" t="str" cm="1">
        <f t="array" ref="K365">_xlfn.LET(_xlpm.d,UPPER(TRIM(CLEAN(SUBSTITUTE(F365,CHAR(160),"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66" spans="2:11" x14ac:dyDescent="0.25">
      <c r="B366" s="21">
        <v>45853</v>
      </c>
      <c r="C366" s="2" t="s">
        <v>1</v>
      </c>
      <c r="D366" s="2" t="s">
        <v>430</v>
      </c>
      <c r="E366" s="2" t="s">
        <v>89</v>
      </c>
      <c r="F366" s="2" t="s">
        <v>334</v>
      </c>
      <c r="G366" s="5">
        <v>-4</v>
      </c>
      <c r="H366" s="5">
        <v>12.2</v>
      </c>
      <c r="I366" s="5">
        <v>-48.8</v>
      </c>
      <c r="J366" s="5">
        <v>-17247.600000000006</v>
      </c>
      <c r="K366" s="5" t="str" cm="1">
        <f t="array" ref="K366">_xlfn.LET(_xlpm.d,UPPER(TRIM(CLEAN(SUBSTITUTE(F366,CHAR(160),"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67" spans="2:11" x14ac:dyDescent="0.25">
      <c r="B367" s="21">
        <v>45853</v>
      </c>
      <c r="C367" s="2" t="s">
        <v>1</v>
      </c>
      <c r="D367" s="2" t="s">
        <v>193</v>
      </c>
      <c r="E367" s="2" t="s">
        <v>49</v>
      </c>
      <c r="F367" s="2" t="s">
        <v>334</v>
      </c>
      <c r="G367" s="5">
        <v>-1</v>
      </c>
      <c r="H367" s="5">
        <v>12.2</v>
      </c>
      <c r="I367" s="5">
        <v>-12.2</v>
      </c>
      <c r="J367" s="5">
        <v>-17259.800000000007</v>
      </c>
      <c r="K367" s="5" t="str" cm="1">
        <f t="array" ref="K367">_xlfn.LET(_xlpm.d,UPPER(TRIM(CLEAN(SUBSTITUTE(F367,CHAR(160),"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68" spans="2:11" x14ac:dyDescent="0.25">
      <c r="B368" s="21">
        <v>45854</v>
      </c>
      <c r="C368" s="2" t="s">
        <v>1</v>
      </c>
      <c r="D368" s="2" t="s">
        <v>431</v>
      </c>
      <c r="E368" s="2" t="s">
        <v>129</v>
      </c>
      <c r="F368" s="2" t="s">
        <v>334</v>
      </c>
      <c r="G368" s="5">
        <v>-20</v>
      </c>
      <c r="H368" s="5">
        <v>12.2</v>
      </c>
      <c r="I368" s="5">
        <v>-244</v>
      </c>
      <c r="J368" s="5">
        <v>-17503.800000000007</v>
      </c>
      <c r="K368" s="5" t="str" cm="1">
        <f t="array" ref="K368">_xlfn.LET(_xlpm.d,UPPER(TRIM(CLEAN(SUBSTITUTE(F368,CHAR(160),"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69" spans="2:11" x14ac:dyDescent="0.25">
      <c r="B369" s="21">
        <v>45855</v>
      </c>
      <c r="C369" s="2" t="s">
        <v>1</v>
      </c>
      <c r="D369" s="2" t="s">
        <v>432</v>
      </c>
      <c r="E369" s="2" t="s">
        <v>433</v>
      </c>
      <c r="F369" s="2" t="s">
        <v>334</v>
      </c>
      <c r="G369" s="5">
        <v>-5</v>
      </c>
      <c r="H369" s="5">
        <v>12.2</v>
      </c>
      <c r="I369" s="5">
        <v>-61</v>
      </c>
      <c r="J369" s="5">
        <v>-17564.800000000007</v>
      </c>
      <c r="K369" s="5" t="str" cm="1">
        <f t="array" ref="K369">_xlfn.LET(_xlpm.d,UPPER(TRIM(CLEAN(SUBSTITUTE(F369,CHAR(160),"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70" spans="2:11" x14ac:dyDescent="0.25">
      <c r="B370" s="21">
        <v>45860</v>
      </c>
      <c r="C370" s="2" t="s">
        <v>1</v>
      </c>
      <c r="D370" s="2" t="s">
        <v>197</v>
      </c>
      <c r="E370" s="2" t="s">
        <v>29</v>
      </c>
      <c r="F370" s="2" t="s">
        <v>334</v>
      </c>
      <c r="G370" s="5">
        <v>-1</v>
      </c>
      <c r="H370" s="5">
        <v>12.2</v>
      </c>
      <c r="I370" s="5">
        <v>-12.2</v>
      </c>
      <c r="J370" s="5">
        <v>-17577.000000000007</v>
      </c>
      <c r="K370" s="5" t="str" cm="1">
        <f t="array" ref="K370">_xlfn.LET(_xlpm.d,UPPER(TRIM(CLEAN(SUBSTITUTE(F370,CHAR(160),"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71" spans="2:11" x14ac:dyDescent="0.25">
      <c r="B371" s="21">
        <v>45874</v>
      </c>
      <c r="C371" s="2" t="s">
        <v>1</v>
      </c>
      <c r="D371" s="2" t="s">
        <v>434</v>
      </c>
      <c r="E371" s="2" t="s">
        <v>92</v>
      </c>
      <c r="F371" s="2" t="s">
        <v>334</v>
      </c>
      <c r="G371" s="5">
        <v>-21</v>
      </c>
      <c r="H371" s="5">
        <v>12.8</v>
      </c>
      <c r="I371" s="5">
        <v>-268.8</v>
      </c>
      <c r="J371" s="5">
        <v>-17845.800000000007</v>
      </c>
      <c r="K371" s="5" t="str" cm="1">
        <f t="array" ref="K371">_xlfn.LET(_xlpm.d,UPPER(TRIM(CLEAN(SUBSTITUTE(F371,CHAR(160),"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72" spans="2:11" x14ac:dyDescent="0.25">
      <c r="B372" s="21">
        <v>45875</v>
      </c>
      <c r="C372" s="2" t="s">
        <v>1</v>
      </c>
      <c r="D372" s="2" t="s">
        <v>435</v>
      </c>
      <c r="E372" s="2" t="s">
        <v>65</v>
      </c>
      <c r="F372" s="2" t="s">
        <v>334</v>
      </c>
      <c r="G372" s="5">
        <v>-9</v>
      </c>
      <c r="H372" s="5">
        <v>12.8</v>
      </c>
      <c r="I372" s="5">
        <v>-115.2</v>
      </c>
      <c r="J372" s="5">
        <v>-17961.000000000007</v>
      </c>
      <c r="K372" s="5" t="str" cm="1">
        <f t="array" ref="K372">_xlfn.LET(_xlpm.d,UPPER(TRIM(CLEAN(SUBSTITUTE(F372,CHAR(160),"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73" spans="2:11" x14ac:dyDescent="0.25">
      <c r="B373" s="21">
        <v>45876</v>
      </c>
      <c r="C373" s="2" t="s">
        <v>1</v>
      </c>
      <c r="D373" s="2" t="s">
        <v>436</v>
      </c>
      <c r="E373" s="2" t="s">
        <v>141</v>
      </c>
      <c r="F373" s="2" t="s">
        <v>334</v>
      </c>
      <c r="G373" s="5">
        <v>-48</v>
      </c>
      <c r="H373" s="5">
        <v>12.8</v>
      </c>
      <c r="I373" s="5">
        <v>-614.4</v>
      </c>
      <c r="J373" s="5">
        <v>-18575.400000000009</v>
      </c>
      <c r="K373" s="5" t="str" cm="1">
        <f t="array" ref="K373">_xlfn.LET(_xlpm.d,UPPER(TRIM(CLEAN(SUBSTITUTE(F373,CHAR(160),"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74" spans="2:11" x14ac:dyDescent="0.25">
      <c r="B374" s="21">
        <v>45881</v>
      </c>
      <c r="C374" s="2" t="s">
        <v>1</v>
      </c>
      <c r="D374" s="2" t="s">
        <v>205</v>
      </c>
      <c r="E374" s="2" t="s">
        <v>32</v>
      </c>
      <c r="F374" s="2" t="s">
        <v>334</v>
      </c>
      <c r="G374" s="5">
        <v>-7</v>
      </c>
      <c r="H374" s="5">
        <v>12.8</v>
      </c>
      <c r="I374" s="5">
        <v>-89.6</v>
      </c>
      <c r="J374" s="5">
        <v>-18665.000000000007</v>
      </c>
      <c r="K374" s="5" t="str" cm="1">
        <f t="array" ref="K374">_xlfn.LET(_xlpm.d,UPPER(TRIM(CLEAN(SUBSTITUTE(F374,CHAR(160),"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75" spans="2:11" x14ac:dyDescent="0.25">
      <c r="B375" s="21">
        <v>45881</v>
      </c>
      <c r="C375" s="2" t="s">
        <v>1</v>
      </c>
      <c r="D375" s="2" t="s">
        <v>437</v>
      </c>
      <c r="E375" s="2" t="s">
        <v>95</v>
      </c>
      <c r="F375" s="2" t="s">
        <v>334</v>
      </c>
      <c r="G375" s="5">
        <v>-10</v>
      </c>
      <c r="H375" s="5">
        <v>12.8</v>
      </c>
      <c r="I375" s="5">
        <v>-128</v>
      </c>
      <c r="J375" s="5">
        <v>-18793.000000000007</v>
      </c>
      <c r="K375" s="5" t="str" cm="1">
        <f t="array" ref="K375">_xlfn.LET(_xlpm.d,UPPER(TRIM(CLEAN(SUBSTITUTE(F375,CHAR(160),"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76" spans="2:11" x14ac:dyDescent="0.25">
      <c r="B376" s="21">
        <v>45882</v>
      </c>
      <c r="C376" s="2" t="s">
        <v>1</v>
      </c>
      <c r="D376" s="2" t="s">
        <v>438</v>
      </c>
      <c r="E376" s="2" t="s">
        <v>29</v>
      </c>
      <c r="F376" s="2" t="s">
        <v>334</v>
      </c>
      <c r="G376" s="5">
        <v>-5</v>
      </c>
      <c r="H376" s="5">
        <v>12.8</v>
      </c>
      <c r="I376" s="5">
        <v>-64</v>
      </c>
      <c r="J376" s="5">
        <v>-18857.000000000007</v>
      </c>
      <c r="K376" s="5" t="str" cm="1">
        <f t="array" ref="K376">_xlfn.LET(_xlpm.d,UPPER(TRIM(CLEAN(SUBSTITUTE(F376,CHAR(160),"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77" spans="2:11" x14ac:dyDescent="0.25">
      <c r="B377" s="21">
        <v>45882</v>
      </c>
      <c r="C377" s="2" t="s">
        <v>1</v>
      </c>
      <c r="D377" s="2" t="s">
        <v>439</v>
      </c>
      <c r="E377" s="2" t="s">
        <v>29</v>
      </c>
      <c r="F377" s="2" t="s">
        <v>334</v>
      </c>
      <c r="G377" s="5">
        <v>-1</v>
      </c>
      <c r="H377" s="5">
        <v>12.8</v>
      </c>
      <c r="I377" s="5">
        <v>-12.8</v>
      </c>
      <c r="J377" s="5">
        <v>-18869.800000000007</v>
      </c>
      <c r="K377" s="5" t="str" cm="1">
        <f t="array" ref="K377">_xlfn.LET(_xlpm.d,UPPER(TRIM(CLEAN(SUBSTITUTE(F377,CHAR(160),"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78" spans="2:11" x14ac:dyDescent="0.25">
      <c r="B378" s="21">
        <v>45884</v>
      </c>
      <c r="C378" s="2" t="s">
        <v>1</v>
      </c>
      <c r="D378" s="2" t="s">
        <v>210</v>
      </c>
      <c r="E378" s="2" t="s">
        <v>24</v>
      </c>
      <c r="F378" s="2" t="s">
        <v>334</v>
      </c>
      <c r="G378" s="5">
        <v>-29</v>
      </c>
      <c r="H378" s="5">
        <v>12.8</v>
      </c>
      <c r="I378" s="5">
        <v>-371.2</v>
      </c>
      <c r="J378" s="5">
        <v>-19241.000000000007</v>
      </c>
      <c r="K378" s="5" t="str" cm="1">
        <f t="array" ref="K378">_xlfn.LET(_xlpm.d,UPPER(TRIM(CLEAN(SUBSTITUTE(F378,CHAR(160),"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79" spans="2:11" x14ac:dyDescent="0.25">
      <c r="B379" s="21">
        <v>45888</v>
      </c>
      <c r="C379" s="2" t="s">
        <v>1</v>
      </c>
      <c r="D379" s="2" t="s">
        <v>213</v>
      </c>
      <c r="E379" s="2" t="s">
        <v>27</v>
      </c>
      <c r="F379" s="2" t="s">
        <v>334</v>
      </c>
      <c r="G379" s="5">
        <v>-25</v>
      </c>
      <c r="H379" s="5">
        <v>12.8</v>
      </c>
      <c r="I379" s="5">
        <v>-320</v>
      </c>
      <c r="J379" s="5">
        <v>-19561.000000000007</v>
      </c>
      <c r="K379" s="5" t="str" cm="1">
        <f t="array" ref="K379">_xlfn.LET(_xlpm.d,UPPER(TRIM(CLEAN(SUBSTITUTE(F379,CHAR(160),"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80" spans="2:11" x14ac:dyDescent="0.25">
      <c r="B380" s="21">
        <v>45889</v>
      </c>
      <c r="C380" s="2" t="s">
        <v>1</v>
      </c>
      <c r="D380" s="2" t="s">
        <v>440</v>
      </c>
      <c r="E380" s="2" t="s">
        <v>65</v>
      </c>
      <c r="F380" s="2" t="s">
        <v>334</v>
      </c>
      <c r="G380" s="5">
        <v>-3</v>
      </c>
      <c r="H380" s="5">
        <v>12.8</v>
      </c>
      <c r="I380" s="5">
        <v>-38.4</v>
      </c>
      <c r="J380" s="5">
        <v>-19599.400000000009</v>
      </c>
      <c r="K380" s="5" t="str" cm="1">
        <f t="array" ref="K380">_xlfn.LET(_xlpm.d,UPPER(TRIM(CLEAN(SUBSTITUTE(F380,CHAR(160),"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81" spans="2:11" x14ac:dyDescent="0.25">
      <c r="B381" s="21">
        <v>45891</v>
      </c>
      <c r="C381" s="2" t="s">
        <v>1</v>
      </c>
      <c r="D381" s="2" t="s">
        <v>441</v>
      </c>
      <c r="E381" s="2" t="s">
        <v>60</v>
      </c>
      <c r="F381" s="2" t="s">
        <v>334</v>
      </c>
      <c r="G381" s="5">
        <v>-10</v>
      </c>
      <c r="H381" s="5">
        <v>12.8</v>
      </c>
      <c r="I381" s="5">
        <v>-128</v>
      </c>
      <c r="J381" s="5">
        <v>-19727.400000000009</v>
      </c>
      <c r="K381" s="5" t="str" cm="1">
        <f t="array" ref="K381">_xlfn.LET(_xlpm.d,UPPER(TRIM(CLEAN(SUBSTITUTE(F381,CHAR(160),"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82" spans="2:11" x14ac:dyDescent="0.25">
      <c r="B382" s="21">
        <v>45895</v>
      </c>
      <c r="C382" s="2" t="s">
        <v>1</v>
      </c>
      <c r="D382" s="2" t="s">
        <v>442</v>
      </c>
      <c r="E382" s="2" t="s">
        <v>159</v>
      </c>
      <c r="F382" s="2" t="s">
        <v>334</v>
      </c>
      <c r="G382" s="5">
        <v>-11</v>
      </c>
      <c r="H382" s="5">
        <v>12.8</v>
      </c>
      <c r="I382" s="5">
        <v>-140.80000000000001</v>
      </c>
      <c r="J382" s="5">
        <v>-19868.200000000008</v>
      </c>
      <c r="K382" s="5" t="str" cm="1">
        <f t="array" ref="K382">_xlfn.LET(_xlpm.d,UPPER(TRIM(CLEAN(SUBSTITUTE(F382,CHAR(160),"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83" spans="2:11" x14ac:dyDescent="0.25">
      <c r="B383" s="21">
        <v>45898</v>
      </c>
      <c r="C383" s="2" t="s">
        <v>1</v>
      </c>
      <c r="D383" s="2" t="s">
        <v>443</v>
      </c>
      <c r="E383" s="2" t="s">
        <v>60</v>
      </c>
      <c r="F383" s="2" t="s">
        <v>334</v>
      </c>
      <c r="G383" s="5">
        <v>-30</v>
      </c>
      <c r="H383" s="5">
        <v>12.8</v>
      </c>
      <c r="I383" s="5">
        <v>-384</v>
      </c>
      <c r="J383" s="5">
        <v>-20252.200000000008</v>
      </c>
      <c r="K383" s="5" t="str" cm="1">
        <f t="array" ref="K383">_xlfn.LET(_xlpm.d,UPPER(TRIM(CLEAN(SUBSTITUTE(F383,CHAR(160),"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84" spans="2:11" x14ac:dyDescent="0.25">
      <c r="B384" s="21">
        <v>45901</v>
      </c>
      <c r="C384" s="2" t="s">
        <v>1</v>
      </c>
      <c r="D384" s="2" t="s">
        <v>444</v>
      </c>
      <c r="E384" s="2" t="s">
        <v>311</v>
      </c>
      <c r="F384" s="2" t="s">
        <v>332</v>
      </c>
      <c r="G384" s="5">
        <v>-9</v>
      </c>
      <c r="H384" s="5">
        <v>10.199999999999999</v>
      </c>
      <c r="I384" s="5">
        <v>-91.8</v>
      </c>
      <c r="J384" s="5">
        <v>-20344.000000000007</v>
      </c>
      <c r="K384" s="5" t="str" cm="1">
        <f t="array" ref="K384">_xlfn.LET(_xlpm.d,UPPER(TRIM(CLEAN(SUBSTITUTE(F384,CHAR(160),"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85" spans="2:11" x14ac:dyDescent="0.25">
      <c r="B385" s="21">
        <v>45902</v>
      </c>
      <c r="C385" s="2" t="s">
        <v>1</v>
      </c>
      <c r="D385" s="2" t="s">
        <v>445</v>
      </c>
      <c r="E385" s="2" t="s">
        <v>446</v>
      </c>
      <c r="F385" s="2" t="s">
        <v>334</v>
      </c>
      <c r="G385" s="5">
        <v>-1</v>
      </c>
      <c r="H385" s="5">
        <v>12.8</v>
      </c>
      <c r="I385" s="5">
        <v>-12.8</v>
      </c>
      <c r="J385" s="5">
        <v>-20356.800000000007</v>
      </c>
      <c r="K385" s="5" t="str" cm="1">
        <f t="array" ref="K385">_xlfn.LET(_xlpm.d,UPPER(TRIM(CLEAN(SUBSTITUTE(F385,CHAR(160),"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86" spans="2:11" x14ac:dyDescent="0.25">
      <c r="B386" s="21">
        <v>45902</v>
      </c>
      <c r="C386" s="2" t="s">
        <v>1</v>
      </c>
      <c r="D386" s="2" t="s">
        <v>447</v>
      </c>
      <c r="E386" s="2" t="s">
        <v>29</v>
      </c>
      <c r="F386" s="2" t="s">
        <v>334</v>
      </c>
      <c r="G386" s="5">
        <v>-8</v>
      </c>
      <c r="H386" s="5">
        <v>12.8</v>
      </c>
      <c r="I386" s="5">
        <v>-102.4</v>
      </c>
      <c r="J386" s="5">
        <v>-20459.200000000008</v>
      </c>
      <c r="K386" s="5" t="str" cm="1">
        <f t="array" ref="K386">_xlfn.LET(_xlpm.d,UPPER(TRIM(CLEAN(SUBSTITUTE(F386,CHAR(160),"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87" spans="2:11" x14ac:dyDescent="0.25">
      <c r="B387" s="21">
        <v>45903</v>
      </c>
      <c r="C387" s="2" t="s">
        <v>1</v>
      </c>
      <c r="D387" s="2" t="s">
        <v>448</v>
      </c>
      <c r="E387" s="2" t="s">
        <v>60</v>
      </c>
      <c r="F387" s="2" t="s">
        <v>334</v>
      </c>
      <c r="G387" s="5">
        <v>-8</v>
      </c>
      <c r="H387" s="5">
        <v>12.8</v>
      </c>
      <c r="I387" s="5">
        <v>-102.4</v>
      </c>
      <c r="J387" s="5">
        <v>-20561.600000000009</v>
      </c>
      <c r="K387" s="5" t="str" cm="1">
        <f t="array" ref="K387">_xlfn.LET(_xlpm.d,UPPER(TRIM(CLEAN(SUBSTITUTE(F387,CHAR(160),"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88" spans="2:11" x14ac:dyDescent="0.25">
      <c r="B388" s="21">
        <v>45903</v>
      </c>
      <c r="C388" s="2" t="s">
        <v>1</v>
      </c>
      <c r="D388" s="2" t="s">
        <v>449</v>
      </c>
      <c r="E388" s="2" t="s">
        <v>40</v>
      </c>
      <c r="F388" s="2" t="s">
        <v>334</v>
      </c>
      <c r="G388" s="5">
        <v>-2</v>
      </c>
      <c r="H388" s="5">
        <v>12.8</v>
      </c>
      <c r="I388" s="5">
        <v>-25.6</v>
      </c>
      <c r="J388" s="5">
        <v>-20587.200000000008</v>
      </c>
      <c r="K388" s="5" t="str" cm="1">
        <f t="array" ref="K388">_xlfn.LET(_xlpm.d,UPPER(TRIM(CLEAN(SUBSTITUTE(F388,CHAR(160),"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89" spans="2:11" x14ac:dyDescent="0.25">
      <c r="B389" s="21">
        <v>45904</v>
      </c>
      <c r="C389" s="2" t="s">
        <v>1</v>
      </c>
      <c r="D389" s="2" t="s">
        <v>450</v>
      </c>
      <c r="E389" s="2" t="s">
        <v>304</v>
      </c>
      <c r="F389" s="2" t="s">
        <v>332</v>
      </c>
      <c r="G389" s="5">
        <v>-10</v>
      </c>
      <c r="H389" s="5">
        <v>12.95</v>
      </c>
      <c r="I389" s="5">
        <v>-129.5</v>
      </c>
      <c r="J389" s="5">
        <v>-20716.700000000008</v>
      </c>
      <c r="K389" s="5" t="str" cm="1">
        <f t="array" ref="K389">_xlfn.LET(_xlpm.d,UPPER(TRIM(CLEAN(SUBSTITUTE(F389,CHAR(160),"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90" spans="2:11" x14ac:dyDescent="0.25">
      <c r="B390" s="21">
        <v>45909</v>
      </c>
      <c r="C390" s="2" t="s">
        <v>1</v>
      </c>
      <c r="D390" s="2" t="s">
        <v>451</v>
      </c>
      <c r="E390" s="2" t="s">
        <v>27</v>
      </c>
      <c r="F390" s="2" t="s">
        <v>334</v>
      </c>
      <c r="G390" s="5">
        <v>-5</v>
      </c>
      <c r="H390" s="5">
        <v>12.8</v>
      </c>
      <c r="I390" s="5">
        <v>-64</v>
      </c>
      <c r="J390" s="5">
        <v>-20780.700000000008</v>
      </c>
      <c r="K390" s="5" t="str" cm="1">
        <f t="array" ref="K390">_xlfn.LET(_xlpm.d,UPPER(TRIM(CLEAN(SUBSTITUTE(F390,CHAR(160),"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91" spans="2:11" x14ac:dyDescent="0.25">
      <c r="B391" s="21">
        <v>45910</v>
      </c>
      <c r="C391" s="2" t="s">
        <v>1</v>
      </c>
      <c r="D391" s="2" t="s">
        <v>452</v>
      </c>
      <c r="E391" s="2" t="s">
        <v>446</v>
      </c>
      <c r="F391" s="2" t="s">
        <v>334</v>
      </c>
      <c r="G391" s="5">
        <v>-1</v>
      </c>
      <c r="H391" s="5">
        <v>12.8</v>
      </c>
      <c r="I391" s="5">
        <v>-12.8</v>
      </c>
      <c r="J391" s="5">
        <v>-20793.500000000007</v>
      </c>
      <c r="K391" s="5" t="str" cm="1">
        <f t="array" ref="K391">_xlfn.LET(_xlpm.d,UPPER(TRIM(CLEAN(SUBSTITUTE(F391,CHAR(160),"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92" spans="2:11" x14ac:dyDescent="0.25">
      <c r="B392" s="21">
        <v>45910</v>
      </c>
      <c r="C392" s="2" t="s">
        <v>1</v>
      </c>
      <c r="D392" s="2" t="s">
        <v>453</v>
      </c>
      <c r="E392" s="2" t="s">
        <v>65</v>
      </c>
      <c r="F392" s="2" t="s">
        <v>332</v>
      </c>
      <c r="G392" s="5">
        <v>-2</v>
      </c>
      <c r="H392" s="5">
        <v>12.8</v>
      </c>
      <c r="I392" s="5">
        <v>-25.6</v>
      </c>
      <c r="J392" s="5">
        <v>-20819.100000000006</v>
      </c>
      <c r="K392" s="5" t="str" cm="1">
        <f t="array" ref="K392">_xlfn.LET(_xlpm.d,UPPER(TRIM(CLEAN(SUBSTITUTE(F392,CHAR(160),"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93" spans="2:11" x14ac:dyDescent="0.25">
      <c r="B393" s="21">
        <v>45910</v>
      </c>
      <c r="C393" s="2" t="s">
        <v>1</v>
      </c>
      <c r="D393" s="2" t="s">
        <v>454</v>
      </c>
      <c r="E393" s="2" t="s">
        <v>58</v>
      </c>
      <c r="F393" s="2" t="s">
        <v>332</v>
      </c>
      <c r="G393" s="5">
        <v>-21</v>
      </c>
      <c r="H393" s="5">
        <v>12.8</v>
      </c>
      <c r="I393" s="5">
        <v>-268.8</v>
      </c>
      <c r="J393" s="5">
        <v>-21087.900000000005</v>
      </c>
      <c r="K393" s="5" t="str" cm="1">
        <f t="array" ref="K393">_xlfn.LET(_xlpm.d,UPPER(TRIM(CLEAN(SUBSTITUTE(F393,CHAR(160),"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94" spans="2:11" x14ac:dyDescent="0.25">
      <c r="B394" s="21">
        <v>45915</v>
      </c>
      <c r="C394" s="2" t="s">
        <v>1</v>
      </c>
      <c r="D394" s="2" t="s">
        <v>241</v>
      </c>
      <c r="E394" s="2" t="s">
        <v>68</v>
      </c>
      <c r="F394" s="2" t="s">
        <v>334</v>
      </c>
      <c r="G394" s="5">
        <v>-1</v>
      </c>
      <c r="H394" s="5">
        <v>12.8</v>
      </c>
      <c r="I394" s="5">
        <v>-12.8</v>
      </c>
      <c r="J394" s="5">
        <v>-21100.700000000004</v>
      </c>
      <c r="K394" s="5" t="str" cm="1">
        <f t="array" ref="K394">_xlfn.LET(_xlpm.d,UPPER(TRIM(CLEAN(SUBSTITUTE(F394,CHAR(160),"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95" spans="2:11" x14ac:dyDescent="0.25">
      <c r="B395" s="21">
        <v>45917</v>
      </c>
      <c r="C395" s="2" t="s">
        <v>1</v>
      </c>
      <c r="D395" s="2" t="s">
        <v>246</v>
      </c>
      <c r="E395" s="2" t="s">
        <v>89</v>
      </c>
      <c r="F395" s="2" t="s">
        <v>334</v>
      </c>
      <c r="G395" s="5">
        <v>-1</v>
      </c>
      <c r="H395" s="5">
        <v>12.8</v>
      </c>
      <c r="I395" s="5">
        <v>-12.8</v>
      </c>
      <c r="J395" s="5">
        <v>-21113.500000000004</v>
      </c>
      <c r="K395" s="5" t="str" cm="1">
        <f t="array" ref="K395">_xlfn.LET(_xlpm.d,UPPER(TRIM(CLEAN(SUBSTITUTE(F395,CHAR(160),"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96" spans="2:11" x14ac:dyDescent="0.25">
      <c r="B396" s="21">
        <v>45917</v>
      </c>
      <c r="C396" s="2" t="s">
        <v>1</v>
      </c>
      <c r="D396" s="2" t="s">
        <v>455</v>
      </c>
      <c r="E396" s="2" t="s">
        <v>65</v>
      </c>
      <c r="F396" s="2" t="s">
        <v>334</v>
      </c>
      <c r="G396" s="5">
        <v>-1</v>
      </c>
      <c r="H396" s="5">
        <v>12.8</v>
      </c>
      <c r="I396" s="5">
        <v>-12.8</v>
      </c>
      <c r="J396" s="5">
        <v>-21126.300000000003</v>
      </c>
      <c r="K396" s="5" t="str" cm="1">
        <f t="array" ref="K396">_xlfn.LET(_xlpm.d,UPPER(TRIM(CLEAN(SUBSTITUTE(F396,CHAR(160),"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97" spans="2:11" x14ac:dyDescent="0.25">
      <c r="B397" s="21">
        <v>45917</v>
      </c>
      <c r="C397" s="2" t="s">
        <v>1</v>
      </c>
      <c r="D397" s="2" t="s">
        <v>248</v>
      </c>
      <c r="E397" s="2" t="s">
        <v>29</v>
      </c>
      <c r="F397" s="2" t="s">
        <v>334</v>
      </c>
      <c r="G397" s="5">
        <v>-7</v>
      </c>
      <c r="H397" s="5">
        <v>12.8</v>
      </c>
      <c r="I397" s="5">
        <v>-89.6</v>
      </c>
      <c r="J397" s="5">
        <v>-21215.9</v>
      </c>
      <c r="K397" s="5" t="str" cm="1">
        <f t="array" ref="K397">_xlfn.LET(_xlpm.d,UPPER(TRIM(CLEAN(SUBSTITUTE(F397,CHAR(160),"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98" spans="2:11" x14ac:dyDescent="0.25">
      <c r="B398" s="21">
        <v>45918</v>
      </c>
      <c r="C398" s="2" t="s">
        <v>1</v>
      </c>
      <c r="D398" s="2" t="s">
        <v>456</v>
      </c>
      <c r="E398" s="2" t="s">
        <v>19</v>
      </c>
      <c r="F398" s="2" t="s">
        <v>334</v>
      </c>
      <c r="G398" s="5">
        <v>-1</v>
      </c>
      <c r="H398" s="5">
        <v>12.8</v>
      </c>
      <c r="I398" s="5">
        <v>-12.8</v>
      </c>
      <c r="J398" s="5">
        <v>-21228.7</v>
      </c>
      <c r="K398" s="5" t="str" cm="1">
        <f t="array" ref="K398">_xlfn.LET(_xlpm.d,UPPER(TRIM(CLEAN(SUBSTITUTE(F398,CHAR(160),"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399" spans="2:11" x14ac:dyDescent="0.25">
      <c r="B399" s="21">
        <v>45918</v>
      </c>
      <c r="C399" s="2" t="s">
        <v>1</v>
      </c>
      <c r="D399" s="2" t="s">
        <v>457</v>
      </c>
      <c r="E399" s="2" t="s">
        <v>99</v>
      </c>
      <c r="F399" s="2" t="s">
        <v>334</v>
      </c>
      <c r="G399" s="5">
        <v>-3</v>
      </c>
      <c r="H399" s="5">
        <v>12.8</v>
      </c>
      <c r="I399" s="5">
        <v>-38.4</v>
      </c>
      <c r="J399" s="5">
        <v>-21267.100000000002</v>
      </c>
      <c r="K399" s="5" t="str" cm="1">
        <f t="array" ref="K399">_xlfn.LET(_xlpm.d,UPPER(TRIM(CLEAN(SUBSTITUTE(F399,CHAR(160),"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00" spans="2:11" x14ac:dyDescent="0.25">
      <c r="B400" s="21">
        <v>45919</v>
      </c>
      <c r="C400" s="2" t="s">
        <v>1</v>
      </c>
      <c r="D400" s="2" t="s">
        <v>458</v>
      </c>
      <c r="E400" s="2" t="s">
        <v>60</v>
      </c>
      <c r="F400" s="2" t="s">
        <v>334</v>
      </c>
      <c r="G400" s="5">
        <v>-10</v>
      </c>
      <c r="H400" s="5">
        <v>12.8</v>
      </c>
      <c r="I400" s="5">
        <v>-128</v>
      </c>
      <c r="J400" s="5">
        <v>-21395.100000000002</v>
      </c>
      <c r="K400" s="5" t="str" cm="1">
        <f t="array" ref="K400">_xlfn.LET(_xlpm.d,UPPER(TRIM(CLEAN(SUBSTITUTE(F400,CHAR(160),"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01" spans="2:11" x14ac:dyDescent="0.25">
      <c r="B401" s="21">
        <v>45923</v>
      </c>
      <c r="C401" s="2" t="s">
        <v>1</v>
      </c>
      <c r="D401" s="2" t="s">
        <v>459</v>
      </c>
      <c r="E401" s="2" t="s">
        <v>446</v>
      </c>
      <c r="F401" s="2" t="s">
        <v>334</v>
      </c>
      <c r="G401" s="5">
        <v>-5</v>
      </c>
      <c r="H401" s="5">
        <v>12.8</v>
      </c>
      <c r="I401" s="5">
        <v>-64</v>
      </c>
      <c r="J401" s="5">
        <v>-21459.100000000002</v>
      </c>
      <c r="K401" s="5" t="str" cm="1">
        <f t="array" ref="K401">_xlfn.LET(_xlpm.d,UPPER(TRIM(CLEAN(SUBSTITUTE(F401,CHAR(160),"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02" spans="2:11" x14ac:dyDescent="0.25">
      <c r="B402" s="21">
        <v>45923</v>
      </c>
      <c r="C402" s="2" t="s">
        <v>1</v>
      </c>
      <c r="D402" s="2" t="s">
        <v>254</v>
      </c>
      <c r="E402" s="2" t="s">
        <v>49</v>
      </c>
      <c r="F402" s="2" t="s">
        <v>334</v>
      </c>
      <c r="G402" s="5">
        <v>-2</v>
      </c>
      <c r="H402" s="5">
        <v>12.8</v>
      </c>
      <c r="I402" s="5">
        <v>-25.6</v>
      </c>
      <c r="J402" s="5">
        <v>-21484.7</v>
      </c>
      <c r="K402" s="5" t="str" cm="1">
        <f t="array" ref="K402">_xlfn.LET(_xlpm.d,UPPER(TRIM(CLEAN(SUBSTITUTE(F402,CHAR(160),"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03" spans="2:11" x14ac:dyDescent="0.25">
      <c r="B403" s="21">
        <v>45923</v>
      </c>
      <c r="C403" s="2" t="s">
        <v>1</v>
      </c>
      <c r="D403" s="2" t="s">
        <v>460</v>
      </c>
      <c r="E403" s="2" t="s">
        <v>27</v>
      </c>
      <c r="F403" s="2" t="s">
        <v>334</v>
      </c>
      <c r="G403" s="5">
        <v>-28</v>
      </c>
      <c r="H403" s="5">
        <v>12.8</v>
      </c>
      <c r="I403" s="5">
        <v>-358.4</v>
      </c>
      <c r="J403" s="5">
        <v>-21843.100000000002</v>
      </c>
      <c r="K403" s="5" t="str" cm="1">
        <f t="array" ref="K403">_xlfn.LET(_xlpm.d,UPPER(TRIM(CLEAN(SUBSTITUTE(F403,CHAR(160),"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04" spans="2:11" x14ac:dyDescent="0.25">
      <c r="B404" s="21">
        <v>45923</v>
      </c>
      <c r="C404" s="2" t="s">
        <v>1</v>
      </c>
      <c r="D404" s="2" t="s">
        <v>256</v>
      </c>
      <c r="E404" s="2" t="s">
        <v>14</v>
      </c>
      <c r="F404" s="2" t="s">
        <v>334</v>
      </c>
      <c r="G404" s="5">
        <v>-33</v>
      </c>
      <c r="H404" s="5">
        <v>12.8</v>
      </c>
      <c r="I404" s="5">
        <v>-422.4</v>
      </c>
      <c r="J404" s="5">
        <v>-22265.500000000004</v>
      </c>
      <c r="K404" s="5" t="str" cm="1">
        <f t="array" ref="K404">_xlfn.LET(_xlpm.d,UPPER(TRIM(CLEAN(SUBSTITUTE(F404,CHAR(160),"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05" spans="2:11" x14ac:dyDescent="0.25">
      <c r="B405" s="21">
        <v>45923</v>
      </c>
      <c r="C405" s="2" t="s">
        <v>1</v>
      </c>
      <c r="D405" s="2" t="s">
        <v>461</v>
      </c>
      <c r="E405" s="2" t="s">
        <v>153</v>
      </c>
      <c r="F405" s="2" t="s">
        <v>334</v>
      </c>
      <c r="G405" s="5">
        <v>-21</v>
      </c>
      <c r="H405" s="5">
        <v>12.8</v>
      </c>
      <c r="I405" s="5">
        <v>-268.8</v>
      </c>
      <c r="J405" s="5">
        <v>-22534.300000000003</v>
      </c>
      <c r="K405" s="5" t="str" cm="1">
        <f t="array" ref="K405">_xlfn.LET(_xlpm.d,UPPER(TRIM(CLEAN(SUBSTITUTE(F405,CHAR(160),"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06" spans="2:11" x14ac:dyDescent="0.25">
      <c r="B406" s="21">
        <v>45923</v>
      </c>
      <c r="C406" s="2" t="s">
        <v>1</v>
      </c>
      <c r="D406" s="2" t="s">
        <v>462</v>
      </c>
      <c r="E406" s="2" t="s">
        <v>159</v>
      </c>
      <c r="F406" s="2" t="s">
        <v>334</v>
      </c>
      <c r="G406" s="5">
        <v>-14</v>
      </c>
      <c r="H406" s="5">
        <v>12.8</v>
      </c>
      <c r="I406" s="5">
        <v>-179.2</v>
      </c>
      <c r="J406" s="5">
        <v>-22713.500000000004</v>
      </c>
      <c r="K406" s="5" t="str" cm="1">
        <f t="array" ref="K406">_xlfn.LET(_xlpm.d,UPPER(TRIM(CLEAN(SUBSTITUTE(F406,CHAR(160),"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07" spans="2:11" x14ac:dyDescent="0.25">
      <c r="B407" s="21">
        <v>45924</v>
      </c>
      <c r="C407" s="2" t="s">
        <v>1</v>
      </c>
      <c r="D407" s="2" t="s">
        <v>463</v>
      </c>
      <c r="E407" s="2" t="s">
        <v>65</v>
      </c>
      <c r="F407" s="2" t="s">
        <v>334</v>
      </c>
      <c r="G407" s="5">
        <v>-3</v>
      </c>
      <c r="H407" s="5">
        <v>12.8</v>
      </c>
      <c r="I407" s="5">
        <v>-38.4</v>
      </c>
      <c r="J407" s="5">
        <v>-22751.900000000005</v>
      </c>
      <c r="K407" s="5" t="str" cm="1">
        <f t="array" ref="K407">_xlfn.LET(_xlpm.d,UPPER(TRIM(CLEAN(SUBSTITUTE(F407,CHAR(160),"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08" spans="2:11" x14ac:dyDescent="0.25">
      <c r="B408" s="21">
        <v>45925</v>
      </c>
      <c r="C408" s="2" t="s">
        <v>1</v>
      </c>
      <c r="D408" s="2" t="s">
        <v>257</v>
      </c>
      <c r="E408" s="2" t="s">
        <v>29</v>
      </c>
      <c r="F408" s="2" t="s">
        <v>334</v>
      </c>
      <c r="G408" s="5">
        <v>-5</v>
      </c>
      <c r="H408" s="5">
        <v>12.8</v>
      </c>
      <c r="I408" s="5">
        <v>-64</v>
      </c>
      <c r="J408" s="5">
        <v>-22815.900000000005</v>
      </c>
      <c r="K408" s="5" t="str" cm="1">
        <f t="array" ref="K408">_xlfn.LET(_xlpm.d,UPPER(TRIM(CLEAN(SUBSTITUTE(F408,CHAR(160),"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09" spans="2:11" x14ac:dyDescent="0.25">
      <c r="B409" s="21">
        <v>45926</v>
      </c>
      <c r="C409" s="2" t="s">
        <v>1</v>
      </c>
      <c r="D409" s="2" t="s">
        <v>464</v>
      </c>
      <c r="E409" s="2" t="s">
        <v>465</v>
      </c>
      <c r="F409" s="2" t="s">
        <v>334</v>
      </c>
      <c r="G409" s="5">
        <v>-6</v>
      </c>
      <c r="H409" s="5">
        <v>12.8</v>
      </c>
      <c r="I409" s="5">
        <v>-76.8</v>
      </c>
      <c r="J409" s="5">
        <v>-22892.700000000004</v>
      </c>
      <c r="K409" s="5" t="str" cm="1">
        <f t="array" ref="K409">_xlfn.LET(_xlpm.d,UPPER(TRIM(CLEAN(SUBSTITUTE(F409,CHAR(160),"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10" spans="2:11" x14ac:dyDescent="0.25">
      <c r="B410" s="21">
        <v>45930</v>
      </c>
      <c r="C410" s="2" t="s">
        <v>1</v>
      </c>
      <c r="D410" s="2" t="s">
        <v>466</v>
      </c>
      <c r="E410" s="2" t="s">
        <v>49</v>
      </c>
      <c r="F410" s="2" t="s">
        <v>334</v>
      </c>
      <c r="G410" s="5">
        <v>-4</v>
      </c>
      <c r="H410" s="5">
        <v>12.8</v>
      </c>
      <c r="I410" s="5">
        <v>-51.2</v>
      </c>
      <c r="J410" s="5">
        <v>-22943.900000000005</v>
      </c>
      <c r="K410" s="5" t="str" cm="1">
        <f t="array" ref="K410">_xlfn.LET(_xlpm.d,UPPER(TRIM(CLEAN(SUBSTITUTE(F410,CHAR(160),"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11" spans="2:11" x14ac:dyDescent="0.25">
      <c r="B411" s="21">
        <v>45930</v>
      </c>
      <c r="C411" s="2" t="s">
        <v>1</v>
      </c>
      <c r="D411" s="2" t="s">
        <v>467</v>
      </c>
      <c r="E411" s="2" t="s">
        <v>153</v>
      </c>
      <c r="F411" s="2" t="s">
        <v>334</v>
      </c>
      <c r="G411" s="5">
        <v>-4</v>
      </c>
      <c r="H411" s="5">
        <v>12.8</v>
      </c>
      <c r="I411" s="5">
        <v>-51.2</v>
      </c>
      <c r="J411" s="5">
        <v>-22995.100000000006</v>
      </c>
      <c r="K411" s="5" t="str" cm="1">
        <f t="array" ref="K411">_xlfn.LET(_xlpm.d,UPPER(TRIM(CLEAN(SUBSTITUTE(F411,CHAR(160),"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12" spans="2:11" x14ac:dyDescent="0.25">
      <c r="B412" s="21">
        <v>45932</v>
      </c>
      <c r="C412" s="2" t="s">
        <v>1</v>
      </c>
      <c r="D412" s="2" t="s">
        <v>468</v>
      </c>
      <c r="E412" s="2" t="s">
        <v>19</v>
      </c>
      <c r="F412" s="2" t="s">
        <v>334</v>
      </c>
      <c r="G412" s="5">
        <v>-12</v>
      </c>
      <c r="H412" s="5">
        <v>12.8</v>
      </c>
      <c r="I412" s="5">
        <v>-153.6</v>
      </c>
      <c r="J412" s="5">
        <v>-23148.700000000004</v>
      </c>
      <c r="K412" s="5" t="str" cm="1">
        <f t="array" ref="K412">_xlfn.LET(_xlpm.d,UPPER(TRIM(CLEAN(SUBSTITUTE(F412,CHAR(160),"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13" spans="2:11" x14ac:dyDescent="0.25">
      <c r="B413" s="21">
        <v>45933</v>
      </c>
      <c r="C413" s="2" t="s">
        <v>1</v>
      </c>
      <c r="D413" s="2" t="s">
        <v>260</v>
      </c>
      <c r="E413" s="2" t="s">
        <v>76</v>
      </c>
      <c r="F413" s="2" t="s">
        <v>332</v>
      </c>
      <c r="G413" s="5">
        <v>-10</v>
      </c>
      <c r="H413" s="5">
        <v>12.8</v>
      </c>
      <c r="I413" s="5">
        <v>-128</v>
      </c>
      <c r="J413" s="5">
        <v>-23276.700000000004</v>
      </c>
      <c r="K413" s="5" t="str" cm="1">
        <f t="array" ref="K413">_xlfn.LET(_xlpm.d,UPPER(TRIM(CLEAN(SUBSTITUTE(F413,CHAR(160),"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14" spans="2:11" x14ac:dyDescent="0.25">
      <c r="B414" s="21">
        <v>45933</v>
      </c>
      <c r="C414" s="2" t="s">
        <v>1</v>
      </c>
      <c r="D414" s="2" t="s">
        <v>469</v>
      </c>
      <c r="E414" s="2" t="s">
        <v>24</v>
      </c>
      <c r="F414" s="2" t="s">
        <v>334</v>
      </c>
      <c r="G414" s="5">
        <v>-6</v>
      </c>
      <c r="H414" s="5">
        <v>12.8</v>
      </c>
      <c r="I414" s="5">
        <v>-76.8</v>
      </c>
      <c r="J414" s="5">
        <v>-23353.500000000004</v>
      </c>
      <c r="K414" s="5" t="str" cm="1">
        <f t="array" ref="K414">_xlfn.LET(_xlpm.d,UPPER(TRIM(CLEAN(SUBSTITUTE(F414,CHAR(160),"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15" spans="2:11" x14ac:dyDescent="0.25">
      <c r="B415" s="21">
        <v>45937</v>
      </c>
      <c r="C415" s="2" t="s">
        <v>1</v>
      </c>
      <c r="D415" s="2" t="s">
        <v>470</v>
      </c>
      <c r="E415" s="2" t="s">
        <v>35</v>
      </c>
      <c r="F415" s="2" t="s">
        <v>334</v>
      </c>
      <c r="G415" s="5">
        <v>-10</v>
      </c>
      <c r="H415" s="5">
        <v>12.8</v>
      </c>
      <c r="I415" s="5">
        <v>-128</v>
      </c>
      <c r="J415" s="5">
        <v>-23481.500000000004</v>
      </c>
      <c r="K415" s="5" t="str" cm="1">
        <f t="array" ref="K415">_xlfn.LET(_xlpm.d,UPPER(TRIM(CLEAN(SUBSTITUTE(F415,CHAR(160),"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16" spans="2:11" x14ac:dyDescent="0.25">
      <c r="B416" s="21">
        <v>45937</v>
      </c>
      <c r="C416" s="2" t="s">
        <v>1</v>
      </c>
      <c r="D416" s="2" t="s">
        <v>471</v>
      </c>
      <c r="E416" s="2" t="s">
        <v>60</v>
      </c>
      <c r="F416" s="2" t="s">
        <v>334</v>
      </c>
      <c r="G416" s="5">
        <v>-11</v>
      </c>
      <c r="H416" s="5">
        <v>12.8</v>
      </c>
      <c r="I416" s="5">
        <v>-140.80000000000001</v>
      </c>
      <c r="J416" s="5">
        <v>-23622.300000000003</v>
      </c>
      <c r="K416" s="5" t="str" cm="1">
        <f t="array" ref="K416">_xlfn.LET(_xlpm.d,UPPER(TRIM(CLEAN(SUBSTITUTE(F416,CHAR(160),"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17" spans="2:11" x14ac:dyDescent="0.25">
      <c r="B417" s="21">
        <v>45938</v>
      </c>
      <c r="C417" s="2" t="s">
        <v>1</v>
      </c>
      <c r="D417" s="2" t="s">
        <v>472</v>
      </c>
      <c r="E417" s="2" t="s">
        <v>32</v>
      </c>
      <c r="F417" s="2" t="s">
        <v>334</v>
      </c>
      <c r="G417" s="5">
        <v>-3</v>
      </c>
      <c r="H417" s="5">
        <v>12.8</v>
      </c>
      <c r="I417" s="5">
        <v>-38.4</v>
      </c>
      <c r="J417" s="5">
        <v>-23660.700000000004</v>
      </c>
      <c r="K417" s="5" t="str" cm="1">
        <f t="array" ref="K417">_xlfn.LET(_xlpm.d,UPPER(TRIM(CLEAN(SUBSTITUTE(F417,CHAR(160),"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18" spans="2:11" x14ac:dyDescent="0.25">
      <c r="B418" s="21">
        <v>45938</v>
      </c>
      <c r="C418" s="2" t="s">
        <v>1</v>
      </c>
      <c r="D418" s="2" t="s">
        <v>473</v>
      </c>
      <c r="E418" s="2" t="s">
        <v>446</v>
      </c>
      <c r="F418" s="2" t="s">
        <v>334</v>
      </c>
      <c r="G418" s="5">
        <v>-2</v>
      </c>
      <c r="H418" s="5">
        <v>12.8</v>
      </c>
      <c r="I418" s="5">
        <v>-25.6</v>
      </c>
      <c r="J418" s="5">
        <v>-23686.300000000003</v>
      </c>
      <c r="K418" s="5" t="str" cm="1">
        <f t="array" ref="K418">_xlfn.LET(_xlpm.d,UPPER(TRIM(CLEAN(SUBSTITUTE(F418,CHAR(160),"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19" spans="2:11" x14ac:dyDescent="0.25">
      <c r="B419" s="21">
        <v>45939</v>
      </c>
      <c r="C419" s="2" t="s">
        <v>1</v>
      </c>
      <c r="D419" s="2" t="s">
        <v>474</v>
      </c>
      <c r="E419" s="2" t="s">
        <v>129</v>
      </c>
      <c r="F419" s="2" t="s">
        <v>334</v>
      </c>
      <c r="G419" s="5">
        <v>-2</v>
      </c>
      <c r="H419" s="5">
        <v>12.8</v>
      </c>
      <c r="I419" s="5">
        <v>-25.6</v>
      </c>
      <c r="J419" s="5">
        <v>-23711.9</v>
      </c>
      <c r="K419" s="5" t="str" cm="1">
        <f t="array" ref="K419">_xlfn.LET(_xlpm.d,UPPER(TRIM(CLEAN(SUBSTITUTE(F419,CHAR(160),"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20" spans="2:11" x14ac:dyDescent="0.25">
      <c r="B420" s="21">
        <v>45940</v>
      </c>
      <c r="C420" s="2" t="s">
        <v>1</v>
      </c>
      <c r="D420" s="2" t="s">
        <v>475</v>
      </c>
      <c r="E420" s="2" t="s">
        <v>24</v>
      </c>
      <c r="F420" s="2" t="s">
        <v>334</v>
      </c>
      <c r="G420" s="5">
        <v>-23</v>
      </c>
      <c r="H420" s="5">
        <v>12.8</v>
      </c>
      <c r="I420" s="5">
        <v>-294.39999999999998</v>
      </c>
      <c r="J420" s="5">
        <v>-24006.300000000003</v>
      </c>
      <c r="K420" s="5" t="str" cm="1">
        <f t="array" ref="K420">_xlfn.LET(_xlpm.d,UPPER(TRIM(CLEAN(SUBSTITUTE(F420,CHAR(160),"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21" spans="2:11" x14ac:dyDescent="0.25">
      <c r="B421" s="21">
        <v>45940</v>
      </c>
      <c r="C421" s="2" t="s">
        <v>1</v>
      </c>
      <c r="D421" s="2" t="s">
        <v>476</v>
      </c>
      <c r="E421" s="2" t="s">
        <v>3</v>
      </c>
      <c r="F421" s="2" t="s">
        <v>332</v>
      </c>
      <c r="G421" s="5">
        <v>-2</v>
      </c>
      <c r="H421" s="5">
        <v>11.9</v>
      </c>
      <c r="I421" s="5">
        <v>-23.8</v>
      </c>
      <c r="J421" s="5">
        <v>-24030.100000000002</v>
      </c>
      <c r="K421" s="5" t="str" cm="1">
        <f t="array" ref="K421">_xlfn.LET(_xlpm.d,UPPER(TRIM(CLEAN(SUBSTITUTE(F421,CHAR(160),"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22" spans="2:11" x14ac:dyDescent="0.25">
      <c r="B422" s="21">
        <v>45943</v>
      </c>
      <c r="C422" s="2" t="s">
        <v>1</v>
      </c>
      <c r="D422" s="2" t="s">
        <v>263</v>
      </c>
      <c r="E422" s="2" t="s">
        <v>68</v>
      </c>
      <c r="F422" s="2" t="s">
        <v>334</v>
      </c>
      <c r="G422" s="5">
        <v>-7</v>
      </c>
      <c r="H422" s="5">
        <v>12.8</v>
      </c>
      <c r="I422" s="5">
        <v>-89.6</v>
      </c>
      <c r="J422" s="5">
        <v>-24119.7</v>
      </c>
      <c r="K422" s="5" t="str" cm="1">
        <f t="array" ref="K422">_xlfn.LET(_xlpm.d,UPPER(TRIM(CLEAN(SUBSTITUTE(F422,CHAR(160),"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23" spans="2:11" x14ac:dyDescent="0.25">
      <c r="B423" s="21">
        <v>45944</v>
      </c>
      <c r="C423" s="2" t="s">
        <v>1</v>
      </c>
      <c r="D423" s="2" t="s">
        <v>477</v>
      </c>
      <c r="E423" s="2" t="s">
        <v>49</v>
      </c>
      <c r="F423" s="2" t="s">
        <v>334</v>
      </c>
      <c r="G423" s="5">
        <v>-4</v>
      </c>
      <c r="H423" s="5">
        <v>12.8</v>
      </c>
      <c r="I423" s="5">
        <v>-51.2</v>
      </c>
      <c r="J423" s="5">
        <v>-24170.9</v>
      </c>
      <c r="K423" s="5" t="str" cm="1">
        <f t="array" ref="K423">_xlfn.LET(_xlpm.d,UPPER(TRIM(CLEAN(SUBSTITUTE(F423,CHAR(160),"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24" spans="2:11" x14ac:dyDescent="0.25">
      <c r="B424" s="21">
        <v>45946</v>
      </c>
      <c r="C424" s="2" t="s">
        <v>1</v>
      </c>
      <c r="D424" s="2" t="s">
        <v>478</v>
      </c>
      <c r="E424" s="2" t="s">
        <v>99</v>
      </c>
      <c r="F424" s="2" t="s">
        <v>334</v>
      </c>
      <c r="G424" s="5">
        <v>-4</v>
      </c>
      <c r="H424" s="5">
        <v>12.8</v>
      </c>
      <c r="I424" s="5">
        <v>-51.2</v>
      </c>
      <c r="J424" s="5">
        <v>-24222.100000000002</v>
      </c>
      <c r="K424" s="5" t="str" cm="1">
        <f t="array" ref="K424">_xlfn.LET(_xlpm.d,UPPER(TRIM(CLEAN(SUBSTITUTE(F424,CHAR(160),"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25" spans="2:11" x14ac:dyDescent="0.25">
      <c r="B425" s="21">
        <v>45946</v>
      </c>
      <c r="C425" s="2" t="s">
        <v>1</v>
      </c>
      <c r="D425" s="2" t="s">
        <v>479</v>
      </c>
      <c r="E425" s="2" t="s">
        <v>38</v>
      </c>
      <c r="F425" s="2" t="s">
        <v>334</v>
      </c>
      <c r="G425" s="5">
        <v>-14</v>
      </c>
      <c r="H425" s="5">
        <v>12.8</v>
      </c>
      <c r="I425" s="5">
        <v>-179.2</v>
      </c>
      <c r="J425" s="5">
        <v>-24401.300000000003</v>
      </c>
      <c r="K425" s="5" t="str" cm="1">
        <f t="array" ref="K425">_xlfn.LET(_xlpm.d,UPPER(TRIM(CLEAN(SUBSTITUTE(F425,CHAR(160),"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26" spans="2:11" x14ac:dyDescent="0.25">
      <c r="B426" s="21">
        <v>45951</v>
      </c>
      <c r="C426" s="2" t="s">
        <v>1</v>
      </c>
      <c r="D426" s="2" t="s">
        <v>480</v>
      </c>
      <c r="E426" s="2" t="s">
        <v>92</v>
      </c>
      <c r="F426" s="2" t="s">
        <v>334</v>
      </c>
      <c r="G426" s="5">
        <v>-13</v>
      </c>
      <c r="H426" s="5">
        <v>12.8</v>
      </c>
      <c r="I426" s="5">
        <v>-166.4</v>
      </c>
      <c r="J426" s="5">
        <v>-24567.700000000004</v>
      </c>
      <c r="K426" s="5" t="str" cm="1">
        <f t="array" ref="K426">_xlfn.LET(_xlpm.d,UPPER(TRIM(CLEAN(SUBSTITUTE(F426,CHAR(160),"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27" spans="2:11" x14ac:dyDescent="0.25">
      <c r="B427" s="21">
        <v>45954</v>
      </c>
      <c r="C427" s="2" t="s">
        <v>1</v>
      </c>
      <c r="D427" s="2" t="s">
        <v>481</v>
      </c>
      <c r="E427" s="2" t="s">
        <v>62</v>
      </c>
      <c r="F427" s="2" t="s">
        <v>334</v>
      </c>
      <c r="G427" s="5">
        <v>-14</v>
      </c>
      <c r="H427" s="5">
        <v>12.8</v>
      </c>
      <c r="I427" s="5">
        <v>-179.2</v>
      </c>
      <c r="J427" s="5">
        <v>-24746.900000000005</v>
      </c>
      <c r="K427" s="5" t="str" cm="1">
        <f t="array" ref="K427">_xlfn.LET(_xlpm.d,UPPER(TRIM(CLEAN(SUBSTITUTE(F427,CHAR(160),"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28" spans="2:11" x14ac:dyDescent="0.25">
      <c r="B428" s="21">
        <v>45958</v>
      </c>
      <c r="C428" s="2" t="s">
        <v>1</v>
      </c>
      <c r="D428" s="2" t="s">
        <v>482</v>
      </c>
      <c r="E428" s="2" t="s">
        <v>446</v>
      </c>
      <c r="F428" s="2" t="s">
        <v>334</v>
      </c>
      <c r="G428" s="5">
        <v>-2</v>
      </c>
      <c r="H428" s="5">
        <v>12.8</v>
      </c>
      <c r="I428" s="5">
        <v>-25.6</v>
      </c>
      <c r="J428" s="5">
        <v>-24772.500000000004</v>
      </c>
      <c r="K428" s="5" t="str" cm="1">
        <f t="array" ref="K428">_xlfn.LET(_xlpm.d,UPPER(TRIM(CLEAN(SUBSTITUTE(F428,CHAR(160),"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29" spans="2:11" x14ac:dyDescent="0.25">
      <c r="B429" s="21">
        <v>45958</v>
      </c>
      <c r="C429" s="2" t="s">
        <v>1</v>
      </c>
      <c r="D429" s="2" t="s">
        <v>483</v>
      </c>
      <c r="E429" s="2" t="s">
        <v>27</v>
      </c>
      <c r="F429" s="2" t="s">
        <v>334</v>
      </c>
      <c r="G429" s="5">
        <v>-14</v>
      </c>
      <c r="H429" s="5">
        <v>12.8</v>
      </c>
      <c r="I429" s="5">
        <v>-179.2</v>
      </c>
      <c r="J429" s="5">
        <v>-24951.700000000004</v>
      </c>
      <c r="K429" s="5" t="str" cm="1">
        <f t="array" ref="K429">_xlfn.LET(_xlpm.d,UPPER(TRIM(CLEAN(SUBSTITUTE(F429,CHAR(160),"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30" spans="2:11" x14ac:dyDescent="0.25">
      <c r="B430" s="21">
        <v>45973</v>
      </c>
      <c r="C430" s="2" t="s">
        <v>1</v>
      </c>
      <c r="D430" s="2" t="s">
        <v>484</v>
      </c>
      <c r="E430" s="2" t="s">
        <v>129</v>
      </c>
      <c r="F430" s="2" t="s">
        <v>334</v>
      </c>
      <c r="G430" s="5">
        <v>-5</v>
      </c>
      <c r="H430" s="5">
        <v>12.8</v>
      </c>
      <c r="I430" s="5">
        <v>-64</v>
      </c>
      <c r="J430" s="5">
        <v>-25015.700000000004</v>
      </c>
      <c r="K430" s="5" t="str" cm="1">
        <f t="array" ref="K430">_xlfn.LET(_xlpm.d,UPPER(TRIM(CLEAN(SUBSTITUTE(F430,CHAR(160),"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31" spans="2:11" x14ac:dyDescent="0.25">
      <c r="B431" s="21">
        <v>45975</v>
      </c>
      <c r="C431" s="2" t="s">
        <v>1</v>
      </c>
      <c r="D431" s="2" t="s">
        <v>485</v>
      </c>
      <c r="E431" s="2" t="s">
        <v>76</v>
      </c>
      <c r="F431" s="2" t="s">
        <v>334</v>
      </c>
      <c r="G431" s="5">
        <v>-1</v>
      </c>
      <c r="H431" s="5">
        <v>12.8</v>
      </c>
      <c r="I431" s="5">
        <v>-12.8</v>
      </c>
      <c r="J431" s="5">
        <v>-25028.500000000004</v>
      </c>
      <c r="K431" s="5" t="str" cm="1">
        <f t="array" ref="K431">_xlfn.LET(_xlpm.d,UPPER(TRIM(CLEAN(SUBSTITUTE(F431,CHAR(160),"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32" spans="2:11" x14ac:dyDescent="0.25">
      <c r="B432" s="21">
        <v>45979</v>
      </c>
      <c r="C432" s="2" t="s">
        <v>1</v>
      </c>
      <c r="D432" s="2" t="s">
        <v>486</v>
      </c>
      <c r="E432" s="2" t="s">
        <v>35</v>
      </c>
      <c r="F432" s="2" t="s">
        <v>334</v>
      </c>
      <c r="G432" s="5">
        <v>-11</v>
      </c>
      <c r="H432" s="5">
        <v>12.8</v>
      </c>
      <c r="I432" s="5">
        <v>-140.80000000000001</v>
      </c>
      <c r="J432" s="5">
        <v>-25169.300000000003</v>
      </c>
      <c r="K432" s="5" t="str" cm="1">
        <f t="array" ref="K432">_xlfn.LET(_xlpm.d,UPPER(TRIM(CLEAN(SUBSTITUTE(F432,CHAR(160),"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33" spans="2:11" x14ac:dyDescent="0.25">
      <c r="B433" s="21">
        <v>45986</v>
      </c>
      <c r="C433" s="2" t="s">
        <v>1</v>
      </c>
      <c r="D433" s="2" t="s">
        <v>487</v>
      </c>
      <c r="E433" s="2" t="s">
        <v>14</v>
      </c>
      <c r="F433" s="2" t="s">
        <v>334</v>
      </c>
      <c r="G433" s="5">
        <v>-25</v>
      </c>
      <c r="H433" s="5">
        <v>12.8</v>
      </c>
      <c r="I433" s="5">
        <v>-320</v>
      </c>
      <c r="J433" s="5">
        <v>-25489.300000000003</v>
      </c>
      <c r="K433" s="5" t="str" cm="1">
        <f t="array" ref="K433">_xlfn.LET(_xlpm.d,UPPER(TRIM(CLEAN(SUBSTITUTE(F433,CHAR(160),"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34" spans="2:11" x14ac:dyDescent="0.25">
      <c r="B434" s="21">
        <v>45987</v>
      </c>
      <c r="C434" s="2" t="s">
        <v>1</v>
      </c>
      <c r="D434" s="2" t="s">
        <v>488</v>
      </c>
      <c r="E434" s="2" t="s">
        <v>40</v>
      </c>
      <c r="F434" s="2" t="s">
        <v>334</v>
      </c>
      <c r="G434" s="5">
        <v>-30</v>
      </c>
      <c r="H434" s="5">
        <v>12.8</v>
      </c>
      <c r="I434" s="5">
        <v>-384</v>
      </c>
      <c r="J434" s="5">
        <v>-25873.300000000003</v>
      </c>
      <c r="K434" s="5" t="str" cm="1">
        <f t="array" ref="K434">_xlfn.LET(_xlpm.d,UPPER(TRIM(CLEAN(SUBSTITUTE(F434,CHAR(160),"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35" spans="2:11" x14ac:dyDescent="0.25">
      <c r="B435" s="21">
        <v>45993</v>
      </c>
      <c r="C435" s="2" t="s">
        <v>1</v>
      </c>
      <c r="D435" s="2" t="s">
        <v>275</v>
      </c>
      <c r="E435" s="2" t="s">
        <v>32</v>
      </c>
      <c r="F435" s="2" t="s">
        <v>334</v>
      </c>
      <c r="G435" s="5">
        <v>-1</v>
      </c>
      <c r="H435" s="5">
        <v>12.8</v>
      </c>
      <c r="I435" s="5">
        <v>-12.8</v>
      </c>
      <c r="J435" s="5">
        <v>-25886.100000000002</v>
      </c>
      <c r="K435" s="5" t="str" cm="1">
        <f t="array" ref="K435">_xlfn.LET(_xlpm.d,UPPER(TRIM(CLEAN(SUBSTITUTE(F435,CHAR(160),"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36" spans="2:11" x14ac:dyDescent="0.25">
      <c r="B436" s="21">
        <v>45995</v>
      </c>
      <c r="C436" s="2" t="s">
        <v>1</v>
      </c>
      <c r="D436" s="2" t="s">
        <v>489</v>
      </c>
      <c r="E436" s="2" t="s">
        <v>19</v>
      </c>
      <c r="F436" s="2" t="s">
        <v>334</v>
      </c>
      <c r="G436" s="5">
        <v>-25</v>
      </c>
      <c r="H436" s="5">
        <v>12.8</v>
      </c>
      <c r="I436" s="5">
        <v>-320</v>
      </c>
      <c r="J436" s="5">
        <v>-26206.100000000002</v>
      </c>
      <c r="K436" s="5" t="str" cm="1">
        <f t="array" ref="K436">_xlfn.LET(_xlpm.d,UPPER(TRIM(CLEAN(SUBSTITUTE(F436,CHAR(160),"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37" spans="2:11" x14ac:dyDescent="0.25">
      <c r="B437" s="21">
        <v>45996</v>
      </c>
      <c r="C437" s="2" t="s">
        <v>1</v>
      </c>
      <c r="D437" s="2" t="s">
        <v>490</v>
      </c>
      <c r="E437" s="2" t="s">
        <v>24</v>
      </c>
      <c r="F437" s="2" t="s">
        <v>334</v>
      </c>
      <c r="G437" s="5">
        <v>-30</v>
      </c>
      <c r="H437" s="5">
        <v>12.8</v>
      </c>
      <c r="I437" s="5">
        <v>-384</v>
      </c>
      <c r="J437" s="5">
        <v>-26590.100000000002</v>
      </c>
      <c r="K437" s="5" t="str" cm="1">
        <f t="array" ref="K437">_xlfn.LET(_xlpm.d,UPPER(TRIM(CLEAN(SUBSTITUTE(F437,CHAR(160),"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38" spans="2:11" x14ac:dyDescent="0.25">
      <c r="B438" s="21">
        <v>45996</v>
      </c>
      <c r="C438" s="2" t="s">
        <v>1</v>
      </c>
      <c r="D438" s="2" t="s">
        <v>491</v>
      </c>
      <c r="E438" s="2" t="s">
        <v>76</v>
      </c>
      <c r="F438" s="2" t="s">
        <v>334</v>
      </c>
      <c r="G438" s="5">
        <v>-34</v>
      </c>
      <c r="H438" s="5">
        <v>12.8</v>
      </c>
      <c r="I438" s="5">
        <v>-435.2</v>
      </c>
      <c r="J438" s="5">
        <v>-27025.300000000003</v>
      </c>
      <c r="K438" s="5" t="str" cm="1">
        <f t="array" ref="K438">_xlfn.LET(_xlpm.d,UPPER(TRIM(CLEAN(SUBSTITUTE(F438,CHAR(160),"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39" spans="2:11" x14ac:dyDescent="0.25">
      <c r="B439" s="21">
        <v>46000</v>
      </c>
      <c r="C439" s="2" t="s">
        <v>1</v>
      </c>
      <c r="D439" s="2" t="s">
        <v>492</v>
      </c>
      <c r="E439" s="2" t="s">
        <v>27</v>
      </c>
      <c r="F439" s="2" t="s">
        <v>334</v>
      </c>
      <c r="G439" s="5">
        <v>-30</v>
      </c>
      <c r="H439" s="5">
        <v>12.8</v>
      </c>
      <c r="I439" s="5">
        <v>-384</v>
      </c>
      <c r="J439" s="5">
        <v>-27409.300000000003</v>
      </c>
      <c r="K439" s="5" t="str" cm="1">
        <f t="array" ref="K439">_xlfn.LET(_xlpm.d,UPPER(TRIM(CLEAN(SUBSTITUTE(F439,CHAR(160),"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40" spans="2:11" x14ac:dyDescent="0.25">
      <c r="B440" s="21">
        <v>46002</v>
      </c>
      <c r="C440" s="2" t="s">
        <v>1</v>
      </c>
      <c r="D440" s="2" t="s">
        <v>493</v>
      </c>
      <c r="E440" s="2" t="s">
        <v>84</v>
      </c>
      <c r="F440" s="2" t="s">
        <v>334</v>
      </c>
      <c r="G440" s="5">
        <v>-29</v>
      </c>
      <c r="H440" s="5">
        <v>12.8</v>
      </c>
      <c r="I440" s="5">
        <v>-371.2</v>
      </c>
      <c r="J440" s="5">
        <v>-27780.500000000004</v>
      </c>
      <c r="K440" s="5" t="str" cm="1">
        <f t="array" ref="K440">_xlfn.LET(_xlpm.d,UPPER(TRIM(CLEAN(SUBSTITUTE(F440,CHAR(160),"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41" spans="2:11" x14ac:dyDescent="0.25">
      <c r="B441" s="21">
        <v>46002</v>
      </c>
      <c r="C441" s="2" t="s">
        <v>1</v>
      </c>
      <c r="D441" s="2" t="s">
        <v>494</v>
      </c>
      <c r="E441" s="2" t="s">
        <v>19</v>
      </c>
      <c r="F441" s="2" t="s">
        <v>334</v>
      </c>
      <c r="G441" s="5">
        <v>-3</v>
      </c>
      <c r="H441" s="5">
        <v>12.8</v>
      </c>
      <c r="I441" s="5">
        <v>-38.4</v>
      </c>
      <c r="J441" s="5">
        <v>-27818.900000000005</v>
      </c>
      <c r="K441" s="5" t="str" cm="1">
        <f t="array" ref="K441">_xlfn.LET(_xlpm.d,UPPER(TRIM(CLEAN(SUBSTITUTE(F441,CHAR(160),"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42" spans="2:11" x14ac:dyDescent="0.25">
      <c r="B442" s="21">
        <v>46003</v>
      </c>
      <c r="C442" s="2" t="s">
        <v>1</v>
      </c>
      <c r="D442" s="2" t="s">
        <v>495</v>
      </c>
      <c r="E442" s="2" t="s">
        <v>141</v>
      </c>
      <c r="F442" s="2" t="s">
        <v>334</v>
      </c>
      <c r="G442" s="5">
        <v>-2</v>
      </c>
      <c r="H442" s="5">
        <v>12.8</v>
      </c>
      <c r="I442" s="5">
        <v>-25.6</v>
      </c>
      <c r="J442" s="5">
        <v>-27844.500000000004</v>
      </c>
      <c r="K442" s="5" t="str" cm="1">
        <f t="array" ref="K442">_xlfn.LET(_xlpm.d,UPPER(TRIM(CLEAN(SUBSTITUTE(F442,CHAR(160),"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43" spans="2:11" x14ac:dyDescent="0.25">
      <c r="B443" s="21">
        <v>46003</v>
      </c>
      <c r="C443" s="2" t="s">
        <v>1</v>
      </c>
      <c r="D443" s="2" t="s">
        <v>496</v>
      </c>
      <c r="E443" s="2" t="s">
        <v>76</v>
      </c>
      <c r="F443" s="2" t="s">
        <v>334</v>
      </c>
      <c r="G443" s="5">
        <v>-2</v>
      </c>
      <c r="H443" s="5">
        <v>12.8</v>
      </c>
      <c r="I443" s="5">
        <v>-25.6</v>
      </c>
      <c r="J443" s="5">
        <v>-27870.100000000002</v>
      </c>
      <c r="K443" s="5" t="str" cm="1">
        <f t="array" ref="K443">_xlfn.LET(_xlpm.d,UPPER(TRIM(CLEAN(SUBSTITUTE(F443,CHAR(160),"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44" spans="2:11" x14ac:dyDescent="0.25">
      <c r="B444" s="21">
        <v>46003</v>
      </c>
      <c r="C444" s="2" t="s">
        <v>1</v>
      </c>
      <c r="D444" s="2" t="s">
        <v>497</v>
      </c>
      <c r="E444" s="2" t="s">
        <v>38</v>
      </c>
      <c r="F444" s="2" t="s">
        <v>334</v>
      </c>
      <c r="G444" s="5">
        <v>-16</v>
      </c>
      <c r="H444" s="5">
        <v>12.8</v>
      </c>
      <c r="I444" s="5">
        <v>-204.8</v>
      </c>
      <c r="J444" s="5">
        <v>-28074.9</v>
      </c>
      <c r="K444" s="5" t="str" cm="1">
        <f t="array" ref="K444">_xlfn.LET(_xlpm.d,UPPER(TRIM(CLEAN(SUBSTITUTE(F444,CHAR(160),"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45" spans="2:11" x14ac:dyDescent="0.25">
      <c r="B445" s="21">
        <v>46008</v>
      </c>
      <c r="C445" s="2" t="s">
        <v>1</v>
      </c>
      <c r="D445" s="2" t="s">
        <v>66</v>
      </c>
      <c r="E445" s="2" t="s">
        <v>49</v>
      </c>
      <c r="F445" s="2" t="s">
        <v>334</v>
      </c>
      <c r="G445" s="5">
        <v>-10</v>
      </c>
      <c r="H445" s="5">
        <v>12.8</v>
      </c>
      <c r="I445" s="5">
        <v>-128</v>
      </c>
      <c r="J445" s="5">
        <v>-28202.9</v>
      </c>
      <c r="K445" s="5" t="str" cm="1">
        <f t="array" ref="K445">_xlfn.LET(_xlpm.d,UPPER(TRIM(CLEAN(SUBSTITUTE(F445,CHAR(160),"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46" spans="2:11" x14ac:dyDescent="0.25">
      <c r="B446" s="21">
        <v>46009</v>
      </c>
      <c r="C446" s="2" t="s">
        <v>1</v>
      </c>
      <c r="D446" s="2" t="s">
        <v>67</v>
      </c>
      <c r="E446" s="2" t="s">
        <v>68</v>
      </c>
      <c r="F446" s="2" t="s">
        <v>334</v>
      </c>
      <c r="G446" s="5">
        <v>-4</v>
      </c>
      <c r="H446" s="5">
        <v>12.8</v>
      </c>
      <c r="I446" s="5">
        <v>-51.2</v>
      </c>
      <c r="J446" s="5">
        <v>-28254.100000000002</v>
      </c>
      <c r="K446" s="5" t="str" cm="1">
        <f t="array" ref="K446">_xlfn.LET(_xlpm.d,UPPER(TRIM(CLEAN(SUBSTITUTE(F446,CHAR(160),"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47" spans="2:11" x14ac:dyDescent="0.25">
      <c r="B447" s="21">
        <v>46013</v>
      </c>
      <c r="C447" s="2" t="s">
        <v>1</v>
      </c>
      <c r="D447" s="2" t="s">
        <v>498</v>
      </c>
      <c r="E447" s="2" t="s">
        <v>62</v>
      </c>
      <c r="F447" s="2" t="s">
        <v>334</v>
      </c>
      <c r="G447" s="5">
        <v>-9</v>
      </c>
      <c r="H447" s="5">
        <v>12.8</v>
      </c>
      <c r="I447" s="5">
        <v>-115.2</v>
      </c>
      <c r="J447" s="5">
        <v>-28369.300000000003</v>
      </c>
      <c r="K447" s="5" t="str" cm="1">
        <f t="array" ref="K447">_xlfn.LET(_xlpm.d,UPPER(TRIM(CLEAN(SUBSTITUTE(F447,CHAR(160),"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48" spans="2:11" x14ac:dyDescent="0.25">
      <c r="B448" s="21">
        <v>46014</v>
      </c>
      <c r="C448" s="2" t="s">
        <v>1</v>
      </c>
      <c r="D448" s="2" t="s">
        <v>499</v>
      </c>
      <c r="E448" s="2" t="s">
        <v>49</v>
      </c>
      <c r="F448" s="2" t="s">
        <v>334</v>
      </c>
      <c r="G448" s="5">
        <v>-8</v>
      </c>
      <c r="H448" s="5">
        <v>12.8</v>
      </c>
      <c r="I448" s="5">
        <v>-102.4</v>
      </c>
      <c r="J448" s="5">
        <v>-28471.700000000004</v>
      </c>
      <c r="K448" s="5" t="str" cm="1">
        <f t="array" ref="K448">_xlfn.LET(_xlpm.d,UPPER(TRIM(CLEAN(SUBSTITUTE(F448,CHAR(160),"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49" spans="2:11" x14ac:dyDescent="0.25">
      <c r="B449" s="21">
        <v>46015</v>
      </c>
      <c r="C449" s="2" t="s">
        <v>1</v>
      </c>
      <c r="D449" s="2" t="s">
        <v>500</v>
      </c>
      <c r="E449" s="2" t="s">
        <v>40</v>
      </c>
      <c r="F449" s="2" t="s">
        <v>334</v>
      </c>
      <c r="G449" s="5">
        <v>-1</v>
      </c>
      <c r="H449" s="5">
        <v>12.8</v>
      </c>
      <c r="I449" s="5">
        <v>-12.8</v>
      </c>
      <c r="J449" s="5">
        <v>-28484.500000000004</v>
      </c>
      <c r="K449" s="5" t="str" cm="1">
        <f t="array" ref="K449">_xlfn.LET(_xlpm.d,UPPER(TRIM(CLEAN(SUBSTITUTE(F449,CHAR(160),"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50" spans="2:11" x14ac:dyDescent="0.25">
      <c r="B450" s="21">
        <v>46015</v>
      </c>
      <c r="C450" s="2" t="s">
        <v>1</v>
      </c>
      <c r="D450" s="2" t="s">
        <v>501</v>
      </c>
      <c r="E450" s="2" t="s">
        <v>129</v>
      </c>
      <c r="F450" s="2" t="s">
        <v>334</v>
      </c>
      <c r="G450" s="5">
        <v>-9</v>
      </c>
      <c r="H450" s="5">
        <v>12.8</v>
      </c>
      <c r="I450" s="5">
        <v>-115.2</v>
      </c>
      <c r="J450" s="5">
        <v>-28599.700000000004</v>
      </c>
      <c r="K450" s="5" t="str" cm="1">
        <f t="array" ref="K450">_xlfn.LET(_xlpm.d,UPPER(TRIM(CLEAN(SUBSTITUTE(F450,CHAR(160),"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51" spans="2:11" x14ac:dyDescent="0.25">
      <c r="B451" s="21">
        <v>46028</v>
      </c>
      <c r="C451" s="2" t="s">
        <v>1</v>
      </c>
      <c r="D451" s="2" t="s">
        <v>502</v>
      </c>
      <c r="E451" s="2" t="s">
        <v>27</v>
      </c>
      <c r="F451" s="2" t="s">
        <v>334</v>
      </c>
      <c r="G451" s="5">
        <v>-29</v>
      </c>
      <c r="H451" s="5">
        <v>12.8</v>
      </c>
      <c r="I451" s="5">
        <v>-371.2</v>
      </c>
      <c r="J451" s="5">
        <v>-28970.900000000005</v>
      </c>
      <c r="K451" s="5" t="str" cm="1">
        <f t="array" ref="K451">_xlfn.LET(_xlpm.d,UPPER(TRIM(CLEAN(SUBSTITUTE(F451,CHAR(160),"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52" spans="2:11" x14ac:dyDescent="0.25">
      <c r="B452" s="21">
        <v>46029</v>
      </c>
      <c r="C452" s="2" t="s">
        <v>1</v>
      </c>
      <c r="D452" s="2" t="s">
        <v>503</v>
      </c>
      <c r="E452" s="2" t="s">
        <v>129</v>
      </c>
      <c r="F452" s="2" t="s">
        <v>334</v>
      </c>
      <c r="G452" s="5">
        <v>-19</v>
      </c>
      <c r="H452" s="5">
        <v>12.8</v>
      </c>
      <c r="I452" s="5">
        <v>-243.2</v>
      </c>
      <c r="J452" s="5">
        <v>-29214.100000000006</v>
      </c>
      <c r="K452" s="5" t="str" cm="1">
        <f t="array" ref="K452">_xlfn.LET(_xlpm.d,UPPER(TRIM(CLEAN(SUBSTITUTE(F452,CHAR(160),"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53" spans="2:11" x14ac:dyDescent="0.25">
      <c r="B453" s="21">
        <v>46030</v>
      </c>
      <c r="C453" s="2" t="s">
        <v>1</v>
      </c>
      <c r="D453" s="2" t="s">
        <v>504</v>
      </c>
      <c r="E453" s="2" t="s">
        <v>141</v>
      </c>
      <c r="F453" s="2" t="s">
        <v>334</v>
      </c>
      <c r="G453" s="5">
        <v>-34</v>
      </c>
      <c r="H453" s="5">
        <v>12.8</v>
      </c>
      <c r="I453" s="5">
        <v>-435.2</v>
      </c>
      <c r="J453" s="5">
        <v>-29649.300000000007</v>
      </c>
      <c r="K453" s="5" t="str" cm="1">
        <f t="array" ref="K453">_xlfn.LET(_xlpm.d,UPPER(TRIM(CLEAN(SUBSTITUTE(F453,CHAR(160),"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54" spans="2:11" x14ac:dyDescent="0.25">
      <c r="B454" s="21">
        <v>46031</v>
      </c>
      <c r="C454" s="2" t="s">
        <v>1</v>
      </c>
      <c r="D454" s="2" t="s">
        <v>505</v>
      </c>
      <c r="E454" s="2" t="s">
        <v>99</v>
      </c>
      <c r="F454" s="2" t="s">
        <v>334</v>
      </c>
      <c r="G454" s="5">
        <v>-1</v>
      </c>
      <c r="H454" s="5">
        <v>12.8</v>
      </c>
      <c r="I454" s="5">
        <v>-12.8</v>
      </c>
      <c r="J454" s="5">
        <v>-29662.100000000006</v>
      </c>
      <c r="K454" s="5" t="str" cm="1">
        <f t="array" ref="K454">_xlfn.LET(_xlpm.d,UPPER(TRIM(CLEAN(SUBSTITUTE(F454,CHAR(160),"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55" spans="2:11" x14ac:dyDescent="0.25">
      <c r="B455" s="21">
        <v>46031</v>
      </c>
      <c r="C455" s="2" t="s">
        <v>1</v>
      </c>
      <c r="D455" s="2" t="s">
        <v>80</v>
      </c>
      <c r="E455" s="2" t="s">
        <v>76</v>
      </c>
      <c r="F455" s="2" t="s">
        <v>334</v>
      </c>
      <c r="G455" s="5">
        <v>-6</v>
      </c>
      <c r="H455" s="5">
        <v>12.8</v>
      </c>
      <c r="I455" s="5">
        <v>-76.8</v>
      </c>
      <c r="J455" s="5">
        <v>-29738.900000000005</v>
      </c>
      <c r="K455" s="5" t="str" cm="1">
        <f t="array" ref="K455">_xlfn.LET(_xlpm.d,UPPER(TRIM(CLEAN(SUBSTITUTE(F455,CHAR(160),"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56" spans="2:11" x14ac:dyDescent="0.25">
      <c r="B456" s="21">
        <v>46034</v>
      </c>
      <c r="C456" s="2" t="s">
        <v>1</v>
      </c>
      <c r="D456" s="2" t="s">
        <v>83</v>
      </c>
      <c r="E456" s="2" t="s">
        <v>84</v>
      </c>
      <c r="F456" s="2" t="s">
        <v>334</v>
      </c>
      <c r="G456" s="5">
        <v>-4</v>
      </c>
      <c r="H456" s="5">
        <v>12.8</v>
      </c>
      <c r="I456" s="5">
        <v>-51.2</v>
      </c>
      <c r="J456" s="5">
        <v>-29790.100000000006</v>
      </c>
      <c r="K456" s="5" t="str" cm="1">
        <f t="array" ref="K456">_xlfn.LET(_xlpm.d,UPPER(TRIM(CLEAN(SUBSTITUTE(F456,CHAR(160),"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57" spans="2:11" x14ac:dyDescent="0.25">
      <c r="B457" s="21">
        <v>46035</v>
      </c>
      <c r="C457" s="2" t="s">
        <v>1</v>
      </c>
      <c r="D457" s="2" t="s">
        <v>506</v>
      </c>
      <c r="E457" s="2" t="s">
        <v>27</v>
      </c>
      <c r="F457" s="2" t="s">
        <v>334</v>
      </c>
      <c r="G457" s="5">
        <v>-1</v>
      </c>
      <c r="H457" s="5">
        <v>12.8</v>
      </c>
      <c r="I457" s="5">
        <v>-12.8</v>
      </c>
      <c r="J457" s="5">
        <v>-29802.900000000005</v>
      </c>
      <c r="K457" s="5" t="str" cm="1">
        <f t="array" ref="K457">_xlfn.LET(_xlpm.d,UPPER(TRIM(CLEAN(SUBSTITUTE(F457,CHAR(160),"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58" spans="2:11" x14ac:dyDescent="0.25">
      <c r="B458" s="21">
        <v>46035</v>
      </c>
      <c r="C458" s="2" t="s">
        <v>1</v>
      </c>
      <c r="D458" s="2" t="s">
        <v>507</v>
      </c>
      <c r="E458" s="2" t="s">
        <v>49</v>
      </c>
      <c r="F458" s="2" t="s">
        <v>334</v>
      </c>
      <c r="G458" s="5">
        <v>-8</v>
      </c>
      <c r="H458" s="5">
        <v>12.8</v>
      </c>
      <c r="I458" s="5">
        <v>-102.4</v>
      </c>
      <c r="J458" s="5">
        <v>-29905.300000000007</v>
      </c>
      <c r="K458" s="5" t="str" cm="1">
        <f t="array" ref="K458">_xlfn.LET(_xlpm.d,UPPER(TRIM(CLEAN(SUBSTITUTE(F458,CHAR(160),"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59" spans="2:11" x14ac:dyDescent="0.25">
      <c r="B459" s="21">
        <v>46038</v>
      </c>
      <c r="C459" s="2" t="s">
        <v>1</v>
      </c>
      <c r="D459" s="2" t="s">
        <v>508</v>
      </c>
      <c r="E459" s="2" t="s">
        <v>143</v>
      </c>
      <c r="F459" s="2" t="s">
        <v>332</v>
      </c>
      <c r="G459" s="5">
        <v>-1</v>
      </c>
      <c r="H459" s="5">
        <v>11.95</v>
      </c>
      <c r="I459" s="5">
        <v>-11.95</v>
      </c>
      <c r="J459" s="5">
        <v>-29917.250000000007</v>
      </c>
      <c r="K459" s="5" t="str" cm="1">
        <f t="array" ref="K459">_xlfn.LET(_xlpm.d,UPPER(TRIM(CLEAN(SUBSTITUTE(F459,CHAR(160),"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60" spans="2:11" x14ac:dyDescent="0.25">
      <c r="B460" s="21">
        <v>46043</v>
      </c>
      <c r="C460" s="2" t="s">
        <v>1</v>
      </c>
      <c r="D460" s="2" t="s">
        <v>509</v>
      </c>
      <c r="E460" s="2" t="s">
        <v>129</v>
      </c>
      <c r="F460" s="2" t="s">
        <v>334</v>
      </c>
      <c r="G460" s="5">
        <v>-2</v>
      </c>
      <c r="H460" s="5">
        <v>12.8</v>
      </c>
      <c r="I460" s="5">
        <v>-25.6</v>
      </c>
      <c r="J460" s="5">
        <v>-29942.850000000006</v>
      </c>
      <c r="K460" s="5" t="str" cm="1">
        <f t="array" ref="K460">_xlfn.LET(_xlpm.d,UPPER(TRIM(CLEAN(SUBSTITUTE(F460,CHAR(160),"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61" spans="2:11" x14ac:dyDescent="0.25">
      <c r="B461" s="21">
        <v>46044</v>
      </c>
      <c r="C461" s="2" t="s">
        <v>1</v>
      </c>
      <c r="D461" s="2" t="s">
        <v>510</v>
      </c>
      <c r="E461" s="2" t="s">
        <v>19</v>
      </c>
      <c r="F461" s="2" t="s">
        <v>334</v>
      </c>
      <c r="G461" s="5">
        <v>-1</v>
      </c>
      <c r="H461" s="5">
        <v>12.8</v>
      </c>
      <c r="I461" s="5">
        <v>-12.8</v>
      </c>
      <c r="J461" s="5">
        <v>-29955.650000000005</v>
      </c>
      <c r="K461" s="5" t="str" cm="1">
        <f t="array" ref="K461">_xlfn.LET(_xlpm.d,UPPER(TRIM(CLEAN(SUBSTITUTE(F461,CHAR(160),"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62" spans="2:11" x14ac:dyDescent="0.25">
      <c r="B462" s="21">
        <v>46044</v>
      </c>
      <c r="C462" s="2" t="s">
        <v>1</v>
      </c>
      <c r="D462" s="2" t="s">
        <v>510</v>
      </c>
      <c r="E462" s="2" t="s">
        <v>19</v>
      </c>
      <c r="F462" s="2" t="s">
        <v>334</v>
      </c>
      <c r="G462" s="5">
        <v>-10</v>
      </c>
      <c r="H462" s="5">
        <v>12.8</v>
      </c>
      <c r="I462" s="5">
        <v>-128</v>
      </c>
      <c r="J462" s="5">
        <v>-30083.650000000005</v>
      </c>
      <c r="K462" s="5" t="str" cm="1">
        <f t="array" ref="K462">_xlfn.LET(_xlpm.d,UPPER(TRIM(CLEAN(SUBSTITUTE(F462,CHAR(160),"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63" spans="2:11" x14ac:dyDescent="0.25">
      <c r="B463" s="21">
        <v>46045</v>
      </c>
      <c r="C463" s="2" t="s">
        <v>1</v>
      </c>
      <c r="D463" s="2" t="s">
        <v>511</v>
      </c>
      <c r="E463" s="2" t="s">
        <v>76</v>
      </c>
      <c r="F463" s="2" t="s">
        <v>334</v>
      </c>
      <c r="G463" s="5">
        <v>-30</v>
      </c>
      <c r="H463" s="5">
        <v>12.8</v>
      </c>
      <c r="I463" s="5">
        <v>-384</v>
      </c>
      <c r="J463" s="5">
        <v>-30467.650000000005</v>
      </c>
      <c r="K463" s="5" t="str" cm="1">
        <f t="array" ref="K463">_xlfn.LET(_xlpm.d,UPPER(TRIM(CLEAN(SUBSTITUTE(F463,CHAR(160),"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64" spans="2:11" x14ac:dyDescent="0.25">
      <c r="B464" s="21">
        <v>46051</v>
      </c>
      <c r="C464" s="2" t="s">
        <v>1</v>
      </c>
      <c r="D464" s="2" t="s">
        <v>512</v>
      </c>
      <c r="E464" s="2" t="s">
        <v>19</v>
      </c>
      <c r="F464" s="2" t="s">
        <v>334</v>
      </c>
      <c r="G464" s="5">
        <v>-1</v>
      </c>
      <c r="H464" s="5">
        <v>12.8</v>
      </c>
      <c r="I464" s="5">
        <v>-12.8</v>
      </c>
      <c r="J464" s="5">
        <v>-30480.450000000004</v>
      </c>
      <c r="K464" s="5" t="str" cm="1">
        <f t="array" ref="K464">_xlfn.LET(_xlpm.d,UPPER(TRIM(CLEAN(SUBSTITUTE(F464,CHAR(160),"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65" spans="2:11" x14ac:dyDescent="0.25">
      <c r="B465" s="21">
        <v>46056</v>
      </c>
      <c r="C465" s="2" t="s">
        <v>1</v>
      </c>
      <c r="D465" s="2" t="s">
        <v>513</v>
      </c>
      <c r="E465" s="2" t="s">
        <v>49</v>
      </c>
      <c r="F465" s="2" t="s">
        <v>334</v>
      </c>
      <c r="G465" s="5">
        <v>-5</v>
      </c>
      <c r="H465" s="5">
        <v>12.8</v>
      </c>
      <c r="I465" s="5">
        <v>-64</v>
      </c>
      <c r="J465" s="5">
        <v>-30544.450000000004</v>
      </c>
      <c r="K465" s="5" t="str" cm="1">
        <f t="array" ref="K465">_xlfn.LET(_xlpm.d,UPPER(TRIM(CLEAN(SUBSTITUTE(F465,CHAR(160),"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66" spans="2:11" x14ac:dyDescent="0.25">
      <c r="B466" s="21">
        <v>46058</v>
      </c>
      <c r="C466" s="2" t="s">
        <v>1</v>
      </c>
      <c r="D466" s="2" t="s">
        <v>98</v>
      </c>
      <c r="E466" s="2" t="s">
        <v>99</v>
      </c>
      <c r="F466" s="2" t="s">
        <v>334</v>
      </c>
      <c r="G466" s="5">
        <v>-13</v>
      </c>
      <c r="H466" s="5">
        <v>12.8</v>
      </c>
      <c r="I466" s="5">
        <v>-166.4</v>
      </c>
      <c r="J466" s="5">
        <v>-30710.850000000006</v>
      </c>
      <c r="K466" s="5" t="str" cm="1">
        <f t="array" ref="K466">_xlfn.LET(_xlpm.d,UPPER(TRIM(CLEAN(SUBSTITUTE(F466,CHAR(160),"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67" spans="2:11" x14ac:dyDescent="0.25">
      <c r="B467" s="21">
        <v>46064</v>
      </c>
      <c r="C467" s="2" t="s">
        <v>1</v>
      </c>
      <c r="D467" s="2" t="s">
        <v>514</v>
      </c>
      <c r="E467" s="2" t="s">
        <v>65</v>
      </c>
      <c r="F467" s="2" t="s">
        <v>334</v>
      </c>
      <c r="G467" s="5">
        <v>-14</v>
      </c>
      <c r="H467" s="5">
        <v>12.8</v>
      </c>
      <c r="I467" s="5">
        <v>-179.2</v>
      </c>
      <c r="J467" s="5">
        <v>-30890.050000000007</v>
      </c>
      <c r="K467" s="5" t="str" cm="1">
        <f t="array" ref="K467">_xlfn.LET(_xlpm.d,UPPER(TRIM(CLEAN(SUBSTITUTE(F467,CHAR(160),"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68" spans="2:11" x14ac:dyDescent="0.25">
      <c r="B468" s="21">
        <v>46065</v>
      </c>
      <c r="C468" s="2" t="s">
        <v>1</v>
      </c>
      <c r="D468" s="2" t="s">
        <v>515</v>
      </c>
      <c r="E468" s="2" t="s">
        <v>129</v>
      </c>
      <c r="F468" s="2" t="s">
        <v>334</v>
      </c>
      <c r="G468" s="5">
        <v>-6</v>
      </c>
      <c r="H468" s="5">
        <v>12.8</v>
      </c>
      <c r="I468" s="5">
        <v>-76.8</v>
      </c>
      <c r="J468" s="5">
        <v>-30966.850000000006</v>
      </c>
      <c r="K468" s="5" t="str" cm="1">
        <f t="array" ref="K468">_xlfn.LET(_xlpm.d,UPPER(TRIM(CLEAN(SUBSTITUTE(F468,CHAR(160),"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69" spans="2:11" x14ac:dyDescent="0.25">
      <c r="B469" s="21">
        <v>46066</v>
      </c>
      <c r="C469" s="2" t="s">
        <v>1</v>
      </c>
      <c r="D469" s="2" t="s">
        <v>516</v>
      </c>
      <c r="E469" s="2" t="s">
        <v>76</v>
      </c>
      <c r="F469" s="2" t="s">
        <v>334</v>
      </c>
      <c r="G469" s="5">
        <v>-8</v>
      </c>
      <c r="H469" s="5">
        <v>12.8</v>
      </c>
      <c r="I469" s="5">
        <v>-102.4</v>
      </c>
      <c r="J469" s="5">
        <v>-31069.250000000007</v>
      </c>
      <c r="K469" s="5" t="str" cm="1">
        <f t="array" ref="K469">_xlfn.LET(_xlpm.d,UPPER(TRIM(CLEAN(SUBSTITUTE(F469,CHAR(160),"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70" spans="2:11" x14ac:dyDescent="0.25">
      <c r="B470" s="21">
        <v>46070</v>
      </c>
      <c r="C470" s="2" t="s">
        <v>1</v>
      </c>
      <c r="D470" s="2" t="s">
        <v>517</v>
      </c>
      <c r="E470" s="2" t="s">
        <v>49</v>
      </c>
      <c r="F470" s="2" t="s">
        <v>334</v>
      </c>
      <c r="G470" s="5">
        <v>-16</v>
      </c>
      <c r="H470" s="5">
        <v>12.8</v>
      </c>
      <c r="I470" s="5">
        <v>-204.8</v>
      </c>
      <c r="J470" s="5">
        <v>-31274.050000000007</v>
      </c>
      <c r="K470" s="5" t="str" cm="1">
        <f t="array" ref="K470">_xlfn.LET(_xlpm.d,UPPER(TRIM(CLEAN(SUBSTITUTE(F470,CHAR(160),"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71" spans="2:11" x14ac:dyDescent="0.25">
      <c r="B471" s="21">
        <v>46070</v>
      </c>
      <c r="C471" s="2" t="s">
        <v>1</v>
      </c>
      <c r="D471" s="2" t="s">
        <v>518</v>
      </c>
      <c r="E471" s="2" t="s">
        <v>89</v>
      </c>
      <c r="F471" s="2" t="s">
        <v>334</v>
      </c>
      <c r="G471" s="5">
        <v>-80</v>
      </c>
      <c r="H471" s="5">
        <v>12.8</v>
      </c>
      <c r="I471" s="5">
        <v>-1024</v>
      </c>
      <c r="J471" s="5">
        <v>-32298.050000000007</v>
      </c>
      <c r="K471" s="5" t="str" cm="1">
        <f t="array" ref="K471">_xlfn.LET(_xlpm.d,UPPER(TRIM(CLEAN(SUBSTITUTE(F471,CHAR(160),"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72" spans="2:11" x14ac:dyDescent="0.25">
      <c r="B472" s="21">
        <v>46072</v>
      </c>
      <c r="C472" s="2" t="s">
        <v>1</v>
      </c>
      <c r="D472" s="2" t="s">
        <v>37</v>
      </c>
      <c r="E472" s="2" t="s">
        <v>38</v>
      </c>
      <c r="F472" s="2" t="s">
        <v>334</v>
      </c>
      <c r="G472" s="5">
        <v>-3</v>
      </c>
      <c r="H472" s="5">
        <v>12.8</v>
      </c>
      <c r="I472" s="5">
        <v>-38.4</v>
      </c>
      <c r="J472" s="5">
        <v>-32336.450000000008</v>
      </c>
      <c r="K472" s="5" t="str" cm="1">
        <f t="array" ref="K472">_xlfn.LET(_xlpm.d,UPPER(TRIM(CLEAN(SUBSTITUTE(F472,CHAR(160),"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73" spans="2:11" x14ac:dyDescent="0.25">
      <c r="B473" s="21">
        <v>46077</v>
      </c>
      <c r="C473" s="2" t="s">
        <v>1</v>
      </c>
      <c r="D473" s="2" t="s">
        <v>41</v>
      </c>
      <c r="E473" s="2" t="s">
        <v>27</v>
      </c>
      <c r="F473" s="2" t="s">
        <v>334</v>
      </c>
      <c r="G473" s="5">
        <v>-30</v>
      </c>
      <c r="H473" s="5">
        <v>12.8</v>
      </c>
      <c r="I473" s="5">
        <v>-384</v>
      </c>
      <c r="J473" s="5">
        <v>-32720.450000000008</v>
      </c>
      <c r="K473" s="5" t="str" cm="1">
        <f t="array" ref="K473">_xlfn.LET(_xlpm.d,UPPER(TRIM(CLEAN(SUBSTITUTE(F473,CHAR(160),"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74" spans="2:11" x14ac:dyDescent="0.25">
      <c r="B474" s="21">
        <v>46077</v>
      </c>
      <c r="C474" s="2" t="s">
        <v>1</v>
      </c>
      <c r="D474" s="2" t="s">
        <v>107</v>
      </c>
      <c r="E474" s="2" t="s">
        <v>35</v>
      </c>
      <c r="F474" s="2" t="s">
        <v>334</v>
      </c>
      <c r="G474" s="5">
        <v>-23</v>
      </c>
      <c r="H474" s="5">
        <v>12.8</v>
      </c>
      <c r="I474" s="5">
        <v>-294.39999999999998</v>
      </c>
      <c r="J474" s="5">
        <v>-33014.850000000006</v>
      </c>
      <c r="K474" s="5" t="str" cm="1">
        <f t="array" ref="K474">_xlfn.LET(_xlpm.d,UPPER(TRIM(CLEAN(SUBSTITUTE(F474,CHAR(160),"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75" spans="2:11" x14ac:dyDescent="0.25">
      <c r="B475" s="21">
        <v>46084</v>
      </c>
      <c r="C475" s="2" t="s">
        <v>1</v>
      </c>
      <c r="D475" s="2" t="s">
        <v>125</v>
      </c>
      <c r="E475" s="2" t="s">
        <v>49</v>
      </c>
      <c r="F475" s="2" t="s">
        <v>334</v>
      </c>
      <c r="G475" s="5">
        <v>-15</v>
      </c>
      <c r="H475" s="5">
        <v>12.8</v>
      </c>
      <c r="I475" s="5">
        <v>-192</v>
      </c>
      <c r="J475" s="5">
        <v>-33206.850000000006</v>
      </c>
      <c r="K475" s="5" t="str" cm="1">
        <f t="array" ref="K475">_xlfn.LET(_xlpm.d,UPPER(TRIM(CLEAN(SUBSTITUTE(F475,CHAR(160),"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76" spans="2:11" x14ac:dyDescent="0.25">
      <c r="B476" s="21">
        <v>46087</v>
      </c>
      <c r="C476" s="2" t="s">
        <v>1</v>
      </c>
      <c r="D476" s="2" t="s">
        <v>519</v>
      </c>
      <c r="E476" s="2" t="s">
        <v>76</v>
      </c>
      <c r="F476" s="2" t="s">
        <v>334</v>
      </c>
      <c r="G476" s="5">
        <v>-1</v>
      </c>
      <c r="H476" s="5">
        <v>12.8</v>
      </c>
      <c r="I476" s="5">
        <v>-12.8</v>
      </c>
      <c r="J476" s="5">
        <v>-33219.650000000009</v>
      </c>
      <c r="K476" s="5" t="str" cm="1">
        <f t="array" ref="K476">_xlfn.LET(_xlpm.d,UPPER(TRIM(CLEAN(SUBSTITUTE(F476,CHAR(160),"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77" spans="2:11" x14ac:dyDescent="0.25">
      <c r="B477" s="21">
        <v>46091</v>
      </c>
      <c r="C477" s="2" t="s">
        <v>1</v>
      </c>
      <c r="D477" s="2" t="s">
        <v>126</v>
      </c>
      <c r="E477" s="2" t="s">
        <v>49</v>
      </c>
      <c r="F477" s="2" t="s">
        <v>334</v>
      </c>
      <c r="G477" s="5">
        <v>-19</v>
      </c>
      <c r="H477" s="5">
        <v>12.8</v>
      </c>
      <c r="I477" s="5">
        <v>-243.2</v>
      </c>
      <c r="J477" s="5">
        <v>-33462.850000000006</v>
      </c>
      <c r="K477" s="5" t="str" cm="1">
        <f t="array" ref="K477">_xlfn.LET(_xlpm.d,UPPER(TRIM(CLEAN(SUBSTITUTE(F477,CHAR(160),"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78" spans="2:11" x14ac:dyDescent="0.25">
      <c r="B478" s="21">
        <v>46094</v>
      </c>
      <c r="C478" s="2" t="s">
        <v>1</v>
      </c>
      <c r="D478" s="2" t="s">
        <v>132</v>
      </c>
      <c r="E478" s="2" t="s">
        <v>24</v>
      </c>
      <c r="F478" s="2" t="s">
        <v>334</v>
      </c>
      <c r="G478" s="5">
        <v>-30</v>
      </c>
      <c r="H478" s="5">
        <v>12.8</v>
      </c>
      <c r="I478" s="5">
        <v>-384</v>
      </c>
      <c r="J478" s="5">
        <v>-33846.850000000006</v>
      </c>
      <c r="K478" s="5" t="str" cm="1">
        <f t="array" ref="K478">_xlfn.LET(_xlpm.d,UPPER(TRIM(CLEAN(SUBSTITUTE(F478,CHAR(160),"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79" spans="2:11" x14ac:dyDescent="0.25">
      <c r="B479" s="21">
        <v>46097</v>
      </c>
      <c r="C479" s="2" t="s">
        <v>1</v>
      </c>
      <c r="D479" s="2" t="s">
        <v>520</v>
      </c>
      <c r="E479" s="2" t="s">
        <v>19</v>
      </c>
      <c r="F479" s="2" t="s">
        <v>334</v>
      </c>
      <c r="G479" s="5">
        <v>-37</v>
      </c>
      <c r="H479" s="5">
        <v>12.8</v>
      </c>
      <c r="I479" s="5">
        <v>-473.6</v>
      </c>
      <c r="J479" s="5">
        <v>-34320.450000000004</v>
      </c>
      <c r="K479" s="5" t="str" cm="1">
        <f t="array" ref="K479">_xlfn.LET(_xlpm.d,UPPER(TRIM(CLEAN(SUBSTITUTE(F479,CHAR(160),"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80" spans="2:11" x14ac:dyDescent="0.25">
      <c r="B480" s="21">
        <v>46097</v>
      </c>
      <c r="C480" s="2" t="s">
        <v>1</v>
      </c>
      <c r="D480" s="2" t="s">
        <v>521</v>
      </c>
      <c r="E480" s="2" t="s">
        <v>99</v>
      </c>
      <c r="F480" s="2" t="s">
        <v>334</v>
      </c>
      <c r="G480" s="5">
        <v>-25</v>
      </c>
      <c r="H480" s="5">
        <v>12.8</v>
      </c>
      <c r="I480" s="5">
        <v>-320</v>
      </c>
      <c r="J480" s="5">
        <v>-34640.450000000004</v>
      </c>
      <c r="K480" s="5" t="str" cm="1">
        <f t="array" ref="K480">_xlfn.LET(_xlpm.d,UPPER(TRIM(CLEAN(SUBSTITUTE(F480,CHAR(160),"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81" spans="1:11" x14ac:dyDescent="0.25">
      <c r="B481" s="21">
        <v>46098</v>
      </c>
      <c r="C481" s="2" t="s">
        <v>1</v>
      </c>
      <c r="D481" s="2" t="s">
        <v>44</v>
      </c>
      <c r="E481" s="2" t="s">
        <v>27</v>
      </c>
      <c r="F481" s="2" t="s">
        <v>334</v>
      </c>
      <c r="G481" s="5">
        <v>-6</v>
      </c>
      <c r="H481" s="5">
        <v>12.8</v>
      </c>
      <c r="I481" s="5">
        <v>-76.8</v>
      </c>
      <c r="J481" s="5">
        <v>-34717.250000000007</v>
      </c>
      <c r="K481" s="5" t="str" cm="1">
        <f t="array" ref="K481">_xlfn.LET(_xlpm.d,UPPER(TRIM(CLEAN(SUBSTITUTE(F481,CHAR(160),"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82" spans="1:11" x14ac:dyDescent="0.25">
      <c r="B482" s="21">
        <v>46100</v>
      </c>
      <c r="C482" s="2" t="s">
        <v>1</v>
      </c>
      <c r="D482" s="2" t="s">
        <v>136</v>
      </c>
      <c r="E482" s="2" t="s">
        <v>129</v>
      </c>
      <c r="F482" s="2" t="s">
        <v>334</v>
      </c>
      <c r="G482" s="5">
        <v>-44</v>
      </c>
      <c r="H482" s="5">
        <v>12.8</v>
      </c>
      <c r="I482" s="5">
        <v>-563.20000000000005</v>
      </c>
      <c r="J482" s="5">
        <v>-35280.450000000004</v>
      </c>
      <c r="K482" s="5" t="str" cm="1">
        <f t="array" ref="K482">_xlfn.LET(_xlpm.d,UPPER(TRIM(CLEAN(SUBSTITUTE(F482,CHAR(160),"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83" spans="1:11" x14ac:dyDescent="0.25">
      <c r="B483" s="21">
        <v>46101</v>
      </c>
      <c r="C483" s="2" t="s">
        <v>1</v>
      </c>
      <c r="D483" s="2" t="s">
        <v>522</v>
      </c>
      <c r="E483" s="2" t="s">
        <v>24</v>
      </c>
      <c r="F483" s="2" t="s">
        <v>336</v>
      </c>
      <c r="G483" s="5">
        <v>-11</v>
      </c>
      <c r="H483" s="5">
        <v>12.8</v>
      </c>
      <c r="I483" s="5">
        <v>-140.80000000000001</v>
      </c>
      <c r="J483" s="5">
        <v>-35421.250000000007</v>
      </c>
      <c r="K483" s="5" t="str" cm="1">
        <f t="array" ref="K483">_xlfn.LET(_xlpm.d,UPPER(TRIM(CLEAN(SUBSTITUTE(F483,CHAR(160),"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84" spans="1:11" x14ac:dyDescent="0.25">
      <c r="B484" s="21">
        <v>46101</v>
      </c>
      <c r="C484" s="2" t="s">
        <v>1</v>
      </c>
      <c r="D484" s="2" t="s">
        <v>523</v>
      </c>
      <c r="E484" s="2" t="s">
        <v>62</v>
      </c>
      <c r="F484" s="2" t="s">
        <v>336</v>
      </c>
      <c r="G484" s="5">
        <v>-32</v>
      </c>
      <c r="H484" s="5">
        <v>12.8</v>
      </c>
      <c r="I484" s="5">
        <v>-409.6</v>
      </c>
      <c r="J484" s="5">
        <v>-35830.850000000006</v>
      </c>
      <c r="K484" s="5" t="str" cm="1">
        <f t="array" ref="K484">_xlfn.LET(_xlpm.d,UPPER(TRIM(CLEAN(SUBSTITUTE(F484,CHAR(160),"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85" spans="1:11" x14ac:dyDescent="0.25">
      <c r="B485" s="21">
        <v>46104</v>
      </c>
      <c r="C485" s="2" t="s">
        <v>1</v>
      </c>
      <c r="D485" s="2" t="s">
        <v>524</v>
      </c>
      <c r="E485" s="2" t="s">
        <v>49</v>
      </c>
      <c r="F485" s="2" t="s">
        <v>336</v>
      </c>
      <c r="G485" s="5">
        <v>-16</v>
      </c>
      <c r="H485" s="5">
        <v>12.8</v>
      </c>
      <c r="I485" s="5">
        <v>-204.8</v>
      </c>
      <c r="J485" s="5">
        <v>-36035.650000000009</v>
      </c>
      <c r="K485" s="5" t="str" cm="1">
        <f t="array" ref="K485">_xlfn.LET(_xlpm.d,UPPER(TRIM(CLEAN(SUBSTITUTE(F485,CHAR(160),"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86" spans="1:11" x14ac:dyDescent="0.25">
      <c r="B486" s="21">
        <v>46104</v>
      </c>
      <c r="C486" s="2" t="s">
        <v>1</v>
      </c>
      <c r="D486" s="2" t="s">
        <v>525</v>
      </c>
      <c r="E486" s="2" t="s">
        <v>84</v>
      </c>
      <c r="F486" s="2" t="s">
        <v>336</v>
      </c>
      <c r="G486" s="5">
        <v>-21</v>
      </c>
      <c r="H486" s="5">
        <v>12.8</v>
      </c>
      <c r="I486" s="5">
        <v>-268.8</v>
      </c>
      <c r="J486" s="5">
        <v>-36304.450000000012</v>
      </c>
      <c r="K486" s="5" t="str" cm="1">
        <f t="array" ref="K486">_xlfn.LET(_xlpm.d,UPPER(TRIM(CLEAN(SUBSTITUTE(F486,CHAR(160),"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87" spans="1:11" x14ac:dyDescent="0.25">
      <c r="B487" s="21">
        <v>46107</v>
      </c>
      <c r="C487" s="2" t="s">
        <v>1</v>
      </c>
      <c r="D487" s="2" t="s">
        <v>140</v>
      </c>
      <c r="E487" s="2" t="s">
        <v>141</v>
      </c>
      <c r="F487" s="2" t="s">
        <v>336</v>
      </c>
      <c r="G487" s="5">
        <v>-32</v>
      </c>
      <c r="H487" s="5">
        <v>12.8</v>
      </c>
      <c r="I487" s="5">
        <v>-409.6</v>
      </c>
      <c r="J487" s="5">
        <v>-36714.05000000001</v>
      </c>
      <c r="K487" s="5" t="str" cm="1">
        <f t="array" ref="K487">_xlfn.LET(_xlpm.d,UPPER(TRIM(CLEAN(SUBSTITUTE(F487,CHAR(160),"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88" spans="1:11" x14ac:dyDescent="0.25">
      <c r="B488" s="21">
        <v>46108</v>
      </c>
      <c r="C488" s="2" t="s">
        <v>1</v>
      </c>
      <c r="D488" s="2" t="s">
        <v>526</v>
      </c>
      <c r="E488" s="2" t="s">
        <v>244</v>
      </c>
      <c r="F488" s="2" t="s">
        <v>336</v>
      </c>
      <c r="G488" s="5">
        <v>-124</v>
      </c>
      <c r="H488" s="5">
        <v>12.8</v>
      </c>
      <c r="I488" s="5">
        <v>-1587.2</v>
      </c>
      <c r="J488" s="5">
        <v>-38301.250000000007</v>
      </c>
      <c r="K488" s="5" t="str" cm="1">
        <f t="array" ref="K488">_xlfn.LET(_xlpm.d,UPPER(TRIM(CLEAN(SUBSTITUTE(F488,CHAR(160),"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89" spans="1:11" x14ac:dyDescent="0.25">
      <c r="B489" s="21">
        <v>46108</v>
      </c>
      <c r="C489" s="2" t="s">
        <v>1</v>
      </c>
      <c r="D489" s="2" t="s">
        <v>117</v>
      </c>
      <c r="E489" s="2" t="s">
        <v>82</v>
      </c>
      <c r="F489" s="2" t="s">
        <v>336</v>
      </c>
      <c r="G489" s="5">
        <v>-42</v>
      </c>
      <c r="H489" s="5">
        <v>12.8</v>
      </c>
      <c r="I489" s="5">
        <v>-537.6</v>
      </c>
      <c r="J489" s="5">
        <v>-38838.850000000006</v>
      </c>
      <c r="K489" s="5" t="str" cm="1">
        <f t="array" ref="K489">_xlfn.LET(_xlpm.d,UPPER(TRIM(CLEAN(SUBSTITUTE(F489,CHAR(160),"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90" spans="1:11" x14ac:dyDescent="0.25">
      <c r="B490" s="21">
        <v>46111</v>
      </c>
      <c r="C490" s="2" t="s">
        <v>1</v>
      </c>
      <c r="D490" s="2" t="s">
        <v>119</v>
      </c>
      <c r="E490" s="2" t="s">
        <v>76</v>
      </c>
      <c r="F490" s="2" t="s">
        <v>336</v>
      </c>
      <c r="G490" s="5">
        <v>-82</v>
      </c>
      <c r="H490" s="5">
        <v>12.8</v>
      </c>
      <c r="I490" s="5">
        <v>-1049.5999999999999</v>
      </c>
      <c r="J490" s="5">
        <v>-39888.450000000004</v>
      </c>
      <c r="K490" s="5" t="str" cm="1">
        <f t="array" ref="K490">_xlfn.LET(_xlpm.d,UPPER(TRIM(CLEAN(SUBSTITUTE(F490,CHAR(160),"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491" spans="1:11" x14ac:dyDescent="0.25">
      <c r="A491" s="11" t="s">
        <v>527</v>
      </c>
      <c r="G491" s="6">
        <v>-3170</v>
      </c>
      <c r="I491" s="7">
        <f>I270+I271+I272+I273+I274+I275+I276+I277+I278+I279+I280+I281+I282+I283+I284+I285+I286+I287+I288+I289+I290+I291+I292+I293+I294+I295+I296+I297+I298+I299+I300+I301+I302+I303+I304+I305+I306+I307+I308+I309+I310+I311+I312+I313+I314+I315+I316+I317+I318+I319+I320+I321+I322+I323+I324+I325+I326+I327+I328+I329+I330+I331+I332+I333+I334+I335+I336+I337+I338+I339+I340+I341+I342+I343+I344+I345+I346+I347+I348+I349+I350+I351+I352+I353+I354+I355+I356+I357+I358+I359+I360+I361+I362+I363+I364+I365+I366+I367+I368+I369+I370+I371+I372+I373+I374+I375+I376+I377+I378+I379+I380+I381+I382+I383+I384+I385+I386+I387+I388+I389+I390+I391+I392+I393+I394+I395+I396+I397+I398+I399+I400+I401+I402+I403+I404+I405+I406+I407+I408+I409+I410+I411+I412+I413+I414+I415+I416+I417+I418+I419+I420+I421+I422+I423+I424+I425+I426+I427+I428+I429+I430+I431+I432+I433+I434+I435+I436+I437+I438+I439+I440+I441+I442+I443+I444+I445+I446+I447+I448+I449+I450+I451+I452+I453+I454+I455+I456+I457+I458+I459+I460+I461+I462+I463+I464+I465+I466+I467+I468+I469+I470+I471+I472+I473+I474+I475+I476+I477+I478+I479+I480+I481+I482+I483+I484+I485+I486+I487+I488+I489+I490</f>
        <v>-39888.450000000004</v>
      </c>
      <c r="K491" s="5" t="str" cm="1">
        <f t="array" ref="K491">_xlfn.LET(_xlpm.d,UPPER(TRIM(CLEAN(SUBSTITUTE(F491,CHAR(160),"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92" spans="1:11" x14ac:dyDescent="0.25">
      <c r="A492" s="10" t="s">
        <v>528</v>
      </c>
      <c r="K492" s="5" t="str" cm="1">
        <f t="array" ref="K492">_xlfn.LET(_xlpm.d,UPPER(TRIM(CLEAN(SUBSTITUTE(F492,CHAR(160),"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93" spans="1:11" x14ac:dyDescent="0.25">
      <c r="B493" s="21">
        <v>45888</v>
      </c>
      <c r="C493" s="2" t="s">
        <v>1</v>
      </c>
      <c r="D493" s="2" t="s">
        <v>529</v>
      </c>
      <c r="E493" s="2" t="s">
        <v>403</v>
      </c>
      <c r="F493" s="2" t="s">
        <v>530</v>
      </c>
      <c r="G493" s="5">
        <v>-15</v>
      </c>
      <c r="H493" s="5">
        <v>22.4</v>
      </c>
      <c r="I493" s="5">
        <v>-336</v>
      </c>
      <c r="J493" s="5">
        <v>-336</v>
      </c>
      <c r="K493" s="5" t="str" cm="1">
        <f t="array" ref="K493">_xlfn.LET(_xlpm.d,UPPER(TRIM(CLEAN(SUBSTITUTE(F493,CHAR(160),"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494" spans="1:11" x14ac:dyDescent="0.25">
      <c r="B494" s="21">
        <v>45889</v>
      </c>
      <c r="C494" s="2" t="s">
        <v>1</v>
      </c>
      <c r="D494" s="2" t="s">
        <v>531</v>
      </c>
      <c r="E494" s="2" t="s">
        <v>129</v>
      </c>
      <c r="F494" s="2" t="s">
        <v>530</v>
      </c>
      <c r="G494" s="5">
        <v>-10</v>
      </c>
      <c r="H494" s="5">
        <v>22.4</v>
      </c>
      <c r="I494" s="5">
        <v>-224</v>
      </c>
      <c r="J494" s="5">
        <v>-560</v>
      </c>
      <c r="K494" s="5" t="str" cm="1">
        <f t="array" ref="K494">_xlfn.LET(_xlpm.d,UPPER(TRIM(CLEAN(SUBSTITUTE(F494,CHAR(160),"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495" spans="1:11" x14ac:dyDescent="0.25">
      <c r="B495" s="21">
        <v>45902</v>
      </c>
      <c r="C495" s="2" t="s">
        <v>1</v>
      </c>
      <c r="D495" s="2" t="s">
        <v>532</v>
      </c>
      <c r="E495" s="2" t="s">
        <v>32</v>
      </c>
      <c r="F495" s="2" t="s">
        <v>530</v>
      </c>
      <c r="G495" s="5">
        <v>-16</v>
      </c>
      <c r="H495" s="5">
        <v>22.4</v>
      </c>
      <c r="I495" s="5">
        <v>-358.4</v>
      </c>
      <c r="J495" s="5">
        <v>-918.4</v>
      </c>
      <c r="K495" s="5" t="str" cm="1">
        <f t="array" ref="K495">_xlfn.LET(_xlpm.d,UPPER(TRIM(CLEAN(SUBSTITUTE(F495,CHAR(160),"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496" spans="1:11" x14ac:dyDescent="0.25">
      <c r="B496" s="21">
        <v>45909</v>
      </c>
      <c r="C496" s="2" t="s">
        <v>1</v>
      </c>
      <c r="D496" s="2" t="s">
        <v>533</v>
      </c>
      <c r="E496" s="2" t="s">
        <v>32</v>
      </c>
      <c r="F496" s="2" t="s">
        <v>530</v>
      </c>
      <c r="G496" s="5">
        <v>-6</v>
      </c>
      <c r="H496" s="5">
        <v>22.4</v>
      </c>
      <c r="I496" s="5">
        <v>-134.4</v>
      </c>
      <c r="J496" s="5">
        <v>-1052.8</v>
      </c>
      <c r="K496" s="5" t="str" cm="1">
        <f t="array" ref="K496">_xlfn.LET(_xlpm.d,UPPER(TRIM(CLEAN(SUBSTITUTE(F496,CHAR(160),"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497" spans="1:11" x14ac:dyDescent="0.25">
      <c r="B497" s="21">
        <v>45910</v>
      </c>
      <c r="C497" s="2" t="s">
        <v>1</v>
      </c>
      <c r="D497" s="2" t="s">
        <v>534</v>
      </c>
      <c r="E497" s="2" t="s">
        <v>40</v>
      </c>
      <c r="F497" s="2" t="s">
        <v>530</v>
      </c>
      <c r="G497" s="5">
        <v>-2</v>
      </c>
      <c r="H497" s="5">
        <v>22.4</v>
      </c>
      <c r="I497" s="5">
        <v>-44.8</v>
      </c>
      <c r="J497" s="5">
        <v>-1097.5999999999999</v>
      </c>
      <c r="K497" s="5" t="str" cm="1">
        <f t="array" ref="K497">_xlfn.LET(_xlpm.d,UPPER(TRIM(CLEAN(SUBSTITUTE(F497,CHAR(160),"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498" spans="1:11" x14ac:dyDescent="0.25">
      <c r="B498" s="21">
        <v>45911</v>
      </c>
      <c r="C498" s="2" t="s">
        <v>1</v>
      </c>
      <c r="D498" s="2" t="s">
        <v>535</v>
      </c>
      <c r="E498" s="2" t="s">
        <v>74</v>
      </c>
      <c r="F498" s="2" t="s">
        <v>530</v>
      </c>
      <c r="G498" s="5">
        <v>-5</v>
      </c>
      <c r="H498" s="5">
        <v>22.4</v>
      </c>
      <c r="I498" s="5">
        <v>-112</v>
      </c>
      <c r="J498" s="5">
        <v>-1209.5999999999999</v>
      </c>
      <c r="K498" s="5" t="str" cm="1">
        <f t="array" ref="K498">_xlfn.LET(_xlpm.d,UPPER(TRIM(CLEAN(SUBSTITUTE(F498,CHAR(160),"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499" spans="1:11" x14ac:dyDescent="0.25">
      <c r="B499" s="21">
        <v>45912</v>
      </c>
      <c r="C499" s="2" t="s">
        <v>1</v>
      </c>
      <c r="D499" s="2" t="s">
        <v>536</v>
      </c>
      <c r="E499" s="2" t="s">
        <v>9</v>
      </c>
      <c r="F499" s="2" t="s">
        <v>530</v>
      </c>
      <c r="G499" s="5">
        <v>-11</v>
      </c>
      <c r="H499" s="5">
        <v>22.4</v>
      </c>
      <c r="I499" s="5">
        <v>-246.4</v>
      </c>
      <c r="J499" s="5">
        <v>-1456</v>
      </c>
      <c r="K499" s="5" t="str" cm="1">
        <f t="array" ref="K499">_xlfn.LET(_xlpm.d,UPPER(TRIM(CLEAN(SUBSTITUTE(F499,CHAR(160),"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500" spans="1:11" x14ac:dyDescent="0.25">
      <c r="B500" s="21">
        <v>45916</v>
      </c>
      <c r="C500" s="2" t="s">
        <v>1</v>
      </c>
      <c r="D500" s="2" t="s">
        <v>242</v>
      </c>
      <c r="E500" s="2" t="s">
        <v>32</v>
      </c>
      <c r="F500" s="2" t="s">
        <v>537</v>
      </c>
      <c r="G500" s="5">
        <v>-2</v>
      </c>
      <c r="H500" s="5">
        <v>22.4</v>
      </c>
      <c r="I500" s="5">
        <v>-44.8</v>
      </c>
      <c r="J500" s="5">
        <v>-1500.8</v>
      </c>
      <c r="K500" s="5" t="str" cm="1">
        <f t="array" ref="K500">_xlfn.LET(_xlpm.d,UPPER(TRIM(CLEAN(SUBSTITUTE(F500,CHAR(160),"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501" spans="1:11" x14ac:dyDescent="0.25">
      <c r="B501" s="21">
        <v>45917</v>
      </c>
      <c r="C501" s="2" t="s">
        <v>1</v>
      </c>
      <c r="D501" s="2" t="s">
        <v>538</v>
      </c>
      <c r="E501" s="2" t="s">
        <v>92</v>
      </c>
      <c r="F501" s="2" t="s">
        <v>530</v>
      </c>
      <c r="G501" s="5">
        <v>-2</v>
      </c>
      <c r="H501" s="5">
        <v>22.4</v>
      </c>
      <c r="I501" s="5">
        <v>-44.8</v>
      </c>
      <c r="J501" s="5">
        <v>-1545.6</v>
      </c>
      <c r="K501" s="5" t="str" cm="1">
        <f t="array" ref="K501">_xlfn.LET(_xlpm.d,UPPER(TRIM(CLEAN(SUBSTITUTE(F501,CHAR(160),"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502" spans="1:11" x14ac:dyDescent="0.25">
      <c r="B502" s="21">
        <v>45918</v>
      </c>
      <c r="C502" s="2" t="s">
        <v>1</v>
      </c>
      <c r="D502" s="2" t="s">
        <v>249</v>
      </c>
      <c r="E502" s="2" t="s">
        <v>141</v>
      </c>
      <c r="F502" s="2" t="s">
        <v>537</v>
      </c>
      <c r="G502" s="5">
        <v>-2</v>
      </c>
      <c r="H502" s="5">
        <v>22.4</v>
      </c>
      <c r="I502" s="5">
        <v>-44.8</v>
      </c>
      <c r="J502" s="5">
        <v>-1590.3999999999999</v>
      </c>
      <c r="K502" s="5" t="str" cm="1">
        <f t="array" ref="K502">_xlfn.LET(_xlpm.d,UPPER(TRIM(CLEAN(SUBSTITUTE(F502,CHAR(160),"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503" spans="1:11" x14ac:dyDescent="0.25">
      <c r="B503" s="21">
        <v>45930</v>
      </c>
      <c r="C503" s="2" t="s">
        <v>1</v>
      </c>
      <c r="D503" s="2" t="s">
        <v>539</v>
      </c>
      <c r="E503" s="2" t="s">
        <v>72</v>
      </c>
      <c r="F503" s="2" t="s">
        <v>530</v>
      </c>
      <c r="G503" s="5">
        <v>-2</v>
      </c>
      <c r="H503" s="5">
        <v>22.4</v>
      </c>
      <c r="I503" s="5">
        <v>-44.8</v>
      </c>
      <c r="J503" s="5">
        <v>-1635.1999999999998</v>
      </c>
      <c r="K503" s="5" t="str" cm="1">
        <f t="array" ref="K503">_xlfn.LET(_xlpm.d,UPPER(TRIM(CLEAN(SUBSTITUTE(F503,CHAR(160),"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504" spans="1:11" x14ac:dyDescent="0.25">
      <c r="B504" s="21">
        <v>45933</v>
      </c>
      <c r="C504" s="2" t="s">
        <v>1</v>
      </c>
      <c r="D504" s="2" t="s">
        <v>318</v>
      </c>
      <c r="E504" s="2" t="s">
        <v>143</v>
      </c>
      <c r="F504" s="2" t="s">
        <v>528</v>
      </c>
      <c r="G504" s="5">
        <v>-10</v>
      </c>
      <c r="H504" s="5">
        <v>16.600000000000001</v>
      </c>
      <c r="I504" s="5">
        <v>-166</v>
      </c>
      <c r="J504" s="5">
        <v>-1801.1999999999998</v>
      </c>
      <c r="K504" s="5" t="str" cm="1">
        <f t="array" ref="K504">_xlfn.LET(_xlpm.d,UPPER(TRIM(CLEAN(SUBSTITUTE(F504,CHAR(160),"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505" spans="1:11" x14ac:dyDescent="0.25">
      <c r="B505" s="21">
        <v>45944</v>
      </c>
      <c r="C505" s="2" t="s">
        <v>1</v>
      </c>
      <c r="D505" s="2" t="s">
        <v>540</v>
      </c>
      <c r="E505" s="2" t="s">
        <v>403</v>
      </c>
      <c r="F505" s="2" t="s">
        <v>530</v>
      </c>
      <c r="G505" s="5">
        <v>-1</v>
      </c>
      <c r="H505" s="5">
        <v>22.4</v>
      </c>
      <c r="I505" s="5">
        <v>-22.4</v>
      </c>
      <c r="J505" s="5">
        <v>-1823.6</v>
      </c>
      <c r="K505" s="5" t="str" cm="1">
        <f t="array" ref="K505">_xlfn.LET(_xlpm.d,UPPER(TRIM(CLEAN(SUBSTITUTE(F505,CHAR(160),"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506" spans="1:11" x14ac:dyDescent="0.25">
      <c r="B506" s="21">
        <v>45945</v>
      </c>
      <c r="C506" s="2" t="s">
        <v>1</v>
      </c>
      <c r="D506" s="2" t="s">
        <v>541</v>
      </c>
      <c r="E506" s="2" t="s">
        <v>65</v>
      </c>
      <c r="F506" s="2" t="s">
        <v>530</v>
      </c>
      <c r="G506" s="5">
        <v>-4</v>
      </c>
      <c r="H506" s="5">
        <v>22.4</v>
      </c>
      <c r="I506" s="5">
        <v>-89.6</v>
      </c>
      <c r="J506" s="5">
        <v>-1913.1999999999998</v>
      </c>
      <c r="K506" s="5" t="str" cm="1">
        <f t="array" ref="K506">_xlfn.LET(_xlpm.d,UPPER(TRIM(CLEAN(SUBSTITUTE(F506,CHAR(160),"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507" spans="1:11" x14ac:dyDescent="0.25">
      <c r="A507" s="11" t="s">
        <v>542</v>
      </c>
      <c r="G507" s="6">
        <v>-88</v>
      </c>
      <c r="I507" s="7">
        <f>I493+I494+I495+I496+I497+I498+I499+I500+I501+I502+I503+I504+I505+I506</f>
        <v>-1913.1999999999998</v>
      </c>
      <c r="K507" s="5" t="str" cm="1">
        <f t="array" ref="K507">_xlfn.LET(_xlpm.d,UPPER(TRIM(CLEAN(SUBSTITUTE(F507,CHAR(160),"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08" spans="1:11" x14ac:dyDescent="0.25">
      <c r="A508" s="10" t="s">
        <v>543</v>
      </c>
      <c r="K508" s="5" t="str" cm="1">
        <f t="array" ref="K508">_xlfn.LET(_xlpm.d,UPPER(TRIM(CLEAN(SUBSTITUTE(F508,CHAR(160),"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09" spans="1:11" x14ac:dyDescent="0.25">
      <c r="B509" s="21">
        <v>45772</v>
      </c>
      <c r="C509" s="2" t="s">
        <v>1</v>
      </c>
      <c r="D509" s="2" t="s">
        <v>544</v>
      </c>
      <c r="E509" s="2" t="s">
        <v>143</v>
      </c>
      <c r="F509" s="2" t="s">
        <v>545</v>
      </c>
      <c r="G509" s="5">
        <v>-13</v>
      </c>
      <c r="H509" s="5">
        <v>11.25</v>
      </c>
      <c r="I509" s="5">
        <v>-146.25</v>
      </c>
      <c r="J509" s="5">
        <v>-146.25</v>
      </c>
      <c r="K509" s="5" t="str" cm="1">
        <f t="array" ref="K509">_xlfn.LET(_xlpm.d,UPPER(TRIM(CLEAN(SUBSTITUTE(F509,CHAR(160),"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510" spans="1:11" x14ac:dyDescent="0.25">
      <c r="A510" s="11" t="s">
        <v>546</v>
      </c>
      <c r="G510" s="6">
        <v>-13</v>
      </c>
      <c r="I510" s="8">
        <f>I509</f>
        <v>-146.25</v>
      </c>
      <c r="K510" s="5" t="str" cm="1">
        <f t="array" ref="K510">_xlfn.LET(_xlpm.d,UPPER(TRIM(CLEAN(SUBSTITUTE(F510,CHAR(160),"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1" spans="1:11" x14ac:dyDescent="0.25">
      <c r="A511" s="10" t="s">
        <v>547</v>
      </c>
      <c r="K511" s="5" t="str" cm="1">
        <f t="array" ref="K511">_xlfn.LET(_xlpm.d,UPPER(TRIM(CLEAN(SUBSTITUTE(F511,CHAR(160),"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2" spans="1:11" x14ac:dyDescent="0.25">
      <c r="B512" s="21">
        <v>45695</v>
      </c>
      <c r="C512" s="2" t="s">
        <v>1</v>
      </c>
      <c r="D512" s="2" t="s">
        <v>548</v>
      </c>
      <c r="E512" s="2" t="s">
        <v>549</v>
      </c>
      <c r="F512" s="2" t="s">
        <v>550</v>
      </c>
      <c r="G512" s="5">
        <v>-17</v>
      </c>
      <c r="H512" s="5">
        <v>13.7</v>
      </c>
      <c r="I512" s="5">
        <v>-232.9</v>
      </c>
      <c r="J512" s="5">
        <v>-232.9</v>
      </c>
      <c r="K512" s="5" t="str" cm="1">
        <f t="array" ref="K512">_xlfn.LET(_xlpm.d,UPPER(TRIM(CLEAN(SUBSTITUTE(F512,CHAR(160),"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513" spans="1:11" x14ac:dyDescent="0.25">
      <c r="A513" s="11" t="s">
        <v>551</v>
      </c>
      <c r="G513" s="6">
        <v>-17</v>
      </c>
      <c r="I513" s="8">
        <f>I512</f>
        <v>-232.9</v>
      </c>
      <c r="K513" s="5" t="str" cm="1">
        <f t="array" ref="K513">_xlfn.LET(_xlpm.d,UPPER(TRIM(CLEAN(SUBSTITUTE(F513,CHAR(160),"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4" spans="1:11" x14ac:dyDescent="0.25">
      <c r="A514" s="10" t="s">
        <v>552</v>
      </c>
      <c r="K514" s="5" t="str" cm="1">
        <f t="array" ref="K514">_xlfn.LET(_xlpm.d,UPPER(TRIM(CLEAN(SUBSTITUTE(F514,CHAR(160),"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5" spans="1:11" x14ac:dyDescent="0.25">
      <c r="B515" s="21">
        <v>45660</v>
      </c>
      <c r="C515" s="2" t="s">
        <v>1</v>
      </c>
      <c r="D515" s="2" t="s">
        <v>553</v>
      </c>
      <c r="E515" s="2" t="s">
        <v>76</v>
      </c>
      <c r="F515" s="2" t="s">
        <v>554</v>
      </c>
      <c r="G515" s="5">
        <v>-1</v>
      </c>
      <c r="H515" s="5">
        <v>25.25</v>
      </c>
      <c r="I515" s="5">
        <v>-25.25</v>
      </c>
      <c r="J515" s="5">
        <v>-25.25</v>
      </c>
      <c r="K515" s="5" t="str" cm="1">
        <f t="array" ref="K515">_xlfn.LET(_xlpm.d,UPPER(TRIM(CLEAN(SUBSTITUTE(F515,CHAR(160),"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16" spans="1:11" x14ac:dyDescent="0.25">
      <c r="B516" s="21">
        <v>45666</v>
      </c>
      <c r="C516" s="2" t="s">
        <v>1</v>
      </c>
      <c r="D516" s="2" t="s">
        <v>555</v>
      </c>
      <c r="E516" s="2" t="s">
        <v>19</v>
      </c>
      <c r="F516" s="2" t="s">
        <v>554</v>
      </c>
      <c r="G516" s="5">
        <v>-9</v>
      </c>
      <c r="H516" s="5">
        <v>25.25</v>
      </c>
      <c r="I516" s="5">
        <v>-227.25</v>
      </c>
      <c r="J516" s="5">
        <v>-252.5</v>
      </c>
      <c r="K516" s="5" t="str" cm="1">
        <f t="array" ref="K516">_xlfn.LET(_xlpm.d,UPPER(TRIM(CLEAN(SUBSTITUTE(F516,CHAR(160),"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17" spans="1:11" x14ac:dyDescent="0.25">
      <c r="B517" s="21">
        <v>45666</v>
      </c>
      <c r="C517" s="2" t="s">
        <v>1</v>
      </c>
      <c r="D517" s="2" t="s">
        <v>556</v>
      </c>
      <c r="E517" s="2" t="s">
        <v>141</v>
      </c>
      <c r="F517" s="2" t="s">
        <v>557</v>
      </c>
      <c r="G517" s="5">
        <v>-6</v>
      </c>
      <c r="H517" s="5">
        <v>25.25</v>
      </c>
      <c r="I517" s="5">
        <v>-151.5</v>
      </c>
      <c r="J517" s="5">
        <v>-404</v>
      </c>
      <c r="K517" s="5" t="str" cm="1">
        <f t="array" ref="K517">_xlfn.LET(_xlpm.d,UPPER(TRIM(CLEAN(SUBSTITUTE(F517,CHAR(160),"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18" spans="1:11" x14ac:dyDescent="0.25">
      <c r="B518" s="21">
        <v>45673</v>
      </c>
      <c r="C518" s="2" t="s">
        <v>1</v>
      </c>
      <c r="D518" s="2" t="s">
        <v>558</v>
      </c>
      <c r="E518" s="2" t="s">
        <v>68</v>
      </c>
      <c r="F518" s="2" t="s">
        <v>554</v>
      </c>
      <c r="G518" s="5">
        <v>-4</v>
      </c>
      <c r="H518" s="5">
        <v>25.25</v>
      </c>
      <c r="I518" s="5">
        <v>-101</v>
      </c>
      <c r="J518" s="5">
        <v>-505</v>
      </c>
      <c r="K518" s="5" t="str" cm="1">
        <f t="array" ref="K518">_xlfn.LET(_xlpm.d,UPPER(TRIM(CLEAN(SUBSTITUTE(F518,CHAR(160),"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19" spans="1:11" x14ac:dyDescent="0.25">
      <c r="B519" s="21">
        <v>45680</v>
      </c>
      <c r="C519" s="2" t="s">
        <v>1</v>
      </c>
      <c r="D519" s="2" t="s">
        <v>559</v>
      </c>
      <c r="E519" s="2" t="s">
        <v>19</v>
      </c>
      <c r="F519" s="2" t="s">
        <v>560</v>
      </c>
      <c r="G519" s="5">
        <v>-6</v>
      </c>
      <c r="H519" s="5">
        <v>25.25</v>
      </c>
      <c r="I519" s="5">
        <v>-151.5</v>
      </c>
      <c r="J519" s="5">
        <v>-656.5</v>
      </c>
      <c r="K519" s="5" t="str" cm="1">
        <f t="array" ref="K519">_xlfn.LET(_xlpm.d,UPPER(TRIM(CLEAN(SUBSTITUTE(F519,CHAR(160),"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20" spans="1:11" x14ac:dyDescent="0.25">
      <c r="B520" s="21">
        <v>45695</v>
      </c>
      <c r="C520" s="2" t="s">
        <v>1</v>
      </c>
      <c r="D520" s="2" t="s">
        <v>561</v>
      </c>
      <c r="E520" s="2" t="s">
        <v>433</v>
      </c>
      <c r="F520" s="2" t="s">
        <v>554</v>
      </c>
      <c r="G520" s="5">
        <v>-1</v>
      </c>
      <c r="H520" s="5">
        <v>25.25</v>
      </c>
      <c r="I520" s="5">
        <v>-25.25</v>
      </c>
      <c r="J520" s="5">
        <v>-681.75</v>
      </c>
      <c r="K520" s="5" t="str" cm="1">
        <f t="array" ref="K520">_xlfn.LET(_xlpm.d,UPPER(TRIM(CLEAN(SUBSTITUTE(F520,CHAR(160),"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21" spans="1:11" x14ac:dyDescent="0.25">
      <c r="B521" s="21">
        <v>45702</v>
      </c>
      <c r="C521" s="2" t="s">
        <v>1</v>
      </c>
      <c r="D521" s="2" t="s">
        <v>562</v>
      </c>
      <c r="E521" s="2" t="s">
        <v>76</v>
      </c>
      <c r="F521" s="2" t="s">
        <v>554</v>
      </c>
      <c r="G521" s="5">
        <v>-1</v>
      </c>
      <c r="H521" s="5">
        <v>25.25</v>
      </c>
      <c r="I521" s="5">
        <v>-25.25</v>
      </c>
      <c r="J521" s="5">
        <v>-707</v>
      </c>
      <c r="K521" s="5" t="str" cm="1">
        <f t="array" ref="K521">_xlfn.LET(_xlpm.d,UPPER(TRIM(CLEAN(SUBSTITUTE(F521,CHAR(160),"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22" spans="1:11" x14ac:dyDescent="0.25">
      <c r="B522" s="21">
        <v>45705</v>
      </c>
      <c r="C522" s="2" t="s">
        <v>1</v>
      </c>
      <c r="D522" s="2" t="s">
        <v>563</v>
      </c>
      <c r="E522" s="2" t="s">
        <v>49</v>
      </c>
      <c r="F522" s="2" t="s">
        <v>554</v>
      </c>
      <c r="G522" s="5">
        <v>-4</v>
      </c>
      <c r="H522" s="5">
        <v>25.25</v>
      </c>
      <c r="I522" s="5">
        <v>-101</v>
      </c>
      <c r="J522" s="5">
        <v>-808</v>
      </c>
      <c r="K522" s="5" t="str" cm="1">
        <f t="array" ref="K522">_xlfn.LET(_xlpm.d,UPPER(TRIM(CLEAN(SUBSTITUTE(F522,CHAR(160),"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23" spans="1:11" x14ac:dyDescent="0.25">
      <c r="B523" s="21">
        <v>45750</v>
      </c>
      <c r="C523" s="2" t="s">
        <v>1</v>
      </c>
      <c r="D523" s="2" t="s">
        <v>381</v>
      </c>
      <c r="E523" s="2" t="s">
        <v>141</v>
      </c>
      <c r="F523" s="2" t="s">
        <v>554</v>
      </c>
      <c r="G523" s="5">
        <v>-3</v>
      </c>
      <c r="H523" s="5">
        <v>25.25</v>
      </c>
      <c r="I523" s="5">
        <v>-75.75</v>
      </c>
      <c r="J523" s="5">
        <v>-883.75</v>
      </c>
      <c r="K523" s="5" t="str" cm="1">
        <f t="array" ref="K523">_xlfn.LET(_xlpm.d,UPPER(TRIM(CLEAN(SUBSTITUTE(F523,CHAR(160),"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24" spans="1:11" x14ac:dyDescent="0.25">
      <c r="B524" s="21">
        <v>45786</v>
      </c>
      <c r="C524" s="2" t="s">
        <v>1</v>
      </c>
      <c r="D524" s="2" t="s">
        <v>564</v>
      </c>
      <c r="E524" s="2" t="s">
        <v>565</v>
      </c>
      <c r="F524" s="2" t="s">
        <v>554</v>
      </c>
      <c r="G524" s="5">
        <v>-1</v>
      </c>
      <c r="H524" s="5">
        <v>25.25</v>
      </c>
      <c r="I524" s="5">
        <v>-25.25</v>
      </c>
      <c r="J524" s="5">
        <v>-909</v>
      </c>
      <c r="K524" s="5" t="str" cm="1">
        <f t="array" ref="K524">_xlfn.LET(_xlpm.d,UPPER(TRIM(CLEAN(SUBSTITUTE(F524,CHAR(160),"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25" spans="1:11" x14ac:dyDescent="0.25">
      <c r="B525" s="21">
        <v>45786</v>
      </c>
      <c r="C525" s="2" t="s">
        <v>1</v>
      </c>
      <c r="D525" s="2" t="s">
        <v>408</v>
      </c>
      <c r="E525" s="2" t="s">
        <v>24</v>
      </c>
      <c r="F525" s="2" t="s">
        <v>554</v>
      </c>
      <c r="G525" s="5">
        <v>-4</v>
      </c>
      <c r="H525" s="5">
        <v>25.25</v>
      </c>
      <c r="I525" s="5">
        <v>-101</v>
      </c>
      <c r="J525" s="5">
        <v>-1010</v>
      </c>
      <c r="K525" s="5" t="str" cm="1">
        <f t="array" ref="K525">_xlfn.LET(_xlpm.d,UPPER(TRIM(CLEAN(SUBSTITUTE(F525,CHAR(160),"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26" spans="1:11" x14ac:dyDescent="0.25">
      <c r="B526" s="21">
        <v>45866</v>
      </c>
      <c r="C526" s="2" t="s">
        <v>1</v>
      </c>
      <c r="D526" s="2" t="s">
        <v>566</v>
      </c>
      <c r="E526" s="2" t="s">
        <v>110</v>
      </c>
      <c r="F526" s="2" t="s">
        <v>554</v>
      </c>
      <c r="G526" s="5">
        <v>-1</v>
      </c>
      <c r="H526" s="5">
        <v>25.25</v>
      </c>
      <c r="I526" s="5">
        <v>-25.25</v>
      </c>
      <c r="J526" s="5">
        <v>-1035.25</v>
      </c>
      <c r="K526" s="5" t="str" cm="1">
        <f t="array" ref="K526">_xlfn.LET(_xlpm.d,UPPER(TRIM(CLEAN(SUBSTITUTE(F526,CHAR(160),"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27" spans="1:11" x14ac:dyDescent="0.25">
      <c r="B527" s="21">
        <v>45930</v>
      </c>
      <c r="C527" s="2" t="s">
        <v>1</v>
      </c>
      <c r="D527" s="2" t="s">
        <v>567</v>
      </c>
      <c r="E527" s="2" t="s">
        <v>92</v>
      </c>
      <c r="F527" s="2" t="s">
        <v>554</v>
      </c>
      <c r="G527" s="5">
        <v>-1</v>
      </c>
      <c r="H527" s="5">
        <v>25.25</v>
      </c>
      <c r="I527" s="5">
        <v>-25.25</v>
      </c>
      <c r="J527" s="5">
        <v>-1060.5</v>
      </c>
      <c r="K527" s="5" t="str" cm="1">
        <f t="array" ref="K527">_xlfn.LET(_xlpm.d,UPPER(TRIM(CLEAN(SUBSTITUTE(F527,CHAR(160),"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28" spans="1:11" x14ac:dyDescent="0.25">
      <c r="B528" s="21">
        <v>45965</v>
      </c>
      <c r="C528" s="2" t="s">
        <v>1</v>
      </c>
      <c r="D528" s="2" t="s">
        <v>568</v>
      </c>
      <c r="E528" s="2" t="s">
        <v>27</v>
      </c>
      <c r="F528" s="2" t="s">
        <v>554</v>
      </c>
      <c r="G528" s="5">
        <v>-3</v>
      </c>
      <c r="H528" s="5">
        <v>25.25</v>
      </c>
      <c r="I528" s="5">
        <v>-75.75</v>
      </c>
      <c r="J528" s="5">
        <v>-1136.25</v>
      </c>
      <c r="K528" s="5" t="str" cm="1">
        <f t="array" ref="K528">_xlfn.LET(_xlpm.d,UPPER(TRIM(CLEAN(SUBSTITUTE(F528,CHAR(160),"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29" spans="2:11" x14ac:dyDescent="0.25">
      <c r="B529" s="21">
        <v>45968</v>
      </c>
      <c r="C529" s="2" t="s">
        <v>1</v>
      </c>
      <c r="D529" s="2" t="s">
        <v>569</v>
      </c>
      <c r="E529" s="2" t="s">
        <v>24</v>
      </c>
      <c r="F529" s="2" t="s">
        <v>554</v>
      </c>
      <c r="G529" s="5">
        <v>-1</v>
      </c>
      <c r="H529" s="5">
        <v>25.25</v>
      </c>
      <c r="I529" s="5">
        <v>-25.25</v>
      </c>
      <c r="J529" s="5">
        <v>-1161.5</v>
      </c>
      <c r="K529" s="5" t="str" cm="1">
        <f t="array" ref="K529">_xlfn.LET(_xlpm.d,UPPER(TRIM(CLEAN(SUBSTITUTE(F529,CHAR(160),"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30" spans="2:11" x14ac:dyDescent="0.25">
      <c r="B530" s="21">
        <v>45974</v>
      </c>
      <c r="C530" s="2" t="s">
        <v>1</v>
      </c>
      <c r="D530" s="2" t="s">
        <v>570</v>
      </c>
      <c r="E530" s="2" t="s">
        <v>68</v>
      </c>
      <c r="F530" s="2" t="s">
        <v>554</v>
      </c>
      <c r="G530" s="5">
        <v>-2</v>
      </c>
      <c r="H530" s="5">
        <v>25.25</v>
      </c>
      <c r="I530" s="5">
        <v>-50.5</v>
      </c>
      <c r="J530" s="5">
        <v>-1212</v>
      </c>
      <c r="K530" s="5" t="str" cm="1">
        <f t="array" ref="K530">_xlfn.LET(_xlpm.d,UPPER(TRIM(CLEAN(SUBSTITUTE(F530,CHAR(160),"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31" spans="2:11" x14ac:dyDescent="0.25">
      <c r="B531" s="21">
        <v>45987</v>
      </c>
      <c r="C531" s="2" t="s">
        <v>1</v>
      </c>
      <c r="D531" s="2" t="s">
        <v>571</v>
      </c>
      <c r="E531" s="2" t="s">
        <v>32</v>
      </c>
      <c r="F531" s="2" t="s">
        <v>554</v>
      </c>
      <c r="G531" s="5">
        <v>-8</v>
      </c>
      <c r="H531" s="5">
        <v>25.25</v>
      </c>
      <c r="I531" s="5">
        <v>-202</v>
      </c>
      <c r="J531" s="5">
        <v>-1414</v>
      </c>
      <c r="K531" s="5" t="str" cm="1">
        <f t="array" ref="K531">_xlfn.LET(_xlpm.d,UPPER(TRIM(CLEAN(SUBSTITUTE(F531,CHAR(160),"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32" spans="2:11" x14ac:dyDescent="0.25">
      <c r="B532" s="21">
        <v>45989</v>
      </c>
      <c r="C532" s="2" t="s">
        <v>1</v>
      </c>
      <c r="D532" s="2" t="s">
        <v>572</v>
      </c>
      <c r="E532" s="2" t="s">
        <v>110</v>
      </c>
      <c r="F532" s="2" t="s">
        <v>554</v>
      </c>
      <c r="G532" s="5">
        <v>-1</v>
      </c>
      <c r="H532" s="5">
        <v>25.25</v>
      </c>
      <c r="I532" s="5">
        <v>-25.25</v>
      </c>
      <c r="J532" s="5">
        <v>-1439.25</v>
      </c>
      <c r="K532" s="5" t="str" cm="1">
        <f t="array" ref="K532">_xlfn.LET(_xlpm.d,UPPER(TRIM(CLEAN(SUBSTITUTE(F532,CHAR(160),"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33" spans="2:11" x14ac:dyDescent="0.25">
      <c r="B533" s="21">
        <v>45993</v>
      </c>
      <c r="C533" s="2" t="s">
        <v>1</v>
      </c>
      <c r="D533" s="2" t="s">
        <v>56</v>
      </c>
      <c r="E533" s="2" t="s">
        <v>49</v>
      </c>
      <c r="F533" s="2" t="s">
        <v>554</v>
      </c>
      <c r="G533" s="5">
        <v>-20</v>
      </c>
      <c r="H533" s="5">
        <v>25.25</v>
      </c>
      <c r="I533" s="5">
        <v>-505</v>
      </c>
      <c r="J533" s="5">
        <v>-1944.25</v>
      </c>
      <c r="K533" s="5" t="str" cm="1">
        <f t="array" ref="K533">_xlfn.LET(_xlpm.d,UPPER(TRIM(CLEAN(SUBSTITUTE(F533,CHAR(160),"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34" spans="2:11" x14ac:dyDescent="0.25">
      <c r="B534" s="21">
        <v>45994</v>
      </c>
      <c r="C534" s="2" t="s">
        <v>1</v>
      </c>
      <c r="D534" s="2" t="s">
        <v>573</v>
      </c>
      <c r="E534" s="2" t="s">
        <v>129</v>
      </c>
      <c r="F534" s="2" t="s">
        <v>554</v>
      </c>
      <c r="G534" s="5">
        <v>-13</v>
      </c>
      <c r="H534" s="5">
        <v>25.25</v>
      </c>
      <c r="I534" s="5">
        <v>-328.25</v>
      </c>
      <c r="J534" s="5">
        <v>-2272.5</v>
      </c>
      <c r="K534" s="5" t="str" cm="1">
        <f t="array" ref="K534">_xlfn.LET(_xlpm.d,UPPER(TRIM(CLEAN(SUBSTITUTE(F534,CHAR(160),"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35" spans="2:11" x14ac:dyDescent="0.25">
      <c r="B535" s="21">
        <v>46000</v>
      </c>
      <c r="C535" s="2" t="s">
        <v>1</v>
      </c>
      <c r="D535" s="2" t="s">
        <v>492</v>
      </c>
      <c r="E535" s="2" t="s">
        <v>27</v>
      </c>
      <c r="F535" s="2" t="s">
        <v>554</v>
      </c>
      <c r="G535" s="5">
        <v>-4</v>
      </c>
      <c r="H535" s="5">
        <v>25.25</v>
      </c>
      <c r="I535" s="5">
        <v>-101</v>
      </c>
      <c r="J535" s="5">
        <v>-2373.5</v>
      </c>
      <c r="K535" s="5" t="str" cm="1">
        <f t="array" ref="K535">_xlfn.LET(_xlpm.d,UPPER(TRIM(CLEAN(SUBSTITUTE(F535,CHAR(160),"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36" spans="2:11" x14ac:dyDescent="0.25">
      <c r="B536" s="21">
        <v>46000</v>
      </c>
      <c r="C536" s="2" t="s">
        <v>1</v>
      </c>
      <c r="D536" s="2" t="s">
        <v>574</v>
      </c>
      <c r="E536" s="2" t="s">
        <v>32</v>
      </c>
      <c r="F536" s="2" t="s">
        <v>554</v>
      </c>
      <c r="G536" s="5">
        <v>-12</v>
      </c>
      <c r="H536" s="5">
        <v>25.25</v>
      </c>
      <c r="I536" s="5">
        <v>-303</v>
      </c>
      <c r="J536" s="5">
        <v>-2676.5</v>
      </c>
      <c r="K536" s="5" t="str" cm="1">
        <f t="array" ref="K536">_xlfn.LET(_xlpm.d,UPPER(TRIM(CLEAN(SUBSTITUTE(F536,CHAR(160),"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37" spans="2:11" x14ac:dyDescent="0.25">
      <c r="B537" s="21">
        <v>46000</v>
      </c>
      <c r="C537" s="2" t="s">
        <v>1</v>
      </c>
      <c r="D537" s="2" t="s">
        <v>575</v>
      </c>
      <c r="E537" s="2" t="s">
        <v>92</v>
      </c>
      <c r="F537" s="2" t="s">
        <v>554</v>
      </c>
      <c r="G537" s="5">
        <v>-17</v>
      </c>
      <c r="H537" s="5">
        <v>25.25</v>
      </c>
      <c r="I537" s="5">
        <v>-429.25</v>
      </c>
      <c r="J537" s="5">
        <v>-3105.75</v>
      </c>
      <c r="K537" s="5" t="str" cm="1">
        <f t="array" ref="K537">_xlfn.LET(_xlpm.d,UPPER(TRIM(CLEAN(SUBSTITUTE(F537,CHAR(160),"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38" spans="2:11" x14ac:dyDescent="0.25">
      <c r="B538" s="21">
        <v>46001</v>
      </c>
      <c r="C538" s="2" t="s">
        <v>1</v>
      </c>
      <c r="D538" s="2" t="s">
        <v>576</v>
      </c>
      <c r="E538" s="2" t="s">
        <v>159</v>
      </c>
      <c r="F538" s="2" t="s">
        <v>554</v>
      </c>
      <c r="G538" s="5">
        <v>-4</v>
      </c>
      <c r="H538" s="5">
        <v>25.25</v>
      </c>
      <c r="I538" s="5">
        <v>-101</v>
      </c>
      <c r="J538" s="5">
        <v>-3206.75</v>
      </c>
      <c r="K538" s="5" t="str" cm="1">
        <f t="array" ref="K538">_xlfn.LET(_xlpm.d,UPPER(TRIM(CLEAN(SUBSTITUTE(F538,CHAR(160),"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39" spans="2:11" x14ac:dyDescent="0.25">
      <c r="B539" s="21">
        <v>46002</v>
      </c>
      <c r="C539" s="2" t="s">
        <v>1</v>
      </c>
      <c r="D539" s="2" t="s">
        <v>577</v>
      </c>
      <c r="E539" s="2" t="s">
        <v>99</v>
      </c>
      <c r="F539" s="2" t="s">
        <v>554</v>
      </c>
      <c r="G539" s="5">
        <v>-21</v>
      </c>
      <c r="H539" s="5">
        <v>25.25</v>
      </c>
      <c r="I539" s="5">
        <v>-530.25</v>
      </c>
      <c r="J539" s="5">
        <v>-3737</v>
      </c>
      <c r="K539" s="5" t="str" cm="1">
        <f t="array" ref="K539">_xlfn.LET(_xlpm.d,UPPER(TRIM(CLEAN(SUBSTITUTE(F539,CHAR(160),"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40" spans="2:11" x14ac:dyDescent="0.25">
      <c r="B540" s="21">
        <v>46009</v>
      </c>
      <c r="C540" s="2" t="s">
        <v>1</v>
      </c>
      <c r="D540" s="2" t="s">
        <v>578</v>
      </c>
      <c r="E540" s="2" t="s">
        <v>19</v>
      </c>
      <c r="F540" s="2" t="s">
        <v>554</v>
      </c>
      <c r="G540" s="5">
        <v>-10</v>
      </c>
      <c r="H540" s="5">
        <v>25.25</v>
      </c>
      <c r="I540" s="5">
        <v>-252.5</v>
      </c>
      <c r="J540" s="5">
        <v>-3989.5</v>
      </c>
      <c r="K540" s="5" t="str" cm="1">
        <f t="array" ref="K540">_xlfn.LET(_xlpm.d,UPPER(TRIM(CLEAN(SUBSTITUTE(F540,CHAR(160),"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41" spans="2:11" x14ac:dyDescent="0.25">
      <c r="B541" s="21">
        <v>46024</v>
      </c>
      <c r="C541" s="2" t="s">
        <v>1</v>
      </c>
      <c r="D541" s="2" t="s">
        <v>75</v>
      </c>
      <c r="E541" s="2" t="s">
        <v>76</v>
      </c>
      <c r="F541" s="2" t="s">
        <v>554</v>
      </c>
      <c r="G541" s="5">
        <v>-9</v>
      </c>
      <c r="H541" s="5">
        <v>25.25</v>
      </c>
      <c r="I541" s="5">
        <v>-227.25</v>
      </c>
      <c r="J541" s="5">
        <v>-4216.75</v>
      </c>
      <c r="K541" s="5" t="str" cm="1">
        <f t="array" ref="K541">_xlfn.LET(_xlpm.d,UPPER(TRIM(CLEAN(SUBSTITUTE(F541,CHAR(160),"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42" spans="2:11" x14ac:dyDescent="0.25">
      <c r="B542" s="21">
        <v>46028</v>
      </c>
      <c r="C542" s="2" t="s">
        <v>1</v>
      </c>
      <c r="D542" s="2" t="s">
        <v>78</v>
      </c>
      <c r="E542" s="2" t="s">
        <v>32</v>
      </c>
      <c r="F542" s="2" t="s">
        <v>554</v>
      </c>
      <c r="G542" s="5">
        <v>-13</v>
      </c>
      <c r="H542" s="5">
        <v>25.25</v>
      </c>
      <c r="I542" s="5">
        <v>-328.25</v>
      </c>
      <c r="J542" s="5">
        <v>-4545</v>
      </c>
      <c r="K542" s="5" t="str" cm="1">
        <f t="array" ref="K542">_xlfn.LET(_xlpm.d,UPPER(TRIM(CLEAN(SUBSTITUTE(F542,CHAR(160),"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43" spans="2:11" x14ac:dyDescent="0.25">
      <c r="B543" s="21">
        <v>46028</v>
      </c>
      <c r="C543" s="2" t="s">
        <v>1</v>
      </c>
      <c r="D543" s="2" t="s">
        <v>502</v>
      </c>
      <c r="E543" s="2" t="s">
        <v>27</v>
      </c>
      <c r="F543" s="2" t="s">
        <v>554</v>
      </c>
      <c r="G543" s="5">
        <v>-2</v>
      </c>
      <c r="H543" s="5">
        <v>25.25</v>
      </c>
      <c r="I543" s="5">
        <v>-50.5</v>
      </c>
      <c r="J543" s="5">
        <v>-4595.5</v>
      </c>
      <c r="K543" s="5" t="str" cm="1">
        <f t="array" ref="K543">_xlfn.LET(_xlpm.d,UPPER(TRIM(CLEAN(SUBSTITUTE(F543,CHAR(160),"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44" spans="2:11" x14ac:dyDescent="0.25">
      <c r="B544" s="21">
        <v>46030</v>
      </c>
      <c r="C544" s="2" t="s">
        <v>1</v>
      </c>
      <c r="D544" s="2" t="s">
        <v>579</v>
      </c>
      <c r="E544" s="2" t="s">
        <v>68</v>
      </c>
      <c r="F544" s="2" t="s">
        <v>554</v>
      </c>
      <c r="G544" s="5">
        <v>-15</v>
      </c>
      <c r="H544" s="5">
        <v>25.25</v>
      </c>
      <c r="I544" s="5">
        <v>-378.75</v>
      </c>
      <c r="J544" s="5">
        <v>-4974.25</v>
      </c>
      <c r="K544" s="5" t="str" cm="1">
        <f t="array" ref="K544">_xlfn.LET(_xlpm.d,UPPER(TRIM(CLEAN(SUBSTITUTE(F544,CHAR(160),"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45" spans="2:11" x14ac:dyDescent="0.25">
      <c r="B545" s="21">
        <v>46030</v>
      </c>
      <c r="C545" s="2" t="s">
        <v>1</v>
      </c>
      <c r="D545" s="2" t="s">
        <v>580</v>
      </c>
      <c r="E545" s="2" t="s">
        <v>19</v>
      </c>
      <c r="F545" s="2" t="s">
        <v>554</v>
      </c>
      <c r="G545" s="5">
        <v>-12</v>
      </c>
      <c r="H545" s="5">
        <v>25.25</v>
      </c>
      <c r="I545" s="5">
        <v>-303</v>
      </c>
      <c r="J545" s="5">
        <v>-5277.25</v>
      </c>
      <c r="K545" s="5" t="str" cm="1">
        <f t="array" ref="K545">_xlfn.LET(_xlpm.d,UPPER(TRIM(CLEAN(SUBSTITUTE(F545,CHAR(160),"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46" spans="2:11" x14ac:dyDescent="0.25">
      <c r="B546" s="21">
        <v>46030</v>
      </c>
      <c r="C546" s="2" t="s">
        <v>1</v>
      </c>
      <c r="D546" s="2" t="s">
        <v>504</v>
      </c>
      <c r="E546" s="2" t="s">
        <v>141</v>
      </c>
      <c r="F546" s="2" t="s">
        <v>554</v>
      </c>
      <c r="G546" s="5">
        <v>-13</v>
      </c>
      <c r="H546" s="5">
        <v>25.25</v>
      </c>
      <c r="I546" s="5">
        <v>-328.25</v>
      </c>
      <c r="J546" s="5">
        <v>-5605.5</v>
      </c>
      <c r="K546" s="5" t="str" cm="1">
        <f t="array" ref="K546">_xlfn.LET(_xlpm.d,UPPER(TRIM(CLEAN(SUBSTITUTE(F546,CHAR(160),"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47" spans="2:11" x14ac:dyDescent="0.25">
      <c r="B547" s="21">
        <v>46031</v>
      </c>
      <c r="C547" s="2" t="s">
        <v>1</v>
      </c>
      <c r="D547" s="2" t="s">
        <v>581</v>
      </c>
      <c r="E547" s="2" t="s">
        <v>99</v>
      </c>
      <c r="F547" s="2" t="s">
        <v>554</v>
      </c>
      <c r="G547" s="5">
        <v>-6</v>
      </c>
      <c r="H547" s="5">
        <v>25.25</v>
      </c>
      <c r="I547" s="5">
        <v>-151.5</v>
      </c>
      <c r="J547" s="5">
        <v>-5757</v>
      </c>
      <c r="K547" s="5" t="str" cm="1">
        <f t="array" ref="K547">_xlfn.LET(_xlpm.d,UPPER(TRIM(CLEAN(SUBSTITUTE(F547,CHAR(160),"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48" spans="2:11" x14ac:dyDescent="0.25">
      <c r="B548" s="21">
        <v>46031</v>
      </c>
      <c r="C548" s="2" t="s">
        <v>1</v>
      </c>
      <c r="D548" s="2" t="s">
        <v>582</v>
      </c>
      <c r="E548" s="2" t="s">
        <v>84</v>
      </c>
      <c r="F548" s="2" t="s">
        <v>554</v>
      </c>
      <c r="G548" s="5">
        <v>-12</v>
      </c>
      <c r="H548" s="5">
        <v>25.25</v>
      </c>
      <c r="I548" s="5">
        <v>-303</v>
      </c>
      <c r="J548" s="5">
        <v>-6060</v>
      </c>
      <c r="K548" s="5" t="str" cm="1">
        <f t="array" ref="K548">_xlfn.LET(_xlpm.d,UPPER(TRIM(CLEAN(SUBSTITUTE(F548,CHAR(160),"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49" spans="2:11" x14ac:dyDescent="0.25">
      <c r="B549" s="21">
        <v>46031</v>
      </c>
      <c r="C549" s="2" t="s">
        <v>1</v>
      </c>
      <c r="D549" s="2" t="s">
        <v>79</v>
      </c>
      <c r="E549" s="2" t="s">
        <v>62</v>
      </c>
      <c r="F549" s="2" t="s">
        <v>554</v>
      </c>
      <c r="G549" s="5">
        <v>-3</v>
      </c>
      <c r="H549" s="5">
        <v>25.25</v>
      </c>
      <c r="I549" s="5">
        <v>-75.75</v>
      </c>
      <c r="J549" s="5">
        <v>-6135.75</v>
      </c>
      <c r="K549" s="5" t="str" cm="1">
        <f t="array" ref="K549">_xlfn.LET(_xlpm.d,UPPER(TRIM(CLEAN(SUBSTITUTE(F549,CHAR(160),"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50" spans="2:11" x14ac:dyDescent="0.25">
      <c r="B550" s="21">
        <v>46031</v>
      </c>
      <c r="C550" s="2" t="s">
        <v>1</v>
      </c>
      <c r="D550" s="2" t="s">
        <v>80</v>
      </c>
      <c r="E550" s="2" t="s">
        <v>76</v>
      </c>
      <c r="F550" s="2" t="s">
        <v>554</v>
      </c>
      <c r="G550" s="5">
        <v>-21</v>
      </c>
      <c r="H550" s="5">
        <v>25.25</v>
      </c>
      <c r="I550" s="5">
        <v>-530.25</v>
      </c>
      <c r="J550" s="5">
        <v>-6666</v>
      </c>
      <c r="K550" s="5" t="str" cm="1">
        <f t="array" ref="K550">_xlfn.LET(_xlpm.d,UPPER(TRIM(CLEAN(SUBSTITUTE(F550,CHAR(160),"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51" spans="2:11" x14ac:dyDescent="0.25">
      <c r="B551" s="21">
        <v>46035</v>
      </c>
      <c r="C551" s="2" t="s">
        <v>1</v>
      </c>
      <c r="D551" s="2" t="s">
        <v>507</v>
      </c>
      <c r="E551" s="2" t="s">
        <v>49</v>
      </c>
      <c r="F551" s="2" t="s">
        <v>554</v>
      </c>
      <c r="G551" s="5">
        <v>-33</v>
      </c>
      <c r="H551" s="5">
        <v>25.25</v>
      </c>
      <c r="I551" s="5">
        <v>-833.25</v>
      </c>
      <c r="J551" s="5">
        <v>-7499.25</v>
      </c>
      <c r="K551" s="5" t="str" cm="1">
        <f t="array" ref="K551">_xlfn.LET(_xlpm.d,UPPER(TRIM(CLEAN(SUBSTITUTE(F551,CHAR(160),"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52" spans="2:11" x14ac:dyDescent="0.25">
      <c r="B552" s="21">
        <v>46036</v>
      </c>
      <c r="C552" s="2" t="s">
        <v>1</v>
      </c>
      <c r="D552" s="2" t="s">
        <v>88</v>
      </c>
      <c r="E552" s="2" t="s">
        <v>89</v>
      </c>
      <c r="F552" s="2" t="s">
        <v>554</v>
      </c>
      <c r="G552" s="5">
        <v>-14</v>
      </c>
      <c r="H552" s="5">
        <v>25.25</v>
      </c>
      <c r="I552" s="5">
        <v>-353.5</v>
      </c>
      <c r="J552" s="5">
        <v>-7852.75</v>
      </c>
      <c r="K552" s="5" t="str" cm="1">
        <f t="array" ref="K552">_xlfn.LET(_xlpm.d,UPPER(TRIM(CLEAN(SUBSTITUTE(F552,CHAR(160),"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53" spans="2:11" x14ac:dyDescent="0.25">
      <c r="B553" s="21">
        <v>46036</v>
      </c>
      <c r="C553" s="2" t="s">
        <v>1</v>
      </c>
      <c r="D553" s="2" t="s">
        <v>583</v>
      </c>
      <c r="E553" s="2" t="s">
        <v>89</v>
      </c>
      <c r="F553" s="2" t="s">
        <v>554</v>
      </c>
      <c r="G553" s="5">
        <v>-30</v>
      </c>
      <c r="H553" s="5">
        <v>25.25</v>
      </c>
      <c r="I553" s="5">
        <v>-757.5</v>
      </c>
      <c r="J553" s="5">
        <v>-8610.25</v>
      </c>
      <c r="K553" s="5" t="str" cm="1">
        <f t="array" ref="K553">_xlfn.LET(_xlpm.d,UPPER(TRIM(CLEAN(SUBSTITUTE(F553,CHAR(160),"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54" spans="2:11" x14ac:dyDescent="0.25">
      <c r="B554" s="21">
        <v>46036</v>
      </c>
      <c r="C554" s="2" t="s">
        <v>1</v>
      </c>
      <c r="D554" s="2" t="s">
        <v>584</v>
      </c>
      <c r="E554" s="2" t="s">
        <v>35</v>
      </c>
      <c r="F554" s="2" t="s">
        <v>554</v>
      </c>
      <c r="G554" s="5">
        <v>-17</v>
      </c>
      <c r="H554" s="5">
        <v>25.25</v>
      </c>
      <c r="I554" s="5">
        <v>-429.25</v>
      </c>
      <c r="J554" s="5">
        <v>-9039.5</v>
      </c>
      <c r="K554" s="5" t="str" cm="1">
        <f t="array" ref="K554">_xlfn.LET(_xlpm.d,UPPER(TRIM(CLEAN(SUBSTITUTE(F554,CHAR(160),"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55" spans="2:11" x14ac:dyDescent="0.25">
      <c r="B555" s="21">
        <v>46038</v>
      </c>
      <c r="C555" s="2" t="s">
        <v>1</v>
      </c>
      <c r="D555" s="2" t="s">
        <v>282</v>
      </c>
      <c r="E555" s="2" t="s">
        <v>24</v>
      </c>
      <c r="F555" s="2" t="s">
        <v>554</v>
      </c>
      <c r="G555" s="5">
        <v>-42</v>
      </c>
      <c r="H555" s="5">
        <v>25.25</v>
      </c>
      <c r="I555" s="5">
        <v>-1060.5</v>
      </c>
      <c r="J555" s="5">
        <v>-10100</v>
      </c>
      <c r="K555" s="5" t="str" cm="1">
        <f t="array" ref="K555">_xlfn.LET(_xlpm.d,UPPER(TRIM(CLEAN(SUBSTITUTE(F555,CHAR(160),"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56" spans="2:11" x14ac:dyDescent="0.25">
      <c r="B556" s="21">
        <v>46042</v>
      </c>
      <c r="C556" s="2" t="s">
        <v>1</v>
      </c>
      <c r="D556" s="2" t="s">
        <v>585</v>
      </c>
      <c r="E556" s="2" t="s">
        <v>49</v>
      </c>
      <c r="F556" s="2" t="s">
        <v>554</v>
      </c>
      <c r="G556" s="5">
        <v>-12</v>
      </c>
      <c r="H556" s="5">
        <v>25.25</v>
      </c>
      <c r="I556" s="5">
        <v>-303</v>
      </c>
      <c r="J556" s="5">
        <v>-10403</v>
      </c>
      <c r="K556" s="5" t="str" cm="1">
        <f t="array" ref="K556">_xlfn.LET(_xlpm.d,UPPER(TRIM(CLEAN(SUBSTITUTE(F556,CHAR(160),"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57" spans="2:11" x14ac:dyDescent="0.25">
      <c r="B557" s="21">
        <v>46042</v>
      </c>
      <c r="C557" s="2" t="s">
        <v>1</v>
      </c>
      <c r="D557" s="2" t="s">
        <v>586</v>
      </c>
      <c r="E557" s="2" t="s">
        <v>29</v>
      </c>
      <c r="F557" s="2" t="s">
        <v>554</v>
      </c>
      <c r="G557" s="5">
        <v>-2</v>
      </c>
      <c r="H557" s="5">
        <v>25.25</v>
      </c>
      <c r="I557" s="5">
        <v>-50.5</v>
      </c>
      <c r="J557" s="5">
        <v>-10453.5</v>
      </c>
      <c r="K557" s="5" t="str" cm="1">
        <f t="array" ref="K557">_xlfn.LET(_xlpm.d,UPPER(TRIM(CLEAN(SUBSTITUTE(F557,CHAR(160),"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58" spans="2:11" x14ac:dyDescent="0.25">
      <c r="B558" s="21">
        <v>46043</v>
      </c>
      <c r="C558" s="2" t="s">
        <v>1</v>
      </c>
      <c r="D558" s="2" t="s">
        <v>509</v>
      </c>
      <c r="E558" s="2" t="s">
        <v>129</v>
      </c>
      <c r="F558" s="2" t="s">
        <v>554</v>
      </c>
      <c r="G558" s="5">
        <v>-16</v>
      </c>
      <c r="H558" s="5">
        <v>25.25</v>
      </c>
      <c r="I558" s="5">
        <v>-404</v>
      </c>
      <c r="J558" s="5">
        <v>-10857.5</v>
      </c>
      <c r="K558" s="5" t="str" cm="1">
        <f t="array" ref="K558">_xlfn.LET(_xlpm.d,UPPER(TRIM(CLEAN(SUBSTITUTE(F558,CHAR(160),"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59" spans="2:11" x14ac:dyDescent="0.25">
      <c r="B559" s="21">
        <v>46044</v>
      </c>
      <c r="C559" s="2" t="s">
        <v>1</v>
      </c>
      <c r="D559" s="2" t="s">
        <v>510</v>
      </c>
      <c r="E559" s="2" t="s">
        <v>19</v>
      </c>
      <c r="F559" s="2" t="s">
        <v>554</v>
      </c>
      <c r="G559" s="5">
        <v>-22</v>
      </c>
      <c r="H559" s="5">
        <v>25.25</v>
      </c>
      <c r="I559" s="5">
        <v>-555.5</v>
      </c>
      <c r="J559" s="5">
        <v>-11413</v>
      </c>
      <c r="K559" s="5" t="str" cm="1">
        <f t="array" ref="K559">_xlfn.LET(_xlpm.d,UPPER(TRIM(CLEAN(SUBSTITUTE(F559,CHAR(160),"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60" spans="2:11" x14ac:dyDescent="0.25">
      <c r="B560" s="21">
        <v>46045</v>
      </c>
      <c r="C560" s="2" t="s">
        <v>1</v>
      </c>
      <c r="D560" s="2" t="s">
        <v>511</v>
      </c>
      <c r="E560" s="2" t="s">
        <v>76</v>
      </c>
      <c r="F560" s="2" t="s">
        <v>554</v>
      </c>
      <c r="G560" s="5">
        <v>-14</v>
      </c>
      <c r="H560" s="5">
        <v>25.25</v>
      </c>
      <c r="I560" s="5">
        <v>-353.5</v>
      </c>
      <c r="J560" s="5">
        <v>-11766.5</v>
      </c>
      <c r="K560" s="5" t="str" cm="1">
        <f t="array" ref="K560">_xlfn.LET(_xlpm.d,UPPER(TRIM(CLEAN(SUBSTITUTE(F560,CHAR(160),"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61" spans="2:11" x14ac:dyDescent="0.25">
      <c r="B561" s="21">
        <v>46045</v>
      </c>
      <c r="C561" s="2" t="s">
        <v>1</v>
      </c>
      <c r="D561" s="2" t="s">
        <v>587</v>
      </c>
      <c r="E561" s="2" t="s">
        <v>565</v>
      </c>
      <c r="F561" s="2" t="s">
        <v>554</v>
      </c>
      <c r="G561" s="5">
        <v>-3</v>
      </c>
      <c r="H561" s="5">
        <v>25.25</v>
      </c>
      <c r="I561" s="5">
        <v>-75.75</v>
      </c>
      <c r="J561" s="5">
        <v>-11842.25</v>
      </c>
      <c r="K561" s="5" t="str" cm="1">
        <f t="array" ref="K561">_xlfn.LET(_xlpm.d,UPPER(TRIM(CLEAN(SUBSTITUTE(F561,CHAR(160),"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62" spans="2:11" x14ac:dyDescent="0.25">
      <c r="B562" s="21">
        <v>46045</v>
      </c>
      <c r="C562" s="2" t="s">
        <v>1</v>
      </c>
      <c r="D562" s="2" t="s">
        <v>588</v>
      </c>
      <c r="E562" s="2" t="s">
        <v>62</v>
      </c>
      <c r="F562" s="2" t="s">
        <v>554</v>
      </c>
      <c r="G562" s="5">
        <v>-19</v>
      </c>
      <c r="H562" s="5">
        <v>25.25</v>
      </c>
      <c r="I562" s="5">
        <v>-479.75</v>
      </c>
      <c r="J562" s="5">
        <v>-12322</v>
      </c>
      <c r="K562" s="5" t="str" cm="1">
        <f t="array" ref="K562">_xlfn.LET(_xlpm.d,UPPER(TRIM(CLEAN(SUBSTITUTE(F562,CHAR(160),"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63" spans="2:11" x14ac:dyDescent="0.25">
      <c r="B563" s="21">
        <v>46049</v>
      </c>
      <c r="C563" s="2" t="s">
        <v>1</v>
      </c>
      <c r="D563" s="2" t="s">
        <v>91</v>
      </c>
      <c r="E563" s="2" t="s">
        <v>92</v>
      </c>
      <c r="F563" s="2" t="s">
        <v>554</v>
      </c>
      <c r="G563" s="5">
        <v>-18</v>
      </c>
      <c r="H563" s="5">
        <v>25.25</v>
      </c>
      <c r="I563" s="5">
        <v>-454.5</v>
      </c>
      <c r="J563" s="5">
        <v>-12776.5</v>
      </c>
      <c r="K563" s="5" t="str" cm="1">
        <f t="array" ref="K563">_xlfn.LET(_xlpm.d,UPPER(TRIM(CLEAN(SUBSTITUTE(F563,CHAR(160),"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64" spans="2:11" x14ac:dyDescent="0.25">
      <c r="B564" s="21">
        <v>46049</v>
      </c>
      <c r="C564" s="2" t="s">
        <v>1</v>
      </c>
      <c r="D564" s="2" t="s">
        <v>589</v>
      </c>
      <c r="E564" s="2" t="s">
        <v>14</v>
      </c>
      <c r="F564" s="2" t="s">
        <v>554</v>
      </c>
      <c r="G564" s="5">
        <v>-21</v>
      </c>
      <c r="H564" s="5">
        <v>25.25</v>
      </c>
      <c r="I564" s="5">
        <v>-530.25</v>
      </c>
      <c r="J564" s="5">
        <v>-13306.75</v>
      </c>
      <c r="K564" s="5" t="str" cm="1">
        <f t="array" ref="K564">_xlfn.LET(_xlpm.d,UPPER(TRIM(CLEAN(SUBSTITUTE(F564,CHAR(160),"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65" spans="2:11" x14ac:dyDescent="0.25">
      <c r="B565" s="21">
        <v>46049</v>
      </c>
      <c r="C565" s="2" t="s">
        <v>1</v>
      </c>
      <c r="D565" s="2" t="s">
        <v>590</v>
      </c>
      <c r="E565" s="2" t="s">
        <v>32</v>
      </c>
      <c r="F565" s="2" t="s">
        <v>554</v>
      </c>
      <c r="G565" s="5">
        <v>-12</v>
      </c>
      <c r="H565" s="5">
        <v>25.25</v>
      </c>
      <c r="I565" s="5">
        <v>-303</v>
      </c>
      <c r="J565" s="5">
        <v>-13609.75</v>
      </c>
      <c r="K565" s="5" t="str" cm="1">
        <f t="array" ref="K565">_xlfn.LET(_xlpm.d,UPPER(TRIM(CLEAN(SUBSTITUTE(F565,CHAR(160),"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66" spans="2:11" x14ac:dyDescent="0.25">
      <c r="B566" s="21">
        <v>46051</v>
      </c>
      <c r="C566" s="2" t="s">
        <v>1</v>
      </c>
      <c r="D566" s="2" t="s">
        <v>591</v>
      </c>
      <c r="E566" s="2" t="s">
        <v>99</v>
      </c>
      <c r="F566" s="2" t="s">
        <v>554</v>
      </c>
      <c r="G566" s="5">
        <v>-16</v>
      </c>
      <c r="H566" s="5">
        <v>25.25</v>
      </c>
      <c r="I566" s="5">
        <v>-404</v>
      </c>
      <c r="J566" s="5">
        <v>-14013.75</v>
      </c>
      <c r="K566" s="5" t="str" cm="1">
        <f t="array" ref="K566">_xlfn.LET(_xlpm.d,UPPER(TRIM(CLEAN(SUBSTITUTE(F566,CHAR(160),"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67" spans="2:11" x14ac:dyDescent="0.25">
      <c r="B567" s="21">
        <v>46063</v>
      </c>
      <c r="C567" s="2" t="s">
        <v>1</v>
      </c>
      <c r="D567" s="2" t="s">
        <v>592</v>
      </c>
      <c r="E567" s="2" t="s">
        <v>159</v>
      </c>
      <c r="F567" s="2" t="s">
        <v>554</v>
      </c>
      <c r="G567" s="5">
        <v>-6</v>
      </c>
      <c r="H567" s="5">
        <v>25.25</v>
      </c>
      <c r="I567" s="5">
        <v>-151.5</v>
      </c>
      <c r="J567" s="5">
        <v>-14165.25</v>
      </c>
      <c r="K567" s="5" t="str" cm="1">
        <f t="array" ref="K567">_xlfn.LET(_xlpm.d,UPPER(TRIM(CLEAN(SUBSTITUTE(F567,CHAR(160),"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68" spans="2:11" x14ac:dyDescent="0.25">
      <c r="B568" s="21">
        <v>46063</v>
      </c>
      <c r="C568" s="2" t="s">
        <v>1</v>
      </c>
      <c r="D568" s="2" t="s">
        <v>592</v>
      </c>
      <c r="E568" s="2" t="s">
        <v>159</v>
      </c>
      <c r="F568" s="2" t="s">
        <v>554</v>
      </c>
      <c r="G568" s="5">
        <v>-4</v>
      </c>
      <c r="H568" s="5">
        <v>25.25</v>
      </c>
      <c r="I568" s="5">
        <v>-101</v>
      </c>
      <c r="J568" s="5">
        <v>-14266.25</v>
      </c>
      <c r="K568" s="5" t="str" cm="1">
        <f t="array" ref="K568">_xlfn.LET(_xlpm.d,UPPER(TRIM(CLEAN(SUBSTITUTE(F568,CHAR(160),"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69" spans="2:11" x14ac:dyDescent="0.25">
      <c r="B569" s="21">
        <v>46063</v>
      </c>
      <c r="C569" s="2" t="s">
        <v>1</v>
      </c>
      <c r="D569" s="2" t="s">
        <v>593</v>
      </c>
      <c r="E569" s="2" t="s">
        <v>32</v>
      </c>
      <c r="F569" s="2" t="s">
        <v>554</v>
      </c>
      <c r="G569" s="5">
        <v>-16</v>
      </c>
      <c r="H569" s="5">
        <v>25.25</v>
      </c>
      <c r="I569" s="5">
        <v>-404</v>
      </c>
      <c r="J569" s="5">
        <v>-14670.25</v>
      </c>
      <c r="K569" s="5" t="str" cm="1">
        <f t="array" ref="K569">_xlfn.LET(_xlpm.d,UPPER(TRIM(CLEAN(SUBSTITUTE(F569,CHAR(160),"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70" spans="2:11" x14ac:dyDescent="0.25">
      <c r="B570" s="21">
        <v>46063</v>
      </c>
      <c r="C570" s="2" t="s">
        <v>1</v>
      </c>
      <c r="D570" s="2" t="s">
        <v>13</v>
      </c>
      <c r="E570" s="2" t="s">
        <v>14</v>
      </c>
      <c r="F570" s="2" t="s">
        <v>554</v>
      </c>
      <c r="G570" s="5">
        <v>-5</v>
      </c>
      <c r="H570" s="5">
        <v>25.25</v>
      </c>
      <c r="I570" s="5">
        <v>-126.25</v>
      </c>
      <c r="J570" s="5">
        <v>-14796.5</v>
      </c>
      <c r="K570" s="5" t="str" cm="1">
        <f t="array" ref="K570">_xlfn.LET(_xlpm.d,UPPER(TRIM(CLEAN(SUBSTITUTE(F570,CHAR(160),"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71" spans="2:11" x14ac:dyDescent="0.25">
      <c r="B571" s="21">
        <v>46065</v>
      </c>
      <c r="C571" s="2" t="s">
        <v>1</v>
      </c>
      <c r="D571" s="2" t="s">
        <v>515</v>
      </c>
      <c r="E571" s="2" t="s">
        <v>129</v>
      </c>
      <c r="F571" s="2" t="s">
        <v>554</v>
      </c>
      <c r="G571" s="5">
        <v>-7</v>
      </c>
      <c r="H571" s="5">
        <v>25.25</v>
      </c>
      <c r="I571" s="5">
        <v>-176.75</v>
      </c>
      <c r="J571" s="5">
        <v>-14973.25</v>
      </c>
      <c r="K571" s="5" t="str" cm="1">
        <f t="array" ref="K571">_xlfn.LET(_xlpm.d,UPPER(TRIM(CLEAN(SUBSTITUTE(F571,CHAR(160),"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72" spans="2:11" x14ac:dyDescent="0.25">
      <c r="B572" s="21">
        <v>46066</v>
      </c>
      <c r="C572" s="2" t="s">
        <v>1</v>
      </c>
      <c r="D572" s="2" t="s">
        <v>33</v>
      </c>
      <c r="E572" s="2" t="s">
        <v>24</v>
      </c>
      <c r="F572" s="2" t="s">
        <v>554</v>
      </c>
      <c r="G572" s="5">
        <v>-4</v>
      </c>
      <c r="H572" s="5">
        <v>25.25</v>
      </c>
      <c r="I572" s="5">
        <v>-101</v>
      </c>
      <c r="J572" s="5">
        <v>-15074.25</v>
      </c>
      <c r="K572" s="5" t="str" cm="1">
        <f t="array" ref="K572">_xlfn.LET(_xlpm.d,UPPER(TRIM(CLEAN(SUBSTITUTE(F572,CHAR(160),"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73" spans="2:11" x14ac:dyDescent="0.25">
      <c r="B573" s="21">
        <v>46069</v>
      </c>
      <c r="C573" s="2" t="s">
        <v>1</v>
      </c>
      <c r="D573" s="2" t="s">
        <v>594</v>
      </c>
      <c r="E573" s="2" t="s">
        <v>595</v>
      </c>
      <c r="F573" s="2" t="s">
        <v>554</v>
      </c>
      <c r="G573" s="5">
        <v>-11</v>
      </c>
      <c r="H573" s="5">
        <v>25.25</v>
      </c>
      <c r="I573" s="5">
        <v>-277.75</v>
      </c>
      <c r="J573" s="5">
        <v>-15352</v>
      </c>
      <c r="K573" s="5" t="str" cm="1">
        <f t="array" ref="K573">_xlfn.LET(_xlpm.d,UPPER(TRIM(CLEAN(SUBSTITUTE(F573,CHAR(160),"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74" spans="2:11" x14ac:dyDescent="0.25">
      <c r="B574" s="21">
        <v>46070</v>
      </c>
      <c r="C574" s="2" t="s">
        <v>1</v>
      </c>
      <c r="D574" s="2" t="s">
        <v>517</v>
      </c>
      <c r="E574" s="2" t="s">
        <v>49</v>
      </c>
      <c r="F574" s="2" t="s">
        <v>554</v>
      </c>
      <c r="G574" s="5">
        <v>-9</v>
      </c>
      <c r="H574" s="5">
        <v>25.25</v>
      </c>
      <c r="I574" s="5">
        <v>-227.25</v>
      </c>
      <c r="J574" s="5">
        <v>-15579.25</v>
      </c>
      <c r="K574" s="5" t="str" cm="1">
        <f t="array" ref="K574">_xlfn.LET(_xlpm.d,UPPER(TRIM(CLEAN(SUBSTITUTE(F574,CHAR(160),"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75" spans="2:11" x14ac:dyDescent="0.25">
      <c r="B575" s="21">
        <v>46072</v>
      </c>
      <c r="C575" s="2" t="s">
        <v>1</v>
      </c>
      <c r="D575" s="2" t="s">
        <v>596</v>
      </c>
      <c r="E575" s="2" t="s">
        <v>99</v>
      </c>
      <c r="F575" s="2" t="s">
        <v>554</v>
      </c>
      <c r="G575" s="5">
        <v>-6</v>
      </c>
      <c r="H575" s="5">
        <v>25.25</v>
      </c>
      <c r="I575" s="5">
        <v>-151.5</v>
      </c>
      <c r="J575" s="5">
        <v>-15730.75</v>
      </c>
      <c r="K575" s="5" t="str" cm="1">
        <f t="array" ref="K575">_xlfn.LET(_xlpm.d,UPPER(TRIM(CLEAN(SUBSTITUTE(F575,CHAR(160),"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76" spans="2:11" x14ac:dyDescent="0.25">
      <c r="B576" s="21">
        <v>46077</v>
      </c>
      <c r="C576" s="2" t="s">
        <v>1</v>
      </c>
      <c r="D576" s="2" t="s">
        <v>107</v>
      </c>
      <c r="E576" s="2" t="s">
        <v>35</v>
      </c>
      <c r="F576" s="2" t="s">
        <v>554</v>
      </c>
      <c r="G576" s="5">
        <v>-7</v>
      </c>
      <c r="H576" s="5">
        <v>25.25</v>
      </c>
      <c r="I576" s="5">
        <v>-176.75</v>
      </c>
      <c r="J576" s="5">
        <v>-15907.5</v>
      </c>
      <c r="K576" s="5" t="str" cm="1">
        <f t="array" ref="K576">_xlfn.LET(_xlpm.d,UPPER(TRIM(CLEAN(SUBSTITUTE(F576,CHAR(160),"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77" spans="2:11" x14ac:dyDescent="0.25">
      <c r="B577" s="21">
        <v>46079</v>
      </c>
      <c r="C577" s="2" t="s">
        <v>1</v>
      </c>
      <c r="D577" s="2" t="s">
        <v>597</v>
      </c>
      <c r="E577" s="2" t="s">
        <v>68</v>
      </c>
      <c r="F577" s="2" t="s">
        <v>554</v>
      </c>
      <c r="G577" s="5">
        <v>-11</v>
      </c>
      <c r="H577" s="5">
        <v>25.25</v>
      </c>
      <c r="I577" s="5">
        <v>-277.75</v>
      </c>
      <c r="J577" s="5">
        <v>-16185.25</v>
      </c>
      <c r="K577" s="5" t="str" cm="1">
        <f t="array" ref="K577">_xlfn.LET(_xlpm.d,UPPER(TRIM(CLEAN(SUBSTITUTE(F577,CHAR(160),"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78" spans="2:11" x14ac:dyDescent="0.25">
      <c r="B578" s="21">
        <v>46080</v>
      </c>
      <c r="C578" s="2" t="s">
        <v>1</v>
      </c>
      <c r="D578" s="2" t="s">
        <v>598</v>
      </c>
      <c r="E578" s="2" t="s">
        <v>24</v>
      </c>
      <c r="F578" s="2" t="s">
        <v>554</v>
      </c>
      <c r="G578" s="5">
        <v>-22</v>
      </c>
      <c r="H578" s="5">
        <v>25.25</v>
      </c>
      <c r="I578" s="5">
        <v>-555.5</v>
      </c>
      <c r="J578" s="5">
        <v>-16740.75</v>
      </c>
      <c r="K578" s="5" t="str" cm="1">
        <f t="array" ref="K578">_xlfn.LET(_xlpm.d,UPPER(TRIM(CLEAN(SUBSTITUTE(F578,CHAR(160),"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79" spans="2:11" x14ac:dyDescent="0.25">
      <c r="B579" s="21">
        <v>46084</v>
      </c>
      <c r="C579" s="2" t="s">
        <v>1</v>
      </c>
      <c r="D579" s="2" t="s">
        <v>599</v>
      </c>
      <c r="E579" s="2" t="s">
        <v>14</v>
      </c>
      <c r="F579" s="2" t="s">
        <v>554</v>
      </c>
      <c r="G579" s="5">
        <v>-1</v>
      </c>
      <c r="H579" s="5">
        <v>25.25</v>
      </c>
      <c r="I579" s="5">
        <v>-25.25</v>
      </c>
      <c r="J579" s="5">
        <v>-16766</v>
      </c>
      <c r="K579" s="5" t="str" cm="1">
        <f t="array" ref="K579">_xlfn.LET(_xlpm.d,UPPER(TRIM(CLEAN(SUBSTITUTE(F579,CHAR(160),"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80" spans="2:11" x14ac:dyDescent="0.25">
      <c r="B580" s="21">
        <v>46086</v>
      </c>
      <c r="C580" s="2" t="s">
        <v>1</v>
      </c>
      <c r="D580" s="2" t="s">
        <v>600</v>
      </c>
      <c r="E580" s="2" t="s">
        <v>99</v>
      </c>
      <c r="F580" s="2" t="s">
        <v>554</v>
      </c>
      <c r="G580" s="5">
        <v>-1</v>
      </c>
      <c r="H580" s="5">
        <v>25.25</v>
      </c>
      <c r="I580" s="5">
        <v>-25.25</v>
      </c>
      <c r="J580" s="5">
        <v>-16791.25</v>
      </c>
      <c r="K580" s="5" t="str" cm="1">
        <f t="array" ref="K580">_xlfn.LET(_xlpm.d,UPPER(TRIM(CLEAN(SUBSTITUTE(F580,CHAR(160),"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81" spans="2:11" x14ac:dyDescent="0.25">
      <c r="B581" s="21">
        <v>46086</v>
      </c>
      <c r="C581" s="2" t="s">
        <v>1</v>
      </c>
      <c r="D581" s="2" t="s">
        <v>601</v>
      </c>
      <c r="E581" s="2" t="s">
        <v>19</v>
      </c>
      <c r="F581" s="2" t="s">
        <v>554</v>
      </c>
      <c r="G581" s="5">
        <v>-8</v>
      </c>
      <c r="H581" s="5">
        <v>25.25</v>
      </c>
      <c r="I581" s="5">
        <v>-202</v>
      </c>
      <c r="J581" s="5">
        <v>-16993.25</v>
      </c>
      <c r="K581" s="5" t="str" cm="1">
        <f t="array" ref="K581">_xlfn.LET(_xlpm.d,UPPER(TRIM(CLEAN(SUBSTITUTE(F581,CHAR(160),"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82" spans="2:11" x14ac:dyDescent="0.25">
      <c r="B582" s="21">
        <v>46087</v>
      </c>
      <c r="C582" s="2" t="s">
        <v>1</v>
      </c>
      <c r="D582" s="2" t="s">
        <v>519</v>
      </c>
      <c r="E582" s="2" t="s">
        <v>76</v>
      </c>
      <c r="F582" s="2" t="s">
        <v>554</v>
      </c>
      <c r="G582" s="5">
        <v>-1</v>
      </c>
      <c r="H582" s="5">
        <v>25.25</v>
      </c>
      <c r="I582" s="5">
        <v>-25.25</v>
      </c>
      <c r="J582" s="5">
        <v>-17018.5</v>
      </c>
      <c r="K582" s="5" t="str" cm="1">
        <f t="array" ref="K582">_xlfn.LET(_xlpm.d,UPPER(TRIM(CLEAN(SUBSTITUTE(F582,CHAR(160),"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83" spans="2:11" x14ac:dyDescent="0.25">
      <c r="B583" s="21">
        <v>46091</v>
      </c>
      <c r="C583" s="2" t="s">
        <v>1</v>
      </c>
      <c r="D583" s="2" t="s">
        <v>602</v>
      </c>
      <c r="E583" s="2" t="s">
        <v>29</v>
      </c>
      <c r="F583" s="2" t="s">
        <v>554</v>
      </c>
      <c r="G583" s="5">
        <v>-26</v>
      </c>
      <c r="H583" s="5">
        <v>25.25</v>
      </c>
      <c r="I583" s="5">
        <v>-656.5</v>
      </c>
      <c r="J583" s="5">
        <v>-17675</v>
      </c>
      <c r="K583" s="5" t="str" cm="1">
        <f t="array" ref="K583">_xlfn.LET(_xlpm.d,UPPER(TRIM(CLEAN(SUBSTITUTE(F583,CHAR(160),"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84" spans="2:11" x14ac:dyDescent="0.25">
      <c r="B584" s="21">
        <v>46093</v>
      </c>
      <c r="C584" s="2" t="s">
        <v>1</v>
      </c>
      <c r="D584" s="2" t="s">
        <v>128</v>
      </c>
      <c r="E584" s="2" t="s">
        <v>129</v>
      </c>
      <c r="F584" s="2" t="s">
        <v>554</v>
      </c>
      <c r="G584" s="5">
        <v>-1</v>
      </c>
      <c r="H584" s="5">
        <v>25.25</v>
      </c>
      <c r="I584" s="5">
        <v>-25.25</v>
      </c>
      <c r="J584" s="5">
        <v>-17700.25</v>
      </c>
      <c r="K584" s="5" t="str" cm="1">
        <f t="array" ref="K584">_xlfn.LET(_xlpm.d,UPPER(TRIM(CLEAN(SUBSTITUTE(F584,CHAR(160),"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85" spans="2:11" x14ac:dyDescent="0.25">
      <c r="B585" s="21">
        <v>46093</v>
      </c>
      <c r="C585" s="2" t="s">
        <v>1</v>
      </c>
      <c r="D585" s="2" t="s">
        <v>130</v>
      </c>
      <c r="E585" s="2" t="s">
        <v>99</v>
      </c>
      <c r="F585" s="2" t="s">
        <v>554</v>
      </c>
      <c r="G585" s="5">
        <v>-2</v>
      </c>
      <c r="H585" s="5">
        <v>25.25</v>
      </c>
      <c r="I585" s="5">
        <v>-50.5</v>
      </c>
      <c r="J585" s="5">
        <v>-17750.75</v>
      </c>
      <c r="K585" s="5" t="str" cm="1">
        <f t="array" ref="K585">_xlfn.LET(_xlpm.d,UPPER(TRIM(CLEAN(SUBSTITUTE(F585,CHAR(160),"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86" spans="2:11" x14ac:dyDescent="0.25">
      <c r="B586" s="21">
        <v>46093</v>
      </c>
      <c r="C586" s="2" t="s">
        <v>1</v>
      </c>
      <c r="D586" s="2" t="s">
        <v>603</v>
      </c>
      <c r="E586" s="2" t="s">
        <v>19</v>
      </c>
      <c r="F586" s="2" t="s">
        <v>554</v>
      </c>
      <c r="G586" s="5">
        <v>-7</v>
      </c>
      <c r="H586" s="5">
        <v>25.25</v>
      </c>
      <c r="I586" s="5">
        <v>-176.75</v>
      </c>
      <c r="J586" s="5">
        <v>-17927.5</v>
      </c>
      <c r="K586" s="5" t="str" cm="1">
        <f t="array" ref="K586">_xlfn.LET(_xlpm.d,UPPER(TRIM(CLEAN(SUBSTITUTE(F586,CHAR(160),"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87" spans="2:11" x14ac:dyDescent="0.25">
      <c r="B587" s="21">
        <v>46098</v>
      </c>
      <c r="C587" s="2" t="s">
        <v>1</v>
      </c>
      <c r="D587" s="2" t="s">
        <v>44</v>
      </c>
      <c r="E587" s="2" t="s">
        <v>27</v>
      </c>
      <c r="F587" s="2" t="s">
        <v>554</v>
      </c>
      <c r="G587" s="5">
        <v>-26</v>
      </c>
      <c r="H587" s="5">
        <v>25.25</v>
      </c>
      <c r="I587" s="5">
        <v>-656.5</v>
      </c>
      <c r="J587" s="5">
        <v>-18584</v>
      </c>
      <c r="K587" s="5" t="str" cm="1">
        <f t="array" ref="K587">_xlfn.LET(_xlpm.d,UPPER(TRIM(CLEAN(SUBSTITUTE(F587,CHAR(160),"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88" spans="2:11" x14ac:dyDescent="0.25">
      <c r="B588" s="21">
        <v>46098</v>
      </c>
      <c r="C588" s="2" t="s">
        <v>1</v>
      </c>
      <c r="D588" s="2" t="s">
        <v>134</v>
      </c>
      <c r="E588" s="2" t="s">
        <v>35</v>
      </c>
      <c r="F588" s="2" t="s">
        <v>554</v>
      </c>
      <c r="G588" s="5">
        <v>-2</v>
      </c>
      <c r="H588" s="5">
        <v>25.25</v>
      </c>
      <c r="I588" s="5">
        <v>-50.5</v>
      </c>
      <c r="J588" s="5">
        <v>-18634.5</v>
      </c>
      <c r="K588" s="5" t="str" cm="1">
        <f t="array" ref="K588">_xlfn.LET(_xlpm.d,UPPER(TRIM(CLEAN(SUBSTITUTE(F588,CHAR(160),"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89" spans="2:11" x14ac:dyDescent="0.25">
      <c r="B589" s="21">
        <v>46100</v>
      </c>
      <c r="C589" s="2" t="s">
        <v>1</v>
      </c>
      <c r="D589" s="2" t="s">
        <v>136</v>
      </c>
      <c r="E589" s="2" t="s">
        <v>129</v>
      </c>
      <c r="F589" s="2" t="s">
        <v>554</v>
      </c>
      <c r="G589" s="5">
        <v>-9</v>
      </c>
      <c r="H589" s="5">
        <v>25.25</v>
      </c>
      <c r="I589" s="5">
        <v>-227.25</v>
      </c>
      <c r="J589" s="5">
        <v>-18861.75</v>
      </c>
      <c r="K589" s="5" t="str" cm="1">
        <f t="array" ref="K589">_xlfn.LET(_xlpm.d,UPPER(TRIM(CLEAN(SUBSTITUTE(F589,CHAR(160),"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90" spans="2:11" x14ac:dyDescent="0.25">
      <c r="B590" s="21">
        <v>46104</v>
      </c>
      <c r="C590" s="2" t="s">
        <v>1</v>
      </c>
      <c r="D590" s="2" t="s">
        <v>114</v>
      </c>
      <c r="E590" s="2" t="s">
        <v>19</v>
      </c>
      <c r="F590" s="2" t="s">
        <v>557</v>
      </c>
      <c r="G590" s="5">
        <v>-9</v>
      </c>
      <c r="H590" s="5">
        <v>25.25</v>
      </c>
      <c r="I590" s="5">
        <v>-227.25</v>
      </c>
      <c r="J590" s="5">
        <v>-19089</v>
      </c>
      <c r="K590" s="5" t="str" cm="1">
        <f t="array" ref="K590">_xlfn.LET(_xlpm.d,UPPER(TRIM(CLEAN(SUBSTITUTE(F590,CHAR(160),"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91" spans="2:11" x14ac:dyDescent="0.25">
      <c r="B591" s="21">
        <v>46104</v>
      </c>
      <c r="C591" s="2" t="s">
        <v>1</v>
      </c>
      <c r="D591" s="2" t="s">
        <v>525</v>
      </c>
      <c r="E591" s="2" t="s">
        <v>84</v>
      </c>
      <c r="F591" s="2" t="s">
        <v>557</v>
      </c>
      <c r="G591" s="5">
        <v>-3</v>
      </c>
      <c r="H591" s="5">
        <v>25.25</v>
      </c>
      <c r="I591" s="5">
        <v>-75.75</v>
      </c>
      <c r="J591" s="5">
        <v>-19164.75</v>
      </c>
      <c r="K591" s="5" t="str" cm="1">
        <f t="array" ref="K591">_xlfn.LET(_xlpm.d,UPPER(TRIM(CLEAN(SUBSTITUTE(F591,CHAR(160),"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92" spans="2:11" x14ac:dyDescent="0.25">
      <c r="B592" s="21">
        <v>46104</v>
      </c>
      <c r="C592" s="2" t="s">
        <v>1</v>
      </c>
      <c r="D592" s="2" t="s">
        <v>604</v>
      </c>
      <c r="E592" s="2" t="s">
        <v>99</v>
      </c>
      <c r="F592" s="2" t="s">
        <v>557</v>
      </c>
      <c r="G592" s="5">
        <v>-9</v>
      </c>
      <c r="H592" s="5">
        <v>25.25</v>
      </c>
      <c r="I592" s="5">
        <v>-227.25</v>
      </c>
      <c r="J592" s="5">
        <v>-19392</v>
      </c>
      <c r="K592" s="5" t="str" cm="1">
        <f t="array" ref="K592">_xlfn.LET(_xlpm.d,UPPER(TRIM(CLEAN(SUBSTITUTE(F592,CHAR(160),"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93" spans="1:11" x14ac:dyDescent="0.25">
      <c r="B593" s="21">
        <v>46105</v>
      </c>
      <c r="C593" s="2" t="s">
        <v>1</v>
      </c>
      <c r="D593" s="2" t="s">
        <v>45</v>
      </c>
      <c r="E593" s="2" t="s">
        <v>29</v>
      </c>
      <c r="F593" s="2" t="s">
        <v>557</v>
      </c>
      <c r="G593" s="5">
        <v>-1</v>
      </c>
      <c r="H593" s="5">
        <v>25.25</v>
      </c>
      <c r="I593" s="5">
        <v>-25.25</v>
      </c>
      <c r="J593" s="5">
        <v>-19417.25</v>
      </c>
      <c r="K593" s="5" t="str" cm="1">
        <f t="array" ref="K593">_xlfn.LET(_xlpm.d,UPPER(TRIM(CLEAN(SUBSTITUTE(F593,CHAR(160),"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94" spans="1:11" x14ac:dyDescent="0.25">
      <c r="B594" s="21">
        <v>46107</v>
      </c>
      <c r="C594" s="2" t="s">
        <v>1</v>
      </c>
      <c r="D594" s="2" t="s">
        <v>140</v>
      </c>
      <c r="E594" s="2" t="s">
        <v>141</v>
      </c>
      <c r="F594" s="2" t="s">
        <v>557</v>
      </c>
      <c r="G594" s="5">
        <v>-6</v>
      </c>
      <c r="H594" s="5">
        <v>25.25</v>
      </c>
      <c r="I594" s="5">
        <v>-151.5</v>
      </c>
      <c r="J594" s="5">
        <v>-19568.75</v>
      </c>
      <c r="K594" s="5" t="str" cm="1">
        <f t="array" ref="K594">_xlfn.LET(_xlpm.d,UPPER(TRIM(CLEAN(SUBSTITUTE(F594,CHAR(160),"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95" spans="1:11" x14ac:dyDescent="0.25">
      <c r="B595" s="21">
        <v>46107</v>
      </c>
      <c r="C595" s="2" t="s">
        <v>1</v>
      </c>
      <c r="D595" s="2" t="s">
        <v>605</v>
      </c>
      <c r="E595" s="2" t="s">
        <v>68</v>
      </c>
      <c r="F595" s="2" t="s">
        <v>557</v>
      </c>
      <c r="G595" s="5">
        <v>-9</v>
      </c>
      <c r="H595" s="5">
        <v>25.25</v>
      </c>
      <c r="I595" s="5">
        <v>-227.25</v>
      </c>
      <c r="J595" s="5">
        <v>-19796</v>
      </c>
      <c r="K595" s="5" t="str" cm="1">
        <f t="array" ref="K595">_xlfn.LET(_xlpm.d,UPPER(TRIM(CLEAN(SUBSTITUTE(F595,CHAR(160),"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96" spans="1:11" x14ac:dyDescent="0.25">
      <c r="A596" s="11" t="s">
        <v>606</v>
      </c>
      <c r="G596" s="6">
        <v>-784</v>
      </c>
      <c r="I596" s="7">
        <f>I515+I516+I517+I518+I519+I520+I521+I522+I523+I524+I525+I526+I527+I528+I529+I530+I531+I532+I533+I534+I535+I536+I537+I538+I539+I540+I541+I542+I543+I544+I545+I546+I547+I548+I549+I550+I551+I552+I553+I554+I555+I556+I557+I558+I559+I560+I561+I562+I563+I564+I565+I566+I567+I568+I569+I570+I571+I572+I573+I574+I575+I576+I577+I578+I579+I580+I581+I582+I583+I584+I585+I586+I587+I588+I589+I590+I591+I592+I593+I594+I595</f>
        <v>-19796</v>
      </c>
      <c r="K596" s="5" t="str" cm="1">
        <f t="array" ref="K596">_xlfn.LET(_xlpm.d,UPPER(TRIM(CLEAN(SUBSTITUTE(F596,CHAR(160),"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97" spans="1:11" x14ac:dyDescent="0.25">
      <c r="A597" s="10" t="s">
        <v>607</v>
      </c>
      <c r="K597" s="5" t="str" cm="1">
        <f t="array" ref="K597">_xlfn.LET(_xlpm.d,UPPER(TRIM(CLEAN(SUBSTITUTE(F597,CHAR(160),"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98" spans="1:11" x14ac:dyDescent="0.25">
      <c r="B598" s="21">
        <v>45664</v>
      </c>
      <c r="C598" s="2" t="s">
        <v>1</v>
      </c>
      <c r="D598" s="2" t="s">
        <v>608</v>
      </c>
      <c r="E598" s="2" t="s">
        <v>92</v>
      </c>
      <c r="F598" s="2" t="s">
        <v>609</v>
      </c>
      <c r="G598" s="5">
        <v>-4</v>
      </c>
      <c r="H598" s="5">
        <v>25.25</v>
      </c>
      <c r="I598" s="5">
        <v>-101</v>
      </c>
      <c r="J598" s="5">
        <v>-101</v>
      </c>
      <c r="K598" s="5" t="str" cm="1">
        <f t="array" ref="K598">_xlfn.LET(_xlpm.d,UPPER(TRIM(CLEAN(SUBSTITUTE(F598,CHAR(160),"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599" spans="1:11" x14ac:dyDescent="0.25">
      <c r="B599" s="21">
        <v>45671</v>
      </c>
      <c r="C599" s="2" t="s">
        <v>1</v>
      </c>
      <c r="D599" s="2" t="s">
        <v>610</v>
      </c>
      <c r="E599" s="2" t="s">
        <v>433</v>
      </c>
      <c r="F599" s="2" t="s">
        <v>609</v>
      </c>
      <c r="G599" s="5">
        <v>-1</v>
      </c>
      <c r="H599" s="5">
        <v>25.25</v>
      </c>
      <c r="I599" s="5">
        <v>-25.25</v>
      </c>
      <c r="J599" s="5">
        <v>-126.25</v>
      </c>
      <c r="K599" s="5" t="str" cm="1">
        <f t="array" ref="K599">_xlfn.LET(_xlpm.d,UPPER(TRIM(CLEAN(SUBSTITUTE(F599,CHAR(160),"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00" spans="1:11" x14ac:dyDescent="0.25">
      <c r="B600" s="21">
        <v>45674</v>
      </c>
      <c r="C600" s="2" t="s">
        <v>1</v>
      </c>
      <c r="D600" s="2" t="s">
        <v>611</v>
      </c>
      <c r="E600" s="2" t="s">
        <v>110</v>
      </c>
      <c r="F600" s="2" t="s">
        <v>609</v>
      </c>
      <c r="G600" s="5">
        <v>-6</v>
      </c>
      <c r="H600" s="5">
        <v>25.25</v>
      </c>
      <c r="I600" s="5">
        <v>-151.5</v>
      </c>
      <c r="J600" s="5">
        <v>-277.75</v>
      </c>
      <c r="K600" s="5" t="str" cm="1">
        <f t="array" ref="K600">_xlfn.LET(_xlpm.d,UPPER(TRIM(CLEAN(SUBSTITUTE(F600,CHAR(160),"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01" spans="1:11" x14ac:dyDescent="0.25">
      <c r="B601" s="21">
        <v>45681</v>
      </c>
      <c r="C601" s="2" t="s">
        <v>1</v>
      </c>
      <c r="D601" s="2" t="s">
        <v>612</v>
      </c>
      <c r="E601" s="2" t="s">
        <v>110</v>
      </c>
      <c r="F601" s="2" t="s">
        <v>609</v>
      </c>
      <c r="G601" s="5">
        <v>-2</v>
      </c>
      <c r="H601" s="5">
        <v>25.25</v>
      </c>
      <c r="I601" s="5">
        <v>-50.5</v>
      </c>
      <c r="J601" s="5">
        <v>-328.25</v>
      </c>
      <c r="K601" s="5" t="str" cm="1">
        <f t="array" ref="K601">_xlfn.LET(_xlpm.d,UPPER(TRIM(CLEAN(SUBSTITUTE(F601,CHAR(160),"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02" spans="1:11" x14ac:dyDescent="0.25">
      <c r="B602" s="21">
        <v>45701</v>
      </c>
      <c r="C602" s="2" t="s">
        <v>1</v>
      </c>
      <c r="D602" s="2" t="s">
        <v>613</v>
      </c>
      <c r="E602" s="2" t="s">
        <v>433</v>
      </c>
      <c r="F602" s="2" t="s">
        <v>609</v>
      </c>
      <c r="G602" s="5">
        <v>-1</v>
      </c>
      <c r="H602" s="5">
        <v>25.25</v>
      </c>
      <c r="I602" s="5">
        <v>-25.25</v>
      </c>
      <c r="J602" s="5">
        <v>-353.5</v>
      </c>
      <c r="K602" s="5" t="str" cm="1">
        <f t="array" ref="K602">_xlfn.LET(_xlpm.d,UPPER(TRIM(CLEAN(SUBSTITUTE(F602,CHAR(160),"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03" spans="1:11" x14ac:dyDescent="0.25">
      <c r="B603" s="21">
        <v>45708</v>
      </c>
      <c r="C603" s="2" t="s">
        <v>1</v>
      </c>
      <c r="D603" s="2" t="s">
        <v>614</v>
      </c>
      <c r="E603" s="2" t="s">
        <v>14</v>
      </c>
      <c r="F603" s="2" t="s">
        <v>609</v>
      </c>
      <c r="G603" s="5">
        <v>-3</v>
      </c>
      <c r="H603" s="5">
        <v>25.25</v>
      </c>
      <c r="I603" s="5">
        <v>-75.75</v>
      </c>
      <c r="J603" s="5">
        <v>-429.25</v>
      </c>
      <c r="K603" s="5" t="str" cm="1">
        <f t="array" ref="K603">_xlfn.LET(_xlpm.d,UPPER(TRIM(CLEAN(SUBSTITUTE(F603,CHAR(160),"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04" spans="1:11" x14ac:dyDescent="0.25">
      <c r="B604" s="21">
        <v>45806</v>
      </c>
      <c r="C604" s="2" t="s">
        <v>1</v>
      </c>
      <c r="D604" s="2" t="s">
        <v>173</v>
      </c>
      <c r="E604" s="2" t="s">
        <v>68</v>
      </c>
      <c r="F604" s="2" t="s">
        <v>609</v>
      </c>
      <c r="G604" s="5">
        <v>-15</v>
      </c>
      <c r="H604" s="5">
        <v>25.25</v>
      </c>
      <c r="I604" s="5">
        <v>-378.75</v>
      </c>
      <c r="J604" s="5">
        <v>-808</v>
      </c>
      <c r="K604" s="5" t="str" cm="1">
        <f t="array" ref="K604">_xlfn.LET(_xlpm.d,UPPER(TRIM(CLEAN(SUBSTITUTE(F604,CHAR(160),"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05" spans="1:11" x14ac:dyDescent="0.25">
      <c r="B605" s="21">
        <v>46042</v>
      </c>
      <c r="C605" s="2" t="s">
        <v>1</v>
      </c>
      <c r="D605" s="2" t="s">
        <v>586</v>
      </c>
      <c r="E605" s="2" t="s">
        <v>29</v>
      </c>
      <c r="F605" s="2" t="s">
        <v>609</v>
      </c>
      <c r="G605" s="5">
        <v>-1</v>
      </c>
      <c r="H605" s="5">
        <v>25.25</v>
      </c>
      <c r="I605" s="5">
        <v>-25.25</v>
      </c>
      <c r="J605" s="5">
        <v>-833.25</v>
      </c>
      <c r="K605" s="5" t="str" cm="1">
        <f t="array" ref="K605">_xlfn.LET(_xlpm.d,UPPER(TRIM(CLEAN(SUBSTITUTE(F605,CHAR(160),"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06" spans="1:11" x14ac:dyDescent="0.25">
      <c r="B606" s="21">
        <v>46043</v>
      </c>
      <c r="C606" s="2" t="s">
        <v>1</v>
      </c>
      <c r="D606" s="2" t="s">
        <v>509</v>
      </c>
      <c r="E606" s="2" t="s">
        <v>129</v>
      </c>
      <c r="F606" s="2" t="s">
        <v>609</v>
      </c>
      <c r="G606" s="5">
        <v>-10</v>
      </c>
      <c r="H606" s="5">
        <v>25.25</v>
      </c>
      <c r="I606" s="5">
        <v>-252.5</v>
      </c>
      <c r="J606" s="5">
        <v>-1085.75</v>
      </c>
      <c r="K606" s="5" t="str" cm="1">
        <f t="array" ref="K606">_xlfn.LET(_xlpm.d,UPPER(TRIM(CLEAN(SUBSTITUTE(F606,CHAR(160),"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07" spans="1:11" x14ac:dyDescent="0.25">
      <c r="B607" s="21">
        <v>46056</v>
      </c>
      <c r="C607" s="2" t="s">
        <v>1</v>
      </c>
      <c r="D607" s="2" t="s">
        <v>615</v>
      </c>
      <c r="E607" s="2" t="s">
        <v>92</v>
      </c>
      <c r="F607" s="2" t="s">
        <v>609</v>
      </c>
      <c r="G607" s="5">
        <v>-11</v>
      </c>
      <c r="H607" s="5">
        <v>25.25</v>
      </c>
      <c r="I607" s="5">
        <v>-277.75</v>
      </c>
      <c r="J607" s="5">
        <v>-1363.5</v>
      </c>
      <c r="K607" s="5" t="str" cm="1">
        <f t="array" ref="K607">_xlfn.LET(_xlpm.d,UPPER(TRIM(CLEAN(SUBSTITUTE(F607,CHAR(160),"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08" spans="1:11" x14ac:dyDescent="0.25">
      <c r="B608" s="21">
        <v>46063</v>
      </c>
      <c r="C608" s="2" t="s">
        <v>1</v>
      </c>
      <c r="D608" s="2" t="s">
        <v>13</v>
      </c>
      <c r="E608" s="2" t="s">
        <v>14</v>
      </c>
      <c r="F608" s="2" t="s">
        <v>609</v>
      </c>
      <c r="G608" s="5">
        <v>-10</v>
      </c>
      <c r="H608" s="5">
        <v>25.25</v>
      </c>
      <c r="I608" s="5">
        <v>-252.5</v>
      </c>
      <c r="J608" s="5">
        <v>-1616</v>
      </c>
      <c r="K608" s="5" t="str" cm="1">
        <f t="array" ref="K608">_xlfn.LET(_xlpm.d,UPPER(TRIM(CLEAN(SUBSTITUTE(F608,CHAR(160),"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09" spans="1:11" x14ac:dyDescent="0.25">
      <c r="B609" s="21">
        <v>46066</v>
      </c>
      <c r="C609" s="2" t="s">
        <v>1</v>
      </c>
      <c r="D609" s="2" t="s">
        <v>33</v>
      </c>
      <c r="E609" s="2" t="s">
        <v>24</v>
      </c>
      <c r="F609" s="2" t="s">
        <v>609</v>
      </c>
      <c r="G609" s="5">
        <v>-4</v>
      </c>
      <c r="H609" s="5">
        <v>25.25</v>
      </c>
      <c r="I609" s="5">
        <v>-101</v>
      </c>
      <c r="J609" s="5">
        <v>-1717</v>
      </c>
      <c r="K609" s="5" t="str" cm="1">
        <f t="array" ref="K609">_xlfn.LET(_xlpm.d,UPPER(TRIM(CLEAN(SUBSTITUTE(F609,CHAR(160),"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10" spans="1:11" x14ac:dyDescent="0.25">
      <c r="B610" s="21">
        <v>46091</v>
      </c>
      <c r="C610" s="2" t="s">
        <v>1</v>
      </c>
      <c r="D610" s="2" t="s">
        <v>616</v>
      </c>
      <c r="E610" s="2" t="s">
        <v>49</v>
      </c>
      <c r="F610" s="2" t="s">
        <v>609</v>
      </c>
      <c r="G610" s="5">
        <v>-12</v>
      </c>
      <c r="H610" s="5">
        <v>25.25</v>
      </c>
      <c r="I610" s="5">
        <v>-303</v>
      </c>
      <c r="J610" s="5">
        <v>-2020</v>
      </c>
      <c r="K610" s="5" t="str" cm="1">
        <f t="array" ref="K610">_xlfn.LET(_xlpm.d,UPPER(TRIM(CLEAN(SUBSTITUTE(F610,CHAR(160),"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11" spans="1:11" x14ac:dyDescent="0.25">
      <c r="B611" s="21">
        <v>46105</v>
      </c>
      <c r="C611" s="2" t="s">
        <v>1</v>
      </c>
      <c r="D611" s="2" t="s">
        <v>617</v>
      </c>
      <c r="E611" s="2" t="s">
        <v>97</v>
      </c>
      <c r="F611" s="2" t="s">
        <v>618</v>
      </c>
      <c r="G611" s="5">
        <v>-4</v>
      </c>
      <c r="H611" s="5">
        <v>25.25</v>
      </c>
      <c r="I611" s="5">
        <v>-101</v>
      </c>
      <c r="J611" s="5">
        <v>-2121</v>
      </c>
      <c r="K611" s="5" t="str" cm="1">
        <f t="array" ref="K611">_xlfn.LET(_xlpm.d,UPPER(TRIM(CLEAN(SUBSTITUTE(F611,CHAR(160),"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12" spans="1:11" x14ac:dyDescent="0.25">
      <c r="B612" s="21">
        <v>46107</v>
      </c>
      <c r="C612" s="2" t="s">
        <v>1</v>
      </c>
      <c r="D612" s="2" t="s">
        <v>140</v>
      </c>
      <c r="E612" s="2" t="s">
        <v>141</v>
      </c>
      <c r="F612" s="2" t="s">
        <v>618</v>
      </c>
      <c r="G612" s="5">
        <v>-7</v>
      </c>
      <c r="H612" s="5">
        <v>25.25</v>
      </c>
      <c r="I612" s="5">
        <v>-176.75</v>
      </c>
      <c r="J612" s="5">
        <v>-2297.75</v>
      </c>
      <c r="K612" s="5" t="str" cm="1">
        <f t="array" ref="K612">_xlfn.LET(_xlpm.d,UPPER(TRIM(CLEAN(SUBSTITUTE(F612,CHAR(160),"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13" spans="1:11" x14ac:dyDescent="0.25">
      <c r="A613" s="11" t="s">
        <v>619</v>
      </c>
      <c r="G613" s="6">
        <v>-91</v>
      </c>
      <c r="I613" s="7">
        <f>I598+I599+I600+I601+I602+I603+I604+I605+I606+I607+I608+I609+I610+I611+I612</f>
        <v>-2297.75</v>
      </c>
      <c r="K613" s="5" t="str" cm="1">
        <f t="array" ref="K613">_xlfn.LET(_xlpm.d,UPPER(TRIM(CLEAN(SUBSTITUTE(F613,CHAR(160),"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14" spans="1:11" x14ac:dyDescent="0.25">
      <c r="A614" s="10" t="s">
        <v>620</v>
      </c>
      <c r="K614" s="5" t="str" cm="1">
        <f t="array" ref="K614">_xlfn.LET(_xlpm.d,UPPER(TRIM(CLEAN(SUBSTITUTE(F614,CHAR(160),"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15" spans="1:11" x14ac:dyDescent="0.25">
      <c r="B615" s="21">
        <v>45692</v>
      </c>
      <c r="C615" s="2" t="s">
        <v>1</v>
      </c>
      <c r="D615" s="2" t="s">
        <v>621</v>
      </c>
      <c r="E615" s="2" t="s">
        <v>89</v>
      </c>
      <c r="F615" s="2" t="s">
        <v>622</v>
      </c>
      <c r="G615" s="5">
        <v>-10</v>
      </c>
      <c r="H615" s="5">
        <v>25.25</v>
      </c>
      <c r="I615" s="5">
        <v>-252.5</v>
      </c>
      <c r="J615" s="5">
        <v>-252.5</v>
      </c>
      <c r="K615" s="5" t="str" cm="1">
        <f t="array" ref="K615">_xlfn.LET(_xlpm.d,UPPER(TRIM(CLEAN(SUBSTITUTE(F615,CHAR(160),"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16" spans="1:11" x14ac:dyDescent="0.25">
      <c r="B616" s="21">
        <v>45786</v>
      </c>
      <c r="C616" s="2" t="s">
        <v>1</v>
      </c>
      <c r="D616" s="2" t="s">
        <v>623</v>
      </c>
      <c r="E616" s="2" t="s">
        <v>76</v>
      </c>
      <c r="F616" s="2" t="s">
        <v>622</v>
      </c>
      <c r="G616" s="5">
        <v>-10</v>
      </c>
      <c r="H616" s="5">
        <v>25.25</v>
      </c>
      <c r="I616" s="5">
        <v>-252.5</v>
      </c>
      <c r="J616" s="5">
        <v>-505</v>
      </c>
      <c r="K616" s="5" t="str" cm="1">
        <f t="array" ref="K616">_xlfn.LET(_xlpm.d,UPPER(TRIM(CLEAN(SUBSTITUTE(F616,CHAR(160),"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17" spans="1:11" x14ac:dyDescent="0.25">
      <c r="B617" s="21">
        <v>45791</v>
      </c>
      <c r="C617" s="2" t="s">
        <v>1</v>
      </c>
      <c r="D617" s="2" t="s">
        <v>166</v>
      </c>
      <c r="E617" s="2" t="s">
        <v>129</v>
      </c>
      <c r="F617" s="2" t="s">
        <v>622</v>
      </c>
      <c r="G617" s="5">
        <v>-3</v>
      </c>
      <c r="H617" s="5">
        <v>25.25</v>
      </c>
      <c r="I617" s="5">
        <v>-75.75</v>
      </c>
      <c r="J617" s="5">
        <v>-580.75</v>
      </c>
      <c r="K617" s="5" t="str" cm="1">
        <f t="array" ref="K617">_xlfn.LET(_xlpm.d,UPPER(TRIM(CLEAN(SUBSTITUTE(F617,CHAR(160),"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18" spans="1:11" x14ac:dyDescent="0.25">
      <c r="B618" s="21">
        <v>45826</v>
      </c>
      <c r="C618" s="2" t="s">
        <v>1</v>
      </c>
      <c r="D618" s="2" t="s">
        <v>624</v>
      </c>
      <c r="E618" s="2" t="s">
        <v>32</v>
      </c>
      <c r="F618" s="2" t="s">
        <v>622</v>
      </c>
      <c r="G618" s="5">
        <v>-1</v>
      </c>
      <c r="H618" s="5">
        <v>25.25</v>
      </c>
      <c r="I618" s="5">
        <v>-25.25</v>
      </c>
      <c r="J618" s="5">
        <v>-606</v>
      </c>
      <c r="K618" s="5" t="str" cm="1">
        <f t="array" ref="K618">_xlfn.LET(_xlpm.d,UPPER(TRIM(CLEAN(SUBSTITUTE(F618,CHAR(160),"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19" spans="1:11" x14ac:dyDescent="0.25">
      <c r="B619" s="21">
        <v>45875</v>
      </c>
      <c r="C619" s="2" t="s">
        <v>1</v>
      </c>
      <c r="D619" s="2" t="s">
        <v>625</v>
      </c>
      <c r="E619" s="2" t="s">
        <v>129</v>
      </c>
      <c r="F619" s="2" t="s">
        <v>622</v>
      </c>
      <c r="G619" s="5">
        <v>-4</v>
      </c>
      <c r="H619" s="5">
        <v>25.25</v>
      </c>
      <c r="I619" s="5">
        <v>-101</v>
      </c>
      <c r="J619" s="5">
        <v>-707</v>
      </c>
      <c r="K619" s="5" t="str" cm="1">
        <f t="array" ref="K619">_xlfn.LET(_xlpm.d,UPPER(TRIM(CLEAN(SUBSTITUTE(F619,CHAR(160),"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20" spans="1:11" x14ac:dyDescent="0.25">
      <c r="B620" s="21">
        <v>45882</v>
      </c>
      <c r="C620" s="2" t="s">
        <v>1</v>
      </c>
      <c r="D620" s="2" t="s">
        <v>626</v>
      </c>
      <c r="E620" s="2" t="s">
        <v>129</v>
      </c>
      <c r="F620" s="2" t="s">
        <v>622</v>
      </c>
      <c r="G620" s="5">
        <v>-1</v>
      </c>
      <c r="H620" s="5">
        <v>25.25</v>
      </c>
      <c r="I620" s="5">
        <v>-25.25</v>
      </c>
      <c r="J620" s="5">
        <v>-732.25</v>
      </c>
      <c r="K620" s="5" t="str" cm="1">
        <f t="array" ref="K620">_xlfn.LET(_xlpm.d,UPPER(TRIM(CLEAN(SUBSTITUTE(F620,CHAR(160),"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21" spans="1:11" x14ac:dyDescent="0.25">
      <c r="B621" s="21">
        <v>45888</v>
      </c>
      <c r="C621" s="2" t="s">
        <v>1</v>
      </c>
      <c r="D621" s="2" t="s">
        <v>627</v>
      </c>
      <c r="E621" s="2" t="s">
        <v>32</v>
      </c>
      <c r="F621" s="2" t="s">
        <v>622</v>
      </c>
      <c r="G621" s="5">
        <v>-17</v>
      </c>
      <c r="H621" s="5">
        <v>25.25</v>
      </c>
      <c r="I621" s="5">
        <v>-429.25</v>
      </c>
      <c r="J621" s="5">
        <v>-1161.5</v>
      </c>
      <c r="K621" s="5" t="str" cm="1">
        <f t="array" ref="K621">_xlfn.LET(_xlpm.d,UPPER(TRIM(CLEAN(SUBSTITUTE(F621,CHAR(160),"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22" spans="1:11" x14ac:dyDescent="0.25">
      <c r="B622" s="21">
        <v>45891</v>
      </c>
      <c r="C622" s="2" t="s">
        <v>1</v>
      </c>
      <c r="D622" s="2" t="s">
        <v>628</v>
      </c>
      <c r="E622" s="2" t="s">
        <v>62</v>
      </c>
      <c r="F622" s="2" t="s">
        <v>622</v>
      </c>
      <c r="G622" s="5">
        <v>-3</v>
      </c>
      <c r="H622" s="5">
        <v>25.25</v>
      </c>
      <c r="I622" s="5">
        <v>-75.75</v>
      </c>
      <c r="J622" s="5">
        <v>-1237.25</v>
      </c>
      <c r="K622" s="5" t="str" cm="1">
        <f t="array" ref="K622">_xlfn.LET(_xlpm.d,UPPER(TRIM(CLEAN(SUBSTITUTE(F622,CHAR(160),"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23" spans="1:11" x14ac:dyDescent="0.25">
      <c r="B623" s="21">
        <v>45896</v>
      </c>
      <c r="C623" s="2" t="s">
        <v>1</v>
      </c>
      <c r="D623" s="2" t="s">
        <v>629</v>
      </c>
      <c r="E623" s="2" t="s">
        <v>89</v>
      </c>
      <c r="F623" s="2" t="s">
        <v>622</v>
      </c>
      <c r="G623" s="5">
        <v>-5</v>
      </c>
      <c r="H623" s="5">
        <v>25.25</v>
      </c>
      <c r="I623" s="5">
        <v>-126.25</v>
      </c>
      <c r="J623" s="5">
        <v>-1363.5</v>
      </c>
      <c r="K623" s="5" t="str" cm="1">
        <f t="array" ref="K623">_xlfn.LET(_xlpm.d,UPPER(TRIM(CLEAN(SUBSTITUTE(F623,CHAR(160),"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24" spans="1:11" x14ac:dyDescent="0.25">
      <c r="B624" s="21">
        <v>45897</v>
      </c>
      <c r="C624" s="2" t="s">
        <v>1</v>
      </c>
      <c r="D624" s="2" t="s">
        <v>222</v>
      </c>
      <c r="E624" s="2" t="s">
        <v>99</v>
      </c>
      <c r="F624" s="2" t="s">
        <v>622</v>
      </c>
      <c r="G624" s="5">
        <v>-7</v>
      </c>
      <c r="H624" s="5">
        <v>25.25</v>
      </c>
      <c r="I624" s="5">
        <v>-176.75</v>
      </c>
      <c r="J624" s="5">
        <v>-1540.25</v>
      </c>
      <c r="K624" s="5" t="str" cm="1">
        <f t="array" ref="K624">_xlfn.LET(_xlpm.d,UPPER(TRIM(CLEAN(SUBSTITUTE(F624,CHAR(160),"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25" spans="2:11" x14ac:dyDescent="0.25">
      <c r="B625" s="21">
        <v>45902</v>
      </c>
      <c r="C625" s="2" t="s">
        <v>1</v>
      </c>
      <c r="D625" s="2" t="s">
        <v>227</v>
      </c>
      <c r="E625" s="2" t="s">
        <v>49</v>
      </c>
      <c r="F625" s="2" t="s">
        <v>622</v>
      </c>
      <c r="G625" s="5">
        <v>-5</v>
      </c>
      <c r="H625" s="5">
        <v>25.25</v>
      </c>
      <c r="I625" s="5">
        <v>-126.25</v>
      </c>
      <c r="J625" s="5">
        <v>-1666.5</v>
      </c>
      <c r="K625" s="5" t="str" cm="1">
        <f t="array" ref="K625">_xlfn.LET(_xlpm.d,UPPER(TRIM(CLEAN(SUBSTITUTE(F625,CHAR(160),"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26" spans="2:11" x14ac:dyDescent="0.25">
      <c r="B626" s="21">
        <v>45902</v>
      </c>
      <c r="C626" s="2" t="s">
        <v>1</v>
      </c>
      <c r="D626" s="2" t="s">
        <v>630</v>
      </c>
      <c r="E626" s="2" t="s">
        <v>27</v>
      </c>
      <c r="F626" s="2" t="s">
        <v>622</v>
      </c>
      <c r="G626" s="5">
        <v>-6</v>
      </c>
      <c r="H626" s="5">
        <v>25.25</v>
      </c>
      <c r="I626" s="5">
        <v>-151.5</v>
      </c>
      <c r="J626" s="5">
        <v>-1818</v>
      </c>
      <c r="K626" s="5" t="str" cm="1">
        <f t="array" ref="K626">_xlfn.LET(_xlpm.d,UPPER(TRIM(CLEAN(SUBSTITUTE(F626,CHAR(160),"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27" spans="2:11" x14ac:dyDescent="0.25">
      <c r="B627" s="21">
        <v>45902</v>
      </c>
      <c r="C627" s="2" t="s">
        <v>1</v>
      </c>
      <c r="D627" s="2" t="s">
        <v>631</v>
      </c>
      <c r="E627" s="2" t="s">
        <v>92</v>
      </c>
      <c r="F627" s="2" t="s">
        <v>622</v>
      </c>
      <c r="G627" s="5">
        <v>-7</v>
      </c>
      <c r="H627" s="5">
        <v>25.25</v>
      </c>
      <c r="I627" s="5">
        <v>-176.75</v>
      </c>
      <c r="J627" s="5">
        <v>-1994.75</v>
      </c>
      <c r="K627" s="5" t="str" cm="1">
        <f t="array" ref="K627">_xlfn.LET(_xlpm.d,UPPER(TRIM(CLEAN(SUBSTITUTE(F627,CHAR(160),"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28" spans="2:11" x14ac:dyDescent="0.25">
      <c r="B628" s="21">
        <v>45905</v>
      </c>
      <c r="C628" s="2" t="s">
        <v>1</v>
      </c>
      <c r="D628" s="2" t="s">
        <v>632</v>
      </c>
      <c r="E628" s="2" t="s">
        <v>141</v>
      </c>
      <c r="F628" s="2" t="s">
        <v>622</v>
      </c>
      <c r="G628" s="5">
        <v>-20</v>
      </c>
      <c r="H628" s="5">
        <v>25.25</v>
      </c>
      <c r="I628" s="5">
        <v>-505</v>
      </c>
      <c r="J628" s="5">
        <v>-2499.75</v>
      </c>
      <c r="K628" s="5" t="str" cm="1">
        <f t="array" ref="K628">_xlfn.LET(_xlpm.d,UPPER(TRIM(CLEAN(SUBSTITUTE(F628,CHAR(160),"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29" spans="2:11" x14ac:dyDescent="0.25">
      <c r="B629" s="21">
        <v>45910</v>
      </c>
      <c r="C629" s="2" t="s">
        <v>1</v>
      </c>
      <c r="D629" s="2" t="s">
        <v>236</v>
      </c>
      <c r="E629" s="2" t="s">
        <v>129</v>
      </c>
      <c r="F629" s="2" t="s">
        <v>622</v>
      </c>
      <c r="G629" s="5">
        <v>-7</v>
      </c>
      <c r="H629" s="5">
        <v>25.25</v>
      </c>
      <c r="I629" s="5">
        <v>-176.75</v>
      </c>
      <c r="J629" s="5">
        <v>-2676.5</v>
      </c>
      <c r="K629" s="5" t="str" cm="1">
        <f t="array" ref="K629">_xlfn.LET(_xlpm.d,UPPER(TRIM(CLEAN(SUBSTITUTE(F629,CHAR(160),"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30" spans="2:11" x14ac:dyDescent="0.25">
      <c r="B630" s="21">
        <v>45912</v>
      </c>
      <c r="C630" s="2" t="s">
        <v>1</v>
      </c>
      <c r="D630" s="2" t="s">
        <v>240</v>
      </c>
      <c r="E630" s="2" t="s">
        <v>24</v>
      </c>
      <c r="F630" s="2" t="s">
        <v>622</v>
      </c>
      <c r="G630" s="5">
        <v>-6</v>
      </c>
      <c r="H630" s="5">
        <v>25.25</v>
      </c>
      <c r="I630" s="5">
        <v>-151.5</v>
      </c>
      <c r="J630" s="5">
        <v>-2828</v>
      </c>
      <c r="K630" s="5" t="str" cm="1">
        <f t="array" ref="K630">_xlfn.LET(_xlpm.d,UPPER(TRIM(CLEAN(SUBSTITUTE(F630,CHAR(160),"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31" spans="2:11" x14ac:dyDescent="0.25">
      <c r="B631" s="21">
        <v>45917</v>
      </c>
      <c r="C631" s="2" t="s">
        <v>1</v>
      </c>
      <c r="D631" s="2" t="s">
        <v>538</v>
      </c>
      <c r="E631" s="2" t="s">
        <v>92</v>
      </c>
      <c r="F631" s="2" t="s">
        <v>622</v>
      </c>
      <c r="G631" s="5">
        <v>-3</v>
      </c>
      <c r="H631" s="5">
        <v>25.25</v>
      </c>
      <c r="I631" s="5">
        <v>-75.75</v>
      </c>
      <c r="J631" s="5">
        <v>-2903.75</v>
      </c>
      <c r="K631" s="5" t="str" cm="1">
        <f t="array" ref="K631">_xlfn.LET(_xlpm.d,UPPER(TRIM(CLEAN(SUBSTITUTE(F631,CHAR(160),"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32" spans="2:11" x14ac:dyDescent="0.25">
      <c r="B632" s="21">
        <v>45925</v>
      </c>
      <c r="C632" s="2" t="s">
        <v>1</v>
      </c>
      <c r="D632" s="2" t="s">
        <v>633</v>
      </c>
      <c r="E632" s="2" t="s">
        <v>99</v>
      </c>
      <c r="F632" s="2" t="s">
        <v>622</v>
      </c>
      <c r="G632" s="5">
        <v>-2</v>
      </c>
      <c r="H632" s="5">
        <v>25.25</v>
      </c>
      <c r="I632" s="5">
        <v>-50.5</v>
      </c>
      <c r="J632" s="5">
        <v>-2954.25</v>
      </c>
      <c r="K632" s="5" t="str" cm="1">
        <f t="array" ref="K632">_xlfn.LET(_xlpm.d,UPPER(TRIM(CLEAN(SUBSTITUTE(F632,CHAR(160),"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33" spans="2:11" x14ac:dyDescent="0.25">
      <c r="B633" s="21">
        <v>45926</v>
      </c>
      <c r="C633" s="2" t="s">
        <v>1</v>
      </c>
      <c r="D633" s="2" t="s">
        <v>634</v>
      </c>
      <c r="E633" s="2" t="s">
        <v>24</v>
      </c>
      <c r="F633" s="2" t="s">
        <v>622</v>
      </c>
      <c r="G633" s="5">
        <v>-3</v>
      </c>
      <c r="H633" s="5">
        <v>25.25</v>
      </c>
      <c r="I633" s="5">
        <v>-75.75</v>
      </c>
      <c r="J633" s="5">
        <v>-3030</v>
      </c>
      <c r="K633" s="5" t="str" cm="1">
        <f t="array" ref="K633">_xlfn.LET(_xlpm.d,UPPER(TRIM(CLEAN(SUBSTITUTE(F633,CHAR(160),"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34" spans="2:11" x14ac:dyDescent="0.25">
      <c r="B634" s="21">
        <v>45930</v>
      </c>
      <c r="C634" s="2" t="s">
        <v>1</v>
      </c>
      <c r="D634" s="2" t="s">
        <v>258</v>
      </c>
      <c r="E634" s="2" t="s">
        <v>32</v>
      </c>
      <c r="F634" s="2" t="s">
        <v>622</v>
      </c>
      <c r="G634" s="5">
        <v>-4</v>
      </c>
      <c r="H634" s="5">
        <v>25.25</v>
      </c>
      <c r="I634" s="5">
        <v>-101</v>
      </c>
      <c r="J634" s="5">
        <v>-3131</v>
      </c>
      <c r="K634" s="5" t="str" cm="1">
        <f t="array" ref="K634">_xlfn.LET(_xlpm.d,UPPER(TRIM(CLEAN(SUBSTITUTE(F634,CHAR(160),"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35" spans="2:11" x14ac:dyDescent="0.25">
      <c r="B635" s="21">
        <v>45930</v>
      </c>
      <c r="C635" s="2" t="s">
        <v>1</v>
      </c>
      <c r="D635" s="2" t="s">
        <v>635</v>
      </c>
      <c r="E635" s="2" t="s">
        <v>89</v>
      </c>
      <c r="F635" s="2" t="s">
        <v>622</v>
      </c>
      <c r="G635" s="5">
        <v>-1</v>
      </c>
      <c r="H635" s="5">
        <v>25.25</v>
      </c>
      <c r="I635" s="5">
        <v>-25.25</v>
      </c>
      <c r="J635" s="5">
        <v>-3156.25</v>
      </c>
      <c r="K635" s="5" t="str" cm="1">
        <f t="array" ref="K635">_xlfn.LET(_xlpm.d,UPPER(TRIM(CLEAN(SUBSTITUTE(F635,CHAR(160),"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36" spans="2:11" x14ac:dyDescent="0.25">
      <c r="B636" s="21">
        <v>45933</v>
      </c>
      <c r="C636" s="2" t="s">
        <v>1</v>
      </c>
      <c r="D636" s="2" t="s">
        <v>636</v>
      </c>
      <c r="E636" s="2" t="s">
        <v>62</v>
      </c>
      <c r="F636" s="2" t="s">
        <v>622</v>
      </c>
      <c r="G636" s="5">
        <v>-3</v>
      </c>
      <c r="H636" s="5">
        <v>25.25</v>
      </c>
      <c r="I636" s="5">
        <v>-75.75</v>
      </c>
      <c r="J636" s="5">
        <v>-3232</v>
      </c>
      <c r="K636" s="5" t="str" cm="1">
        <f t="array" ref="K636">_xlfn.LET(_xlpm.d,UPPER(TRIM(CLEAN(SUBSTITUTE(F636,CHAR(160),"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37" spans="2:11" x14ac:dyDescent="0.25">
      <c r="B637" s="21">
        <v>45933</v>
      </c>
      <c r="C637" s="2" t="s">
        <v>1</v>
      </c>
      <c r="D637" s="2" t="s">
        <v>260</v>
      </c>
      <c r="E637" s="2" t="s">
        <v>76</v>
      </c>
      <c r="F637" s="2" t="s">
        <v>622</v>
      </c>
      <c r="G637" s="5">
        <v>-3</v>
      </c>
      <c r="H637" s="5">
        <v>25.25</v>
      </c>
      <c r="I637" s="5">
        <v>-75.75</v>
      </c>
      <c r="J637" s="5">
        <v>-3307.75</v>
      </c>
      <c r="K637" s="5" t="str" cm="1">
        <f t="array" ref="K637">_xlfn.LET(_xlpm.d,UPPER(TRIM(CLEAN(SUBSTITUTE(F637,CHAR(160),"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38" spans="2:11" x14ac:dyDescent="0.25">
      <c r="B638" s="21">
        <v>45939</v>
      </c>
      <c r="C638" s="2" t="s">
        <v>1</v>
      </c>
      <c r="D638" s="2" t="s">
        <v>637</v>
      </c>
      <c r="E638" s="2" t="s">
        <v>141</v>
      </c>
      <c r="F638" s="2" t="s">
        <v>622</v>
      </c>
      <c r="G638" s="5">
        <v>-2</v>
      </c>
      <c r="H638" s="5">
        <v>25.25</v>
      </c>
      <c r="I638" s="5">
        <v>-50.5</v>
      </c>
      <c r="J638" s="5">
        <v>-3358.25</v>
      </c>
      <c r="K638" s="5" t="str" cm="1">
        <f t="array" ref="K638">_xlfn.LET(_xlpm.d,UPPER(TRIM(CLEAN(SUBSTITUTE(F638,CHAR(160),"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39" spans="2:11" x14ac:dyDescent="0.25">
      <c r="B639" s="21">
        <v>45944</v>
      </c>
      <c r="C639" s="2" t="s">
        <v>1</v>
      </c>
      <c r="D639" s="2" t="s">
        <v>638</v>
      </c>
      <c r="E639" s="2" t="s">
        <v>14</v>
      </c>
      <c r="F639" s="2" t="s">
        <v>622</v>
      </c>
      <c r="G639" s="5">
        <v>-1</v>
      </c>
      <c r="H639" s="5">
        <v>25.25</v>
      </c>
      <c r="I639" s="5">
        <v>-25.25</v>
      </c>
      <c r="J639" s="5">
        <v>-3383.5</v>
      </c>
      <c r="K639" s="5" t="str" cm="1">
        <f t="array" ref="K639">_xlfn.LET(_xlpm.d,UPPER(TRIM(CLEAN(SUBSTITUTE(F639,CHAR(160),"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40" spans="2:11" x14ac:dyDescent="0.25">
      <c r="B640" s="21">
        <v>45951</v>
      </c>
      <c r="C640" s="2" t="s">
        <v>1</v>
      </c>
      <c r="D640" s="2" t="s">
        <v>639</v>
      </c>
      <c r="E640" s="2" t="s">
        <v>32</v>
      </c>
      <c r="F640" s="2" t="s">
        <v>622</v>
      </c>
      <c r="G640" s="5">
        <v>-1</v>
      </c>
      <c r="H640" s="5">
        <v>25.25</v>
      </c>
      <c r="I640" s="5">
        <v>-25.25</v>
      </c>
      <c r="J640" s="5">
        <v>-3408.75</v>
      </c>
      <c r="K640" s="5" t="str" cm="1">
        <f t="array" ref="K640">_xlfn.LET(_xlpm.d,UPPER(TRIM(CLEAN(SUBSTITUTE(F640,CHAR(160),"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41" spans="2:11" x14ac:dyDescent="0.25">
      <c r="B641" s="21">
        <v>45982</v>
      </c>
      <c r="C641" s="2" t="s">
        <v>1</v>
      </c>
      <c r="D641" s="2" t="s">
        <v>640</v>
      </c>
      <c r="E641" s="2" t="s">
        <v>62</v>
      </c>
      <c r="F641" s="2" t="s">
        <v>622</v>
      </c>
      <c r="G641" s="5">
        <v>-3</v>
      </c>
      <c r="H641" s="5">
        <v>25.25</v>
      </c>
      <c r="I641" s="5">
        <v>-75.75</v>
      </c>
      <c r="J641" s="5">
        <v>-3484.5</v>
      </c>
      <c r="K641" s="5" t="str" cm="1">
        <f t="array" ref="K641">_xlfn.LET(_xlpm.d,UPPER(TRIM(CLEAN(SUBSTITUTE(F641,CHAR(160),"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42" spans="2:11" x14ac:dyDescent="0.25">
      <c r="B642" s="21">
        <v>45987</v>
      </c>
      <c r="C642" s="2" t="s">
        <v>1</v>
      </c>
      <c r="D642" s="2" t="s">
        <v>571</v>
      </c>
      <c r="E642" s="2" t="s">
        <v>32</v>
      </c>
      <c r="F642" s="2" t="s">
        <v>622</v>
      </c>
      <c r="G642" s="5">
        <v>-14</v>
      </c>
      <c r="H642" s="5">
        <v>25.25</v>
      </c>
      <c r="I642" s="5">
        <v>-353.5</v>
      </c>
      <c r="J642" s="5">
        <v>-3838</v>
      </c>
      <c r="K642" s="5" t="str" cm="1">
        <f t="array" ref="K642">_xlfn.LET(_xlpm.d,UPPER(TRIM(CLEAN(SUBSTITUTE(F642,CHAR(160),"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43" spans="2:11" x14ac:dyDescent="0.25">
      <c r="B643" s="21">
        <v>45989</v>
      </c>
      <c r="C643" s="2" t="s">
        <v>1</v>
      </c>
      <c r="D643" s="2" t="s">
        <v>641</v>
      </c>
      <c r="E643" s="2" t="s">
        <v>565</v>
      </c>
      <c r="F643" s="2" t="s">
        <v>622</v>
      </c>
      <c r="G643" s="5">
        <v>-8</v>
      </c>
      <c r="H643" s="5">
        <v>25.25</v>
      </c>
      <c r="I643" s="5">
        <v>-202</v>
      </c>
      <c r="J643" s="5">
        <v>-4040</v>
      </c>
      <c r="K643" s="5" t="str" cm="1">
        <f t="array" ref="K643">_xlfn.LET(_xlpm.d,UPPER(TRIM(CLEAN(SUBSTITUTE(F643,CHAR(160),"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44" spans="2:11" x14ac:dyDescent="0.25">
      <c r="B644" s="21">
        <v>45989</v>
      </c>
      <c r="C644" s="2" t="s">
        <v>1</v>
      </c>
      <c r="D644" s="2" t="s">
        <v>642</v>
      </c>
      <c r="E644" s="2" t="s">
        <v>62</v>
      </c>
      <c r="F644" s="2" t="s">
        <v>622</v>
      </c>
      <c r="G644" s="5">
        <v>-12</v>
      </c>
      <c r="H644" s="5">
        <v>25.25</v>
      </c>
      <c r="I644" s="5">
        <v>-303</v>
      </c>
      <c r="J644" s="5">
        <v>-4343</v>
      </c>
      <c r="K644" s="5" t="str" cm="1">
        <f t="array" ref="K644">_xlfn.LET(_xlpm.d,UPPER(TRIM(CLEAN(SUBSTITUTE(F644,CHAR(160),"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45" spans="2:11" x14ac:dyDescent="0.25">
      <c r="B645" s="21">
        <v>45995</v>
      </c>
      <c r="C645" s="2" t="s">
        <v>1</v>
      </c>
      <c r="D645" s="2" t="s">
        <v>643</v>
      </c>
      <c r="E645" s="2" t="s">
        <v>84</v>
      </c>
      <c r="F645" s="2" t="s">
        <v>622</v>
      </c>
      <c r="G645" s="5">
        <v>-5</v>
      </c>
      <c r="H645" s="5">
        <v>25.25</v>
      </c>
      <c r="I645" s="5">
        <v>-126.25</v>
      </c>
      <c r="J645" s="5">
        <v>-4469.25</v>
      </c>
      <c r="K645" s="5" t="str" cm="1">
        <f t="array" ref="K645">_xlfn.LET(_xlpm.d,UPPER(TRIM(CLEAN(SUBSTITUTE(F645,CHAR(160),"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46" spans="2:11" x14ac:dyDescent="0.25">
      <c r="B646" s="21">
        <v>45995</v>
      </c>
      <c r="C646" s="2" t="s">
        <v>1</v>
      </c>
      <c r="D646" s="2" t="s">
        <v>644</v>
      </c>
      <c r="E646" s="2" t="s">
        <v>68</v>
      </c>
      <c r="F646" s="2" t="s">
        <v>622</v>
      </c>
      <c r="G646" s="5">
        <v>-10</v>
      </c>
      <c r="H646" s="5">
        <v>25.25</v>
      </c>
      <c r="I646" s="5">
        <v>-252.5</v>
      </c>
      <c r="J646" s="5">
        <v>-4721.75</v>
      </c>
      <c r="K646" s="5" t="str" cm="1">
        <f t="array" ref="K646">_xlfn.LET(_xlpm.d,UPPER(TRIM(CLEAN(SUBSTITUTE(F646,CHAR(160),"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47" spans="2:11" x14ac:dyDescent="0.25">
      <c r="B647" s="21">
        <v>46000</v>
      </c>
      <c r="C647" s="2" t="s">
        <v>1</v>
      </c>
      <c r="D647" s="2" t="s">
        <v>645</v>
      </c>
      <c r="E647" s="2" t="s">
        <v>14</v>
      </c>
      <c r="F647" s="2" t="s">
        <v>622</v>
      </c>
      <c r="G647" s="5">
        <v>-2</v>
      </c>
      <c r="H647" s="5">
        <v>25.25</v>
      </c>
      <c r="I647" s="5">
        <v>-50.5</v>
      </c>
      <c r="J647" s="5">
        <v>-4772.25</v>
      </c>
      <c r="K647" s="5" t="str" cm="1">
        <f t="array" ref="K647">_xlfn.LET(_xlpm.d,UPPER(TRIM(CLEAN(SUBSTITUTE(F647,CHAR(160),"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48" spans="2:11" x14ac:dyDescent="0.25">
      <c r="B648" s="21">
        <v>46000</v>
      </c>
      <c r="C648" s="2" t="s">
        <v>1</v>
      </c>
      <c r="D648" s="2" t="s">
        <v>574</v>
      </c>
      <c r="E648" s="2" t="s">
        <v>32</v>
      </c>
      <c r="F648" s="2" t="s">
        <v>622</v>
      </c>
      <c r="G648" s="5">
        <v>-2</v>
      </c>
      <c r="H648" s="5">
        <v>25.25</v>
      </c>
      <c r="I648" s="5">
        <v>-50.5</v>
      </c>
      <c r="J648" s="5">
        <v>-4822.75</v>
      </c>
      <c r="K648" s="5" t="str" cm="1">
        <f t="array" ref="K648">_xlfn.LET(_xlpm.d,UPPER(TRIM(CLEAN(SUBSTITUTE(F648,CHAR(160),"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49" spans="2:11" x14ac:dyDescent="0.25">
      <c r="B649" s="21">
        <v>46009</v>
      </c>
      <c r="C649" s="2" t="s">
        <v>1</v>
      </c>
      <c r="D649" s="2" t="s">
        <v>578</v>
      </c>
      <c r="E649" s="2" t="s">
        <v>19</v>
      </c>
      <c r="F649" s="2" t="s">
        <v>622</v>
      </c>
      <c r="G649" s="5">
        <v>-13</v>
      </c>
      <c r="H649" s="5">
        <v>25.25</v>
      </c>
      <c r="I649" s="5">
        <v>-328.25</v>
      </c>
      <c r="J649" s="5">
        <v>-5151</v>
      </c>
      <c r="K649" s="5" t="str" cm="1">
        <f t="array" ref="K649">_xlfn.LET(_xlpm.d,UPPER(TRIM(CLEAN(SUBSTITUTE(F649,CHAR(160),"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50" spans="2:11" x14ac:dyDescent="0.25">
      <c r="B650" s="21">
        <v>46024</v>
      </c>
      <c r="C650" s="2" t="s">
        <v>1</v>
      </c>
      <c r="D650" s="2" t="s">
        <v>75</v>
      </c>
      <c r="E650" s="2" t="s">
        <v>76</v>
      </c>
      <c r="F650" s="2" t="s">
        <v>622</v>
      </c>
      <c r="G650" s="5">
        <v>-1</v>
      </c>
      <c r="H650" s="5">
        <v>25.25</v>
      </c>
      <c r="I650" s="5">
        <v>-25.25</v>
      </c>
      <c r="J650" s="5">
        <v>-5176.25</v>
      </c>
      <c r="K650" s="5" t="str" cm="1">
        <f t="array" ref="K650">_xlfn.LET(_xlpm.d,UPPER(TRIM(CLEAN(SUBSTITUTE(F650,CHAR(160),"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51" spans="2:11" x14ac:dyDescent="0.25">
      <c r="B651" s="21">
        <v>46028</v>
      </c>
      <c r="C651" s="2" t="s">
        <v>1</v>
      </c>
      <c r="D651" s="2" t="s">
        <v>502</v>
      </c>
      <c r="E651" s="2" t="s">
        <v>27</v>
      </c>
      <c r="F651" s="2" t="s">
        <v>622</v>
      </c>
      <c r="G651" s="5">
        <v>-12</v>
      </c>
      <c r="H651" s="5">
        <v>25.25</v>
      </c>
      <c r="I651" s="5">
        <v>-303</v>
      </c>
      <c r="J651" s="5">
        <v>-5479.25</v>
      </c>
      <c r="K651" s="5" t="str" cm="1">
        <f t="array" ref="K651">_xlfn.LET(_xlpm.d,UPPER(TRIM(CLEAN(SUBSTITUTE(F651,CHAR(160),"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52" spans="2:11" x14ac:dyDescent="0.25">
      <c r="B652" s="21">
        <v>46030</v>
      </c>
      <c r="C652" s="2" t="s">
        <v>1</v>
      </c>
      <c r="D652" s="2" t="s">
        <v>579</v>
      </c>
      <c r="E652" s="2" t="s">
        <v>68</v>
      </c>
      <c r="F652" s="2" t="s">
        <v>622</v>
      </c>
      <c r="G652" s="5">
        <v>-5</v>
      </c>
      <c r="H652" s="5">
        <v>25.25</v>
      </c>
      <c r="I652" s="5">
        <v>-126.25</v>
      </c>
      <c r="J652" s="5">
        <v>-5605.5</v>
      </c>
      <c r="K652" s="5" t="str" cm="1">
        <f t="array" ref="K652">_xlfn.LET(_xlpm.d,UPPER(TRIM(CLEAN(SUBSTITUTE(F652,CHAR(160),"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53" spans="2:11" x14ac:dyDescent="0.25">
      <c r="B653" s="21">
        <v>46031</v>
      </c>
      <c r="C653" s="2" t="s">
        <v>1</v>
      </c>
      <c r="D653" s="2" t="s">
        <v>582</v>
      </c>
      <c r="E653" s="2" t="s">
        <v>84</v>
      </c>
      <c r="F653" s="2" t="s">
        <v>622</v>
      </c>
      <c r="G653" s="5">
        <v>-5</v>
      </c>
      <c r="H653" s="5">
        <v>25.25</v>
      </c>
      <c r="I653" s="5">
        <v>-126.25</v>
      </c>
      <c r="J653" s="5">
        <v>-5731.75</v>
      </c>
      <c r="K653" s="5" t="str" cm="1">
        <f t="array" ref="K653">_xlfn.LET(_xlpm.d,UPPER(TRIM(CLEAN(SUBSTITUTE(F653,CHAR(160),"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54" spans="2:11" x14ac:dyDescent="0.25">
      <c r="B654" s="21">
        <v>46031</v>
      </c>
      <c r="C654" s="2" t="s">
        <v>1</v>
      </c>
      <c r="D654" s="2" t="s">
        <v>79</v>
      </c>
      <c r="E654" s="2" t="s">
        <v>62</v>
      </c>
      <c r="F654" s="2" t="s">
        <v>622</v>
      </c>
      <c r="G654" s="5">
        <v>-3</v>
      </c>
      <c r="H654" s="5">
        <v>25.25</v>
      </c>
      <c r="I654" s="5">
        <v>-75.75</v>
      </c>
      <c r="J654" s="5">
        <v>-5807.5</v>
      </c>
      <c r="K654" s="5" t="str" cm="1">
        <f t="array" ref="K654">_xlfn.LET(_xlpm.d,UPPER(TRIM(CLEAN(SUBSTITUTE(F654,CHAR(160),"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55" spans="2:11" x14ac:dyDescent="0.25">
      <c r="B655" s="21">
        <v>46032</v>
      </c>
      <c r="C655" s="2" t="s">
        <v>1</v>
      </c>
      <c r="D655" s="2" t="s">
        <v>646</v>
      </c>
      <c r="E655" s="2" t="s">
        <v>97</v>
      </c>
      <c r="F655" s="2" t="s">
        <v>622</v>
      </c>
      <c r="G655" s="5">
        <v>-7</v>
      </c>
      <c r="H655" s="5">
        <v>25.25</v>
      </c>
      <c r="I655" s="5">
        <v>-176.75</v>
      </c>
      <c r="J655" s="5">
        <v>-5984.25</v>
      </c>
      <c r="K655" s="5" t="str" cm="1">
        <f t="array" ref="K655">_xlfn.LET(_xlpm.d,UPPER(TRIM(CLEAN(SUBSTITUTE(F655,CHAR(160),"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56" spans="2:11" x14ac:dyDescent="0.25">
      <c r="B656" s="21">
        <v>46038</v>
      </c>
      <c r="C656" s="2" t="s">
        <v>1</v>
      </c>
      <c r="D656" s="2" t="s">
        <v>282</v>
      </c>
      <c r="E656" s="2" t="s">
        <v>24</v>
      </c>
      <c r="F656" s="2" t="s">
        <v>622</v>
      </c>
      <c r="G656" s="5">
        <v>-7</v>
      </c>
      <c r="H656" s="5">
        <v>25.25</v>
      </c>
      <c r="I656" s="5">
        <v>-176.75</v>
      </c>
      <c r="J656" s="5">
        <v>-6161</v>
      </c>
      <c r="K656" s="5" t="str" cm="1">
        <f t="array" ref="K656">_xlfn.LET(_xlpm.d,UPPER(TRIM(CLEAN(SUBSTITUTE(F656,CHAR(160),"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57" spans="1:11" x14ac:dyDescent="0.25">
      <c r="B657" s="21">
        <v>46086</v>
      </c>
      <c r="C657" s="2" t="s">
        <v>1</v>
      </c>
      <c r="D657" s="2" t="s">
        <v>647</v>
      </c>
      <c r="E657" s="2" t="s">
        <v>99</v>
      </c>
      <c r="F657" s="2" t="s">
        <v>622</v>
      </c>
      <c r="G657" s="5">
        <v>-20</v>
      </c>
      <c r="H657" s="5">
        <v>25.25</v>
      </c>
      <c r="I657" s="5">
        <v>-505</v>
      </c>
      <c r="J657" s="5">
        <v>-6666</v>
      </c>
      <c r="K657" s="5" t="str" cm="1">
        <f t="array" ref="K657">_xlfn.LET(_xlpm.d,UPPER(TRIM(CLEAN(SUBSTITUTE(F657,CHAR(160),"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58" spans="1:11" x14ac:dyDescent="0.25">
      <c r="B658" s="21">
        <v>46098</v>
      </c>
      <c r="C658" s="2" t="s">
        <v>1</v>
      </c>
      <c r="D658" s="2" t="s">
        <v>44</v>
      </c>
      <c r="E658" s="2" t="s">
        <v>27</v>
      </c>
      <c r="F658" s="2" t="s">
        <v>622</v>
      </c>
      <c r="G658" s="5">
        <v>-18</v>
      </c>
      <c r="H658" s="5">
        <v>25.25</v>
      </c>
      <c r="I658" s="5">
        <v>-454.5</v>
      </c>
      <c r="J658" s="5">
        <v>-7120.5</v>
      </c>
      <c r="K658" s="5" t="str" cm="1">
        <f t="array" ref="K658">_xlfn.LET(_xlpm.d,UPPER(TRIM(CLEAN(SUBSTITUTE(F658,CHAR(160),"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59" spans="1:11" x14ac:dyDescent="0.25">
      <c r="B659" s="21">
        <v>46104</v>
      </c>
      <c r="C659" s="2" t="s">
        <v>1</v>
      </c>
      <c r="D659" s="2" t="s">
        <v>114</v>
      </c>
      <c r="E659" s="2" t="s">
        <v>19</v>
      </c>
      <c r="F659" s="2" t="s">
        <v>648</v>
      </c>
      <c r="G659" s="5">
        <v>-6</v>
      </c>
      <c r="H659" s="5">
        <v>25.25</v>
      </c>
      <c r="I659" s="5">
        <v>-151.5</v>
      </c>
      <c r="J659" s="5">
        <v>-7272</v>
      </c>
      <c r="K659" s="5" t="str" cm="1">
        <f t="array" ref="K659">_xlfn.LET(_xlpm.d,UPPER(TRIM(CLEAN(SUBSTITUTE(F659,CHAR(160),"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60" spans="1:11" x14ac:dyDescent="0.25">
      <c r="B660" s="21">
        <v>46104</v>
      </c>
      <c r="C660" s="2" t="s">
        <v>1</v>
      </c>
      <c r="D660" s="2" t="s">
        <v>525</v>
      </c>
      <c r="E660" s="2" t="s">
        <v>84</v>
      </c>
      <c r="F660" s="2" t="s">
        <v>648</v>
      </c>
      <c r="G660" s="5">
        <v>-5</v>
      </c>
      <c r="H660" s="5">
        <v>25.25</v>
      </c>
      <c r="I660" s="5">
        <v>-126.25</v>
      </c>
      <c r="J660" s="5">
        <v>-7398.25</v>
      </c>
      <c r="K660" s="5" t="str" cm="1">
        <f t="array" ref="K660">_xlfn.LET(_xlpm.d,UPPER(TRIM(CLEAN(SUBSTITUTE(F660,CHAR(160),"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61" spans="1:11" x14ac:dyDescent="0.25">
      <c r="A661" s="11" t="s">
        <v>649</v>
      </c>
      <c r="G661" s="6">
        <v>-293</v>
      </c>
      <c r="I661" s="7">
        <f>I615+I616+I617+I618+I619+I620+I621+I622+I623+I624+I625+I626+I627+I628+I629+I630+I631+I632+I633+I634+I635+I636+I637+I638+I639+I640+I641+I642+I643+I644+I645+I646+I647+I648+I649+I650+I651+I652+I653+I654+I655+I656+I657+I658+I659+I660</f>
        <v>-7398.25</v>
      </c>
      <c r="K661" s="5" t="str" cm="1">
        <f t="array" ref="K661">_xlfn.LET(_xlpm.d,UPPER(TRIM(CLEAN(SUBSTITUTE(F661,CHAR(160),"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62" spans="1:11" x14ac:dyDescent="0.25">
      <c r="A662" s="10" t="s">
        <v>650</v>
      </c>
      <c r="K662" s="5" t="str" cm="1">
        <f t="array" ref="K662">_xlfn.LET(_xlpm.d,UPPER(TRIM(CLEAN(SUBSTITUTE(F662,CHAR(160),"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63" spans="1:11" x14ac:dyDescent="0.25">
      <c r="B663" s="21">
        <v>45664</v>
      </c>
      <c r="C663" s="2" t="s">
        <v>1</v>
      </c>
      <c r="D663" s="2" t="s">
        <v>608</v>
      </c>
      <c r="E663" s="2" t="s">
        <v>92</v>
      </c>
      <c r="F663" s="2" t="s">
        <v>651</v>
      </c>
      <c r="G663" s="5">
        <v>-3</v>
      </c>
      <c r="H663" s="5">
        <v>25.25</v>
      </c>
      <c r="I663" s="5">
        <v>-75.75</v>
      </c>
      <c r="J663" s="5">
        <v>-75.75</v>
      </c>
      <c r="K663" s="5" t="str" cm="1">
        <f t="array" ref="K663">_xlfn.LET(_xlpm.d,UPPER(TRIM(CLEAN(SUBSTITUTE(F663,CHAR(160),"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64" spans="1:11" x14ac:dyDescent="0.25">
      <c r="B664" s="21">
        <v>45666</v>
      </c>
      <c r="C664" s="2" t="s">
        <v>1</v>
      </c>
      <c r="D664" s="2" t="s">
        <v>555</v>
      </c>
      <c r="E664" s="2" t="s">
        <v>19</v>
      </c>
      <c r="F664" s="2" t="s">
        <v>651</v>
      </c>
      <c r="G664" s="5">
        <v>-2</v>
      </c>
      <c r="H664" s="5">
        <v>25.25</v>
      </c>
      <c r="I664" s="5">
        <v>-50.5</v>
      </c>
      <c r="J664" s="5">
        <v>-126.25</v>
      </c>
      <c r="K664" s="5" t="str" cm="1">
        <f t="array" ref="K664">_xlfn.LET(_xlpm.d,UPPER(TRIM(CLEAN(SUBSTITUTE(F664,CHAR(160),"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65" spans="1:11" x14ac:dyDescent="0.25">
      <c r="B665" s="21">
        <v>45667</v>
      </c>
      <c r="C665" s="2" t="s">
        <v>1</v>
      </c>
      <c r="D665" s="2" t="s">
        <v>652</v>
      </c>
      <c r="E665" s="2" t="s">
        <v>62</v>
      </c>
      <c r="F665" s="2" t="s">
        <v>651</v>
      </c>
      <c r="G665" s="5">
        <v>-10</v>
      </c>
      <c r="H665" s="5">
        <v>25.25</v>
      </c>
      <c r="I665" s="5">
        <v>-252.5</v>
      </c>
      <c r="J665" s="5">
        <v>-378.75</v>
      </c>
      <c r="K665" s="5" t="str" cm="1">
        <f t="array" ref="K665">_xlfn.LET(_xlpm.d,UPPER(TRIM(CLEAN(SUBSTITUTE(F665,CHAR(160),"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66" spans="1:11" x14ac:dyDescent="0.25">
      <c r="B666" s="21">
        <v>45674</v>
      </c>
      <c r="C666" s="2" t="s">
        <v>1</v>
      </c>
      <c r="D666" s="2" t="s">
        <v>611</v>
      </c>
      <c r="E666" s="2" t="s">
        <v>110</v>
      </c>
      <c r="F666" s="2" t="s">
        <v>651</v>
      </c>
      <c r="G666" s="5">
        <v>-4</v>
      </c>
      <c r="H666" s="5">
        <v>25.25</v>
      </c>
      <c r="I666" s="5">
        <v>-101</v>
      </c>
      <c r="J666" s="5">
        <v>-479.75</v>
      </c>
      <c r="K666" s="5" t="str" cm="1">
        <f t="array" ref="K666">_xlfn.LET(_xlpm.d,UPPER(TRIM(CLEAN(SUBSTITUTE(F666,CHAR(160),"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67" spans="1:11" x14ac:dyDescent="0.25">
      <c r="B667" s="21">
        <v>45679</v>
      </c>
      <c r="C667" s="2" t="s">
        <v>1</v>
      </c>
      <c r="D667" s="2" t="s">
        <v>653</v>
      </c>
      <c r="E667" s="2" t="s">
        <v>129</v>
      </c>
      <c r="F667" s="2" t="s">
        <v>651</v>
      </c>
      <c r="G667" s="5">
        <v>-1</v>
      </c>
      <c r="H667" s="5">
        <v>25.25</v>
      </c>
      <c r="I667" s="5">
        <v>-25.25</v>
      </c>
      <c r="J667" s="5">
        <v>-505</v>
      </c>
      <c r="K667" s="5" t="str" cm="1">
        <f t="array" ref="K667">_xlfn.LET(_xlpm.d,UPPER(TRIM(CLEAN(SUBSTITUTE(F667,CHAR(160),"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68" spans="1:11" x14ac:dyDescent="0.25">
      <c r="B668" s="21">
        <v>45687</v>
      </c>
      <c r="C668" s="2" t="s">
        <v>1</v>
      </c>
      <c r="D668" s="2" t="s">
        <v>654</v>
      </c>
      <c r="E668" s="2" t="s">
        <v>68</v>
      </c>
      <c r="F668" s="2" t="s">
        <v>651</v>
      </c>
      <c r="G668" s="5">
        <v>-15</v>
      </c>
      <c r="H668" s="5">
        <v>25.25</v>
      </c>
      <c r="I668" s="5">
        <v>-378.75</v>
      </c>
      <c r="J668" s="5">
        <v>-883.75</v>
      </c>
      <c r="K668" s="5" t="str" cm="1">
        <f t="array" ref="K668">_xlfn.LET(_xlpm.d,UPPER(TRIM(CLEAN(SUBSTITUTE(F668,CHAR(160),"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69" spans="1:11" x14ac:dyDescent="0.25">
      <c r="B669" s="21">
        <v>45692</v>
      </c>
      <c r="C669" s="2" t="s">
        <v>1</v>
      </c>
      <c r="D669" s="2" t="s">
        <v>655</v>
      </c>
      <c r="E669" s="2" t="s">
        <v>89</v>
      </c>
      <c r="F669" s="2" t="s">
        <v>651</v>
      </c>
      <c r="G669" s="5">
        <v>-10</v>
      </c>
      <c r="H669" s="5">
        <v>25.25</v>
      </c>
      <c r="I669" s="5">
        <v>-252.5</v>
      </c>
      <c r="J669" s="5">
        <v>-1136.25</v>
      </c>
      <c r="K669" s="5" t="str" cm="1">
        <f t="array" ref="K669">_xlfn.LET(_xlpm.d,UPPER(TRIM(CLEAN(SUBSTITUTE(F669,CHAR(160),"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70" spans="1:11" x14ac:dyDescent="0.25">
      <c r="B670" s="21">
        <v>45695</v>
      </c>
      <c r="C670" s="2" t="s">
        <v>1</v>
      </c>
      <c r="D670" s="2" t="s">
        <v>656</v>
      </c>
      <c r="E670" s="2" t="s">
        <v>24</v>
      </c>
      <c r="F670" s="2" t="s">
        <v>651</v>
      </c>
      <c r="G670" s="5">
        <v>-1</v>
      </c>
      <c r="H670" s="5">
        <v>25.25</v>
      </c>
      <c r="I670" s="5">
        <v>-25.25</v>
      </c>
      <c r="J670" s="5">
        <v>-1161.5</v>
      </c>
      <c r="K670" s="5" t="str" cm="1">
        <f t="array" ref="K670">_xlfn.LET(_xlpm.d,UPPER(TRIM(CLEAN(SUBSTITUTE(F670,CHAR(160),"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71" spans="1:11" x14ac:dyDescent="0.25">
      <c r="B671" s="21">
        <v>45699</v>
      </c>
      <c r="C671" s="2" t="s">
        <v>1</v>
      </c>
      <c r="D671" s="2" t="s">
        <v>657</v>
      </c>
      <c r="E671" s="2" t="s">
        <v>35</v>
      </c>
      <c r="F671" s="2" t="s">
        <v>658</v>
      </c>
      <c r="G671" s="5">
        <v>-1</v>
      </c>
      <c r="H671" s="5">
        <v>25.25</v>
      </c>
      <c r="I671" s="5">
        <v>-25.25</v>
      </c>
      <c r="J671" s="5">
        <v>-1186.75</v>
      </c>
      <c r="K671" s="5" t="str" cm="1">
        <f t="array" ref="K671">_xlfn.LET(_xlpm.d,UPPER(TRIM(CLEAN(SUBSTITUTE(F671,CHAR(160),"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72" spans="1:11" x14ac:dyDescent="0.25">
      <c r="B672" s="21">
        <v>45708</v>
      </c>
      <c r="C672" s="2" t="s">
        <v>1</v>
      </c>
      <c r="D672" s="2" t="s">
        <v>614</v>
      </c>
      <c r="E672" s="2" t="s">
        <v>14</v>
      </c>
      <c r="F672" s="2" t="s">
        <v>651</v>
      </c>
      <c r="G672" s="5">
        <v>-5</v>
      </c>
      <c r="H672" s="5">
        <v>25.25</v>
      </c>
      <c r="I672" s="5">
        <v>-126.25</v>
      </c>
      <c r="J672" s="5">
        <v>-1313</v>
      </c>
      <c r="K672" s="5" t="str" cm="1">
        <f t="array" ref="K672">_xlfn.LET(_xlpm.d,UPPER(TRIM(CLEAN(SUBSTITUTE(F672,CHAR(160),"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73" spans="2:11" x14ac:dyDescent="0.25">
      <c r="B673" s="21">
        <v>45713</v>
      </c>
      <c r="C673" s="2" t="s">
        <v>1</v>
      </c>
      <c r="D673" s="2" t="s">
        <v>659</v>
      </c>
      <c r="E673" s="2" t="s">
        <v>660</v>
      </c>
      <c r="F673" s="2" t="s">
        <v>651</v>
      </c>
      <c r="G673" s="5">
        <v>-2</v>
      </c>
      <c r="H673" s="5">
        <v>25.25</v>
      </c>
      <c r="I673" s="5">
        <v>-50.5</v>
      </c>
      <c r="J673" s="5">
        <v>-1363.5</v>
      </c>
      <c r="K673" s="5" t="str" cm="1">
        <f t="array" ref="K673">_xlfn.LET(_xlpm.d,UPPER(TRIM(CLEAN(SUBSTITUTE(F673,CHAR(160),"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74" spans="2:11" x14ac:dyDescent="0.25">
      <c r="B674" s="21">
        <v>45714</v>
      </c>
      <c r="C674" s="2" t="s">
        <v>1</v>
      </c>
      <c r="D674" s="2" t="s">
        <v>661</v>
      </c>
      <c r="E674" s="2" t="s">
        <v>129</v>
      </c>
      <c r="F674" s="2" t="s">
        <v>651</v>
      </c>
      <c r="G674" s="5">
        <v>-11</v>
      </c>
      <c r="H674" s="5">
        <v>25.25</v>
      </c>
      <c r="I674" s="5">
        <v>-277.75</v>
      </c>
      <c r="J674" s="5">
        <v>-1641.25</v>
      </c>
      <c r="K674" s="5" t="str" cm="1">
        <f t="array" ref="K674">_xlfn.LET(_xlpm.d,UPPER(TRIM(CLEAN(SUBSTITUTE(F674,CHAR(160),"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75" spans="2:11" x14ac:dyDescent="0.25">
      <c r="B675" s="21">
        <v>45715</v>
      </c>
      <c r="C675" s="2" t="s">
        <v>1</v>
      </c>
      <c r="D675" s="2" t="s">
        <v>662</v>
      </c>
      <c r="E675" s="2" t="s">
        <v>99</v>
      </c>
      <c r="F675" s="2" t="s">
        <v>651</v>
      </c>
      <c r="G675" s="5">
        <v>-10</v>
      </c>
      <c r="H675" s="5">
        <v>25.25</v>
      </c>
      <c r="I675" s="5">
        <v>-252.5</v>
      </c>
      <c r="J675" s="5">
        <v>-1893.75</v>
      </c>
      <c r="K675" s="5" t="str" cm="1">
        <f t="array" ref="K675">_xlfn.LET(_xlpm.d,UPPER(TRIM(CLEAN(SUBSTITUTE(F675,CHAR(160),"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76" spans="2:11" x14ac:dyDescent="0.25">
      <c r="B676" s="21">
        <v>45720</v>
      </c>
      <c r="C676" s="2" t="s">
        <v>1</v>
      </c>
      <c r="D676" s="2" t="s">
        <v>663</v>
      </c>
      <c r="E676" s="2" t="s">
        <v>148</v>
      </c>
      <c r="F676" s="2" t="s">
        <v>651</v>
      </c>
      <c r="G676" s="5">
        <v>-5</v>
      </c>
      <c r="H676" s="5">
        <v>25.25</v>
      </c>
      <c r="I676" s="5">
        <v>-126.25</v>
      </c>
      <c r="J676" s="5">
        <v>-2020</v>
      </c>
      <c r="K676" s="5" t="str" cm="1">
        <f t="array" ref="K676">_xlfn.LET(_xlpm.d,UPPER(TRIM(CLEAN(SUBSTITUTE(F676,CHAR(160),"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77" spans="2:11" x14ac:dyDescent="0.25">
      <c r="B677" s="21">
        <v>45722</v>
      </c>
      <c r="C677" s="2" t="s">
        <v>1</v>
      </c>
      <c r="D677" s="2" t="s">
        <v>664</v>
      </c>
      <c r="E677" s="2" t="s">
        <v>84</v>
      </c>
      <c r="F677" s="2" t="s">
        <v>650</v>
      </c>
      <c r="G677" s="5">
        <v>-21</v>
      </c>
      <c r="H677" s="5">
        <v>25.25</v>
      </c>
      <c r="I677" s="5">
        <v>-530.25</v>
      </c>
      <c r="J677" s="5">
        <v>-2550.25</v>
      </c>
      <c r="K677" s="5" t="str" cm="1">
        <f t="array" ref="K677">_xlfn.LET(_xlpm.d,UPPER(TRIM(CLEAN(SUBSTITUTE(F677,CHAR(160),"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78" spans="2:11" x14ac:dyDescent="0.25">
      <c r="B678" s="21">
        <v>45730</v>
      </c>
      <c r="C678" s="2" t="s">
        <v>1</v>
      </c>
      <c r="D678" s="2" t="s">
        <v>665</v>
      </c>
      <c r="E678" s="2" t="s">
        <v>86</v>
      </c>
      <c r="F678" s="2" t="s">
        <v>651</v>
      </c>
      <c r="G678" s="5">
        <v>-1</v>
      </c>
      <c r="H678" s="5">
        <v>25.25</v>
      </c>
      <c r="I678" s="5">
        <v>-25.25</v>
      </c>
      <c r="J678" s="5">
        <v>-2575.5</v>
      </c>
      <c r="K678" s="5" t="str" cm="1">
        <f t="array" ref="K678">_xlfn.LET(_xlpm.d,UPPER(TRIM(CLEAN(SUBSTITUTE(F678,CHAR(160),"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79" spans="2:11" x14ac:dyDescent="0.25">
      <c r="B679" s="21">
        <v>45733</v>
      </c>
      <c r="C679" s="2" t="s">
        <v>1</v>
      </c>
      <c r="D679" s="2" t="s">
        <v>366</v>
      </c>
      <c r="E679" s="2" t="s">
        <v>49</v>
      </c>
      <c r="F679" s="2" t="s">
        <v>651</v>
      </c>
      <c r="G679" s="5">
        <v>-12</v>
      </c>
      <c r="H679" s="5">
        <v>25.25</v>
      </c>
      <c r="I679" s="5">
        <v>-303</v>
      </c>
      <c r="J679" s="5">
        <v>-2878.5</v>
      </c>
      <c r="K679" s="5" t="str" cm="1">
        <f t="array" ref="K679">_xlfn.LET(_xlpm.d,UPPER(TRIM(CLEAN(SUBSTITUTE(F679,CHAR(160),"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80" spans="2:11" x14ac:dyDescent="0.25">
      <c r="B680" s="21">
        <v>45735</v>
      </c>
      <c r="C680" s="2" t="s">
        <v>1</v>
      </c>
      <c r="D680" s="2" t="s">
        <v>370</v>
      </c>
      <c r="E680" s="2" t="s">
        <v>129</v>
      </c>
      <c r="F680" s="2" t="s">
        <v>651</v>
      </c>
      <c r="G680" s="5">
        <v>-1</v>
      </c>
      <c r="H680" s="5">
        <v>25.25</v>
      </c>
      <c r="I680" s="5">
        <v>-25.25</v>
      </c>
      <c r="J680" s="5">
        <v>-2903.75</v>
      </c>
      <c r="K680" s="5" t="str" cm="1">
        <f t="array" ref="K680">_xlfn.LET(_xlpm.d,UPPER(TRIM(CLEAN(SUBSTITUTE(F680,CHAR(160),"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81" spans="2:11" x14ac:dyDescent="0.25">
      <c r="B681" s="21">
        <v>45750</v>
      </c>
      <c r="C681" s="2" t="s">
        <v>1</v>
      </c>
      <c r="D681" s="2" t="s">
        <v>380</v>
      </c>
      <c r="E681" s="2" t="s">
        <v>99</v>
      </c>
      <c r="F681" s="2" t="s">
        <v>651</v>
      </c>
      <c r="G681" s="5">
        <v>-4</v>
      </c>
      <c r="H681" s="5">
        <v>25.25</v>
      </c>
      <c r="I681" s="5">
        <v>-101</v>
      </c>
      <c r="J681" s="5">
        <v>-3004.75</v>
      </c>
      <c r="K681" s="5" t="str" cm="1">
        <f t="array" ref="K681">_xlfn.LET(_xlpm.d,UPPER(TRIM(CLEAN(SUBSTITUTE(F681,CHAR(160),"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82" spans="2:11" x14ac:dyDescent="0.25">
      <c r="B682" s="21">
        <v>45750</v>
      </c>
      <c r="C682" s="2" t="s">
        <v>1</v>
      </c>
      <c r="D682" s="2" t="s">
        <v>666</v>
      </c>
      <c r="E682" s="2" t="s">
        <v>141</v>
      </c>
      <c r="F682" s="2" t="s">
        <v>651</v>
      </c>
      <c r="G682" s="5">
        <v>-7</v>
      </c>
      <c r="H682" s="5">
        <v>25.25</v>
      </c>
      <c r="I682" s="5">
        <v>-176.75</v>
      </c>
      <c r="J682" s="5">
        <v>-3181.5</v>
      </c>
      <c r="K682" s="5" t="str" cm="1">
        <f t="array" ref="K682">_xlfn.LET(_xlpm.d,UPPER(TRIM(CLEAN(SUBSTITUTE(F682,CHAR(160),"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83" spans="2:11" x14ac:dyDescent="0.25">
      <c r="B683" s="21">
        <v>45764</v>
      </c>
      <c r="C683" s="2" t="s">
        <v>1</v>
      </c>
      <c r="D683" s="2" t="s">
        <v>667</v>
      </c>
      <c r="E683" s="2" t="s">
        <v>62</v>
      </c>
      <c r="F683" s="2" t="s">
        <v>651</v>
      </c>
      <c r="G683" s="5">
        <v>-1</v>
      </c>
      <c r="H683" s="5">
        <v>25.25</v>
      </c>
      <c r="I683" s="5">
        <v>-25.25</v>
      </c>
      <c r="J683" s="5">
        <v>-3206.75</v>
      </c>
      <c r="K683" s="5" t="str" cm="1">
        <f t="array" ref="K683">_xlfn.LET(_xlpm.d,UPPER(TRIM(CLEAN(SUBSTITUTE(F683,CHAR(160),"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84" spans="2:11" x14ac:dyDescent="0.25">
      <c r="B684" s="21">
        <v>45777</v>
      </c>
      <c r="C684" s="2" t="s">
        <v>1</v>
      </c>
      <c r="D684" s="2" t="s">
        <v>668</v>
      </c>
      <c r="E684" s="2" t="s">
        <v>35</v>
      </c>
      <c r="F684" s="2" t="s">
        <v>651</v>
      </c>
      <c r="G684" s="5">
        <v>-5</v>
      </c>
      <c r="H684" s="5">
        <v>25.25</v>
      </c>
      <c r="I684" s="5">
        <v>-126.25</v>
      </c>
      <c r="J684" s="5">
        <v>-3333</v>
      </c>
      <c r="K684" s="5" t="str" cm="1">
        <f t="array" ref="K684">_xlfn.LET(_xlpm.d,UPPER(TRIM(CLEAN(SUBSTITUTE(F684,CHAR(160),"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85" spans="2:11" x14ac:dyDescent="0.25">
      <c r="B685" s="21">
        <v>45789</v>
      </c>
      <c r="C685" s="2" t="s">
        <v>1</v>
      </c>
      <c r="D685" s="2" t="s">
        <v>669</v>
      </c>
      <c r="E685" s="2" t="s">
        <v>53</v>
      </c>
      <c r="F685" s="2" t="s">
        <v>651</v>
      </c>
      <c r="G685" s="5">
        <v>-10</v>
      </c>
      <c r="H685" s="5">
        <v>25.25</v>
      </c>
      <c r="I685" s="5">
        <v>-252.5</v>
      </c>
      <c r="J685" s="5">
        <v>-3585.5</v>
      </c>
      <c r="K685" s="5" t="str" cm="1">
        <f t="array" ref="K685">_xlfn.LET(_xlpm.d,UPPER(TRIM(CLEAN(SUBSTITUTE(F685,CHAR(160),"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86" spans="2:11" x14ac:dyDescent="0.25">
      <c r="B686" s="21">
        <v>45792</v>
      </c>
      <c r="C686" s="2" t="s">
        <v>1</v>
      </c>
      <c r="D686" s="2" t="s">
        <v>670</v>
      </c>
      <c r="E686" s="2" t="s">
        <v>99</v>
      </c>
      <c r="F686" s="2" t="s">
        <v>651</v>
      </c>
      <c r="G686" s="5">
        <v>-6</v>
      </c>
      <c r="H686" s="5">
        <v>25.25</v>
      </c>
      <c r="I686" s="5">
        <v>-151.5</v>
      </c>
      <c r="J686" s="5">
        <v>-3737</v>
      </c>
      <c r="K686" s="5" t="str" cm="1">
        <f t="array" ref="K686">_xlfn.LET(_xlpm.d,UPPER(TRIM(CLEAN(SUBSTITUTE(F686,CHAR(160),"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87" spans="2:11" x14ac:dyDescent="0.25">
      <c r="B687" s="21">
        <v>45792</v>
      </c>
      <c r="C687" s="2" t="s">
        <v>1</v>
      </c>
      <c r="D687" s="2" t="s">
        <v>671</v>
      </c>
      <c r="E687" s="2" t="s">
        <v>84</v>
      </c>
      <c r="F687" s="2" t="s">
        <v>651</v>
      </c>
      <c r="G687" s="5">
        <v>-12</v>
      </c>
      <c r="H687" s="5">
        <v>25.25</v>
      </c>
      <c r="I687" s="5">
        <v>-303</v>
      </c>
      <c r="J687" s="5">
        <v>-4040</v>
      </c>
      <c r="K687" s="5" t="str" cm="1">
        <f t="array" ref="K687">_xlfn.LET(_xlpm.d,UPPER(TRIM(CLEAN(SUBSTITUTE(F687,CHAR(160),"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88" spans="2:11" x14ac:dyDescent="0.25">
      <c r="B688" s="21">
        <v>45793</v>
      </c>
      <c r="C688" s="2" t="s">
        <v>1</v>
      </c>
      <c r="D688" s="2" t="s">
        <v>672</v>
      </c>
      <c r="E688" s="2" t="s">
        <v>86</v>
      </c>
      <c r="F688" s="2" t="s">
        <v>650</v>
      </c>
      <c r="G688" s="5">
        <v>-2</v>
      </c>
      <c r="H688" s="5">
        <v>25.25</v>
      </c>
      <c r="I688" s="5">
        <v>-50.5</v>
      </c>
      <c r="J688" s="5">
        <v>-4090.5</v>
      </c>
      <c r="K688" s="5" t="str" cm="1">
        <f t="array" ref="K688">_xlfn.LET(_xlpm.d,UPPER(TRIM(CLEAN(SUBSTITUTE(F688,CHAR(160),"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89" spans="2:11" x14ac:dyDescent="0.25">
      <c r="B689" s="21">
        <v>45804</v>
      </c>
      <c r="C689" s="2" t="s">
        <v>1</v>
      </c>
      <c r="D689" s="2" t="s">
        <v>673</v>
      </c>
      <c r="E689" s="2" t="s">
        <v>35</v>
      </c>
      <c r="F689" s="2" t="s">
        <v>651</v>
      </c>
      <c r="G689" s="5">
        <v>-15</v>
      </c>
      <c r="H689" s="5">
        <v>25.25</v>
      </c>
      <c r="I689" s="5">
        <v>-378.75</v>
      </c>
      <c r="J689" s="5">
        <v>-4469.25</v>
      </c>
      <c r="K689" s="5" t="str" cm="1">
        <f t="array" ref="K689">_xlfn.LET(_xlpm.d,UPPER(TRIM(CLEAN(SUBSTITUTE(F689,CHAR(160),"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90" spans="2:11" x14ac:dyDescent="0.25">
      <c r="B690" s="21">
        <v>45811</v>
      </c>
      <c r="C690" s="2" t="s">
        <v>1</v>
      </c>
      <c r="D690" s="2" t="s">
        <v>674</v>
      </c>
      <c r="E690" s="2" t="s">
        <v>14</v>
      </c>
      <c r="F690" s="2" t="s">
        <v>651</v>
      </c>
      <c r="G690" s="5">
        <v>-8</v>
      </c>
      <c r="H690" s="5">
        <v>25.25</v>
      </c>
      <c r="I690" s="5">
        <v>-202</v>
      </c>
      <c r="J690" s="5">
        <v>-4671.25</v>
      </c>
      <c r="K690" s="5" t="str" cm="1">
        <f t="array" ref="K690">_xlfn.LET(_xlpm.d,UPPER(TRIM(CLEAN(SUBSTITUTE(F690,CHAR(160),"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91" spans="2:11" x14ac:dyDescent="0.25">
      <c r="B691" s="21">
        <v>45811</v>
      </c>
      <c r="C691" s="2" t="s">
        <v>1</v>
      </c>
      <c r="D691" s="2" t="s">
        <v>675</v>
      </c>
      <c r="E691" s="2" t="s">
        <v>35</v>
      </c>
      <c r="F691" s="2" t="s">
        <v>651</v>
      </c>
      <c r="G691" s="5">
        <v>-1</v>
      </c>
      <c r="H691" s="5">
        <v>25.25</v>
      </c>
      <c r="I691" s="5">
        <v>-25.25</v>
      </c>
      <c r="J691" s="5">
        <v>-4696.5</v>
      </c>
      <c r="K691" s="5" t="str" cm="1">
        <f t="array" ref="K691">_xlfn.LET(_xlpm.d,UPPER(TRIM(CLEAN(SUBSTITUTE(F691,CHAR(160),"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92" spans="2:11" x14ac:dyDescent="0.25">
      <c r="B692" s="21">
        <v>45812</v>
      </c>
      <c r="C692" s="2" t="s">
        <v>1</v>
      </c>
      <c r="D692" s="2" t="s">
        <v>676</v>
      </c>
      <c r="E692" s="2" t="s">
        <v>129</v>
      </c>
      <c r="F692" s="2" t="s">
        <v>651</v>
      </c>
      <c r="G692" s="5">
        <v>-5</v>
      </c>
      <c r="H692" s="5">
        <v>25.25</v>
      </c>
      <c r="I692" s="5">
        <v>-126.25</v>
      </c>
      <c r="J692" s="5">
        <v>-4822.75</v>
      </c>
      <c r="K692" s="5" t="str" cm="1">
        <f t="array" ref="K692">_xlfn.LET(_xlpm.d,UPPER(TRIM(CLEAN(SUBSTITUTE(F692,CHAR(160),"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93" spans="2:11" x14ac:dyDescent="0.25">
      <c r="B693" s="21">
        <v>45826</v>
      </c>
      <c r="C693" s="2" t="s">
        <v>1</v>
      </c>
      <c r="D693" s="2" t="s">
        <v>677</v>
      </c>
      <c r="E693" s="2" t="s">
        <v>92</v>
      </c>
      <c r="F693" s="2" t="s">
        <v>651</v>
      </c>
      <c r="G693" s="5">
        <v>-3</v>
      </c>
      <c r="H693" s="5">
        <v>25.25</v>
      </c>
      <c r="I693" s="5">
        <v>-75.75</v>
      </c>
      <c r="J693" s="5">
        <v>-4898.5</v>
      </c>
      <c r="K693" s="5" t="str" cm="1">
        <f t="array" ref="K693">_xlfn.LET(_xlpm.d,UPPER(TRIM(CLEAN(SUBSTITUTE(F693,CHAR(160),"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94" spans="2:11" x14ac:dyDescent="0.25">
      <c r="B694" s="21">
        <v>45831</v>
      </c>
      <c r="C694" s="2" t="s">
        <v>1</v>
      </c>
      <c r="D694" s="2" t="s">
        <v>678</v>
      </c>
      <c r="E694" s="2" t="s">
        <v>68</v>
      </c>
      <c r="F694" s="2" t="s">
        <v>651</v>
      </c>
      <c r="G694" s="5">
        <v>-10</v>
      </c>
      <c r="H694" s="5">
        <v>25.25</v>
      </c>
      <c r="I694" s="5">
        <v>-252.5</v>
      </c>
      <c r="J694" s="5">
        <v>-5151</v>
      </c>
      <c r="K694" s="5" t="str" cm="1">
        <f t="array" ref="K694">_xlfn.LET(_xlpm.d,UPPER(TRIM(CLEAN(SUBSTITUTE(F694,CHAR(160),"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95" spans="2:11" x14ac:dyDescent="0.25">
      <c r="B695" s="21">
        <v>45835</v>
      </c>
      <c r="C695" s="2" t="s">
        <v>1</v>
      </c>
      <c r="D695" s="2" t="s">
        <v>679</v>
      </c>
      <c r="E695" s="2" t="s">
        <v>82</v>
      </c>
      <c r="F695" s="2" t="s">
        <v>680</v>
      </c>
      <c r="G695" s="5">
        <v>-2</v>
      </c>
      <c r="H695" s="5">
        <v>25.25</v>
      </c>
      <c r="I695" s="5">
        <v>-50.5</v>
      </c>
      <c r="J695" s="5">
        <v>-5201.5</v>
      </c>
      <c r="K695" s="5" t="str" cm="1">
        <f t="array" ref="K695">_xlfn.LET(_xlpm.d,UPPER(TRIM(CLEAN(SUBSTITUTE(F695,CHAR(160),"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96" spans="2:11" x14ac:dyDescent="0.25">
      <c r="B696" s="21">
        <v>45849</v>
      </c>
      <c r="C696" s="2" t="s">
        <v>1</v>
      </c>
      <c r="D696" s="2" t="s">
        <v>192</v>
      </c>
      <c r="E696" s="2" t="s">
        <v>24</v>
      </c>
      <c r="F696" s="2" t="s">
        <v>651</v>
      </c>
      <c r="G696" s="5">
        <v>-3</v>
      </c>
      <c r="H696" s="5">
        <v>25.25</v>
      </c>
      <c r="I696" s="5">
        <v>-75.75</v>
      </c>
      <c r="J696" s="5">
        <v>-5277.25</v>
      </c>
      <c r="K696" s="5" t="str" cm="1">
        <f t="array" ref="K696">_xlfn.LET(_xlpm.d,UPPER(TRIM(CLEAN(SUBSTITUTE(F696,CHAR(160),"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97" spans="2:11" x14ac:dyDescent="0.25">
      <c r="B697" s="21">
        <v>45859</v>
      </c>
      <c r="C697" s="2" t="s">
        <v>1</v>
      </c>
      <c r="D697" s="2" t="s">
        <v>681</v>
      </c>
      <c r="E697" s="2" t="s">
        <v>68</v>
      </c>
      <c r="F697" s="2" t="s">
        <v>651</v>
      </c>
      <c r="G697" s="5">
        <v>-1</v>
      </c>
      <c r="H697" s="5">
        <v>25.25</v>
      </c>
      <c r="I697" s="5">
        <v>-25.25</v>
      </c>
      <c r="J697" s="5">
        <v>-5302.5</v>
      </c>
      <c r="K697" s="5" t="str" cm="1">
        <f t="array" ref="K697">_xlfn.LET(_xlpm.d,UPPER(TRIM(CLEAN(SUBSTITUTE(F697,CHAR(160),"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98" spans="2:11" x14ac:dyDescent="0.25">
      <c r="B698" s="21">
        <v>45884</v>
      </c>
      <c r="C698" s="2" t="s">
        <v>1</v>
      </c>
      <c r="D698" s="2" t="s">
        <v>211</v>
      </c>
      <c r="E698" s="2" t="s">
        <v>53</v>
      </c>
      <c r="F698" s="2" t="s">
        <v>651</v>
      </c>
      <c r="G698" s="5">
        <v>-12</v>
      </c>
      <c r="H698" s="5">
        <v>25.25</v>
      </c>
      <c r="I698" s="5">
        <v>-303</v>
      </c>
      <c r="J698" s="5">
        <v>-5605.5</v>
      </c>
      <c r="K698" s="5" t="str" cm="1">
        <f t="array" ref="K698">_xlfn.LET(_xlpm.d,UPPER(TRIM(CLEAN(SUBSTITUTE(F698,CHAR(160),"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699" spans="2:11" x14ac:dyDescent="0.25">
      <c r="B699" s="21">
        <v>45909</v>
      </c>
      <c r="C699" s="2" t="s">
        <v>1</v>
      </c>
      <c r="D699" s="2" t="s">
        <v>682</v>
      </c>
      <c r="E699" s="2" t="s">
        <v>14</v>
      </c>
      <c r="F699" s="2" t="s">
        <v>651</v>
      </c>
      <c r="G699" s="5">
        <v>-3</v>
      </c>
      <c r="H699" s="5">
        <v>25.25</v>
      </c>
      <c r="I699" s="5">
        <v>-75.75</v>
      </c>
      <c r="J699" s="5">
        <v>-5681.25</v>
      </c>
      <c r="K699" s="5" t="str" cm="1">
        <f t="array" ref="K699">_xlfn.LET(_xlpm.d,UPPER(TRIM(CLEAN(SUBSTITUTE(F699,CHAR(160),"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00" spans="2:11" x14ac:dyDescent="0.25">
      <c r="B700" s="21">
        <v>45912</v>
      </c>
      <c r="C700" s="2" t="s">
        <v>1</v>
      </c>
      <c r="D700" s="2" t="s">
        <v>240</v>
      </c>
      <c r="E700" s="2" t="s">
        <v>24</v>
      </c>
      <c r="F700" s="2" t="s">
        <v>651</v>
      </c>
      <c r="G700" s="5">
        <v>-1</v>
      </c>
      <c r="H700" s="5">
        <v>25.25</v>
      </c>
      <c r="I700" s="5">
        <v>-25.25</v>
      </c>
      <c r="J700" s="5">
        <v>-5706.5</v>
      </c>
      <c r="K700" s="5" t="str" cm="1">
        <f t="array" ref="K700">_xlfn.LET(_xlpm.d,UPPER(TRIM(CLEAN(SUBSTITUTE(F700,CHAR(160),"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01" spans="2:11" x14ac:dyDescent="0.25">
      <c r="B701" s="21">
        <v>45925</v>
      </c>
      <c r="C701" s="2" t="s">
        <v>1</v>
      </c>
      <c r="D701" s="2" t="s">
        <v>633</v>
      </c>
      <c r="E701" s="2" t="s">
        <v>99</v>
      </c>
      <c r="F701" s="2" t="s">
        <v>651</v>
      </c>
      <c r="G701" s="5">
        <v>-2</v>
      </c>
      <c r="H701" s="5">
        <v>25.25</v>
      </c>
      <c r="I701" s="5">
        <v>-50.5</v>
      </c>
      <c r="J701" s="5">
        <v>-5757</v>
      </c>
      <c r="K701" s="5" t="str" cm="1">
        <f t="array" ref="K701">_xlfn.LET(_xlpm.d,UPPER(TRIM(CLEAN(SUBSTITUTE(F701,CHAR(160),"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02" spans="2:11" x14ac:dyDescent="0.25">
      <c r="B702" s="21">
        <v>45965</v>
      </c>
      <c r="C702" s="2" t="s">
        <v>1</v>
      </c>
      <c r="D702" s="2" t="s">
        <v>269</v>
      </c>
      <c r="E702" s="2" t="s">
        <v>29</v>
      </c>
      <c r="F702" s="2" t="s">
        <v>651</v>
      </c>
      <c r="G702" s="5">
        <v>-1</v>
      </c>
      <c r="H702" s="5">
        <v>25.25</v>
      </c>
      <c r="I702" s="5">
        <v>-25.25</v>
      </c>
      <c r="J702" s="5">
        <v>-5782.25</v>
      </c>
      <c r="K702" s="5" t="str" cm="1">
        <f t="array" ref="K702">_xlfn.LET(_xlpm.d,UPPER(TRIM(CLEAN(SUBSTITUTE(F702,CHAR(160),"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03" spans="2:11" x14ac:dyDescent="0.25">
      <c r="B703" s="21">
        <v>45987</v>
      </c>
      <c r="C703" s="2" t="s">
        <v>1</v>
      </c>
      <c r="D703" s="2" t="s">
        <v>571</v>
      </c>
      <c r="E703" s="2" t="s">
        <v>32</v>
      </c>
      <c r="F703" s="2" t="s">
        <v>651</v>
      </c>
      <c r="G703" s="5">
        <v>-11</v>
      </c>
      <c r="H703" s="5">
        <v>25.25</v>
      </c>
      <c r="I703" s="5">
        <v>-277.75</v>
      </c>
      <c r="J703" s="5">
        <v>-6060</v>
      </c>
      <c r="K703" s="5" t="str" cm="1">
        <f t="array" ref="K703">_xlfn.LET(_xlpm.d,UPPER(TRIM(CLEAN(SUBSTITUTE(F703,CHAR(160),"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04" spans="2:11" x14ac:dyDescent="0.25">
      <c r="B704" s="21">
        <v>45987</v>
      </c>
      <c r="C704" s="2" t="s">
        <v>1</v>
      </c>
      <c r="D704" s="2" t="s">
        <v>683</v>
      </c>
      <c r="E704" s="2" t="s">
        <v>148</v>
      </c>
      <c r="F704" s="2" t="s">
        <v>651</v>
      </c>
      <c r="G704" s="5">
        <v>-2</v>
      </c>
      <c r="H704" s="5">
        <v>25.25</v>
      </c>
      <c r="I704" s="5">
        <v>-50.5</v>
      </c>
      <c r="J704" s="5">
        <v>-6110.5</v>
      </c>
      <c r="K704" s="5" t="str" cm="1">
        <f t="array" ref="K704">_xlfn.LET(_xlpm.d,UPPER(TRIM(CLEAN(SUBSTITUTE(F704,CHAR(160),"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05" spans="2:11" x14ac:dyDescent="0.25">
      <c r="B705" s="21">
        <v>45988</v>
      </c>
      <c r="C705" s="2" t="s">
        <v>1</v>
      </c>
      <c r="D705" s="2" t="s">
        <v>684</v>
      </c>
      <c r="E705" s="2" t="s">
        <v>141</v>
      </c>
      <c r="F705" s="2" t="s">
        <v>651</v>
      </c>
      <c r="G705" s="5">
        <v>-9</v>
      </c>
      <c r="H705" s="5">
        <v>25.25</v>
      </c>
      <c r="I705" s="5">
        <v>-227.25</v>
      </c>
      <c r="J705" s="5">
        <v>-6337.75</v>
      </c>
      <c r="K705" s="5" t="str" cm="1">
        <f t="array" ref="K705">_xlfn.LET(_xlpm.d,UPPER(TRIM(CLEAN(SUBSTITUTE(F705,CHAR(160),"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06" spans="2:11" x14ac:dyDescent="0.25">
      <c r="B706" s="21">
        <v>45993</v>
      </c>
      <c r="C706" s="2" t="s">
        <v>1</v>
      </c>
      <c r="D706" s="2" t="s">
        <v>56</v>
      </c>
      <c r="E706" s="2" t="s">
        <v>49</v>
      </c>
      <c r="F706" s="2" t="s">
        <v>651</v>
      </c>
      <c r="G706" s="5">
        <v>-4</v>
      </c>
      <c r="H706" s="5">
        <v>25.25</v>
      </c>
      <c r="I706" s="5">
        <v>-101</v>
      </c>
      <c r="J706" s="5">
        <v>-6438.75</v>
      </c>
      <c r="K706" s="5" t="str" cm="1">
        <f t="array" ref="K706">_xlfn.LET(_xlpm.d,UPPER(TRIM(CLEAN(SUBSTITUTE(F706,CHAR(160),"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07" spans="2:11" x14ac:dyDescent="0.25">
      <c r="B707" s="21">
        <v>46000</v>
      </c>
      <c r="C707" s="2" t="s">
        <v>1</v>
      </c>
      <c r="D707" s="2" t="s">
        <v>492</v>
      </c>
      <c r="E707" s="2" t="s">
        <v>27</v>
      </c>
      <c r="F707" s="2" t="s">
        <v>685</v>
      </c>
      <c r="G707" s="5">
        <v>-8</v>
      </c>
      <c r="H707" s="5">
        <v>25.25</v>
      </c>
      <c r="I707" s="5">
        <v>-202</v>
      </c>
      <c r="J707" s="5">
        <v>-6640.75</v>
      </c>
      <c r="K707" s="5" t="str" cm="1">
        <f t="array" ref="K707">_xlfn.LET(_xlpm.d,UPPER(TRIM(CLEAN(SUBSTITUTE(F707,CHAR(160),"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08" spans="2:11" x14ac:dyDescent="0.25">
      <c r="B708" s="21">
        <v>46000</v>
      </c>
      <c r="C708" s="2" t="s">
        <v>1</v>
      </c>
      <c r="D708" s="2" t="s">
        <v>574</v>
      </c>
      <c r="E708" s="2" t="s">
        <v>32</v>
      </c>
      <c r="F708" s="2" t="s">
        <v>651</v>
      </c>
      <c r="G708" s="5">
        <v>-2</v>
      </c>
      <c r="H708" s="5">
        <v>25.25</v>
      </c>
      <c r="I708" s="5">
        <v>-50.5</v>
      </c>
      <c r="J708" s="5">
        <v>-6691.25</v>
      </c>
      <c r="K708" s="5" t="str" cm="1">
        <f t="array" ref="K708">_xlfn.LET(_xlpm.d,UPPER(TRIM(CLEAN(SUBSTITUTE(F708,CHAR(160),"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09" spans="2:11" x14ac:dyDescent="0.25">
      <c r="B709" s="21">
        <v>46001</v>
      </c>
      <c r="C709" s="2" t="s">
        <v>1</v>
      </c>
      <c r="D709" s="2" t="s">
        <v>576</v>
      </c>
      <c r="E709" s="2" t="s">
        <v>159</v>
      </c>
      <c r="F709" s="2" t="s">
        <v>651</v>
      </c>
      <c r="G709" s="5">
        <v>-4</v>
      </c>
      <c r="H709" s="5">
        <v>25.25</v>
      </c>
      <c r="I709" s="5">
        <v>-101</v>
      </c>
      <c r="J709" s="5">
        <v>-6792.25</v>
      </c>
      <c r="K709" s="5" t="str" cm="1">
        <f t="array" ref="K709">_xlfn.LET(_xlpm.d,UPPER(TRIM(CLEAN(SUBSTITUTE(F709,CHAR(160),"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10" spans="2:11" x14ac:dyDescent="0.25">
      <c r="B710" s="21">
        <v>46028</v>
      </c>
      <c r="C710" s="2" t="s">
        <v>1</v>
      </c>
      <c r="D710" s="2" t="s">
        <v>78</v>
      </c>
      <c r="E710" s="2" t="s">
        <v>32</v>
      </c>
      <c r="F710" s="2" t="s">
        <v>651</v>
      </c>
      <c r="G710" s="5">
        <v>-14</v>
      </c>
      <c r="H710" s="5">
        <v>25.25</v>
      </c>
      <c r="I710" s="5">
        <v>-353.5</v>
      </c>
      <c r="J710" s="5">
        <v>-7145.75</v>
      </c>
      <c r="K710" s="5" t="str" cm="1">
        <f t="array" ref="K710">_xlfn.LET(_xlpm.d,UPPER(TRIM(CLEAN(SUBSTITUTE(F710,CHAR(160),"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11" spans="2:11" x14ac:dyDescent="0.25">
      <c r="B711" s="21">
        <v>46028</v>
      </c>
      <c r="C711" s="2" t="s">
        <v>1</v>
      </c>
      <c r="D711" s="2" t="s">
        <v>502</v>
      </c>
      <c r="E711" s="2" t="s">
        <v>27</v>
      </c>
      <c r="F711" s="2" t="s">
        <v>651</v>
      </c>
      <c r="G711" s="5">
        <v>-4</v>
      </c>
      <c r="H711" s="5">
        <v>25.25</v>
      </c>
      <c r="I711" s="5">
        <v>-101</v>
      </c>
      <c r="J711" s="5">
        <v>-7246.75</v>
      </c>
      <c r="K711" s="5" t="str" cm="1">
        <f t="array" ref="K711">_xlfn.LET(_xlpm.d,UPPER(TRIM(CLEAN(SUBSTITUTE(F711,CHAR(160),"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12" spans="2:11" x14ac:dyDescent="0.25">
      <c r="B712" s="21">
        <v>46030</v>
      </c>
      <c r="C712" s="2" t="s">
        <v>1</v>
      </c>
      <c r="D712" s="2" t="s">
        <v>579</v>
      </c>
      <c r="E712" s="2" t="s">
        <v>68</v>
      </c>
      <c r="F712" s="2" t="s">
        <v>651</v>
      </c>
      <c r="G712" s="5">
        <v>-9</v>
      </c>
      <c r="H712" s="5">
        <v>25.25</v>
      </c>
      <c r="I712" s="5">
        <v>-227.25</v>
      </c>
      <c r="J712" s="5">
        <v>-7474</v>
      </c>
      <c r="K712" s="5" t="str" cm="1">
        <f t="array" ref="K712">_xlfn.LET(_xlpm.d,UPPER(TRIM(CLEAN(SUBSTITUTE(F712,CHAR(160),"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13" spans="2:11" x14ac:dyDescent="0.25">
      <c r="B713" s="21">
        <v>46030</v>
      </c>
      <c r="C713" s="2" t="s">
        <v>1</v>
      </c>
      <c r="D713" s="2" t="s">
        <v>504</v>
      </c>
      <c r="E713" s="2" t="s">
        <v>141</v>
      </c>
      <c r="F713" s="2" t="s">
        <v>651</v>
      </c>
      <c r="G713" s="5">
        <v>-5</v>
      </c>
      <c r="H713" s="5">
        <v>25.25</v>
      </c>
      <c r="I713" s="5">
        <v>-126.25</v>
      </c>
      <c r="J713" s="5">
        <v>-7600.25</v>
      </c>
      <c r="K713" s="5" t="str" cm="1">
        <f t="array" ref="K713">_xlfn.LET(_xlpm.d,UPPER(TRIM(CLEAN(SUBSTITUTE(F713,CHAR(160),"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14" spans="2:11" x14ac:dyDescent="0.25">
      <c r="B714" s="21">
        <v>46031</v>
      </c>
      <c r="C714" s="2" t="s">
        <v>1</v>
      </c>
      <c r="D714" s="2" t="s">
        <v>581</v>
      </c>
      <c r="E714" s="2" t="s">
        <v>99</v>
      </c>
      <c r="F714" s="2" t="s">
        <v>651</v>
      </c>
      <c r="G714" s="5">
        <v>-2</v>
      </c>
      <c r="H714" s="5">
        <v>25.25</v>
      </c>
      <c r="I714" s="5">
        <v>-50.5</v>
      </c>
      <c r="J714" s="5">
        <v>-7650.75</v>
      </c>
      <c r="K714" s="5" t="str" cm="1">
        <f t="array" ref="K714">_xlfn.LET(_xlpm.d,UPPER(TRIM(CLEAN(SUBSTITUTE(F714,CHAR(160),"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15" spans="2:11" x14ac:dyDescent="0.25">
      <c r="B715" s="21">
        <v>46032</v>
      </c>
      <c r="C715" s="2" t="s">
        <v>1</v>
      </c>
      <c r="D715" s="2" t="s">
        <v>646</v>
      </c>
      <c r="E715" s="2" t="s">
        <v>97</v>
      </c>
      <c r="F715" s="2" t="s">
        <v>651</v>
      </c>
      <c r="G715" s="5">
        <v>-8</v>
      </c>
      <c r="H715" s="5">
        <v>25.25</v>
      </c>
      <c r="I715" s="5">
        <v>-202</v>
      </c>
      <c r="J715" s="5">
        <v>-7852.75</v>
      </c>
      <c r="K715" s="5" t="str" cm="1">
        <f t="array" ref="K715">_xlfn.LET(_xlpm.d,UPPER(TRIM(CLEAN(SUBSTITUTE(F715,CHAR(160),"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16" spans="2:11" x14ac:dyDescent="0.25">
      <c r="B716" s="21">
        <v>46036</v>
      </c>
      <c r="C716" s="2" t="s">
        <v>1</v>
      </c>
      <c r="D716" s="2" t="s">
        <v>88</v>
      </c>
      <c r="E716" s="2" t="s">
        <v>89</v>
      </c>
      <c r="F716" s="2" t="s">
        <v>651</v>
      </c>
      <c r="G716" s="5">
        <v>-1</v>
      </c>
      <c r="H716" s="5">
        <v>25.25</v>
      </c>
      <c r="I716" s="5">
        <v>-25.25</v>
      </c>
      <c r="J716" s="5">
        <v>-7878</v>
      </c>
      <c r="K716" s="5" t="str" cm="1">
        <f t="array" ref="K716">_xlfn.LET(_xlpm.d,UPPER(TRIM(CLEAN(SUBSTITUTE(F716,CHAR(160),"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17" spans="2:11" x14ac:dyDescent="0.25">
      <c r="B717" s="21">
        <v>46041</v>
      </c>
      <c r="C717" s="2" t="s">
        <v>1</v>
      </c>
      <c r="D717" s="2" t="s">
        <v>686</v>
      </c>
      <c r="E717" s="2" t="s">
        <v>403</v>
      </c>
      <c r="F717" s="2" t="s">
        <v>651</v>
      </c>
      <c r="G717" s="5">
        <v>-20</v>
      </c>
      <c r="H717" s="5">
        <v>25.25</v>
      </c>
      <c r="I717" s="5">
        <v>-505</v>
      </c>
      <c r="J717" s="5">
        <v>-8383</v>
      </c>
      <c r="K717" s="5" t="str" cm="1">
        <f t="array" ref="K717">_xlfn.LET(_xlpm.d,UPPER(TRIM(CLEAN(SUBSTITUTE(F717,CHAR(160),"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18" spans="2:11" x14ac:dyDescent="0.25">
      <c r="B718" s="21">
        <v>46043</v>
      </c>
      <c r="C718" s="2" t="s">
        <v>1</v>
      </c>
      <c r="D718" s="2" t="s">
        <v>509</v>
      </c>
      <c r="E718" s="2" t="s">
        <v>129</v>
      </c>
      <c r="F718" s="2" t="s">
        <v>651</v>
      </c>
      <c r="G718" s="5">
        <v>-9</v>
      </c>
      <c r="H718" s="5">
        <v>25.25</v>
      </c>
      <c r="I718" s="5">
        <v>-227.25</v>
      </c>
      <c r="J718" s="5">
        <v>-8610.25</v>
      </c>
      <c r="K718" s="5" t="str" cm="1">
        <f t="array" ref="K718">_xlfn.LET(_xlpm.d,UPPER(TRIM(CLEAN(SUBSTITUTE(F718,CHAR(160),"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19" spans="2:11" x14ac:dyDescent="0.25">
      <c r="B719" s="21">
        <v>46056</v>
      </c>
      <c r="C719" s="2" t="s">
        <v>1</v>
      </c>
      <c r="D719" s="2" t="s">
        <v>615</v>
      </c>
      <c r="E719" s="2" t="s">
        <v>92</v>
      </c>
      <c r="F719" s="2" t="s">
        <v>651</v>
      </c>
      <c r="G719" s="5">
        <v>-12</v>
      </c>
      <c r="H719" s="5">
        <v>25.25</v>
      </c>
      <c r="I719" s="5">
        <v>-303</v>
      </c>
      <c r="J719" s="5">
        <v>-8913.25</v>
      </c>
      <c r="K719" s="5" t="str" cm="1">
        <f t="array" ref="K719">_xlfn.LET(_xlpm.d,UPPER(TRIM(CLEAN(SUBSTITUTE(F719,CHAR(160),"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20" spans="2:11" x14ac:dyDescent="0.25">
      <c r="B720" s="21">
        <v>46057</v>
      </c>
      <c r="C720" s="2" t="s">
        <v>1</v>
      </c>
      <c r="D720" s="2" t="s">
        <v>96</v>
      </c>
      <c r="E720" s="2" t="s">
        <v>97</v>
      </c>
      <c r="F720" s="2" t="s">
        <v>651</v>
      </c>
      <c r="G720" s="5">
        <v>-5</v>
      </c>
      <c r="H720" s="5">
        <v>25.25</v>
      </c>
      <c r="I720" s="5">
        <v>-126.25</v>
      </c>
      <c r="J720" s="5">
        <v>-9039.5</v>
      </c>
      <c r="K720" s="5" t="str" cm="1">
        <f t="array" ref="K720">_xlfn.LET(_xlpm.d,UPPER(TRIM(CLEAN(SUBSTITUTE(F720,CHAR(160),"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21" spans="1:11" x14ac:dyDescent="0.25">
      <c r="B721" s="21">
        <v>46063</v>
      </c>
      <c r="C721" s="2" t="s">
        <v>1</v>
      </c>
      <c r="D721" s="2" t="s">
        <v>592</v>
      </c>
      <c r="E721" s="2" t="s">
        <v>159</v>
      </c>
      <c r="F721" s="2" t="s">
        <v>651</v>
      </c>
      <c r="G721" s="5">
        <v>-3</v>
      </c>
      <c r="H721" s="5">
        <v>25.25</v>
      </c>
      <c r="I721" s="5">
        <v>-75.75</v>
      </c>
      <c r="J721" s="5">
        <v>-9115.25</v>
      </c>
      <c r="K721" s="5" t="str" cm="1">
        <f t="array" ref="K721">_xlfn.LET(_xlpm.d,UPPER(TRIM(CLEAN(SUBSTITUTE(F721,CHAR(160),"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22" spans="1:11" x14ac:dyDescent="0.25">
      <c r="B722" s="21">
        <v>46063</v>
      </c>
      <c r="C722" s="2" t="s">
        <v>1</v>
      </c>
      <c r="D722" s="2" t="s">
        <v>593</v>
      </c>
      <c r="E722" s="2" t="s">
        <v>32</v>
      </c>
      <c r="F722" s="2" t="s">
        <v>651</v>
      </c>
      <c r="G722" s="5">
        <v>-6</v>
      </c>
      <c r="H722" s="5">
        <v>25.25</v>
      </c>
      <c r="I722" s="5">
        <v>-151.5</v>
      </c>
      <c r="J722" s="5">
        <v>-9266.75</v>
      </c>
      <c r="K722" s="5" t="str" cm="1">
        <f t="array" ref="K722">_xlfn.LET(_xlpm.d,UPPER(TRIM(CLEAN(SUBSTITUTE(F722,CHAR(160),"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23" spans="1:11" x14ac:dyDescent="0.25">
      <c r="B723" s="21">
        <v>46063</v>
      </c>
      <c r="C723" s="2" t="s">
        <v>1</v>
      </c>
      <c r="D723" s="2" t="s">
        <v>13</v>
      </c>
      <c r="E723" s="2" t="s">
        <v>14</v>
      </c>
      <c r="F723" s="2" t="s">
        <v>651</v>
      </c>
      <c r="G723" s="5">
        <v>-6</v>
      </c>
      <c r="H723" s="5">
        <v>25.25</v>
      </c>
      <c r="I723" s="5">
        <v>-151.5</v>
      </c>
      <c r="J723" s="5">
        <v>-9418.25</v>
      </c>
      <c r="K723" s="5" t="str" cm="1">
        <f t="array" ref="K723">_xlfn.LET(_xlpm.d,UPPER(TRIM(CLEAN(SUBSTITUTE(F723,CHAR(160),"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24" spans="1:11" x14ac:dyDescent="0.25">
      <c r="B724" s="21">
        <v>46071</v>
      </c>
      <c r="C724" s="2" t="s">
        <v>1</v>
      </c>
      <c r="D724" s="2" t="s">
        <v>36</v>
      </c>
      <c r="E724" s="2" t="s">
        <v>29</v>
      </c>
      <c r="F724" s="2" t="s">
        <v>651</v>
      </c>
      <c r="G724" s="5">
        <v>-9</v>
      </c>
      <c r="H724" s="5">
        <v>25.25</v>
      </c>
      <c r="I724" s="5">
        <v>-227.25</v>
      </c>
      <c r="J724" s="5">
        <v>-9645.5</v>
      </c>
      <c r="K724" s="5" t="str" cm="1">
        <f t="array" ref="K724">_xlfn.LET(_xlpm.d,UPPER(TRIM(CLEAN(SUBSTITUTE(F724,CHAR(160),"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25" spans="1:11" x14ac:dyDescent="0.25">
      <c r="B725" s="21">
        <v>46077</v>
      </c>
      <c r="C725" s="2" t="s">
        <v>1</v>
      </c>
      <c r="D725" s="2" t="s">
        <v>107</v>
      </c>
      <c r="E725" s="2" t="s">
        <v>35</v>
      </c>
      <c r="F725" s="2" t="s">
        <v>651</v>
      </c>
      <c r="G725" s="5">
        <v>-12</v>
      </c>
      <c r="H725" s="5">
        <v>25.25</v>
      </c>
      <c r="I725" s="5">
        <v>-303</v>
      </c>
      <c r="J725" s="5">
        <v>-9948.5</v>
      </c>
      <c r="K725" s="5" t="str" cm="1">
        <f t="array" ref="K725">_xlfn.LET(_xlpm.d,UPPER(TRIM(CLEAN(SUBSTITUTE(F725,CHAR(160),"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26" spans="1:11" x14ac:dyDescent="0.25">
      <c r="B726" s="21">
        <v>46084</v>
      </c>
      <c r="C726" s="2" t="s">
        <v>1</v>
      </c>
      <c r="D726" s="2" t="s">
        <v>599</v>
      </c>
      <c r="E726" s="2" t="s">
        <v>14</v>
      </c>
      <c r="F726" s="2" t="s">
        <v>651</v>
      </c>
      <c r="G726" s="5">
        <v>-1</v>
      </c>
      <c r="H726" s="5">
        <v>25.25</v>
      </c>
      <c r="I726" s="5">
        <v>-25.25</v>
      </c>
      <c r="J726" s="5">
        <v>-9973.75</v>
      </c>
      <c r="K726" s="5" t="str" cm="1">
        <f t="array" ref="K726">_xlfn.LET(_xlpm.d,UPPER(TRIM(CLEAN(SUBSTITUTE(F726,CHAR(160),"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27" spans="1:11" x14ac:dyDescent="0.25">
      <c r="B727" s="21">
        <v>46086</v>
      </c>
      <c r="C727" s="2" t="s">
        <v>1</v>
      </c>
      <c r="D727" s="2" t="s">
        <v>601</v>
      </c>
      <c r="E727" s="2" t="s">
        <v>19</v>
      </c>
      <c r="F727" s="2" t="s">
        <v>651</v>
      </c>
      <c r="G727" s="5">
        <v>-8</v>
      </c>
      <c r="H727" s="5">
        <v>25.25</v>
      </c>
      <c r="I727" s="5">
        <v>-202</v>
      </c>
      <c r="J727" s="5">
        <v>-10175.75</v>
      </c>
      <c r="K727" s="5" t="str" cm="1">
        <f t="array" ref="K727">_xlfn.LET(_xlpm.d,UPPER(TRIM(CLEAN(SUBSTITUTE(F727,CHAR(160),"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28" spans="1:11" x14ac:dyDescent="0.25">
      <c r="B728" s="21">
        <v>46091</v>
      </c>
      <c r="C728" s="2" t="s">
        <v>1</v>
      </c>
      <c r="D728" s="2" t="s">
        <v>127</v>
      </c>
      <c r="E728" s="2" t="s">
        <v>32</v>
      </c>
      <c r="F728" s="2" t="s">
        <v>687</v>
      </c>
      <c r="G728" s="5">
        <v>-11</v>
      </c>
      <c r="H728" s="5">
        <v>25.25</v>
      </c>
      <c r="I728" s="5">
        <v>-277.75</v>
      </c>
      <c r="J728" s="5">
        <v>-10453.5</v>
      </c>
      <c r="K728" s="5" t="str" cm="1">
        <f t="array" ref="K728">_xlfn.LET(_xlpm.d,UPPER(TRIM(CLEAN(SUBSTITUTE(F728,CHAR(160),"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29" spans="1:11" x14ac:dyDescent="0.25">
      <c r="B729" s="21">
        <v>46093</v>
      </c>
      <c r="C729" s="2" t="s">
        <v>1</v>
      </c>
      <c r="D729" s="2" t="s">
        <v>128</v>
      </c>
      <c r="E729" s="2" t="s">
        <v>129</v>
      </c>
      <c r="F729" s="2" t="s">
        <v>651</v>
      </c>
      <c r="G729" s="5">
        <v>-4</v>
      </c>
      <c r="H729" s="5">
        <v>25.25</v>
      </c>
      <c r="I729" s="5">
        <v>-101</v>
      </c>
      <c r="J729" s="5">
        <v>-10554.5</v>
      </c>
      <c r="K729" s="5" t="str" cm="1">
        <f t="array" ref="K729">_xlfn.LET(_xlpm.d,UPPER(TRIM(CLEAN(SUBSTITUTE(F729,CHAR(160),"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30" spans="1:11" x14ac:dyDescent="0.25">
      <c r="B730" s="21">
        <v>46098</v>
      </c>
      <c r="C730" s="2" t="s">
        <v>1</v>
      </c>
      <c r="D730" s="2" t="s">
        <v>44</v>
      </c>
      <c r="E730" s="2" t="s">
        <v>27</v>
      </c>
      <c r="F730" s="2" t="s">
        <v>651</v>
      </c>
      <c r="G730" s="5">
        <v>-1</v>
      </c>
      <c r="H730" s="5">
        <v>25.25</v>
      </c>
      <c r="I730" s="5">
        <v>-25.25</v>
      </c>
      <c r="J730" s="5">
        <v>-10579.75</v>
      </c>
      <c r="K730" s="5" t="str" cm="1">
        <f t="array" ref="K730">_xlfn.LET(_xlpm.d,UPPER(TRIM(CLEAN(SUBSTITUTE(F730,CHAR(160),"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31" spans="1:11" x14ac:dyDescent="0.25">
      <c r="B731" s="21">
        <v>46107</v>
      </c>
      <c r="C731" s="2" t="s">
        <v>1</v>
      </c>
      <c r="D731" s="2" t="s">
        <v>140</v>
      </c>
      <c r="E731" s="2" t="s">
        <v>141</v>
      </c>
      <c r="F731" s="2" t="s">
        <v>658</v>
      </c>
      <c r="G731" s="5">
        <v>-8</v>
      </c>
      <c r="H731" s="5">
        <v>25.25</v>
      </c>
      <c r="I731" s="5">
        <v>-202</v>
      </c>
      <c r="J731" s="5">
        <v>-10781.75</v>
      </c>
      <c r="K731" s="5" t="str" cm="1">
        <f t="array" ref="K731">_xlfn.LET(_xlpm.d,UPPER(TRIM(CLEAN(SUBSTITUTE(F731,CHAR(160),"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32" spans="1:11" x14ac:dyDescent="0.25">
      <c r="A732" s="11" t="s">
        <v>688</v>
      </c>
      <c r="G732" s="6">
        <v>-427</v>
      </c>
      <c r="I732" s="7">
        <f>I663+I664+I665+I666+I667+I668+I669+I670+I671+I672+I673+I674+I675+I676+I677+I678+I679+I680+I681+I682+I683+I684+I685+I686+I687+I688+I689+I690+I691+I692+I693+I694+I695+I696+I697+I698+I699+I700+I701+I702+I703+I704+I705+I706+I707+I708+I709+I710+I711+I712+I713+I714+I715+I716+I717+I718+I719+I720+I721+I722+I723+I724+I725+I726+I727+I728+I729+I730+I731</f>
        <v>-10781.75</v>
      </c>
      <c r="K732" s="5" t="str" cm="1">
        <f t="array" ref="K732">_xlfn.LET(_xlpm.d,UPPER(TRIM(CLEAN(SUBSTITUTE(F732,CHAR(160),"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33" spans="1:11" x14ac:dyDescent="0.25">
      <c r="A733" s="10" t="s">
        <v>689</v>
      </c>
      <c r="K733" s="5" t="str" cm="1">
        <f t="array" ref="K733">_xlfn.LET(_xlpm.d,UPPER(TRIM(CLEAN(SUBSTITUTE(F733,CHAR(160),"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34" spans="1:11" x14ac:dyDescent="0.25">
      <c r="B734" s="21">
        <v>45659</v>
      </c>
      <c r="C734" s="2" t="s">
        <v>1</v>
      </c>
      <c r="D734" s="2" t="s">
        <v>690</v>
      </c>
      <c r="E734" s="2" t="s">
        <v>129</v>
      </c>
      <c r="F734" s="2" t="s">
        <v>691</v>
      </c>
      <c r="G734" s="5">
        <v>-1</v>
      </c>
      <c r="H734" s="5">
        <v>25.25</v>
      </c>
      <c r="I734" s="5">
        <v>-25.25</v>
      </c>
      <c r="J734" s="5">
        <v>-25.25</v>
      </c>
      <c r="K734" s="5" t="str" cm="1">
        <f t="array" ref="K734">_xlfn.LET(_xlpm.d,UPPER(TRIM(CLEAN(SUBSTITUTE(F734,CHAR(160),"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35" spans="1:11" x14ac:dyDescent="0.25">
      <c r="B735" s="21">
        <v>45664</v>
      </c>
      <c r="C735" s="2" t="s">
        <v>1</v>
      </c>
      <c r="D735" s="2" t="s">
        <v>608</v>
      </c>
      <c r="E735" s="2" t="s">
        <v>92</v>
      </c>
      <c r="F735" s="2" t="s">
        <v>691</v>
      </c>
      <c r="G735" s="5">
        <v>-3</v>
      </c>
      <c r="H735" s="5">
        <v>25.25</v>
      </c>
      <c r="I735" s="5">
        <v>-75.75</v>
      </c>
      <c r="J735" s="5">
        <v>-101</v>
      </c>
      <c r="K735" s="5" t="str" cm="1">
        <f t="array" ref="K735">_xlfn.LET(_xlpm.d,UPPER(TRIM(CLEAN(SUBSTITUTE(F735,CHAR(160),"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36" spans="1:11" x14ac:dyDescent="0.25">
      <c r="B736" s="21">
        <v>45666</v>
      </c>
      <c r="C736" s="2" t="s">
        <v>1</v>
      </c>
      <c r="D736" s="2" t="s">
        <v>692</v>
      </c>
      <c r="E736" s="2" t="s">
        <v>84</v>
      </c>
      <c r="F736" s="2" t="s">
        <v>691</v>
      </c>
      <c r="G736" s="5">
        <v>-10</v>
      </c>
      <c r="H736" s="5">
        <v>25.25</v>
      </c>
      <c r="I736" s="5">
        <v>-252.5</v>
      </c>
      <c r="J736" s="5">
        <v>-353.5</v>
      </c>
      <c r="K736" s="5" t="str" cm="1">
        <f t="array" ref="K736">_xlfn.LET(_xlpm.d,UPPER(TRIM(CLEAN(SUBSTITUTE(F736,CHAR(160),"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37" spans="2:11" x14ac:dyDescent="0.25">
      <c r="B737" s="21">
        <v>45670</v>
      </c>
      <c r="C737" s="2" t="s">
        <v>1</v>
      </c>
      <c r="D737" s="2" t="s">
        <v>693</v>
      </c>
      <c r="E737" s="2" t="s">
        <v>49</v>
      </c>
      <c r="F737" s="2" t="s">
        <v>691</v>
      </c>
      <c r="G737" s="5">
        <v>-6</v>
      </c>
      <c r="H737" s="5">
        <v>25.25</v>
      </c>
      <c r="I737" s="5">
        <v>-151.5</v>
      </c>
      <c r="J737" s="5">
        <v>-505</v>
      </c>
      <c r="K737" s="5" t="str" cm="1">
        <f t="array" ref="K737">_xlfn.LET(_xlpm.d,UPPER(TRIM(CLEAN(SUBSTITUTE(F737,CHAR(160),"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38" spans="2:11" x14ac:dyDescent="0.25">
      <c r="B738" s="21">
        <v>45679</v>
      </c>
      <c r="C738" s="2" t="s">
        <v>1</v>
      </c>
      <c r="D738" s="2" t="s">
        <v>653</v>
      </c>
      <c r="E738" s="2" t="s">
        <v>129</v>
      </c>
      <c r="F738" s="2" t="s">
        <v>691</v>
      </c>
      <c r="G738" s="5">
        <v>-9</v>
      </c>
      <c r="H738" s="5">
        <v>25.25</v>
      </c>
      <c r="I738" s="5">
        <v>-227.25</v>
      </c>
      <c r="J738" s="5">
        <v>-732.25</v>
      </c>
      <c r="K738" s="5" t="str" cm="1">
        <f t="array" ref="K738">_xlfn.LET(_xlpm.d,UPPER(TRIM(CLEAN(SUBSTITUTE(F738,CHAR(160),"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39" spans="2:11" x14ac:dyDescent="0.25">
      <c r="B739" s="21">
        <v>45695</v>
      </c>
      <c r="C739" s="2" t="s">
        <v>1</v>
      </c>
      <c r="D739" s="2" t="s">
        <v>694</v>
      </c>
      <c r="E739" s="2" t="s">
        <v>76</v>
      </c>
      <c r="F739" s="2" t="s">
        <v>691</v>
      </c>
      <c r="G739" s="5">
        <v>-11</v>
      </c>
      <c r="H739" s="5">
        <v>25.25</v>
      </c>
      <c r="I739" s="5">
        <v>-277.75</v>
      </c>
      <c r="J739" s="5">
        <v>-1010</v>
      </c>
      <c r="K739" s="5" t="str" cm="1">
        <f t="array" ref="K739">_xlfn.LET(_xlpm.d,UPPER(TRIM(CLEAN(SUBSTITUTE(F739,CHAR(160),"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40" spans="2:11" x14ac:dyDescent="0.25">
      <c r="B740" s="21">
        <v>45701</v>
      </c>
      <c r="C740" s="2" t="s">
        <v>1</v>
      </c>
      <c r="D740" s="2" t="s">
        <v>349</v>
      </c>
      <c r="E740" s="2" t="s">
        <v>99</v>
      </c>
      <c r="F740" s="2" t="s">
        <v>691</v>
      </c>
      <c r="G740" s="5">
        <v>-5</v>
      </c>
      <c r="H740" s="5">
        <v>25.25</v>
      </c>
      <c r="I740" s="5">
        <v>-126.25</v>
      </c>
      <c r="J740" s="5">
        <v>-1136.25</v>
      </c>
      <c r="K740" s="5" t="str" cm="1">
        <f t="array" ref="K740">_xlfn.LET(_xlpm.d,UPPER(TRIM(CLEAN(SUBSTITUTE(F740,CHAR(160),"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41" spans="2:11" x14ac:dyDescent="0.25">
      <c r="B741" s="21">
        <v>45733</v>
      </c>
      <c r="C741" s="2" t="s">
        <v>1</v>
      </c>
      <c r="D741" s="2" t="s">
        <v>366</v>
      </c>
      <c r="E741" s="2" t="s">
        <v>49</v>
      </c>
      <c r="F741" s="2" t="s">
        <v>691</v>
      </c>
      <c r="G741" s="5">
        <v>-5</v>
      </c>
      <c r="H741" s="5">
        <v>25.25</v>
      </c>
      <c r="I741" s="5">
        <v>-126.25</v>
      </c>
      <c r="J741" s="5">
        <v>-1262.5</v>
      </c>
      <c r="K741" s="5" t="str" cm="1">
        <f t="array" ref="K741">_xlfn.LET(_xlpm.d,UPPER(TRIM(CLEAN(SUBSTITUTE(F741,CHAR(160),"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42" spans="2:11" x14ac:dyDescent="0.25">
      <c r="B742" s="21">
        <v>45735</v>
      </c>
      <c r="C742" s="2" t="s">
        <v>1</v>
      </c>
      <c r="D742" s="2" t="s">
        <v>370</v>
      </c>
      <c r="E742" s="2" t="s">
        <v>129</v>
      </c>
      <c r="F742" s="2" t="s">
        <v>691</v>
      </c>
      <c r="G742" s="5">
        <v>-1</v>
      </c>
      <c r="H742" s="5">
        <v>25.25</v>
      </c>
      <c r="I742" s="5">
        <v>-25.25</v>
      </c>
      <c r="J742" s="5">
        <v>-1287.75</v>
      </c>
      <c r="K742" s="5" t="str" cm="1">
        <f t="array" ref="K742">_xlfn.LET(_xlpm.d,UPPER(TRIM(CLEAN(SUBSTITUTE(F742,CHAR(160),"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43" spans="2:11" x14ac:dyDescent="0.25">
      <c r="B743" s="21">
        <v>45750</v>
      </c>
      <c r="C743" s="2" t="s">
        <v>1</v>
      </c>
      <c r="D743" s="2" t="s">
        <v>666</v>
      </c>
      <c r="E743" s="2" t="s">
        <v>141</v>
      </c>
      <c r="F743" s="2" t="s">
        <v>691</v>
      </c>
      <c r="G743" s="5">
        <v>-2</v>
      </c>
      <c r="H743" s="5">
        <v>25.25</v>
      </c>
      <c r="I743" s="5">
        <v>-50.5</v>
      </c>
      <c r="J743" s="5">
        <v>-1338.25</v>
      </c>
      <c r="K743" s="5" t="str" cm="1">
        <f t="array" ref="K743">_xlfn.LET(_xlpm.d,UPPER(TRIM(CLEAN(SUBSTITUTE(F743,CHAR(160),"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44" spans="2:11" x14ac:dyDescent="0.25">
      <c r="B744" s="21">
        <v>45763</v>
      </c>
      <c r="C744" s="2" t="s">
        <v>1</v>
      </c>
      <c r="D744" s="2" t="s">
        <v>390</v>
      </c>
      <c r="E744" s="2" t="s">
        <v>129</v>
      </c>
      <c r="F744" s="2" t="s">
        <v>691</v>
      </c>
      <c r="G744" s="5">
        <v>-2</v>
      </c>
      <c r="H744" s="5">
        <v>25.25</v>
      </c>
      <c r="I744" s="5">
        <v>-50.5</v>
      </c>
      <c r="J744" s="5">
        <v>-1388.75</v>
      </c>
      <c r="K744" s="5" t="str" cm="1">
        <f t="array" ref="K744">_xlfn.LET(_xlpm.d,UPPER(TRIM(CLEAN(SUBSTITUTE(F744,CHAR(160),"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45" spans="2:11" x14ac:dyDescent="0.25">
      <c r="B745" s="21">
        <v>45764</v>
      </c>
      <c r="C745" s="2" t="s">
        <v>1</v>
      </c>
      <c r="D745" s="2" t="s">
        <v>391</v>
      </c>
      <c r="E745" s="2" t="s">
        <v>76</v>
      </c>
      <c r="F745" s="2" t="s">
        <v>691</v>
      </c>
      <c r="G745" s="5">
        <v>-12</v>
      </c>
      <c r="H745" s="5">
        <v>25.25</v>
      </c>
      <c r="I745" s="5">
        <v>-303</v>
      </c>
      <c r="J745" s="5">
        <v>-1691.75</v>
      </c>
      <c r="K745" s="5" t="str" cm="1">
        <f t="array" ref="K745">_xlfn.LET(_xlpm.d,UPPER(TRIM(CLEAN(SUBSTITUTE(F745,CHAR(160),"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46" spans="2:11" x14ac:dyDescent="0.25">
      <c r="B746" s="21">
        <v>45764</v>
      </c>
      <c r="C746" s="2" t="s">
        <v>1</v>
      </c>
      <c r="D746" s="2" t="s">
        <v>391</v>
      </c>
      <c r="E746" s="2" t="s">
        <v>76</v>
      </c>
      <c r="F746" s="2" t="s">
        <v>695</v>
      </c>
      <c r="G746" s="5">
        <v>-13</v>
      </c>
      <c r="H746" s="5">
        <v>25.25</v>
      </c>
      <c r="I746" s="5">
        <v>-328.25</v>
      </c>
      <c r="J746" s="5">
        <v>-2020</v>
      </c>
      <c r="K746" s="5" t="str" cm="1">
        <f t="array" ref="K746">_xlfn.LET(_xlpm.d,UPPER(TRIM(CLEAN(SUBSTITUTE(F746,CHAR(160),"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47" spans="2:11" x14ac:dyDescent="0.25">
      <c r="B747" s="21">
        <v>45764</v>
      </c>
      <c r="C747" s="2" t="s">
        <v>1</v>
      </c>
      <c r="D747" s="2" t="s">
        <v>667</v>
      </c>
      <c r="E747" s="2" t="s">
        <v>62</v>
      </c>
      <c r="F747" s="2" t="s">
        <v>691</v>
      </c>
      <c r="G747" s="5">
        <v>-4</v>
      </c>
      <c r="H747" s="5">
        <v>25.25</v>
      </c>
      <c r="I747" s="5">
        <v>-101</v>
      </c>
      <c r="J747" s="5">
        <v>-2121</v>
      </c>
      <c r="K747" s="5" t="str" cm="1">
        <f t="array" ref="K747">_xlfn.LET(_xlpm.d,UPPER(TRIM(CLEAN(SUBSTITUTE(F747,CHAR(160),"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48" spans="2:11" x14ac:dyDescent="0.25">
      <c r="B748" s="21">
        <v>45785</v>
      </c>
      <c r="C748" s="2" t="s">
        <v>1</v>
      </c>
      <c r="D748" s="2" t="s">
        <v>405</v>
      </c>
      <c r="E748" s="2" t="s">
        <v>97</v>
      </c>
      <c r="F748" s="2" t="s">
        <v>689</v>
      </c>
      <c r="G748" s="5">
        <v>-14</v>
      </c>
      <c r="H748" s="5">
        <v>25.25</v>
      </c>
      <c r="I748" s="5">
        <v>-353.5</v>
      </c>
      <c r="J748" s="5">
        <v>-2474.5</v>
      </c>
      <c r="K748" s="5" t="str" cm="1">
        <f t="array" ref="K748">_xlfn.LET(_xlpm.d,UPPER(TRIM(CLEAN(SUBSTITUTE(F748,CHAR(160),"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49" spans="2:11" x14ac:dyDescent="0.25">
      <c r="B749" s="21">
        <v>45785</v>
      </c>
      <c r="C749" s="2" t="s">
        <v>1</v>
      </c>
      <c r="D749" s="2" t="s">
        <v>696</v>
      </c>
      <c r="E749" s="2" t="s">
        <v>84</v>
      </c>
      <c r="F749" s="2" t="s">
        <v>689</v>
      </c>
      <c r="G749" s="5">
        <v>-3</v>
      </c>
      <c r="H749" s="5">
        <v>25.25</v>
      </c>
      <c r="I749" s="5">
        <v>-75.75</v>
      </c>
      <c r="J749" s="5">
        <v>-2550.25</v>
      </c>
      <c r="K749" s="5" t="str" cm="1">
        <f t="array" ref="K749">_xlfn.LET(_xlpm.d,UPPER(TRIM(CLEAN(SUBSTITUTE(F749,CHAR(160),"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50" spans="2:11" x14ac:dyDescent="0.25">
      <c r="B750" s="21">
        <v>45786</v>
      </c>
      <c r="C750" s="2" t="s">
        <v>1</v>
      </c>
      <c r="D750" s="2" t="s">
        <v>564</v>
      </c>
      <c r="E750" s="2" t="s">
        <v>565</v>
      </c>
      <c r="F750" s="2" t="s">
        <v>691</v>
      </c>
      <c r="G750" s="5">
        <v>-5</v>
      </c>
      <c r="H750" s="5">
        <v>25.25</v>
      </c>
      <c r="I750" s="5">
        <v>-126.25</v>
      </c>
      <c r="J750" s="5">
        <v>-2676.5</v>
      </c>
      <c r="K750" s="5" t="str" cm="1">
        <f t="array" ref="K750">_xlfn.LET(_xlpm.d,UPPER(TRIM(CLEAN(SUBSTITUTE(F750,CHAR(160),"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51" spans="2:11" x14ac:dyDescent="0.25">
      <c r="B751" s="21">
        <v>45793</v>
      </c>
      <c r="C751" s="2" t="s">
        <v>1</v>
      </c>
      <c r="D751" s="2" t="s">
        <v>672</v>
      </c>
      <c r="E751" s="2" t="s">
        <v>86</v>
      </c>
      <c r="F751" s="2" t="s">
        <v>689</v>
      </c>
      <c r="G751" s="5">
        <v>-3</v>
      </c>
      <c r="H751" s="5">
        <v>25.25</v>
      </c>
      <c r="I751" s="5">
        <v>-75.75</v>
      </c>
      <c r="J751" s="5">
        <v>-2752.25</v>
      </c>
      <c r="K751" s="5" t="str" cm="1">
        <f t="array" ref="K751">_xlfn.LET(_xlpm.d,UPPER(TRIM(CLEAN(SUBSTITUTE(F751,CHAR(160),"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52" spans="2:11" x14ac:dyDescent="0.25">
      <c r="B752" s="21">
        <v>45804</v>
      </c>
      <c r="C752" s="2" t="s">
        <v>1</v>
      </c>
      <c r="D752" s="2" t="s">
        <v>417</v>
      </c>
      <c r="E752" s="2" t="s">
        <v>49</v>
      </c>
      <c r="F752" s="2" t="s">
        <v>691</v>
      </c>
      <c r="G752" s="5">
        <v>-1</v>
      </c>
      <c r="H752" s="5">
        <v>25.25</v>
      </c>
      <c r="I752" s="5">
        <v>-25.25</v>
      </c>
      <c r="J752" s="5">
        <v>-2777.5</v>
      </c>
      <c r="K752" s="5" t="str" cm="1">
        <f t="array" ref="K752">_xlfn.LET(_xlpm.d,UPPER(TRIM(CLEAN(SUBSTITUTE(F752,CHAR(160),"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53" spans="2:11" x14ac:dyDescent="0.25">
      <c r="B753" s="21">
        <v>45818</v>
      </c>
      <c r="C753" s="2" t="s">
        <v>1</v>
      </c>
      <c r="D753" s="2" t="s">
        <v>176</v>
      </c>
      <c r="E753" s="2" t="s">
        <v>159</v>
      </c>
      <c r="F753" s="2" t="s">
        <v>691</v>
      </c>
      <c r="G753" s="5">
        <v>-1</v>
      </c>
      <c r="H753" s="5">
        <v>25.25</v>
      </c>
      <c r="I753" s="5">
        <v>-25.25</v>
      </c>
      <c r="J753" s="5">
        <v>-2802.75</v>
      </c>
      <c r="K753" s="5" t="str" cm="1">
        <f t="array" ref="K753">_xlfn.LET(_xlpm.d,UPPER(TRIM(CLEAN(SUBSTITUTE(F753,CHAR(160),"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54" spans="2:11" x14ac:dyDescent="0.25">
      <c r="B754" s="21">
        <v>45832</v>
      </c>
      <c r="C754" s="2" t="s">
        <v>1</v>
      </c>
      <c r="D754" s="2" t="s">
        <v>697</v>
      </c>
      <c r="E754" s="2" t="s">
        <v>49</v>
      </c>
      <c r="F754" s="2" t="s">
        <v>691</v>
      </c>
      <c r="G754" s="5">
        <v>-2</v>
      </c>
      <c r="H754" s="5">
        <v>25.25</v>
      </c>
      <c r="I754" s="5">
        <v>-50.5</v>
      </c>
      <c r="J754" s="5">
        <v>-2853.25</v>
      </c>
      <c r="K754" s="5" t="str" cm="1">
        <f t="array" ref="K754">_xlfn.LET(_xlpm.d,UPPER(TRIM(CLEAN(SUBSTITUTE(F754,CHAR(160),"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55" spans="2:11" x14ac:dyDescent="0.25">
      <c r="B755" s="21">
        <v>45849</v>
      </c>
      <c r="C755" s="2" t="s">
        <v>1</v>
      </c>
      <c r="D755" s="2" t="s">
        <v>698</v>
      </c>
      <c r="E755" s="2" t="s">
        <v>82</v>
      </c>
      <c r="F755" s="2" t="s">
        <v>691</v>
      </c>
      <c r="G755" s="5">
        <v>-1</v>
      </c>
      <c r="H755" s="5">
        <v>25.25</v>
      </c>
      <c r="I755" s="5">
        <v>-25.25</v>
      </c>
      <c r="J755" s="5">
        <v>-2878.5</v>
      </c>
      <c r="K755" s="5" t="str" cm="1">
        <f t="array" ref="K755">_xlfn.LET(_xlpm.d,UPPER(TRIM(CLEAN(SUBSTITUTE(F755,CHAR(160),"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56" spans="2:11" x14ac:dyDescent="0.25">
      <c r="B756" s="21">
        <v>45859</v>
      </c>
      <c r="C756" s="2" t="s">
        <v>1</v>
      </c>
      <c r="D756" s="2" t="s">
        <v>681</v>
      </c>
      <c r="E756" s="2" t="s">
        <v>68</v>
      </c>
      <c r="F756" s="2" t="s">
        <v>691</v>
      </c>
      <c r="G756" s="5">
        <v>-1</v>
      </c>
      <c r="H756" s="5">
        <v>25.25</v>
      </c>
      <c r="I756" s="5">
        <v>-25.25</v>
      </c>
      <c r="J756" s="5">
        <v>-2903.75</v>
      </c>
      <c r="K756" s="5" t="str" cm="1">
        <f t="array" ref="K756">_xlfn.LET(_xlpm.d,UPPER(TRIM(CLEAN(SUBSTITUTE(F756,CHAR(160),"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57" spans="2:11" x14ac:dyDescent="0.25">
      <c r="B757" s="21">
        <v>45889</v>
      </c>
      <c r="C757" s="2" t="s">
        <v>1</v>
      </c>
      <c r="D757" s="2" t="s">
        <v>531</v>
      </c>
      <c r="E757" s="2" t="s">
        <v>129</v>
      </c>
      <c r="F757" s="2" t="s">
        <v>691</v>
      </c>
      <c r="G757" s="5">
        <v>-1</v>
      </c>
      <c r="H757" s="5">
        <v>25.25</v>
      </c>
      <c r="I757" s="5">
        <v>-25.25</v>
      </c>
      <c r="J757" s="5">
        <v>-2929</v>
      </c>
      <c r="K757" s="5" t="str" cm="1">
        <f t="array" ref="K757">_xlfn.LET(_xlpm.d,UPPER(TRIM(CLEAN(SUBSTITUTE(F757,CHAR(160),"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58" spans="2:11" x14ac:dyDescent="0.25">
      <c r="B758" s="21">
        <v>45919</v>
      </c>
      <c r="C758" s="2" t="s">
        <v>1</v>
      </c>
      <c r="D758" s="2" t="s">
        <v>250</v>
      </c>
      <c r="E758" s="2" t="s">
        <v>82</v>
      </c>
      <c r="F758" s="2" t="s">
        <v>689</v>
      </c>
      <c r="G758" s="5">
        <v>-1</v>
      </c>
      <c r="H758" s="5">
        <v>25.25</v>
      </c>
      <c r="I758" s="5">
        <v>-25.25</v>
      </c>
      <c r="J758" s="5">
        <v>-2954.25</v>
      </c>
      <c r="K758" s="5" t="str" cm="1">
        <f t="array" ref="K758">_xlfn.LET(_xlpm.d,UPPER(TRIM(CLEAN(SUBSTITUTE(F758,CHAR(160),"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59" spans="2:11" x14ac:dyDescent="0.25">
      <c r="B759" s="21">
        <v>45925</v>
      </c>
      <c r="C759" s="2" t="s">
        <v>1</v>
      </c>
      <c r="D759" s="2" t="s">
        <v>633</v>
      </c>
      <c r="E759" s="2" t="s">
        <v>99</v>
      </c>
      <c r="F759" s="2" t="s">
        <v>691</v>
      </c>
      <c r="G759" s="5">
        <v>-2</v>
      </c>
      <c r="H759" s="5">
        <v>25.25</v>
      </c>
      <c r="I759" s="5">
        <v>-50.5</v>
      </c>
      <c r="J759" s="5">
        <v>-3004.75</v>
      </c>
      <c r="K759" s="5" t="str" cm="1">
        <f t="array" ref="K759">_xlfn.LET(_xlpm.d,UPPER(TRIM(CLEAN(SUBSTITUTE(F759,CHAR(160),"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60" spans="2:11" x14ac:dyDescent="0.25">
      <c r="B760" s="21">
        <v>45930</v>
      </c>
      <c r="C760" s="2" t="s">
        <v>1</v>
      </c>
      <c r="D760" s="2" t="s">
        <v>567</v>
      </c>
      <c r="E760" s="2" t="s">
        <v>92</v>
      </c>
      <c r="F760" s="2" t="s">
        <v>691</v>
      </c>
      <c r="G760" s="5">
        <v>-1</v>
      </c>
      <c r="H760" s="5">
        <v>25.25</v>
      </c>
      <c r="I760" s="5">
        <v>-25.25</v>
      </c>
      <c r="J760" s="5">
        <v>-3030</v>
      </c>
      <c r="K760" s="5" t="str" cm="1">
        <f t="array" ref="K760">_xlfn.LET(_xlpm.d,UPPER(TRIM(CLEAN(SUBSTITUTE(F760,CHAR(160),"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61" spans="2:11" x14ac:dyDescent="0.25">
      <c r="B761" s="21">
        <v>45930</v>
      </c>
      <c r="C761" s="2" t="s">
        <v>1</v>
      </c>
      <c r="D761" s="2" t="s">
        <v>258</v>
      </c>
      <c r="E761" s="2" t="s">
        <v>32</v>
      </c>
      <c r="F761" s="2" t="s">
        <v>691</v>
      </c>
      <c r="G761" s="5">
        <v>-1</v>
      </c>
      <c r="H761" s="5">
        <v>25.25</v>
      </c>
      <c r="I761" s="5">
        <v>-25.25</v>
      </c>
      <c r="J761" s="5">
        <v>-3055.25</v>
      </c>
      <c r="K761" s="5" t="str" cm="1">
        <f t="array" ref="K761">_xlfn.LET(_xlpm.d,UPPER(TRIM(CLEAN(SUBSTITUTE(F761,CHAR(160),"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62" spans="2:11" x14ac:dyDescent="0.25">
      <c r="B762" s="21">
        <v>45930</v>
      </c>
      <c r="C762" s="2" t="s">
        <v>1</v>
      </c>
      <c r="D762" s="2" t="s">
        <v>699</v>
      </c>
      <c r="E762" s="2" t="s">
        <v>27</v>
      </c>
      <c r="F762" s="2" t="s">
        <v>691</v>
      </c>
      <c r="G762" s="5">
        <v>-22</v>
      </c>
      <c r="H762" s="5">
        <v>25.25</v>
      </c>
      <c r="I762" s="5">
        <v>-555.5</v>
      </c>
      <c r="J762" s="5">
        <v>-3610.75</v>
      </c>
      <c r="K762" s="5" t="str" cm="1">
        <f t="array" ref="K762">_xlfn.LET(_xlpm.d,UPPER(TRIM(CLEAN(SUBSTITUTE(F762,CHAR(160),"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63" spans="2:11" x14ac:dyDescent="0.25">
      <c r="B763" s="21">
        <v>45933</v>
      </c>
      <c r="C763" s="2" t="s">
        <v>1</v>
      </c>
      <c r="D763" s="2" t="s">
        <v>636</v>
      </c>
      <c r="E763" s="2" t="s">
        <v>62</v>
      </c>
      <c r="F763" s="2" t="s">
        <v>691</v>
      </c>
      <c r="G763" s="5">
        <v>-3</v>
      </c>
      <c r="H763" s="5">
        <v>25.25</v>
      </c>
      <c r="I763" s="5">
        <v>-75.75</v>
      </c>
      <c r="J763" s="5">
        <v>-3686.5</v>
      </c>
      <c r="K763" s="5" t="str" cm="1">
        <f t="array" ref="K763">_xlfn.LET(_xlpm.d,UPPER(TRIM(CLEAN(SUBSTITUTE(F763,CHAR(160),"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64" spans="2:11" x14ac:dyDescent="0.25">
      <c r="B764" s="21">
        <v>45944</v>
      </c>
      <c r="C764" s="2" t="s">
        <v>1</v>
      </c>
      <c r="D764" s="2" t="s">
        <v>264</v>
      </c>
      <c r="E764" s="2" t="s">
        <v>148</v>
      </c>
      <c r="F764" s="2" t="s">
        <v>691</v>
      </c>
      <c r="G764" s="5">
        <v>-1</v>
      </c>
      <c r="H764" s="5">
        <v>25.25</v>
      </c>
      <c r="I764" s="5">
        <v>-25.25</v>
      </c>
      <c r="J764" s="5">
        <v>-3711.75</v>
      </c>
      <c r="K764" s="5" t="str" cm="1">
        <f t="array" ref="K764">_xlfn.LET(_xlpm.d,UPPER(TRIM(CLEAN(SUBSTITUTE(F764,CHAR(160),"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65" spans="2:11" x14ac:dyDescent="0.25">
      <c r="B765" s="21">
        <v>45951</v>
      </c>
      <c r="C765" s="2" t="s">
        <v>1</v>
      </c>
      <c r="D765" s="2" t="s">
        <v>700</v>
      </c>
      <c r="E765" s="2" t="s">
        <v>89</v>
      </c>
      <c r="F765" s="2" t="s">
        <v>691</v>
      </c>
      <c r="G765" s="5">
        <v>-13</v>
      </c>
      <c r="H765" s="5">
        <v>25.25</v>
      </c>
      <c r="I765" s="5">
        <v>-328.25</v>
      </c>
      <c r="J765" s="5">
        <v>-4040</v>
      </c>
      <c r="K765" s="5" t="str" cm="1">
        <f t="array" ref="K765">_xlfn.LET(_xlpm.d,UPPER(TRIM(CLEAN(SUBSTITUTE(F765,CHAR(160),"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66" spans="2:11" x14ac:dyDescent="0.25">
      <c r="B766" s="21">
        <v>45954</v>
      </c>
      <c r="C766" s="2" t="s">
        <v>1</v>
      </c>
      <c r="D766" s="2" t="s">
        <v>701</v>
      </c>
      <c r="E766" s="2" t="s">
        <v>24</v>
      </c>
      <c r="F766" s="2" t="s">
        <v>691</v>
      </c>
      <c r="G766" s="5">
        <v>-1</v>
      </c>
      <c r="H766" s="5">
        <v>25.25</v>
      </c>
      <c r="I766" s="5">
        <v>-25.25</v>
      </c>
      <c r="J766" s="5">
        <v>-4065.25</v>
      </c>
      <c r="K766" s="5" t="str" cm="1">
        <f t="array" ref="K766">_xlfn.LET(_xlpm.d,UPPER(TRIM(CLEAN(SUBSTITUTE(F766,CHAR(160),"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67" spans="2:11" x14ac:dyDescent="0.25">
      <c r="B767" s="21">
        <v>45965</v>
      </c>
      <c r="C767" s="2" t="s">
        <v>1</v>
      </c>
      <c r="D767" s="2" t="s">
        <v>568</v>
      </c>
      <c r="E767" s="2" t="s">
        <v>27</v>
      </c>
      <c r="F767" s="2" t="s">
        <v>691</v>
      </c>
      <c r="G767" s="5">
        <v>-6</v>
      </c>
      <c r="H767" s="5">
        <v>25.25</v>
      </c>
      <c r="I767" s="5">
        <v>-151.5</v>
      </c>
      <c r="J767" s="5">
        <v>-4216.75</v>
      </c>
      <c r="K767" s="5" t="str" cm="1">
        <f t="array" ref="K767">_xlfn.LET(_xlpm.d,UPPER(TRIM(CLEAN(SUBSTITUTE(F767,CHAR(160),"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68" spans="2:11" x14ac:dyDescent="0.25">
      <c r="B768" s="21">
        <v>45987</v>
      </c>
      <c r="C768" s="2" t="s">
        <v>1</v>
      </c>
      <c r="D768" s="2" t="s">
        <v>683</v>
      </c>
      <c r="E768" s="2" t="s">
        <v>148</v>
      </c>
      <c r="F768" s="2" t="s">
        <v>691</v>
      </c>
      <c r="G768" s="5">
        <v>-1</v>
      </c>
      <c r="H768" s="5">
        <v>25.25</v>
      </c>
      <c r="I768" s="5">
        <v>-25.25</v>
      </c>
      <c r="J768" s="5">
        <v>-4242</v>
      </c>
      <c r="K768" s="5" t="str" cm="1">
        <f t="array" ref="K768">_xlfn.LET(_xlpm.d,UPPER(TRIM(CLEAN(SUBSTITUTE(F768,CHAR(160),"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69" spans="1:11" x14ac:dyDescent="0.25">
      <c r="B769" s="21">
        <v>46000</v>
      </c>
      <c r="C769" s="2" t="s">
        <v>1</v>
      </c>
      <c r="D769" s="2" t="s">
        <v>492</v>
      </c>
      <c r="E769" s="2" t="s">
        <v>27</v>
      </c>
      <c r="F769" s="2" t="s">
        <v>691</v>
      </c>
      <c r="G769" s="5">
        <v>-10</v>
      </c>
      <c r="H769" s="5">
        <v>25.25</v>
      </c>
      <c r="I769" s="5">
        <v>-252.5</v>
      </c>
      <c r="J769" s="5">
        <v>-4494.5</v>
      </c>
      <c r="K769" s="5" t="str" cm="1">
        <f t="array" ref="K769">_xlfn.LET(_xlpm.d,UPPER(TRIM(CLEAN(SUBSTITUTE(F769,CHAR(160),"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70" spans="1:11" x14ac:dyDescent="0.25">
      <c r="B770" s="21">
        <v>46001</v>
      </c>
      <c r="C770" s="2" t="s">
        <v>1</v>
      </c>
      <c r="D770" s="2" t="s">
        <v>576</v>
      </c>
      <c r="E770" s="2" t="s">
        <v>159</v>
      </c>
      <c r="F770" s="2" t="s">
        <v>702</v>
      </c>
      <c r="G770" s="5">
        <v>-3</v>
      </c>
      <c r="H770" s="5">
        <v>25.25</v>
      </c>
      <c r="I770" s="5">
        <v>-75.75</v>
      </c>
      <c r="J770" s="5">
        <v>-4570.25</v>
      </c>
      <c r="K770" s="5" t="str" cm="1">
        <f t="array" ref="K770">_xlfn.LET(_xlpm.d,UPPER(TRIM(CLEAN(SUBSTITUTE(F770,CHAR(160),"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71" spans="1:11" x14ac:dyDescent="0.25">
      <c r="B771" s="21">
        <v>46045</v>
      </c>
      <c r="C771" s="2" t="s">
        <v>1</v>
      </c>
      <c r="D771" s="2" t="s">
        <v>588</v>
      </c>
      <c r="E771" s="2" t="s">
        <v>62</v>
      </c>
      <c r="F771" s="2" t="s">
        <v>691</v>
      </c>
      <c r="G771" s="5">
        <v>-5</v>
      </c>
      <c r="H771" s="5">
        <v>25.25</v>
      </c>
      <c r="I771" s="5">
        <v>-126.25</v>
      </c>
      <c r="J771" s="5">
        <v>-4696.5</v>
      </c>
      <c r="K771" s="5" t="str" cm="1">
        <f t="array" ref="K771">_xlfn.LET(_xlpm.d,UPPER(TRIM(CLEAN(SUBSTITUTE(F771,CHAR(160),"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72" spans="1:11" x14ac:dyDescent="0.25">
      <c r="B772" s="21">
        <v>46098</v>
      </c>
      <c r="C772" s="2" t="s">
        <v>1</v>
      </c>
      <c r="D772" s="2" t="s">
        <v>703</v>
      </c>
      <c r="E772" s="2" t="s">
        <v>92</v>
      </c>
      <c r="F772" s="2" t="s">
        <v>691</v>
      </c>
      <c r="G772" s="5">
        <v>-1</v>
      </c>
      <c r="H772" s="5">
        <v>25.25</v>
      </c>
      <c r="I772" s="5">
        <v>-25.25</v>
      </c>
      <c r="J772" s="5">
        <v>-4721.75</v>
      </c>
      <c r="K772" s="5" t="str" cm="1">
        <f t="array" ref="K772">_xlfn.LET(_xlpm.d,UPPER(TRIM(CLEAN(SUBSTITUTE(F772,CHAR(160),"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73" spans="1:11" x14ac:dyDescent="0.25">
      <c r="B773" s="21">
        <v>46107</v>
      </c>
      <c r="C773" s="2" t="s">
        <v>1</v>
      </c>
      <c r="D773" s="2" t="s">
        <v>140</v>
      </c>
      <c r="E773" s="2" t="s">
        <v>141</v>
      </c>
      <c r="F773" s="2" t="s">
        <v>695</v>
      </c>
      <c r="G773" s="5">
        <v>-3</v>
      </c>
      <c r="H773" s="5">
        <v>25.25</v>
      </c>
      <c r="I773" s="5">
        <v>-75.75</v>
      </c>
      <c r="J773" s="5">
        <v>-4797.5</v>
      </c>
      <c r="K773" s="5" t="str" cm="1">
        <f t="array" ref="K773">_xlfn.LET(_xlpm.d,UPPER(TRIM(CLEAN(SUBSTITUTE(F773,CHAR(160),"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74" spans="1:11" x14ac:dyDescent="0.25">
      <c r="A774" s="11" t="s">
        <v>704</v>
      </c>
      <c r="G774" s="6">
        <v>-190</v>
      </c>
      <c r="I774" s="7">
        <f>I734+I735+I736+I737+I738+I739+I740+I741+I742+I743+I744+I745+I746+I747+I748+I749+I750+I751+I752+I753+I754+I755+I756+I757+I758+I759+I760+I761+I762+I763+I764+I765+I766+I767+I768+I769+I770+I771+I772+I773</f>
        <v>-4797.5</v>
      </c>
      <c r="K774" s="5" t="str" cm="1">
        <f t="array" ref="K774">_xlfn.LET(_xlpm.d,UPPER(TRIM(CLEAN(SUBSTITUTE(F774,CHAR(160),"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75" spans="1:11" x14ac:dyDescent="0.25">
      <c r="A775" s="10" t="s">
        <v>705</v>
      </c>
      <c r="K775" s="5" t="str" cm="1">
        <f t="array" ref="K775">_xlfn.LET(_xlpm.d,UPPER(TRIM(CLEAN(SUBSTITUTE(F775,CHAR(160),"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76" spans="1:11" x14ac:dyDescent="0.25">
      <c r="B776" s="21">
        <v>45692</v>
      </c>
      <c r="C776" s="2" t="s">
        <v>1</v>
      </c>
      <c r="D776" s="2" t="s">
        <v>706</v>
      </c>
      <c r="E776" s="2" t="s">
        <v>27</v>
      </c>
      <c r="F776" s="2" t="s">
        <v>707</v>
      </c>
      <c r="G776" s="5">
        <v>-18</v>
      </c>
      <c r="H776" s="5">
        <v>25.25</v>
      </c>
      <c r="I776" s="5">
        <v>-454.5</v>
      </c>
      <c r="J776" s="5">
        <v>-454.5</v>
      </c>
      <c r="K776" s="5" t="str" cm="1">
        <f t="array" ref="K776">_xlfn.LET(_xlpm.d,UPPER(TRIM(CLEAN(SUBSTITUTE(F776,CHAR(160),"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77" spans="1:11" x14ac:dyDescent="0.25">
      <c r="B777" s="21">
        <v>45699</v>
      </c>
      <c r="C777" s="2" t="s">
        <v>1</v>
      </c>
      <c r="D777" s="2" t="s">
        <v>346</v>
      </c>
      <c r="E777" s="2" t="s">
        <v>32</v>
      </c>
      <c r="F777" s="2" t="s">
        <v>707</v>
      </c>
      <c r="G777" s="5">
        <v>-1</v>
      </c>
      <c r="H777" s="5">
        <v>25.25</v>
      </c>
      <c r="I777" s="5">
        <v>-25.25</v>
      </c>
      <c r="J777" s="5">
        <v>-479.75</v>
      </c>
      <c r="K777" s="5" t="str" cm="1">
        <f t="array" ref="K777">_xlfn.LET(_xlpm.d,UPPER(TRIM(CLEAN(SUBSTITUTE(F777,CHAR(160),"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78" spans="1:11" x14ac:dyDescent="0.25">
      <c r="B778" s="21">
        <v>45700</v>
      </c>
      <c r="C778" s="2" t="s">
        <v>1</v>
      </c>
      <c r="D778" s="2" t="s">
        <v>348</v>
      </c>
      <c r="E778" s="2" t="s">
        <v>129</v>
      </c>
      <c r="F778" s="2" t="s">
        <v>707</v>
      </c>
      <c r="G778" s="5">
        <v>-6</v>
      </c>
      <c r="H778" s="5">
        <v>25.25</v>
      </c>
      <c r="I778" s="5">
        <v>-151.5</v>
      </c>
      <c r="J778" s="5">
        <v>-631.25</v>
      </c>
      <c r="K778" s="5" t="str" cm="1">
        <f t="array" ref="K778">_xlfn.LET(_xlpm.d,UPPER(TRIM(CLEAN(SUBSTITUTE(F778,CHAR(160),"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79" spans="1:11" x14ac:dyDescent="0.25">
      <c r="B779" s="21">
        <v>45721</v>
      </c>
      <c r="C779" s="2" t="s">
        <v>1</v>
      </c>
      <c r="D779" s="2" t="s">
        <v>353</v>
      </c>
      <c r="E779" s="2" t="s">
        <v>129</v>
      </c>
      <c r="F779" s="2" t="s">
        <v>707</v>
      </c>
      <c r="G779" s="5">
        <v>-2</v>
      </c>
      <c r="H779" s="5">
        <v>25.25</v>
      </c>
      <c r="I779" s="5">
        <v>-50.5</v>
      </c>
      <c r="J779" s="5">
        <v>-681.75</v>
      </c>
      <c r="K779" s="5" t="str" cm="1">
        <f t="array" ref="K779">_xlfn.LET(_xlpm.d,UPPER(TRIM(CLEAN(SUBSTITUTE(F779,CHAR(160),"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80" spans="1:11" x14ac:dyDescent="0.25">
      <c r="B780" s="21">
        <v>45726</v>
      </c>
      <c r="C780" s="2" t="s">
        <v>1</v>
      </c>
      <c r="D780" s="2" t="s">
        <v>361</v>
      </c>
      <c r="E780" s="2" t="s">
        <v>27</v>
      </c>
      <c r="F780" s="2" t="s">
        <v>707</v>
      </c>
      <c r="G780" s="5">
        <v>-1</v>
      </c>
      <c r="H780" s="5">
        <v>25.25</v>
      </c>
      <c r="I780" s="5">
        <v>-25.25</v>
      </c>
      <c r="J780" s="5">
        <v>-707</v>
      </c>
      <c r="K780" s="5" t="str" cm="1">
        <f t="array" ref="K780">_xlfn.LET(_xlpm.d,UPPER(TRIM(CLEAN(SUBSTITUTE(F780,CHAR(160),"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81" spans="1:11" x14ac:dyDescent="0.25">
      <c r="B781" s="21">
        <v>45735</v>
      </c>
      <c r="C781" s="2" t="s">
        <v>1</v>
      </c>
      <c r="D781" s="2" t="s">
        <v>708</v>
      </c>
      <c r="E781" s="2" t="s">
        <v>433</v>
      </c>
      <c r="F781" s="2" t="s">
        <v>707</v>
      </c>
      <c r="G781" s="5">
        <v>-3</v>
      </c>
      <c r="H781" s="5">
        <v>25.25</v>
      </c>
      <c r="I781" s="5">
        <v>-75.75</v>
      </c>
      <c r="J781" s="5">
        <v>-782.75</v>
      </c>
      <c r="K781" s="5" t="str" cm="1">
        <f t="array" ref="K781">_xlfn.LET(_xlpm.d,UPPER(TRIM(CLEAN(SUBSTITUTE(F781,CHAR(160),"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82" spans="1:11" x14ac:dyDescent="0.25">
      <c r="B782" s="21">
        <v>45743</v>
      </c>
      <c r="C782" s="2" t="s">
        <v>1</v>
      </c>
      <c r="D782" s="2" t="s">
        <v>375</v>
      </c>
      <c r="E782" s="2" t="s">
        <v>19</v>
      </c>
      <c r="F782" s="2" t="s">
        <v>707</v>
      </c>
      <c r="G782" s="5">
        <v>-5</v>
      </c>
      <c r="H782" s="5">
        <v>25.25</v>
      </c>
      <c r="I782" s="5">
        <v>-126.25</v>
      </c>
      <c r="J782" s="5">
        <v>-909</v>
      </c>
      <c r="K782" s="5" t="str" cm="1">
        <f t="array" ref="K782">_xlfn.LET(_xlpm.d,UPPER(TRIM(CLEAN(SUBSTITUTE(F782,CHAR(160),"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83" spans="1:11" x14ac:dyDescent="0.25">
      <c r="B783" s="21">
        <v>45750</v>
      </c>
      <c r="C783" s="2" t="s">
        <v>1</v>
      </c>
      <c r="D783" s="2" t="s">
        <v>381</v>
      </c>
      <c r="E783" s="2" t="s">
        <v>141</v>
      </c>
      <c r="F783" s="2" t="s">
        <v>707</v>
      </c>
      <c r="G783" s="5">
        <v>-4</v>
      </c>
      <c r="H783" s="5">
        <v>25.25</v>
      </c>
      <c r="I783" s="5">
        <v>-101</v>
      </c>
      <c r="J783" s="5">
        <v>-1010</v>
      </c>
      <c r="K783" s="5" t="str" cm="1">
        <f t="array" ref="K783">_xlfn.LET(_xlpm.d,UPPER(TRIM(CLEAN(SUBSTITUTE(F783,CHAR(160),"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84" spans="1:11" x14ac:dyDescent="0.25">
      <c r="B784" s="21">
        <v>45750</v>
      </c>
      <c r="C784" s="2" t="s">
        <v>1</v>
      </c>
      <c r="D784" s="2" t="s">
        <v>709</v>
      </c>
      <c r="E784" s="2" t="s">
        <v>19</v>
      </c>
      <c r="F784" s="2" t="s">
        <v>707</v>
      </c>
      <c r="G784" s="5">
        <v>-10</v>
      </c>
      <c r="H784" s="5">
        <v>25.25</v>
      </c>
      <c r="I784" s="5">
        <v>-252.5</v>
      </c>
      <c r="J784" s="5">
        <v>-1262.5</v>
      </c>
      <c r="K784" s="5" t="str" cm="1">
        <f t="array" ref="K784">_xlfn.LET(_xlpm.d,UPPER(TRIM(CLEAN(SUBSTITUTE(F784,CHAR(160),"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85" spans="2:11" x14ac:dyDescent="0.25">
      <c r="B785" s="21">
        <v>45763</v>
      </c>
      <c r="C785" s="2" t="s">
        <v>1</v>
      </c>
      <c r="D785" s="2" t="s">
        <v>390</v>
      </c>
      <c r="E785" s="2" t="s">
        <v>129</v>
      </c>
      <c r="F785" s="2" t="s">
        <v>707</v>
      </c>
      <c r="G785" s="5">
        <v>-7</v>
      </c>
      <c r="H785" s="5">
        <v>25.25</v>
      </c>
      <c r="I785" s="5">
        <v>-176.75</v>
      </c>
      <c r="J785" s="5">
        <v>-1439.25</v>
      </c>
      <c r="K785" s="5" t="str" cm="1">
        <f t="array" ref="K785">_xlfn.LET(_xlpm.d,UPPER(TRIM(CLEAN(SUBSTITUTE(F785,CHAR(160),"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86" spans="2:11" x14ac:dyDescent="0.25">
      <c r="B786" s="21">
        <v>45785</v>
      </c>
      <c r="C786" s="2" t="s">
        <v>1</v>
      </c>
      <c r="D786" s="2" t="s">
        <v>696</v>
      </c>
      <c r="E786" s="2" t="s">
        <v>84</v>
      </c>
      <c r="F786" s="2" t="s">
        <v>705</v>
      </c>
      <c r="G786" s="5">
        <v>-3</v>
      </c>
      <c r="H786" s="5">
        <v>25.25</v>
      </c>
      <c r="I786" s="5">
        <v>-75.75</v>
      </c>
      <c r="J786" s="5">
        <v>-1515</v>
      </c>
      <c r="K786" s="5" t="str" cm="1">
        <f t="array" ref="K786">_xlfn.LET(_xlpm.d,UPPER(TRIM(CLEAN(SUBSTITUTE(F786,CHAR(160),"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87" spans="2:11" x14ac:dyDescent="0.25">
      <c r="B787" s="21">
        <v>45786</v>
      </c>
      <c r="C787" s="2" t="s">
        <v>1</v>
      </c>
      <c r="D787" s="2" t="s">
        <v>409</v>
      </c>
      <c r="E787" s="2" t="s">
        <v>24</v>
      </c>
      <c r="F787" s="2" t="s">
        <v>707</v>
      </c>
      <c r="G787" s="5">
        <v>-3</v>
      </c>
      <c r="H787" s="5">
        <v>25.25</v>
      </c>
      <c r="I787" s="5">
        <v>-75.75</v>
      </c>
      <c r="J787" s="5">
        <v>-1590.75</v>
      </c>
      <c r="K787" s="5" t="str" cm="1">
        <f t="array" ref="K787">_xlfn.LET(_xlpm.d,UPPER(TRIM(CLEAN(SUBSTITUTE(F787,CHAR(160),"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88" spans="2:11" x14ac:dyDescent="0.25">
      <c r="B788" s="21">
        <v>45792</v>
      </c>
      <c r="C788" s="2" t="s">
        <v>1</v>
      </c>
      <c r="D788" s="2" t="s">
        <v>670</v>
      </c>
      <c r="E788" s="2" t="s">
        <v>99</v>
      </c>
      <c r="F788" s="2" t="s">
        <v>705</v>
      </c>
      <c r="G788" s="5">
        <v>-3</v>
      </c>
      <c r="H788" s="5">
        <v>25.25</v>
      </c>
      <c r="I788" s="5">
        <v>-75.75</v>
      </c>
      <c r="J788" s="5">
        <v>-1666.5</v>
      </c>
      <c r="K788" s="5" t="str" cm="1">
        <f t="array" ref="K788">_xlfn.LET(_xlpm.d,UPPER(TRIM(CLEAN(SUBSTITUTE(F788,CHAR(160),"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89" spans="2:11" x14ac:dyDescent="0.25">
      <c r="B789" s="21">
        <v>45793</v>
      </c>
      <c r="C789" s="2" t="s">
        <v>1</v>
      </c>
      <c r="D789" s="2" t="s">
        <v>672</v>
      </c>
      <c r="E789" s="2" t="s">
        <v>86</v>
      </c>
      <c r="F789" s="2" t="s">
        <v>705</v>
      </c>
      <c r="G789" s="5">
        <v>-8</v>
      </c>
      <c r="H789" s="5">
        <v>25.25</v>
      </c>
      <c r="I789" s="5">
        <v>-202</v>
      </c>
      <c r="J789" s="5">
        <v>-1868.5</v>
      </c>
      <c r="K789" s="5" t="str" cm="1">
        <f t="array" ref="K789">_xlfn.LET(_xlpm.d,UPPER(TRIM(CLEAN(SUBSTITUTE(F789,CHAR(160),"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90" spans="2:11" x14ac:dyDescent="0.25">
      <c r="B790" s="21">
        <v>45800</v>
      </c>
      <c r="C790" s="2" t="s">
        <v>1</v>
      </c>
      <c r="D790" s="2" t="s">
        <v>710</v>
      </c>
      <c r="E790" s="2" t="s">
        <v>76</v>
      </c>
      <c r="F790" s="2" t="s">
        <v>707</v>
      </c>
      <c r="G790" s="5">
        <v>-7</v>
      </c>
      <c r="H790" s="5">
        <v>25.25</v>
      </c>
      <c r="I790" s="5">
        <v>-176.75</v>
      </c>
      <c r="J790" s="5">
        <v>-2045.25</v>
      </c>
      <c r="K790" s="5" t="str" cm="1">
        <f t="array" ref="K790">_xlfn.LET(_xlpm.d,UPPER(TRIM(CLEAN(SUBSTITUTE(F790,CHAR(160),"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91" spans="2:11" x14ac:dyDescent="0.25">
      <c r="B791" s="21">
        <v>45804</v>
      </c>
      <c r="C791" s="2" t="s">
        <v>1</v>
      </c>
      <c r="D791" s="2" t="s">
        <v>417</v>
      </c>
      <c r="E791" s="2" t="s">
        <v>49</v>
      </c>
      <c r="F791" s="2" t="s">
        <v>707</v>
      </c>
      <c r="G791" s="5">
        <v>-8</v>
      </c>
      <c r="H791" s="5">
        <v>25.25</v>
      </c>
      <c r="I791" s="5">
        <v>-202</v>
      </c>
      <c r="J791" s="5">
        <v>-2247.25</v>
      </c>
      <c r="K791" s="5" t="str" cm="1">
        <f t="array" ref="K791">_xlfn.LET(_xlpm.d,UPPER(TRIM(CLEAN(SUBSTITUTE(F791,CHAR(160),"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92" spans="2:11" x14ac:dyDescent="0.25">
      <c r="B792" s="21">
        <v>45811</v>
      </c>
      <c r="C792" s="2" t="s">
        <v>1</v>
      </c>
      <c r="D792" s="2" t="s">
        <v>675</v>
      </c>
      <c r="E792" s="2" t="s">
        <v>35</v>
      </c>
      <c r="F792" s="2" t="s">
        <v>711</v>
      </c>
      <c r="G792" s="5">
        <v>-1</v>
      </c>
      <c r="H792" s="5">
        <v>25.25</v>
      </c>
      <c r="I792" s="5">
        <v>-25.25</v>
      </c>
      <c r="J792" s="5">
        <v>-2272.5</v>
      </c>
      <c r="K792" s="5" t="str" cm="1">
        <f t="array" ref="K792">_xlfn.LET(_xlpm.d,UPPER(TRIM(CLEAN(SUBSTITUTE(F792,CHAR(160),"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93" spans="2:11" x14ac:dyDescent="0.25">
      <c r="B793" s="21">
        <v>45818</v>
      </c>
      <c r="C793" s="2" t="s">
        <v>1</v>
      </c>
      <c r="D793" s="2" t="s">
        <v>712</v>
      </c>
      <c r="E793" s="2" t="s">
        <v>35</v>
      </c>
      <c r="F793" s="2" t="s">
        <v>707</v>
      </c>
      <c r="G793" s="5">
        <v>-13</v>
      </c>
      <c r="H793" s="5">
        <v>25.25</v>
      </c>
      <c r="I793" s="5">
        <v>-328.25</v>
      </c>
      <c r="J793" s="5">
        <v>-2600.75</v>
      </c>
      <c r="K793" s="5" t="str" cm="1">
        <f t="array" ref="K793">_xlfn.LET(_xlpm.d,UPPER(TRIM(CLEAN(SUBSTITUTE(F793,CHAR(160),"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94" spans="2:11" x14ac:dyDescent="0.25">
      <c r="B794" s="21">
        <v>45831</v>
      </c>
      <c r="C794" s="2" t="s">
        <v>1</v>
      </c>
      <c r="D794" s="2" t="s">
        <v>678</v>
      </c>
      <c r="E794" s="2" t="s">
        <v>68</v>
      </c>
      <c r="F794" s="2" t="s">
        <v>707</v>
      </c>
      <c r="G794" s="5">
        <v>-6</v>
      </c>
      <c r="H794" s="5">
        <v>25.25</v>
      </c>
      <c r="I794" s="5">
        <v>-151.5</v>
      </c>
      <c r="J794" s="5">
        <v>-2752.25</v>
      </c>
      <c r="K794" s="5" t="str" cm="1">
        <f t="array" ref="K794">_xlfn.LET(_xlpm.d,UPPER(TRIM(CLEAN(SUBSTITUTE(F794,CHAR(160),"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95" spans="2:11" x14ac:dyDescent="0.25">
      <c r="B795" s="21">
        <v>45832</v>
      </c>
      <c r="C795" s="2" t="s">
        <v>1</v>
      </c>
      <c r="D795" s="2" t="s">
        <v>697</v>
      </c>
      <c r="E795" s="2" t="s">
        <v>49</v>
      </c>
      <c r="F795" s="2" t="s">
        <v>707</v>
      </c>
      <c r="G795" s="5">
        <v>-3</v>
      </c>
      <c r="H795" s="5">
        <v>25.25</v>
      </c>
      <c r="I795" s="5">
        <v>-75.75</v>
      </c>
      <c r="J795" s="5">
        <v>-2828</v>
      </c>
      <c r="K795" s="5" t="str" cm="1">
        <f t="array" ref="K795">_xlfn.LET(_xlpm.d,UPPER(TRIM(CLEAN(SUBSTITUTE(F795,CHAR(160),"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96" spans="2:11" x14ac:dyDescent="0.25">
      <c r="B796" s="21">
        <v>45839</v>
      </c>
      <c r="C796" s="2" t="s">
        <v>1</v>
      </c>
      <c r="D796" s="2" t="s">
        <v>713</v>
      </c>
      <c r="E796" s="2" t="s">
        <v>32</v>
      </c>
      <c r="F796" s="2" t="s">
        <v>714</v>
      </c>
      <c r="G796" s="5">
        <v>-1</v>
      </c>
      <c r="H796" s="5">
        <v>25.25</v>
      </c>
      <c r="I796" s="5">
        <v>-25.25</v>
      </c>
      <c r="J796" s="5">
        <v>-2853.25</v>
      </c>
      <c r="K796" s="5" t="str" cm="1">
        <f t="array" ref="K796">_xlfn.LET(_xlpm.d,UPPER(TRIM(CLEAN(SUBSTITUTE(F796,CHAR(160),"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97" spans="2:11" x14ac:dyDescent="0.25">
      <c r="B797" s="21">
        <v>45849</v>
      </c>
      <c r="C797" s="2" t="s">
        <v>1</v>
      </c>
      <c r="D797" s="2" t="s">
        <v>698</v>
      </c>
      <c r="E797" s="2" t="s">
        <v>82</v>
      </c>
      <c r="F797" s="2" t="s">
        <v>707</v>
      </c>
      <c r="G797" s="5">
        <v>-1</v>
      </c>
      <c r="H797" s="5">
        <v>25.25</v>
      </c>
      <c r="I797" s="5">
        <v>-25.25</v>
      </c>
      <c r="J797" s="5">
        <v>-2878.5</v>
      </c>
      <c r="K797" s="5" t="str" cm="1">
        <f t="array" ref="K797">_xlfn.LET(_xlpm.d,UPPER(TRIM(CLEAN(SUBSTITUTE(F797,CHAR(160),"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98" spans="2:11" x14ac:dyDescent="0.25">
      <c r="B798" s="21">
        <v>45882</v>
      </c>
      <c r="C798" s="2" t="s">
        <v>1</v>
      </c>
      <c r="D798" s="2" t="s">
        <v>715</v>
      </c>
      <c r="E798" s="2" t="s">
        <v>49</v>
      </c>
      <c r="F798" s="2" t="s">
        <v>707</v>
      </c>
      <c r="G798" s="5">
        <v>-14</v>
      </c>
      <c r="H798" s="5">
        <v>25.25</v>
      </c>
      <c r="I798" s="5">
        <v>-353.5</v>
      </c>
      <c r="J798" s="5">
        <v>-3232</v>
      </c>
      <c r="K798" s="5" t="str" cm="1">
        <f t="array" ref="K798">_xlfn.LET(_xlpm.d,UPPER(TRIM(CLEAN(SUBSTITUTE(F798,CHAR(160),"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799" spans="2:11" x14ac:dyDescent="0.25">
      <c r="B799" s="21">
        <v>45882</v>
      </c>
      <c r="C799" s="2" t="s">
        <v>1</v>
      </c>
      <c r="D799" s="2" t="s">
        <v>626</v>
      </c>
      <c r="E799" s="2" t="s">
        <v>129</v>
      </c>
      <c r="F799" s="2" t="s">
        <v>707</v>
      </c>
      <c r="G799" s="5">
        <v>-10</v>
      </c>
      <c r="H799" s="5">
        <v>25.25</v>
      </c>
      <c r="I799" s="5">
        <v>-252.5</v>
      </c>
      <c r="J799" s="5">
        <v>-3484.5</v>
      </c>
      <c r="K799" s="5" t="str" cm="1">
        <f t="array" ref="K799">_xlfn.LET(_xlpm.d,UPPER(TRIM(CLEAN(SUBSTITUTE(F799,CHAR(160),"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00" spans="2:11" x14ac:dyDescent="0.25">
      <c r="B800" s="21">
        <v>45896</v>
      </c>
      <c r="C800" s="2" t="s">
        <v>1</v>
      </c>
      <c r="D800" s="2" t="s">
        <v>629</v>
      </c>
      <c r="E800" s="2" t="s">
        <v>89</v>
      </c>
      <c r="F800" s="2" t="s">
        <v>707</v>
      </c>
      <c r="G800" s="5">
        <v>-21</v>
      </c>
      <c r="H800" s="5">
        <v>25.25</v>
      </c>
      <c r="I800" s="5">
        <v>-530.25</v>
      </c>
      <c r="J800" s="5">
        <v>-4014.75</v>
      </c>
      <c r="K800" s="5" t="str" cm="1">
        <f t="array" ref="K800">_xlfn.LET(_xlpm.d,UPPER(TRIM(CLEAN(SUBSTITUTE(F800,CHAR(160),"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01" spans="2:11" x14ac:dyDescent="0.25">
      <c r="B801" s="21">
        <v>45902</v>
      </c>
      <c r="C801" s="2" t="s">
        <v>1</v>
      </c>
      <c r="D801" s="2" t="s">
        <v>227</v>
      </c>
      <c r="E801" s="2" t="s">
        <v>49</v>
      </c>
      <c r="F801" s="2" t="s">
        <v>707</v>
      </c>
      <c r="G801" s="5">
        <v>-2</v>
      </c>
      <c r="H801" s="5">
        <v>25.25</v>
      </c>
      <c r="I801" s="5">
        <v>-50.5</v>
      </c>
      <c r="J801" s="5">
        <v>-4065.25</v>
      </c>
      <c r="K801" s="5" t="str" cm="1">
        <f t="array" ref="K801">_xlfn.LET(_xlpm.d,UPPER(TRIM(CLEAN(SUBSTITUTE(F801,CHAR(160),"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02" spans="2:11" x14ac:dyDescent="0.25">
      <c r="B802" s="21">
        <v>45902</v>
      </c>
      <c r="C802" s="2" t="s">
        <v>1</v>
      </c>
      <c r="D802" s="2" t="s">
        <v>630</v>
      </c>
      <c r="E802" s="2" t="s">
        <v>27</v>
      </c>
      <c r="F802" s="2" t="s">
        <v>707</v>
      </c>
      <c r="G802" s="5">
        <v>-2</v>
      </c>
      <c r="H802" s="5">
        <v>25.25</v>
      </c>
      <c r="I802" s="5">
        <v>-50.5</v>
      </c>
      <c r="J802" s="5">
        <v>-4115.75</v>
      </c>
      <c r="K802" s="5" t="str" cm="1">
        <f t="array" ref="K802">_xlfn.LET(_xlpm.d,UPPER(TRIM(CLEAN(SUBSTITUTE(F802,CHAR(160),"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03" spans="2:11" x14ac:dyDescent="0.25">
      <c r="B803" s="21">
        <v>45904</v>
      </c>
      <c r="C803" s="2" t="s">
        <v>1</v>
      </c>
      <c r="D803" s="2" t="s">
        <v>716</v>
      </c>
      <c r="E803" s="2" t="s">
        <v>76</v>
      </c>
      <c r="F803" s="2" t="s">
        <v>707</v>
      </c>
      <c r="G803" s="5">
        <v>-1</v>
      </c>
      <c r="H803" s="5">
        <v>25.25</v>
      </c>
      <c r="I803" s="5">
        <v>-25.25</v>
      </c>
      <c r="J803" s="5">
        <v>-4141</v>
      </c>
      <c r="K803" s="5" t="str" cm="1">
        <f t="array" ref="K803">_xlfn.LET(_xlpm.d,UPPER(TRIM(CLEAN(SUBSTITUTE(F803,CHAR(160),"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04" spans="2:11" x14ac:dyDescent="0.25">
      <c r="B804" s="21">
        <v>45909</v>
      </c>
      <c r="C804" s="2" t="s">
        <v>1</v>
      </c>
      <c r="D804" s="2" t="s">
        <v>717</v>
      </c>
      <c r="E804" s="2" t="s">
        <v>89</v>
      </c>
      <c r="F804" s="2" t="s">
        <v>707</v>
      </c>
      <c r="G804" s="5">
        <v>-1</v>
      </c>
      <c r="H804" s="5">
        <v>25.25</v>
      </c>
      <c r="I804" s="5">
        <v>-25.25</v>
      </c>
      <c r="J804" s="5">
        <v>-4166.25</v>
      </c>
      <c r="K804" s="5" t="str" cm="1">
        <f t="array" ref="K804">_xlfn.LET(_xlpm.d,UPPER(TRIM(CLEAN(SUBSTITUTE(F804,CHAR(160),"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05" spans="2:11" x14ac:dyDescent="0.25">
      <c r="B805" s="21">
        <v>45909</v>
      </c>
      <c r="C805" s="2" t="s">
        <v>1</v>
      </c>
      <c r="D805" s="2" t="s">
        <v>682</v>
      </c>
      <c r="E805" s="2" t="s">
        <v>14</v>
      </c>
      <c r="F805" s="2" t="s">
        <v>707</v>
      </c>
      <c r="G805" s="5">
        <v>-12</v>
      </c>
      <c r="H805" s="5">
        <v>25.25</v>
      </c>
      <c r="I805" s="5">
        <v>-303</v>
      </c>
      <c r="J805" s="5">
        <v>-4469.25</v>
      </c>
      <c r="K805" s="5" t="str" cm="1">
        <f t="array" ref="K805">_xlfn.LET(_xlpm.d,UPPER(TRIM(CLEAN(SUBSTITUTE(F805,CHAR(160),"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06" spans="2:11" x14ac:dyDescent="0.25">
      <c r="B806" s="21">
        <v>45909</v>
      </c>
      <c r="C806" s="2" t="s">
        <v>1</v>
      </c>
      <c r="D806" s="2" t="s">
        <v>718</v>
      </c>
      <c r="E806" s="2" t="s">
        <v>92</v>
      </c>
      <c r="F806" s="2" t="s">
        <v>707</v>
      </c>
      <c r="G806" s="5">
        <v>-8</v>
      </c>
      <c r="H806" s="5">
        <v>25.25</v>
      </c>
      <c r="I806" s="5">
        <v>-202</v>
      </c>
      <c r="J806" s="5">
        <v>-4671.25</v>
      </c>
      <c r="K806" s="5" t="str" cm="1">
        <f t="array" ref="K806">_xlfn.LET(_xlpm.d,UPPER(TRIM(CLEAN(SUBSTITUTE(F806,CHAR(160),"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07" spans="2:11" x14ac:dyDescent="0.25">
      <c r="B807" s="21">
        <v>45909</v>
      </c>
      <c r="C807" s="2" t="s">
        <v>1</v>
      </c>
      <c r="D807" s="2" t="s">
        <v>719</v>
      </c>
      <c r="E807" s="2" t="s">
        <v>35</v>
      </c>
      <c r="F807" s="2" t="s">
        <v>707</v>
      </c>
      <c r="G807" s="5">
        <v>-9</v>
      </c>
      <c r="H807" s="5">
        <v>25.25</v>
      </c>
      <c r="I807" s="5">
        <v>-227.25</v>
      </c>
      <c r="J807" s="5">
        <v>-4898.5</v>
      </c>
      <c r="K807" s="5" t="str" cm="1">
        <f t="array" ref="K807">_xlfn.LET(_xlpm.d,UPPER(TRIM(CLEAN(SUBSTITUTE(F807,CHAR(160),"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08" spans="2:11" x14ac:dyDescent="0.25">
      <c r="B808" s="21">
        <v>45912</v>
      </c>
      <c r="C808" s="2" t="s">
        <v>1</v>
      </c>
      <c r="D808" s="2" t="s">
        <v>240</v>
      </c>
      <c r="E808" s="2" t="s">
        <v>24</v>
      </c>
      <c r="F808" s="2" t="s">
        <v>707</v>
      </c>
      <c r="G808" s="5">
        <v>-11</v>
      </c>
      <c r="H808" s="5">
        <v>25.25</v>
      </c>
      <c r="I808" s="5">
        <v>-277.75</v>
      </c>
      <c r="J808" s="5">
        <v>-5176.25</v>
      </c>
      <c r="K808" s="5" t="str" cm="1">
        <f t="array" ref="K808">_xlfn.LET(_xlpm.d,UPPER(TRIM(CLEAN(SUBSTITUTE(F808,CHAR(160),"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09" spans="2:11" x14ac:dyDescent="0.25">
      <c r="B809" s="21">
        <v>45917</v>
      </c>
      <c r="C809" s="2" t="s">
        <v>1</v>
      </c>
      <c r="D809" s="2" t="s">
        <v>538</v>
      </c>
      <c r="E809" s="2" t="s">
        <v>92</v>
      </c>
      <c r="F809" s="2" t="s">
        <v>707</v>
      </c>
      <c r="G809" s="5">
        <v>-1</v>
      </c>
      <c r="H809" s="5">
        <v>25.25</v>
      </c>
      <c r="I809" s="5">
        <v>-25.25</v>
      </c>
      <c r="J809" s="5">
        <v>-5201.5</v>
      </c>
      <c r="K809" s="5" t="str" cm="1">
        <f t="array" ref="K809">_xlfn.LET(_xlpm.d,UPPER(TRIM(CLEAN(SUBSTITUTE(F809,CHAR(160),"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10" spans="2:11" x14ac:dyDescent="0.25">
      <c r="B810" s="21">
        <v>45918</v>
      </c>
      <c r="C810" s="2" t="s">
        <v>1</v>
      </c>
      <c r="D810" s="2" t="s">
        <v>457</v>
      </c>
      <c r="E810" s="2" t="s">
        <v>99</v>
      </c>
      <c r="F810" s="2" t="s">
        <v>707</v>
      </c>
      <c r="G810" s="5">
        <v>-9</v>
      </c>
      <c r="H810" s="5">
        <v>25.25</v>
      </c>
      <c r="I810" s="5">
        <v>-227.25</v>
      </c>
      <c r="J810" s="5">
        <v>-5428.75</v>
      </c>
      <c r="K810" s="5" t="str" cm="1">
        <f t="array" ref="K810">_xlfn.LET(_xlpm.d,UPPER(TRIM(CLEAN(SUBSTITUTE(F810,CHAR(160),"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11" spans="2:11" x14ac:dyDescent="0.25">
      <c r="B811" s="21">
        <v>45925</v>
      </c>
      <c r="C811" s="2" t="s">
        <v>1</v>
      </c>
      <c r="D811" s="2" t="s">
        <v>633</v>
      </c>
      <c r="E811" s="2" t="s">
        <v>99</v>
      </c>
      <c r="F811" s="2" t="s">
        <v>707</v>
      </c>
      <c r="G811" s="5">
        <v>-1</v>
      </c>
      <c r="H811" s="5">
        <v>25.25</v>
      </c>
      <c r="I811" s="5">
        <v>-25.25</v>
      </c>
      <c r="J811" s="5">
        <v>-5454</v>
      </c>
      <c r="K811" s="5" t="str" cm="1">
        <f t="array" ref="K811">_xlfn.LET(_xlpm.d,UPPER(TRIM(CLEAN(SUBSTITUTE(F811,CHAR(160),"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12" spans="2:11" x14ac:dyDescent="0.25">
      <c r="B812" s="21">
        <v>45925</v>
      </c>
      <c r="C812" s="2" t="s">
        <v>1</v>
      </c>
      <c r="D812" s="2" t="s">
        <v>720</v>
      </c>
      <c r="E812" s="2" t="s">
        <v>19</v>
      </c>
      <c r="F812" s="2" t="s">
        <v>711</v>
      </c>
      <c r="G812" s="5">
        <v>-2</v>
      </c>
      <c r="H812" s="5">
        <v>25.25</v>
      </c>
      <c r="I812" s="5">
        <v>-50.5</v>
      </c>
      <c r="J812" s="5">
        <v>-5504.5</v>
      </c>
      <c r="K812" s="5" t="str" cm="1">
        <f t="array" ref="K812">_xlfn.LET(_xlpm.d,UPPER(TRIM(CLEAN(SUBSTITUTE(F812,CHAR(160),"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13" spans="2:11" x14ac:dyDescent="0.25">
      <c r="B813" s="21">
        <v>45926</v>
      </c>
      <c r="C813" s="2" t="s">
        <v>1</v>
      </c>
      <c r="D813" s="2" t="s">
        <v>721</v>
      </c>
      <c r="E813" s="2" t="s">
        <v>110</v>
      </c>
      <c r="F813" s="2" t="s">
        <v>707</v>
      </c>
      <c r="G813" s="5">
        <v>-1</v>
      </c>
      <c r="H813" s="5">
        <v>25.25</v>
      </c>
      <c r="I813" s="5">
        <v>-25.25</v>
      </c>
      <c r="J813" s="5">
        <v>-5529.75</v>
      </c>
      <c r="K813" s="5" t="str" cm="1">
        <f t="array" ref="K813">_xlfn.LET(_xlpm.d,UPPER(TRIM(CLEAN(SUBSTITUTE(F813,CHAR(160),"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14" spans="2:11" x14ac:dyDescent="0.25">
      <c r="B814" s="21">
        <v>45930</v>
      </c>
      <c r="C814" s="2" t="s">
        <v>1</v>
      </c>
      <c r="D814" s="2" t="s">
        <v>258</v>
      </c>
      <c r="E814" s="2" t="s">
        <v>32</v>
      </c>
      <c r="F814" s="2" t="s">
        <v>707</v>
      </c>
      <c r="G814" s="5">
        <v>-2</v>
      </c>
      <c r="H814" s="5">
        <v>25.25</v>
      </c>
      <c r="I814" s="5">
        <v>-50.5</v>
      </c>
      <c r="J814" s="5">
        <v>-5580.25</v>
      </c>
      <c r="K814" s="5" t="str" cm="1">
        <f t="array" ref="K814">_xlfn.LET(_xlpm.d,UPPER(TRIM(CLEAN(SUBSTITUTE(F814,CHAR(160),"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15" spans="2:11" x14ac:dyDescent="0.25">
      <c r="B815" s="21">
        <v>45930</v>
      </c>
      <c r="C815" s="2" t="s">
        <v>1</v>
      </c>
      <c r="D815" s="2" t="s">
        <v>699</v>
      </c>
      <c r="E815" s="2" t="s">
        <v>27</v>
      </c>
      <c r="F815" s="2" t="s">
        <v>707</v>
      </c>
      <c r="G815" s="5">
        <v>-4</v>
      </c>
      <c r="H815" s="5">
        <v>25.25</v>
      </c>
      <c r="I815" s="5">
        <v>-101</v>
      </c>
      <c r="J815" s="5">
        <v>-5681.25</v>
      </c>
      <c r="K815" s="5" t="str" cm="1">
        <f t="array" ref="K815">_xlfn.LET(_xlpm.d,UPPER(TRIM(CLEAN(SUBSTITUTE(F815,CHAR(160),"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16" spans="2:11" x14ac:dyDescent="0.25">
      <c r="B816" s="21">
        <v>45932</v>
      </c>
      <c r="C816" s="2" t="s">
        <v>1</v>
      </c>
      <c r="D816" s="2" t="s">
        <v>722</v>
      </c>
      <c r="E816" s="2" t="s">
        <v>97</v>
      </c>
      <c r="F816" s="2" t="s">
        <v>707</v>
      </c>
      <c r="G816" s="5">
        <v>-10</v>
      </c>
      <c r="H816" s="5">
        <v>25.25</v>
      </c>
      <c r="I816" s="5">
        <v>-252.5</v>
      </c>
      <c r="J816" s="5">
        <v>-5933.75</v>
      </c>
      <c r="K816" s="5" t="str" cm="1">
        <f t="array" ref="K816">_xlfn.LET(_xlpm.d,UPPER(TRIM(CLEAN(SUBSTITUTE(F816,CHAR(160),"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17" spans="2:11" x14ac:dyDescent="0.25">
      <c r="B817" s="21">
        <v>45932</v>
      </c>
      <c r="C817" s="2" t="s">
        <v>1</v>
      </c>
      <c r="D817" s="2" t="s">
        <v>723</v>
      </c>
      <c r="E817" s="2" t="s">
        <v>19</v>
      </c>
      <c r="F817" s="2" t="s">
        <v>707</v>
      </c>
      <c r="G817" s="5">
        <v>-6</v>
      </c>
      <c r="H817" s="5">
        <v>25.25</v>
      </c>
      <c r="I817" s="5">
        <v>-151.5</v>
      </c>
      <c r="J817" s="5">
        <v>-6085.25</v>
      </c>
      <c r="K817" s="5" t="str" cm="1">
        <f t="array" ref="K817">_xlfn.LET(_xlpm.d,UPPER(TRIM(CLEAN(SUBSTITUTE(F817,CHAR(160),"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18" spans="2:11" x14ac:dyDescent="0.25">
      <c r="B818" s="21">
        <v>45932</v>
      </c>
      <c r="C818" s="2" t="s">
        <v>1</v>
      </c>
      <c r="D818" s="2" t="s">
        <v>724</v>
      </c>
      <c r="E818" s="2" t="s">
        <v>99</v>
      </c>
      <c r="F818" s="2" t="s">
        <v>707</v>
      </c>
      <c r="G818" s="5">
        <v>-1</v>
      </c>
      <c r="H818" s="5">
        <v>25.25</v>
      </c>
      <c r="I818" s="5">
        <v>-25.25</v>
      </c>
      <c r="J818" s="5">
        <v>-6110.5</v>
      </c>
      <c r="K818" s="5" t="str" cm="1">
        <f t="array" ref="K818">_xlfn.LET(_xlpm.d,UPPER(TRIM(CLEAN(SUBSTITUTE(F818,CHAR(160),"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19" spans="2:11" x14ac:dyDescent="0.25">
      <c r="B819" s="21">
        <v>45933</v>
      </c>
      <c r="C819" s="2" t="s">
        <v>1</v>
      </c>
      <c r="D819" s="2" t="s">
        <v>636</v>
      </c>
      <c r="E819" s="2" t="s">
        <v>62</v>
      </c>
      <c r="F819" s="2" t="s">
        <v>707</v>
      </c>
      <c r="G819" s="5">
        <v>-2</v>
      </c>
      <c r="H819" s="5">
        <v>25.25</v>
      </c>
      <c r="I819" s="5">
        <v>-50.5</v>
      </c>
      <c r="J819" s="5">
        <v>-6161</v>
      </c>
      <c r="K819" s="5" t="str" cm="1">
        <f t="array" ref="K819">_xlfn.LET(_xlpm.d,UPPER(TRIM(CLEAN(SUBSTITUTE(F819,CHAR(160),"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20" spans="2:11" x14ac:dyDescent="0.25">
      <c r="B820" s="21">
        <v>45933</v>
      </c>
      <c r="C820" s="2" t="s">
        <v>1</v>
      </c>
      <c r="D820" s="2" t="s">
        <v>260</v>
      </c>
      <c r="E820" s="2" t="s">
        <v>76</v>
      </c>
      <c r="F820" s="2" t="s">
        <v>707</v>
      </c>
      <c r="G820" s="5">
        <v>-5</v>
      </c>
      <c r="H820" s="5">
        <v>25.25</v>
      </c>
      <c r="I820" s="5">
        <v>-126.25</v>
      </c>
      <c r="J820" s="5">
        <v>-6287.25</v>
      </c>
      <c r="K820" s="5" t="str" cm="1">
        <f t="array" ref="K820">_xlfn.LET(_xlpm.d,UPPER(TRIM(CLEAN(SUBSTITUTE(F820,CHAR(160),"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21" spans="2:11" x14ac:dyDescent="0.25">
      <c r="B821" s="21">
        <v>45939</v>
      </c>
      <c r="C821" s="2" t="s">
        <v>1</v>
      </c>
      <c r="D821" s="2" t="s">
        <v>637</v>
      </c>
      <c r="E821" s="2" t="s">
        <v>141</v>
      </c>
      <c r="F821" s="2" t="s">
        <v>707</v>
      </c>
      <c r="G821" s="5">
        <v>-5</v>
      </c>
      <c r="H821" s="5">
        <v>25.25</v>
      </c>
      <c r="I821" s="5">
        <v>-126.25</v>
      </c>
      <c r="J821" s="5">
        <v>-6413.5</v>
      </c>
      <c r="K821" s="5" t="str" cm="1">
        <f t="array" ref="K821">_xlfn.LET(_xlpm.d,UPPER(TRIM(CLEAN(SUBSTITUTE(F821,CHAR(160),"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22" spans="2:11" x14ac:dyDescent="0.25">
      <c r="B822" s="21">
        <v>45939</v>
      </c>
      <c r="C822" s="2" t="s">
        <v>1</v>
      </c>
      <c r="D822" s="2" t="s">
        <v>725</v>
      </c>
      <c r="E822" s="2" t="s">
        <v>84</v>
      </c>
      <c r="F822" s="2" t="s">
        <v>707</v>
      </c>
      <c r="G822" s="5">
        <v>-1</v>
      </c>
      <c r="H822" s="5">
        <v>25.25</v>
      </c>
      <c r="I822" s="5">
        <v>-25.25</v>
      </c>
      <c r="J822" s="5">
        <v>-6438.75</v>
      </c>
      <c r="K822" s="5" t="str" cm="1">
        <f t="array" ref="K822">_xlfn.LET(_xlpm.d,UPPER(TRIM(CLEAN(SUBSTITUTE(F822,CHAR(160),"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23" spans="2:11" x14ac:dyDescent="0.25">
      <c r="B823" s="21">
        <v>45947</v>
      </c>
      <c r="C823" s="2" t="s">
        <v>1</v>
      </c>
      <c r="D823" s="2" t="s">
        <v>726</v>
      </c>
      <c r="E823" s="2" t="s">
        <v>62</v>
      </c>
      <c r="F823" s="2" t="s">
        <v>707</v>
      </c>
      <c r="G823" s="5">
        <v>-1</v>
      </c>
      <c r="H823" s="5">
        <v>25.25</v>
      </c>
      <c r="I823" s="5">
        <v>-25.25</v>
      </c>
      <c r="J823" s="5">
        <v>-6464</v>
      </c>
      <c r="K823" s="5" t="str" cm="1">
        <f t="array" ref="K823">_xlfn.LET(_xlpm.d,UPPER(TRIM(CLEAN(SUBSTITUTE(F823,CHAR(160),"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24" spans="2:11" x14ac:dyDescent="0.25">
      <c r="B824" s="21">
        <v>45954</v>
      </c>
      <c r="C824" s="2" t="s">
        <v>1</v>
      </c>
      <c r="D824" s="2" t="s">
        <v>727</v>
      </c>
      <c r="E824" s="2" t="s">
        <v>76</v>
      </c>
      <c r="F824" s="2" t="s">
        <v>707</v>
      </c>
      <c r="G824" s="5">
        <v>-1</v>
      </c>
      <c r="H824" s="5">
        <v>25.25</v>
      </c>
      <c r="I824" s="5">
        <v>-25.25</v>
      </c>
      <c r="J824" s="5">
        <v>-6489.25</v>
      </c>
      <c r="K824" s="5" t="str" cm="1">
        <f t="array" ref="K824">_xlfn.LET(_xlpm.d,UPPER(TRIM(CLEAN(SUBSTITUTE(F824,CHAR(160),"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25" spans="2:11" x14ac:dyDescent="0.25">
      <c r="B825" s="21">
        <v>45960</v>
      </c>
      <c r="C825" s="2" t="s">
        <v>1</v>
      </c>
      <c r="D825" s="2" t="s">
        <v>728</v>
      </c>
      <c r="E825" s="2" t="s">
        <v>84</v>
      </c>
      <c r="F825" s="2" t="s">
        <v>707</v>
      </c>
      <c r="G825" s="5">
        <v>-3</v>
      </c>
      <c r="H825" s="5">
        <v>25.25</v>
      </c>
      <c r="I825" s="5">
        <v>-75.75</v>
      </c>
      <c r="J825" s="5">
        <v>-6565</v>
      </c>
      <c r="K825" s="5" t="str" cm="1">
        <f t="array" ref="K825">_xlfn.LET(_xlpm.d,UPPER(TRIM(CLEAN(SUBSTITUTE(F825,CHAR(160),"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26" spans="2:11" x14ac:dyDescent="0.25">
      <c r="B826" s="21">
        <v>45965</v>
      </c>
      <c r="C826" s="2" t="s">
        <v>1</v>
      </c>
      <c r="D826" s="2" t="s">
        <v>568</v>
      </c>
      <c r="E826" s="2" t="s">
        <v>27</v>
      </c>
      <c r="F826" s="2" t="s">
        <v>707</v>
      </c>
      <c r="G826" s="5">
        <v>-15</v>
      </c>
      <c r="H826" s="5">
        <v>25.25</v>
      </c>
      <c r="I826" s="5">
        <v>-378.75</v>
      </c>
      <c r="J826" s="5">
        <v>-6943.75</v>
      </c>
      <c r="K826" s="5" t="str" cm="1">
        <f t="array" ref="K826">_xlfn.LET(_xlpm.d,UPPER(TRIM(CLEAN(SUBSTITUTE(F826,CHAR(160),"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27" spans="2:11" x14ac:dyDescent="0.25">
      <c r="B827" s="21">
        <v>45967</v>
      </c>
      <c r="C827" s="2" t="s">
        <v>1</v>
      </c>
      <c r="D827" s="2" t="s">
        <v>729</v>
      </c>
      <c r="E827" s="2" t="s">
        <v>99</v>
      </c>
      <c r="F827" s="2" t="s">
        <v>707</v>
      </c>
      <c r="G827" s="5">
        <v>-2</v>
      </c>
      <c r="H827" s="5">
        <v>25.25</v>
      </c>
      <c r="I827" s="5">
        <v>-50.5</v>
      </c>
      <c r="J827" s="5">
        <v>-6994.25</v>
      </c>
      <c r="K827" s="5" t="str" cm="1">
        <f t="array" ref="K827">_xlfn.LET(_xlpm.d,UPPER(TRIM(CLEAN(SUBSTITUTE(F827,CHAR(160),"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28" spans="2:11" x14ac:dyDescent="0.25">
      <c r="B828" s="21">
        <v>45973</v>
      </c>
      <c r="C828" s="2" t="s">
        <v>1</v>
      </c>
      <c r="D828" s="2" t="s">
        <v>484</v>
      </c>
      <c r="E828" s="2" t="s">
        <v>129</v>
      </c>
      <c r="F828" s="2" t="s">
        <v>707</v>
      </c>
      <c r="G828" s="5">
        <v>-2</v>
      </c>
      <c r="H828" s="5">
        <v>25.25</v>
      </c>
      <c r="I828" s="5">
        <v>-50.5</v>
      </c>
      <c r="J828" s="5">
        <v>-7044.75</v>
      </c>
      <c r="K828" s="5" t="str" cm="1">
        <f t="array" ref="K828">_xlfn.LET(_xlpm.d,UPPER(TRIM(CLEAN(SUBSTITUTE(F828,CHAR(160),"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29" spans="2:11" x14ac:dyDescent="0.25">
      <c r="B829" s="21">
        <v>46000</v>
      </c>
      <c r="C829" s="2" t="s">
        <v>1</v>
      </c>
      <c r="D829" s="2" t="s">
        <v>730</v>
      </c>
      <c r="E829" s="2" t="s">
        <v>27</v>
      </c>
      <c r="F829" s="2" t="s">
        <v>707</v>
      </c>
      <c r="G829" s="5">
        <v>-25</v>
      </c>
      <c r="H829" s="5">
        <v>25.25</v>
      </c>
      <c r="I829" s="5">
        <v>-631.25</v>
      </c>
      <c r="J829" s="5">
        <v>-7676</v>
      </c>
      <c r="K829" s="5" t="str" cm="1">
        <f t="array" ref="K829">_xlfn.LET(_xlpm.d,UPPER(TRIM(CLEAN(SUBSTITUTE(F829,CHAR(160),"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30" spans="2:11" x14ac:dyDescent="0.25">
      <c r="B830" s="21">
        <v>46002</v>
      </c>
      <c r="C830" s="2" t="s">
        <v>1</v>
      </c>
      <c r="D830" s="2" t="s">
        <v>577</v>
      </c>
      <c r="E830" s="2" t="s">
        <v>99</v>
      </c>
      <c r="F830" s="2" t="s">
        <v>707</v>
      </c>
      <c r="G830" s="5">
        <v>-9</v>
      </c>
      <c r="H830" s="5">
        <v>25.25</v>
      </c>
      <c r="I830" s="5">
        <v>-227.25</v>
      </c>
      <c r="J830" s="5">
        <v>-7903.25</v>
      </c>
      <c r="K830" s="5" t="str" cm="1">
        <f t="array" ref="K830">_xlfn.LET(_xlpm.d,UPPER(TRIM(CLEAN(SUBSTITUTE(F830,CHAR(160),"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31" spans="2:11" x14ac:dyDescent="0.25">
      <c r="B831" s="21">
        <v>46028</v>
      </c>
      <c r="C831" s="2" t="s">
        <v>1</v>
      </c>
      <c r="D831" s="2" t="s">
        <v>78</v>
      </c>
      <c r="E831" s="2" t="s">
        <v>32</v>
      </c>
      <c r="F831" s="2" t="s">
        <v>707</v>
      </c>
      <c r="G831" s="5">
        <v>-6</v>
      </c>
      <c r="H831" s="5">
        <v>25.25</v>
      </c>
      <c r="I831" s="5">
        <v>-151.5</v>
      </c>
      <c r="J831" s="5">
        <v>-8054.75</v>
      </c>
      <c r="K831" s="5" t="str" cm="1">
        <f t="array" ref="K831">_xlfn.LET(_xlpm.d,UPPER(TRIM(CLEAN(SUBSTITUTE(F831,CHAR(160),"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32" spans="2:11" x14ac:dyDescent="0.25">
      <c r="B832" s="21">
        <v>46031</v>
      </c>
      <c r="C832" s="2" t="s">
        <v>1</v>
      </c>
      <c r="D832" s="2" t="s">
        <v>79</v>
      </c>
      <c r="E832" s="2" t="s">
        <v>62</v>
      </c>
      <c r="F832" s="2" t="s">
        <v>707</v>
      </c>
      <c r="G832" s="5">
        <v>-9</v>
      </c>
      <c r="H832" s="5">
        <v>25.25</v>
      </c>
      <c r="I832" s="5">
        <v>-227.25</v>
      </c>
      <c r="J832" s="5">
        <v>-8282</v>
      </c>
      <c r="K832" s="5" t="str" cm="1">
        <f t="array" ref="K832">_xlfn.LET(_xlpm.d,UPPER(TRIM(CLEAN(SUBSTITUTE(F832,CHAR(160),"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33" spans="1:11" x14ac:dyDescent="0.25">
      <c r="B833" s="21">
        <v>46036</v>
      </c>
      <c r="C833" s="2" t="s">
        <v>1</v>
      </c>
      <c r="D833" s="2" t="s">
        <v>88</v>
      </c>
      <c r="E833" s="2" t="s">
        <v>89</v>
      </c>
      <c r="F833" s="2" t="s">
        <v>707</v>
      </c>
      <c r="G833" s="5">
        <v>-8</v>
      </c>
      <c r="H833" s="5">
        <v>25.25</v>
      </c>
      <c r="I833" s="5">
        <v>-202</v>
      </c>
      <c r="J833" s="5">
        <v>-8484</v>
      </c>
      <c r="K833" s="5" t="str" cm="1">
        <f t="array" ref="K833">_xlfn.LET(_xlpm.d,UPPER(TRIM(CLEAN(SUBSTITUTE(F833,CHAR(160),"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34" spans="1:11" x14ac:dyDescent="0.25">
      <c r="B834" s="21">
        <v>46043</v>
      </c>
      <c r="C834" s="2" t="s">
        <v>1</v>
      </c>
      <c r="D834" s="2" t="s">
        <v>509</v>
      </c>
      <c r="E834" s="2" t="s">
        <v>129</v>
      </c>
      <c r="F834" s="2" t="s">
        <v>707</v>
      </c>
      <c r="G834" s="5">
        <v>-9</v>
      </c>
      <c r="H834" s="5">
        <v>25.25</v>
      </c>
      <c r="I834" s="5">
        <v>-227.25</v>
      </c>
      <c r="J834" s="5">
        <v>-8711.25</v>
      </c>
      <c r="K834" s="5" t="str" cm="1">
        <f t="array" ref="K834">_xlfn.LET(_xlpm.d,UPPER(TRIM(CLEAN(SUBSTITUTE(F834,CHAR(160),"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35" spans="1:11" x14ac:dyDescent="0.25">
      <c r="B835" s="21">
        <v>46076</v>
      </c>
      <c r="C835" s="2" t="s">
        <v>1</v>
      </c>
      <c r="D835" s="2" t="s">
        <v>106</v>
      </c>
      <c r="E835" s="2" t="s">
        <v>92</v>
      </c>
      <c r="F835" s="2" t="s">
        <v>707</v>
      </c>
      <c r="G835" s="5">
        <v>-1</v>
      </c>
      <c r="H835" s="5">
        <v>25.25</v>
      </c>
      <c r="I835" s="5">
        <v>-25.25</v>
      </c>
      <c r="J835" s="5">
        <v>-8736.5</v>
      </c>
      <c r="K835" s="5" t="str" cm="1">
        <f t="array" ref="K835">_xlfn.LET(_xlpm.d,UPPER(TRIM(CLEAN(SUBSTITUTE(F835,CHAR(160),"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36" spans="1:11" x14ac:dyDescent="0.25">
      <c r="B836" s="21">
        <v>46086</v>
      </c>
      <c r="C836" s="2" t="s">
        <v>1</v>
      </c>
      <c r="D836" s="2" t="s">
        <v>600</v>
      </c>
      <c r="E836" s="2" t="s">
        <v>99</v>
      </c>
      <c r="F836" s="2" t="s">
        <v>707</v>
      </c>
      <c r="G836" s="5">
        <v>-14</v>
      </c>
      <c r="H836" s="5">
        <v>25.25</v>
      </c>
      <c r="I836" s="5">
        <v>-353.5</v>
      </c>
      <c r="J836" s="5">
        <v>-9090</v>
      </c>
      <c r="K836" s="5" t="str" cm="1">
        <f t="array" ref="K836">_xlfn.LET(_xlpm.d,UPPER(TRIM(CLEAN(SUBSTITUTE(F836,CHAR(160),"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37" spans="1:11" x14ac:dyDescent="0.25">
      <c r="B837" s="21">
        <v>46093</v>
      </c>
      <c r="C837" s="2" t="s">
        <v>1</v>
      </c>
      <c r="D837" s="2" t="s">
        <v>731</v>
      </c>
      <c r="E837" s="2" t="s">
        <v>68</v>
      </c>
      <c r="F837" s="2" t="s">
        <v>707</v>
      </c>
      <c r="G837" s="5">
        <v>-13</v>
      </c>
      <c r="H837" s="5">
        <v>25.25</v>
      </c>
      <c r="I837" s="5">
        <v>-328.25</v>
      </c>
      <c r="J837" s="5">
        <v>-9418.25</v>
      </c>
      <c r="K837" s="5" t="str" cm="1">
        <f t="array" ref="K837">_xlfn.LET(_xlpm.d,UPPER(TRIM(CLEAN(SUBSTITUTE(F837,CHAR(160),"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38" spans="1:11" x14ac:dyDescent="0.25">
      <c r="B838" s="21">
        <v>46094</v>
      </c>
      <c r="C838" s="2" t="s">
        <v>1</v>
      </c>
      <c r="D838" s="2" t="s">
        <v>132</v>
      </c>
      <c r="E838" s="2" t="s">
        <v>24</v>
      </c>
      <c r="F838" s="2" t="s">
        <v>707</v>
      </c>
      <c r="G838" s="5">
        <v>-14</v>
      </c>
      <c r="H838" s="5">
        <v>25.25</v>
      </c>
      <c r="I838" s="5">
        <v>-353.5</v>
      </c>
      <c r="J838" s="5">
        <v>-9771.75</v>
      </c>
      <c r="K838" s="5" t="str" cm="1">
        <f t="array" ref="K838">_xlfn.LET(_xlpm.d,UPPER(TRIM(CLEAN(SUBSTITUTE(F838,CHAR(160),"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39" spans="1:11" x14ac:dyDescent="0.25">
      <c r="B839" s="21">
        <v>46104</v>
      </c>
      <c r="C839" s="2" t="s">
        <v>1</v>
      </c>
      <c r="D839" s="2" t="s">
        <v>604</v>
      </c>
      <c r="E839" s="2" t="s">
        <v>99</v>
      </c>
      <c r="F839" s="2" t="s">
        <v>711</v>
      </c>
      <c r="G839" s="5">
        <v>-1</v>
      </c>
      <c r="H839" s="5">
        <v>25.25</v>
      </c>
      <c r="I839" s="5">
        <v>-25.25</v>
      </c>
      <c r="J839" s="5">
        <v>-9797</v>
      </c>
      <c r="K839" s="5" t="str" cm="1">
        <f t="array" ref="K839">_xlfn.LET(_xlpm.d,UPPER(TRIM(CLEAN(SUBSTITUTE(F839,CHAR(160),"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40" spans="1:11" x14ac:dyDescent="0.25">
      <c r="B840" s="21">
        <v>46105</v>
      </c>
      <c r="C840" s="2" t="s">
        <v>1</v>
      </c>
      <c r="D840" s="2" t="s">
        <v>139</v>
      </c>
      <c r="E840" s="2" t="s">
        <v>32</v>
      </c>
      <c r="F840" s="2" t="s">
        <v>732</v>
      </c>
      <c r="G840" s="5">
        <v>-4</v>
      </c>
      <c r="H840" s="5">
        <v>25.25</v>
      </c>
      <c r="I840" s="5">
        <v>-101</v>
      </c>
      <c r="J840" s="5">
        <v>-9898</v>
      </c>
      <c r="K840" s="5" t="str" cm="1">
        <f t="array" ref="K840">_xlfn.LET(_xlpm.d,UPPER(TRIM(CLEAN(SUBSTITUTE(F840,CHAR(160),"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41" spans="1:11" x14ac:dyDescent="0.25">
      <c r="B841" s="21">
        <v>46105</v>
      </c>
      <c r="C841" s="2" t="s">
        <v>1</v>
      </c>
      <c r="D841" s="2" t="s">
        <v>733</v>
      </c>
      <c r="E841" s="2" t="s">
        <v>159</v>
      </c>
      <c r="F841" s="2" t="s">
        <v>711</v>
      </c>
      <c r="G841" s="5">
        <v>-5</v>
      </c>
      <c r="H841" s="5">
        <v>25.25</v>
      </c>
      <c r="I841" s="5">
        <v>-126.25</v>
      </c>
      <c r="J841" s="5">
        <v>-10024.25</v>
      </c>
      <c r="K841" s="5" t="str" cm="1">
        <f t="array" ref="K841">_xlfn.LET(_xlpm.d,UPPER(TRIM(CLEAN(SUBSTITUTE(F841,CHAR(160),"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42" spans="1:11" x14ac:dyDescent="0.25">
      <c r="B842" s="21">
        <v>46112</v>
      </c>
      <c r="C842" s="2" t="s">
        <v>1</v>
      </c>
      <c r="D842" s="2" t="s">
        <v>734</v>
      </c>
      <c r="E842" s="2" t="s">
        <v>32</v>
      </c>
      <c r="F842" s="2" t="s">
        <v>711</v>
      </c>
      <c r="G842" s="5">
        <v>-1</v>
      </c>
      <c r="H842" s="5">
        <v>25.25</v>
      </c>
      <c r="I842" s="5">
        <v>-25.25</v>
      </c>
      <c r="J842" s="5">
        <v>-10049.5</v>
      </c>
      <c r="K842" s="5" t="str" cm="1">
        <f t="array" ref="K842">_xlfn.LET(_xlpm.d,UPPER(TRIM(CLEAN(SUBSTITUTE(F842,CHAR(160),"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43" spans="1:11" x14ac:dyDescent="0.25">
      <c r="A843" s="11" t="s">
        <v>735</v>
      </c>
      <c r="G843" s="6">
        <v>-398</v>
      </c>
      <c r="I843" s="7">
        <f>I776+I777+I778+I779+I780+I781+I782+I783+I784+I785+I786+I787+I788+I789+I790+I791+I792+I793+I794+I795+I796+I797+I798+I799+I800+I801+I802+I803+I804+I805+I806+I807+I808+I809+I810+I811+I812+I813+I814+I815+I816+I817+I818+I819+I820+I821+I822+I823+I824+I825+I826+I827+I828+I829+I830+I831+I832+I833+I834+I835+I836+I837+I838+I839+I840+I841+I842</f>
        <v>-10049.5</v>
      </c>
      <c r="K843" s="5" t="str" cm="1">
        <f t="array" ref="K843">_xlfn.LET(_xlpm.d,UPPER(TRIM(CLEAN(SUBSTITUTE(F843,CHAR(160),"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844" spans="1:11" x14ac:dyDescent="0.25">
      <c r="A844" s="10" t="s">
        <v>736</v>
      </c>
      <c r="K844" s="5" t="str" cm="1">
        <f t="array" ref="K844">_xlfn.LET(_xlpm.d,UPPER(TRIM(CLEAN(SUBSTITUTE(F844,CHAR(160),"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845" spans="1:11" x14ac:dyDescent="0.25">
      <c r="B845" s="21">
        <v>45692</v>
      </c>
      <c r="C845" s="2" t="s">
        <v>1</v>
      </c>
      <c r="D845" s="2" t="s">
        <v>655</v>
      </c>
      <c r="E845" s="2" t="s">
        <v>89</v>
      </c>
      <c r="F845" s="2" t="s">
        <v>737</v>
      </c>
      <c r="G845" s="5">
        <v>-12</v>
      </c>
      <c r="H845" s="5">
        <v>25.25</v>
      </c>
      <c r="I845" s="5">
        <v>-303</v>
      </c>
      <c r="J845" s="5">
        <v>-303</v>
      </c>
      <c r="K845" s="5" t="str" cm="1">
        <f t="array" ref="K845">_xlfn.LET(_xlpm.d,UPPER(TRIM(CLEAN(SUBSTITUTE(F845,CHAR(160),"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46" spans="1:11" x14ac:dyDescent="0.25">
      <c r="B846" s="21">
        <v>45733</v>
      </c>
      <c r="C846" s="2" t="s">
        <v>1</v>
      </c>
      <c r="D846" s="2" t="s">
        <v>367</v>
      </c>
      <c r="E846" s="2" t="s">
        <v>97</v>
      </c>
      <c r="F846" s="2" t="s">
        <v>738</v>
      </c>
      <c r="G846" s="5">
        <v>-3</v>
      </c>
      <c r="H846" s="5">
        <v>25.25</v>
      </c>
      <c r="I846" s="5">
        <v>-75.75</v>
      </c>
      <c r="J846" s="5">
        <v>-378.75</v>
      </c>
      <c r="K846" s="5" t="str" cm="1">
        <f t="array" ref="K846">_xlfn.LET(_xlpm.d,UPPER(TRIM(CLEAN(SUBSTITUTE(F846,CHAR(160),"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47" spans="1:11" x14ac:dyDescent="0.25">
      <c r="B847" s="21">
        <v>45777</v>
      </c>
      <c r="C847" s="2" t="s">
        <v>1</v>
      </c>
      <c r="D847" s="2" t="s">
        <v>397</v>
      </c>
      <c r="E847" s="2" t="s">
        <v>89</v>
      </c>
      <c r="F847" s="2" t="s">
        <v>738</v>
      </c>
      <c r="G847" s="5">
        <v>-6</v>
      </c>
      <c r="H847" s="5">
        <v>25.25</v>
      </c>
      <c r="I847" s="5">
        <v>-151.5</v>
      </c>
      <c r="J847" s="5">
        <v>-530.25</v>
      </c>
      <c r="K847" s="5" t="str" cm="1">
        <f t="array" ref="K847">_xlfn.LET(_xlpm.d,UPPER(TRIM(CLEAN(SUBSTITUTE(F847,CHAR(160),"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48" spans="1:11" x14ac:dyDescent="0.25">
      <c r="B848" s="21">
        <v>45785</v>
      </c>
      <c r="C848" s="2" t="s">
        <v>1</v>
      </c>
      <c r="D848" s="2" t="s">
        <v>405</v>
      </c>
      <c r="E848" s="2" t="s">
        <v>97</v>
      </c>
      <c r="F848" s="2" t="s">
        <v>736</v>
      </c>
      <c r="G848" s="5">
        <v>-6</v>
      </c>
      <c r="H848" s="5">
        <v>25.25</v>
      </c>
      <c r="I848" s="5">
        <v>-151.5</v>
      </c>
      <c r="J848" s="5">
        <v>-681.75</v>
      </c>
      <c r="K848" s="5" t="str" cm="1">
        <f t="array" ref="K848">_xlfn.LET(_xlpm.d,UPPER(TRIM(CLEAN(SUBSTITUTE(F848,CHAR(160),"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49" spans="2:11" x14ac:dyDescent="0.25">
      <c r="B849" s="21">
        <v>45813</v>
      </c>
      <c r="C849" s="2" t="s">
        <v>1</v>
      </c>
      <c r="D849" s="2" t="s">
        <v>739</v>
      </c>
      <c r="E849" s="2" t="s">
        <v>19</v>
      </c>
      <c r="F849" s="2" t="s">
        <v>738</v>
      </c>
      <c r="G849" s="5">
        <v>-4</v>
      </c>
      <c r="H849" s="5">
        <v>25.25</v>
      </c>
      <c r="I849" s="5">
        <v>-101</v>
      </c>
      <c r="J849" s="5">
        <v>-782.75</v>
      </c>
      <c r="K849" s="5" t="str" cm="1">
        <f t="array" ref="K849">_xlfn.LET(_xlpm.d,UPPER(TRIM(CLEAN(SUBSTITUTE(F849,CHAR(160),"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50" spans="2:11" x14ac:dyDescent="0.25">
      <c r="B850" s="21">
        <v>45826</v>
      </c>
      <c r="C850" s="2" t="s">
        <v>1</v>
      </c>
      <c r="D850" s="2" t="s">
        <v>624</v>
      </c>
      <c r="E850" s="2" t="s">
        <v>32</v>
      </c>
      <c r="F850" s="2" t="s">
        <v>738</v>
      </c>
      <c r="G850" s="5">
        <v>-4</v>
      </c>
      <c r="H850" s="5">
        <v>25.25</v>
      </c>
      <c r="I850" s="5">
        <v>-101</v>
      </c>
      <c r="J850" s="5">
        <v>-883.75</v>
      </c>
      <c r="K850" s="5" t="str" cm="1">
        <f t="array" ref="K850">_xlfn.LET(_xlpm.d,UPPER(TRIM(CLEAN(SUBSTITUTE(F850,CHAR(160),"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51" spans="2:11" x14ac:dyDescent="0.25">
      <c r="B851" s="21">
        <v>45859</v>
      </c>
      <c r="C851" s="2" t="s">
        <v>1</v>
      </c>
      <c r="D851" s="2" t="s">
        <v>681</v>
      </c>
      <c r="E851" s="2" t="s">
        <v>68</v>
      </c>
      <c r="F851" s="2" t="s">
        <v>738</v>
      </c>
      <c r="G851" s="5">
        <v>-6</v>
      </c>
      <c r="H851" s="5">
        <v>25.25</v>
      </c>
      <c r="I851" s="5">
        <v>-151.5</v>
      </c>
      <c r="J851" s="5">
        <v>-1035.25</v>
      </c>
      <c r="K851" s="5" t="str" cm="1">
        <f t="array" ref="K851">_xlfn.LET(_xlpm.d,UPPER(TRIM(CLEAN(SUBSTITUTE(F851,CHAR(160),"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52" spans="2:11" x14ac:dyDescent="0.25">
      <c r="B852" s="21">
        <v>45875</v>
      </c>
      <c r="C852" s="2" t="s">
        <v>1</v>
      </c>
      <c r="D852" s="2" t="s">
        <v>625</v>
      </c>
      <c r="E852" s="2" t="s">
        <v>129</v>
      </c>
      <c r="F852" s="2" t="s">
        <v>738</v>
      </c>
      <c r="G852" s="5">
        <v>-12</v>
      </c>
      <c r="H852" s="5">
        <v>25.25</v>
      </c>
      <c r="I852" s="5">
        <v>-303</v>
      </c>
      <c r="J852" s="5">
        <v>-1338.25</v>
      </c>
      <c r="K852" s="5" t="str" cm="1">
        <f t="array" ref="K852">_xlfn.LET(_xlpm.d,UPPER(TRIM(CLEAN(SUBSTITUTE(F852,CHAR(160),"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53" spans="2:11" x14ac:dyDescent="0.25">
      <c r="B853" s="21">
        <v>45882</v>
      </c>
      <c r="C853" s="2" t="s">
        <v>1</v>
      </c>
      <c r="D853" s="2" t="s">
        <v>715</v>
      </c>
      <c r="E853" s="2" t="s">
        <v>49</v>
      </c>
      <c r="F853" s="2" t="s">
        <v>738</v>
      </c>
      <c r="G853" s="5">
        <v>-12</v>
      </c>
      <c r="H853" s="5">
        <v>25.25</v>
      </c>
      <c r="I853" s="5">
        <v>-303</v>
      </c>
      <c r="J853" s="5">
        <v>-1641.25</v>
      </c>
      <c r="K853" s="5" t="str" cm="1">
        <f t="array" ref="K853">_xlfn.LET(_xlpm.d,UPPER(TRIM(CLEAN(SUBSTITUTE(F853,CHAR(160),"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54" spans="2:11" x14ac:dyDescent="0.25">
      <c r="B854" s="21">
        <v>45882</v>
      </c>
      <c r="C854" s="2" t="s">
        <v>1</v>
      </c>
      <c r="D854" s="2" t="s">
        <v>626</v>
      </c>
      <c r="E854" s="2" t="s">
        <v>129</v>
      </c>
      <c r="F854" s="2" t="s">
        <v>738</v>
      </c>
      <c r="G854" s="5">
        <v>-2</v>
      </c>
      <c r="H854" s="5">
        <v>25.25</v>
      </c>
      <c r="I854" s="5">
        <v>-50.5</v>
      </c>
      <c r="J854" s="5">
        <v>-1691.75</v>
      </c>
      <c r="K854" s="5" t="str" cm="1">
        <f t="array" ref="K854">_xlfn.LET(_xlpm.d,UPPER(TRIM(CLEAN(SUBSTITUTE(F854,CHAR(160),"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55" spans="2:11" x14ac:dyDescent="0.25">
      <c r="B855" s="21">
        <v>45888</v>
      </c>
      <c r="C855" s="2" t="s">
        <v>1</v>
      </c>
      <c r="D855" s="2" t="s">
        <v>212</v>
      </c>
      <c r="E855" s="2" t="s">
        <v>14</v>
      </c>
      <c r="F855" s="2" t="s">
        <v>738</v>
      </c>
      <c r="G855" s="5">
        <v>-5</v>
      </c>
      <c r="H855" s="5">
        <v>25.25</v>
      </c>
      <c r="I855" s="5">
        <v>-126.25</v>
      </c>
      <c r="J855" s="5">
        <v>-1818</v>
      </c>
      <c r="K855" s="5" t="str" cm="1">
        <f t="array" ref="K855">_xlfn.LET(_xlpm.d,UPPER(TRIM(CLEAN(SUBSTITUTE(F855,CHAR(160),"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56" spans="2:11" x14ac:dyDescent="0.25">
      <c r="B856" s="21">
        <v>45888</v>
      </c>
      <c r="C856" s="2" t="s">
        <v>1</v>
      </c>
      <c r="D856" s="2" t="s">
        <v>214</v>
      </c>
      <c r="E856" s="2" t="s">
        <v>35</v>
      </c>
      <c r="F856" s="2" t="s">
        <v>738</v>
      </c>
      <c r="G856" s="5">
        <v>-5</v>
      </c>
      <c r="H856" s="5">
        <v>25.25</v>
      </c>
      <c r="I856" s="5">
        <v>-126.25</v>
      </c>
      <c r="J856" s="5">
        <v>-1944.25</v>
      </c>
      <c r="K856" s="5" t="str" cm="1">
        <f t="array" ref="K856">_xlfn.LET(_xlpm.d,UPPER(TRIM(CLEAN(SUBSTITUTE(F856,CHAR(160),"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57" spans="2:11" x14ac:dyDescent="0.25">
      <c r="B857" s="21">
        <v>45890</v>
      </c>
      <c r="C857" s="2" t="s">
        <v>1</v>
      </c>
      <c r="D857" s="2" t="s">
        <v>740</v>
      </c>
      <c r="E857" s="2" t="s">
        <v>84</v>
      </c>
      <c r="F857" s="2" t="s">
        <v>738</v>
      </c>
      <c r="G857" s="5">
        <v>-9</v>
      </c>
      <c r="H857" s="5">
        <v>25.25</v>
      </c>
      <c r="I857" s="5">
        <v>-227.25</v>
      </c>
      <c r="J857" s="5">
        <v>-2171.5</v>
      </c>
      <c r="K857" s="5" t="str" cm="1">
        <f t="array" ref="K857">_xlfn.LET(_xlpm.d,UPPER(TRIM(CLEAN(SUBSTITUTE(F857,CHAR(160),"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58" spans="2:11" x14ac:dyDescent="0.25">
      <c r="B858" s="21">
        <v>45897</v>
      </c>
      <c r="C858" s="2" t="s">
        <v>1</v>
      </c>
      <c r="D858" s="2" t="s">
        <v>741</v>
      </c>
      <c r="E858" s="2" t="s">
        <v>68</v>
      </c>
      <c r="F858" s="2" t="s">
        <v>738</v>
      </c>
      <c r="G858" s="5">
        <v>-7</v>
      </c>
      <c r="H858" s="5">
        <v>25.25</v>
      </c>
      <c r="I858" s="5">
        <v>-176.75</v>
      </c>
      <c r="J858" s="5">
        <v>-2348.25</v>
      </c>
      <c r="K858" s="5" t="str" cm="1">
        <f t="array" ref="K858">_xlfn.LET(_xlpm.d,UPPER(TRIM(CLEAN(SUBSTITUTE(F858,CHAR(160),"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59" spans="2:11" x14ac:dyDescent="0.25">
      <c r="B859" s="21">
        <v>45898</v>
      </c>
      <c r="C859" s="2" t="s">
        <v>1</v>
      </c>
      <c r="D859" s="2" t="s">
        <v>225</v>
      </c>
      <c r="E859" s="2" t="s">
        <v>24</v>
      </c>
      <c r="F859" s="2" t="s">
        <v>738</v>
      </c>
      <c r="G859" s="5">
        <v>-5</v>
      </c>
      <c r="H859" s="5">
        <v>25.25</v>
      </c>
      <c r="I859" s="5">
        <v>-126.25</v>
      </c>
      <c r="J859" s="5">
        <v>-2474.5</v>
      </c>
      <c r="K859" s="5" t="str" cm="1">
        <f t="array" ref="K859">_xlfn.LET(_xlpm.d,UPPER(TRIM(CLEAN(SUBSTITUTE(F859,CHAR(160),"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60" spans="2:11" x14ac:dyDescent="0.25">
      <c r="B860" s="21">
        <v>45902</v>
      </c>
      <c r="C860" s="2" t="s">
        <v>1</v>
      </c>
      <c r="D860" s="2" t="s">
        <v>742</v>
      </c>
      <c r="E860" s="2" t="s">
        <v>89</v>
      </c>
      <c r="F860" s="2" t="s">
        <v>736</v>
      </c>
      <c r="G860" s="5">
        <v>-6</v>
      </c>
      <c r="H860" s="5">
        <v>25.25</v>
      </c>
      <c r="I860" s="5">
        <v>-151.5</v>
      </c>
      <c r="J860" s="5">
        <v>-2626</v>
      </c>
      <c r="K860" s="5" t="str" cm="1">
        <f t="array" ref="K860">_xlfn.LET(_xlpm.d,UPPER(TRIM(CLEAN(SUBSTITUTE(F860,CHAR(160),"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61" spans="2:11" x14ac:dyDescent="0.25">
      <c r="B861" s="21">
        <v>45902</v>
      </c>
      <c r="C861" s="2" t="s">
        <v>1</v>
      </c>
      <c r="D861" s="2" t="s">
        <v>631</v>
      </c>
      <c r="E861" s="2" t="s">
        <v>92</v>
      </c>
      <c r="F861" s="2" t="s">
        <v>738</v>
      </c>
      <c r="G861" s="5">
        <v>-7</v>
      </c>
      <c r="H861" s="5">
        <v>25.25</v>
      </c>
      <c r="I861" s="5">
        <v>-176.75</v>
      </c>
      <c r="J861" s="5">
        <v>-2802.75</v>
      </c>
      <c r="K861" s="5" t="str" cm="1">
        <f t="array" ref="K861">_xlfn.LET(_xlpm.d,UPPER(TRIM(CLEAN(SUBSTITUTE(F861,CHAR(160),"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62" spans="2:11" x14ac:dyDescent="0.25">
      <c r="B862" s="21">
        <v>45905</v>
      </c>
      <c r="C862" s="2" t="s">
        <v>1</v>
      </c>
      <c r="D862" s="2" t="s">
        <v>232</v>
      </c>
      <c r="E862" s="2" t="s">
        <v>141</v>
      </c>
      <c r="F862" s="2" t="s">
        <v>738</v>
      </c>
      <c r="G862" s="5">
        <v>-11</v>
      </c>
      <c r="H862" s="5">
        <v>25.25</v>
      </c>
      <c r="I862" s="5">
        <v>-277.75</v>
      </c>
      <c r="J862" s="5">
        <v>-3080.5</v>
      </c>
      <c r="K862" s="5" t="str" cm="1">
        <f t="array" ref="K862">_xlfn.LET(_xlpm.d,UPPER(TRIM(CLEAN(SUBSTITUTE(F862,CHAR(160),"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63" spans="2:11" x14ac:dyDescent="0.25">
      <c r="B863" s="21">
        <v>45909</v>
      </c>
      <c r="C863" s="2" t="s">
        <v>1</v>
      </c>
      <c r="D863" s="2" t="s">
        <v>717</v>
      </c>
      <c r="E863" s="2" t="s">
        <v>89</v>
      </c>
      <c r="F863" s="2" t="s">
        <v>738</v>
      </c>
      <c r="G863" s="5">
        <v>-1</v>
      </c>
      <c r="H863" s="5">
        <v>25.25</v>
      </c>
      <c r="I863" s="5">
        <v>-25.25</v>
      </c>
      <c r="J863" s="5">
        <v>-3105.75</v>
      </c>
      <c r="K863" s="5" t="str" cm="1">
        <f t="array" ref="K863">_xlfn.LET(_xlpm.d,UPPER(TRIM(CLEAN(SUBSTITUTE(F863,CHAR(160),"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64" spans="2:11" x14ac:dyDescent="0.25">
      <c r="B864" s="21">
        <v>45909</v>
      </c>
      <c r="C864" s="2" t="s">
        <v>1</v>
      </c>
      <c r="D864" s="2" t="s">
        <v>718</v>
      </c>
      <c r="E864" s="2" t="s">
        <v>92</v>
      </c>
      <c r="F864" s="2" t="s">
        <v>737</v>
      </c>
      <c r="G864" s="5">
        <v>-4</v>
      </c>
      <c r="H864" s="5">
        <v>25.25</v>
      </c>
      <c r="I864" s="5">
        <v>-101</v>
      </c>
      <c r="J864" s="5">
        <v>-3206.75</v>
      </c>
      <c r="K864" s="5" t="str" cm="1">
        <f t="array" ref="K864">_xlfn.LET(_xlpm.d,UPPER(TRIM(CLEAN(SUBSTITUTE(F864,CHAR(160),"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65" spans="2:11" x14ac:dyDescent="0.25">
      <c r="B865" s="21">
        <v>45909</v>
      </c>
      <c r="C865" s="2" t="s">
        <v>1</v>
      </c>
      <c r="D865" s="2" t="s">
        <v>719</v>
      </c>
      <c r="E865" s="2" t="s">
        <v>35</v>
      </c>
      <c r="F865" s="2" t="s">
        <v>738</v>
      </c>
      <c r="G865" s="5">
        <v>-2</v>
      </c>
      <c r="H865" s="5">
        <v>25.25</v>
      </c>
      <c r="I865" s="5">
        <v>-50.5</v>
      </c>
      <c r="J865" s="5">
        <v>-3257.25</v>
      </c>
      <c r="K865" s="5" t="str" cm="1">
        <f t="array" ref="K865">_xlfn.LET(_xlpm.d,UPPER(TRIM(CLEAN(SUBSTITUTE(F865,CHAR(160),"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66" spans="2:11" x14ac:dyDescent="0.25">
      <c r="B866" s="21">
        <v>45912</v>
      </c>
      <c r="C866" s="2" t="s">
        <v>1</v>
      </c>
      <c r="D866" s="2" t="s">
        <v>240</v>
      </c>
      <c r="E866" s="2" t="s">
        <v>24</v>
      </c>
      <c r="F866" s="2" t="s">
        <v>736</v>
      </c>
      <c r="G866" s="5">
        <v>-2</v>
      </c>
      <c r="H866" s="5">
        <v>25.25</v>
      </c>
      <c r="I866" s="5">
        <v>-50.5</v>
      </c>
      <c r="J866" s="5">
        <v>-3307.75</v>
      </c>
      <c r="K866" s="5" t="str" cm="1">
        <f t="array" ref="K866">_xlfn.LET(_xlpm.d,UPPER(TRIM(CLEAN(SUBSTITUTE(F866,CHAR(160),"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67" spans="2:11" x14ac:dyDescent="0.25">
      <c r="B867" s="21">
        <v>45918</v>
      </c>
      <c r="C867" s="2" t="s">
        <v>1</v>
      </c>
      <c r="D867" s="2" t="s">
        <v>456</v>
      </c>
      <c r="E867" s="2" t="s">
        <v>19</v>
      </c>
      <c r="F867" s="2" t="s">
        <v>738</v>
      </c>
      <c r="G867" s="5">
        <v>-5</v>
      </c>
      <c r="H867" s="5">
        <v>25.25</v>
      </c>
      <c r="I867" s="5">
        <v>-126.25</v>
      </c>
      <c r="J867" s="5">
        <v>-3434</v>
      </c>
      <c r="K867" s="5" t="str" cm="1">
        <f t="array" ref="K867">_xlfn.LET(_xlpm.d,UPPER(TRIM(CLEAN(SUBSTITUTE(F867,CHAR(160),"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68" spans="2:11" x14ac:dyDescent="0.25">
      <c r="B868" s="21">
        <v>45925</v>
      </c>
      <c r="C868" s="2" t="s">
        <v>1</v>
      </c>
      <c r="D868" s="2" t="s">
        <v>743</v>
      </c>
      <c r="E868" s="2" t="s">
        <v>141</v>
      </c>
      <c r="F868" s="2" t="s">
        <v>738</v>
      </c>
      <c r="G868" s="5">
        <v>-20</v>
      </c>
      <c r="H868" s="5">
        <v>25.25</v>
      </c>
      <c r="I868" s="5">
        <v>-505</v>
      </c>
      <c r="J868" s="5">
        <v>-3939</v>
      </c>
      <c r="K868" s="5" t="str" cm="1">
        <f t="array" ref="K868">_xlfn.LET(_xlpm.d,UPPER(TRIM(CLEAN(SUBSTITUTE(F868,CHAR(160),"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69" spans="2:11" x14ac:dyDescent="0.25">
      <c r="B869" s="21">
        <v>45930</v>
      </c>
      <c r="C869" s="2" t="s">
        <v>1</v>
      </c>
      <c r="D869" s="2" t="s">
        <v>258</v>
      </c>
      <c r="E869" s="2" t="s">
        <v>32</v>
      </c>
      <c r="F869" s="2" t="s">
        <v>738</v>
      </c>
      <c r="G869" s="5">
        <v>-1</v>
      </c>
      <c r="H869" s="5">
        <v>25.25</v>
      </c>
      <c r="I869" s="5">
        <v>-25.25</v>
      </c>
      <c r="J869" s="5">
        <v>-3964.25</v>
      </c>
      <c r="K869" s="5" t="str" cm="1">
        <f t="array" ref="K869">_xlfn.LET(_xlpm.d,UPPER(TRIM(CLEAN(SUBSTITUTE(F869,CHAR(160),"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70" spans="2:11" x14ac:dyDescent="0.25">
      <c r="B870" s="21">
        <v>45947</v>
      </c>
      <c r="C870" s="2" t="s">
        <v>1</v>
      </c>
      <c r="D870" s="2" t="s">
        <v>726</v>
      </c>
      <c r="E870" s="2" t="s">
        <v>62</v>
      </c>
      <c r="F870" s="2" t="s">
        <v>738</v>
      </c>
      <c r="G870" s="5">
        <v>-3</v>
      </c>
      <c r="H870" s="5">
        <v>25.25</v>
      </c>
      <c r="I870" s="5">
        <v>-75.75</v>
      </c>
      <c r="J870" s="5">
        <v>-4040</v>
      </c>
      <c r="K870" s="5" t="str" cm="1">
        <f t="array" ref="K870">_xlfn.LET(_xlpm.d,UPPER(TRIM(CLEAN(SUBSTITUTE(F870,CHAR(160),"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71" spans="2:11" x14ac:dyDescent="0.25">
      <c r="B871" s="21">
        <v>45952</v>
      </c>
      <c r="C871" s="2" t="s">
        <v>1</v>
      </c>
      <c r="D871" s="2" t="s">
        <v>744</v>
      </c>
      <c r="E871" s="2" t="s">
        <v>129</v>
      </c>
      <c r="F871" s="2" t="s">
        <v>738</v>
      </c>
      <c r="G871" s="5">
        <v>-6</v>
      </c>
      <c r="H871" s="5">
        <v>25.25</v>
      </c>
      <c r="I871" s="5">
        <v>-151.5</v>
      </c>
      <c r="J871" s="5">
        <v>-4191.5</v>
      </c>
      <c r="K871" s="5" t="str" cm="1">
        <f t="array" ref="K871">_xlfn.LET(_xlpm.d,UPPER(TRIM(CLEAN(SUBSTITUTE(F871,CHAR(160),"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72" spans="2:11" x14ac:dyDescent="0.25">
      <c r="B872" s="21">
        <v>45954</v>
      </c>
      <c r="C872" s="2" t="s">
        <v>1</v>
      </c>
      <c r="D872" s="2" t="s">
        <v>701</v>
      </c>
      <c r="E872" s="2" t="s">
        <v>24</v>
      </c>
      <c r="F872" s="2" t="s">
        <v>738</v>
      </c>
      <c r="G872" s="5">
        <v>-3</v>
      </c>
      <c r="H872" s="5">
        <v>25.25</v>
      </c>
      <c r="I872" s="5">
        <v>-75.75</v>
      </c>
      <c r="J872" s="5">
        <v>-4267.25</v>
      </c>
      <c r="K872" s="5" t="str" cm="1">
        <f t="array" ref="K872">_xlfn.LET(_xlpm.d,UPPER(TRIM(CLEAN(SUBSTITUTE(F872,CHAR(160),"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73" spans="2:11" x14ac:dyDescent="0.25">
      <c r="B873" s="21">
        <v>45959</v>
      </c>
      <c r="C873" s="2" t="s">
        <v>1</v>
      </c>
      <c r="D873" s="2" t="s">
        <v>745</v>
      </c>
      <c r="E873" s="2" t="s">
        <v>129</v>
      </c>
      <c r="F873" s="2" t="s">
        <v>738</v>
      </c>
      <c r="G873" s="5">
        <v>-3</v>
      </c>
      <c r="H873" s="5">
        <v>25.25</v>
      </c>
      <c r="I873" s="5">
        <v>-75.75</v>
      </c>
      <c r="J873" s="5">
        <v>-4343</v>
      </c>
      <c r="K873" s="5" t="str" cm="1">
        <f t="array" ref="K873">_xlfn.LET(_xlpm.d,UPPER(TRIM(CLEAN(SUBSTITUTE(F873,CHAR(160),"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74" spans="2:11" x14ac:dyDescent="0.25">
      <c r="B874" s="21">
        <v>45960</v>
      </c>
      <c r="C874" s="2" t="s">
        <v>1</v>
      </c>
      <c r="D874" s="2" t="s">
        <v>746</v>
      </c>
      <c r="E874" s="2" t="s">
        <v>565</v>
      </c>
      <c r="F874" s="2" t="s">
        <v>738</v>
      </c>
      <c r="G874" s="5">
        <v>-2</v>
      </c>
      <c r="H874" s="5">
        <v>25.25</v>
      </c>
      <c r="I874" s="5">
        <v>-50.5</v>
      </c>
      <c r="J874" s="5">
        <v>-4393.5</v>
      </c>
      <c r="K874" s="5" t="str" cm="1">
        <f t="array" ref="K874">_xlfn.LET(_xlpm.d,UPPER(TRIM(CLEAN(SUBSTITUTE(F874,CHAR(160),"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75" spans="2:11" x14ac:dyDescent="0.25">
      <c r="B875" s="21">
        <v>45967</v>
      </c>
      <c r="C875" s="2" t="s">
        <v>1</v>
      </c>
      <c r="D875" s="2" t="s">
        <v>729</v>
      </c>
      <c r="E875" s="2" t="s">
        <v>99</v>
      </c>
      <c r="F875" s="2" t="s">
        <v>738</v>
      </c>
      <c r="G875" s="5">
        <v>-8</v>
      </c>
      <c r="H875" s="5">
        <v>25.25</v>
      </c>
      <c r="I875" s="5">
        <v>-202</v>
      </c>
      <c r="J875" s="5">
        <v>-4595.5</v>
      </c>
      <c r="K875" s="5" t="str" cm="1">
        <f t="array" ref="K875">_xlfn.LET(_xlpm.d,UPPER(TRIM(CLEAN(SUBSTITUTE(F875,CHAR(160),"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76" spans="2:11" x14ac:dyDescent="0.25">
      <c r="B876" s="21">
        <v>45972</v>
      </c>
      <c r="C876" s="2" t="s">
        <v>1</v>
      </c>
      <c r="D876" s="2" t="s">
        <v>747</v>
      </c>
      <c r="E876" s="2" t="s">
        <v>14</v>
      </c>
      <c r="F876" s="2" t="s">
        <v>738</v>
      </c>
      <c r="G876" s="5">
        <v>-1</v>
      </c>
      <c r="H876" s="5">
        <v>25.25</v>
      </c>
      <c r="I876" s="5">
        <v>-25.25</v>
      </c>
      <c r="J876" s="5">
        <v>-4620.75</v>
      </c>
      <c r="K876" s="5" t="str" cm="1">
        <f t="array" ref="K876">_xlfn.LET(_xlpm.d,UPPER(TRIM(CLEAN(SUBSTITUTE(F876,CHAR(160),"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77" spans="2:11" x14ac:dyDescent="0.25">
      <c r="B877" s="21">
        <v>45973</v>
      </c>
      <c r="C877" s="2" t="s">
        <v>1</v>
      </c>
      <c r="D877" s="2" t="s">
        <v>484</v>
      </c>
      <c r="E877" s="2" t="s">
        <v>129</v>
      </c>
      <c r="F877" s="2" t="s">
        <v>738</v>
      </c>
      <c r="G877" s="5">
        <v>-2</v>
      </c>
      <c r="H877" s="5">
        <v>25.25</v>
      </c>
      <c r="I877" s="5">
        <v>-50.5</v>
      </c>
      <c r="J877" s="5">
        <v>-4671.25</v>
      </c>
      <c r="K877" s="5" t="str" cm="1">
        <f t="array" ref="K877">_xlfn.LET(_xlpm.d,UPPER(TRIM(CLEAN(SUBSTITUTE(F877,CHAR(160),"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78" spans="2:11" x14ac:dyDescent="0.25">
      <c r="B878" s="21">
        <v>45974</v>
      </c>
      <c r="C878" s="2" t="s">
        <v>1</v>
      </c>
      <c r="D878" s="2" t="s">
        <v>748</v>
      </c>
      <c r="E878" s="2" t="s">
        <v>99</v>
      </c>
      <c r="F878" s="2" t="s">
        <v>738</v>
      </c>
      <c r="G878" s="5">
        <v>-4</v>
      </c>
      <c r="H878" s="5">
        <v>25.25</v>
      </c>
      <c r="I878" s="5">
        <v>-101</v>
      </c>
      <c r="J878" s="5">
        <v>-4772.25</v>
      </c>
      <c r="K878" s="5" t="str" cm="1">
        <f t="array" ref="K878">_xlfn.LET(_xlpm.d,UPPER(TRIM(CLEAN(SUBSTITUTE(F878,CHAR(160),"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79" spans="2:11" x14ac:dyDescent="0.25">
      <c r="B879" s="21">
        <v>45979</v>
      </c>
      <c r="C879" s="2" t="s">
        <v>1</v>
      </c>
      <c r="D879" s="2" t="s">
        <v>749</v>
      </c>
      <c r="E879" s="2" t="s">
        <v>84</v>
      </c>
      <c r="F879" s="2" t="s">
        <v>738</v>
      </c>
      <c r="G879" s="5">
        <v>-1</v>
      </c>
      <c r="H879" s="5">
        <v>25.25</v>
      </c>
      <c r="I879" s="5">
        <v>-25.25</v>
      </c>
      <c r="J879" s="5">
        <v>-4797.5</v>
      </c>
      <c r="K879" s="5" t="str" cm="1">
        <f t="array" ref="K879">_xlfn.LET(_xlpm.d,UPPER(TRIM(CLEAN(SUBSTITUTE(F879,CHAR(160),"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80" spans="2:11" x14ac:dyDescent="0.25">
      <c r="B880" s="21">
        <v>45979</v>
      </c>
      <c r="C880" s="2" t="s">
        <v>1</v>
      </c>
      <c r="D880" s="2" t="s">
        <v>750</v>
      </c>
      <c r="E880" s="2" t="s">
        <v>32</v>
      </c>
      <c r="F880" s="2" t="s">
        <v>738</v>
      </c>
      <c r="G880" s="5">
        <v>-6</v>
      </c>
      <c r="H880" s="5">
        <v>25.25</v>
      </c>
      <c r="I880" s="5">
        <v>-151.5</v>
      </c>
      <c r="J880" s="5">
        <v>-4949</v>
      </c>
      <c r="K880" s="5" t="str" cm="1">
        <f t="array" ref="K880">_xlfn.LET(_xlpm.d,UPPER(TRIM(CLEAN(SUBSTITUTE(F880,CHAR(160),"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81" spans="1:11" x14ac:dyDescent="0.25">
      <c r="B881" s="21">
        <v>45986</v>
      </c>
      <c r="C881" s="2" t="s">
        <v>1</v>
      </c>
      <c r="D881" s="2" t="s">
        <v>751</v>
      </c>
      <c r="E881" s="2" t="s">
        <v>92</v>
      </c>
      <c r="F881" s="2" t="s">
        <v>738</v>
      </c>
      <c r="G881" s="5">
        <v>-13</v>
      </c>
      <c r="H881" s="5">
        <v>25.25</v>
      </c>
      <c r="I881" s="5">
        <v>-328.25</v>
      </c>
      <c r="J881" s="5">
        <v>-5277.25</v>
      </c>
      <c r="K881" s="5" t="str" cm="1">
        <f t="array" ref="K881">_xlfn.LET(_xlpm.d,UPPER(TRIM(CLEAN(SUBSTITUTE(F881,CHAR(160),"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82" spans="1:11" x14ac:dyDescent="0.25">
      <c r="B882" s="21">
        <v>46000</v>
      </c>
      <c r="C882" s="2" t="s">
        <v>1</v>
      </c>
      <c r="D882" s="2" t="s">
        <v>492</v>
      </c>
      <c r="E882" s="2" t="s">
        <v>27</v>
      </c>
      <c r="F882" s="2" t="s">
        <v>738</v>
      </c>
      <c r="G882" s="5">
        <v>-1</v>
      </c>
      <c r="H882" s="5">
        <v>25.25</v>
      </c>
      <c r="I882" s="5">
        <v>-25.25</v>
      </c>
      <c r="J882" s="5">
        <v>-5302.5</v>
      </c>
      <c r="K882" s="5" t="str" cm="1">
        <f t="array" ref="K882">_xlfn.LET(_xlpm.d,UPPER(TRIM(CLEAN(SUBSTITUTE(F882,CHAR(160),"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83" spans="1:11" x14ac:dyDescent="0.25">
      <c r="B883" s="21">
        <v>46009</v>
      </c>
      <c r="C883" s="2" t="s">
        <v>1</v>
      </c>
      <c r="D883" s="2" t="s">
        <v>578</v>
      </c>
      <c r="E883" s="2" t="s">
        <v>19</v>
      </c>
      <c r="F883" s="2" t="s">
        <v>752</v>
      </c>
      <c r="G883" s="5">
        <v>-14</v>
      </c>
      <c r="H883" s="5">
        <v>25.25</v>
      </c>
      <c r="I883" s="5">
        <v>-353.5</v>
      </c>
      <c r="J883" s="5">
        <v>-5656</v>
      </c>
      <c r="K883" s="5" t="str" cm="1">
        <f t="array" ref="K883">_xlfn.LET(_xlpm.d,UPPER(TRIM(CLEAN(SUBSTITUTE(F883,CHAR(160),"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84" spans="1:11" x14ac:dyDescent="0.25">
      <c r="B884" s="21">
        <v>46024</v>
      </c>
      <c r="C884" s="2" t="s">
        <v>1</v>
      </c>
      <c r="D884" s="2" t="s">
        <v>75</v>
      </c>
      <c r="E884" s="2" t="s">
        <v>76</v>
      </c>
      <c r="F884" s="2" t="s">
        <v>738</v>
      </c>
      <c r="G884" s="5">
        <v>-6</v>
      </c>
      <c r="H884" s="5">
        <v>25.25</v>
      </c>
      <c r="I884" s="5">
        <v>-151.5</v>
      </c>
      <c r="J884" s="5">
        <v>-5807.5</v>
      </c>
      <c r="K884" s="5" t="str" cm="1">
        <f t="array" ref="K884">_xlfn.LET(_xlpm.d,UPPER(TRIM(CLEAN(SUBSTITUTE(F884,CHAR(160),"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85" spans="1:11" x14ac:dyDescent="0.25">
      <c r="B885" s="21">
        <v>46038</v>
      </c>
      <c r="C885" s="2" t="s">
        <v>1</v>
      </c>
      <c r="D885" s="2" t="s">
        <v>282</v>
      </c>
      <c r="E885" s="2" t="s">
        <v>24</v>
      </c>
      <c r="F885" s="2" t="s">
        <v>738</v>
      </c>
      <c r="G885" s="5">
        <v>-9</v>
      </c>
      <c r="H885" s="5">
        <v>25.25</v>
      </c>
      <c r="I885" s="5">
        <v>-227.25</v>
      </c>
      <c r="J885" s="5">
        <v>-6034.75</v>
      </c>
      <c r="K885" s="5" t="str" cm="1">
        <f t="array" ref="K885">_xlfn.LET(_xlpm.d,UPPER(TRIM(CLEAN(SUBSTITUTE(F885,CHAR(160),"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86" spans="1:11" x14ac:dyDescent="0.25">
      <c r="A886" s="11" t="s">
        <v>753</v>
      </c>
      <c r="G886" s="6">
        <v>-239</v>
      </c>
      <c r="I886" s="7">
        <f>I845+I846+I847+I848+I849+I850+I851+I852+I853+I854+I855+I856+I857+I858+I859+I860+I861+I862+I863+I864+I865+I866+I867+I868+I869+I870+I871+I872+I873+I874+I875+I876+I877+I878+I879+I880+I881+I882+I883+I884+I885</f>
        <v>-6034.75</v>
      </c>
      <c r="K886" s="5" t="str" cm="1">
        <f t="array" ref="K886">_xlfn.LET(_xlpm.d,UPPER(TRIM(CLEAN(SUBSTITUTE(F886,CHAR(160),"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887" spans="1:11" x14ac:dyDescent="0.25">
      <c r="A887" s="10" t="s">
        <v>754</v>
      </c>
      <c r="K887" s="5" t="str" cm="1">
        <f t="array" ref="K887">_xlfn.LET(_xlpm.d,UPPER(TRIM(CLEAN(SUBSTITUTE(F887,CHAR(160),"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888" spans="1:11" x14ac:dyDescent="0.25">
      <c r="B888" s="21">
        <v>45659</v>
      </c>
      <c r="C888" s="2" t="s">
        <v>1</v>
      </c>
      <c r="D888" s="2" t="s">
        <v>690</v>
      </c>
      <c r="E888" s="2" t="s">
        <v>129</v>
      </c>
      <c r="F888" s="2" t="s">
        <v>755</v>
      </c>
      <c r="G888" s="5">
        <v>-1</v>
      </c>
      <c r="H888" s="5">
        <v>25.25</v>
      </c>
      <c r="I888" s="5">
        <v>-25.25</v>
      </c>
      <c r="J888" s="5">
        <v>-25.25</v>
      </c>
      <c r="K888" s="5" t="str" cm="1">
        <f t="array" ref="K888">_xlfn.LET(_xlpm.d,UPPER(TRIM(CLEAN(SUBSTITUTE(F888,CHAR(160),"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89" spans="1:11" x14ac:dyDescent="0.25">
      <c r="B889" s="21">
        <v>45671</v>
      </c>
      <c r="C889" s="2" t="s">
        <v>1</v>
      </c>
      <c r="D889" s="2" t="s">
        <v>756</v>
      </c>
      <c r="E889" s="2" t="s">
        <v>35</v>
      </c>
      <c r="F889" s="2" t="s">
        <v>755</v>
      </c>
      <c r="G889" s="5">
        <v>-1</v>
      </c>
      <c r="H889" s="5">
        <v>25.25</v>
      </c>
      <c r="I889" s="5">
        <v>-25.25</v>
      </c>
      <c r="J889" s="5">
        <v>-50.5</v>
      </c>
      <c r="K889" s="5" t="str" cm="1">
        <f t="array" ref="K889">_xlfn.LET(_xlpm.d,UPPER(TRIM(CLEAN(SUBSTITUTE(F889,CHAR(160),"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90" spans="1:11" x14ac:dyDescent="0.25">
      <c r="B890" s="21">
        <v>45708</v>
      </c>
      <c r="C890" s="2" t="s">
        <v>1</v>
      </c>
      <c r="D890" s="2" t="s">
        <v>614</v>
      </c>
      <c r="E890" s="2" t="s">
        <v>14</v>
      </c>
      <c r="F890" s="2" t="s">
        <v>755</v>
      </c>
      <c r="G890" s="5">
        <v>-1</v>
      </c>
      <c r="H890" s="5">
        <v>25.25</v>
      </c>
      <c r="I890" s="5">
        <v>-25.25</v>
      </c>
      <c r="J890" s="5">
        <v>-75.75</v>
      </c>
      <c r="K890" s="5" t="str" cm="1">
        <f t="array" ref="K890">_xlfn.LET(_xlpm.d,UPPER(TRIM(CLEAN(SUBSTITUTE(F890,CHAR(160),"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91" spans="1:11" x14ac:dyDescent="0.25">
      <c r="B891" s="21">
        <v>45709</v>
      </c>
      <c r="C891" s="2" t="s">
        <v>1</v>
      </c>
      <c r="D891" s="2" t="s">
        <v>757</v>
      </c>
      <c r="E891" s="2" t="s">
        <v>53</v>
      </c>
      <c r="F891" s="2" t="s">
        <v>755</v>
      </c>
      <c r="G891" s="5">
        <v>-1</v>
      </c>
      <c r="H891" s="5">
        <v>25.25</v>
      </c>
      <c r="I891" s="5">
        <v>-25.25</v>
      </c>
      <c r="J891" s="5">
        <v>-101</v>
      </c>
      <c r="K891" s="5" t="str" cm="1">
        <f t="array" ref="K891">_xlfn.LET(_xlpm.d,UPPER(TRIM(CLEAN(SUBSTITUTE(F891,CHAR(160),"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92" spans="1:11" x14ac:dyDescent="0.25">
      <c r="B892" s="21">
        <v>45763</v>
      </c>
      <c r="C892" s="2" t="s">
        <v>1</v>
      </c>
      <c r="D892" s="2" t="s">
        <v>390</v>
      </c>
      <c r="E892" s="2" t="s">
        <v>129</v>
      </c>
      <c r="F892" s="2" t="s">
        <v>755</v>
      </c>
      <c r="G892" s="5">
        <v>-1</v>
      </c>
      <c r="H892" s="5">
        <v>25.25</v>
      </c>
      <c r="I892" s="5">
        <v>-25.25</v>
      </c>
      <c r="J892" s="5">
        <v>-126.25</v>
      </c>
      <c r="K892" s="5" t="str" cm="1">
        <f t="array" ref="K892">_xlfn.LET(_xlpm.d,UPPER(TRIM(CLEAN(SUBSTITUTE(F892,CHAR(160),"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93" spans="1:11" x14ac:dyDescent="0.25">
      <c r="B893" s="21">
        <v>45764</v>
      </c>
      <c r="C893" s="2" t="s">
        <v>1</v>
      </c>
      <c r="D893" s="2" t="s">
        <v>667</v>
      </c>
      <c r="E893" s="2" t="s">
        <v>62</v>
      </c>
      <c r="F893" s="2" t="s">
        <v>755</v>
      </c>
      <c r="G893" s="5">
        <v>-3</v>
      </c>
      <c r="H893" s="5">
        <v>25.25</v>
      </c>
      <c r="I893" s="5">
        <v>-75.75</v>
      </c>
      <c r="J893" s="5">
        <v>-202</v>
      </c>
      <c r="K893" s="5" t="str" cm="1">
        <f t="array" ref="K893">_xlfn.LET(_xlpm.d,UPPER(TRIM(CLEAN(SUBSTITUTE(F893,CHAR(160),"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94" spans="1:11" x14ac:dyDescent="0.25">
      <c r="B894" s="21">
        <v>45909</v>
      </c>
      <c r="C894" s="2" t="s">
        <v>1</v>
      </c>
      <c r="D894" s="2" t="s">
        <v>758</v>
      </c>
      <c r="E894" s="2" t="s">
        <v>49</v>
      </c>
      <c r="F894" s="2" t="s">
        <v>755</v>
      </c>
      <c r="G894" s="5">
        <v>-3</v>
      </c>
      <c r="H894" s="5">
        <v>25.25</v>
      </c>
      <c r="I894" s="5">
        <v>-75.75</v>
      </c>
      <c r="J894" s="5">
        <v>-277.75</v>
      </c>
      <c r="K894" s="5" t="str" cm="1">
        <f t="array" ref="K894">_xlfn.LET(_xlpm.d,UPPER(TRIM(CLEAN(SUBSTITUTE(F894,CHAR(160),"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95" spans="1:11" x14ac:dyDescent="0.25">
      <c r="B895" s="21">
        <v>45923</v>
      </c>
      <c r="C895" s="2" t="s">
        <v>1</v>
      </c>
      <c r="D895" s="2" t="s">
        <v>254</v>
      </c>
      <c r="E895" s="2" t="s">
        <v>49</v>
      </c>
      <c r="F895" s="2" t="s">
        <v>755</v>
      </c>
      <c r="G895" s="5">
        <v>-2</v>
      </c>
      <c r="H895" s="5">
        <v>25.25</v>
      </c>
      <c r="I895" s="5">
        <v>-50.5</v>
      </c>
      <c r="J895" s="5">
        <v>-328.25</v>
      </c>
      <c r="K895" s="5" t="str" cm="1">
        <f t="array" ref="K895">_xlfn.LET(_xlpm.d,UPPER(TRIM(CLEAN(SUBSTITUTE(F895,CHAR(160),"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96" spans="1:11" x14ac:dyDescent="0.25">
      <c r="B896" s="21">
        <v>45944</v>
      </c>
      <c r="C896" s="2" t="s">
        <v>1</v>
      </c>
      <c r="D896" s="2" t="s">
        <v>477</v>
      </c>
      <c r="E896" s="2" t="s">
        <v>49</v>
      </c>
      <c r="F896" s="2" t="s">
        <v>755</v>
      </c>
      <c r="G896" s="5">
        <v>-2</v>
      </c>
      <c r="H896" s="5">
        <v>25.25</v>
      </c>
      <c r="I896" s="5">
        <v>-50.5</v>
      </c>
      <c r="J896" s="5">
        <v>-378.75</v>
      </c>
      <c r="K896" s="5" t="str" cm="1">
        <f t="array" ref="K896">_xlfn.LET(_xlpm.d,UPPER(TRIM(CLEAN(SUBSTITUTE(F896,CHAR(160),"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97" spans="1:11" x14ac:dyDescent="0.25">
      <c r="B897" s="21">
        <v>45954</v>
      </c>
      <c r="C897" s="2" t="s">
        <v>1</v>
      </c>
      <c r="D897" s="2" t="s">
        <v>727</v>
      </c>
      <c r="E897" s="2" t="s">
        <v>76</v>
      </c>
      <c r="F897" s="2" t="s">
        <v>755</v>
      </c>
      <c r="G897" s="5">
        <v>-4</v>
      </c>
      <c r="H897" s="5">
        <v>25.25</v>
      </c>
      <c r="I897" s="5">
        <v>-101</v>
      </c>
      <c r="J897" s="5">
        <v>-479.75</v>
      </c>
      <c r="K897" s="5" t="str" cm="1">
        <f t="array" ref="K897">_xlfn.LET(_xlpm.d,UPPER(TRIM(CLEAN(SUBSTITUTE(F897,CHAR(160),"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98" spans="1:11" x14ac:dyDescent="0.25">
      <c r="B898" s="21">
        <v>45975</v>
      </c>
      <c r="C898" s="2" t="s">
        <v>1</v>
      </c>
      <c r="D898" s="2" t="s">
        <v>759</v>
      </c>
      <c r="E898" s="2" t="s">
        <v>24</v>
      </c>
      <c r="F898" s="2" t="s">
        <v>755</v>
      </c>
      <c r="G898" s="5">
        <v>-10</v>
      </c>
      <c r="H898" s="5">
        <v>25.25</v>
      </c>
      <c r="I898" s="5">
        <v>-252.5</v>
      </c>
      <c r="J898" s="5">
        <v>-732.25</v>
      </c>
      <c r="K898" s="5" t="str" cm="1">
        <f t="array" ref="K898">_xlfn.LET(_xlpm.d,UPPER(TRIM(CLEAN(SUBSTITUTE(F898,CHAR(160),"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899" spans="1:11" x14ac:dyDescent="0.25">
      <c r="B899" s="21">
        <v>46000</v>
      </c>
      <c r="C899" s="2" t="s">
        <v>1</v>
      </c>
      <c r="D899" s="2" t="s">
        <v>574</v>
      </c>
      <c r="E899" s="2" t="s">
        <v>32</v>
      </c>
      <c r="F899" s="2" t="s">
        <v>755</v>
      </c>
      <c r="G899" s="5">
        <v>-1</v>
      </c>
      <c r="H899" s="5">
        <v>25.25</v>
      </c>
      <c r="I899" s="5">
        <v>-25.25</v>
      </c>
      <c r="J899" s="5">
        <v>-757.5</v>
      </c>
      <c r="K899" s="5" t="str" cm="1">
        <f t="array" ref="K899">_xlfn.LET(_xlpm.d,UPPER(TRIM(CLEAN(SUBSTITUTE(F899,CHAR(160),"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00" spans="1:11" x14ac:dyDescent="0.25">
      <c r="B900" s="21">
        <v>46024</v>
      </c>
      <c r="C900" s="2" t="s">
        <v>1</v>
      </c>
      <c r="D900" s="2" t="s">
        <v>75</v>
      </c>
      <c r="E900" s="2" t="s">
        <v>76</v>
      </c>
      <c r="F900" s="2" t="s">
        <v>755</v>
      </c>
      <c r="G900" s="5">
        <v>-1</v>
      </c>
      <c r="H900" s="5">
        <v>25.25</v>
      </c>
      <c r="I900" s="5">
        <v>-25.25</v>
      </c>
      <c r="J900" s="5">
        <v>-782.75</v>
      </c>
      <c r="K900" s="5" t="str" cm="1">
        <f t="array" ref="K900">_xlfn.LET(_xlpm.d,UPPER(TRIM(CLEAN(SUBSTITUTE(F900,CHAR(160),"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01" spans="1:11" x14ac:dyDescent="0.25">
      <c r="B901" s="21">
        <v>46029</v>
      </c>
      <c r="C901" s="2" t="s">
        <v>1</v>
      </c>
      <c r="D901" s="2" t="s">
        <v>503</v>
      </c>
      <c r="E901" s="2" t="s">
        <v>129</v>
      </c>
      <c r="F901" s="2" t="s">
        <v>755</v>
      </c>
      <c r="G901" s="5">
        <v>-10</v>
      </c>
      <c r="H901" s="5">
        <v>25.25</v>
      </c>
      <c r="I901" s="5">
        <v>-252.5</v>
      </c>
      <c r="J901" s="5">
        <v>-1035.25</v>
      </c>
      <c r="K901" s="5" t="str" cm="1">
        <f t="array" ref="K901">_xlfn.LET(_xlpm.d,UPPER(TRIM(CLEAN(SUBSTITUTE(F901,CHAR(160),"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02" spans="1:11" x14ac:dyDescent="0.25">
      <c r="A902" s="11" t="s">
        <v>760</v>
      </c>
      <c r="G902" s="6">
        <v>-41</v>
      </c>
      <c r="I902" s="7">
        <f>I888+I889+I890+I891+I892+I893+I894+I895+I896+I897+I898+I899+I900+I901</f>
        <v>-1035.25</v>
      </c>
      <c r="K902" s="5" t="str" cm="1">
        <f t="array" ref="K902">_xlfn.LET(_xlpm.d,UPPER(TRIM(CLEAN(SUBSTITUTE(F902,CHAR(160),"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03" spans="1:11" x14ac:dyDescent="0.25">
      <c r="A903" s="10" t="s">
        <v>761</v>
      </c>
      <c r="K903" s="5" t="str" cm="1">
        <f t="array" ref="K903">_xlfn.LET(_xlpm.d,UPPER(TRIM(CLEAN(SUBSTITUTE(F903,CHAR(160),"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04" spans="1:11" x14ac:dyDescent="0.25">
      <c r="B904" s="21">
        <v>45692</v>
      </c>
      <c r="C904" s="2" t="s">
        <v>1</v>
      </c>
      <c r="D904" s="2" t="s">
        <v>706</v>
      </c>
      <c r="E904" s="2" t="s">
        <v>27</v>
      </c>
      <c r="F904" s="2" t="s">
        <v>762</v>
      </c>
      <c r="G904" s="5">
        <v>-7</v>
      </c>
      <c r="H904" s="5">
        <v>25.25</v>
      </c>
      <c r="I904" s="5">
        <v>-176.75</v>
      </c>
      <c r="J904" s="5">
        <v>-176.75</v>
      </c>
      <c r="K904" s="5" t="str" cm="1">
        <f t="array" ref="K904">_xlfn.LET(_xlpm.d,UPPER(TRIM(CLEAN(SUBSTITUTE(F904,CHAR(160),"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05" spans="1:11" x14ac:dyDescent="0.25">
      <c r="B905" s="21">
        <v>45700</v>
      </c>
      <c r="C905" s="2" t="s">
        <v>1</v>
      </c>
      <c r="D905" s="2" t="s">
        <v>348</v>
      </c>
      <c r="E905" s="2" t="s">
        <v>129</v>
      </c>
      <c r="F905" s="2" t="s">
        <v>763</v>
      </c>
      <c r="G905" s="5">
        <v>-1</v>
      </c>
      <c r="H905" s="5">
        <v>25.25</v>
      </c>
      <c r="I905" s="5">
        <v>-25.25</v>
      </c>
      <c r="J905" s="5">
        <v>-202</v>
      </c>
      <c r="K905" s="5" t="str" cm="1">
        <f t="array" ref="K905">_xlfn.LET(_xlpm.d,UPPER(TRIM(CLEAN(SUBSTITUTE(F905,CHAR(160),"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06" spans="1:11" x14ac:dyDescent="0.25">
      <c r="B906" s="21">
        <v>45730</v>
      </c>
      <c r="C906" s="2" t="s">
        <v>1</v>
      </c>
      <c r="D906" s="2" t="s">
        <v>665</v>
      </c>
      <c r="E906" s="2" t="s">
        <v>86</v>
      </c>
      <c r="F906" s="2" t="s">
        <v>763</v>
      </c>
      <c r="G906" s="5">
        <v>-2</v>
      </c>
      <c r="H906" s="5">
        <v>25.25</v>
      </c>
      <c r="I906" s="5">
        <v>-50.5</v>
      </c>
      <c r="J906" s="5">
        <v>-252.5</v>
      </c>
      <c r="K906" s="5" t="str" cm="1">
        <f t="array" ref="K906">_xlfn.LET(_xlpm.d,UPPER(TRIM(CLEAN(SUBSTITUTE(F906,CHAR(160),"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07" spans="1:11" x14ac:dyDescent="0.25">
      <c r="B907" s="21">
        <v>45750</v>
      </c>
      <c r="C907" s="2" t="s">
        <v>1</v>
      </c>
      <c r="D907" s="2" t="s">
        <v>666</v>
      </c>
      <c r="E907" s="2" t="s">
        <v>141</v>
      </c>
      <c r="F907" s="2" t="s">
        <v>763</v>
      </c>
      <c r="G907" s="5">
        <v>-1</v>
      </c>
      <c r="H907" s="5">
        <v>25.25</v>
      </c>
      <c r="I907" s="5">
        <v>-25.25</v>
      </c>
      <c r="J907" s="5">
        <v>-277.75</v>
      </c>
      <c r="K907" s="5" t="str" cm="1">
        <f t="array" ref="K907">_xlfn.LET(_xlpm.d,UPPER(TRIM(CLEAN(SUBSTITUTE(F907,CHAR(160),"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08" spans="1:11" x14ac:dyDescent="0.25">
      <c r="B908" s="21">
        <v>45909</v>
      </c>
      <c r="C908" s="2" t="s">
        <v>1</v>
      </c>
      <c r="D908" s="2" t="s">
        <v>717</v>
      </c>
      <c r="E908" s="2" t="s">
        <v>89</v>
      </c>
      <c r="F908" s="2" t="s">
        <v>763</v>
      </c>
      <c r="G908" s="5">
        <v>-1</v>
      </c>
      <c r="H908" s="5">
        <v>25.25</v>
      </c>
      <c r="I908" s="5">
        <v>-25.25</v>
      </c>
      <c r="J908" s="5">
        <v>-303</v>
      </c>
      <c r="K908" s="5" t="str" cm="1">
        <f t="array" ref="K908">_xlfn.LET(_xlpm.d,UPPER(TRIM(CLEAN(SUBSTITUTE(F908,CHAR(160),"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09" spans="1:11" x14ac:dyDescent="0.25">
      <c r="B909" s="21">
        <v>46065</v>
      </c>
      <c r="C909" s="2" t="s">
        <v>1</v>
      </c>
      <c r="D909" s="2" t="s">
        <v>515</v>
      </c>
      <c r="E909" s="2" t="s">
        <v>129</v>
      </c>
      <c r="F909" s="2" t="s">
        <v>763</v>
      </c>
      <c r="G909" s="5">
        <v>-4</v>
      </c>
      <c r="H909" s="5">
        <v>25.25</v>
      </c>
      <c r="I909" s="5">
        <v>-101</v>
      </c>
      <c r="J909" s="5">
        <v>-404</v>
      </c>
      <c r="K909" s="5" t="str" cm="1">
        <f t="array" ref="K909">_xlfn.LET(_xlpm.d,UPPER(TRIM(CLEAN(SUBSTITUTE(F909,CHAR(160),"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10" spans="1:11" x14ac:dyDescent="0.25">
      <c r="B910" s="21">
        <v>46079</v>
      </c>
      <c r="C910" s="2" t="s">
        <v>1</v>
      </c>
      <c r="D910" s="2" t="s">
        <v>597</v>
      </c>
      <c r="E910" s="2" t="s">
        <v>68</v>
      </c>
      <c r="F910" s="2" t="s">
        <v>763</v>
      </c>
      <c r="G910" s="5">
        <v>-1</v>
      </c>
      <c r="H910" s="5">
        <v>25.25</v>
      </c>
      <c r="I910" s="5">
        <v>-25.25</v>
      </c>
      <c r="J910" s="5">
        <v>-429.25</v>
      </c>
      <c r="K910" s="5" t="str" cm="1">
        <f t="array" ref="K910">_xlfn.LET(_xlpm.d,UPPER(TRIM(CLEAN(SUBSTITUTE(F910,CHAR(160),"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11" spans="1:11" x14ac:dyDescent="0.25">
      <c r="B911" s="21">
        <v>46084</v>
      </c>
      <c r="C911" s="2" t="s">
        <v>1</v>
      </c>
      <c r="D911" s="2" t="s">
        <v>125</v>
      </c>
      <c r="E911" s="2" t="s">
        <v>49</v>
      </c>
      <c r="F911" s="2" t="s">
        <v>763</v>
      </c>
      <c r="G911" s="5">
        <v>-8</v>
      </c>
      <c r="H911" s="5">
        <v>25.25</v>
      </c>
      <c r="I911" s="5">
        <v>-202</v>
      </c>
      <c r="J911" s="5">
        <v>-631.25</v>
      </c>
      <c r="K911" s="5" t="str" cm="1">
        <f t="array" ref="K911">_xlfn.LET(_xlpm.d,UPPER(TRIM(CLEAN(SUBSTITUTE(F911,CHAR(160),"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12" spans="1:11" x14ac:dyDescent="0.25">
      <c r="B912" s="21">
        <v>46098</v>
      </c>
      <c r="C912" s="2" t="s">
        <v>1</v>
      </c>
      <c r="D912" s="2" t="s">
        <v>134</v>
      </c>
      <c r="E912" s="2" t="s">
        <v>35</v>
      </c>
      <c r="F912" s="2" t="s">
        <v>763</v>
      </c>
      <c r="G912" s="5">
        <v>-9</v>
      </c>
      <c r="H912" s="5">
        <v>25.25</v>
      </c>
      <c r="I912" s="5">
        <v>-227.25</v>
      </c>
      <c r="J912" s="5">
        <v>-858.5</v>
      </c>
      <c r="K912" s="5" t="str" cm="1">
        <f t="array" ref="K912">_xlfn.LET(_xlpm.d,UPPER(TRIM(CLEAN(SUBSTITUTE(F912,CHAR(160),"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13" spans="1:11" x14ac:dyDescent="0.25">
      <c r="B913" s="21">
        <v>46107</v>
      </c>
      <c r="C913" s="2" t="s">
        <v>1</v>
      </c>
      <c r="D913" s="2" t="s">
        <v>140</v>
      </c>
      <c r="E913" s="2" t="s">
        <v>141</v>
      </c>
      <c r="F913" s="2" t="s">
        <v>762</v>
      </c>
      <c r="G913" s="5">
        <v>-7</v>
      </c>
      <c r="H913" s="5">
        <v>25.25</v>
      </c>
      <c r="I913" s="5">
        <v>-176.75</v>
      </c>
      <c r="J913" s="5">
        <v>-1035.25</v>
      </c>
      <c r="K913" s="5" t="str" cm="1">
        <f t="array" ref="K913">_xlfn.LET(_xlpm.d,UPPER(TRIM(CLEAN(SUBSTITUTE(F913,CHAR(160),"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14" spans="1:11" x14ac:dyDescent="0.25">
      <c r="B914" s="21">
        <v>46107</v>
      </c>
      <c r="C914" s="2" t="s">
        <v>1</v>
      </c>
      <c r="D914" s="2" t="s">
        <v>605</v>
      </c>
      <c r="E914" s="2" t="s">
        <v>68</v>
      </c>
      <c r="F914" s="2" t="s">
        <v>762</v>
      </c>
      <c r="G914" s="5">
        <v>-2</v>
      </c>
      <c r="H914" s="5">
        <v>25.25</v>
      </c>
      <c r="I914" s="5">
        <v>-50.5</v>
      </c>
      <c r="J914" s="5">
        <v>-1085.75</v>
      </c>
      <c r="K914" s="5" t="str" cm="1">
        <f t="array" ref="K914">_xlfn.LET(_xlpm.d,UPPER(TRIM(CLEAN(SUBSTITUTE(F914,CHAR(160),"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15" spans="1:11" x14ac:dyDescent="0.25">
      <c r="B915" s="21">
        <v>46112</v>
      </c>
      <c r="C915" s="2" t="s">
        <v>1</v>
      </c>
      <c r="D915" s="2" t="s">
        <v>734</v>
      </c>
      <c r="E915" s="2" t="s">
        <v>32</v>
      </c>
      <c r="F915" s="2" t="s">
        <v>762</v>
      </c>
      <c r="G915" s="5">
        <v>-6</v>
      </c>
      <c r="H915" s="5">
        <v>25.25</v>
      </c>
      <c r="I915" s="5">
        <v>-151.5</v>
      </c>
      <c r="J915" s="5">
        <v>-1237.25</v>
      </c>
      <c r="K915" s="5" t="str" cm="1">
        <f t="array" ref="K915">_xlfn.LET(_xlpm.d,UPPER(TRIM(CLEAN(SUBSTITUTE(F915,CHAR(160),"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16" spans="1:11" x14ac:dyDescent="0.25">
      <c r="A916" s="11" t="s">
        <v>764</v>
      </c>
      <c r="G916" s="6">
        <v>-49</v>
      </c>
      <c r="I916" s="7">
        <f>I904+I905+I906+I907+I908+I909+I910+I911+I912+I913+I914+I915</f>
        <v>-1237.25</v>
      </c>
      <c r="K916" s="5" t="str" cm="1">
        <f t="array" ref="K916">_xlfn.LET(_xlpm.d,UPPER(TRIM(CLEAN(SUBSTITUTE(F916,CHAR(160),"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17" spans="1:11" x14ac:dyDescent="0.25">
      <c r="A917" s="10" t="s">
        <v>765</v>
      </c>
      <c r="K917" s="5" t="str" cm="1">
        <f t="array" ref="K917">_xlfn.LET(_xlpm.d,UPPER(TRIM(CLEAN(SUBSTITUTE(F917,CHAR(160),"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18" spans="1:11" x14ac:dyDescent="0.25">
      <c r="B918" s="21">
        <v>46031</v>
      </c>
      <c r="C918" s="2" t="s">
        <v>1</v>
      </c>
      <c r="D918" s="2" t="s">
        <v>505</v>
      </c>
      <c r="E918" s="2" t="s">
        <v>99</v>
      </c>
      <c r="F918" s="2" t="s">
        <v>766</v>
      </c>
      <c r="G918" s="5">
        <v>-1</v>
      </c>
      <c r="H918" s="5">
        <v>25.25</v>
      </c>
      <c r="I918" s="5">
        <v>-25.25</v>
      </c>
      <c r="J918" s="5">
        <v>-25.25</v>
      </c>
      <c r="K918" s="5" t="str" cm="1">
        <f t="array" ref="K918">_xlfn.LET(_xlpm.d,UPPER(TRIM(CLEAN(SUBSTITUTE(F918,CHAR(160),"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19" spans="1:11" x14ac:dyDescent="0.25">
      <c r="B919" s="21">
        <v>46031</v>
      </c>
      <c r="C919" s="2" t="s">
        <v>1</v>
      </c>
      <c r="D919" s="2" t="s">
        <v>767</v>
      </c>
      <c r="E919" s="2" t="s">
        <v>76</v>
      </c>
      <c r="F919" s="2" t="s">
        <v>766</v>
      </c>
      <c r="G919" s="5">
        <v>-1</v>
      </c>
      <c r="H919" s="5">
        <v>25.25</v>
      </c>
      <c r="I919" s="5">
        <v>-25.25</v>
      </c>
      <c r="J919" s="5">
        <v>-50.5</v>
      </c>
      <c r="K919" s="5" t="str" cm="1">
        <f t="array" ref="K919">_xlfn.LET(_xlpm.d,UPPER(TRIM(CLEAN(SUBSTITUTE(F919,CHAR(160),"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20" spans="1:11" x14ac:dyDescent="0.25">
      <c r="B920" s="21">
        <v>46056</v>
      </c>
      <c r="C920" s="2" t="s">
        <v>1</v>
      </c>
      <c r="D920" s="2" t="s">
        <v>513</v>
      </c>
      <c r="E920" s="2" t="s">
        <v>49</v>
      </c>
      <c r="F920" s="2" t="s">
        <v>766</v>
      </c>
      <c r="G920" s="5">
        <v>-2</v>
      </c>
      <c r="H920" s="5">
        <v>25.25</v>
      </c>
      <c r="I920" s="5">
        <v>-50.5</v>
      </c>
      <c r="J920" s="5">
        <v>-101</v>
      </c>
      <c r="K920" s="5" t="str" cm="1">
        <f t="array" ref="K920">_xlfn.LET(_xlpm.d,UPPER(TRIM(CLEAN(SUBSTITUTE(F920,CHAR(160),"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21" spans="1:11" x14ac:dyDescent="0.25">
      <c r="B921" s="21">
        <v>46076</v>
      </c>
      <c r="C921" s="2" t="s">
        <v>1</v>
      </c>
      <c r="D921" s="2" t="s">
        <v>106</v>
      </c>
      <c r="E921" s="2" t="s">
        <v>92</v>
      </c>
      <c r="F921" s="2" t="s">
        <v>766</v>
      </c>
      <c r="G921" s="5">
        <v>-2</v>
      </c>
      <c r="H921" s="5">
        <v>25.25</v>
      </c>
      <c r="I921" s="5">
        <v>-50.5</v>
      </c>
      <c r="J921" s="5">
        <v>-151.5</v>
      </c>
      <c r="K921" s="5" t="str" cm="1">
        <f t="array" ref="K921">_xlfn.LET(_xlpm.d,UPPER(TRIM(CLEAN(SUBSTITUTE(F921,CHAR(160),"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22" spans="1:11" x14ac:dyDescent="0.25">
      <c r="B922" s="21">
        <v>46079</v>
      </c>
      <c r="C922" s="2" t="s">
        <v>1</v>
      </c>
      <c r="D922" s="2" t="s">
        <v>597</v>
      </c>
      <c r="E922" s="2" t="s">
        <v>68</v>
      </c>
      <c r="F922" s="2" t="s">
        <v>766</v>
      </c>
      <c r="G922" s="5">
        <v>-1</v>
      </c>
      <c r="H922" s="5">
        <v>25.25</v>
      </c>
      <c r="I922" s="5">
        <v>-25.25</v>
      </c>
      <c r="J922" s="5">
        <v>-176.75</v>
      </c>
      <c r="K922" s="5" t="str" cm="1">
        <f t="array" ref="K922">_xlfn.LET(_xlpm.d,UPPER(TRIM(CLEAN(SUBSTITUTE(F922,CHAR(160),"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23" spans="1:11" x14ac:dyDescent="0.25">
      <c r="B923" s="21">
        <v>46084</v>
      </c>
      <c r="C923" s="2" t="s">
        <v>1</v>
      </c>
      <c r="D923" s="2" t="s">
        <v>125</v>
      </c>
      <c r="E923" s="2" t="s">
        <v>49</v>
      </c>
      <c r="F923" s="2" t="s">
        <v>766</v>
      </c>
      <c r="G923" s="5">
        <v>-6</v>
      </c>
      <c r="H923" s="5">
        <v>25.25</v>
      </c>
      <c r="I923" s="5">
        <v>-151.5</v>
      </c>
      <c r="J923" s="5">
        <v>-328.25</v>
      </c>
      <c r="K923" s="5" t="str" cm="1">
        <f t="array" ref="K923">_xlfn.LET(_xlpm.d,UPPER(TRIM(CLEAN(SUBSTITUTE(F923,CHAR(160),"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24" spans="1:11" x14ac:dyDescent="0.25">
      <c r="B924" s="21">
        <v>46104</v>
      </c>
      <c r="C924" s="2" t="s">
        <v>1</v>
      </c>
      <c r="D924" s="2" t="s">
        <v>524</v>
      </c>
      <c r="E924" s="2" t="s">
        <v>49</v>
      </c>
      <c r="F924" s="2" t="s">
        <v>768</v>
      </c>
      <c r="G924" s="5">
        <v>-3</v>
      </c>
      <c r="H924" s="5">
        <v>25.25</v>
      </c>
      <c r="I924" s="5">
        <v>-75.75</v>
      </c>
      <c r="J924" s="5">
        <v>-404</v>
      </c>
      <c r="K924" s="5" t="str" cm="1">
        <f t="array" ref="K924">_xlfn.LET(_xlpm.d,UPPER(TRIM(CLEAN(SUBSTITUTE(F924,CHAR(160),"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25" spans="1:11" x14ac:dyDescent="0.25">
      <c r="B925" s="21">
        <v>46104</v>
      </c>
      <c r="C925" s="2" t="s">
        <v>1</v>
      </c>
      <c r="D925" s="2" t="s">
        <v>525</v>
      </c>
      <c r="E925" s="2" t="s">
        <v>84</v>
      </c>
      <c r="F925" s="2" t="s">
        <v>768</v>
      </c>
      <c r="G925" s="5">
        <v>-15</v>
      </c>
      <c r="H925" s="5">
        <v>25.25</v>
      </c>
      <c r="I925" s="5">
        <v>-378.75</v>
      </c>
      <c r="J925" s="5">
        <v>-782.75</v>
      </c>
      <c r="K925" s="5" t="str" cm="1">
        <f t="array" ref="K925">_xlfn.LET(_xlpm.d,UPPER(TRIM(CLEAN(SUBSTITUTE(F925,CHAR(160),"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26" spans="1:11" x14ac:dyDescent="0.25">
      <c r="B926" s="21">
        <v>46112</v>
      </c>
      <c r="C926" s="2" t="s">
        <v>1</v>
      </c>
      <c r="D926" s="2" t="s">
        <v>734</v>
      </c>
      <c r="E926" s="2" t="s">
        <v>32</v>
      </c>
      <c r="F926" s="2" t="s">
        <v>768</v>
      </c>
      <c r="G926" s="5">
        <v>-1</v>
      </c>
      <c r="H926" s="5">
        <v>25.25</v>
      </c>
      <c r="I926" s="5">
        <v>-25.25</v>
      </c>
      <c r="J926" s="5">
        <v>-808</v>
      </c>
      <c r="K926" s="5" t="str" cm="1">
        <f t="array" ref="K926">_xlfn.LET(_xlpm.d,UPPER(TRIM(CLEAN(SUBSTITUTE(F926,CHAR(160),"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27" spans="1:11" x14ac:dyDescent="0.25">
      <c r="A927" s="11" t="s">
        <v>769</v>
      </c>
      <c r="G927" s="6">
        <v>-32</v>
      </c>
      <c r="I927" s="8">
        <f>I918+I919+I920+I921+I922+I923+I924+I925+I926</f>
        <v>-808</v>
      </c>
      <c r="K927" s="5" t="str" cm="1">
        <f t="array" ref="K927">_xlfn.LET(_xlpm.d,UPPER(TRIM(CLEAN(SUBSTITUTE(F927,CHAR(160),"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28" spans="1:11" x14ac:dyDescent="0.25">
      <c r="A928" s="10" t="s">
        <v>770</v>
      </c>
      <c r="K928" s="5" t="str" cm="1">
        <f t="array" ref="K928">_xlfn.LET(_xlpm.d,UPPER(TRIM(CLEAN(SUBSTITUTE(F928,CHAR(160),"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29" spans="2:11" x14ac:dyDescent="0.25">
      <c r="B929" s="21">
        <v>45671</v>
      </c>
      <c r="C929" s="2" t="s">
        <v>1</v>
      </c>
      <c r="D929" s="2" t="s">
        <v>610</v>
      </c>
      <c r="E929" s="2" t="s">
        <v>433</v>
      </c>
      <c r="F929" s="2" t="s">
        <v>771</v>
      </c>
      <c r="G929" s="5">
        <v>-5</v>
      </c>
      <c r="H929" s="5">
        <v>25.25</v>
      </c>
      <c r="I929" s="5">
        <v>-126.25</v>
      </c>
      <c r="J929" s="5">
        <v>-126.25</v>
      </c>
      <c r="K929" s="5" t="str" cm="1">
        <f t="array" ref="K929">_xlfn.LET(_xlpm.d,UPPER(TRIM(CLEAN(SUBSTITUTE(F929,CHAR(160),"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30" spans="2:11" x14ac:dyDescent="0.25">
      <c r="B930" s="21">
        <v>45673</v>
      </c>
      <c r="C930" s="2" t="s">
        <v>1</v>
      </c>
      <c r="D930" s="2" t="s">
        <v>338</v>
      </c>
      <c r="E930" s="2" t="s">
        <v>129</v>
      </c>
      <c r="F930" s="2" t="s">
        <v>772</v>
      </c>
      <c r="G930" s="5">
        <v>-1</v>
      </c>
      <c r="H930" s="5">
        <v>25.25</v>
      </c>
      <c r="I930" s="5">
        <v>-25.25</v>
      </c>
      <c r="J930" s="5">
        <v>-151.5</v>
      </c>
      <c r="K930" s="5" t="str" cm="1">
        <f t="array" ref="K930">_xlfn.LET(_xlpm.d,UPPER(TRIM(CLEAN(SUBSTITUTE(F930,CHAR(160),"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31" spans="2:11" x14ac:dyDescent="0.25">
      <c r="B931" s="21">
        <v>45679</v>
      </c>
      <c r="C931" s="2" t="s">
        <v>1</v>
      </c>
      <c r="D931" s="2" t="s">
        <v>653</v>
      </c>
      <c r="E931" s="2" t="s">
        <v>129</v>
      </c>
      <c r="F931" s="2" t="s">
        <v>771</v>
      </c>
      <c r="G931" s="5">
        <v>-3</v>
      </c>
      <c r="H931" s="5">
        <v>25.25</v>
      </c>
      <c r="I931" s="5">
        <v>-75.75</v>
      </c>
      <c r="J931" s="5">
        <v>-227.25</v>
      </c>
      <c r="K931" s="5" t="str" cm="1">
        <f t="array" ref="K931">_xlfn.LET(_xlpm.d,UPPER(TRIM(CLEAN(SUBSTITUTE(F931,CHAR(160),"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32" spans="2:11" x14ac:dyDescent="0.25">
      <c r="B932" s="21">
        <v>45699</v>
      </c>
      <c r="C932" s="2" t="s">
        <v>1</v>
      </c>
      <c r="D932" s="2" t="s">
        <v>657</v>
      </c>
      <c r="E932" s="2" t="s">
        <v>35</v>
      </c>
      <c r="F932" s="2" t="s">
        <v>771</v>
      </c>
      <c r="G932" s="5">
        <v>-6</v>
      </c>
      <c r="H932" s="5">
        <v>25.25</v>
      </c>
      <c r="I932" s="5">
        <v>-151.5</v>
      </c>
      <c r="J932" s="5">
        <v>-378.75</v>
      </c>
      <c r="K932" s="5" t="str" cm="1">
        <f t="array" ref="K932">_xlfn.LET(_xlpm.d,UPPER(TRIM(CLEAN(SUBSTITUTE(F932,CHAR(160),"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33" spans="2:11" x14ac:dyDescent="0.25">
      <c r="B933" s="21">
        <v>45713</v>
      </c>
      <c r="C933" s="2" t="s">
        <v>1</v>
      </c>
      <c r="D933" s="2" t="s">
        <v>773</v>
      </c>
      <c r="E933" s="2" t="s">
        <v>148</v>
      </c>
      <c r="F933" s="2" t="s">
        <v>771</v>
      </c>
      <c r="G933" s="5">
        <v>-7</v>
      </c>
      <c r="H933" s="5">
        <v>25.25</v>
      </c>
      <c r="I933" s="5">
        <v>-176.75</v>
      </c>
      <c r="J933" s="5">
        <v>-555.5</v>
      </c>
      <c r="K933" s="5" t="str" cm="1">
        <f t="array" ref="K933">_xlfn.LET(_xlpm.d,UPPER(TRIM(CLEAN(SUBSTITUTE(F933,CHAR(160),"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34" spans="2:11" x14ac:dyDescent="0.25">
      <c r="B934" s="21">
        <v>45750</v>
      </c>
      <c r="C934" s="2" t="s">
        <v>1</v>
      </c>
      <c r="D934" s="2" t="s">
        <v>666</v>
      </c>
      <c r="E934" s="2" t="s">
        <v>141</v>
      </c>
      <c r="F934" s="2" t="s">
        <v>771</v>
      </c>
      <c r="G934" s="5">
        <v>-2</v>
      </c>
      <c r="H934" s="5">
        <v>25.25</v>
      </c>
      <c r="I934" s="5">
        <v>-50.5</v>
      </c>
      <c r="J934" s="5">
        <v>-606</v>
      </c>
      <c r="K934" s="5" t="str" cm="1">
        <f t="array" ref="K934">_xlfn.LET(_xlpm.d,UPPER(TRIM(CLEAN(SUBSTITUTE(F934,CHAR(160),"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35" spans="2:11" x14ac:dyDescent="0.25">
      <c r="B935" s="21">
        <v>45764</v>
      </c>
      <c r="C935" s="2" t="s">
        <v>1</v>
      </c>
      <c r="D935" s="2" t="s">
        <v>667</v>
      </c>
      <c r="E935" s="2" t="s">
        <v>62</v>
      </c>
      <c r="F935" s="2" t="s">
        <v>771</v>
      </c>
      <c r="G935" s="5">
        <v>-8</v>
      </c>
      <c r="H935" s="5">
        <v>25.25</v>
      </c>
      <c r="I935" s="5">
        <v>-202</v>
      </c>
      <c r="J935" s="5">
        <v>-808</v>
      </c>
      <c r="K935" s="5" t="str" cm="1">
        <f t="array" ref="K935">_xlfn.LET(_xlpm.d,UPPER(TRIM(CLEAN(SUBSTITUTE(F935,CHAR(160),"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36" spans="2:11" x14ac:dyDescent="0.25">
      <c r="B936" s="21">
        <v>45785</v>
      </c>
      <c r="C936" s="2" t="s">
        <v>1</v>
      </c>
      <c r="D936" s="2" t="s">
        <v>405</v>
      </c>
      <c r="E936" s="2" t="s">
        <v>97</v>
      </c>
      <c r="F936" s="2" t="s">
        <v>770</v>
      </c>
      <c r="G936" s="5">
        <v>-15</v>
      </c>
      <c r="H936" s="5">
        <v>25.25</v>
      </c>
      <c r="I936" s="5">
        <v>-378.75</v>
      </c>
      <c r="J936" s="5">
        <v>-1186.75</v>
      </c>
      <c r="K936" s="5" t="str" cm="1">
        <f t="array" ref="K936">_xlfn.LET(_xlpm.d,UPPER(TRIM(CLEAN(SUBSTITUTE(F936,CHAR(160),"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37" spans="2:11" x14ac:dyDescent="0.25">
      <c r="B937" s="21">
        <v>45785</v>
      </c>
      <c r="C937" s="2" t="s">
        <v>1</v>
      </c>
      <c r="D937" s="2" t="s">
        <v>696</v>
      </c>
      <c r="E937" s="2" t="s">
        <v>84</v>
      </c>
      <c r="F937" s="2" t="s">
        <v>770</v>
      </c>
      <c r="G937" s="5">
        <v>-10</v>
      </c>
      <c r="H937" s="5">
        <v>25.25</v>
      </c>
      <c r="I937" s="5">
        <v>-252.5</v>
      </c>
      <c r="J937" s="5">
        <v>-1439.25</v>
      </c>
      <c r="K937" s="5" t="str" cm="1">
        <f t="array" ref="K937">_xlfn.LET(_xlpm.d,UPPER(TRIM(CLEAN(SUBSTITUTE(F937,CHAR(160),"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38" spans="2:11" x14ac:dyDescent="0.25">
      <c r="B938" s="21">
        <v>45786</v>
      </c>
      <c r="C938" s="2" t="s">
        <v>1</v>
      </c>
      <c r="D938" s="2" t="s">
        <v>564</v>
      </c>
      <c r="E938" s="2" t="s">
        <v>565</v>
      </c>
      <c r="F938" s="2" t="s">
        <v>771</v>
      </c>
      <c r="G938" s="5">
        <v>-1</v>
      </c>
      <c r="H938" s="5">
        <v>25.25</v>
      </c>
      <c r="I938" s="5">
        <v>-25.25</v>
      </c>
      <c r="J938" s="5">
        <v>-1464.5</v>
      </c>
      <c r="K938" s="5" t="str" cm="1">
        <f t="array" ref="K938">_xlfn.LET(_xlpm.d,UPPER(TRIM(CLEAN(SUBSTITUTE(F938,CHAR(160),"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39" spans="2:11" x14ac:dyDescent="0.25">
      <c r="B939" s="21">
        <v>45800</v>
      </c>
      <c r="C939" s="2" t="s">
        <v>1</v>
      </c>
      <c r="D939" s="2" t="s">
        <v>710</v>
      </c>
      <c r="E939" s="2" t="s">
        <v>76</v>
      </c>
      <c r="F939" s="2" t="s">
        <v>771</v>
      </c>
      <c r="G939" s="5">
        <v>-10</v>
      </c>
      <c r="H939" s="5">
        <v>25.25</v>
      </c>
      <c r="I939" s="5">
        <v>-252.5</v>
      </c>
      <c r="J939" s="5">
        <v>-1717</v>
      </c>
      <c r="K939" s="5" t="str" cm="1">
        <f t="array" ref="K939">_xlfn.LET(_xlpm.d,UPPER(TRIM(CLEAN(SUBSTITUTE(F939,CHAR(160),"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40" spans="2:11" x14ac:dyDescent="0.25">
      <c r="B940" s="21">
        <v>45804</v>
      </c>
      <c r="C940" s="2" t="s">
        <v>1</v>
      </c>
      <c r="D940" s="2" t="s">
        <v>417</v>
      </c>
      <c r="E940" s="2" t="s">
        <v>49</v>
      </c>
      <c r="F940" s="2" t="s">
        <v>771</v>
      </c>
      <c r="G940" s="5">
        <v>-1</v>
      </c>
      <c r="H940" s="5">
        <v>25.25</v>
      </c>
      <c r="I940" s="5">
        <v>-25.25</v>
      </c>
      <c r="J940" s="5">
        <v>-1742.25</v>
      </c>
      <c r="K940" s="5" t="str" cm="1">
        <f t="array" ref="K940">_xlfn.LET(_xlpm.d,UPPER(TRIM(CLEAN(SUBSTITUTE(F940,CHAR(160),"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41" spans="2:11" x14ac:dyDescent="0.25">
      <c r="B941" s="21">
        <v>45818</v>
      </c>
      <c r="C941" s="2" t="s">
        <v>1</v>
      </c>
      <c r="D941" s="2" t="s">
        <v>176</v>
      </c>
      <c r="E941" s="2" t="s">
        <v>159</v>
      </c>
      <c r="F941" s="2" t="s">
        <v>771</v>
      </c>
      <c r="G941" s="5">
        <v>-4</v>
      </c>
      <c r="H941" s="5">
        <v>25.25</v>
      </c>
      <c r="I941" s="5">
        <v>-101</v>
      </c>
      <c r="J941" s="5">
        <v>-1843.25</v>
      </c>
      <c r="K941" s="5" t="str" cm="1">
        <f t="array" ref="K941">_xlfn.LET(_xlpm.d,UPPER(TRIM(CLEAN(SUBSTITUTE(F941,CHAR(160),"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42" spans="2:11" x14ac:dyDescent="0.25">
      <c r="B942" s="21">
        <v>45826</v>
      </c>
      <c r="C942" s="2" t="s">
        <v>1</v>
      </c>
      <c r="D942" s="2" t="s">
        <v>677</v>
      </c>
      <c r="E942" s="2" t="s">
        <v>92</v>
      </c>
      <c r="F942" s="2" t="s">
        <v>771</v>
      </c>
      <c r="G942" s="5">
        <v>-1</v>
      </c>
      <c r="H942" s="5">
        <v>25.25</v>
      </c>
      <c r="I942" s="5">
        <v>-25.25</v>
      </c>
      <c r="J942" s="5">
        <v>-1868.5</v>
      </c>
      <c r="K942" s="5" t="str" cm="1">
        <f t="array" ref="K942">_xlfn.LET(_xlpm.d,UPPER(TRIM(CLEAN(SUBSTITUTE(F942,CHAR(160),"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43" spans="2:11" x14ac:dyDescent="0.25">
      <c r="B943" s="21">
        <v>45826</v>
      </c>
      <c r="C943" s="2" t="s">
        <v>1</v>
      </c>
      <c r="D943" s="2" t="s">
        <v>624</v>
      </c>
      <c r="E943" s="2" t="s">
        <v>32</v>
      </c>
      <c r="F943" s="2" t="s">
        <v>771</v>
      </c>
      <c r="G943" s="5">
        <v>-1</v>
      </c>
      <c r="H943" s="5">
        <v>25.25</v>
      </c>
      <c r="I943" s="5">
        <v>-25.25</v>
      </c>
      <c r="J943" s="5">
        <v>-1893.75</v>
      </c>
      <c r="K943" s="5" t="str" cm="1">
        <f t="array" ref="K943">_xlfn.LET(_xlpm.d,UPPER(TRIM(CLEAN(SUBSTITUTE(F943,CHAR(160),"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44" spans="2:11" x14ac:dyDescent="0.25">
      <c r="B944" s="21">
        <v>45862</v>
      </c>
      <c r="C944" s="2" t="s">
        <v>1</v>
      </c>
      <c r="D944" s="2" t="s">
        <v>774</v>
      </c>
      <c r="E944" s="2" t="s">
        <v>19</v>
      </c>
      <c r="F944" s="2" t="s">
        <v>771</v>
      </c>
      <c r="G944" s="5">
        <v>-12</v>
      </c>
      <c r="H944" s="5">
        <v>25.25</v>
      </c>
      <c r="I944" s="5">
        <v>-303</v>
      </c>
      <c r="J944" s="5">
        <v>-2196.75</v>
      </c>
      <c r="K944" s="5" t="str" cm="1">
        <f t="array" ref="K944">_xlfn.LET(_xlpm.d,UPPER(TRIM(CLEAN(SUBSTITUTE(F944,CHAR(160),"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45" spans="1:11" x14ac:dyDescent="0.25">
      <c r="B945" s="21">
        <v>45882</v>
      </c>
      <c r="C945" s="2" t="s">
        <v>1</v>
      </c>
      <c r="D945" s="2" t="s">
        <v>775</v>
      </c>
      <c r="E945" s="2" t="s">
        <v>35</v>
      </c>
      <c r="F945" s="2" t="s">
        <v>771</v>
      </c>
      <c r="G945" s="5">
        <v>-20</v>
      </c>
      <c r="H945" s="5">
        <v>25.25</v>
      </c>
      <c r="I945" s="5">
        <v>-505</v>
      </c>
      <c r="J945" s="5">
        <v>-2701.75</v>
      </c>
      <c r="K945" s="5" t="str" cm="1">
        <f t="array" ref="K945">_xlfn.LET(_xlpm.d,UPPER(TRIM(CLEAN(SUBSTITUTE(F945,CHAR(160),"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46" spans="1:11" x14ac:dyDescent="0.25">
      <c r="B946" s="21">
        <v>45891</v>
      </c>
      <c r="C946" s="2" t="s">
        <v>1</v>
      </c>
      <c r="D946" s="2" t="s">
        <v>628</v>
      </c>
      <c r="E946" s="2" t="s">
        <v>62</v>
      </c>
      <c r="F946" s="2" t="s">
        <v>771</v>
      </c>
      <c r="G946" s="5">
        <v>-4</v>
      </c>
      <c r="H946" s="5">
        <v>25.25</v>
      </c>
      <c r="I946" s="5">
        <v>-101</v>
      </c>
      <c r="J946" s="5">
        <v>-2802.75</v>
      </c>
      <c r="K946" s="5" t="str" cm="1">
        <f t="array" ref="K946">_xlfn.LET(_xlpm.d,UPPER(TRIM(CLEAN(SUBSTITUTE(F946,CHAR(160),"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47" spans="1:11" x14ac:dyDescent="0.25">
      <c r="B947" s="21">
        <v>45897</v>
      </c>
      <c r="C947" s="2" t="s">
        <v>1</v>
      </c>
      <c r="D947" s="2" t="s">
        <v>741</v>
      </c>
      <c r="E947" s="2" t="s">
        <v>68</v>
      </c>
      <c r="F947" s="2" t="s">
        <v>771</v>
      </c>
      <c r="G947" s="5">
        <v>-1</v>
      </c>
      <c r="H947" s="5">
        <v>25.25</v>
      </c>
      <c r="I947" s="5">
        <v>-25.25</v>
      </c>
      <c r="J947" s="5">
        <v>-2828</v>
      </c>
      <c r="K947" s="5" t="str" cm="1">
        <f t="array" ref="K947">_xlfn.LET(_xlpm.d,UPPER(TRIM(CLEAN(SUBSTITUTE(F947,CHAR(160),"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48" spans="1:11" x14ac:dyDescent="0.25">
      <c r="B948" s="21">
        <v>45961</v>
      </c>
      <c r="C948" s="2" t="s">
        <v>1</v>
      </c>
      <c r="D948" s="2" t="s">
        <v>776</v>
      </c>
      <c r="E948" s="2" t="s">
        <v>86</v>
      </c>
      <c r="F948" s="2" t="s">
        <v>771</v>
      </c>
      <c r="G948" s="5">
        <v>-1</v>
      </c>
      <c r="H948" s="5">
        <v>25.25</v>
      </c>
      <c r="I948" s="5">
        <v>-25.25</v>
      </c>
      <c r="J948" s="5">
        <v>-2853.25</v>
      </c>
      <c r="K948" s="5" t="str" cm="1">
        <f t="array" ref="K948">_xlfn.LET(_xlpm.d,UPPER(TRIM(CLEAN(SUBSTITUTE(F948,CHAR(160),"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49" spans="1:11" x14ac:dyDescent="0.25">
      <c r="B949" s="21">
        <v>45981</v>
      </c>
      <c r="C949" s="2" t="s">
        <v>1</v>
      </c>
      <c r="D949" s="2" t="s">
        <v>777</v>
      </c>
      <c r="E949" s="2" t="s">
        <v>129</v>
      </c>
      <c r="F949" s="2" t="s">
        <v>771</v>
      </c>
      <c r="G949" s="5">
        <v>-1</v>
      </c>
      <c r="H949" s="5">
        <v>25.25</v>
      </c>
      <c r="I949" s="5">
        <v>-25.25</v>
      </c>
      <c r="J949" s="5">
        <v>-2878.5</v>
      </c>
      <c r="K949" s="5" t="str" cm="1">
        <f t="array" ref="K949">_xlfn.LET(_xlpm.d,UPPER(TRIM(CLEAN(SUBSTITUTE(F949,CHAR(160),"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50" spans="1:11" x14ac:dyDescent="0.25">
      <c r="B950" s="21">
        <v>46076</v>
      </c>
      <c r="C950" s="2" t="s">
        <v>1</v>
      </c>
      <c r="D950" s="2" t="s">
        <v>106</v>
      </c>
      <c r="E950" s="2" t="s">
        <v>92</v>
      </c>
      <c r="F950" s="2" t="s">
        <v>771</v>
      </c>
      <c r="G950" s="5">
        <v>-2</v>
      </c>
      <c r="H950" s="5">
        <v>25.25</v>
      </c>
      <c r="I950" s="5">
        <v>-50.5</v>
      </c>
      <c r="J950" s="5">
        <v>-2929</v>
      </c>
      <c r="K950" s="5" t="str" cm="1">
        <f t="array" ref="K950">_xlfn.LET(_xlpm.d,UPPER(TRIM(CLEAN(SUBSTITUTE(F950,CHAR(160),"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51" spans="1:11" x14ac:dyDescent="0.25">
      <c r="B951" s="21">
        <v>46104</v>
      </c>
      <c r="C951" s="2" t="s">
        <v>1</v>
      </c>
      <c r="D951" s="2" t="s">
        <v>778</v>
      </c>
      <c r="E951" s="2" t="s">
        <v>19</v>
      </c>
      <c r="F951" s="2" t="s">
        <v>772</v>
      </c>
      <c r="G951" s="5">
        <v>-10</v>
      </c>
      <c r="H951" s="5">
        <v>25.25</v>
      </c>
      <c r="I951" s="5">
        <v>-252.5</v>
      </c>
      <c r="J951" s="5">
        <v>-3181.5</v>
      </c>
      <c r="K951" s="5" t="str" cm="1">
        <f t="array" ref="K951">_xlfn.LET(_xlpm.d,UPPER(TRIM(CLEAN(SUBSTITUTE(F951,CHAR(160),"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52" spans="1:11" x14ac:dyDescent="0.25">
      <c r="B952" s="21">
        <v>46105</v>
      </c>
      <c r="C952" s="2" t="s">
        <v>1</v>
      </c>
      <c r="D952" s="2" t="s">
        <v>45</v>
      </c>
      <c r="E952" s="2" t="s">
        <v>29</v>
      </c>
      <c r="F952" s="2" t="s">
        <v>772</v>
      </c>
      <c r="G952" s="5">
        <v>-1</v>
      </c>
      <c r="H952" s="5">
        <v>25.25</v>
      </c>
      <c r="I952" s="5">
        <v>-25.25</v>
      </c>
      <c r="J952" s="5">
        <v>-3206.75</v>
      </c>
      <c r="K952" s="5" t="str" cm="1">
        <f t="array" ref="K952">_xlfn.LET(_xlpm.d,UPPER(TRIM(CLEAN(SUBSTITUTE(F952,CHAR(160),"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53" spans="1:11" x14ac:dyDescent="0.25">
      <c r="B953" s="21">
        <v>46105</v>
      </c>
      <c r="C953" s="2" t="s">
        <v>1</v>
      </c>
      <c r="D953" s="2" t="s">
        <v>733</v>
      </c>
      <c r="E953" s="2" t="s">
        <v>159</v>
      </c>
      <c r="F953" s="2" t="s">
        <v>772</v>
      </c>
      <c r="G953" s="5">
        <v>-1</v>
      </c>
      <c r="H953" s="5">
        <v>25.25</v>
      </c>
      <c r="I953" s="5">
        <v>-25.25</v>
      </c>
      <c r="J953" s="5">
        <v>-3232</v>
      </c>
      <c r="K953" s="5" t="str" cm="1">
        <f t="array" ref="K953">_xlfn.LET(_xlpm.d,UPPER(TRIM(CLEAN(SUBSTITUTE(F953,CHAR(160),"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54" spans="1:11" x14ac:dyDescent="0.25">
      <c r="B954" s="21">
        <v>46107</v>
      </c>
      <c r="C954" s="2" t="s">
        <v>1</v>
      </c>
      <c r="D954" s="2" t="s">
        <v>140</v>
      </c>
      <c r="E954" s="2" t="s">
        <v>141</v>
      </c>
      <c r="F954" s="2" t="s">
        <v>772</v>
      </c>
      <c r="G954" s="5">
        <v>-7</v>
      </c>
      <c r="H954" s="5">
        <v>25.25</v>
      </c>
      <c r="I954" s="5">
        <v>-176.75</v>
      </c>
      <c r="J954" s="5">
        <v>-3408.75</v>
      </c>
      <c r="K954" s="5" t="str" cm="1">
        <f t="array" ref="K954">_xlfn.LET(_xlpm.d,UPPER(TRIM(CLEAN(SUBSTITUTE(F954,CHAR(160),"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55" spans="1:11" x14ac:dyDescent="0.25">
      <c r="B955" s="21">
        <v>46112</v>
      </c>
      <c r="C955" s="2" t="s">
        <v>1</v>
      </c>
      <c r="D955" s="2" t="s">
        <v>779</v>
      </c>
      <c r="E955" s="2" t="s">
        <v>49</v>
      </c>
      <c r="F955" s="2" t="s">
        <v>772</v>
      </c>
      <c r="G955" s="5">
        <v>-1</v>
      </c>
      <c r="H955" s="5">
        <v>25.25</v>
      </c>
      <c r="I955" s="5">
        <v>-25.25</v>
      </c>
      <c r="J955" s="5">
        <v>-3434</v>
      </c>
      <c r="K955" s="5" t="str" cm="1">
        <f t="array" ref="K955">_xlfn.LET(_xlpm.d,UPPER(TRIM(CLEAN(SUBSTITUTE(F955,CHAR(160),"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56" spans="1:11" x14ac:dyDescent="0.25">
      <c r="A956" s="11" t="s">
        <v>780</v>
      </c>
      <c r="G956" s="6">
        <v>-136</v>
      </c>
      <c r="I956" s="7">
        <f>I929+I930+I931+I932+I933+I934+I935+I936+I937+I938+I939+I940+I941+I942+I943+I944+I945+I946+I947+I948+I949+I950+I951+I952+I953+I954+I955</f>
        <v>-3434</v>
      </c>
      <c r="K956" s="5" t="str" cm="1">
        <f t="array" ref="K956">_xlfn.LET(_xlpm.d,UPPER(TRIM(CLEAN(SUBSTITUTE(F956,CHAR(160),"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57" spans="1:11" x14ac:dyDescent="0.25">
      <c r="A957" s="10" t="s">
        <v>781</v>
      </c>
      <c r="K957" s="5" t="str" cm="1">
        <f t="array" ref="K957">_xlfn.LET(_xlpm.d,UPPER(TRIM(CLEAN(SUBSTITUTE(F957,CHAR(160),"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58" spans="1:11" x14ac:dyDescent="0.25">
      <c r="B958" s="21">
        <v>46052</v>
      </c>
      <c r="C958" s="2" t="s">
        <v>1</v>
      </c>
      <c r="D958" s="2" t="s">
        <v>782</v>
      </c>
      <c r="E958" s="2" t="s">
        <v>783</v>
      </c>
      <c r="F958" s="2" t="s">
        <v>781</v>
      </c>
      <c r="G958" s="5">
        <v>-120</v>
      </c>
      <c r="H958" s="5">
        <v>25.23</v>
      </c>
      <c r="I958" s="5">
        <v>-3027.6</v>
      </c>
      <c r="J958" s="5">
        <v>-3027.6</v>
      </c>
      <c r="K958" s="5" t="str" cm="1">
        <f t="array" ref="K958">_xlfn.LET(_xlpm.d,UPPER(TRIM(CLEAN(SUBSTITUTE(F958,CHAR(160),"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959" spans="1:11" x14ac:dyDescent="0.25">
      <c r="A959" s="11" t="s">
        <v>784</v>
      </c>
      <c r="G959" s="6">
        <v>-120</v>
      </c>
      <c r="I959" s="7">
        <f>I958</f>
        <v>-3027.6</v>
      </c>
      <c r="K959" s="5" t="str" cm="1">
        <f t="array" ref="K959">_xlfn.LET(_xlpm.d,UPPER(TRIM(CLEAN(SUBSTITUTE(F959,CHAR(160),"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60" spans="1:11" x14ac:dyDescent="0.25">
      <c r="A960" s="10" t="s">
        <v>785</v>
      </c>
      <c r="K960" s="5" t="str" cm="1">
        <f t="array" ref="K960">_xlfn.LET(_xlpm.d,UPPER(TRIM(CLEAN(SUBSTITUTE(F960,CHAR(160),"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61" spans="1:11" x14ac:dyDescent="0.25">
      <c r="B961" s="21">
        <v>45680</v>
      </c>
      <c r="C961" s="2" t="s">
        <v>1</v>
      </c>
      <c r="D961" s="2" t="s">
        <v>786</v>
      </c>
      <c r="E961" s="2" t="s">
        <v>141</v>
      </c>
      <c r="F961" s="2" t="s">
        <v>787</v>
      </c>
      <c r="G961" s="5">
        <v>-30</v>
      </c>
      <c r="H961" s="5">
        <v>12.2</v>
      </c>
      <c r="I961" s="5">
        <v>-366</v>
      </c>
      <c r="J961" s="5">
        <v>-366</v>
      </c>
      <c r="K961" s="5" t="str" cm="1">
        <f t="array" ref="K961">_xlfn.LET(_xlpm.d,UPPER(TRIM(CLEAN(SUBSTITUTE(F961,CHAR(160),"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62" spans="1:11" x14ac:dyDescent="0.25">
      <c r="B962" s="21">
        <v>45751</v>
      </c>
      <c r="C962" s="2" t="s">
        <v>1</v>
      </c>
      <c r="D962" s="2" t="s">
        <v>788</v>
      </c>
      <c r="E962" s="2" t="s">
        <v>9</v>
      </c>
      <c r="F962" s="2" t="s">
        <v>787</v>
      </c>
      <c r="G962" s="5">
        <v>-2</v>
      </c>
      <c r="H962" s="5">
        <v>12.2</v>
      </c>
      <c r="I962" s="5">
        <v>-24.4</v>
      </c>
      <c r="J962" s="5">
        <v>-390.4</v>
      </c>
      <c r="K962" s="5" t="str" cm="1">
        <f t="array" ref="K962">_xlfn.LET(_xlpm.d,UPPER(TRIM(CLEAN(SUBSTITUTE(F962,CHAR(160),"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63" spans="1:11" x14ac:dyDescent="0.25">
      <c r="B963" s="21">
        <v>45779</v>
      </c>
      <c r="C963" s="2" t="s">
        <v>1</v>
      </c>
      <c r="D963" s="2" t="s">
        <v>789</v>
      </c>
      <c r="E963" s="2" t="s">
        <v>74</v>
      </c>
      <c r="F963" s="2" t="s">
        <v>787</v>
      </c>
      <c r="G963" s="5">
        <v>-3</v>
      </c>
      <c r="H963" s="5">
        <v>12.2</v>
      </c>
      <c r="I963" s="5">
        <v>-36.6</v>
      </c>
      <c r="J963" s="5">
        <v>-427</v>
      </c>
      <c r="K963" s="5" t="str" cm="1">
        <f t="array" ref="K963">_xlfn.LET(_xlpm.d,UPPER(TRIM(CLEAN(SUBSTITUTE(F963,CHAR(160),"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64" spans="1:11" x14ac:dyDescent="0.25">
      <c r="B964" s="21">
        <v>45890</v>
      </c>
      <c r="C964" s="2" t="s">
        <v>1</v>
      </c>
      <c r="D964" s="2" t="s">
        <v>790</v>
      </c>
      <c r="E964" s="2" t="s">
        <v>791</v>
      </c>
      <c r="F964" s="2" t="s">
        <v>787</v>
      </c>
      <c r="G964" s="5">
        <v>-4</v>
      </c>
      <c r="H964" s="5">
        <v>12.8</v>
      </c>
      <c r="I964" s="5">
        <v>-51.2</v>
      </c>
      <c r="J964" s="5">
        <v>-478.2</v>
      </c>
      <c r="K964" s="5" t="str" cm="1">
        <f t="array" ref="K964">_xlfn.LET(_xlpm.d,UPPER(TRIM(CLEAN(SUBSTITUTE(F964,CHAR(160),"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65" spans="1:11" x14ac:dyDescent="0.25">
      <c r="B965" s="21">
        <v>45904</v>
      </c>
      <c r="C965" s="2" t="s">
        <v>1</v>
      </c>
      <c r="D965" s="2" t="s">
        <v>792</v>
      </c>
      <c r="E965" s="2" t="s">
        <v>791</v>
      </c>
      <c r="F965" s="2" t="s">
        <v>787</v>
      </c>
      <c r="G965" s="5">
        <v>-3</v>
      </c>
      <c r="H965" s="5">
        <v>12.8</v>
      </c>
      <c r="I965" s="5">
        <v>-38.4</v>
      </c>
      <c r="J965" s="5">
        <v>-516.6</v>
      </c>
      <c r="K965" s="5" t="str" cm="1">
        <f t="array" ref="K965">_xlfn.LET(_xlpm.d,UPPER(TRIM(CLEAN(SUBSTITUTE(F965,CHAR(160),"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66" spans="1:11" x14ac:dyDescent="0.25">
      <c r="B966" s="21">
        <v>45937</v>
      </c>
      <c r="C966" s="2" t="s">
        <v>1</v>
      </c>
      <c r="D966" s="2" t="s">
        <v>793</v>
      </c>
      <c r="E966" s="2" t="s">
        <v>9</v>
      </c>
      <c r="F966" s="2" t="s">
        <v>787</v>
      </c>
      <c r="G966" s="5">
        <v>-30</v>
      </c>
      <c r="H966" s="5">
        <v>12.8</v>
      </c>
      <c r="I966" s="5">
        <v>-384</v>
      </c>
      <c r="J966" s="5">
        <v>-900.6</v>
      </c>
      <c r="K966" s="5" t="str" cm="1">
        <f t="array" ref="K966">_xlfn.LET(_xlpm.d,UPPER(TRIM(CLEAN(SUBSTITUTE(F966,CHAR(160),"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67" spans="1:11" x14ac:dyDescent="0.25">
      <c r="B967" s="21">
        <v>45960</v>
      </c>
      <c r="C967" s="2" t="s">
        <v>1</v>
      </c>
      <c r="D967" s="2" t="s">
        <v>794</v>
      </c>
      <c r="E967" s="2" t="s">
        <v>74</v>
      </c>
      <c r="F967" s="2" t="s">
        <v>787</v>
      </c>
      <c r="G967" s="5">
        <v>-3</v>
      </c>
      <c r="H967" s="5">
        <v>12.8</v>
      </c>
      <c r="I967" s="5">
        <v>-38.4</v>
      </c>
      <c r="J967" s="5">
        <v>-939</v>
      </c>
      <c r="K967" s="5" t="str" cm="1">
        <f t="array" ref="K967">_xlfn.LET(_xlpm.d,UPPER(TRIM(CLEAN(SUBSTITUTE(F967,CHAR(160),"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68" spans="1:11" x14ac:dyDescent="0.25">
      <c r="B968" s="21">
        <v>45982</v>
      </c>
      <c r="C968" s="2" t="s">
        <v>1</v>
      </c>
      <c r="D968" s="2" t="s">
        <v>795</v>
      </c>
      <c r="E968" s="2" t="s">
        <v>82</v>
      </c>
      <c r="F968" s="2" t="s">
        <v>787</v>
      </c>
      <c r="G968" s="5">
        <v>-3</v>
      </c>
      <c r="H968" s="5">
        <v>12.8</v>
      </c>
      <c r="I968" s="5">
        <v>-38.4</v>
      </c>
      <c r="J968" s="5">
        <v>-977.4</v>
      </c>
      <c r="K968" s="5" t="str" cm="1">
        <f t="array" ref="K968">_xlfn.LET(_xlpm.d,UPPER(TRIM(CLEAN(SUBSTITUTE(F968,CHAR(160),"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69" spans="1:11" x14ac:dyDescent="0.25">
      <c r="A969" s="11" t="s">
        <v>796</v>
      </c>
      <c r="G969" s="6">
        <v>-78</v>
      </c>
      <c r="I969" s="8">
        <f>I961+I962+I963+I964+I965+I966+I967+I968</f>
        <v>-977.4</v>
      </c>
      <c r="K969" s="5" t="str" cm="1">
        <f t="array" ref="K969">_xlfn.LET(_xlpm.d,UPPER(TRIM(CLEAN(SUBSTITUTE(F969,CHAR(160),"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70" spans="1:11" x14ac:dyDescent="0.25">
      <c r="A970" s="10" t="s">
        <v>797</v>
      </c>
      <c r="K970" s="5" t="str" cm="1">
        <f t="array" ref="K970">_xlfn.LET(_xlpm.d,UPPER(TRIM(CLEAN(SUBSTITUTE(F970,CHAR(160),"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71" spans="1:11" x14ac:dyDescent="0.25">
      <c r="B971" s="21">
        <v>45702</v>
      </c>
      <c r="C971" s="2" t="s">
        <v>1</v>
      </c>
      <c r="D971" s="2" t="s">
        <v>798</v>
      </c>
      <c r="E971" s="2" t="s">
        <v>3</v>
      </c>
      <c r="F971" s="2" t="s">
        <v>799</v>
      </c>
      <c r="G971" s="5">
        <v>-30</v>
      </c>
      <c r="H971" s="5">
        <v>12.3</v>
      </c>
      <c r="I971" s="5">
        <v>-369</v>
      </c>
      <c r="J971" s="5">
        <v>-369</v>
      </c>
      <c r="K971" s="5" t="str" cm="1">
        <f t="array" ref="K971">_xlfn.LET(_xlpm.d,UPPER(TRIM(CLEAN(SUBSTITUTE(F971,CHAR(160),"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72" spans="1:11" x14ac:dyDescent="0.25">
      <c r="B972" s="21">
        <v>46051</v>
      </c>
      <c r="C972" s="2" t="s">
        <v>1</v>
      </c>
      <c r="D972" s="2" t="s">
        <v>800</v>
      </c>
      <c r="E972" s="2" t="s">
        <v>801</v>
      </c>
      <c r="F972" s="2" t="s">
        <v>802</v>
      </c>
      <c r="G972" s="5">
        <v>-1</v>
      </c>
      <c r="H972" s="5">
        <v>0</v>
      </c>
      <c r="I972" s="5">
        <v>0</v>
      </c>
      <c r="J972" s="5">
        <v>-369</v>
      </c>
      <c r="K972" s="5" t="str" cm="1">
        <f t="array" ref="K972">_xlfn.LET(_xlpm.d,UPPER(TRIM(CLEAN(SUBSTITUTE(F972,CHAR(160),"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73" spans="1:11" x14ac:dyDescent="0.25">
      <c r="B973" s="21">
        <v>46051</v>
      </c>
      <c r="C973" s="2" t="s">
        <v>1</v>
      </c>
      <c r="D973" s="2" t="s">
        <v>803</v>
      </c>
      <c r="E973" s="2" t="s">
        <v>801</v>
      </c>
      <c r="F973" s="2" t="s">
        <v>802</v>
      </c>
      <c r="G973" s="5">
        <v>-1</v>
      </c>
      <c r="H973" s="5">
        <v>9.6999999999999993</v>
      </c>
      <c r="I973" s="5">
        <v>-9.6999999999999993</v>
      </c>
      <c r="J973" s="5">
        <v>-378.7</v>
      </c>
      <c r="K973" s="5" t="str" cm="1">
        <f t="array" ref="K973">_xlfn.LET(_xlpm.d,UPPER(TRIM(CLEAN(SUBSTITUTE(F973,CHAR(160),"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74" spans="1:11" x14ac:dyDescent="0.25">
      <c r="A974" s="11" t="s">
        <v>804</v>
      </c>
      <c r="G974" s="6">
        <v>-32</v>
      </c>
      <c r="I974" s="8">
        <f>I971+I972+I973</f>
        <v>-378.7</v>
      </c>
      <c r="K974" s="5" t="str" cm="1">
        <f t="array" ref="K974">_xlfn.LET(_xlpm.d,UPPER(TRIM(CLEAN(SUBSTITUTE(F974,CHAR(160),"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75" spans="1:11" x14ac:dyDescent="0.25">
      <c r="A975" s="10" t="s">
        <v>805</v>
      </c>
      <c r="K975" s="5" t="str" cm="1">
        <f t="array" ref="K975">_xlfn.LET(_xlpm.d,UPPER(TRIM(CLEAN(SUBSTITUTE(F975,CHAR(160),"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76" spans="1:11" x14ac:dyDescent="0.25">
      <c r="B976" s="21">
        <v>45727</v>
      </c>
      <c r="C976" s="2" t="s">
        <v>1</v>
      </c>
      <c r="D976" s="2" t="s">
        <v>806</v>
      </c>
      <c r="E976" s="2" t="s">
        <v>807</v>
      </c>
      <c r="F976" s="2" t="s">
        <v>808</v>
      </c>
      <c r="G976" s="5">
        <v>-1</v>
      </c>
      <c r="H976" s="5">
        <v>12.2</v>
      </c>
      <c r="I976" s="5">
        <v>-12.2</v>
      </c>
      <c r="J976" s="5">
        <v>-12.2</v>
      </c>
      <c r="K976" s="5" t="str" cm="1">
        <f t="array" ref="K976">_xlfn.LET(_xlpm.d,UPPER(TRIM(CLEAN(SUBSTITUTE(F976,CHAR(160),"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77" spans="1:11" x14ac:dyDescent="0.25">
      <c r="B977" s="21">
        <v>45748</v>
      </c>
      <c r="C977" s="2" t="s">
        <v>1</v>
      </c>
      <c r="D977" s="2" t="s">
        <v>809</v>
      </c>
      <c r="E977" s="2" t="s">
        <v>807</v>
      </c>
      <c r="F977" s="2" t="s">
        <v>808</v>
      </c>
      <c r="G977" s="5">
        <v>-8</v>
      </c>
      <c r="H977" s="5">
        <v>12.2</v>
      </c>
      <c r="I977" s="5">
        <v>-97.6</v>
      </c>
      <c r="J977" s="5">
        <v>-109.8</v>
      </c>
      <c r="K977" s="5" t="str" cm="1">
        <f t="array" ref="K977">_xlfn.LET(_xlpm.d,UPPER(TRIM(CLEAN(SUBSTITUTE(F977,CHAR(160),"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78" spans="1:11" x14ac:dyDescent="0.25">
      <c r="B978" s="21">
        <v>45791</v>
      </c>
      <c r="C978" s="2" t="s">
        <v>1</v>
      </c>
      <c r="D978" s="2" t="s">
        <v>810</v>
      </c>
      <c r="E978" s="2" t="s">
        <v>807</v>
      </c>
      <c r="F978" s="2" t="s">
        <v>808</v>
      </c>
      <c r="G978" s="5">
        <v>-4</v>
      </c>
      <c r="H978" s="5">
        <v>12.2</v>
      </c>
      <c r="I978" s="5">
        <v>-48.8</v>
      </c>
      <c r="J978" s="5">
        <v>-158.6</v>
      </c>
      <c r="K978" s="5" t="str" cm="1">
        <f t="array" ref="K978">_xlfn.LET(_xlpm.d,UPPER(TRIM(CLEAN(SUBSTITUTE(F978,CHAR(160),"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979" spans="1:11" x14ac:dyDescent="0.25">
      <c r="A979" s="11" t="s">
        <v>811</v>
      </c>
      <c r="G979" s="6">
        <v>-13</v>
      </c>
      <c r="I979" s="8">
        <f>I976+I977+I978</f>
        <v>-158.6</v>
      </c>
      <c r="K979" s="5" t="str" cm="1">
        <f t="array" ref="K979">_xlfn.LET(_xlpm.d,UPPER(TRIM(CLEAN(SUBSTITUTE(F979,CHAR(160),"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80" spans="1:11" x14ac:dyDescent="0.25">
      <c r="A980" s="10" t="s">
        <v>812</v>
      </c>
      <c r="K980" s="5" t="str" cm="1">
        <f t="array" ref="K980">_xlfn.LET(_xlpm.d,UPPER(TRIM(CLEAN(SUBSTITUTE(F980,CHAR(160),"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981" spans="1:11" x14ac:dyDescent="0.25">
      <c r="B981" s="21">
        <v>45659</v>
      </c>
      <c r="C981" s="2" t="s">
        <v>1</v>
      </c>
      <c r="D981" s="2" t="s">
        <v>813</v>
      </c>
      <c r="E981" s="2" t="s">
        <v>58</v>
      </c>
      <c r="F981" s="2" t="s">
        <v>814</v>
      </c>
      <c r="G981" s="5">
        <v>-3</v>
      </c>
      <c r="H981" s="5">
        <v>20.3</v>
      </c>
      <c r="I981" s="5">
        <v>-60.9</v>
      </c>
      <c r="J981" s="5">
        <v>-60.9</v>
      </c>
      <c r="K981" s="5" t="str" cm="1">
        <f t="array" ref="K981">_xlfn.LET(_xlpm.d,UPPER(TRIM(CLEAN(SUBSTITUTE(F981,CHAR(160),"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82" spans="1:11" x14ac:dyDescent="0.25">
      <c r="B982" s="21">
        <v>45659</v>
      </c>
      <c r="C982" s="2" t="s">
        <v>1</v>
      </c>
      <c r="D982" s="2" t="s">
        <v>815</v>
      </c>
      <c r="E982" s="2" t="s">
        <v>816</v>
      </c>
      <c r="F982" s="2" t="s">
        <v>812</v>
      </c>
      <c r="G982" s="5">
        <v>-10</v>
      </c>
      <c r="H982" s="5">
        <v>18.850000000000001</v>
      </c>
      <c r="I982" s="5">
        <v>-188.5</v>
      </c>
      <c r="J982" s="5">
        <v>-249.4</v>
      </c>
      <c r="K982" s="5" t="str" cm="1">
        <f t="array" ref="K982">_xlfn.LET(_xlpm.d,UPPER(TRIM(CLEAN(SUBSTITUTE(F982,CHAR(160),"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83" spans="1:11" x14ac:dyDescent="0.25">
      <c r="B983" s="21">
        <v>45660</v>
      </c>
      <c r="C983" s="2" t="s">
        <v>1</v>
      </c>
      <c r="D983" s="2" t="s">
        <v>817</v>
      </c>
      <c r="E983" s="2" t="s">
        <v>38</v>
      </c>
      <c r="F983" s="2" t="s">
        <v>818</v>
      </c>
      <c r="G983" s="5">
        <v>-2</v>
      </c>
      <c r="H983" s="5">
        <v>20.3</v>
      </c>
      <c r="I983" s="5">
        <v>-40.6</v>
      </c>
      <c r="J983" s="5">
        <v>-290</v>
      </c>
      <c r="K983" s="5" t="str" cm="1">
        <f t="array" ref="K983">_xlfn.LET(_xlpm.d,UPPER(TRIM(CLEAN(SUBSTITUTE(F983,CHAR(160),"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84" spans="1:11" x14ac:dyDescent="0.25">
      <c r="B984" s="21">
        <v>45660</v>
      </c>
      <c r="C984" s="2" t="s">
        <v>1</v>
      </c>
      <c r="D984" s="2" t="s">
        <v>819</v>
      </c>
      <c r="E984" s="2" t="s">
        <v>446</v>
      </c>
      <c r="F984" s="2" t="s">
        <v>820</v>
      </c>
      <c r="G984" s="5">
        <v>-5</v>
      </c>
      <c r="H984" s="5">
        <v>20.3</v>
      </c>
      <c r="I984" s="5">
        <v>-101.5</v>
      </c>
      <c r="J984" s="5">
        <v>-391.5</v>
      </c>
      <c r="K984" s="5" t="str" cm="1">
        <f t="array" ref="K984">_xlfn.LET(_xlpm.d,UPPER(TRIM(CLEAN(SUBSTITUTE(F984,CHAR(160),"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85" spans="1:11" x14ac:dyDescent="0.25">
      <c r="B985" s="21">
        <v>45660</v>
      </c>
      <c r="C985" s="2" t="s">
        <v>1</v>
      </c>
      <c r="D985" s="2" t="s">
        <v>821</v>
      </c>
      <c r="E985" s="2" t="s">
        <v>822</v>
      </c>
      <c r="F985" s="2" t="s">
        <v>812</v>
      </c>
      <c r="G985" s="5">
        <v>-2</v>
      </c>
      <c r="H985" s="5">
        <v>20.3</v>
      </c>
      <c r="I985" s="5">
        <v>-40.6</v>
      </c>
      <c r="J985" s="5">
        <v>-432.1</v>
      </c>
      <c r="K985" s="5" t="str" cm="1">
        <f t="array" ref="K985">_xlfn.LET(_xlpm.d,UPPER(TRIM(CLEAN(SUBSTITUTE(F985,CHAR(160),"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86" spans="1:11" x14ac:dyDescent="0.25">
      <c r="B986" s="21">
        <v>45664</v>
      </c>
      <c r="C986" s="2" t="s">
        <v>1</v>
      </c>
      <c r="D986" s="2" t="s">
        <v>823</v>
      </c>
      <c r="E986" s="2" t="s">
        <v>807</v>
      </c>
      <c r="F986" s="2" t="s">
        <v>812</v>
      </c>
      <c r="G986" s="5">
        <v>-2</v>
      </c>
      <c r="H986" s="5">
        <v>18.850000000000001</v>
      </c>
      <c r="I986" s="5">
        <v>-37.700000000000003</v>
      </c>
      <c r="J986" s="5">
        <v>-469.8</v>
      </c>
      <c r="K986" s="5" t="str" cm="1">
        <f t="array" ref="K986">_xlfn.LET(_xlpm.d,UPPER(TRIM(CLEAN(SUBSTITUTE(F986,CHAR(160),"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87" spans="1:11" x14ac:dyDescent="0.25">
      <c r="B987" s="21">
        <v>45664</v>
      </c>
      <c r="C987" s="2" t="s">
        <v>1</v>
      </c>
      <c r="D987" s="2" t="s">
        <v>824</v>
      </c>
      <c r="E987" s="2" t="s">
        <v>403</v>
      </c>
      <c r="F987" s="2" t="s">
        <v>814</v>
      </c>
      <c r="G987" s="5">
        <v>-14</v>
      </c>
      <c r="H987" s="5">
        <v>20.3</v>
      </c>
      <c r="I987" s="5">
        <v>-284.2</v>
      </c>
      <c r="J987" s="5">
        <v>-754</v>
      </c>
      <c r="K987" s="5" t="str" cm="1">
        <f t="array" ref="K987">_xlfn.LET(_xlpm.d,UPPER(TRIM(CLEAN(SUBSTITUTE(F987,CHAR(160),"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88" spans="1:11" x14ac:dyDescent="0.25">
      <c r="B988" s="21">
        <v>45664</v>
      </c>
      <c r="C988" s="2" t="s">
        <v>1</v>
      </c>
      <c r="D988" s="2" t="s">
        <v>825</v>
      </c>
      <c r="E988" s="2" t="s">
        <v>32</v>
      </c>
      <c r="F988" s="2" t="s">
        <v>814</v>
      </c>
      <c r="G988" s="5">
        <v>-9</v>
      </c>
      <c r="H988" s="5">
        <v>20.3</v>
      </c>
      <c r="I988" s="5">
        <v>-182.7</v>
      </c>
      <c r="J988" s="5">
        <v>-936.7</v>
      </c>
      <c r="K988" s="5" t="str" cm="1">
        <f t="array" ref="K988">_xlfn.LET(_xlpm.d,UPPER(TRIM(CLEAN(SUBSTITUTE(F988,CHAR(160),"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89" spans="1:11" x14ac:dyDescent="0.25">
      <c r="B989" s="21">
        <v>45664</v>
      </c>
      <c r="C989" s="2" t="s">
        <v>1</v>
      </c>
      <c r="D989" s="2" t="s">
        <v>826</v>
      </c>
      <c r="E989" s="2" t="s">
        <v>60</v>
      </c>
      <c r="F989" s="2" t="s">
        <v>814</v>
      </c>
      <c r="G989" s="5">
        <v>-25</v>
      </c>
      <c r="H989" s="5">
        <v>20.3</v>
      </c>
      <c r="I989" s="5">
        <v>-507.5</v>
      </c>
      <c r="J989" s="5">
        <v>-1444.2</v>
      </c>
      <c r="K989" s="5" t="str" cm="1">
        <f t="array" ref="K989">_xlfn.LET(_xlpm.d,UPPER(TRIM(CLEAN(SUBSTITUTE(F989,CHAR(160),"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90" spans="1:11" x14ac:dyDescent="0.25">
      <c r="B990" s="21">
        <v>45664</v>
      </c>
      <c r="C990" s="2" t="s">
        <v>1</v>
      </c>
      <c r="D990" s="2" t="s">
        <v>608</v>
      </c>
      <c r="E990" s="2" t="s">
        <v>92</v>
      </c>
      <c r="F990" s="2" t="s">
        <v>814</v>
      </c>
      <c r="G990" s="5">
        <v>-1</v>
      </c>
      <c r="H990" s="5">
        <v>20.3</v>
      </c>
      <c r="I990" s="5">
        <v>-20.3</v>
      </c>
      <c r="J990" s="5">
        <v>-1464.5</v>
      </c>
      <c r="K990" s="5" t="str" cm="1">
        <f t="array" ref="K990">_xlfn.LET(_xlpm.d,UPPER(TRIM(CLEAN(SUBSTITUTE(F990,CHAR(160),"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91" spans="1:11" x14ac:dyDescent="0.25">
      <c r="B991" s="21">
        <v>45665</v>
      </c>
      <c r="C991" s="2" t="s">
        <v>1</v>
      </c>
      <c r="D991" s="2" t="s">
        <v>827</v>
      </c>
      <c r="E991" s="2" t="s">
        <v>40</v>
      </c>
      <c r="F991" s="2" t="s">
        <v>814</v>
      </c>
      <c r="G991" s="5">
        <v>-2</v>
      </c>
      <c r="H991" s="5">
        <v>20.3</v>
      </c>
      <c r="I991" s="5">
        <v>-40.6</v>
      </c>
      <c r="J991" s="5">
        <v>-1505.1</v>
      </c>
      <c r="K991" s="5" t="str" cm="1">
        <f t="array" ref="K991">_xlfn.LET(_xlpm.d,UPPER(TRIM(CLEAN(SUBSTITUTE(F991,CHAR(160),"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92" spans="1:11" x14ac:dyDescent="0.25">
      <c r="B992" s="21">
        <v>45666</v>
      </c>
      <c r="C992" s="2" t="s">
        <v>1</v>
      </c>
      <c r="D992" s="2" t="s">
        <v>555</v>
      </c>
      <c r="E992" s="2" t="s">
        <v>19</v>
      </c>
      <c r="F992" s="2" t="s">
        <v>814</v>
      </c>
      <c r="G992" s="5">
        <v>-24</v>
      </c>
      <c r="H992" s="5">
        <v>20.3</v>
      </c>
      <c r="I992" s="5">
        <v>-487.2</v>
      </c>
      <c r="J992" s="5">
        <v>-1992.3</v>
      </c>
      <c r="K992" s="5" t="str" cm="1">
        <f t="array" ref="K992">_xlfn.LET(_xlpm.d,UPPER(TRIM(CLEAN(SUBSTITUTE(F992,CHAR(160),"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93" spans="2:11" x14ac:dyDescent="0.25">
      <c r="B993" s="21">
        <v>45666</v>
      </c>
      <c r="C993" s="2" t="s">
        <v>1</v>
      </c>
      <c r="D993" s="2" t="s">
        <v>556</v>
      </c>
      <c r="E993" s="2" t="s">
        <v>141</v>
      </c>
      <c r="F993" s="2" t="s">
        <v>814</v>
      </c>
      <c r="G993" s="5">
        <v>-4</v>
      </c>
      <c r="H993" s="5">
        <v>20.3</v>
      </c>
      <c r="I993" s="5">
        <v>-81.2</v>
      </c>
      <c r="J993" s="5">
        <v>-2073.5</v>
      </c>
      <c r="K993" s="5" t="str" cm="1">
        <f t="array" ref="K993">_xlfn.LET(_xlpm.d,UPPER(TRIM(CLEAN(SUBSTITUTE(F993,CHAR(160),"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94" spans="2:11" x14ac:dyDescent="0.25">
      <c r="B994" s="21">
        <v>45667</v>
      </c>
      <c r="C994" s="2" t="s">
        <v>1</v>
      </c>
      <c r="D994" s="2" t="s">
        <v>828</v>
      </c>
      <c r="E994" s="2" t="s">
        <v>829</v>
      </c>
      <c r="F994" s="2" t="s">
        <v>814</v>
      </c>
      <c r="G994" s="5">
        <v>-25</v>
      </c>
      <c r="H994" s="5">
        <v>20.3</v>
      </c>
      <c r="I994" s="5">
        <v>-507.5</v>
      </c>
      <c r="J994" s="5">
        <v>-2581</v>
      </c>
      <c r="K994" s="5" t="str" cm="1">
        <f t="array" ref="K994">_xlfn.LET(_xlpm.d,UPPER(TRIM(CLEAN(SUBSTITUTE(F994,CHAR(160),"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95" spans="2:11" x14ac:dyDescent="0.25">
      <c r="B995" s="21">
        <v>45667</v>
      </c>
      <c r="C995" s="2" t="s">
        <v>1</v>
      </c>
      <c r="D995" s="2" t="s">
        <v>830</v>
      </c>
      <c r="E995" s="2" t="s">
        <v>3</v>
      </c>
      <c r="F995" s="2" t="s">
        <v>812</v>
      </c>
      <c r="G995" s="5">
        <v>-3</v>
      </c>
      <c r="H995" s="5">
        <v>18.989999999999998</v>
      </c>
      <c r="I995" s="5">
        <v>-56.97</v>
      </c>
      <c r="J995" s="5">
        <v>-2637.97</v>
      </c>
      <c r="K995" s="5" t="str" cm="1">
        <f t="array" ref="K995">_xlfn.LET(_xlpm.d,UPPER(TRIM(CLEAN(SUBSTITUTE(F995,CHAR(160),"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96" spans="2:11" x14ac:dyDescent="0.25">
      <c r="B996" s="21">
        <v>45667</v>
      </c>
      <c r="C996" s="2" t="s">
        <v>1</v>
      </c>
      <c r="D996" s="2" t="s">
        <v>831</v>
      </c>
      <c r="E996" s="2" t="s">
        <v>143</v>
      </c>
      <c r="F996" s="2" t="s">
        <v>812</v>
      </c>
      <c r="G996" s="5">
        <v>-10</v>
      </c>
      <c r="H996" s="5">
        <v>21.8</v>
      </c>
      <c r="I996" s="5">
        <v>-218</v>
      </c>
      <c r="J996" s="5">
        <v>-2855.97</v>
      </c>
      <c r="K996" s="5" t="str" cm="1">
        <f t="array" ref="K996">_xlfn.LET(_xlpm.d,UPPER(TRIM(CLEAN(SUBSTITUTE(F996,CHAR(160),"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97" spans="2:11" x14ac:dyDescent="0.25">
      <c r="B997" s="21">
        <v>45667</v>
      </c>
      <c r="C997" s="2" t="s">
        <v>1</v>
      </c>
      <c r="D997" s="2" t="s">
        <v>832</v>
      </c>
      <c r="E997" s="2" t="s">
        <v>110</v>
      </c>
      <c r="F997" s="2" t="s">
        <v>814</v>
      </c>
      <c r="G997" s="5">
        <v>-10</v>
      </c>
      <c r="H997" s="5">
        <v>20.3</v>
      </c>
      <c r="I997" s="5">
        <v>-203</v>
      </c>
      <c r="J997" s="5">
        <v>-3058.97</v>
      </c>
      <c r="K997" s="5" t="str" cm="1">
        <f t="array" ref="K997">_xlfn.LET(_xlpm.d,UPPER(TRIM(CLEAN(SUBSTITUTE(F997,CHAR(160),"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98" spans="2:11" x14ac:dyDescent="0.25">
      <c r="B998" s="21">
        <v>45670</v>
      </c>
      <c r="C998" s="2" t="s">
        <v>1</v>
      </c>
      <c r="D998" s="2" t="s">
        <v>833</v>
      </c>
      <c r="E998" s="2" t="s">
        <v>465</v>
      </c>
      <c r="F998" s="2" t="s">
        <v>814</v>
      </c>
      <c r="G998" s="5">
        <v>-10</v>
      </c>
      <c r="H998" s="5">
        <v>20.3</v>
      </c>
      <c r="I998" s="5">
        <v>-203</v>
      </c>
      <c r="J998" s="5">
        <v>-3261.97</v>
      </c>
      <c r="K998" s="5" t="str" cm="1">
        <f t="array" ref="K998">_xlfn.LET(_xlpm.d,UPPER(TRIM(CLEAN(SUBSTITUTE(F998,CHAR(160),"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999" spans="2:11" x14ac:dyDescent="0.25">
      <c r="B999" s="21">
        <v>45671</v>
      </c>
      <c r="C999" s="2" t="s">
        <v>1</v>
      </c>
      <c r="D999" s="2" t="s">
        <v>834</v>
      </c>
      <c r="E999" s="2" t="s">
        <v>148</v>
      </c>
      <c r="F999" s="2" t="s">
        <v>814</v>
      </c>
      <c r="G999" s="5">
        <v>-22</v>
      </c>
      <c r="H999" s="5">
        <v>20.3</v>
      </c>
      <c r="I999" s="5">
        <v>-446.6</v>
      </c>
      <c r="J999" s="5">
        <v>-3708.5699999999997</v>
      </c>
      <c r="K999" s="5" t="str" cm="1">
        <f t="array" ref="K999">_xlfn.LET(_xlpm.d,UPPER(TRIM(CLEAN(SUBSTITUTE(F999,CHAR(160),"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00" spans="2:11" x14ac:dyDescent="0.25">
      <c r="B1000" s="21">
        <v>45671</v>
      </c>
      <c r="C1000" s="2" t="s">
        <v>1</v>
      </c>
      <c r="D1000" s="2" t="s">
        <v>835</v>
      </c>
      <c r="E1000" s="2" t="s">
        <v>72</v>
      </c>
      <c r="F1000" s="2" t="s">
        <v>814</v>
      </c>
      <c r="G1000" s="5">
        <v>-12</v>
      </c>
      <c r="H1000" s="5">
        <v>20.3</v>
      </c>
      <c r="I1000" s="5">
        <v>-243.6</v>
      </c>
      <c r="J1000" s="5">
        <v>-3952.1699999999996</v>
      </c>
      <c r="K1000" s="5" t="str" cm="1">
        <f t="array" ref="K1000">_xlfn.LET(_xlpm.d,UPPER(TRIM(CLEAN(SUBSTITUTE(F1000,CHAR(160),"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01" spans="2:11" x14ac:dyDescent="0.25">
      <c r="B1001" s="21">
        <v>45671</v>
      </c>
      <c r="C1001" s="2" t="s">
        <v>1</v>
      </c>
      <c r="D1001" s="2" t="s">
        <v>836</v>
      </c>
      <c r="E1001" s="2" t="s">
        <v>9</v>
      </c>
      <c r="F1001" s="2" t="s">
        <v>814</v>
      </c>
      <c r="G1001" s="5">
        <v>-5</v>
      </c>
      <c r="H1001" s="5">
        <v>20.3</v>
      </c>
      <c r="I1001" s="5">
        <v>-101.5</v>
      </c>
      <c r="J1001" s="5">
        <v>-4053.6699999999996</v>
      </c>
      <c r="K1001" s="5" t="str" cm="1">
        <f t="array" ref="K1001">_xlfn.LET(_xlpm.d,UPPER(TRIM(CLEAN(SUBSTITUTE(F1001,CHAR(160),"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02" spans="2:11" x14ac:dyDescent="0.25">
      <c r="B1002" s="21">
        <v>45671</v>
      </c>
      <c r="C1002" s="2" t="s">
        <v>1</v>
      </c>
      <c r="D1002" s="2" t="s">
        <v>837</v>
      </c>
      <c r="E1002" s="2" t="s">
        <v>403</v>
      </c>
      <c r="F1002" s="2" t="s">
        <v>814</v>
      </c>
      <c r="G1002" s="5">
        <v>-25</v>
      </c>
      <c r="H1002" s="5">
        <v>20.3</v>
      </c>
      <c r="I1002" s="5">
        <v>-507.5</v>
      </c>
      <c r="J1002" s="5">
        <v>-4561.17</v>
      </c>
      <c r="K1002" s="5" t="str" cm="1">
        <f t="array" ref="K1002">_xlfn.LET(_xlpm.d,UPPER(TRIM(CLEAN(SUBSTITUTE(F1002,CHAR(160),"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03" spans="2:11" x14ac:dyDescent="0.25">
      <c r="B1003" s="21">
        <v>45671</v>
      </c>
      <c r="C1003" s="2" t="s">
        <v>1</v>
      </c>
      <c r="D1003" s="2" t="s">
        <v>838</v>
      </c>
      <c r="E1003" s="2" t="s">
        <v>60</v>
      </c>
      <c r="F1003" s="2" t="s">
        <v>814</v>
      </c>
      <c r="G1003" s="5">
        <v>-14</v>
      </c>
      <c r="H1003" s="5">
        <v>20.3</v>
      </c>
      <c r="I1003" s="5">
        <v>-284.2</v>
      </c>
      <c r="J1003" s="5">
        <v>-4845.37</v>
      </c>
      <c r="K1003" s="5" t="str" cm="1">
        <f t="array" ref="K1003">_xlfn.LET(_xlpm.d,UPPER(TRIM(CLEAN(SUBSTITUTE(F1003,CHAR(160),"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04" spans="2:11" x14ac:dyDescent="0.25">
      <c r="B1004" s="21">
        <v>45671</v>
      </c>
      <c r="C1004" s="2" t="s">
        <v>1</v>
      </c>
      <c r="D1004" s="2" t="s">
        <v>610</v>
      </c>
      <c r="E1004" s="2" t="s">
        <v>433</v>
      </c>
      <c r="F1004" s="2" t="s">
        <v>814</v>
      </c>
      <c r="G1004" s="5">
        <v>-1</v>
      </c>
      <c r="H1004" s="5">
        <v>20.3</v>
      </c>
      <c r="I1004" s="5">
        <v>-20.3</v>
      </c>
      <c r="J1004" s="5">
        <v>-4865.67</v>
      </c>
      <c r="K1004" s="5" t="str" cm="1">
        <f t="array" ref="K1004">_xlfn.LET(_xlpm.d,UPPER(TRIM(CLEAN(SUBSTITUTE(F1004,CHAR(160),"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05" spans="2:11" x14ac:dyDescent="0.25">
      <c r="B1005" s="21">
        <v>45671</v>
      </c>
      <c r="C1005" s="2" t="s">
        <v>1</v>
      </c>
      <c r="D1005" s="2" t="s">
        <v>839</v>
      </c>
      <c r="E1005" s="2" t="s">
        <v>289</v>
      </c>
      <c r="F1005" s="2" t="s">
        <v>812</v>
      </c>
      <c r="G1005" s="5">
        <v>-1</v>
      </c>
      <c r="H1005" s="5">
        <v>21.8</v>
      </c>
      <c r="I1005" s="5">
        <v>-21.8</v>
      </c>
      <c r="J1005" s="5">
        <v>-4887.47</v>
      </c>
      <c r="K1005" s="5" t="str" cm="1">
        <f t="array" ref="K1005">_xlfn.LET(_xlpm.d,UPPER(TRIM(CLEAN(SUBSTITUTE(F1005,CHAR(160),"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06" spans="2:11" x14ac:dyDescent="0.25">
      <c r="B1006" s="21">
        <v>45672</v>
      </c>
      <c r="C1006" s="2" t="s">
        <v>1</v>
      </c>
      <c r="D1006" s="2" t="s">
        <v>840</v>
      </c>
      <c r="E1006" s="2" t="s">
        <v>841</v>
      </c>
      <c r="F1006" s="2" t="s">
        <v>812</v>
      </c>
      <c r="G1006" s="5">
        <v>-15</v>
      </c>
      <c r="H1006" s="5">
        <v>21.8</v>
      </c>
      <c r="I1006" s="5">
        <v>-327</v>
      </c>
      <c r="J1006" s="5">
        <v>-5214.47</v>
      </c>
      <c r="K1006" s="5" t="str" cm="1">
        <f t="array" ref="K1006">_xlfn.LET(_xlpm.d,UPPER(TRIM(CLEAN(SUBSTITUTE(F1006,CHAR(160),"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07" spans="2:11" x14ac:dyDescent="0.25">
      <c r="B1007" s="21">
        <v>45673</v>
      </c>
      <c r="C1007" s="2" t="s">
        <v>1</v>
      </c>
      <c r="D1007" s="2" t="s">
        <v>558</v>
      </c>
      <c r="E1007" s="2" t="s">
        <v>68</v>
      </c>
      <c r="F1007" s="2" t="s">
        <v>814</v>
      </c>
      <c r="G1007" s="5">
        <v>-3</v>
      </c>
      <c r="H1007" s="5">
        <v>20.3</v>
      </c>
      <c r="I1007" s="5">
        <v>-60.9</v>
      </c>
      <c r="J1007" s="5">
        <v>-5275.37</v>
      </c>
      <c r="K1007" s="5" t="str" cm="1">
        <f t="array" ref="K1007">_xlfn.LET(_xlpm.d,UPPER(TRIM(CLEAN(SUBSTITUTE(F1007,CHAR(160),"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08" spans="2:11" x14ac:dyDescent="0.25">
      <c r="B1008" s="21">
        <v>45673</v>
      </c>
      <c r="C1008" s="2" t="s">
        <v>1</v>
      </c>
      <c r="D1008" s="2" t="s">
        <v>842</v>
      </c>
      <c r="E1008" s="2" t="s">
        <v>19</v>
      </c>
      <c r="F1008" s="2" t="s">
        <v>814</v>
      </c>
      <c r="G1008" s="5">
        <v>-12</v>
      </c>
      <c r="H1008" s="5">
        <v>20.3</v>
      </c>
      <c r="I1008" s="5">
        <v>-243.6</v>
      </c>
      <c r="J1008" s="5">
        <v>-5518.97</v>
      </c>
      <c r="K1008" s="5" t="str" cm="1">
        <f t="array" ref="K1008">_xlfn.LET(_xlpm.d,UPPER(TRIM(CLEAN(SUBSTITUTE(F1008,CHAR(160),"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09" spans="2:11" x14ac:dyDescent="0.25">
      <c r="B1009" s="21">
        <v>45673</v>
      </c>
      <c r="C1009" s="2" t="s">
        <v>1</v>
      </c>
      <c r="D1009" s="2" t="s">
        <v>338</v>
      </c>
      <c r="E1009" s="2" t="s">
        <v>129</v>
      </c>
      <c r="F1009" s="2" t="s">
        <v>814</v>
      </c>
      <c r="G1009" s="5">
        <v>-6</v>
      </c>
      <c r="H1009" s="5">
        <v>20.3</v>
      </c>
      <c r="I1009" s="5">
        <v>-121.8</v>
      </c>
      <c r="J1009" s="5">
        <v>-5640.77</v>
      </c>
      <c r="K1009" s="5" t="str" cm="1">
        <f t="array" ref="K1009">_xlfn.LET(_xlpm.d,UPPER(TRIM(CLEAN(SUBSTITUTE(F1009,CHAR(160),"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10" spans="2:11" x14ac:dyDescent="0.25">
      <c r="B1010" s="21">
        <v>45673</v>
      </c>
      <c r="C1010" s="2" t="s">
        <v>1</v>
      </c>
      <c r="D1010" s="2" t="s">
        <v>843</v>
      </c>
      <c r="E1010" s="2" t="s">
        <v>844</v>
      </c>
      <c r="F1010" s="2" t="s">
        <v>812</v>
      </c>
      <c r="G1010" s="5">
        <v>-24</v>
      </c>
      <c r="H1010" s="5">
        <v>18.850000000000001</v>
      </c>
      <c r="I1010" s="5">
        <v>-452.4</v>
      </c>
      <c r="J1010" s="5">
        <v>-6093.17</v>
      </c>
      <c r="K1010" s="5" t="str" cm="1">
        <f t="array" ref="K1010">_xlfn.LET(_xlpm.d,UPPER(TRIM(CLEAN(SUBSTITUTE(F1010,CHAR(160),"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11" spans="2:11" x14ac:dyDescent="0.25">
      <c r="B1011" s="21">
        <v>45674</v>
      </c>
      <c r="C1011" s="2" t="s">
        <v>1</v>
      </c>
      <c r="D1011" s="2" t="s">
        <v>845</v>
      </c>
      <c r="E1011" s="2" t="s">
        <v>53</v>
      </c>
      <c r="F1011" s="2" t="s">
        <v>814</v>
      </c>
      <c r="G1011" s="5">
        <v>-7</v>
      </c>
      <c r="H1011" s="5">
        <v>20.3</v>
      </c>
      <c r="I1011" s="5">
        <v>-142.1</v>
      </c>
      <c r="J1011" s="5">
        <v>-6235.27</v>
      </c>
      <c r="K1011" s="5" t="str" cm="1">
        <f t="array" ref="K1011">_xlfn.LET(_xlpm.d,UPPER(TRIM(CLEAN(SUBSTITUTE(F1011,CHAR(160),"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12" spans="2:11" x14ac:dyDescent="0.25">
      <c r="B1012" s="21">
        <v>45674</v>
      </c>
      <c r="C1012" s="2" t="s">
        <v>1</v>
      </c>
      <c r="D1012" s="2" t="s">
        <v>846</v>
      </c>
      <c r="E1012" s="2" t="s">
        <v>143</v>
      </c>
      <c r="F1012" s="2" t="s">
        <v>812</v>
      </c>
      <c r="G1012" s="5">
        <v>-3</v>
      </c>
      <c r="H1012" s="5">
        <v>21.8</v>
      </c>
      <c r="I1012" s="5">
        <v>-65.400000000000006</v>
      </c>
      <c r="J1012" s="5">
        <v>-6300.67</v>
      </c>
      <c r="K1012" s="5" t="str" cm="1">
        <f t="array" ref="K1012">_xlfn.LET(_xlpm.d,UPPER(TRIM(CLEAN(SUBSTITUTE(F1012,CHAR(160),"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13" spans="2:11" x14ac:dyDescent="0.25">
      <c r="B1013" s="21">
        <v>45678</v>
      </c>
      <c r="C1013" s="2" t="s">
        <v>1</v>
      </c>
      <c r="D1013" s="2" t="s">
        <v>847</v>
      </c>
      <c r="E1013" s="2" t="s">
        <v>153</v>
      </c>
      <c r="F1013" s="2" t="s">
        <v>814</v>
      </c>
      <c r="G1013" s="5">
        <v>-8</v>
      </c>
      <c r="H1013" s="5">
        <v>20.3</v>
      </c>
      <c r="I1013" s="5">
        <v>-162.4</v>
      </c>
      <c r="J1013" s="5">
        <v>-6463.07</v>
      </c>
      <c r="K1013" s="5" t="str" cm="1">
        <f t="array" ref="K1013">_xlfn.LET(_xlpm.d,UPPER(TRIM(CLEAN(SUBSTITUTE(F1013,CHAR(160),"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14" spans="2:11" x14ac:dyDescent="0.25">
      <c r="B1014" s="21">
        <v>45678</v>
      </c>
      <c r="C1014" s="2" t="s">
        <v>1</v>
      </c>
      <c r="D1014" s="2" t="s">
        <v>848</v>
      </c>
      <c r="E1014" s="2" t="s">
        <v>148</v>
      </c>
      <c r="F1014" s="2" t="s">
        <v>814</v>
      </c>
      <c r="G1014" s="5">
        <v>-10</v>
      </c>
      <c r="H1014" s="5">
        <v>20.3</v>
      </c>
      <c r="I1014" s="5">
        <v>-203</v>
      </c>
      <c r="J1014" s="5">
        <v>-6666.07</v>
      </c>
      <c r="K1014" s="5" t="str" cm="1">
        <f t="array" ref="K1014">_xlfn.LET(_xlpm.d,UPPER(TRIM(CLEAN(SUBSTITUTE(F1014,CHAR(160),"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15" spans="2:11" x14ac:dyDescent="0.25">
      <c r="B1015" s="21">
        <v>45678</v>
      </c>
      <c r="C1015" s="2" t="s">
        <v>1</v>
      </c>
      <c r="D1015" s="2" t="s">
        <v>849</v>
      </c>
      <c r="E1015" s="2" t="s">
        <v>3</v>
      </c>
      <c r="F1015" s="2" t="s">
        <v>812</v>
      </c>
      <c r="G1015" s="5">
        <v>-23</v>
      </c>
      <c r="H1015" s="5">
        <v>18.989999999999998</v>
      </c>
      <c r="I1015" s="5">
        <v>-436.77</v>
      </c>
      <c r="J1015" s="5">
        <v>-7102.84</v>
      </c>
      <c r="K1015" s="5" t="str" cm="1">
        <f t="array" ref="K1015">_xlfn.LET(_xlpm.d,UPPER(TRIM(CLEAN(SUBSTITUTE(F1015,CHAR(160),"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16" spans="2:11" x14ac:dyDescent="0.25">
      <c r="B1016" s="21">
        <v>45679</v>
      </c>
      <c r="C1016" s="2" t="s">
        <v>1</v>
      </c>
      <c r="D1016" s="2" t="s">
        <v>850</v>
      </c>
      <c r="E1016" s="2" t="s">
        <v>807</v>
      </c>
      <c r="F1016" s="2" t="s">
        <v>812</v>
      </c>
      <c r="G1016" s="5">
        <v>-10</v>
      </c>
      <c r="H1016" s="5">
        <v>18.850000000000001</v>
      </c>
      <c r="I1016" s="5">
        <v>-188.5</v>
      </c>
      <c r="J1016" s="5">
        <v>-7291.34</v>
      </c>
      <c r="K1016" s="5" t="str" cm="1">
        <f t="array" ref="K1016">_xlfn.LET(_xlpm.d,UPPER(TRIM(CLEAN(SUBSTITUTE(F1016,CHAR(160),"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17" spans="2:11" x14ac:dyDescent="0.25">
      <c r="B1017" s="21">
        <v>45679</v>
      </c>
      <c r="C1017" s="2" t="s">
        <v>1</v>
      </c>
      <c r="D1017" s="2" t="s">
        <v>851</v>
      </c>
      <c r="E1017" s="2" t="s">
        <v>852</v>
      </c>
      <c r="F1017" s="2" t="s">
        <v>812</v>
      </c>
      <c r="G1017" s="5">
        <v>-14</v>
      </c>
      <c r="H1017" s="5">
        <v>21.8</v>
      </c>
      <c r="I1017" s="5">
        <v>-305.2</v>
      </c>
      <c r="J1017" s="5">
        <v>-7596.54</v>
      </c>
      <c r="K1017" s="5" t="str" cm="1">
        <f t="array" ref="K1017">_xlfn.LET(_xlpm.d,UPPER(TRIM(CLEAN(SUBSTITUTE(F1017,CHAR(160),"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18" spans="2:11" x14ac:dyDescent="0.25">
      <c r="B1018" s="21">
        <v>45679</v>
      </c>
      <c r="C1018" s="2" t="s">
        <v>1</v>
      </c>
      <c r="D1018" s="2" t="s">
        <v>853</v>
      </c>
      <c r="E1018" s="2" t="s">
        <v>58</v>
      </c>
      <c r="F1018" s="2" t="s">
        <v>814</v>
      </c>
      <c r="G1018" s="5">
        <v>-4</v>
      </c>
      <c r="H1018" s="5">
        <v>20.3</v>
      </c>
      <c r="I1018" s="5">
        <v>-81.2</v>
      </c>
      <c r="J1018" s="5">
        <v>-7677.74</v>
      </c>
      <c r="K1018" s="5" t="str" cm="1">
        <f t="array" ref="K1018">_xlfn.LET(_xlpm.d,UPPER(TRIM(CLEAN(SUBSTITUTE(F1018,CHAR(160),"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19" spans="2:11" x14ac:dyDescent="0.25">
      <c r="B1019" s="21">
        <v>45679</v>
      </c>
      <c r="C1019" s="2" t="s">
        <v>1</v>
      </c>
      <c r="D1019" s="2" t="s">
        <v>854</v>
      </c>
      <c r="E1019" s="2" t="s">
        <v>29</v>
      </c>
      <c r="F1019" s="2" t="s">
        <v>814</v>
      </c>
      <c r="G1019" s="5">
        <v>-40</v>
      </c>
      <c r="H1019" s="5">
        <v>20.3</v>
      </c>
      <c r="I1019" s="5">
        <v>-812</v>
      </c>
      <c r="J1019" s="5">
        <v>-8489.74</v>
      </c>
      <c r="K1019" s="5" t="str" cm="1">
        <f t="array" ref="K1019">_xlfn.LET(_xlpm.d,UPPER(TRIM(CLEAN(SUBSTITUTE(F1019,CHAR(160),"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20" spans="2:11" x14ac:dyDescent="0.25">
      <c r="B1020" s="21">
        <v>45679</v>
      </c>
      <c r="C1020" s="2" t="s">
        <v>1</v>
      </c>
      <c r="D1020" s="2" t="s">
        <v>855</v>
      </c>
      <c r="E1020" s="2" t="s">
        <v>844</v>
      </c>
      <c r="F1020" s="2" t="s">
        <v>812</v>
      </c>
      <c r="G1020" s="5">
        <v>-3</v>
      </c>
      <c r="H1020" s="5">
        <v>18.850000000000001</v>
      </c>
      <c r="I1020" s="5">
        <v>-56.55</v>
      </c>
      <c r="J1020" s="5">
        <v>-8546.2899999999991</v>
      </c>
      <c r="K1020" s="5" t="str" cm="1">
        <f t="array" ref="K1020">_xlfn.LET(_xlpm.d,UPPER(TRIM(CLEAN(SUBSTITUTE(F1020,CHAR(160),"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21" spans="2:11" x14ac:dyDescent="0.25">
      <c r="B1021" s="21">
        <v>45679</v>
      </c>
      <c r="C1021" s="2" t="s">
        <v>1</v>
      </c>
      <c r="D1021" s="2" t="s">
        <v>653</v>
      </c>
      <c r="E1021" s="2" t="s">
        <v>129</v>
      </c>
      <c r="F1021" s="2" t="s">
        <v>814</v>
      </c>
      <c r="G1021" s="5">
        <v>-6</v>
      </c>
      <c r="H1021" s="5">
        <v>20.3</v>
      </c>
      <c r="I1021" s="5">
        <v>-121.8</v>
      </c>
      <c r="J1021" s="5">
        <v>-8668.0899999999983</v>
      </c>
      <c r="K1021" s="5" t="str" cm="1">
        <f t="array" ref="K1021">_xlfn.LET(_xlpm.d,UPPER(TRIM(CLEAN(SUBSTITUTE(F1021,CHAR(160),"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22" spans="2:11" x14ac:dyDescent="0.25">
      <c r="B1022" s="21">
        <v>45679</v>
      </c>
      <c r="C1022" s="2" t="s">
        <v>1</v>
      </c>
      <c r="D1022" s="2" t="s">
        <v>856</v>
      </c>
      <c r="E1022" s="2" t="s">
        <v>857</v>
      </c>
      <c r="F1022" s="2" t="s">
        <v>812</v>
      </c>
      <c r="G1022" s="5">
        <v>-4</v>
      </c>
      <c r="H1022" s="5">
        <v>21.8</v>
      </c>
      <c r="I1022" s="5">
        <v>-87.2</v>
      </c>
      <c r="J1022" s="5">
        <v>-8755.2899999999991</v>
      </c>
      <c r="K1022" s="5" t="str" cm="1">
        <f t="array" ref="K1022">_xlfn.LET(_xlpm.d,UPPER(TRIM(CLEAN(SUBSTITUTE(F1022,CHAR(160),"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23" spans="2:11" x14ac:dyDescent="0.25">
      <c r="B1023" s="21">
        <v>45681</v>
      </c>
      <c r="C1023" s="2" t="s">
        <v>1</v>
      </c>
      <c r="D1023" s="2" t="s">
        <v>293</v>
      </c>
      <c r="E1023" s="2" t="s">
        <v>143</v>
      </c>
      <c r="F1023" s="2" t="s">
        <v>812</v>
      </c>
      <c r="G1023" s="5">
        <v>-3</v>
      </c>
      <c r="H1023" s="5">
        <v>21.8</v>
      </c>
      <c r="I1023" s="5">
        <v>-65.400000000000006</v>
      </c>
      <c r="J1023" s="5">
        <v>-8820.6899999999987</v>
      </c>
      <c r="K1023" s="5" t="str" cm="1">
        <f t="array" ref="K1023">_xlfn.LET(_xlpm.d,UPPER(TRIM(CLEAN(SUBSTITUTE(F1023,CHAR(160),"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24" spans="2:11" x14ac:dyDescent="0.25">
      <c r="B1024" s="21">
        <v>45681</v>
      </c>
      <c r="C1024" s="2" t="s">
        <v>1</v>
      </c>
      <c r="D1024" s="2" t="s">
        <v>858</v>
      </c>
      <c r="E1024" s="2" t="s">
        <v>24</v>
      </c>
      <c r="F1024" s="2" t="s">
        <v>814</v>
      </c>
      <c r="G1024" s="5">
        <v>-16</v>
      </c>
      <c r="H1024" s="5">
        <v>20.3</v>
      </c>
      <c r="I1024" s="5">
        <v>-324.8</v>
      </c>
      <c r="J1024" s="5">
        <v>-9145.489999999998</v>
      </c>
      <c r="K1024" s="5" t="str" cm="1">
        <f t="array" ref="K1024">_xlfn.LET(_xlpm.d,UPPER(TRIM(CLEAN(SUBSTITUTE(F1024,CHAR(160),"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25" spans="2:11" x14ac:dyDescent="0.25">
      <c r="B1025" s="21">
        <v>45681</v>
      </c>
      <c r="C1025" s="2" t="s">
        <v>1</v>
      </c>
      <c r="D1025" s="2" t="s">
        <v>859</v>
      </c>
      <c r="E1025" s="2" t="s">
        <v>5</v>
      </c>
      <c r="F1025" s="2" t="s">
        <v>812</v>
      </c>
      <c r="G1025" s="5">
        <v>-1</v>
      </c>
      <c r="H1025" s="5">
        <v>21.8</v>
      </c>
      <c r="I1025" s="5">
        <v>-21.8</v>
      </c>
      <c r="J1025" s="5">
        <v>-9167.2899999999972</v>
      </c>
      <c r="K1025" s="5" t="str" cm="1">
        <f t="array" ref="K1025">_xlfn.LET(_xlpm.d,UPPER(TRIM(CLEAN(SUBSTITUTE(F1025,CHAR(160),"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26" spans="2:11" x14ac:dyDescent="0.25">
      <c r="B1026" s="21">
        <v>45681</v>
      </c>
      <c r="C1026" s="2" t="s">
        <v>1</v>
      </c>
      <c r="D1026" s="2" t="s">
        <v>612</v>
      </c>
      <c r="E1026" s="2" t="s">
        <v>110</v>
      </c>
      <c r="F1026" s="2" t="s">
        <v>814</v>
      </c>
      <c r="G1026" s="5">
        <v>-42</v>
      </c>
      <c r="H1026" s="5">
        <v>20.3</v>
      </c>
      <c r="I1026" s="5">
        <v>-852.6</v>
      </c>
      <c r="J1026" s="5">
        <v>-10019.889999999998</v>
      </c>
      <c r="K1026" s="5" t="str" cm="1">
        <f t="array" ref="K1026">_xlfn.LET(_xlpm.d,UPPER(TRIM(CLEAN(SUBSTITUTE(F1026,CHAR(160),"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27" spans="2:11" x14ac:dyDescent="0.25">
      <c r="B1027" s="21">
        <v>45681</v>
      </c>
      <c r="C1027" s="2" t="s">
        <v>1</v>
      </c>
      <c r="D1027" s="2" t="s">
        <v>860</v>
      </c>
      <c r="E1027" s="2" t="s">
        <v>163</v>
      </c>
      <c r="F1027" s="2" t="s">
        <v>814</v>
      </c>
      <c r="G1027" s="5">
        <v>-20</v>
      </c>
      <c r="H1027" s="5">
        <v>20.14</v>
      </c>
      <c r="I1027" s="5">
        <v>-402.8</v>
      </c>
      <c r="J1027" s="5">
        <v>-10422.689999999997</v>
      </c>
      <c r="K1027" s="5" t="str" cm="1">
        <f t="array" ref="K1027">_xlfn.LET(_xlpm.d,UPPER(TRIM(CLEAN(SUBSTITUTE(F1027,CHAR(160),"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28" spans="2:11" x14ac:dyDescent="0.25">
      <c r="B1028" s="21">
        <v>45685</v>
      </c>
      <c r="C1028" s="2" t="s">
        <v>1</v>
      </c>
      <c r="D1028" s="2" t="s">
        <v>861</v>
      </c>
      <c r="E1028" s="2" t="s">
        <v>72</v>
      </c>
      <c r="F1028" s="2" t="s">
        <v>818</v>
      </c>
      <c r="G1028" s="5">
        <v>-8</v>
      </c>
      <c r="H1028" s="5">
        <v>20.3</v>
      </c>
      <c r="I1028" s="5">
        <v>-162.4</v>
      </c>
      <c r="J1028" s="5">
        <v>-10585.089999999997</v>
      </c>
      <c r="K1028" s="5" t="str" cm="1">
        <f t="array" ref="K1028">_xlfn.LET(_xlpm.d,UPPER(TRIM(CLEAN(SUBSTITUTE(F1028,CHAR(160),"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29" spans="2:11" x14ac:dyDescent="0.25">
      <c r="B1029" s="21">
        <v>45685</v>
      </c>
      <c r="C1029" s="2" t="s">
        <v>1</v>
      </c>
      <c r="D1029" s="2" t="s">
        <v>862</v>
      </c>
      <c r="E1029" s="2" t="s">
        <v>60</v>
      </c>
      <c r="F1029" s="2" t="s">
        <v>812</v>
      </c>
      <c r="G1029" s="5">
        <v>-8</v>
      </c>
      <c r="H1029" s="5">
        <v>20.3</v>
      </c>
      <c r="I1029" s="5">
        <v>-162.4</v>
      </c>
      <c r="J1029" s="5">
        <v>-10747.489999999996</v>
      </c>
      <c r="K1029" s="5" t="str" cm="1">
        <f t="array" ref="K1029">_xlfn.LET(_xlpm.d,UPPER(TRIM(CLEAN(SUBSTITUTE(F1029,CHAR(160),"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30" spans="2:11" x14ac:dyDescent="0.25">
      <c r="B1030" s="21">
        <v>45686</v>
      </c>
      <c r="C1030" s="2" t="s">
        <v>1</v>
      </c>
      <c r="D1030" s="2" t="s">
        <v>863</v>
      </c>
      <c r="E1030" s="2" t="s">
        <v>5</v>
      </c>
      <c r="F1030" s="2" t="s">
        <v>812</v>
      </c>
      <c r="G1030" s="5">
        <v>-32</v>
      </c>
      <c r="H1030" s="5">
        <v>21.8</v>
      </c>
      <c r="I1030" s="5">
        <v>-697.6</v>
      </c>
      <c r="J1030" s="5">
        <v>-11445.089999999997</v>
      </c>
      <c r="K1030" s="5" t="str" cm="1">
        <f t="array" ref="K1030">_xlfn.LET(_xlpm.d,UPPER(TRIM(CLEAN(SUBSTITUTE(F1030,CHAR(160),"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31" spans="2:11" x14ac:dyDescent="0.25">
      <c r="B1031" s="21">
        <v>45687</v>
      </c>
      <c r="C1031" s="2" t="s">
        <v>1</v>
      </c>
      <c r="D1031" s="2" t="s">
        <v>864</v>
      </c>
      <c r="E1031" s="2" t="s">
        <v>99</v>
      </c>
      <c r="F1031" s="2" t="s">
        <v>814</v>
      </c>
      <c r="G1031" s="5">
        <v>-10</v>
      </c>
      <c r="H1031" s="5">
        <v>20.3</v>
      </c>
      <c r="I1031" s="5">
        <v>-203</v>
      </c>
      <c r="J1031" s="5">
        <v>-11648.089999999997</v>
      </c>
      <c r="K1031" s="5" t="str" cm="1">
        <f t="array" ref="K1031">_xlfn.LET(_xlpm.d,UPPER(TRIM(CLEAN(SUBSTITUTE(F1031,CHAR(160),"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32" spans="2:11" x14ac:dyDescent="0.25">
      <c r="B1032" s="21">
        <v>45688</v>
      </c>
      <c r="C1032" s="2" t="s">
        <v>1</v>
      </c>
      <c r="D1032" s="2" t="s">
        <v>865</v>
      </c>
      <c r="E1032" s="2" t="s">
        <v>24</v>
      </c>
      <c r="F1032" s="2" t="s">
        <v>814</v>
      </c>
      <c r="G1032" s="5">
        <v>-7</v>
      </c>
      <c r="H1032" s="5">
        <v>20.3</v>
      </c>
      <c r="I1032" s="5">
        <v>-142.1</v>
      </c>
      <c r="J1032" s="5">
        <v>-11790.189999999997</v>
      </c>
      <c r="K1032" s="5" t="str" cm="1">
        <f t="array" ref="K1032">_xlfn.LET(_xlpm.d,UPPER(TRIM(CLEAN(SUBSTITUTE(F1032,CHAR(160),"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33" spans="2:11" x14ac:dyDescent="0.25">
      <c r="B1033" s="21">
        <v>45688</v>
      </c>
      <c r="C1033" s="2" t="s">
        <v>1</v>
      </c>
      <c r="D1033" s="2" t="s">
        <v>866</v>
      </c>
      <c r="E1033" s="2" t="s">
        <v>9</v>
      </c>
      <c r="F1033" s="2" t="s">
        <v>814</v>
      </c>
      <c r="G1033" s="5">
        <v>-25</v>
      </c>
      <c r="H1033" s="5">
        <v>20.3</v>
      </c>
      <c r="I1033" s="5">
        <v>-507.5</v>
      </c>
      <c r="J1033" s="5">
        <v>-12297.689999999997</v>
      </c>
      <c r="K1033" s="5" t="str" cm="1">
        <f t="array" ref="K1033">_xlfn.LET(_xlpm.d,UPPER(TRIM(CLEAN(SUBSTITUTE(F1033,CHAR(160),"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34" spans="2:11" x14ac:dyDescent="0.25">
      <c r="B1034" s="21">
        <v>45692</v>
      </c>
      <c r="C1034" s="2" t="s">
        <v>1</v>
      </c>
      <c r="D1034" s="2" t="s">
        <v>867</v>
      </c>
      <c r="E1034" s="2" t="s">
        <v>446</v>
      </c>
      <c r="F1034" s="2" t="s">
        <v>814</v>
      </c>
      <c r="G1034" s="5">
        <v>-1</v>
      </c>
      <c r="H1034" s="5">
        <v>20.3</v>
      </c>
      <c r="I1034" s="5">
        <v>-20.3</v>
      </c>
      <c r="J1034" s="5">
        <v>-12317.989999999996</v>
      </c>
      <c r="K1034" s="5" t="str" cm="1">
        <f t="array" ref="K1034">_xlfn.LET(_xlpm.d,UPPER(TRIM(CLEAN(SUBSTITUTE(F1034,CHAR(160),"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35" spans="2:11" x14ac:dyDescent="0.25">
      <c r="B1035" s="21">
        <v>45692</v>
      </c>
      <c r="C1035" s="2" t="s">
        <v>1</v>
      </c>
      <c r="D1035" s="2" t="s">
        <v>868</v>
      </c>
      <c r="E1035" s="2" t="s">
        <v>9</v>
      </c>
      <c r="F1035" s="2" t="s">
        <v>814</v>
      </c>
      <c r="G1035" s="5">
        <v>-5</v>
      </c>
      <c r="H1035" s="5">
        <v>20.3</v>
      </c>
      <c r="I1035" s="5">
        <v>-101.5</v>
      </c>
      <c r="J1035" s="5">
        <v>-12419.489999999996</v>
      </c>
      <c r="K1035" s="5" t="str" cm="1">
        <f t="array" ref="K1035">_xlfn.LET(_xlpm.d,UPPER(TRIM(CLEAN(SUBSTITUTE(F1035,CHAR(160),"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36" spans="2:11" x14ac:dyDescent="0.25">
      <c r="B1036" s="21">
        <v>45692</v>
      </c>
      <c r="C1036" s="2" t="s">
        <v>1</v>
      </c>
      <c r="D1036" s="2" t="s">
        <v>869</v>
      </c>
      <c r="E1036" s="2" t="s">
        <v>3</v>
      </c>
      <c r="F1036" s="2" t="s">
        <v>812</v>
      </c>
      <c r="G1036" s="5">
        <v>-4</v>
      </c>
      <c r="H1036" s="5">
        <v>18.989999999999998</v>
      </c>
      <c r="I1036" s="5">
        <v>-75.959999999999994</v>
      </c>
      <c r="J1036" s="5">
        <v>-12495.449999999995</v>
      </c>
      <c r="K1036" s="5" t="str" cm="1">
        <f t="array" ref="K1036">_xlfn.LET(_xlpm.d,UPPER(TRIM(CLEAN(SUBSTITUTE(F1036,CHAR(160),"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37" spans="2:11" x14ac:dyDescent="0.25">
      <c r="B1037" s="21">
        <v>45692</v>
      </c>
      <c r="C1037" s="2" t="s">
        <v>1</v>
      </c>
      <c r="D1037" s="2" t="s">
        <v>870</v>
      </c>
      <c r="E1037" s="2" t="s">
        <v>3</v>
      </c>
      <c r="F1037" s="2" t="s">
        <v>812</v>
      </c>
      <c r="G1037" s="5">
        <v>-20</v>
      </c>
      <c r="H1037" s="5">
        <v>18.989999999999998</v>
      </c>
      <c r="I1037" s="5">
        <v>-379.8</v>
      </c>
      <c r="J1037" s="5">
        <v>-12875.249999999995</v>
      </c>
      <c r="K1037" s="5" t="str" cm="1">
        <f t="array" ref="K1037">_xlfn.LET(_xlpm.d,UPPER(TRIM(CLEAN(SUBSTITUTE(F1037,CHAR(160),"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38" spans="2:11" x14ac:dyDescent="0.25">
      <c r="B1038" s="21">
        <v>45692</v>
      </c>
      <c r="C1038" s="2" t="s">
        <v>1</v>
      </c>
      <c r="D1038" s="2" t="s">
        <v>871</v>
      </c>
      <c r="E1038" s="2" t="s">
        <v>95</v>
      </c>
      <c r="F1038" s="2" t="s">
        <v>814</v>
      </c>
      <c r="G1038" s="5">
        <v>-8</v>
      </c>
      <c r="H1038" s="5">
        <v>20.3</v>
      </c>
      <c r="I1038" s="5">
        <v>-162.4</v>
      </c>
      <c r="J1038" s="5">
        <v>-13037.649999999994</v>
      </c>
      <c r="K1038" s="5" t="str" cm="1">
        <f t="array" ref="K1038">_xlfn.LET(_xlpm.d,UPPER(TRIM(CLEAN(SUBSTITUTE(F1038,CHAR(160),"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39" spans="2:11" x14ac:dyDescent="0.25">
      <c r="B1039" s="21">
        <v>45692</v>
      </c>
      <c r="C1039" s="2" t="s">
        <v>1</v>
      </c>
      <c r="D1039" s="2" t="s">
        <v>655</v>
      </c>
      <c r="E1039" s="2" t="s">
        <v>89</v>
      </c>
      <c r="F1039" s="2" t="s">
        <v>820</v>
      </c>
      <c r="G1039" s="5">
        <v>-9</v>
      </c>
      <c r="H1039" s="5">
        <v>20.3</v>
      </c>
      <c r="I1039" s="5">
        <v>-182.7</v>
      </c>
      <c r="J1039" s="5">
        <v>-13220.349999999995</v>
      </c>
      <c r="K1039" s="5" t="str" cm="1">
        <f t="array" ref="K1039">_xlfn.LET(_xlpm.d,UPPER(TRIM(CLEAN(SUBSTITUTE(F1039,CHAR(160),"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40" spans="2:11" x14ac:dyDescent="0.25">
      <c r="B1040" s="21">
        <v>45694</v>
      </c>
      <c r="C1040" s="2" t="s">
        <v>1</v>
      </c>
      <c r="D1040" s="2" t="s">
        <v>872</v>
      </c>
      <c r="E1040" s="2" t="s">
        <v>791</v>
      </c>
      <c r="F1040" s="2" t="s">
        <v>814</v>
      </c>
      <c r="G1040" s="5">
        <v>-14</v>
      </c>
      <c r="H1040" s="5">
        <v>20.3</v>
      </c>
      <c r="I1040" s="5">
        <v>-284.2</v>
      </c>
      <c r="J1040" s="5">
        <v>-13504.549999999996</v>
      </c>
      <c r="K1040" s="5" t="str" cm="1">
        <f t="array" ref="K1040">_xlfn.LET(_xlpm.d,UPPER(TRIM(CLEAN(SUBSTITUTE(F1040,CHAR(160),"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41" spans="2:11" x14ac:dyDescent="0.25">
      <c r="B1041" s="21">
        <v>45695</v>
      </c>
      <c r="C1041" s="2" t="s">
        <v>1</v>
      </c>
      <c r="D1041" s="2" t="s">
        <v>656</v>
      </c>
      <c r="E1041" s="2" t="s">
        <v>24</v>
      </c>
      <c r="F1041" s="2" t="s">
        <v>814</v>
      </c>
      <c r="G1041" s="5">
        <v>-1</v>
      </c>
      <c r="H1041" s="5">
        <v>20.3</v>
      </c>
      <c r="I1041" s="5">
        <v>-20.3</v>
      </c>
      <c r="J1041" s="5">
        <v>-13524.849999999995</v>
      </c>
      <c r="K1041" s="5" t="str" cm="1">
        <f t="array" ref="K1041">_xlfn.LET(_xlpm.d,UPPER(TRIM(CLEAN(SUBSTITUTE(F1041,CHAR(160),"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42" spans="2:11" x14ac:dyDescent="0.25">
      <c r="B1042" s="21">
        <v>45695</v>
      </c>
      <c r="C1042" s="2" t="s">
        <v>1</v>
      </c>
      <c r="D1042" s="2" t="s">
        <v>873</v>
      </c>
      <c r="E1042" s="2" t="s">
        <v>403</v>
      </c>
      <c r="F1042" s="2" t="s">
        <v>814</v>
      </c>
      <c r="G1042" s="5">
        <v>-15</v>
      </c>
      <c r="H1042" s="5">
        <v>20.3</v>
      </c>
      <c r="I1042" s="5">
        <v>-304.5</v>
      </c>
      <c r="J1042" s="5">
        <v>-13829.349999999995</v>
      </c>
      <c r="K1042" s="5" t="str" cm="1">
        <f t="array" ref="K1042">_xlfn.LET(_xlpm.d,UPPER(TRIM(CLEAN(SUBSTITUTE(F1042,CHAR(160),"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43" spans="2:11" x14ac:dyDescent="0.25">
      <c r="B1043" s="21">
        <v>45695</v>
      </c>
      <c r="C1043" s="2" t="s">
        <v>1</v>
      </c>
      <c r="D1043" s="2" t="s">
        <v>343</v>
      </c>
      <c r="E1043" s="2" t="s">
        <v>53</v>
      </c>
      <c r="F1043" s="2" t="s">
        <v>814</v>
      </c>
      <c r="G1043" s="5">
        <v>-11</v>
      </c>
      <c r="H1043" s="5">
        <v>20.3</v>
      </c>
      <c r="I1043" s="5">
        <v>-223.3</v>
      </c>
      <c r="J1043" s="5">
        <v>-14052.649999999994</v>
      </c>
      <c r="K1043" s="5" t="str" cm="1">
        <f t="array" ref="K1043">_xlfn.LET(_xlpm.d,UPPER(TRIM(CLEAN(SUBSTITUTE(F1043,CHAR(160),"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44" spans="2:11" x14ac:dyDescent="0.25">
      <c r="B1044" s="21">
        <v>45695</v>
      </c>
      <c r="C1044" s="2" t="s">
        <v>1</v>
      </c>
      <c r="D1044" s="2" t="s">
        <v>874</v>
      </c>
      <c r="E1044" s="2" t="s">
        <v>82</v>
      </c>
      <c r="F1044" s="2" t="s">
        <v>814</v>
      </c>
      <c r="G1044" s="5">
        <v>-3</v>
      </c>
      <c r="H1044" s="5">
        <v>20.3</v>
      </c>
      <c r="I1044" s="5">
        <v>-60.9</v>
      </c>
      <c r="J1044" s="5">
        <v>-14113.549999999994</v>
      </c>
      <c r="K1044" s="5" t="str" cm="1">
        <f t="array" ref="K1044">_xlfn.LET(_xlpm.d,UPPER(TRIM(CLEAN(SUBSTITUTE(F1044,CHAR(160),"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45" spans="2:11" x14ac:dyDescent="0.25">
      <c r="B1045" s="21">
        <v>45695</v>
      </c>
      <c r="C1045" s="2" t="s">
        <v>1</v>
      </c>
      <c r="D1045" s="2" t="s">
        <v>875</v>
      </c>
      <c r="E1045" s="2" t="s">
        <v>143</v>
      </c>
      <c r="F1045" s="2" t="s">
        <v>812</v>
      </c>
      <c r="G1045" s="5">
        <v>-5</v>
      </c>
      <c r="H1045" s="5">
        <v>21.8</v>
      </c>
      <c r="I1045" s="5">
        <v>-109</v>
      </c>
      <c r="J1045" s="5">
        <v>-14222.549999999994</v>
      </c>
      <c r="K1045" s="5" t="str" cm="1">
        <f t="array" ref="K1045">_xlfn.LET(_xlpm.d,UPPER(TRIM(CLEAN(SUBSTITUTE(F1045,CHAR(160),"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46" spans="2:11" x14ac:dyDescent="0.25">
      <c r="B1046" s="21">
        <v>45695</v>
      </c>
      <c r="C1046" s="2" t="s">
        <v>1</v>
      </c>
      <c r="D1046" s="2" t="s">
        <v>561</v>
      </c>
      <c r="E1046" s="2" t="s">
        <v>433</v>
      </c>
      <c r="F1046" s="2" t="s">
        <v>814</v>
      </c>
      <c r="G1046" s="5">
        <v>-3</v>
      </c>
      <c r="H1046" s="5">
        <v>20.3</v>
      </c>
      <c r="I1046" s="5">
        <v>-60.9</v>
      </c>
      <c r="J1046" s="5">
        <v>-14283.449999999993</v>
      </c>
      <c r="K1046" s="5" t="str" cm="1">
        <f t="array" ref="K1046">_xlfn.LET(_xlpm.d,UPPER(TRIM(CLEAN(SUBSTITUTE(F1046,CHAR(160),"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47" spans="2:11" x14ac:dyDescent="0.25">
      <c r="B1047" s="21">
        <v>45698</v>
      </c>
      <c r="C1047" s="2" t="s">
        <v>1</v>
      </c>
      <c r="D1047" s="2" t="s">
        <v>876</v>
      </c>
      <c r="E1047" s="2" t="s">
        <v>465</v>
      </c>
      <c r="F1047" s="2" t="s">
        <v>814</v>
      </c>
      <c r="G1047" s="5">
        <v>-10</v>
      </c>
      <c r="H1047" s="5">
        <v>20.3</v>
      </c>
      <c r="I1047" s="5">
        <v>-203</v>
      </c>
      <c r="J1047" s="5">
        <v>-14486.449999999993</v>
      </c>
      <c r="K1047" s="5" t="str" cm="1">
        <f t="array" ref="K1047">_xlfn.LET(_xlpm.d,UPPER(TRIM(CLEAN(SUBSTITUTE(F1047,CHAR(160),"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48" spans="2:11" x14ac:dyDescent="0.25">
      <c r="B1048" s="21">
        <v>45698</v>
      </c>
      <c r="C1048" s="2" t="s">
        <v>1</v>
      </c>
      <c r="D1048" s="2" t="s">
        <v>877</v>
      </c>
      <c r="E1048" s="2" t="s">
        <v>791</v>
      </c>
      <c r="F1048" s="2" t="s">
        <v>814</v>
      </c>
      <c r="G1048" s="5">
        <v>-11</v>
      </c>
      <c r="H1048" s="5">
        <v>20.3</v>
      </c>
      <c r="I1048" s="5">
        <v>-223.3</v>
      </c>
      <c r="J1048" s="5">
        <v>-14709.749999999993</v>
      </c>
      <c r="K1048" s="5" t="str" cm="1">
        <f t="array" ref="K1048">_xlfn.LET(_xlpm.d,UPPER(TRIM(CLEAN(SUBSTITUTE(F1048,CHAR(160),"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49" spans="2:11" x14ac:dyDescent="0.25">
      <c r="B1049" s="21">
        <v>45699</v>
      </c>
      <c r="C1049" s="2" t="s">
        <v>1</v>
      </c>
      <c r="D1049" s="2" t="s">
        <v>878</v>
      </c>
      <c r="E1049" s="2" t="s">
        <v>3</v>
      </c>
      <c r="F1049" s="2" t="s">
        <v>812</v>
      </c>
      <c r="G1049" s="5">
        <v>-1</v>
      </c>
      <c r="H1049" s="5">
        <v>18.989999999999998</v>
      </c>
      <c r="I1049" s="5">
        <v>-18.989999999999998</v>
      </c>
      <c r="J1049" s="5">
        <v>-14728.739999999993</v>
      </c>
      <c r="K1049" s="5" t="str" cm="1">
        <f t="array" ref="K1049">_xlfn.LET(_xlpm.d,UPPER(TRIM(CLEAN(SUBSTITUTE(F1049,CHAR(160),"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50" spans="2:11" x14ac:dyDescent="0.25">
      <c r="B1050" s="21">
        <v>45699</v>
      </c>
      <c r="C1050" s="2" t="s">
        <v>1</v>
      </c>
      <c r="D1050" s="2" t="s">
        <v>879</v>
      </c>
      <c r="E1050" s="2" t="s">
        <v>3</v>
      </c>
      <c r="F1050" s="2" t="s">
        <v>812</v>
      </c>
      <c r="G1050" s="5">
        <v>-20</v>
      </c>
      <c r="H1050" s="5">
        <v>18.989999999999998</v>
      </c>
      <c r="I1050" s="5">
        <v>-379.8</v>
      </c>
      <c r="J1050" s="5">
        <v>-15108.539999999992</v>
      </c>
      <c r="K1050" s="5" t="str" cm="1">
        <f t="array" ref="K1050">_xlfn.LET(_xlpm.d,UPPER(TRIM(CLEAN(SUBSTITUTE(F1050,CHAR(160),"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51" spans="2:11" x14ac:dyDescent="0.25">
      <c r="B1051" s="21">
        <v>45699</v>
      </c>
      <c r="C1051" s="2" t="s">
        <v>1</v>
      </c>
      <c r="D1051" s="2" t="s">
        <v>880</v>
      </c>
      <c r="E1051" s="2" t="s">
        <v>72</v>
      </c>
      <c r="F1051" s="2" t="s">
        <v>812</v>
      </c>
      <c r="G1051" s="5">
        <v>-8</v>
      </c>
      <c r="H1051" s="5">
        <v>20.3</v>
      </c>
      <c r="I1051" s="5">
        <v>-162.4</v>
      </c>
      <c r="J1051" s="5">
        <v>-15270.939999999991</v>
      </c>
      <c r="K1051" s="5" t="str" cm="1">
        <f t="array" ref="K1051">_xlfn.LET(_xlpm.d,UPPER(TRIM(CLEAN(SUBSTITUTE(F1051,CHAR(160),"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52" spans="2:11" x14ac:dyDescent="0.25">
      <c r="B1052" s="21">
        <v>45699</v>
      </c>
      <c r="C1052" s="2" t="s">
        <v>1</v>
      </c>
      <c r="D1052" s="2" t="s">
        <v>657</v>
      </c>
      <c r="E1052" s="2" t="s">
        <v>35</v>
      </c>
      <c r="F1052" s="2" t="s">
        <v>814</v>
      </c>
      <c r="G1052" s="5">
        <v>-36</v>
      </c>
      <c r="H1052" s="5">
        <v>20.3</v>
      </c>
      <c r="I1052" s="5">
        <v>-730.8</v>
      </c>
      <c r="J1052" s="5">
        <v>-16001.739999999991</v>
      </c>
      <c r="K1052" s="5" t="str" cm="1">
        <f t="array" ref="K1052">_xlfn.LET(_xlpm.d,UPPER(TRIM(CLEAN(SUBSTITUTE(F1052,CHAR(160),"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53" spans="2:11" x14ac:dyDescent="0.25">
      <c r="B1053" s="21">
        <v>45699</v>
      </c>
      <c r="C1053" s="2" t="s">
        <v>1</v>
      </c>
      <c r="D1053" s="2" t="s">
        <v>881</v>
      </c>
      <c r="E1053" s="2" t="s">
        <v>92</v>
      </c>
      <c r="F1053" s="2" t="s">
        <v>814</v>
      </c>
      <c r="G1053" s="5">
        <v>-4</v>
      </c>
      <c r="H1053" s="5">
        <v>20.3</v>
      </c>
      <c r="I1053" s="5">
        <v>-81.2</v>
      </c>
      <c r="J1053" s="5">
        <v>-16082.939999999991</v>
      </c>
      <c r="K1053" s="5" t="str" cm="1">
        <f t="array" ref="K1053">_xlfn.LET(_xlpm.d,UPPER(TRIM(CLEAN(SUBSTITUTE(F1053,CHAR(160),"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54" spans="2:11" x14ac:dyDescent="0.25">
      <c r="B1054" s="21">
        <v>45699</v>
      </c>
      <c r="C1054" s="2" t="s">
        <v>1</v>
      </c>
      <c r="D1054" s="2" t="s">
        <v>882</v>
      </c>
      <c r="E1054" s="2" t="s">
        <v>403</v>
      </c>
      <c r="F1054" s="2" t="s">
        <v>814</v>
      </c>
      <c r="G1054" s="5">
        <v>-13</v>
      </c>
      <c r="H1054" s="5">
        <v>20.3</v>
      </c>
      <c r="I1054" s="5">
        <v>-263.89999999999998</v>
      </c>
      <c r="J1054" s="5">
        <v>-16346.839999999991</v>
      </c>
      <c r="K1054" s="5" t="str" cm="1">
        <f t="array" ref="K1054">_xlfn.LET(_xlpm.d,UPPER(TRIM(CLEAN(SUBSTITUTE(F1054,CHAR(160),"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55" spans="2:11" x14ac:dyDescent="0.25">
      <c r="B1055" s="21">
        <v>45699</v>
      </c>
      <c r="C1055" s="2" t="s">
        <v>1</v>
      </c>
      <c r="D1055" s="2" t="s">
        <v>883</v>
      </c>
      <c r="E1055" s="2" t="s">
        <v>153</v>
      </c>
      <c r="F1055" s="2" t="s">
        <v>814</v>
      </c>
      <c r="G1055" s="5">
        <v>-9</v>
      </c>
      <c r="H1055" s="5">
        <v>20.3</v>
      </c>
      <c r="I1055" s="5">
        <v>-182.7</v>
      </c>
      <c r="J1055" s="5">
        <v>-16529.53999999999</v>
      </c>
      <c r="K1055" s="5" t="str" cm="1">
        <f t="array" ref="K1055">_xlfn.LET(_xlpm.d,UPPER(TRIM(CLEAN(SUBSTITUTE(F1055,CHAR(160),"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56" spans="2:11" x14ac:dyDescent="0.25">
      <c r="B1056" s="21">
        <v>45699</v>
      </c>
      <c r="C1056" s="2" t="s">
        <v>1</v>
      </c>
      <c r="D1056" s="2" t="s">
        <v>884</v>
      </c>
      <c r="E1056" s="2" t="s">
        <v>60</v>
      </c>
      <c r="F1056" s="2" t="s">
        <v>814</v>
      </c>
      <c r="G1056" s="5">
        <v>-8</v>
      </c>
      <c r="H1056" s="5">
        <v>20.3</v>
      </c>
      <c r="I1056" s="5">
        <v>-162.4</v>
      </c>
      <c r="J1056" s="5">
        <v>-16691.939999999991</v>
      </c>
      <c r="K1056" s="5" t="str" cm="1">
        <f t="array" ref="K1056">_xlfn.LET(_xlpm.d,UPPER(TRIM(CLEAN(SUBSTITUTE(F1056,CHAR(160),"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57" spans="2:11" x14ac:dyDescent="0.25">
      <c r="B1057" s="21">
        <v>45699</v>
      </c>
      <c r="C1057" s="2" t="s">
        <v>1</v>
      </c>
      <c r="D1057" s="2" t="s">
        <v>885</v>
      </c>
      <c r="E1057" s="2" t="s">
        <v>852</v>
      </c>
      <c r="F1057" s="2" t="s">
        <v>812</v>
      </c>
      <c r="G1057" s="5">
        <v>-1</v>
      </c>
      <c r="H1057" s="5">
        <v>21.8</v>
      </c>
      <c r="I1057" s="5">
        <v>-21.8</v>
      </c>
      <c r="J1057" s="5">
        <v>-16713.739999999991</v>
      </c>
      <c r="K1057" s="5" t="str" cm="1">
        <f t="array" ref="K1057">_xlfn.LET(_xlpm.d,UPPER(TRIM(CLEAN(SUBSTITUTE(F1057,CHAR(160),"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58" spans="2:11" x14ac:dyDescent="0.25">
      <c r="B1058" s="21">
        <v>45700</v>
      </c>
      <c r="C1058" s="2" t="s">
        <v>1</v>
      </c>
      <c r="D1058" s="2" t="s">
        <v>886</v>
      </c>
      <c r="E1058" s="2" t="s">
        <v>58</v>
      </c>
      <c r="F1058" s="2" t="s">
        <v>814</v>
      </c>
      <c r="G1058" s="5">
        <v>-2</v>
      </c>
      <c r="H1058" s="5">
        <v>20.3</v>
      </c>
      <c r="I1058" s="5">
        <v>-40.6</v>
      </c>
      <c r="J1058" s="5">
        <v>-16754.339999999989</v>
      </c>
      <c r="K1058" s="5" t="str" cm="1">
        <f t="array" ref="K1058">_xlfn.LET(_xlpm.d,UPPER(TRIM(CLEAN(SUBSTITUTE(F1058,CHAR(160),"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59" spans="2:11" x14ac:dyDescent="0.25">
      <c r="B1059" s="21">
        <v>45700</v>
      </c>
      <c r="C1059" s="2" t="s">
        <v>1</v>
      </c>
      <c r="D1059" s="2" t="s">
        <v>887</v>
      </c>
      <c r="E1059" s="2" t="s">
        <v>5</v>
      </c>
      <c r="F1059" s="2" t="s">
        <v>812</v>
      </c>
      <c r="G1059" s="5">
        <v>-2</v>
      </c>
      <c r="H1059" s="5">
        <v>21.8</v>
      </c>
      <c r="I1059" s="5">
        <v>-43.6</v>
      </c>
      <c r="J1059" s="5">
        <v>-16797.939999999988</v>
      </c>
      <c r="K1059" s="5" t="str" cm="1">
        <f t="array" ref="K1059">_xlfn.LET(_xlpm.d,UPPER(TRIM(CLEAN(SUBSTITUTE(F1059,CHAR(160),"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60" spans="2:11" x14ac:dyDescent="0.25">
      <c r="B1060" s="21">
        <v>45700</v>
      </c>
      <c r="C1060" s="2" t="s">
        <v>1</v>
      </c>
      <c r="D1060" s="2" t="s">
        <v>888</v>
      </c>
      <c r="E1060" s="2" t="s">
        <v>159</v>
      </c>
      <c r="F1060" s="2" t="s">
        <v>812</v>
      </c>
      <c r="G1060" s="5">
        <v>-10</v>
      </c>
      <c r="H1060" s="5">
        <v>20.3</v>
      </c>
      <c r="I1060" s="5">
        <v>-203</v>
      </c>
      <c r="J1060" s="5">
        <v>-17000.939999999988</v>
      </c>
      <c r="K1060" s="5" t="str" cm="1">
        <f t="array" ref="K1060">_xlfn.LET(_xlpm.d,UPPER(TRIM(CLEAN(SUBSTITUTE(F1060,CHAR(160),"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61" spans="2:11" x14ac:dyDescent="0.25">
      <c r="B1061" s="21">
        <v>45700</v>
      </c>
      <c r="C1061" s="2" t="s">
        <v>1</v>
      </c>
      <c r="D1061" s="2" t="s">
        <v>889</v>
      </c>
      <c r="E1061" s="2" t="s">
        <v>159</v>
      </c>
      <c r="F1061" s="2" t="s">
        <v>812</v>
      </c>
      <c r="G1061" s="5">
        <v>-10</v>
      </c>
      <c r="H1061" s="5">
        <v>20.3</v>
      </c>
      <c r="I1061" s="5">
        <v>-203</v>
      </c>
      <c r="J1061" s="5">
        <v>-17203.939999999988</v>
      </c>
      <c r="K1061" s="5" t="str" cm="1">
        <f t="array" ref="K1061">_xlfn.LET(_xlpm.d,UPPER(TRIM(CLEAN(SUBSTITUTE(F1061,CHAR(160),"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62" spans="2:11" x14ac:dyDescent="0.25">
      <c r="B1062" s="21">
        <v>45701</v>
      </c>
      <c r="C1062" s="2" t="s">
        <v>1</v>
      </c>
      <c r="D1062" s="2" t="s">
        <v>613</v>
      </c>
      <c r="E1062" s="2" t="s">
        <v>433</v>
      </c>
      <c r="F1062" s="2" t="s">
        <v>814</v>
      </c>
      <c r="G1062" s="5">
        <v>-2</v>
      </c>
      <c r="H1062" s="5">
        <v>20.3</v>
      </c>
      <c r="I1062" s="5">
        <v>-40.6</v>
      </c>
      <c r="J1062" s="5">
        <v>-17244.539999999986</v>
      </c>
      <c r="K1062" s="5" t="str" cm="1">
        <f t="array" ref="K1062">_xlfn.LET(_xlpm.d,UPPER(TRIM(CLEAN(SUBSTITUTE(F1062,CHAR(160),"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63" spans="2:11" x14ac:dyDescent="0.25">
      <c r="B1063" s="21">
        <v>45702</v>
      </c>
      <c r="C1063" s="2" t="s">
        <v>1</v>
      </c>
      <c r="D1063" s="2" t="s">
        <v>890</v>
      </c>
      <c r="E1063" s="2" t="s">
        <v>9</v>
      </c>
      <c r="F1063" s="2" t="s">
        <v>814</v>
      </c>
      <c r="G1063" s="5">
        <v>-18</v>
      </c>
      <c r="H1063" s="5">
        <v>20.3</v>
      </c>
      <c r="I1063" s="5">
        <v>-365.4</v>
      </c>
      <c r="J1063" s="5">
        <v>-17609.939999999988</v>
      </c>
      <c r="K1063" s="5" t="str" cm="1">
        <f t="array" ref="K1063">_xlfn.LET(_xlpm.d,UPPER(TRIM(CLEAN(SUBSTITUTE(F1063,CHAR(160),"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64" spans="2:11" x14ac:dyDescent="0.25">
      <c r="B1064" s="21">
        <v>45702</v>
      </c>
      <c r="C1064" s="2" t="s">
        <v>1</v>
      </c>
      <c r="D1064" s="2" t="s">
        <v>891</v>
      </c>
      <c r="E1064" s="2" t="s">
        <v>72</v>
      </c>
      <c r="F1064" s="2" t="s">
        <v>814</v>
      </c>
      <c r="G1064" s="5">
        <v>-8</v>
      </c>
      <c r="H1064" s="5">
        <v>20.3</v>
      </c>
      <c r="I1064" s="5">
        <v>-162.4</v>
      </c>
      <c r="J1064" s="5">
        <v>-17772.339999999989</v>
      </c>
      <c r="K1064" s="5" t="str" cm="1">
        <f t="array" ref="K1064">_xlfn.LET(_xlpm.d,UPPER(TRIM(CLEAN(SUBSTITUTE(F1064,CHAR(160),"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65" spans="2:11" x14ac:dyDescent="0.25">
      <c r="B1065" s="21">
        <v>45702</v>
      </c>
      <c r="C1065" s="2" t="s">
        <v>1</v>
      </c>
      <c r="D1065" s="2" t="s">
        <v>294</v>
      </c>
      <c r="E1065" s="2" t="s">
        <v>143</v>
      </c>
      <c r="F1065" s="2" t="s">
        <v>812</v>
      </c>
      <c r="G1065" s="5">
        <v>-10</v>
      </c>
      <c r="H1065" s="5">
        <v>21.8</v>
      </c>
      <c r="I1065" s="5">
        <v>-218</v>
      </c>
      <c r="J1065" s="5">
        <v>-17990.339999999989</v>
      </c>
      <c r="K1065" s="5" t="str" cm="1">
        <f t="array" ref="K1065">_xlfn.LET(_xlpm.d,UPPER(TRIM(CLEAN(SUBSTITUTE(F1065,CHAR(160),"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66" spans="2:11" x14ac:dyDescent="0.25">
      <c r="B1066" s="21">
        <v>45702</v>
      </c>
      <c r="C1066" s="2" t="s">
        <v>1</v>
      </c>
      <c r="D1066" s="2" t="s">
        <v>892</v>
      </c>
      <c r="E1066" s="2" t="s">
        <v>3</v>
      </c>
      <c r="F1066" s="2" t="s">
        <v>812</v>
      </c>
      <c r="G1066" s="5">
        <v>-50</v>
      </c>
      <c r="H1066" s="5">
        <v>18.989999999999998</v>
      </c>
      <c r="I1066" s="5">
        <v>-949.5</v>
      </c>
      <c r="J1066" s="5">
        <v>-18939.839999999989</v>
      </c>
      <c r="K1066" s="5" t="str" cm="1">
        <f t="array" ref="K1066">_xlfn.LET(_xlpm.d,UPPER(TRIM(CLEAN(SUBSTITUTE(F1066,CHAR(160),"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67" spans="2:11" x14ac:dyDescent="0.25">
      <c r="B1067" s="21">
        <v>45705</v>
      </c>
      <c r="C1067" s="2" t="s">
        <v>1</v>
      </c>
      <c r="D1067" s="2" t="s">
        <v>893</v>
      </c>
      <c r="E1067" s="2" t="s">
        <v>465</v>
      </c>
      <c r="F1067" s="2" t="s">
        <v>814</v>
      </c>
      <c r="G1067" s="5">
        <v>-10</v>
      </c>
      <c r="H1067" s="5">
        <v>20.3</v>
      </c>
      <c r="I1067" s="5">
        <v>-203</v>
      </c>
      <c r="J1067" s="5">
        <v>-19142.839999999989</v>
      </c>
      <c r="K1067" s="5" t="str" cm="1">
        <f t="array" ref="K1067">_xlfn.LET(_xlpm.d,UPPER(TRIM(CLEAN(SUBSTITUTE(F1067,CHAR(160),"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68" spans="2:11" x14ac:dyDescent="0.25">
      <c r="B1068" s="21">
        <v>45706</v>
      </c>
      <c r="C1068" s="2" t="s">
        <v>1</v>
      </c>
      <c r="D1068" s="2" t="s">
        <v>894</v>
      </c>
      <c r="E1068" s="2" t="s">
        <v>29</v>
      </c>
      <c r="F1068" s="2" t="s">
        <v>814</v>
      </c>
      <c r="G1068" s="5">
        <v>-25</v>
      </c>
      <c r="H1068" s="5">
        <v>20.3</v>
      </c>
      <c r="I1068" s="5">
        <v>-507.5</v>
      </c>
      <c r="J1068" s="5">
        <v>-19650.339999999989</v>
      </c>
      <c r="K1068" s="5" t="str" cm="1">
        <f t="array" ref="K1068">_xlfn.LET(_xlpm.d,UPPER(TRIM(CLEAN(SUBSTITUTE(F1068,CHAR(160),"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69" spans="2:11" x14ac:dyDescent="0.25">
      <c r="B1069" s="21">
        <v>45706</v>
      </c>
      <c r="C1069" s="2" t="s">
        <v>1</v>
      </c>
      <c r="D1069" s="2" t="s">
        <v>895</v>
      </c>
      <c r="E1069" s="2" t="s">
        <v>807</v>
      </c>
      <c r="F1069" s="2" t="s">
        <v>812</v>
      </c>
      <c r="G1069" s="5">
        <v>-26</v>
      </c>
      <c r="H1069" s="5">
        <v>18.850000000000001</v>
      </c>
      <c r="I1069" s="5">
        <v>-490.1</v>
      </c>
      <c r="J1069" s="5">
        <v>-20140.439999999988</v>
      </c>
      <c r="K1069" s="5" t="str" cm="1">
        <f t="array" ref="K1069">_xlfn.LET(_xlpm.d,UPPER(TRIM(CLEAN(SUBSTITUTE(F1069,CHAR(160),"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70" spans="2:11" x14ac:dyDescent="0.25">
      <c r="B1070" s="21">
        <v>45709</v>
      </c>
      <c r="C1070" s="2" t="s">
        <v>1</v>
      </c>
      <c r="D1070" s="2" t="s">
        <v>757</v>
      </c>
      <c r="E1070" s="2" t="s">
        <v>53</v>
      </c>
      <c r="F1070" s="2" t="s">
        <v>814</v>
      </c>
      <c r="G1070" s="5">
        <v>-7</v>
      </c>
      <c r="H1070" s="5">
        <v>20.3</v>
      </c>
      <c r="I1070" s="5">
        <v>-142.1</v>
      </c>
      <c r="J1070" s="5">
        <v>-20282.539999999986</v>
      </c>
      <c r="K1070" s="5" t="str" cm="1">
        <f t="array" ref="K1070">_xlfn.LET(_xlpm.d,UPPER(TRIM(CLEAN(SUBSTITUTE(F1070,CHAR(160),"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71" spans="2:11" x14ac:dyDescent="0.25">
      <c r="B1071" s="21">
        <v>45709</v>
      </c>
      <c r="C1071" s="2" t="s">
        <v>1</v>
      </c>
      <c r="D1071" s="2" t="s">
        <v>757</v>
      </c>
      <c r="E1071" s="2" t="s">
        <v>53</v>
      </c>
      <c r="F1071" s="2" t="s">
        <v>814</v>
      </c>
      <c r="G1071" s="5">
        <v>-5</v>
      </c>
      <c r="H1071" s="5">
        <v>20.3</v>
      </c>
      <c r="I1071" s="5">
        <v>-101.5</v>
      </c>
      <c r="J1071" s="5">
        <v>-20384.039999999986</v>
      </c>
      <c r="K1071" s="5" t="str" cm="1">
        <f t="array" ref="K1071">_xlfn.LET(_xlpm.d,UPPER(TRIM(CLEAN(SUBSTITUTE(F1071,CHAR(160),"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72" spans="2:11" x14ac:dyDescent="0.25">
      <c r="B1072" s="21">
        <v>45709</v>
      </c>
      <c r="C1072" s="2" t="s">
        <v>1</v>
      </c>
      <c r="D1072" s="2" t="s">
        <v>757</v>
      </c>
      <c r="E1072" s="2" t="s">
        <v>53</v>
      </c>
      <c r="F1072" s="2" t="s">
        <v>814</v>
      </c>
      <c r="G1072" s="5">
        <v>-1</v>
      </c>
      <c r="H1072" s="5">
        <v>20.3</v>
      </c>
      <c r="I1072" s="5">
        <v>-20.3</v>
      </c>
      <c r="J1072" s="5">
        <v>-20404.339999999986</v>
      </c>
      <c r="K1072" s="5" t="str" cm="1">
        <f t="array" ref="K1072">_xlfn.LET(_xlpm.d,UPPER(TRIM(CLEAN(SUBSTITUTE(F1072,CHAR(160),"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73" spans="2:11" x14ac:dyDescent="0.25">
      <c r="B1073" s="21">
        <v>45713</v>
      </c>
      <c r="C1073" s="2" t="s">
        <v>1</v>
      </c>
      <c r="D1073" s="2" t="s">
        <v>896</v>
      </c>
      <c r="E1073" s="2" t="s">
        <v>60</v>
      </c>
      <c r="F1073" s="2" t="s">
        <v>814</v>
      </c>
      <c r="G1073" s="5">
        <v>-14</v>
      </c>
      <c r="H1073" s="5">
        <v>20.3</v>
      </c>
      <c r="I1073" s="5">
        <v>-284.2</v>
      </c>
      <c r="J1073" s="5">
        <v>-20688.539999999986</v>
      </c>
      <c r="K1073" s="5" t="str" cm="1">
        <f t="array" ref="K1073">_xlfn.LET(_xlpm.d,UPPER(TRIM(CLEAN(SUBSTITUTE(F1073,CHAR(160),"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74" spans="2:11" x14ac:dyDescent="0.25">
      <c r="B1074" s="21">
        <v>45713</v>
      </c>
      <c r="C1074" s="2" t="s">
        <v>1</v>
      </c>
      <c r="D1074" s="2" t="s">
        <v>897</v>
      </c>
      <c r="E1074" s="2" t="s">
        <v>857</v>
      </c>
      <c r="F1074" s="2" t="s">
        <v>812</v>
      </c>
      <c r="G1074" s="5">
        <v>-2</v>
      </c>
      <c r="H1074" s="5">
        <v>21.8</v>
      </c>
      <c r="I1074" s="5">
        <v>-43.6</v>
      </c>
      <c r="J1074" s="5">
        <v>-20732.139999999985</v>
      </c>
      <c r="K1074" s="5" t="str" cm="1">
        <f t="array" ref="K1074">_xlfn.LET(_xlpm.d,UPPER(TRIM(CLEAN(SUBSTITUTE(F1074,CHAR(160),"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75" spans="2:11" x14ac:dyDescent="0.25">
      <c r="B1075" s="21">
        <v>45713</v>
      </c>
      <c r="C1075" s="2" t="s">
        <v>1</v>
      </c>
      <c r="D1075" s="2" t="s">
        <v>898</v>
      </c>
      <c r="E1075" s="2" t="s">
        <v>3</v>
      </c>
      <c r="F1075" s="2" t="s">
        <v>812</v>
      </c>
      <c r="G1075" s="5">
        <v>-2</v>
      </c>
      <c r="H1075" s="5">
        <v>18.989999999999998</v>
      </c>
      <c r="I1075" s="5">
        <v>-37.979999999999997</v>
      </c>
      <c r="J1075" s="5">
        <v>-20770.119999999984</v>
      </c>
      <c r="K1075" s="5" t="str" cm="1">
        <f t="array" ref="K1075">_xlfn.LET(_xlpm.d,UPPER(TRIM(CLEAN(SUBSTITUTE(F1075,CHAR(160),"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76" spans="2:11" x14ac:dyDescent="0.25">
      <c r="B1076" s="21">
        <v>45715</v>
      </c>
      <c r="C1076" s="2" t="s">
        <v>1</v>
      </c>
      <c r="D1076" s="2" t="s">
        <v>899</v>
      </c>
      <c r="E1076" s="2" t="s">
        <v>38</v>
      </c>
      <c r="F1076" s="2" t="s">
        <v>814</v>
      </c>
      <c r="G1076" s="5">
        <v>-14</v>
      </c>
      <c r="H1076" s="5">
        <v>20.3</v>
      </c>
      <c r="I1076" s="5">
        <v>-284.2</v>
      </c>
      <c r="J1076" s="5">
        <v>-21054.319999999985</v>
      </c>
      <c r="K1076" s="5" t="str" cm="1">
        <f t="array" ref="K1076">_xlfn.LET(_xlpm.d,UPPER(TRIM(CLEAN(SUBSTITUTE(F1076,CHAR(160),"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77" spans="2:11" x14ac:dyDescent="0.25">
      <c r="B1077" s="21">
        <v>45716</v>
      </c>
      <c r="C1077" s="2" t="s">
        <v>1</v>
      </c>
      <c r="D1077" s="2" t="s">
        <v>900</v>
      </c>
      <c r="E1077" s="2" t="s">
        <v>202</v>
      </c>
      <c r="F1077" s="2" t="s">
        <v>814</v>
      </c>
      <c r="G1077" s="5">
        <v>-20</v>
      </c>
      <c r="H1077" s="5">
        <v>20.3</v>
      </c>
      <c r="I1077" s="5">
        <v>-406</v>
      </c>
      <c r="J1077" s="5">
        <v>-21460.319999999985</v>
      </c>
      <c r="K1077" s="5" t="str" cm="1">
        <f t="array" ref="K1077">_xlfn.LET(_xlpm.d,UPPER(TRIM(CLEAN(SUBSTITUTE(F1077,CHAR(160),"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78" spans="2:11" x14ac:dyDescent="0.25">
      <c r="B1078" s="21">
        <v>45716</v>
      </c>
      <c r="C1078" s="2" t="s">
        <v>1</v>
      </c>
      <c r="D1078" s="2" t="s">
        <v>901</v>
      </c>
      <c r="E1078" s="2" t="s">
        <v>82</v>
      </c>
      <c r="F1078" s="2" t="s">
        <v>814</v>
      </c>
      <c r="G1078" s="5">
        <v>-2</v>
      </c>
      <c r="H1078" s="5">
        <v>20.3</v>
      </c>
      <c r="I1078" s="5">
        <v>-40.6</v>
      </c>
      <c r="J1078" s="5">
        <v>-21500.919999999984</v>
      </c>
      <c r="K1078" s="5" t="str" cm="1">
        <f t="array" ref="K1078">_xlfn.LET(_xlpm.d,UPPER(TRIM(CLEAN(SUBSTITUTE(F1078,CHAR(160),"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79" spans="2:11" x14ac:dyDescent="0.25">
      <c r="B1079" s="21">
        <v>45720</v>
      </c>
      <c r="C1079" s="2" t="s">
        <v>1</v>
      </c>
      <c r="D1079" s="2" t="s">
        <v>902</v>
      </c>
      <c r="E1079" s="2" t="s">
        <v>289</v>
      </c>
      <c r="F1079" s="2" t="s">
        <v>812</v>
      </c>
      <c r="G1079" s="5">
        <v>-12</v>
      </c>
      <c r="H1079" s="5">
        <v>21.8</v>
      </c>
      <c r="I1079" s="5">
        <v>-261.60000000000002</v>
      </c>
      <c r="J1079" s="5">
        <v>-21762.519999999982</v>
      </c>
      <c r="K1079" s="5" t="str" cm="1">
        <f t="array" ref="K1079">_xlfn.LET(_xlpm.d,UPPER(TRIM(CLEAN(SUBSTITUTE(F1079,CHAR(160),"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80" spans="2:11" x14ac:dyDescent="0.25">
      <c r="B1080" s="21">
        <v>45720</v>
      </c>
      <c r="C1080" s="2" t="s">
        <v>1</v>
      </c>
      <c r="D1080" s="2" t="s">
        <v>903</v>
      </c>
      <c r="E1080" s="2" t="s">
        <v>3</v>
      </c>
      <c r="F1080" s="2" t="s">
        <v>812</v>
      </c>
      <c r="G1080" s="5">
        <v>-10</v>
      </c>
      <c r="H1080" s="5">
        <v>18.989999999999998</v>
      </c>
      <c r="I1080" s="5">
        <v>-189.9</v>
      </c>
      <c r="J1080" s="5">
        <v>-21952.419999999984</v>
      </c>
      <c r="K1080" s="5" t="str" cm="1">
        <f t="array" ref="K1080">_xlfn.LET(_xlpm.d,UPPER(TRIM(CLEAN(SUBSTITUTE(F1080,CHAR(160),"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81" spans="2:11" x14ac:dyDescent="0.25">
      <c r="B1081" s="21">
        <v>45720</v>
      </c>
      <c r="C1081" s="2" t="s">
        <v>1</v>
      </c>
      <c r="D1081" s="2" t="s">
        <v>904</v>
      </c>
      <c r="E1081" s="2" t="s">
        <v>3</v>
      </c>
      <c r="F1081" s="2" t="s">
        <v>812</v>
      </c>
      <c r="G1081" s="5">
        <v>-10</v>
      </c>
      <c r="H1081" s="5">
        <v>18.989999999999998</v>
      </c>
      <c r="I1081" s="5">
        <v>-189.9</v>
      </c>
      <c r="J1081" s="5">
        <v>-22142.319999999985</v>
      </c>
      <c r="K1081" s="5" t="str" cm="1">
        <f t="array" ref="K1081">_xlfn.LET(_xlpm.d,UPPER(TRIM(CLEAN(SUBSTITUTE(F1081,CHAR(160),"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82" spans="2:11" x14ac:dyDescent="0.25">
      <c r="B1082" s="21">
        <v>45720</v>
      </c>
      <c r="C1082" s="2" t="s">
        <v>1</v>
      </c>
      <c r="D1082" s="2" t="s">
        <v>905</v>
      </c>
      <c r="E1082" s="2" t="s">
        <v>95</v>
      </c>
      <c r="F1082" s="2" t="s">
        <v>814</v>
      </c>
      <c r="G1082" s="5">
        <v>-15</v>
      </c>
      <c r="H1082" s="5">
        <v>20.3</v>
      </c>
      <c r="I1082" s="5">
        <v>-304.5</v>
      </c>
      <c r="J1082" s="5">
        <v>-22446.819999999985</v>
      </c>
      <c r="K1082" s="5" t="str" cm="1">
        <f t="array" ref="K1082">_xlfn.LET(_xlpm.d,UPPER(TRIM(CLEAN(SUBSTITUTE(F1082,CHAR(160),"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83" spans="2:11" x14ac:dyDescent="0.25">
      <c r="B1083" s="21">
        <v>45720</v>
      </c>
      <c r="C1083" s="2" t="s">
        <v>1</v>
      </c>
      <c r="D1083" s="2" t="s">
        <v>906</v>
      </c>
      <c r="E1083" s="2" t="s">
        <v>29</v>
      </c>
      <c r="F1083" s="2" t="s">
        <v>814</v>
      </c>
      <c r="G1083" s="5">
        <v>-7</v>
      </c>
      <c r="H1083" s="5">
        <v>20.3</v>
      </c>
      <c r="I1083" s="5">
        <v>-142.1</v>
      </c>
      <c r="J1083" s="5">
        <v>-22588.919999999984</v>
      </c>
      <c r="K1083" s="5" t="str" cm="1">
        <f t="array" ref="K1083">_xlfn.LET(_xlpm.d,UPPER(TRIM(CLEAN(SUBSTITUTE(F1083,CHAR(160),"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84" spans="2:11" x14ac:dyDescent="0.25">
      <c r="B1084" s="21">
        <v>45722</v>
      </c>
      <c r="C1084" s="2" t="s">
        <v>1</v>
      </c>
      <c r="D1084" s="2" t="s">
        <v>907</v>
      </c>
      <c r="E1084" s="2" t="s">
        <v>82</v>
      </c>
      <c r="F1084" s="2" t="s">
        <v>814</v>
      </c>
      <c r="G1084" s="5">
        <v>-8</v>
      </c>
      <c r="H1084" s="5">
        <v>20.3</v>
      </c>
      <c r="I1084" s="5">
        <v>-162.4</v>
      </c>
      <c r="J1084" s="5">
        <v>-22751.319999999985</v>
      </c>
      <c r="K1084" s="5" t="str" cm="1">
        <f t="array" ref="K1084">_xlfn.LET(_xlpm.d,UPPER(TRIM(CLEAN(SUBSTITUTE(F1084,CHAR(160),"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85" spans="2:11" x14ac:dyDescent="0.25">
      <c r="B1085" s="21">
        <v>45723</v>
      </c>
      <c r="C1085" s="2" t="s">
        <v>1</v>
      </c>
      <c r="D1085" s="2" t="s">
        <v>908</v>
      </c>
      <c r="E1085" s="2" t="s">
        <v>143</v>
      </c>
      <c r="F1085" s="2" t="s">
        <v>812</v>
      </c>
      <c r="G1085" s="5">
        <v>-16</v>
      </c>
      <c r="H1085" s="5">
        <v>21.8</v>
      </c>
      <c r="I1085" s="5">
        <v>-348.8</v>
      </c>
      <c r="J1085" s="5">
        <v>-23100.119999999984</v>
      </c>
      <c r="K1085" s="5" t="str" cm="1">
        <f t="array" ref="K1085">_xlfn.LET(_xlpm.d,UPPER(TRIM(CLEAN(SUBSTITUTE(F1085,CHAR(160),"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86" spans="2:11" x14ac:dyDescent="0.25">
      <c r="B1086" s="21">
        <v>45726</v>
      </c>
      <c r="C1086" s="2" t="s">
        <v>1</v>
      </c>
      <c r="D1086" s="2" t="s">
        <v>360</v>
      </c>
      <c r="E1086" s="2" t="s">
        <v>27</v>
      </c>
      <c r="F1086" s="2" t="s">
        <v>814</v>
      </c>
      <c r="G1086" s="5">
        <v>-15</v>
      </c>
      <c r="H1086" s="5">
        <v>20.3</v>
      </c>
      <c r="I1086" s="5">
        <v>-304.5</v>
      </c>
      <c r="J1086" s="5">
        <v>-23404.619999999984</v>
      </c>
      <c r="K1086" s="5" t="str" cm="1">
        <f t="array" ref="K1086">_xlfn.LET(_xlpm.d,UPPER(TRIM(CLEAN(SUBSTITUTE(F1086,CHAR(160),"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87" spans="2:11" x14ac:dyDescent="0.25">
      <c r="B1087" s="21">
        <v>45727</v>
      </c>
      <c r="C1087" s="2" t="s">
        <v>1</v>
      </c>
      <c r="D1087" s="2" t="s">
        <v>909</v>
      </c>
      <c r="E1087" s="2" t="s">
        <v>29</v>
      </c>
      <c r="F1087" s="2" t="s">
        <v>814</v>
      </c>
      <c r="G1087" s="5">
        <v>-6</v>
      </c>
      <c r="H1087" s="5">
        <v>20.3</v>
      </c>
      <c r="I1087" s="5">
        <v>-121.8</v>
      </c>
      <c r="J1087" s="5">
        <v>-23526.419999999984</v>
      </c>
      <c r="K1087" s="5" t="str" cm="1">
        <f t="array" ref="K1087">_xlfn.LET(_xlpm.d,UPPER(TRIM(CLEAN(SUBSTITUTE(F1087,CHAR(160),"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88" spans="2:11" x14ac:dyDescent="0.25">
      <c r="B1088" s="21">
        <v>45727</v>
      </c>
      <c r="C1088" s="2" t="s">
        <v>1</v>
      </c>
      <c r="D1088" s="2" t="s">
        <v>910</v>
      </c>
      <c r="E1088" s="2" t="s">
        <v>9</v>
      </c>
      <c r="F1088" s="2" t="s">
        <v>814</v>
      </c>
      <c r="G1088" s="5">
        <v>-14</v>
      </c>
      <c r="H1088" s="5">
        <v>20.3</v>
      </c>
      <c r="I1088" s="5">
        <v>-284.2</v>
      </c>
      <c r="J1088" s="5">
        <v>-23810.619999999984</v>
      </c>
      <c r="K1088" s="5" t="str" cm="1">
        <f t="array" ref="K1088">_xlfn.LET(_xlpm.d,UPPER(TRIM(CLEAN(SUBSTITUTE(F1088,CHAR(160),"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89" spans="2:11" x14ac:dyDescent="0.25">
      <c r="B1089" s="21">
        <v>45727</v>
      </c>
      <c r="C1089" s="2" t="s">
        <v>1</v>
      </c>
      <c r="D1089" s="2" t="s">
        <v>911</v>
      </c>
      <c r="E1089" s="2" t="s">
        <v>72</v>
      </c>
      <c r="F1089" s="2" t="s">
        <v>814</v>
      </c>
      <c r="G1089" s="5">
        <v>-8</v>
      </c>
      <c r="H1089" s="5">
        <v>20.3</v>
      </c>
      <c r="I1089" s="5">
        <v>-162.4</v>
      </c>
      <c r="J1089" s="5">
        <v>-23973.019999999986</v>
      </c>
      <c r="K1089" s="5" t="str" cm="1">
        <f t="array" ref="K1089">_xlfn.LET(_xlpm.d,UPPER(TRIM(CLEAN(SUBSTITUTE(F1089,CHAR(160),"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90" spans="2:11" x14ac:dyDescent="0.25">
      <c r="B1090" s="21">
        <v>45727</v>
      </c>
      <c r="C1090" s="2" t="s">
        <v>1</v>
      </c>
      <c r="D1090" s="2" t="s">
        <v>912</v>
      </c>
      <c r="E1090" s="2" t="s">
        <v>5</v>
      </c>
      <c r="F1090" s="2" t="s">
        <v>812</v>
      </c>
      <c r="G1090" s="5">
        <v>-2</v>
      </c>
      <c r="H1090" s="5">
        <v>21.8</v>
      </c>
      <c r="I1090" s="5">
        <v>-43.6</v>
      </c>
      <c r="J1090" s="5">
        <v>-24016.619999999984</v>
      </c>
      <c r="K1090" s="5" t="str" cm="1">
        <f t="array" ref="K1090">_xlfn.LET(_xlpm.d,UPPER(TRIM(CLEAN(SUBSTITUTE(F1090,CHAR(160),"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91" spans="2:11" x14ac:dyDescent="0.25">
      <c r="B1091" s="21">
        <v>45728</v>
      </c>
      <c r="C1091" s="2" t="s">
        <v>1</v>
      </c>
      <c r="D1091" s="2" t="s">
        <v>913</v>
      </c>
      <c r="E1091" s="2" t="s">
        <v>65</v>
      </c>
      <c r="F1091" s="2" t="s">
        <v>814</v>
      </c>
      <c r="G1091" s="5">
        <v>-3</v>
      </c>
      <c r="H1091" s="5">
        <v>20.3</v>
      </c>
      <c r="I1091" s="5">
        <v>-60.9</v>
      </c>
      <c r="J1091" s="5">
        <v>-24077.519999999986</v>
      </c>
      <c r="K1091" s="5" t="str" cm="1">
        <f t="array" ref="K1091">_xlfn.LET(_xlpm.d,UPPER(TRIM(CLEAN(SUBSTITUTE(F1091,CHAR(160),"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92" spans="2:11" x14ac:dyDescent="0.25">
      <c r="B1092" s="21">
        <v>45728</v>
      </c>
      <c r="C1092" s="2" t="s">
        <v>1</v>
      </c>
      <c r="D1092" s="2" t="s">
        <v>914</v>
      </c>
      <c r="E1092" s="2" t="s">
        <v>202</v>
      </c>
      <c r="F1092" s="2" t="s">
        <v>814</v>
      </c>
      <c r="G1092" s="5">
        <v>-3</v>
      </c>
      <c r="H1092" s="5">
        <v>20.3</v>
      </c>
      <c r="I1092" s="5">
        <v>-60.9</v>
      </c>
      <c r="J1092" s="5">
        <v>-24138.419999999987</v>
      </c>
      <c r="K1092" s="5" t="str" cm="1">
        <f t="array" ref="K1092">_xlfn.LET(_xlpm.d,UPPER(TRIM(CLEAN(SUBSTITUTE(F1092,CHAR(160),"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93" spans="2:11" x14ac:dyDescent="0.25">
      <c r="B1093" s="21">
        <v>45730</v>
      </c>
      <c r="C1093" s="2" t="s">
        <v>1</v>
      </c>
      <c r="D1093" s="2" t="s">
        <v>665</v>
      </c>
      <c r="E1093" s="2" t="s">
        <v>86</v>
      </c>
      <c r="F1093" s="2" t="s">
        <v>814</v>
      </c>
      <c r="G1093" s="5">
        <v>-22</v>
      </c>
      <c r="H1093" s="5">
        <v>20.3</v>
      </c>
      <c r="I1093" s="5">
        <v>-446.6</v>
      </c>
      <c r="J1093" s="5">
        <v>-24585.019999999986</v>
      </c>
      <c r="K1093" s="5" t="str" cm="1">
        <f t="array" ref="K1093">_xlfn.LET(_xlpm.d,UPPER(TRIM(CLEAN(SUBSTITUTE(F1093,CHAR(160),"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94" spans="2:11" x14ac:dyDescent="0.25">
      <c r="B1094" s="21">
        <v>45730</v>
      </c>
      <c r="C1094" s="2" t="s">
        <v>1</v>
      </c>
      <c r="D1094" s="2" t="s">
        <v>915</v>
      </c>
      <c r="E1094" s="2" t="s">
        <v>110</v>
      </c>
      <c r="F1094" s="2" t="s">
        <v>814</v>
      </c>
      <c r="G1094" s="5">
        <v>-15</v>
      </c>
      <c r="H1094" s="5">
        <v>20.3</v>
      </c>
      <c r="I1094" s="5">
        <v>-304.5</v>
      </c>
      <c r="J1094" s="5">
        <v>-24889.519999999986</v>
      </c>
      <c r="K1094" s="5" t="str" cm="1">
        <f t="array" ref="K1094">_xlfn.LET(_xlpm.d,UPPER(TRIM(CLEAN(SUBSTITUTE(F1094,CHAR(160),"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95" spans="2:11" x14ac:dyDescent="0.25">
      <c r="B1095" s="21">
        <v>45730</v>
      </c>
      <c r="C1095" s="2" t="s">
        <v>1</v>
      </c>
      <c r="D1095" s="2" t="s">
        <v>916</v>
      </c>
      <c r="E1095" s="2" t="s">
        <v>72</v>
      </c>
      <c r="F1095" s="2" t="s">
        <v>814</v>
      </c>
      <c r="G1095" s="5">
        <v>-7</v>
      </c>
      <c r="H1095" s="5">
        <v>20.3</v>
      </c>
      <c r="I1095" s="5">
        <v>-142.1</v>
      </c>
      <c r="J1095" s="5">
        <v>-25031.619999999984</v>
      </c>
      <c r="K1095" s="5" t="str" cm="1">
        <f t="array" ref="K1095">_xlfn.LET(_xlpm.d,UPPER(TRIM(CLEAN(SUBSTITUTE(F1095,CHAR(160),"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96" spans="2:11" x14ac:dyDescent="0.25">
      <c r="B1096" s="21">
        <v>45730</v>
      </c>
      <c r="C1096" s="2" t="s">
        <v>1</v>
      </c>
      <c r="D1096" s="2" t="s">
        <v>917</v>
      </c>
      <c r="E1096" s="2" t="s">
        <v>433</v>
      </c>
      <c r="F1096" s="2" t="s">
        <v>814</v>
      </c>
      <c r="G1096" s="5">
        <v>-11</v>
      </c>
      <c r="H1096" s="5">
        <v>20.3</v>
      </c>
      <c r="I1096" s="5">
        <v>-223.3</v>
      </c>
      <c r="J1096" s="5">
        <v>-25254.919999999984</v>
      </c>
      <c r="K1096" s="5" t="str" cm="1">
        <f t="array" ref="K1096">_xlfn.LET(_xlpm.d,UPPER(TRIM(CLEAN(SUBSTITUTE(F1096,CHAR(160),"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97" spans="2:11" x14ac:dyDescent="0.25">
      <c r="B1097" s="21">
        <v>45730</v>
      </c>
      <c r="C1097" s="2" t="s">
        <v>1</v>
      </c>
      <c r="D1097" s="2" t="s">
        <v>918</v>
      </c>
      <c r="E1097" s="2" t="s">
        <v>3</v>
      </c>
      <c r="F1097" s="2" t="s">
        <v>812</v>
      </c>
      <c r="G1097" s="5">
        <v>-5</v>
      </c>
      <c r="H1097" s="5">
        <v>18.989999999999998</v>
      </c>
      <c r="I1097" s="5">
        <v>-94.95</v>
      </c>
      <c r="J1097" s="5">
        <v>-25349.869999999984</v>
      </c>
      <c r="K1097" s="5" t="str" cm="1">
        <f t="array" ref="K1097">_xlfn.LET(_xlpm.d,UPPER(TRIM(CLEAN(SUBSTITUTE(F1097,CHAR(160),"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98" spans="2:11" x14ac:dyDescent="0.25">
      <c r="B1098" s="21">
        <v>45731</v>
      </c>
      <c r="C1098" s="2" t="s">
        <v>1</v>
      </c>
      <c r="D1098" s="2" t="s">
        <v>296</v>
      </c>
      <c r="E1098" s="2" t="s">
        <v>143</v>
      </c>
      <c r="F1098" s="2" t="s">
        <v>812</v>
      </c>
      <c r="G1098" s="5">
        <v>-17</v>
      </c>
      <c r="H1098" s="5">
        <v>21.8</v>
      </c>
      <c r="I1098" s="5">
        <v>-370.6</v>
      </c>
      <c r="J1098" s="5">
        <v>-25720.469999999983</v>
      </c>
      <c r="K1098" s="5" t="str" cm="1">
        <f t="array" ref="K1098">_xlfn.LET(_xlpm.d,UPPER(TRIM(CLEAN(SUBSTITUTE(F1098,CHAR(160),"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99" spans="2:11" x14ac:dyDescent="0.25">
      <c r="B1099" s="21">
        <v>45733</v>
      </c>
      <c r="C1099" s="2" t="s">
        <v>1</v>
      </c>
      <c r="D1099" s="2" t="s">
        <v>367</v>
      </c>
      <c r="E1099" s="2" t="s">
        <v>97</v>
      </c>
      <c r="F1099" s="2" t="s">
        <v>814</v>
      </c>
      <c r="G1099" s="5">
        <v>-2</v>
      </c>
      <c r="H1099" s="5">
        <v>20.3</v>
      </c>
      <c r="I1099" s="5">
        <v>-40.6</v>
      </c>
      <c r="J1099" s="5">
        <v>-25761.069999999982</v>
      </c>
      <c r="K1099" s="5" t="str" cm="1">
        <f t="array" ref="K1099">_xlfn.LET(_xlpm.d,UPPER(TRIM(CLEAN(SUBSTITUTE(F1099,CHAR(160),"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00" spans="2:11" x14ac:dyDescent="0.25">
      <c r="B1100" s="21">
        <v>45733</v>
      </c>
      <c r="C1100" s="2" t="s">
        <v>1</v>
      </c>
      <c r="D1100" s="2" t="s">
        <v>919</v>
      </c>
      <c r="E1100" s="2" t="s">
        <v>110</v>
      </c>
      <c r="F1100" s="2" t="s">
        <v>812</v>
      </c>
      <c r="G1100" s="5">
        <v>-4</v>
      </c>
      <c r="H1100" s="5">
        <v>20.3</v>
      </c>
      <c r="I1100" s="5">
        <v>-81.2</v>
      </c>
      <c r="J1100" s="5">
        <v>-25842.269999999982</v>
      </c>
      <c r="K1100" s="5" t="str" cm="1">
        <f t="array" ref="K1100">_xlfn.LET(_xlpm.d,UPPER(TRIM(CLEAN(SUBSTITUTE(F1100,CHAR(160),"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01" spans="2:11" x14ac:dyDescent="0.25">
      <c r="B1101" s="21">
        <v>45734</v>
      </c>
      <c r="C1101" s="2" t="s">
        <v>1</v>
      </c>
      <c r="D1101" s="2" t="s">
        <v>920</v>
      </c>
      <c r="E1101" s="2" t="s">
        <v>148</v>
      </c>
      <c r="F1101" s="2" t="s">
        <v>814</v>
      </c>
      <c r="G1101" s="5">
        <v>-2</v>
      </c>
      <c r="H1101" s="5">
        <v>20.3</v>
      </c>
      <c r="I1101" s="5">
        <v>-40.6</v>
      </c>
      <c r="J1101" s="5">
        <v>-25882.869999999981</v>
      </c>
      <c r="K1101" s="5" t="str" cm="1">
        <f t="array" ref="K1101">_xlfn.LET(_xlpm.d,UPPER(TRIM(CLEAN(SUBSTITUTE(F1101,CHAR(160),"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02" spans="2:11" x14ac:dyDescent="0.25">
      <c r="B1102" s="21">
        <v>45734</v>
      </c>
      <c r="C1102" s="2" t="s">
        <v>1</v>
      </c>
      <c r="D1102" s="2" t="s">
        <v>921</v>
      </c>
      <c r="E1102" s="2" t="s">
        <v>95</v>
      </c>
      <c r="F1102" s="2" t="s">
        <v>814</v>
      </c>
      <c r="G1102" s="5">
        <v>-8</v>
      </c>
      <c r="H1102" s="5">
        <v>20.3</v>
      </c>
      <c r="I1102" s="5">
        <v>-162.4</v>
      </c>
      <c r="J1102" s="5">
        <v>-26045.269999999982</v>
      </c>
      <c r="K1102" s="5" t="str" cm="1">
        <f t="array" ref="K1102">_xlfn.LET(_xlpm.d,UPPER(TRIM(CLEAN(SUBSTITUTE(F1102,CHAR(160),"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03" spans="2:11" x14ac:dyDescent="0.25">
      <c r="B1103" s="21">
        <v>45734</v>
      </c>
      <c r="C1103" s="2" t="s">
        <v>1</v>
      </c>
      <c r="D1103" s="2" t="s">
        <v>922</v>
      </c>
      <c r="E1103" s="2" t="s">
        <v>852</v>
      </c>
      <c r="F1103" s="2" t="s">
        <v>812</v>
      </c>
      <c r="G1103" s="5">
        <v>-10</v>
      </c>
      <c r="H1103" s="5">
        <v>21.8</v>
      </c>
      <c r="I1103" s="5">
        <v>-218</v>
      </c>
      <c r="J1103" s="5">
        <v>-26263.269999999982</v>
      </c>
      <c r="K1103" s="5" t="str" cm="1">
        <f t="array" ref="K1103">_xlfn.LET(_xlpm.d,UPPER(TRIM(CLEAN(SUBSTITUTE(F1103,CHAR(160),"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04" spans="2:11" x14ac:dyDescent="0.25">
      <c r="B1104" s="21">
        <v>45734</v>
      </c>
      <c r="C1104" s="2" t="s">
        <v>1</v>
      </c>
      <c r="D1104" s="2" t="s">
        <v>923</v>
      </c>
      <c r="E1104" s="2" t="s">
        <v>857</v>
      </c>
      <c r="F1104" s="2" t="s">
        <v>812</v>
      </c>
      <c r="G1104" s="5">
        <v>-5</v>
      </c>
      <c r="H1104" s="5">
        <v>21.8</v>
      </c>
      <c r="I1104" s="5">
        <v>-109</v>
      </c>
      <c r="J1104" s="5">
        <v>-26372.269999999982</v>
      </c>
      <c r="K1104" s="5" t="str" cm="1">
        <f t="array" ref="K1104">_xlfn.LET(_xlpm.d,UPPER(TRIM(CLEAN(SUBSTITUTE(F1104,CHAR(160),"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05" spans="2:11" x14ac:dyDescent="0.25">
      <c r="B1105" s="21">
        <v>45735</v>
      </c>
      <c r="C1105" s="2" t="s">
        <v>1</v>
      </c>
      <c r="D1105" s="2" t="s">
        <v>708</v>
      </c>
      <c r="E1105" s="2" t="s">
        <v>433</v>
      </c>
      <c r="F1105" s="2" t="s">
        <v>814</v>
      </c>
      <c r="G1105" s="5">
        <v>-6</v>
      </c>
      <c r="H1105" s="5">
        <v>20.3</v>
      </c>
      <c r="I1105" s="5">
        <v>-121.8</v>
      </c>
      <c r="J1105" s="5">
        <v>-26494.069999999982</v>
      </c>
      <c r="K1105" s="5" t="str" cm="1">
        <f t="array" ref="K1105">_xlfn.LET(_xlpm.d,UPPER(TRIM(CLEAN(SUBSTITUTE(F1105,CHAR(160),"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06" spans="2:11" x14ac:dyDescent="0.25">
      <c r="B1106" s="21">
        <v>45735</v>
      </c>
      <c r="C1106" s="2" t="s">
        <v>1</v>
      </c>
      <c r="D1106" s="2" t="s">
        <v>370</v>
      </c>
      <c r="E1106" s="2" t="s">
        <v>129</v>
      </c>
      <c r="F1106" s="2" t="s">
        <v>814</v>
      </c>
      <c r="G1106" s="5">
        <v>-1</v>
      </c>
      <c r="H1106" s="5">
        <v>20.3</v>
      </c>
      <c r="I1106" s="5">
        <v>-20.3</v>
      </c>
      <c r="J1106" s="5">
        <v>-26514.369999999981</v>
      </c>
      <c r="K1106" s="5" t="str" cm="1">
        <f t="array" ref="K1106">_xlfn.LET(_xlpm.d,UPPER(TRIM(CLEAN(SUBSTITUTE(F1106,CHAR(160),"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07" spans="2:11" x14ac:dyDescent="0.25">
      <c r="B1107" s="21">
        <v>45735</v>
      </c>
      <c r="C1107" s="2" t="s">
        <v>1</v>
      </c>
      <c r="D1107" s="2" t="s">
        <v>924</v>
      </c>
      <c r="E1107" s="2" t="s">
        <v>153</v>
      </c>
      <c r="F1107" s="2" t="s">
        <v>814</v>
      </c>
      <c r="G1107" s="5">
        <v>-13</v>
      </c>
      <c r="H1107" s="5">
        <v>20.3</v>
      </c>
      <c r="I1107" s="5">
        <v>-263.89999999999998</v>
      </c>
      <c r="J1107" s="5">
        <v>-26778.269999999982</v>
      </c>
      <c r="K1107" s="5" t="str" cm="1">
        <f t="array" ref="K1107">_xlfn.LET(_xlpm.d,UPPER(TRIM(CLEAN(SUBSTITUTE(F1107,CHAR(160),"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08" spans="2:11" x14ac:dyDescent="0.25">
      <c r="B1108" s="21">
        <v>45735</v>
      </c>
      <c r="C1108" s="2" t="s">
        <v>1</v>
      </c>
      <c r="D1108" s="2" t="s">
        <v>925</v>
      </c>
      <c r="E1108" s="2" t="s">
        <v>926</v>
      </c>
      <c r="F1108" s="2" t="s">
        <v>812</v>
      </c>
      <c r="G1108" s="5">
        <v>-29</v>
      </c>
      <c r="H1108" s="5">
        <v>20.3</v>
      </c>
      <c r="I1108" s="5">
        <v>-588.70000000000005</v>
      </c>
      <c r="J1108" s="5">
        <v>-27366.969999999983</v>
      </c>
      <c r="K1108" s="5" t="str" cm="1">
        <f t="array" ref="K1108">_xlfn.LET(_xlpm.d,UPPER(TRIM(CLEAN(SUBSTITUTE(F1108,CHAR(160),"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09" spans="2:11" x14ac:dyDescent="0.25">
      <c r="B1109" s="21">
        <v>45736</v>
      </c>
      <c r="C1109" s="2" t="s">
        <v>1</v>
      </c>
      <c r="D1109" s="2" t="s">
        <v>927</v>
      </c>
      <c r="E1109" s="2" t="s">
        <v>74</v>
      </c>
      <c r="F1109" s="2" t="s">
        <v>814</v>
      </c>
      <c r="G1109" s="5">
        <v>-31</v>
      </c>
      <c r="H1109" s="5">
        <v>20.3</v>
      </c>
      <c r="I1109" s="5">
        <v>-629.29999999999995</v>
      </c>
      <c r="J1109" s="5">
        <v>-27996.269999999982</v>
      </c>
      <c r="K1109" s="5" t="str" cm="1">
        <f t="array" ref="K1109">_xlfn.LET(_xlpm.d,UPPER(TRIM(CLEAN(SUBSTITUTE(F1109,CHAR(160),"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0" spans="2:11" x14ac:dyDescent="0.25">
      <c r="B1110" s="21">
        <v>45736</v>
      </c>
      <c r="C1110" s="2" t="s">
        <v>1</v>
      </c>
      <c r="D1110" s="2" t="s">
        <v>928</v>
      </c>
      <c r="E1110" s="2" t="s">
        <v>143</v>
      </c>
      <c r="F1110" s="2" t="s">
        <v>812</v>
      </c>
      <c r="G1110" s="5">
        <v>-9</v>
      </c>
      <c r="H1110" s="5">
        <v>21.8</v>
      </c>
      <c r="I1110" s="5">
        <v>-196.2</v>
      </c>
      <c r="J1110" s="5">
        <v>-28192.469999999983</v>
      </c>
      <c r="K1110" s="5" t="str" cm="1">
        <f t="array" ref="K1110">_xlfn.LET(_xlpm.d,UPPER(TRIM(CLEAN(SUBSTITUTE(F1110,CHAR(160),"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1" spans="2:11" x14ac:dyDescent="0.25">
      <c r="B1111" s="21">
        <v>45741</v>
      </c>
      <c r="C1111" s="2" t="s">
        <v>1</v>
      </c>
      <c r="D1111" s="2" t="s">
        <v>929</v>
      </c>
      <c r="E1111" s="2" t="s">
        <v>852</v>
      </c>
      <c r="F1111" s="2" t="s">
        <v>812</v>
      </c>
      <c r="G1111" s="5">
        <v>-20</v>
      </c>
      <c r="H1111" s="5">
        <v>21.8</v>
      </c>
      <c r="I1111" s="5">
        <v>-436</v>
      </c>
      <c r="J1111" s="5">
        <v>-28628.469999999983</v>
      </c>
      <c r="K1111" s="5" t="str" cm="1">
        <f t="array" ref="K1111">_xlfn.LET(_xlpm.d,UPPER(TRIM(CLEAN(SUBSTITUTE(F1111,CHAR(160),"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2" spans="2:11" x14ac:dyDescent="0.25">
      <c r="B1112" s="21">
        <v>45741</v>
      </c>
      <c r="C1112" s="2" t="s">
        <v>1</v>
      </c>
      <c r="D1112" s="2" t="s">
        <v>930</v>
      </c>
      <c r="E1112" s="2" t="s">
        <v>9</v>
      </c>
      <c r="F1112" s="2" t="s">
        <v>820</v>
      </c>
      <c r="G1112" s="5">
        <v>-1</v>
      </c>
      <c r="H1112" s="5">
        <v>20.3</v>
      </c>
      <c r="I1112" s="5">
        <v>-20.3</v>
      </c>
      <c r="J1112" s="5">
        <v>-28648.769999999982</v>
      </c>
      <c r="K1112" s="5" t="str" cm="1">
        <f t="array" ref="K1112">_xlfn.LET(_xlpm.d,UPPER(TRIM(CLEAN(SUBSTITUTE(F1112,CHAR(160),"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3" spans="2:11" x14ac:dyDescent="0.25">
      <c r="B1113" s="21">
        <v>45741</v>
      </c>
      <c r="C1113" s="2" t="s">
        <v>1</v>
      </c>
      <c r="D1113" s="2" t="s">
        <v>931</v>
      </c>
      <c r="E1113" s="2" t="s">
        <v>3</v>
      </c>
      <c r="F1113" s="2" t="s">
        <v>812</v>
      </c>
      <c r="G1113" s="5">
        <v>-4</v>
      </c>
      <c r="H1113" s="5">
        <v>21.9</v>
      </c>
      <c r="I1113" s="5">
        <v>-87.6</v>
      </c>
      <c r="J1113" s="5">
        <v>-28736.369999999981</v>
      </c>
      <c r="K1113" s="5" t="str" cm="1">
        <f t="array" ref="K1113">_xlfn.LET(_xlpm.d,UPPER(TRIM(CLEAN(SUBSTITUTE(F1113,CHAR(160),"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4" spans="2:11" x14ac:dyDescent="0.25">
      <c r="B1114" s="21">
        <v>45742</v>
      </c>
      <c r="C1114" s="2" t="s">
        <v>1</v>
      </c>
      <c r="D1114" s="2" t="s">
        <v>932</v>
      </c>
      <c r="E1114" s="2" t="s">
        <v>844</v>
      </c>
      <c r="F1114" s="2" t="s">
        <v>812</v>
      </c>
      <c r="G1114" s="5">
        <v>-13</v>
      </c>
      <c r="H1114" s="5">
        <v>20.3</v>
      </c>
      <c r="I1114" s="5">
        <v>-263.89999999999998</v>
      </c>
      <c r="J1114" s="5">
        <v>-29000.269999999982</v>
      </c>
      <c r="K1114" s="5" t="str" cm="1">
        <f t="array" ref="K1114">_xlfn.LET(_xlpm.d,UPPER(TRIM(CLEAN(SUBSTITUTE(F1114,CHAR(160),"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5" spans="2:11" x14ac:dyDescent="0.25">
      <c r="B1115" s="21">
        <v>45744</v>
      </c>
      <c r="C1115" s="2" t="s">
        <v>1</v>
      </c>
      <c r="D1115" s="2" t="s">
        <v>933</v>
      </c>
      <c r="E1115" s="2" t="s">
        <v>143</v>
      </c>
      <c r="F1115" s="2" t="s">
        <v>812</v>
      </c>
      <c r="G1115" s="5">
        <v>-8</v>
      </c>
      <c r="H1115" s="5">
        <v>21.8</v>
      </c>
      <c r="I1115" s="5">
        <v>-174.4</v>
      </c>
      <c r="J1115" s="5">
        <v>-29174.669999999984</v>
      </c>
      <c r="K1115" s="5" t="str" cm="1">
        <f t="array" ref="K1115">_xlfn.LET(_xlpm.d,UPPER(TRIM(CLEAN(SUBSTITUTE(F1115,CHAR(160),"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6" spans="2:11" x14ac:dyDescent="0.25">
      <c r="B1116" s="21">
        <v>45744</v>
      </c>
      <c r="C1116" s="2" t="s">
        <v>1</v>
      </c>
      <c r="D1116" s="2" t="s">
        <v>934</v>
      </c>
      <c r="E1116" s="2" t="s">
        <v>3</v>
      </c>
      <c r="F1116" s="2" t="s">
        <v>812</v>
      </c>
      <c r="G1116" s="5">
        <v>-9</v>
      </c>
      <c r="H1116" s="5">
        <v>18.989999999999998</v>
      </c>
      <c r="I1116" s="5">
        <v>-170.91</v>
      </c>
      <c r="J1116" s="5">
        <v>-29345.579999999984</v>
      </c>
      <c r="K1116" s="5" t="str" cm="1">
        <f t="array" ref="K1116">_xlfn.LET(_xlpm.d,UPPER(TRIM(CLEAN(SUBSTITUTE(F1116,CHAR(160),"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7" spans="2:11" x14ac:dyDescent="0.25">
      <c r="B1117" s="21">
        <v>45747</v>
      </c>
      <c r="C1117" s="2" t="s">
        <v>1</v>
      </c>
      <c r="D1117" s="2" t="s">
        <v>935</v>
      </c>
      <c r="E1117" s="2" t="s">
        <v>72</v>
      </c>
      <c r="F1117" s="2" t="s">
        <v>814</v>
      </c>
      <c r="G1117" s="5">
        <v>-12</v>
      </c>
      <c r="H1117" s="5">
        <v>20.3</v>
      </c>
      <c r="I1117" s="5">
        <v>-243.6</v>
      </c>
      <c r="J1117" s="5">
        <v>-29589.179999999982</v>
      </c>
      <c r="K1117" s="5" t="str" cm="1">
        <f t="array" ref="K1117">_xlfn.LET(_xlpm.d,UPPER(TRIM(CLEAN(SUBSTITUTE(F1117,CHAR(160),"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8" spans="2:11" x14ac:dyDescent="0.25">
      <c r="B1118" s="21">
        <v>45748</v>
      </c>
      <c r="C1118" s="2" t="s">
        <v>1</v>
      </c>
      <c r="D1118" s="2" t="s">
        <v>936</v>
      </c>
      <c r="E1118" s="2" t="s">
        <v>3</v>
      </c>
      <c r="F1118" s="2" t="s">
        <v>812</v>
      </c>
      <c r="G1118" s="5">
        <v>-2</v>
      </c>
      <c r="H1118" s="5">
        <v>18.989999999999998</v>
      </c>
      <c r="I1118" s="5">
        <v>-37.979999999999997</v>
      </c>
      <c r="J1118" s="5">
        <v>-29627.159999999982</v>
      </c>
      <c r="K1118" s="5" t="str" cm="1">
        <f t="array" ref="K1118">_xlfn.LET(_xlpm.d,UPPER(TRIM(CLEAN(SUBSTITUTE(F1118,CHAR(160),"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9" spans="2:11" x14ac:dyDescent="0.25">
      <c r="B1119" s="21">
        <v>45749</v>
      </c>
      <c r="C1119" s="2" t="s">
        <v>1</v>
      </c>
      <c r="D1119" s="2" t="s">
        <v>937</v>
      </c>
      <c r="E1119" s="2" t="s">
        <v>816</v>
      </c>
      <c r="F1119" s="2" t="s">
        <v>812</v>
      </c>
      <c r="G1119" s="5">
        <v>-2</v>
      </c>
      <c r="H1119" s="5">
        <v>18.05</v>
      </c>
      <c r="I1119" s="5">
        <v>-36.1</v>
      </c>
      <c r="J1119" s="5">
        <v>-29663.25999999998</v>
      </c>
      <c r="K1119" s="5" t="str" cm="1">
        <f t="array" ref="K1119">_xlfn.LET(_xlpm.d,UPPER(TRIM(CLEAN(SUBSTITUTE(F1119,CHAR(160),"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0" spans="2:11" x14ac:dyDescent="0.25">
      <c r="B1120" s="21">
        <v>45749</v>
      </c>
      <c r="C1120" s="2" t="s">
        <v>1</v>
      </c>
      <c r="D1120" s="2" t="s">
        <v>938</v>
      </c>
      <c r="E1120" s="2" t="s">
        <v>844</v>
      </c>
      <c r="F1120" s="2" t="s">
        <v>812</v>
      </c>
      <c r="G1120" s="5">
        <v>-20</v>
      </c>
      <c r="H1120" s="5">
        <v>20.3</v>
      </c>
      <c r="I1120" s="5">
        <v>-406</v>
      </c>
      <c r="J1120" s="5">
        <v>-30069.25999999998</v>
      </c>
      <c r="K1120" s="5" t="str" cm="1">
        <f t="array" ref="K1120">_xlfn.LET(_xlpm.d,UPPER(TRIM(CLEAN(SUBSTITUTE(F1120,CHAR(160),"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1" spans="2:11" x14ac:dyDescent="0.25">
      <c r="B1121" s="21">
        <v>45749</v>
      </c>
      <c r="C1121" s="2" t="s">
        <v>1</v>
      </c>
      <c r="D1121" s="2" t="s">
        <v>939</v>
      </c>
      <c r="E1121" s="2" t="s">
        <v>202</v>
      </c>
      <c r="F1121" s="2" t="s">
        <v>814</v>
      </c>
      <c r="G1121" s="5">
        <v>-6</v>
      </c>
      <c r="H1121" s="5">
        <v>20.3</v>
      </c>
      <c r="I1121" s="5">
        <v>-121.8</v>
      </c>
      <c r="J1121" s="5">
        <v>-30191.059999999979</v>
      </c>
      <c r="K1121" s="5" t="str" cm="1">
        <f t="array" ref="K1121">_xlfn.LET(_xlpm.d,UPPER(TRIM(CLEAN(SUBSTITUTE(F1121,CHAR(160),"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2" spans="2:11" x14ac:dyDescent="0.25">
      <c r="B1122" s="21">
        <v>45750</v>
      </c>
      <c r="C1122" s="2" t="s">
        <v>1</v>
      </c>
      <c r="D1122" s="2" t="s">
        <v>380</v>
      </c>
      <c r="E1122" s="2" t="s">
        <v>99</v>
      </c>
      <c r="F1122" s="2" t="s">
        <v>814</v>
      </c>
      <c r="G1122" s="5">
        <v>-8</v>
      </c>
      <c r="H1122" s="5">
        <v>20.3</v>
      </c>
      <c r="I1122" s="5">
        <v>-162.4</v>
      </c>
      <c r="J1122" s="5">
        <v>-30353.459999999981</v>
      </c>
      <c r="K1122" s="5" t="str" cm="1">
        <f t="array" ref="K1122">_xlfn.LET(_xlpm.d,UPPER(TRIM(CLEAN(SUBSTITUTE(F1122,CHAR(160),"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3" spans="2:11" x14ac:dyDescent="0.25">
      <c r="B1123" s="21">
        <v>45750</v>
      </c>
      <c r="C1123" s="2" t="s">
        <v>1</v>
      </c>
      <c r="D1123" s="2" t="s">
        <v>940</v>
      </c>
      <c r="E1123" s="2" t="s">
        <v>74</v>
      </c>
      <c r="F1123" s="2" t="s">
        <v>814</v>
      </c>
      <c r="G1123" s="5">
        <v>-20</v>
      </c>
      <c r="H1123" s="5">
        <v>20.3</v>
      </c>
      <c r="I1123" s="5">
        <v>-406</v>
      </c>
      <c r="J1123" s="5">
        <v>-30759.459999999981</v>
      </c>
      <c r="K1123" s="5" t="str" cm="1">
        <f t="array" ref="K1123">_xlfn.LET(_xlpm.d,UPPER(TRIM(CLEAN(SUBSTITUTE(F1123,CHAR(160),"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4" spans="2:11" x14ac:dyDescent="0.25">
      <c r="B1124" s="21">
        <v>45750</v>
      </c>
      <c r="C1124" s="2" t="s">
        <v>1</v>
      </c>
      <c r="D1124" s="2" t="s">
        <v>381</v>
      </c>
      <c r="E1124" s="2" t="s">
        <v>141</v>
      </c>
      <c r="F1124" s="2" t="s">
        <v>814</v>
      </c>
      <c r="G1124" s="5">
        <v>-4</v>
      </c>
      <c r="H1124" s="5">
        <v>20.3</v>
      </c>
      <c r="I1124" s="5">
        <v>-81.2</v>
      </c>
      <c r="J1124" s="5">
        <v>-30840.659999999982</v>
      </c>
      <c r="K1124" s="5" t="str" cm="1">
        <f t="array" ref="K1124">_xlfn.LET(_xlpm.d,UPPER(TRIM(CLEAN(SUBSTITUTE(F1124,CHAR(160),"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5" spans="2:11" x14ac:dyDescent="0.25">
      <c r="B1125" s="21">
        <v>45751</v>
      </c>
      <c r="C1125" s="2" t="s">
        <v>1</v>
      </c>
      <c r="D1125" s="2" t="s">
        <v>788</v>
      </c>
      <c r="E1125" s="2" t="s">
        <v>9</v>
      </c>
      <c r="F1125" s="2" t="s">
        <v>814</v>
      </c>
      <c r="G1125" s="5">
        <v>-16</v>
      </c>
      <c r="H1125" s="5">
        <v>20.3</v>
      </c>
      <c r="I1125" s="5">
        <v>-324.8</v>
      </c>
      <c r="J1125" s="5">
        <v>-31165.459999999981</v>
      </c>
      <c r="K1125" s="5" t="str" cm="1">
        <f t="array" ref="K1125">_xlfn.LET(_xlpm.d,UPPER(TRIM(CLEAN(SUBSTITUTE(F1125,CHAR(160),"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6" spans="2:11" x14ac:dyDescent="0.25">
      <c r="B1126" s="21">
        <v>45751</v>
      </c>
      <c r="C1126" s="2" t="s">
        <v>1</v>
      </c>
      <c r="D1126" s="2" t="s">
        <v>941</v>
      </c>
      <c r="E1126" s="2" t="s">
        <v>143</v>
      </c>
      <c r="F1126" s="2" t="s">
        <v>812</v>
      </c>
      <c r="G1126" s="5">
        <v>-6</v>
      </c>
      <c r="H1126" s="5">
        <v>21.8</v>
      </c>
      <c r="I1126" s="5">
        <v>-130.80000000000001</v>
      </c>
      <c r="J1126" s="5">
        <v>-31296.25999999998</v>
      </c>
      <c r="K1126" s="5" t="str" cm="1">
        <f t="array" ref="K1126">_xlfn.LET(_xlpm.d,UPPER(TRIM(CLEAN(SUBSTITUTE(F1126,CHAR(160),"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7" spans="2:11" x14ac:dyDescent="0.25">
      <c r="B1127" s="21">
        <v>45755</v>
      </c>
      <c r="C1127" s="2" t="s">
        <v>1</v>
      </c>
      <c r="D1127" s="2" t="s">
        <v>942</v>
      </c>
      <c r="E1127" s="2" t="s">
        <v>3</v>
      </c>
      <c r="F1127" s="2" t="s">
        <v>812</v>
      </c>
      <c r="G1127" s="5">
        <v>-6</v>
      </c>
      <c r="H1127" s="5">
        <v>21.9</v>
      </c>
      <c r="I1127" s="5">
        <v>-131.4</v>
      </c>
      <c r="J1127" s="5">
        <v>-31427.659999999982</v>
      </c>
      <c r="K1127" s="5" t="str" cm="1">
        <f t="array" ref="K1127">_xlfn.LET(_xlpm.d,UPPER(TRIM(CLEAN(SUBSTITUTE(F1127,CHAR(160),"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8" spans="2:11" x14ac:dyDescent="0.25">
      <c r="B1128" s="21">
        <v>45755</v>
      </c>
      <c r="C1128" s="2" t="s">
        <v>1</v>
      </c>
      <c r="D1128" s="2" t="s">
        <v>943</v>
      </c>
      <c r="E1128" s="2" t="s">
        <v>72</v>
      </c>
      <c r="F1128" s="2" t="s">
        <v>814</v>
      </c>
      <c r="G1128" s="5">
        <v>-5</v>
      </c>
      <c r="H1128" s="5">
        <v>20.3</v>
      </c>
      <c r="I1128" s="5">
        <v>-101.5</v>
      </c>
      <c r="J1128" s="5">
        <v>-31529.159999999982</v>
      </c>
      <c r="K1128" s="5" t="str" cm="1">
        <f t="array" ref="K1128">_xlfn.LET(_xlpm.d,UPPER(TRIM(CLEAN(SUBSTITUTE(F1128,CHAR(160),"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9" spans="2:11" x14ac:dyDescent="0.25">
      <c r="B1129" s="21">
        <v>45755</v>
      </c>
      <c r="C1129" s="2" t="s">
        <v>1</v>
      </c>
      <c r="D1129" s="2" t="s">
        <v>944</v>
      </c>
      <c r="E1129" s="2" t="s">
        <v>29</v>
      </c>
      <c r="F1129" s="2" t="s">
        <v>814</v>
      </c>
      <c r="G1129" s="5">
        <v>-15</v>
      </c>
      <c r="H1129" s="5">
        <v>20.3</v>
      </c>
      <c r="I1129" s="5">
        <v>-304.5</v>
      </c>
      <c r="J1129" s="5">
        <v>-31833.659999999982</v>
      </c>
      <c r="K1129" s="5" t="str" cm="1">
        <f t="array" ref="K1129">_xlfn.LET(_xlpm.d,UPPER(TRIM(CLEAN(SUBSTITUTE(F1129,CHAR(160),"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30" spans="2:11" x14ac:dyDescent="0.25">
      <c r="B1130" s="21">
        <v>45756</v>
      </c>
      <c r="C1130" s="2" t="s">
        <v>1</v>
      </c>
      <c r="D1130" s="2" t="s">
        <v>945</v>
      </c>
      <c r="E1130" s="2" t="s">
        <v>238</v>
      </c>
      <c r="F1130" s="2" t="s">
        <v>812</v>
      </c>
      <c r="G1130" s="5">
        <v>-1</v>
      </c>
      <c r="H1130" s="5">
        <v>20.3</v>
      </c>
      <c r="I1130" s="5">
        <v>-20.3</v>
      </c>
      <c r="J1130" s="5">
        <v>-31853.959999999981</v>
      </c>
      <c r="K1130" s="5" t="str" cm="1">
        <f t="array" ref="K1130">_xlfn.LET(_xlpm.d,UPPER(TRIM(CLEAN(SUBSTITUTE(F1130,CHAR(160),"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31" spans="2:11" x14ac:dyDescent="0.25">
      <c r="B1131" s="21">
        <v>45756</v>
      </c>
      <c r="C1131" s="2" t="s">
        <v>1</v>
      </c>
      <c r="D1131" s="2" t="s">
        <v>946</v>
      </c>
      <c r="E1131" s="2" t="s">
        <v>65</v>
      </c>
      <c r="F1131" s="2" t="s">
        <v>814</v>
      </c>
      <c r="G1131" s="5">
        <v>-15</v>
      </c>
      <c r="H1131" s="5">
        <v>20.3</v>
      </c>
      <c r="I1131" s="5">
        <v>-304.5</v>
      </c>
      <c r="J1131" s="5">
        <v>-32158.459999999981</v>
      </c>
      <c r="K1131" s="5" t="str" cm="1">
        <f t="array" ref="K1131">_xlfn.LET(_xlpm.d,UPPER(TRIM(CLEAN(SUBSTITUTE(F1131,CHAR(160),"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32" spans="2:11" x14ac:dyDescent="0.25">
      <c r="B1132" s="21">
        <v>45757</v>
      </c>
      <c r="C1132" s="2" t="s">
        <v>1</v>
      </c>
      <c r="D1132" s="2" t="s">
        <v>947</v>
      </c>
      <c r="E1132" s="2" t="s">
        <v>19</v>
      </c>
      <c r="F1132" s="2" t="s">
        <v>814</v>
      </c>
      <c r="G1132" s="5">
        <v>-27</v>
      </c>
      <c r="H1132" s="5">
        <v>20.3</v>
      </c>
      <c r="I1132" s="5">
        <v>-548.1</v>
      </c>
      <c r="J1132" s="5">
        <v>-32706.559999999979</v>
      </c>
      <c r="K1132" s="5" t="str" cm="1">
        <f t="array" ref="K1132">_xlfn.LET(_xlpm.d,UPPER(TRIM(CLEAN(SUBSTITUTE(F1132,CHAR(160),"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33" spans="2:11" x14ac:dyDescent="0.25">
      <c r="B1133" s="21">
        <v>45758</v>
      </c>
      <c r="C1133" s="2" t="s">
        <v>1</v>
      </c>
      <c r="D1133" s="2" t="s">
        <v>948</v>
      </c>
      <c r="E1133" s="2" t="s">
        <v>143</v>
      </c>
      <c r="F1133" s="2" t="s">
        <v>812</v>
      </c>
      <c r="G1133" s="5">
        <v>-2</v>
      </c>
      <c r="H1133" s="5">
        <v>21.8</v>
      </c>
      <c r="I1133" s="5">
        <v>-43.6</v>
      </c>
      <c r="J1133" s="5">
        <v>-32750.159999999978</v>
      </c>
      <c r="K1133" s="5" t="str" cm="1">
        <f t="array" ref="K1133">_xlfn.LET(_xlpm.d,UPPER(TRIM(CLEAN(SUBSTITUTE(F1133,CHAR(160),"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34" spans="2:11" x14ac:dyDescent="0.25">
      <c r="B1134" s="21">
        <v>45758</v>
      </c>
      <c r="C1134" s="2" t="s">
        <v>1</v>
      </c>
      <c r="D1134" s="2" t="s">
        <v>387</v>
      </c>
      <c r="E1134" s="2" t="s">
        <v>82</v>
      </c>
      <c r="F1134" s="2" t="s">
        <v>814</v>
      </c>
      <c r="G1134" s="5">
        <v>-18</v>
      </c>
      <c r="H1134" s="5">
        <v>20.3</v>
      </c>
      <c r="I1134" s="5">
        <v>-365.4</v>
      </c>
      <c r="J1134" s="5">
        <v>-33115.559999999976</v>
      </c>
      <c r="K1134" s="5" t="str" cm="1">
        <f t="array" ref="K1134">_xlfn.LET(_xlpm.d,UPPER(TRIM(CLEAN(SUBSTITUTE(F1134,CHAR(160),"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35" spans="2:11" x14ac:dyDescent="0.25">
      <c r="B1135" s="21">
        <v>45758</v>
      </c>
      <c r="C1135" s="2" t="s">
        <v>1</v>
      </c>
      <c r="D1135" s="2" t="s">
        <v>949</v>
      </c>
      <c r="E1135" s="2" t="s">
        <v>95</v>
      </c>
      <c r="F1135" s="2" t="s">
        <v>814</v>
      </c>
      <c r="G1135" s="5">
        <v>-11</v>
      </c>
      <c r="H1135" s="5">
        <v>20.3</v>
      </c>
      <c r="I1135" s="5">
        <v>-223.3</v>
      </c>
      <c r="J1135" s="5">
        <v>-33338.859999999979</v>
      </c>
      <c r="K1135" s="5" t="str" cm="1">
        <f t="array" ref="K1135">_xlfn.LET(_xlpm.d,UPPER(TRIM(CLEAN(SUBSTITUTE(F1135,CHAR(160),"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36" spans="2:11" x14ac:dyDescent="0.25">
      <c r="B1136" s="21">
        <v>45761</v>
      </c>
      <c r="C1136" s="2" t="s">
        <v>1</v>
      </c>
      <c r="D1136" s="2" t="s">
        <v>950</v>
      </c>
      <c r="E1136" s="2" t="s">
        <v>202</v>
      </c>
      <c r="F1136" s="2" t="s">
        <v>814</v>
      </c>
      <c r="G1136" s="5">
        <v>-3</v>
      </c>
      <c r="H1136" s="5">
        <v>20.3</v>
      </c>
      <c r="I1136" s="5">
        <v>-60.9</v>
      </c>
      <c r="J1136" s="5">
        <v>-33399.75999999998</v>
      </c>
      <c r="K1136" s="5" t="str" cm="1">
        <f t="array" ref="K1136">_xlfn.LET(_xlpm.d,UPPER(TRIM(CLEAN(SUBSTITUTE(F1136,CHAR(160),"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37" spans="2:11" x14ac:dyDescent="0.25">
      <c r="B1137" s="21">
        <v>45762</v>
      </c>
      <c r="C1137" s="2" t="s">
        <v>1</v>
      </c>
      <c r="D1137" s="2" t="s">
        <v>951</v>
      </c>
      <c r="E1137" s="2" t="s">
        <v>153</v>
      </c>
      <c r="F1137" s="2" t="s">
        <v>814</v>
      </c>
      <c r="G1137" s="5">
        <v>-10</v>
      </c>
      <c r="H1137" s="5">
        <v>20.3</v>
      </c>
      <c r="I1137" s="5">
        <v>-203</v>
      </c>
      <c r="J1137" s="5">
        <v>-33602.75999999998</v>
      </c>
      <c r="K1137" s="5" t="str" cm="1">
        <f t="array" ref="K1137">_xlfn.LET(_xlpm.d,UPPER(TRIM(CLEAN(SUBSTITUTE(F1137,CHAR(160),"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38" spans="2:11" x14ac:dyDescent="0.25">
      <c r="B1138" s="21">
        <v>45762</v>
      </c>
      <c r="C1138" s="2" t="s">
        <v>1</v>
      </c>
      <c r="D1138" s="2" t="s">
        <v>952</v>
      </c>
      <c r="E1138" s="2" t="s">
        <v>289</v>
      </c>
      <c r="F1138" s="2" t="s">
        <v>812</v>
      </c>
      <c r="G1138" s="5">
        <v>-8</v>
      </c>
      <c r="H1138" s="5">
        <v>21.8</v>
      </c>
      <c r="I1138" s="5">
        <v>-174.4</v>
      </c>
      <c r="J1138" s="5">
        <v>-33777.159999999982</v>
      </c>
      <c r="K1138" s="5" t="str" cm="1">
        <f t="array" ref="K1138">_xlfn.LET(_xlpm.d,UPPER(TRIM(CLEAN(SUBSTITUTE(F1138,CHAR(160),"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39" spans="2:11" x14ac:dyDescent="0.25">
      <c r="B1139" s="21">
        <v>45762</v>
      </c>
      <c r="C1139" s="2" t="s">
        <v>1</v>
      </c>
      <c r="D1139" s="2" t="s">
        <v>953</v>
      </c>
      <c r="E1139" s="2" t="s">
        <v>95</v>
      </c>
      <c r="F1139" s="2" t="s">
        <v>814</v>
      </c>
      <c r="G1139" s="5">
        <v>-5</v>
      </c>
      <c r="H1139" s="5">
        <v>20.3</v>
      </c>
      <c r="I1139" s="5">
        <v>-101.5</v>
      </c>
      <c r="J1139" s="5">
        <v>-33878.659999999982</v>
      </c>
      <c r="K1139" s="5" t="str" cm="1">
        <f t="array" ref="K1139">_xlfn.LET(_xlpm.d,UPPER(TRIM(CLEAN(SUBSTITUTE(F1139,CHAR(160),"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40" spans="2:11" x14ac:dyDescent="0.25">
      <c r="B1140" s="21">
        <v>45762</v>
      </c>
      <c r="C1140" s="2" t="s">
        <v>1</v>
      </c>
      <c r="D1140" s="2" t="s">
        <v>954</v>
      </c>
      <c r="E1140" s="2" t="s">
        <v>3</v>
      </c>
      <c r="F1140" s="2" t="s">
        <v>812</v>
      </c>
      <c r="G1140" s="5">
        <v>-20</v>
      </c>
      <c r="H1140" s="5">
        <v>18.989999999999998</v>
      </c>
      <c r="I1140" s="5">
        <v>-379.8</v>
      </c>
      <c r="J1140" s="5">
        <v>-34258.459999999985</v>
      </c>
      <c r="K1140" s="5" t="str" cm="1">
        <f t="array" ref="K1140">_xlfn.LET(_xlpm.d,UPPER(TRIM(CLEAN(SUBSTITUTE(F1140,CHAR(160),"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41" spans="2:11" x14ac:dyDescent="0.25">
      <c r="B1141" s="21">
        <v>45762</v>
      </c>
      <c r="C1141" s="2" t="s">
        <v>1</v>
      </c>
      <c r="D1141" s="2" t="s">
        <v>955</v>
      </c>
      <c r="E1141" s="2" t="s">
        <v>3</v>
      </c>
      <c r="F1141" s="2" t="s">
        <v>812</v>
      </c>
      <c r="G1141" s="5">
        <v>-10</v>
      </c>
      <c r="H1141" s="5">
        <v>18.989999999999998</v>
      </c>
      <c r="I1141" s="5">
        <v>-189.9</v>
      </c>
      <c r="J1141" s="5">
        <v>-34448.359999999986</v>
      </c>
      <c r="K1141" s="5" t="str" cm="1">
        <f t="array" ref="K1141">_xlfn.LET(_xlpm.d,UPPER(TRIM(CLEAN(SUBSTITUTE(F1141,CHAR(160),"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42" spans="2:11" x14ac:dyDescent="0.25">
      <c r="B1142" s="21">
        <v>45763</v>
      </c>
      <c r="C1142" s="2" t="s">
        <v>1</v>
      </c>
      <c r="D1142" s="2" t="s">
        <v>956</v>
      </c>
      <c r="E1142" s="2" t="s">
        <v>5</v>
      </c>
      <c r="F1142" s="2" t="s">
        <v>812</v>
      </c>
      <c r="G1142" s="5">
        <v>-8</v>
      </c>
      <c r="H1142" s="5">
        <v>21.8</v>
      </c>
      <c r="I1142" s="5">
        <v>-174.4</v>
      </c>
      <c r="J1142" s="5">
        <v>-34622.759999999987</v>
      </c>
      <c r="K1142" s="5" t="str" cm="1">
        <f t="array" ref="K1142">_xlfn.LET(_xlpm.d,UPPER(TRIM(CLEAN(SUBSTITUTE(F1142,CHAR(160),"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43" spans="2:11" x14ac:dyDescent="0.25">
      <c r="B1143" s="21">
        <v>45763</v>
      </c>
      <c r="C1143" s="2" t="s">
        <v>1</v>
      </c>
      <c r="D1143" s="2" t="s">
        <v>957</v>
      </c>
      <c r="E1143" s="2" t="s">
        <v>807</v>
      </c>
      <c r="F1143" s="2" t="s">
        <v>812</v>
      </c>
      <c r="G1143" s="5">
        <v>-12</v>
      </c>
      <c r="H1143" s="5">
        <v>20.3</v>
      </c>
      <c r="I1143" s="5">
        <v>-243.6</v>
      </c>
      <c r="J1143" s="5">
        <v>-34866.359999999986</v>
      </c>
      <c r="K1143" s="5" t="str" cm="1">
        <f t="array" ref="K1143">_xlfn.LET(_xlpm.d,UPPER(TRIM(CLEAN(SUBSTITUTE(F1143,CHAR(160),"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44" spans="2:11" x14ac:dyDescent="0.25">
      <c r="B1144" s="21">
        <v>45763</v>
      </c>
      <c r="C1144" s="2" t="s">
        <v>1</v>
      </c>
      <c r="D1144" s="2" t="s">
        <v>390</v>
      </c>
      <c r="E1144" s="2" t="s">
        <v>129</v>
      </c>
      <c r="F1144" s="2" t="s">
        <v>814</v>
      </c>
      <c r="G1144" s="5">
        <v>-6</v>
      </c>
      <c r="H1144" s="5">
        <v>20.3</v>
      </c>
      <c r="I1144" s="5">
        <v>-121.8</v>
      </c>
      <c r="J1144" s="5">
        <v>-34988.159999999989</v>
      </c>
      <c r="K1144" s="5" t="str" cm="1">
        <f t="array" ref="K1144">_xlfn.LET(_xlpm.d,UPPER(TRIM(CLEAN(SUBSTITUTE(F1144,CHAR(160),"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45" spans="2:11" x14ac:dyDescent="0.25">
      <c r="B1145" s="21">
        <v>45763</v>
      </c>
      <c r="C1145" s="2" t="s">
        <v>1</v>
      </c>
      <c r="D1145" s="2" t="s">
        <v>155</v>
      </c>
      <c r="E1145" s="2" t="s">
        <v>29</v>
      </c>
      <c r="F1145" s="2" t="s">
        <v>812</v>
      </c>
      <c r="G1145" s="5">
        <v>-11</v>
      </c>
      <c r="H1145" s="5">
        <v>20.3</v>
      </c>
      <c r="I1145" s="5">
        <v>-223.3</v>
      </c>
      <c r="J1145" s="5">
        <v>-35211.459999999992</v>
      </c>
      <c r="K1145" s="5" t="str" cm="1">
        <f t="array" ref="K1145">_xlfn.LET(_xlpm.d,UPPER(TRIM(CLEAN(SUBSTITUTE(F1145,CHAR(160),"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46" spans="2:11" x14ac:dyDescent="0.25">
      <c r="B1146" s="21">
        <v>45764</v>
      </c>
      <c r="C1146" s="2" t="s">
        <v>1</v>
      </c>
      <c r="D1146" s="2" t="s">
        <v>958</v>
      </c>
      <c r="E1146" s="2" t="s">
        <v>74</v>
      </c>
      <c r="F1146" s="2" t="s">
        <v>814</v>
      </c>
      <c r="G1146" s="5">
        <v>-6</v>
      </c>
      <c r="H1146" s="5">
        <v>20.3</v>
      </c>
      <c r="I1146" s="5">
        <v>-121.8</v>
      </c>
      <c r="J1146" s="5">
        <v>-35333.259999999995</v>
      </c>
      <c r="K1146" s="5" t="str" cm="1">
        <f t="array" ref="K1146">_xlfn.LET(_xlpm.d,UPPER(TRIM(CLEAN(SUBSTITUTE(F1146,CHAR(160),"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47" spans="2:11" x14ac:dyDescent="0.25">
      <c r="B1147" s="21">
        <v>45764</v>
      </c>
      <c r="C1147" s="2" t="s">
        <v>1</v>
      </c>
      <c r="D1147" s="2" t="s">
        <v>667</v>
      </c>
      <c r="E1147" s="2" t="s">
        <v>62</v>
      </c>
      <c r="F1147" s="2" t="s">
        <v>814</v>
      </c>
      <c r="G1147" s="5">
        <v>-6</v>
      </c>
      <c r="H1147" s="5">
        <v>20.3</v>
      </c>
      <c r="I1147" s="5">
        <v>-121.8</v>
      </c>
      <c r="J1147" s="5">
        <v>-35455.06</v>
      </c>
      <c r="K1147" s="5" t="str" cm="1">
        <f t="array" ref="K1147">_xlfn.LET(_xlpm.d,UPPER(TRIM(CLEAN(SUBSTITUTE(F1147,CHAR(160),"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48" spans="2:11" x14ac:dyDescent="0.25">
      <c r="B1148" s="21">
        <v>45764</v>
      </c>
      <c r="C1148" s="2" t="s">
        <v>1</v>
      </c>
      <c r="D1148" s="2" t="s">
        <v>156</v>
      </c>
      <c r="E1148" s="2" t="s">
        <v>110</v>
      </c>
      <c r="F1148" s="2" t="s">
        <v>814</v>
      </c>
      <c r="G1148" s="5">
        <v>-4</v>
      </c>
      <c r="H1148" s="5">
        <v>20.3</v>
      </c>
      <c r="I1148" s="5">
        <v>-81.2</v>
      </c>
      <c r="J1148" s="5">
        <v>-35536.259999999995</v>
      </c>
      <c r="K1148" s="5" t="str" cm="1">
        <f t="array" ref="K1148">_xlfn.LET(_xlpm.d,UPPER(TRIM(CLEAN(SUBSTITUTE(F1148,CHAR(160),"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49" spans="2:11" x14ac:dyDescent="0.25">
      <c r="B1149" s="21">
        <v>45770</v>
      </c>
      <c r="C1149" s="2" t="s">
        <v>1</v>
      </c>
      <c r="D1149" s="2" t="s">
        <v>959</v>
      </c>
      <c r="E1149" s="2" t="s">
        <v>9</v>
      </c>
      <c r="F1149" s="2" t="s">
        <v>814</v>
      </c>
      <c r="G1149" s="5">
        <v>-17</v>
      </c>
      <c r="H1149" s="5">
        <v>20.3</v>
      </c>
      <c r="I1149" s="5">
        <v>-345.1</v>
      </c>
      <c r="J1149" s="5">
        <v>-35881.359999999993</v>
      </c>
      <c r="K1149" s="5" t="str" cm="1">
        <f t="array" ref="K1149">_xlfn.LET(_xlpm.d,UPPER(TRIM(CLEAN(SUBSTITUTE(F1149,CHAR(160),"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50" spans="2:11" x14ac:dyDescent="0.25">
      <c r="B1150" s="21">
        <v>45770</v>
      </c>
      <c r="C1150" s="2" t="s">
        <v>1</v>
      </c>
      <c r="D1150" s="2" t="s">
        <v>960</v>
      </c>
      <c r="E1150" s="2" t="s">
        <v>95</v>
      </c>
      <c r="F1150" s="2" t="s">
        <v>814</v>
      </c>
      <c r="G1150" s="5">
        <v>-12</v>
      </c>
      <c r="H1150" s="5">
        <v>20.3</v>
      </c>
      <c r="I1150" s="5">
        <v>-243.6</v>
      </c>
      <c r="J1150" s="5">
        <v>-36124.959999999992</v>
      </c>
      <c r="K1150" s="5" t="str" cm="1">
        <f t="array" ref="K1150">_xlfn.LET(_xlpm.d,UPPER(TRIM(CLEAN(SUBSTITUTE(F1150,CHAR(160),"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51" spans="2:11" x14ac:dyDescent="0.25">
      <c r="B1151" s="21">
        <v>45770</v>
      </c>
      <c r="C1151" s="2" t="s">
        <v>1</v>
      </c>
      <c r="D1151" s="2" t="s">
        <v>961</v>
      </c>
      <c r="E1151" s="2" t="s">
        <v>3</v>
      </c>
      <c r="F1151" s="2" t="s">
        <v>812</v>
      </c>
      <c r="G1151" s="5">
        <v>-21</v>
      </c>
      <c r="H1151" s="5">
        <v>18.989999999999998</v>
      </c>
      <c r="I1151" s="5">
        <v>-398.79</v>
      </c>
      <c r="J1151" s="5">
        <v>-36523.749999999993</v>
      </c>
      <c r="K1151" s="5" t="str" cm="1">
        <f t="array" ref="K1151">_xlfn.LET(_xlpm.d,UPPER(TRIM(CLEAN(SUBSTITUTE(F1151,CHAR(160),"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52" spans="2:11" x14ac:dyDescent="0.25">
      <c r="B1152" s="21">
        <v>45770</v>
      </c>
      <c r="C1152" s="2" t="s">
        <v>1</v>
      </c>
      <c r="D1152" s="2" t="s">
        <v>962</v>
      </c>
      <c r="E1152" s="2" t="s">
        <v>3</v>
      </c>
      <c r="F1152" s="2" t="s">
        <v>812</v>
      </c>
      <c r="G1152" s="5">
        <v>-40</v>
      </c>
      <c r="H1152" s="5">
        <v>18.989999999999998</v>
      </c>
      <c r="I1152" s="5">
        <v>-759.6</v>
      </c>
      <c r="J1152" s="5">
        <v>-37283.349999999991</v>
      </c>
      <c r="K1152" s="5" t="str" cm="1">
        <f t="array" ref="K1152">_xlfn.LET(_xlpm.d,UPPER(TRIM(CLEAN(SUBSTITUTE(F1152,CHAR(160),"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53" spans="2:11" x14ac:dyDescent="0.25">
      <c r="B1153" s="21">
        <v>45770</v>
      </c>
      <c r="C1153" s="2" t="s">
        <v>1</v>
      </c>
      <c r="D1153" s="2" t="s">
        <v>963</v>
      </c>
      <c r="E1153" s="2" t="s">
        <v>72</v>
      </c>
      <c r="F1153" s="2" t="s">
        <v>814</v>
      </c>
      <c r="G1153" s="5">
        <v>-5</v>
      </c>
      <c r="H1153" s="5">
        <v>20.3</v>
      </c>
      <c r="I1153" s="5">
        <v>-101.5</v>
      </c>
      <c r="J1153" s="5">
        <v>-37384.849999999991</v>
      </c>
      <c r="K1153" s="5" t="str" cm="1">
        <f t="array" ref="K1153">_xlfn.LET(_xlpm.d,UPPER(TRIM(CLEAN(SUBSTITUTE(F1153,CHAR(160),"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54" spans="2:11" x14ac:dyDescent="0.25">
      <c r="B1154" s="21">
        <v>45772</v>
      </c>
      <c r="C1154" s="2" t="s">
        <v>1</v>
      </c>
      <c r="D1154" s="2" t="s">
        <v>964</v>
      </c>
      <c r="E1154" s="2" t="s">
        <v>311</v>
      </c>
      <c r="F1154" s="2" t="s">
        <v>812</v>
      </c>
      <c r="G1154" s="5">
        <v>-1</v>
      </c>
      <c r="H1154" s="5">
        <v>20.5</v>
      </c>
      <c r="I1154" s="5">
        <v>-20.5</v>
      </c>
      <c r="J1154" s="5">
        <v>-37405.349999999991</v>
      </c>
      <c r="K1154" s="5" t="str" cm="1">
        <f t="array" ref="K1154">_xlfn.LET(_xlpm.d,UPPER(TRIM(CLEAN(SUBSTITUTE(F1154,CHAR(160),"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55" spans="2:11" x14ac:dyDescent="0.25">
      <c r="B1155" s="21">
        <v>45772</v>
      </c>
      <c r="C1155" s="2" t="s">
        <v>1</v>
      </c>
      <c r="D1155" s="2" t="s">
        <v>965</v>
      </c>
      <c r="E1155" s="2" t="s">
        <v>238</v>
      </c>
      <c r="F1155" s="2" t="s">
        <v>812</v>
      </c>
      <c r="G1155" s="5">
        <v>-5</v>
      </c>
      <c r="H1155" s="5">
        <v>20.3</v>
      </c>
      <c r="I1155" s="5">
        <v>-101.5</v>
      </c>
      <c r="J1155" s="5">
        <v>-37506.849999999991</v>
      </c>
      <c r="K1155" s="5" t="str" cm="1">
        <f t="array" ref="K1155">_xlfn.LET(_xlpm.d,UPPER(TRIM(CLEAN(SUBSTITUTE(F1155,CHAR(160),"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56" spans="2:11" x14ac:dyDescent="0.25">
      <c r="B1156" s="21">
        <v>45777</v>
      </c>
      <c r="C1156" s="2" t="s">
        <v>1</v>
      </c>
      <c r="D1156" s="2" t="s">
        <v>966</v>
      </c>
      <c r="E1156" s="2" t="s">
        <v>92</v>
      </c>
      <c r="F1156" s="2" t="s">
        <v>814</v>
      </c>
      <c r="G1156" s="5">
        <v>-9</v>
      </c>
      <c r="H1156" s="5">
        <v>20.3</v>
      </c>
      <c r="I1156" s="5">
        <v>-182.7</v>
      </c>
      <c r="J1156" s="5">
        <v>-37689.549999999988</v>
      </c>
      <c r="K1156" s="5" t="str" cm="1">
        <f t="array" ref="K1156">_xlfn.LET(_xlpm.d,UPPER(TRIM(CLEAN(SUBSTITUTE(F1156,CHAR(160),"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57" spans="2:11" x14ac:dyDescent="0.25">
      <c r="B1157" s="21">
        <v>45777</v>
      </c>
      <c r="C1157" s="2" t="s">
        <v>1</v>
      </c>
      <c r="D1157" s="2" t="s">
        <v>396</v>
      </c>
      <c r="E1157" s="2" t="s">
        <v>60</v>
      </c>
      <c r="F1157" s="2" t="s">
        <v>820</v>
      </c>
      <c r="G1157" s="5">
        <v>-14</v>
      </c>
      <c r="H1157" s="5">
        <v>20.3</v>
      </c>
      <c r="I1157" s="5">
        <v>-284.2</v>
      </c>
      <c r="J1157" s="5">
        <v>-37973.749999999985</v>
      </c>
      <c r="K1157" s="5" t="str" cm="1">
        <f t="array" ref="K1157">_xlfn.LET(_xlpm.d,UPPER(TRIM(CLEAN(SUBSTITUTE(F1157,CHAR(160),"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58" spans="2:11" x14ac:dyDescent="0.25">
      <c r="B1158" s="21">
        <v>45777</v>
      </c>
      <c r="C1158" s="2" t="s">
        <v>1</v>
      </c>
      <c r="D1158" s="2" t="s">
        <v>967</v>
      </c>
      <c r="E1158" s="2" t="s">
        <v>807</v>
      </c>
      <c r="F1158" s="2" t="s">
        <v>812</v>
      </c>
      <c r="G1158" s="5">
        <v>-4</v>
      </c>
      <c r="H1158" s="5">
        <v>20.3</v>
      </c>
      <c r="I1158" s="5">
        <v>-81.2</v>
      </c>
      <c r="J1158" s="5">
        <v>-38054.949999999983</v>
      </c>
      <c r="K1158" s="5" t="str" cm="1">
        <f t="array" ref="K1158">_xlfn.LET(_xlpm.d,UPPER(TRIM(CLEAN(SUBSTITUTE(F1158,CHAR(160),"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59" spans="2:11" x14ac:dyDescent="0.25">
      <c r="B1159" s="21">
        <v>45782</v>
      </c>
      <c r="C1159" s="2" t="s">
        <v>1</v>
      </c>
      <c r="D1159" s="2" t="s">
        <v>968</v>
      </c>
      <c r="E1159" s="2" t="s">
        <v>465</v>
      </c>
      <c r="F1159" s="2" t="s">
        <v>814</v>
      </c>
      <c r="G1159" s="5">
        <v>-9</v>
      </c>
      <c r="H1159" s="5">
        <v>20.3</v>
      </c>
      <c r="I1159" s="5">
        <v>-182.7</v>
      </c>
      <c r="J1159" s="5">
        <v>-38237.64999999998</v>
      </c>
      <c r="K1159" s="5" t="str" cm="1">
        <f t="array" ref="K1159">_xlfn.LET(_xlpm.d,UPPER(TRIM(CLEAN(SUBSTITUTE(F1159,CHAR(160),"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60" spans="2:11" x14ac:dyDescent="0.25">
      <c r="B1160" s="21">
        <v>45782</v>
      </c>
      <c r="C1160" s="2" t="s">
        <v>1</v>
      </c>
      <c r="D1160" s="2" t="s">
        <v>400</v>
      </c>
      <c r="E1160" s="2" t="s">
        <v>49</v>
      </c>
      <c r="F1160" s="2" t="s">
        <v>814</v>
      </c>
      <c r="G1160" s="5">
        <v>-23</v>
      </c>
      <c r="H1160" s="5">
        <v>20.3</v>
      </c>
      <c r="I1160" s="5">
        <v>-466.9</v>
      </c>
      <c r="J1160" s="5">
        <v>-38704.549999999981</v>
      </c>
      <c r="K1160" s="5" t="str" cm="1">
        <f t="array" ref="K1160">_xlfn.LET(_xlpm.d,UPPER(TRIM(CLEAN(SUBSTITUTE(F1160,CHAR(160),"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61" spans="2:11" x14ac:dyDescent="0.25">
      <c r="B1161" s="21">
        <v>45783</v>
      </c>
      <c r="C1161" s="2" t="s">
        <v>1</v>
      </c>
      <c r="D1161" s="2" t="s">
        <v>969</v>
      </c>
      <c r="E1161" s="2" t="s">
        <v>148</v>
      </c>
      <c r="F1161" s="2" t="s">
        <v>814</v>
      </c>
      <c r="G1161" s="5">
        <v>-1</v>
      </c>
      <c r="H1161" s="5">
        <v>20.3</v>
      </c>
      <c r="I1161" s="5">
        <v>-20.3</v>
      </c>
      <c r="J1161" s="5">
        <v>-38724.849999999984</v>
      </c>
      <c r="K1161" s="5" t="str" cm="1">
        <f t="array" ref="K1161">_xlfn.LET(_xlpm.d,UPPER(TRIM(CLEAN(SUBSTITUTE(F1161,CHAR(160),"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62" spans="2:11" x14ac:dyDescent="0.25">
      <c r="B1162" s="21">
        <v>45783</v>
      </c>
      <c r="C1162" s="2" t="s">
        <v>1</v>
      </c>
      <c r="D1162" s="2" t="s">
        <v>402</v>
      </c>
      <c r="E1162" s="2" t="s">
        <v>403</v>
      </c>
      <c r="F1162" s="2" t="s">
        <v>814</v>
      </c>
      <c r="G1162" s="5">
        <v>-3</v>
      </c>
      <c r="H1162" s="5">
        <v>20.3</v>
      </c>
      <c r="I1162" s="5">
        <v>-60.9</v>
      </c>
      <c r="J1162" s="5">
        <v>-38785.749999999985</v>
      </c>
      <c r="K1162" s="5" t="str" cm="1">
        <f t="array" ref="K1162">_xlfn.LET(_xlpm.d,UPPER(TRIM(CLEAN(SUBSTITUTE(F1162,CHAR(160),"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63" spans="2:11" x14ac:dyDescent="0.25">
      <c r="B1163" s="21">
        <v>45783</v>
      </c>
      <c r="C1163" s="2" t="s">
        <v>1</v>
      </c>
      <c r="D1163" s="2" t="s">
        <v>970</v>
      </c>
      <c r="E1163" s="2" t="s">
        <v>72</v>
      </c>
      <c r="F1163" s="2" t="s">
        <v>814</v>
      </c>
      <c r="G1163" s="5">
        <v>-2</v>
      </c>
      <c r="H1163" s="5">
        <v>20.3</v>
      </c>
      <c r="I1163" s="5">
        <v>-40.6</v>
      </c>
      <c r="J1163" s="5">
        <v>-38826.349999999984</v>
      </c>
      <c r="K1163" s="5" t="str" cm="1">
        <f t="array" ref="K1163">_xlfn.LET(_xlpm.d,UPPER(TRIM(CLEAN(SUBSTITUTE(F1163,CHAR(160),"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64" spans="2:11" x14ac:dyDescent="0.25">
      <c r="B1164" s="21">
        <v>45783</v>
      </c>
      <c r="C1164" s="2" t="s">
        <v>1</v>
      </c>
      <c r="D1164" s="2" t="s">
        <v>161</v>
      </c>
      <c r="E1164" s="2" t="s">
        <v>29</v>
      </c>
      <c r="F1164" s="2" t="s">
        <v>814</v>
      </c>
      <c r="G1164" s="5">
        <v>-23</v>
      </c>
      <c r="H1164" s="5">
        <v>20.3</v>
      </c>
      <c r="I1164" s="5">
        <v>-466.9</v>
      </c>
      <c r="J1164" s="5">
        <v>-39293.249999999985</v>
      </c>
      <c r="K1164" s="5" t="str" cm="1">
        <f t="array" ref="K1164">_xlfn.LET(_xlpm.d,UPPER(TRIM(CLEAN(SUBSTITUTE(F1164,CHAR(160),"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65" spans="2:11" x14ac:dyDescent="0.25">
      <c r="B1165" s="21">
        <v>45783</v>
      </c>
      <c r="C1165" s="2" t="s">
        <v>1</v>
      </c>
      <c r="D1165" s="2" t="s">
        <v>971</v>
      </c>
      <c r="E1165" s="2" t="s">
        <v>289</v>
      </c>
      <c r="F1165" s="2" t="s">
        <v>812</v>
      </c>
      <c r="G1165" s="5">
        <v>-18</v>
      </c>
      <c r="H1165" s="5">
        <v>21.8</v>
      </c>
      <c r="I1165" s="5">
        <v>-392.4</v>
      </c>
      <c r="J1165" s="5">
        <v>-39685.649999999987</v>
      </c>
      <c r="K1165" s="5" t="str" cm="1">
        <f t="array" ref="K1165">_xlfn.LET(_xlpm.d,UPPER(TRIM(CLEAN(SUBSTITUTE(F1165,CHAR(160),"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66" spans="2:11" x14ac:dyDescent="0.25">
      <c r="B1166" s="21">
        <v>45784</v>
      </c>
      <c r="C1166" s="2" t="s">
        <v>1</v>
      </c>
      <c r="D1166" s="2" t="s">
        <v>972</v>
      </c>
      <c r="E1166" s="2" t="s">
        <v>238</v>
      </c>
      <c r="F1166" s="2" t="s">
        <v>812</v>
      </c>
      <c r="G1166" s="5">
        <v>-2</v>
      </c>
      <c r="H1166" s="5">
        <v>20.3</v>
      </c>
      <c r="I1166" s="5">
        <v>-40.6</v>
      </c>
      <c r="J1166" s="5">
        <v>-39726.249999999985</v>
      </c>
      <c r="K1166" s="5" t="str" cm="1">
        <f t="array" ref="K1166">_xlfn.LET(_xlpm.d,UPPER(TRIM(CLEAN(SUBSTITUTE(F1166,CHAR(160),"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67" spans="2:11" x14ac:dyDescent="0.25">
      <c r="B1167" s="21">
        <v>45784</v>
      </c>
      <c r="C1167" s="2" t="s">
        <v>1</v>
      </c>
      <c r="D1167" s="2" t="s">
        <v>973</v>
      </c>
      <c r="E1167" s="2" t="s">
        <v>5</v>
      </c>
      <c r="F1167" s="2" t="s">
        <v>812</v>
      </c>
      <c r="G1167" s="5">
        <v>-10</v>
      </c>
      <c r="H1167" s="5">
        <v>21.8</v>
      </c>
      <c r="I1167" s="5">
        <v>-218</v>
      </c>
      <c r="J1167" s="5">
        <v>-39944.249999999985</v>
      </c>
      <c r="K1167" s="5" t="str" cm="1">
        <f t="array" ref="K1167">_xlfn.LET(_xlpm.d,UPPER(TRIM(CLEAN(SUBSTITUTE(F1167,CHAR(160),"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68" spans="2:11" x14ac:dyDescent="0.25">
      <c r="B1168" s="21">
        <v>45785</v>
      </c>
      <c r="C1168" s="2" t="s">
        <v>1</v>
      </c>
      <c r="D1168" s="2" t="s">
        <v>406</v>
      </c>
      <c r="E1168" s="2" t="s">
        <v>68</v>
      </c>
      <c r="F1168" s="2" t="s">
        <v>814</v>
      </c>
      <c r="G1168" s="5">
        <v>-13</v>
      </c>
      <c r="H1168" s="5">
        <v>20.3</v>
      </c>
      <c r="I1168" s="5">
        <v>-263.89999999999998</v>
      </c>
      <c r="J1168" s="5">
        <v>-40208.149999999987</v>
      </c>
      <c r="K1168" s="5" t="str" cm="1">
        <f t="array" ref="K1168">_xlfn.LET(_xlpm.d,UPPER(TRIM(CLEAN(SUBSTITUTE(F1168,CHAR(160),"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69" spans="2:11" x14ac:dyDescent="0.25">
      <c r="B1169" s="21">
        <v>45785</v>
      </c>
      <c r="C1169" s="2" t="s">
        <v>1</v>
      </c>
      <c r="D1169" s="2" t="s">
        <v>974</v>
      </c>
      <c r="E1169" s="2" t="s">
        <v>38</v>
      </c>
      <c r="F1169" s="2" t="s">
        <v>814</v>
      </c>
      <c r="G1169" s="5">
        <v>-15</v>
      </c>
      <c r="H1169" s="5">
        <v>20.3</v>
      </c>
      <c r="I1169" s="5">
        <v>-304.5</v>
      </c>
      <c r="J1169" s="5">
        <v>-40512.649999999987</v>
      </c>
      <c r="K1169" s="5" t="str" cm="1">
        <f t="array" ref="K1169">_xlfn.LET(_xlpm.d,UPPER(TRIM(CLEAN(SUBSTITUTE(F1169,CHAR(160),"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70" spans="2:11" x14ac:dyDescent="0.25">
      <c r="B1170" s="21">
        <v>45785</v>
      </c>
      <c r="C1170" s="2" t="s">
        <v>1</v>
      </c>
      <c r="D1170" s="2" t="s">
        <v>407</v>
      </c>
      <c r="E1170" s="2" t="s">
        <v>99</v>
      </c>
      <c r="F1170" s="2" t="s">
        <v>820</v>
      </c>
      <c r="G1170" s="5">
        <v>-11</v>
      </c>
      <c r="H1170" s="5">
        <v>20.3</v>
      </c>
      <c r="I1170" s="5">
        <v>-223.3</v>
      </c>
      <c r="J1170" s="5">
        <v>-40735.94999999999</v>
      </c>
      <c r="K1170" s="5" t="str" cm="1">
        <f t="array" ref="K1170">_xlfn.LET(_xlpm.d,UPPER(TRIM(CLEAN(SUBSTITUTE(F1170,CHAR(160),"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71" spans="2:11" x14ac:dyDescent="0.25">
      <c r="B1171" s="21">
        <v>45786</v>
      </c>
      <c r="C1171" s="2" t="s">
        <v>1</v>
      </c>
      <c r="D1171" s="2" t="s">
        <v>564</v>
      </c>
      <c r="E1171" s="2" t="s">
        <v>565</v>
      </c>
      <c r="F1171" s="2" t="s">
        <v>814</v>
      </c>
      <c r="G1171" s="5">
        <v>-30</v>
      </c>
      <c r="H1171" s="5">
        <v>20.3</v>
      </c>
      <c r="I1171" s="5">
        <v>-609</v>
      </c>
      <c r="J1171" s="5">
        <v>-41344.94999999999</v>
      </c>
      <c r="K1171" s="5" t="str" cm="1">
        <f t="array" ref="K1171">_xlfn.LET(_xlpm.d,UPPER(TRIM(CLEAN(SUBSTITUTE(F1171,CHAR(160),"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72" spans="2:11" x14ac:dyDescent="0.25">
      <c r="B1172" s="21">
        <v>45786</v>
      </c>
      <c r="C1172" s="2" t="s">
        <v>1</v>
      </c>
      <c r="D1172" s="2" t="s">
        <v>975</v>
      </c>
      <c r="E1172" s="2" t="s">
        <v>110</v>
      </c>
      <c r="F1172" s="2" t="s">
        <v>814</v>
      </c>
      <c r="G1172" s="5">
        <v>-10</v>
      </c>
      <c r="H1172" s="5">
        <v>20.3</v>
      </c>
      <c r="I1172" s="5">
        <v>-203</v>
      </c>
      <c r="J1172" s="5">
        <v>-41547.94999999999</v>
      </c>
      <c r="K1172" s="5" t="str" cm="1">
        <f t="array" ref="K1172">_xlfn.LET(_xlpm.d,UPPER(TRIM(CLEAN(SUBSTITUTE(F1172,CHAR(160),"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73" spans="2:11" x14ac:dyDescent="0.25">
      <c r="B1173" s="21">
        <v>45786</v>
      </c>
      <c r="C1173" s="2" t="s">
        <v>1</v>
      </c>
      <c r="D1173" s="2" t="s">
        <v>623</v>
      </c>
      <c r="E1173" s="2" t="s">
        <v>76</v>
      </c>
      <c r="F1173" s="2" t="s">
        <v>814</v>
      </c>
      <c r="G1173" s="5">
        <v>-8</v>
      </c>
      <c r="H1173" s="5">
        <v>20.3</v>
      </c>
      <c r="I1173" s="5">
        <v>-162.4</v>
      </c>
      <c r="J1173" s="5">
        <v>-41710.349999999991</v>
      </c>
      <c r="K1173" s="5" t="str" cm="1">
        <f t="array" ref="K1173">_xlfn.LET(_xlpm.d,UPPER(TRIM(CLEAN(SUBSTITUTE(F1173,CHAR(160),"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74" spans="2:11" x14ac:dyDescent="0.25">
      <c r="B1174" s="21">
        <v>45786</v>
      </c>
      <c r="C1174" s="2" t="s">
        <v>1</v>
      </c>
      <c r="D1174" s="2" t="s">
        <v>976</v>
      </c>
      <c r="E1174" s="2" t="s">
        <v>143</v>
      </c>
      <c r="F1174" s="2" t="s">
        <v>812</v>
      </c>
      <c r="G1174" s="5">
        <v>-19</v>
      </c>
      <c r="H1174" s="5">
        <v>21.8</v>
      </c>
      <c r="I1174" s="5">
        <v>-414.2</v>
      </c>
      <c r="J1174" s="5">
        <v>-42124.549999999988</v>
      </c>
      <c r="K1174" s="5" t="str" cm="1">
        <f t="array" ref="K1174">_xlfn.LET(_xlpm.d,UPPER(TRIM(CLEAN(SUBSTITUTE(F1174,CHAR(160),"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75" spans="2:11" x14ac:dyDescent="0.25">
      <c r="B1175" s="21">
        <v>45786</v>
      </c>
      <c r="C1175" s="2" t="s">
        <v>1</v>
      </c>
      <c r="D1175" s="2" t="s">
        <v>408</v>
      </c>
      <c r="E1175" s="2" t="s">
        <v>24</v>
      </c>
      <c r="F1175" s="2" t="s">
        <v>814</v>
      </c>
      <c r="G1175" s="5">
        <v>-3</v>
      </c>
      <c r="H1175" s="5">
        <v>20.3</v>
      </c>
      <c r="I1175" s="5">
        <v>-60.9</v>
      </c>
      <c r="J1175" s="5">
        <v>-42185.44999999999</v>
      </c>
      <c r="K1175" s="5" t="str" cm="1">
        <f t="array" ref="K1175">_xlfn.LET(_xlpm.d,UPPER(TRIM(CLEAN(SUBSTITUTE(F1175,CHAR(160),"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76" spans="2:11" x14ac:dyDescent="0.25">
      <c r="B1176" s="21">
        <v>45789</v>
      </c>
      <c r="C1176" s="2" t="s">
        <v>1</v>
      </c>
      <c r="D1176" s="2" t="s">
        <v>977</v>
      </c>
      <c r="E1176" s="2" t="s">
        <v>311</v>
      </c>
      <c r="F1176" s="2" t="s">
        <v>812</v>
      </c>
      <c r="G1176" s="5">
        <v>-8</v>
      </c>
      <c r="H1176" s="5">
        <v>20.5</v>
      </c>
      <c r="I1176" s="5">
        <v>-164</v>
      </c>
      <c r="J1176" s="5">
        <v>-42349.44999999999</v>
      </c>
      <c r="K1176" s="5" t="str" cm="1">
        <f t="array" ref="K1176">_xlfn.LET(_xlpm.d,UPPER(TRIM(CLEAN(SUBSTITUTE(F1176,CHAR(160),"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77" spans="2:11" x14ac:dyDescent="0.25">
      <c r="B1177" s="21">
        <v>45789</v>
      </c>
      <c r="C1177" s="2" t="s">
        <v>1</v>
      </c>
      <c r="D1177" s="2" t="s">
        <v>978</v>
      </c>
      <c r="E1177" s="2" t="s">
        <v>465</v>
      </c>
      <c r="F1177" s="2" t="s">
        <v>814</v>
      </c>
      <c r="G1177" s="5">
        <v>-39</v>
      </c>
      <c r="H1177" s="5">
        <v>20.3</v>
      </c>
      <c r="I1177" s="5">
        <v>-791.7</v>
      </c>
      <c r="J1177" s="5">
        <v>-43141.149999999987</v>
      </c>
      <c r="K1177" s="5" t="str" cm="1">
        <f t="array" ref="K1177">_xlfn.LET(_xlpm.d,UPPER(TRIM(CLEAN(SUBSTITUTE(F1177,CHAR(160),"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78" spans="2:11" x14ac:dyDescent="0.25">
      <c r="B1178" s="21">
        <v>45790</v>
      </c>
      <c r="C1178" s="2" t="s">
        <v>1</v>
      </c>
      <c r="D1178" s="2" t="s">
        <v>979</v>
      </c>
      <c r="E1178" s="2" t="s">
        <v>9</v>
      </c>
      <c r="F1178" s="2" t="s">
        <v>814</v>
      </c>
      <c r="G1178" s="5">
        <v>-16</v>
      </c>
      <c r="H1178" s="5">
        <v>20.3</v>
      </c>
      <c r="I1178" s="5">
        <v>-324.8</v>
      </c>
      <c r="J1178" s="5">
        <v>-43465.94999999999</v>
      </c>
      <c r="K1178" s="5" t="str" cm="1">
        <f t="array" ref="K1178">_xlfn.LET(_xlpm.d,UPPER(TRIM(CLEAN(SUBSTITUTE(F1178,CHAR(160),"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79" spans="2:11" x14ac:dyDescent="0.25">
      <c r="B1179" s="21">
        <v>45790</v>
      </c>
      <c r="C1179" s="2" t="s">
        <v>1</v>
      </c>
      <c r="D1179" s="2" t="s">
        <v>165</v>
      </c>
      <c r="E1179" s="2" t="s">
        <v>29</v>
      </c>
      <c r="F1179" s="2" t="s">
        <v>814</v>
      </c>
      <c r="G1179" s="5">
        <v>-13</v>
      </c>
      <c r="H1179" s="5">
        <v>20.3</v>
      </c>
      <c r="I1179" s="5">
        <v>-263.89999999999998</v>
      </c>
      <c r="J1179" s="5">
        <v>-43729.849999999991</v>
      </c>
      <c r="K1179" s="5" t="str" cm="1">
        <f t="array" ref="K1179">_xlfn.LET(_xlpm.d,UPPER(TRIM(CLEAN(SUBSTITUTE(F1179,CHAR(160),"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80" spans="2:11" x14ac:dyDescent="0.25">
      <c r="B1180" s="21">
        <v>45790</v>
      </c>
      <c r="C1180" s="2" t="s">
        <v>1</v>
      </c>
      <c r="D1180" s="2" t="s">
        <v>980</v>
      </c>
      <c r="E1180" s="2" t="s">
        <v>403</v>
      </c>
      <c r="F1180" s="2" t="s">
        <v>814</v>
      </c>
      <c r="G1180" s="5">
        <v>-6</v>
      </c>
      <c r="H1180" s="5">
        <v>20.3</v>
      </c>
      <c r="I1180" s="5">
        <v>-121.8</v>
      </c>
      <c r="J1180" s="5">
        <v>-43851.649999999994</v>
      </c>
      <c r="K1180" s="5" t="str" cm="1">
        <f t="array" ref="K1180">_xlfn.LET(_xlpm.d,UPPER(TRIM(CLEAN(SUBSTITUTE(F1180,CHAR(160),"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81" spans="2:11" x14ac:dyDescent="0.25">
      <c r="B1181" s="21">
        <v>45790</v>
      </c>
      <c r="C1181" s="2" t="s">
        <v>1</v>
      </c>
      <c r="D1181" s="2" t="s">
        <v>981</v>
      </c>
      <c r="E1181" s="2" t="s">
        <v>403</v>
      </c>
      <c r="F1181" s="2" t="s">
        <v>814</v>
      </c>
      <c r="G1181" s="5">
        <v>-6</v>
      </c>
      <c r="H1181" s="5">
        <v>20.3</v>
      </c>
      <c r="I1181" s="5">
        <v>-121.8</v>
      </c>
      <c r="J1181" s="5">
        <v>-43973.45</v>
      </c>
      <c r="K1181" s="5" t="str" cm="1">
        <f t="array" ref="K1181">_xlfn.LET(_xlpm.d,UPPER(TRIM(CLEAN(SUBSTITUTE(F1181,CHAR(160),"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82" spans="2:11" x14ac:dyDescent="0.25">
      <c r="B1182" s="21">
        <v>45790</v>
      </c>
      <c r="C1182" s="2" t="s">
        <v>1</v>
      </c>
      <c r="D1182" s="2" t="s">
        <v>982</v>
      </c>
      <c r="E1182" s="2" t="s">
        <v>72</v>
      </c>
      <c r="F1182" s="2" t="s">
        <v>814</v>
      </c>
      <c r="G1182" s="5">
        <v>-4</v>
      </c>
      <c r="H1182" s="5">
        <v>20.3</v>
      </c>
      <c r="I1182" s="5">
        <v>-81.2</v>
      </c>
      <c r="J1182" s="5">
        <v>-44054.649999999994</v>
      </c>
      <c r="K1182" s="5" t="str" cm="1">
        <f t="array" ref="K1182">_xlfn.LET(_xlpm.d,UPPER(TRIM(CLEAN(SUBSTITUTE(F1182,CHAR(160),"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83" spans="2:11" x14ac:dyDescent="0.25">
      <c r="B1183" s="21">
        <v>45790</v>
      </c>
      <c r="C1183" s="2" t="s">
        <v>1</v>
      </c>
      <c r="D1183" s="2" t="s">
        <v>983</v>
      </c>
      <c r="E1183" s="2" t="s">
        <v>153</v>
      </c>
      <c r="F1183" s="2" t="s">
        <v>814</v>
      </c>
      <c r="G1183" s="5">
        <v>-12</v>
      </c>
      <c r="H1183" s="5">
        <v>20.3</v>
      </c>
      <c r="I1183" s="5">
        <v>-243.6</v>
      </c>
      <c r="J1183" s="5">
        <v>-44298.249999999993</v>
      </c>
      <c r="K1183" s="5" t="str" cm="1">
        <f t="array" ref="K1183">_xlfn.LET(_xlpm.d,UPPER(TRIM(CLEAN(SUBSTITUTE(F1183,CHAR(160),"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84" spans="2:11" x14ac:dyDescent="0.25">
      <c r="B1184" s="21">
        <v>45790</v>
      </c>
      <c r="C1184" s="2" t="s">
        <v>1</v>
      </c>
      <c r="D1184" s="2" t="s">
        <v>984</v>
      </c>
      <c r="E1184" s="2" t="s">
        <v>60</v>
      </c>
      <c r="F1184" s="2" t="s">
        <v>814</v>
      </c>
      <c r="G1184" s="5">
        <v>-20</v>
      </c>
      <c r="H1184" s="5">
        <v>20.3</v>
      </c>
      <c r="I1184" s="5">
        <v>-406</v>
      </c>
      <c r="J1184" s="5">
        <v>-44704.249999999993</v>
      </c>
      <c r="K1184" s="5" t="str" cm="1">
        <f t="array" ref="K1184">_xlfn.LET(_xlpm.d,UPPER(TRIM(CLEAN(SUBSTITUTE(F1184,CHAR(160),"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85" spans="2:11" x14ac:dyDescent="0.25">
      <c r="B1185" s="21">
        <v>45790</v>
      </c>
      <c r="C1185" s="2" t="s">
        <v>1</v>
      </c>
      <c r="D1185" s="2" t="s">
        <v>985</v>
      </c>
      <c r="E1185" s="2" t="s">
        <v>986</v>
      </c>
      <c r="F1185" s="2" t="s">
        <v>812</v>
      </c>
      <c r="G1185" s="5">
        <v>-27</v>
      </c>
      <c r="H1185" s="5">
        <v>21.8</v>
      </c>
      <c r="I1185" s="5">
        <v>-588.6</v>
      </c>
      <c r="J1185" s="5">
        <v>-45292.849999999991</v>
      </c>
      <c r="K1185" s="5" t="str" cm="1">
        <f t="array" ref="K1185">_xlfn.LET(_xlpm.d,UPPER(TRIM(CLEAN(SUBSTITUTE(F1185,CHAR(160),"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86" spans="2:11" x14ac:dyDescent="0.25">
      <c r="B1186" s="21">
        <v>45791</v>
      </c>
      <c r="C1186" s="2" t="s">
        <v>1</v>
      </c>
      <c r="D1186" s="2" t="s">
        <v>987</v>
      </c>
      <c r="E1186" s="2" t="s">
        <v>844</v>
      </c>
      <c r="F1186" s="2" t="s">
        <v>812</v>
      </c>
      <c r="G1186" s="5">
        <v>-22</v>
      </c>
      <c r="H1186" s="5">
        <v>20.3</v>
      </c>
      <c r="I1186" s="5">
        <v>-446.6</v>
      </c>
      <c r="J1186" s="5">
        <v>-45739.44999999999</v>
      </c>
      <c r="K1186" s="5" t="str" cm="1">
        <f t="array" ref="K1186">_xlfn.LET(_xlpm.d,UPPER(TRIM(CLEAN(SUBSTITUTE(F1186,CHAR(160),"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87" spans="2:11" x14ac:dyDescent="0.25">
      <c r="B1187" s="21">
        <v>45791</v>
      </c>
      <c r="C1187" s="2" t="s">
        <v>1</v>
      </c>
      <c r="D1187" s="2" t="s">
        <v>988</v>
      </c>
      <c r="E1187" s="2" t="s">
        <v>857</v>
      </c>
      <c r="F1187" s="2" t="s">
        <v>812</v>
      </c>
      <c r="G1187" s="5">
        <v>-12</v>
      </c>
      <c r="H1187" s="5">
        <v>21.8</v>
      </c>
      <c r="I1187" s="5">
        <v>-261.60000000000002</v>
      </c>
      <c r="J1187" s="5">
        <v>-46001.049999999988</v>
      </c>
      <c r="K1187" s="5" t="str" cm="1">
        <f t="array" ref="K1187">_xlfn.LET(_xlpm.d,UPPER(TRIM(CLEAN(SUBSTITUTE(F1187,CHAR(160),"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88" spans="2:11" x14ac:dyDescent="0.25">
      <c r="B1188" s="21">
        <v>45791</v>
      </c>
      <c r="C1188" s="2" t="s">
        <v>1</v>
      </c>
      <c r="D1188" s="2" t="s">
        <v>989</v>
      </c>
      <c r="E1188" s="2" t="s">
        <v>5</v>
      </c>
      <c r="F1188" s="2" t="s">
        <v>812</v>
      </c>
      <c r="G1188" s="5">
        <v>-6</v>
      </c>
      <c r="H1188" s="5">
        <v>21.8</v>
      </c>
      <c r="I1188" s="5">
        <v>-130.80000000000001</v>
      </c>
      <c r="J1188" s="5">
        <v>-46131.849999999991</v>
      </c>
      <c r="K1188" s="5" t="str" cm="1">
        <f t="array" ref="K1188">_xlfn.LET(_xlpm.d,UPPER(TRIM(CLEAN(SUBSTITUTE(F1188,CHAR(160),"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89" spans="2:11" x14ac:dyDescent="0.25">
      <c r="B1189" s="21">
        <v>45792</v>
      </c>
      <c r="C1189" s="2" t="s">
        <v>1</v>
      </c>
      <c r="D1189" s="2" t="s">
        <v>670</v>
      </c>
      <c r="E1189" s="2" t="s">
        <v>99</v>
      </c>
      <c r="F1189" s="2" t="s">
        <v>814</v>
      </c>
      <c r="G1189" s="5">
        <v>-10</v>
      </c>
      <c r="H1189" s="5">
        <v>20.3</v>
      </c>
      <c r="I1189" s="5">
        <v>-203</v>
      </c>
      <c r="J1189" s="5">
        <v>-46334.849999999991</v>
      </c>
      <c r="K1189" s="5" t="str" cm="1">
        <f t="array" ref="K1189">_xlfn.LET(_xlpm.d,UPPER(TRIM(CLEAN(SUBSTITUTE(F1189,CHAR(160),"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90" spans="2:11" x14ac:dyDescent="0.25">
      <c r="B1190" s="21">
        <v>45793</v>
      </c>
      <c r="C1190" s="2" t="s">
        <v>1</v>
      </c>
      <c r="D1190" s="2" t="s">
        <v>990</v>
      </c>
      <c r="E1190" s="2" t="s">
        <v>60</v>
      </c>
      <c r="F1190" s="2" t="s">
        <v>814</v>
      </c>
      <c r="G1190" s="5">
        <v>-30</v>
      </c>
      <c r="H1190" s="5">
        <v>20.3</v>
      </c>
      <c r="I1190" s="5">
        <v>-609</v>
      </c>
      <c r="J1190" s="5">
        <v>-46943.849999999991</v>
      </c>
      <c r="K1190" s="5" t="str" cm="1">
        <f t="array" ref="K1190">_xlfn.LET(_xlpm.d,UPPER(TRIM(CLEAN(SUBSTITUTE(F1190,CHAR(160),"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91" spans="2:11" x14ac:dyDescent="0.25">
      <c r="B1191" s="21">
        <v>45793</v>
      </c>
      <c r="C1191" s="2" t="s">
        <v>1</v>
      </c>
      <c r="D1191" s="2" t="s">
        <v>991</v>
      </c>
      <c r="E1191" s="2" t="s">
        <v>24</v>
      </c>
      <c r="F1191" s="2" t="s">
        <v>814</v>
      </c>
      <c r="G1191" s="5">
        <v>-12</v>
      </c>
      <c r="H1191" s="5">
        <v>20.3</v>
      </c>
      <c r="I1191" s="5">
        <v>-243.6</v>
      </c>
      <c r="J1191" s="5">
        <v>-47187.44999999999</v>
      </c>
      <c r="K1191" s="5" t="str" cm="1">
        <f t="array" ref="K1191">_xlfn.LET(_xlpm.d,UPPER(TRIM(CLEAN(SUBSTITUTE(F1191,CHAR(160),"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92" spans="2:11" x14ac:dyDescent="0.25">
      <c r="B1192" s="21">
        <v>45793</v>
      </c>
      <c r="C1192" s="2" t="s">
        <v>1</v>
      </c>
      <c r="D1192" s="2" t="s">
        <v>992</v>
      </c>
      <c r="E1192" s="2" t="s">
        <v>9</v>
      </c>
      <c r="F1192" s="2" t="s">
        <v>814</v>
      </c>
      <c r="G1192" s="5">
        <v>-10</v>
      </c>
      <c r="H1192" s="5">
        <v>20.3</v>
      </c>
      <c r="I1192" s="5">
        <v>-203</v>
      </c>
      <c r="J1192" s="5">
        <v>-47390.44999999999</v>
      </c>
      <c r="K1192" s="5" t="str" cm="1">
        <f t="array" ref="K1192">_xlfn.LET(_xlpm.d,UPPER(TRIM(CLEAN(SUBSTITUTE(F1192,CHAR(160),"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93" spans="2:11" x14ac:dyDescent="0.25">
      <c r="B1193" s="21">
        <v>45793</v>
      </c>
      <c r="C1193" s="2" t="s">
        <v>1</v>
      </c>
      <c r="D1193" s="2" t="s">
        <v>672</v>
      </c>
      <c r="E1193" s="2" t="s">
        <v>86</v>
      </c>
      <c r="F1193" s="2" t="s">
        <v>812</v>
      </c>
      <c r="G1193" s="5">
        <v>-18</v>
      </c>
      <c r="H1193" s="5">
        <v>20.3</v>
      </c>
      <c r="I1193" s="5">
        <v>-365.4</v>
      </c>
      <c r="J1193" s="5">
        <v>-47755.849999999991</v>
      </c>
      <c r="K1193" s="5" t="str" cm="1">
        <f t="array" ref="K1193">_xlfn.LET(_xlpm.d,UPPER(TRIM(CLEAN(SUBSTITUTE(F1193,CHAR(160),"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94" spans="2:11" x14ac:dyDescent="0.25">
      <c r="B1194" s="21">
        <v>45793</v>
      </c>
      <c r="C1194" s="2" t="s">
        <v>1</v>
      </c>
      <c r="D1194" s="2" t="s">
        <v>672</v>
      </c>
      <c r="E1194" s="2" t="s">
        <v>86</v>
      </c>
      <c r="F1194" s="2" t="s">
        <v>812</v>
      </c>
      <c r="G1194" s="5">
        <v>-11</v>
      </c>
      <c r="H1194" s="5">
        <v>20.3</v>
      </c>
      <c r="I1194" s="5">
        <v>-223.3</v>
      </c>
      <c r="J1194" s="5">
        <v>-47979.149999999994</v>
      </c>
      <c r="K1194" s="5" t="str" cm="1">
        <f t="array" ref="K1194">_xlfn.LET(_xlpm.d,UPPER(TRIM(CLEAN(SUBSTITUTE(F1194,CHAR(160),"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95" spans="2:11" x14ac:dyDescent="0.25">
      <c r="B1195" s="21">
        <v>45796</v>
      </c>
      <c r="C1195" s="2" t="s">
        <v>1</v>
      </c>
      <c r="D1195" s="2" t="s">
        <v>993</v>
      </c>
      <c r="E1195" s="2" t="s">
        <v>791</v>
      </c>
      <c r="F1195" s="2" t="s">
        <v>814</v>
      </c>
      <c r="G1195" s="5">
        <v>-10</v>
      </c>
      <c r="H1195" s="5">
        <v>20.3</v>
      </c>
      <c r="I1195" s="5">
        <v>-203</v>
      </c>
      <c r="J1195" s="5">
        <v>-48182.149999999994</v>
      </c>
      <c r="K1195" s="5" t="str" cm="1">
        <f t="array" ref="K1195">_xlfn.LET(_xlpm.d,UPPER(TRIM(CLEAN(SUBSTITUTE(F1195,CHAR(160),"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96" spans="2:11" x14ac:dyDescent="0.25">
      <c r="B1196" s="21">
        <v>45797</v>
      </c>
      <c r="C1196" s="2" t="s">
        <v>1</v>
      </c>
      <c r="D1196" s="2" t="s">
        <v>994</v>
      </c>
      <c r="E1196" s="2" t="s">
        <v>92</v>
      </c>
      <c r="F1196" s="2" t="s">
        <v>814</v>
      </c>
      <c r="G1196" s="5">
        <v>-25</v>
      </c>
      <c r="H1196" s="5">
        <v>20.3</v>
      </c>
      <c r="I1196" s="5">
        <v>-507.5</v>
      </c>
      <c r="J1196" s="5">
        <v>-48689.649999999994</v>
      </c>
      <c r="K1196" s="5" t="str" cm="1">
        <f t="array" ref="K1196">_xlfn.LET(_xlpm.d,UPPER(TRIM(CLEAN(SUBSTITUTE(F1196,CHAR(160),"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97" spans="2:11" x14ac:dyDescent="0.25">
      <c r="B1197" s="21">
        <v>45797</v>
      </c>
      <c r="C1197" s="2" t="s">
        <v>1</v>
      </c>
      <c r="D1197" s="2" t="s">
        <v>995</v>
      </c>
      <c r="E1197" s="2" t="s">
        <v>14</v>
      </c>
      <c r="F1197" s="2" t="s">
        <v>814</v>
      </c>
      <c r="G1197" s="5">
        <v>-10</v>
      </c>
      <c r="H1197" s="5">
        <v>20.3</v>
      </c>
      <c r="I1197" s="5">
        <v>-203</v>
      </c>
      <c r="J1197" s="5">
        <v>-48892.649999999994</v>
      </c>
      <c r="K1197" s="5" t="str" cm="1">
        <f t="array" ref="K1197">_xlfn.LET(_xlpm.d,UPPER(TRIM(CLEAN(SUBSTITUTE(F1197,CHAR(160),"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98" spans="2:11" x14ac:dyDescent="0.25">
      <c r="B1198" s="21">
        <v>45797</v>
      </c>
      <c r="C1198" s="2" t="s">
        <v>1</v>
      </c>
      <c r="D1198" s="2" t="s">
        <v>169</v>
      </c>
      <c r="E1198" s="2" t="s">
        <v>29</v>
      </c>
      <c r="F1198" s="2" t="s">
        <v>814</v>
      </c>
      <c r="G1198" s="5">
        <v>-7</v>
      </c>
      <c r="H1198" s="5">
        <v>20.3</v>
      </c>
      <c r="I1198" s="5">
        <v>-142.1</v>
      </c>
      <c r="J1198" s="5">
        <v>-49034.749999999993</v>
      </c>
      <c r="K1198" s="5" t="str" cm="1">
        <f t="array" ref="K1198">_xlfn.LET(_xlpm.d,UPPER(TRIM(CLEAN(SUBSTITUTE(F1198,CHAR(160),"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99" spans="2:11" x14ac:dyDescent="0.25">
      <c r="B1199" s="21">
        <v>45797</v>
      </c>
      <c r="C1199" s="2" t="s">
        <v>1</v>
      </c>
      <c r="D1199" s="2" t="s">
        <v>996</v>
      </c>
      <c r="E1199" s="2" t="s">
        <v>3</v>
      </c>
      <c r="F1199" s="2" t="s">
        <v>812</v>
      </c>
      <c r="G1199" s="5">
        <v>-25</v>
      </c>
      <c r="H1199" s="5">
        <v>18.989999999999998</v>
      </c>
      <c r="I1199" s="5">
        <v>-474.75</v>
      </c>
      <c r="J1199" s="5">
        <v>-49509.499999999993</v>
      </c>
      <c r="K1199" s="5" t="str" cm="1">
        <f t="array" ref="K1199">_xlfn.LET(_xlpm.d,UPPER(TRIM(CLEAN(SUBSTITUTE(F1199,CHAR(160),"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00" spans="2:11" x14ac:dyDescent="0.25">
      <c r="B1200" s="21">
        <v>45798</v>
      </c>
      <c r="C1200" s="2" t="s">
        <v>1</v>
      </c>
      <c r="D1200" s="2" t="s">
        <v>997</v>
      </c>
      <c r="E1200" s="2" t="s">
        <v>65</v>
      </c>
      <c r="F1200" s="2" t="s">
        <v>814</v>
      </c>
      <c r="G1200" s="5">
        <v>-10</v>
      </c>
      <c r="H1200" s="5">
        <v>20.3</v>
      </c>
      <c r="I1200" s="5">
        <v>-203</v>
      </c>
      <c r="J1200" s="5">
        <v>-49712.499999999993</v>
      </c>
      <c r="K1200" s="5" t="str" cm="1">
        <f t="array" ref="K1200">_xlfn.LET(_xlpm.d,UPPER(TRIM(CLEAN(SUBSTITUTE(F1200,CHAR(160),"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01" spans="2:11" x14ac:dyDescent="0.25">
      <c r="B1201" s="21">
        <v>45799</v>
      </c>
      <c r="C1201" s="2" t="s">
        <v>1</v>
      </c>
      <c r="D1201" s="2" t="s">
        <v>998</v>
      </c>
      <c r="E1201" s="2" t="s">
        <v>999</v>
      </c>
      <c r="F1201" s="2" t="s">
        <v>814</v>
      </c>
      <c r="G1201" s="5">
        <v>-6</v>
      </c>
      <c r="H1201" s="5">
        <v>20.3</v>
      </c>
      <c r="I1201" s="5">
        <v>-121.8</v>
      </c>
      <c r="J1201" s="5">
        <v>-49834.299999999996</v>
      </c>
      <c r="K1201" s="5" t="str" cm="1">
        <f t="array" ref="K1201">_xlfn.LET(_xlpm.d,UPPER(TRIM(CLEAN(SUBSTITUTE(F1201,CHAR(160),"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02" spans="2:11" x14ac:dyDescent="0.25">
      <c r="B1202" s="21">
        <v>45799</v>
      </c>
      <c r="C1202" s="2" t="s">
        <v>1</v>
      </c>
      <c r="D1202" s="2" t="s">
        <v>1000</v>
      </c>
      <c r="E1202" s="2" t="s">
        <v>38</v>
      </c>
      <c r="F1202" s="2" t="s">
        <v>814</v>
      </c>
      <c r="G1202" s="5">
        <v>-10</v>
      </c>
      <c r="H1202" s="5">
        <v>20.3</v>
      </c>
      <c r="I1202" s="5">
        <v>-203</v>
      </c>
      <c r="J1202" s="5">
        <v>-50037.299999999996</v>
      </c>
      <c r="K1202" s="5" t="str" cm="1">
        <f t="array" ref="K1202">_xlfn.LET(_xlpm.d,UPPER(TRIM(CLEAN(SUBSTITUTE(F1202,CHAR(160),"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03" spans="2:11" x14ac:dyDescent="0.25">
      <c r="B1203" s="21">
        <v>45799</v>
      </c>
      <c r="C1203" s="2" t="s">
        <v>1</v>
      </c>
      <c r="D1203" s="2" t="s">
        <v>1001</v>
      </c>
      <c r="E1203" s="2" t="s">
        <v>163</v>
      </c>
      <c r="F1203" s="2" t="s">
        <v>814</v>
      </c>
      <c r="G1203" s="5">
        <v>-17</v>
      </c>
      <c r="H1203" s="5">
        <v>20.29</v>
      </c>
      <c r="I1203" s="5">
        <v>-344.93</v>
      </c>
      <c r="J1203" s="5">
        <v>-50382.229999999996</v>
      </c>
      <c r="K1203" s="5" t="str" cm="1">
        <f t="array" ref="K1203">_xlfn.LET(_xlpm.d,UPPER(TRIM(CLEAN(SUBSTITUTE(F1203,CHAR(160),"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04" spans="2:11" x14ac:dyDescent="0.25">
      <c r="B1204" s="21">
        <v>45800</v>
      </c>
      <c r="C1204" s="2" t="s">
        <v>1</v>
      </c>
      <c r="D1204" s="2" t="s">
        <v>1002</v>
      </c>
      <c r="E1204" s="2" t="s">
        <v>3</v>
      </c>
      <c r="F1204" s="2" t="s">
        <v>812</v>
      </c>
      <c r="G1204" s="5">
        <v>-6</v>
      </c>
      <c r="H1204" s="5">
        <v>21.9</v>
      </c>
      <c r="I1204" s="5">
        <v>-131.4</v>
      </c>
      <c r="J1204" s="5">
        <v>-50513.63</v>
      </c>
      <c r="K1204" s="5" t="str" cm="1">
        <f t="array" ref="K1204">_xlfn.LET(_xlpm.d,UPPER(TRIM(CLEAN(SUBSTITUTE(F1204,CHAR(160),"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05" spans="2:11" x14ac:dyDescent="0.25">
      <c r="B1205" s="21">
        <v>45800</v>
      </c>
      <c r="C1205" s="2" t="s">
        <v>1</v>
      </c>
      <c r="D1205" s="2" t="s">
        <v>1003</v>
      </c>
      <c r="E1205" s="2" t="s">
        <v>311</v>
      </c>
      <c r="F1205" s="2" t="s">
        <v>812</v>
      </c>
      <c r="G1205" s="5">
        <v>-5</v>
      </c>
      <c r="H1205" s="5">
        <v>20.5</v>
      </c>
      <c r="I1205" s="5">
        <v>-102.5</v>
      </c>
      <c r="J1205" s="5">
        <v>-50616.13</v>
      </c>
      <c r="K1205" s="5" t="str" cm="1">
        <f t="array" ref="K1205">_xlfn.LET(_xlpm.d,UPPER(TRIM(CLEAN(SUBSTITUTE(F1205,CHAR(160),"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06" spans="2:11" x14ac:dyDescent="0.25">
      <c r="B1206" s="21">
        <v>45800</v>
      </c>
      <c r="C1206" s="2" t="s">
        <v>1</v>
      </c>
      <c r="D1206" s="2" t="s">
        <v>1004</v>
      </c>
      <c r="E1206" s="2" t="s">
        <v>202</v>
      </c>
      <c r="F1206" s="2" t="s">
        <v>814</v>
      </c>
      <c r="G1206" s="5">
        <v>-30</v>
      </c>
      <c r="H1206" s="5">
        <v>20.3</v>
      </c>
      <c r="I1206" s="5">
        <v>-609</v>
      </c>
      <c r="J1206" s="5">
        <v>-51225.13</v>
      </c>
      <c r="K1206" s="5" t="str" cm="1">
        <f t="array" ref="K1206">_xlfn.LET(_xlpm.d,UPPER(TRIM(CLEAN(SUBSTITUTE(F1206,CHAR(160),"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07" spans="2:11" x14ac:dyDescent="0.25">
      <c r="B1207" s="21">
        <v>45800</v>
      </c>
      <c r="C1207" s="2" t="s">
        <v>1</v>
      </c>
      <c r="D1207" s="2" t="s">
        <v>1005</v>
      </c>
      <c r="E1207" s="2" t="s">
        <v>143</v>
      </c>
      <c r="F1207" s="2" t="s">
        <v>812</v>
      </c>
      <c r="G1207" s="5">
        <v>-9</v>
      </c>
      <c r="H1207" s="5">
        <v>21.8</v>
      </c>
      <c r="I1207" s="5">
        <v>-196.2</v>
      </c>
      <c r="J1207" s="5">
        <v>-51421.329999999994</v>
      </c>
      <c r="K1207" s="5" t="str" cm="1">
        <f t="array" ref="K1207">_xlfn.LET(_xlpm.d,UPPER(TRIM(CLEAN(SUBSTITUTE(F1207,CHAR(160),"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08" spans="2:11" x14ac:dyDescent="0.25">
      <c r="B1208" s="21">
        <v>45804</v>
      </c>
      <c r="C1208" s="2" t="s">
        <v>1</v>
      </c>
      <c r="D1208" s="2" t="s">
        <v>172</v>
      </c>
      <c r="E1208" s="2" t="s">
        <v>29</v>
      </c>
      <c r="F1208" s="2" t="s">
        <v>814</v>
      </c>
      <c r="G1208" s="5">
        <v>-1</v>
      </c>
      <c r="H1208" s="5">
        <v>20.3</v>
      </c>
      <c r="I1208" s="5">
        <v>-20.3</v>
      </c>
      <c r="J1208" s="5">
        <v>-51441.63</v>
      </c>
      <c r="K1208" s="5" t="str" cm="1">
        <f t="array" ref="K1208">_xlfn.LET(_xlpm.d,UPPER(TRIM(CLEAN(SUBSTITUTE(F1208,CHAR(160),"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09" spans="2:11" x14ac:dyDescent="0.25">
      <c r="B1209" s="21">
        <v>45804</v>
      </c>
      <c r="C1209" s="2" t="s">
        <v>1</v>
      </c>
      <c r="D1209" s="2" t="s">
        <v>1006</v>
      </c>
      <c r="E1209" s="2" t="s">
        <v>807</v>
      </c>
      <c r="F1209" s="2" t="s">
        <v>812</v>
      </c>
      <c r="G1209" s="5">
        <v>-1</v>
      </c>
      <c r="H1209" s="5">
        <v>20.3</v>
      </c>
      <c r="I1209" s="5">
        <v>-20.3</v>
      </c>
      <c r="J1209" s="5">
        <v>-51461.93</v>
      </c>
      <c r="K1209" s="5" t="str" cm="1">
        <f t="array" ref="K1209">_xlfn.LET(_xlpm.d,UPPER(TRIM(CLEAN(SUBSTITUTE(F1209,CHAR(160),"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10" spans="2:11" x14ac:dyDescent="0.25">
      <c r="B1210" s="21">
        <v>45805</v>
      </c>
      <c r="C1210" s="2" t="s">
        <v>1</v>
      </c>
      <c r="D1210" s="2" t="s">
        <v>1007</v>
      </c>
      <c r="E1210" s="2" t="s">
        <v>40</v>
      </c>
      <c r="F1210" s="2" t="s">
        <v>812</v>
      </c>
      <c r="G1210" s="5">
        <v>-4</v>
      </c>
      <c r="H1210" s="5">
        <v>20.3</v>
      </c>
      <c r="I1210" s="5">
        <v>-81.2</v>
      </c>
      <c r="J1210" s="5">
        <v>-51543.13</v>
      </c>
      <c r="K1210" s="5" t="str" cm="1">
        <f t="array" ref="K1210">_xlfn.LET(_xlpm.d,UPPER(TRIM(CLEAN(SUBSTITUTE(F1210,CHAR(160),"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11" spans="2:11" x14ac:dyDescent="0.25">
      <c r="B1211" s="21">
        <v>45806</v>
      </c>
      <c r="C1211" s="2" t="s">
        <v>1</v>
      </c>
      <c r="D1211" s="2" t="s">
        <v>1008</v>
      </c>
      <c r="E1211" s="2" t="s">
        <v>74</v>
      </c>
      <c r="F1211" s="2" t="s">
        <v>814</v>
      </c>
      <c r="G1211" s="5">
        <v>-8</v>
      </c>
      <c r="H1211" s="5">
        <v>20.3</v>
      </c>
      <c r="I1211" s="5">
        <v>-162.4</v>
      </c>
      <c r="J1211" s="5">
        <v>-51705.53</v>
      </c>
      <c r="K1211" s="5" t="str" cm="1">
        <f t="array" ref="K1211">_xlfn.LET(_xlpm.d,UPPER(TRIM(CLEAN(SUBSTITUTE(F1211,CHAR(160),"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12" spans="2:11" x14ac:dyDescent="0.25">
      <c r="B1212" s="21">
        <v>45806</v>
      </c>
      <c r="C1212" s="2" t="s">
        <v>1</v>
      </c>
      <c r="D1212" s="2" t="s">
        <v>173</v>
      </c>
      <c r="E1212" s="2" t="s">
        <v>68</v>
      </c>
      <c r="F1212" s="2" t="s">
        <v>814</v>
      </c>
      <c r="G1212" s="5">
        <v>-10</v>
      </c>
      <c r="H1212" s="5">
        <v>20.3</v>
      </c>
      <c r="I1212" s="5">
        <v>-203</v>
      </c>
      <c r="J1212" s="5">
        <v>-51908.53</v>
      </c>
      <c r="K1212" s="5" t="str" cm="1">
        <f t="array" ref="K1212">_xlfn.LET(_xlpm.d,UPPER(TRIM(CLEAN(SUBSTITUTE(F1212,CHAR(160),"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13" spans="2:11" x14ac:dyDescent="0.25">
      <c r="B1213" s="21">
        <v>45806</v>
      </c>
      <c r="C1213" s="2" t="s">
        <v>1</v>
      </c>
      <c r="D1213" s="2" t="s">
        <v>1009</v>
      </c>
      <c r="E1213" s="2" t="s">
        <v>324</v>
      </c>
      <c r="F1213" s="2" t="s">
        <v>812</v>
      </c>
      <c r="G1213" s="5">
        <v>-5</v>
      </c>
      <c r="H1213" s="5">
        <v>21.8</v>
      </c>
      <c r="I1213" s="5">
        <v>-109</v>
      </c>
      <c r="J1213" s="5">
        <v>-52017.53</v>
      </c>
      <c r="K1213" s="5" t="str" cm="1">
        <f t="array" ref="K1213">_xlfn.LET(_xlpm.d,UPPER(TRIM(CLEAN(SUBSTITUTE(F1213,CHAR(160),"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14" spans="2:11" x14ac:dyDescent="0.25">
      <c r="B1214" s="21">
        <v>45807</v>
      </c>
      <c r="C1214" s="2" t="s">
        <v>1</v>
      </c>
      <c r="D1214" s="2" t="s">
        <v>1010</v>
      </c>
      <c r="E1214" s="2" t="s">
        <v>9</v>
      </c>
      <c r="F1214" s="2" t="s">
        <v>814</v>
      </c>
      <c r="G1214" s="5">
        <v>-10</v>
      </c>
      <c r="H1214" s="5">
        <v>20.3</v>
      </c>
      <c r="I1214" s="5">
        <v>-203</v>
      </c>
      <c r="J1214" s="5">
        <v>-52220.53</v>
      </c>
      <c r="K1214" s="5" t="str" cm="1">
        <f t="array" ref="K1214">_xlfn.LET(_xlpm.d,UPPER(TRIM(CLEAN(SUBSTITUTE(F1214,CHAR(160),"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15" spans="2:11" x14ac:dyDescent="0.25">
      <c r="B1215" s="21">
        <v>45810</v>
      </c>
      <c r="C1215" s="2" t="s">
        <v>1</v>
      </c>
      <c r="D1215" s="2" t="s">
        <v>1011</v>
      </c>
      <c r="E1215" s="2" t="s">
        <v>465</v>
      </c>
      <c r="F1215" s="2" t="s">
        <v>812</v>
      </c>
      <c r="G1215" s="5">
        <v>-6</v>
      </c>
      <c r="H1215" s="5">
        <v>20.3</v>
      </c>
      <c r="I1215" s="5">
        <v>-121.8</v>
      </c>
      <c r="J1215" s="5">
        <v>-52342.33</v>
      </c>
      <c r="K1215" s="5" t="str" cm="1">
        <f t="array" ref="K1215">_xlfn.LET(_xlpm.d,UPPER(TRIM(CLEAN(SUBSTITUTE(F1215,CHAR(160),"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16" spans="2:11" x14ac:dyDescent="0.25">
      <c r="B1216" s="21">
        <v>45811</v>
      </c>
      <c r="C1216" s="2" t="s">
        <v>1</v>
      </c>
      <c r="D1216" s="2" t="s">
        <v>1012</v>
      </c>
      <c r="E1216" s="2" t="s">
        <v>153</v>
      </c>
      <c r="F1216" s="2" t="s">
        <v>814</v>
      </c>
      <c r="G1216" s="5">
        <v>-15</v>
      </c>
      <c r="H1216" s="5">
        <v>20.3</v>
      </c>
      <c r="I1216" s="5">
        <v>-304.5</v>
      </c>
      <c r="J1216" s="5">
        <v>-52646.83</v>
      </c>
      <c r="K1216" s="5" t="str" cm="1">
        <f t="array" ref="K1216">_xlfn.LET(_xlpm.d,UPPER(TRIM(CLEAN(SUBSTITUTE(F1216,CHAR(160),"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17" spans="2:11" x14ac:dyDescent="0.25">
      <c r="B1217" s="21">
        <v>45811</v>
      </c>
      <c r="C1217" s="2" t="s">
        <v>1</v>
      </c>
      <c r="D1217" s="2" t="s">
        <v>1013</v>
      </c>
      <c r="E1217" s="2" t="s">
        <v>153</v>
      </c>
      <c r="F1217" s="2" t="s">
        <v>814</v>
      </c>
      <c r="G1217" s="5">
        <v>-2</v>
      </c>
      <c r="H1217" s="5">
        <v>20.3</v>
      </c>
      <c r="I1217" s="5">
        <v>-40.6</v>
      </c>
      <c r="J1217" s="5">
        <v>-52687.43</v>
      </c>
      <c r="K1217" s="5" t="str" cm="1">
        <f t="array" ref="K1217">_xlfn.LET(_xlpm.d,UPPER(TRIM(CLEAN(SUBSTITUTE(F1217,CHAR(160),"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18" spans="2:11" x14ac:dyDescent="0.25">
      <c r="B1218" s="21">
        <v>45811</v>
      </c>
      <c r="C1218" s="2" t="s">
        <v>1</v>
      </c>
      <c r="D1218" s="2" t="s">
        <v>1014</v>
      </c>
      <c r="E1218" s="2" t="s">
        <v>3</v>
      </c>
      <c r="F1218" s="2" t="s">
        <v>812</v>
      </c>
      <c r="G1218" s="5">
        <v>-1</v>
      </c>
      <c r="H1218" s="5">
        <v>21.9</v>
      </c>
      <c r="I1218" s="5">
        <v>-21.9</v>
      </c>
      <c r="J1218" s="5">
        <v>-52709.33</v>
      </c>
      <c r="K1218" s="5" t="str" cm="1">
        <f t="array" ref="K1218">_xlfn.LET(_xlpm.d,UPPER(TRIM(CLEAN(SUBSTITUTE(F1218,CHAR(160),"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19" spans="2:11" x14ac:dyDescent="0.25">
      <c r="B1219" s="21">
        <v>45812</v>
      </c>
      <c r="C1219" s="2" t="s">
        <v>1</v>
      </c>
      <c r="D1219" s="2" t="s">
        <v>676</v>
      </c>
      <c r="E1219" s="2" t="s">
        <v>129</v>
      </c>
      <c r="F1219" s="2" t="s">
        <v>814</v>
      </c>
      <c r="G1219" s="5">
        <v>-4</v>
      </c>
      <c r="H1219" s="5">
        <v>20.3</v>
      </c>
      <c r="I1219" s="5">
        <v>-81.2</v>
      </c>
      <c r="J1219" s="5">
        <v>-52790.53</v>
      </c>
      <c r="K1219" s="5" t="str" cm="1">
        <f t="array" ref="K1219">_xlfn.LET(_xlpm.d,UPPER(TRIM(CLEAN(SUBSTITUTE(F1219,CHAR(160),"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20" spans="2:11" x14ac:dyDescent="0.25">
      <c r="B1220" s="21">
        <v>45814</v>
      </c>
      <c r="C1220" s="2" t="s">
        <v>1</v>
      </c>
      <c r="D1220" s="2" t="s">
        <v>1015</v>
      </c>
      <c r="E1220" s="2" t="s">
        <v>1016</v>
      </c>
      <c r="F1220" s="2" t="s">
        <v>814</v>
      </c>
      <c r="G1220" s="5">
        <v>-25</v>
      </c>
      <c r="H1220" s="5">
        <v>20.3</v>
      </c>
      <c r="I1220" s="5">
        <v>-507.5</v>
      </c>
      <c r="J1220" s="5">
        <v>-53298.03</v>
      </c>
      <c r="K1220" s="5" t="str" cm="1">
        <f t="array" ref="K1220">_xlfn.LET(_xlpm.d,UPPER(TRIM(CLEAN(SUBSTITUTE(F1220,CHAR(160),"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21" spans="2:11" x14ac:dyDescent="0.25">
      <c r="B1221" s="21">
        <v>45814</v>
      </c>
      <c r="C1221" s="2" t="s">
        <v>1</v>
      </c>
      <c r="D1221" s="2" t="s">
        <v>175</v>
      </c>
      <c r="E1221" s="2" t="s">
        <v>82</v>
      </c>
      <c r="F1221" s="2" t="s">
        <v>814</v>
      </c>
      <c r="G1221" s="5">
        <v>-15</v>
      </c>
      <c r="H1221" s="5">
        <v>20.3</v>
      </c>
      <c r="I1221" s="5">
        <v>-304.5</v>
      </c>
      <c r="J1221" s="5">
        <v>-53602.53</v>
      </c>
      <c r="K1221" s="5" t="str" cm="1">
        <f t="array" ref="K1221">_xlfn.LET(_xlpm.d,UPPER(TRIM(CLEAN(SUBSTITUTE(F1221,CHAR(160),"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22" spans="2:11" x14ac:dyDescent="0.25">
      <c r="B1222" s="21">
        <v>45814</v>
      </c>
      <c r="C1222" s="2" t="s">
        <v>1</v>
      </c>
      <c r="D1222" s="2" t="s">
        <v>302</v>
      </c>
      <c r="E1222" s="2" t="s">
        <v>143</v>
      </c>
      <c r="F1222" s="2" t="s">
        <v>812</v>
      </c>
      <c r="G1222" s="5">
        <v>-12</v>
      </c>
      <c r="H1222" s="5">
        <v>21.8</v>
      </c>
      <c r="I1222" s="5">
        <v>-261.60000000000002</v>
      </c>
      <c r="J1222" s="5">
        <v>-53864.13</v>
      </c>
      <c r="K1222" s="5" t="str" cm="1">
        <f t="array" ref="K1222">_xlfn.LET(_xlpm.d,UPPER(TRIM(CLEAN(SUBSTITUTE(F1222,CHAR(160),"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23" spans="2:11" x14ac:dyDescent="0.25">
      <c r="B1223" s="21">
        <v>45818</v>
      </c>
      <c r="C1223" s="2" t="s">
        <v>1</v>
      </c>
      <c r="D1223" s="2" t="s">
        <v>1017</v>
      </c>
      <c r="E1223" s="2" t="s">
        <v>14</v>
      </c>
      <c r="F1223" s="2" t="s">
        <v>814</v>
      </c>
      <c r="G1223" s="5">
        <v>-10</v>
      </c>
      <c r="H1223" s="5">
        <v>20.3</v>
      </c>
      <c r="I1223" s="5">
        <v>-203</v>
      </c>
      <c r="J1223" s="5">
        <v>-54067.13</v>
      </c>
      <c r="K1223" s="5" t="str" cm="1">
        <f t="array" ref="K1223">_xlfn.LET(_xlpm.d,UPPER(TRIM(CLEAN(SUBSTITUTE(F1223,CHAR(160),"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24" spans="2:11" x14ac:dyDescent="0.25">
      <c r="B1224" s="21">
        <v>45818</v>
      </c>
      <c r="C1224" s="2" t="s">
        <v>1</v>
      </c>
      <c r="D1224" s="2" t="s">
        <v>176</v>
      </c>
      <c r="E1224" s="2" t="s">
        <v>159</v>
      </c>
      <c r="F1224" s="2" t="s">
        <v>814</v>
      </c>
      <c r="G1224" s="5">
        <v>-8</v>
      </c>
      <c r="H1224" s="5">
        <v>20.3</v>
      </c>
      <c r="I1224" s="5">
        <v>-162.4</v>
      </c>
      <c r="J1224" s="5">
        <v>-54229.53</v>
      </c>
      <c r="K1224" s="5" t="str" cm="1">
        <f t="array" ref="K1224">_xlfn.LET(_xlpm.d,UPPER(TRIM(CLEAN(SUBSTITUTE(F1224,CHAR(160),"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25" spans="2:11" x14ac:dyDescent="0.25">
      <c r="B1225" s="21">
        <v>45818</v>
      </c>
      <c r="C1225" s="2" t="s">
        <v>1</v>
      </c>
      <c r="D1225" s="2" t="s">
        <v>1018</v>
      </c>
      <c r="E1225" s="2" t="s">
        <v>60</v>
      </c>
      <c r="F1225" s="2" t="s">
        <v>814</v>
      </c>
      <c r="G1225" s="5">
        <v>-14</v>
      </c>
      <c r="H1225" s="5">
        <v>20.3</v>
      </c>
      <c r="I1225" s="5">
        <v>-284.2</v>
      </c>
      <c r="J1225" s="5">
        <v>-54513.729999999996</v>
      </c>
      <c r="K1225" s="5" t="str" cm="1">
        <f t="array" ref="K1225">_xlfn.LET(_xlpm.d,UPPER(TRIM(CLEAN(SUBSTITUTE(F1225,CHAR(160),"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26" spans="2:11" x14ac:dyDescent="0.25">
      <c r="B1226" s="21">
        <v>45818</v>
      </c>
      <c r="C1226" s="2" t="s">
        <v>1</v>
      </c>
      <c r="D1226" s="2" t="s">
        <v>1019</v>
      </c>
      <c r="E1226" s="2" t="s">
        <v>29</v>
      </c>
      <c r="F1226" s="2" t="s">
        <v>814</v>
      </c>
      <c r="G1226" s="5">
        <v>-4</v>
      </c>
      <c r="H1226" s="5">
        <v>20.3</v>
      </c>
      <c r="I1226" s="5">
        <v>-81.2</v>
      </c>
      <c r="J1226" s="5">
        <v>-54594.929999999993</v>
      </c>
      <c r="K1226" s="5" t="str" cm="1">
        <f t="array" ref="K1226">_xlfn.LET(_xlpm.d,UPPER(TRIM(CLEAN(SUBSTITUTE(F1226,CHAR(160),"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27" spans="2:11" x14ac:dyDescent="0.25">
      <c r="B1227" s="21">
        <v>45818</v>
      </c>
      <c r="C1227" s="2" t="s">
        <v>1</v>
      </c>
      <c r="D1227" s="2" t="s">
        <v>1020</v>
      </c>
      <c r="E1227" s="2" t="s">
        <v>289</v>
      </c>
      <c r="F1227" s="2" t="s">
        <v>812</v>
      </c>
      <c r="G1227" s="5">
        <v>-3</v>
      </c>
      <c r="H1227" s="5">
        <v>21.8</v>
      </c>
      <c r="I1227" s="5">
        <v>-65.400000000000006</v>
      </c>
      <c r="J1227" s="5">
        <v>-54660.329999999994</v>
      </c>
      <c r="K1227" s="5" t="str" cm="1">
        <f t="array" ref="K1227">_xlfn.LET(_xlpm.d,UPPER(TRIM(CLEAN(SUBSTITUTE(F1227,CHAR(160),"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28" spans="2:11" x14ac:dyDescent="0.25">
      <c r="B1228" s="21">
        <v>45820</v>
      </c>
      <c r="C1228" s="2" t="s">
        <v>1</v>
      </c>
      <c r="D1228" s="2" t="s">
        <v>1021</v>
      </c>
      <c r="E1228" s="2" t="s">
        <v>74</v>
      </c>
      <c r="F1228" s="2" t="s">
        <v>814</v>
      </c>
      <c r="G1228" s="5">
        <v>-4</v>
      </c>
      <c r="H1228" s="5">
        <v>20.3</v>
      </c>
      <c r="I1228" s="5">
        <v>-81.2</v>
      </c>
      <c r="J1228" s="5">
        <v>-54741.529999999992</v>
      </c>
      <c r="K1228" s="5" t="str" cm="1">
        <f t="array" ref="K1228">_xlfn.LET(_xlpm.d,UPPER(TRIM(CLEAN(SUBSTITUTE(F1228,CHAR(160),"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29" spans="2:11" x14ac:dyDescent="0.25">
      <c r="B1229" s="21">
        <v>45821</v>
      </c>
      <c r="C1229" s="2" t="s">
        <v>1</v>
      </c>
      <c r="D1229" s="2" t="s">
        <v>1022</v>
      </c>
      <c r="E1229" s="2" t="s">
        <v>72</v>
      </c>
      <c r="F1229" s="2" t="s">
        <v>814</v>
      </c>
      <c r="G1229" s="5">
        <v>-12</v>
      </c>
      <c r="H1229" s="5">
        <v>20.3</v>
      </c>
      <c r="I1229" s="5">
        <v>-243.6</v>
      </c>
      <c r="J1229" s="5">
        <v>-54985.12999999999</v>
      </c>
      <c r="K1229" s="5" t="str" cm="1">
        <f t="array" ref="K1229">_xlfn.LET(_xlpm.d,UPPER(TRIM(CLEAN(SUBSTITUTE(F1229,CHAR(160),"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30" spans="2:11" x14ac:dyDescent="0.25">
      <c r="B1230" s="21">
        <v>45821</v>
      </c>
      <c r="C1230" s="2" t="s">
        <v>1</v>
      </c>
      <c r="D1230" s="2" t="s">
        <v>1023</v>
      </c>
      <c r="E1230" s="2" t="s">
        <v>143</v>
      </c>
      <c r="F1230" s="2" t="s">
        <v>812</v>
      </c>
      <c r="G1230" s="5">
        <v>-5</v>
      </c>
      <c r="H1230" s="5">
        <v>21.8</v>
      </c>
      <c r="I1230" s="5">
        <v>-109</v>
      </c>
      <c r="J1230" s="5">
        <v>-55094.12999999999</v>
      </c>
      <c r="K1230" s="5" t="str" cm="1">
        <f t="array" ref="K1230">_xlfn.LET(_xlpm.d,UPPER(TRIM(CLEAN(SUBSTITUTE(F1230,CHAR(160),"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31" spans="2:11" x14ac:dyDescent="0.25">
      <c r="B1231" s="21">
        <v>45826</v>
      </c>
      <c r="C1231" s="2" t="s">
        <v>1</v>
      </c>
      <c r="D1231" s="2" t="s">
        <v>179</v>
      </c>
      <c r="E1231" s="2" t="s">
        <v>153</v>
      </c>
      <c r="F1231" s="2" t="s">
        <v>814</v>
      </c>
      <c r="G1231" s="5">
        <v>-12</v>
      </c>
      <c r="H1231" s="5">
        <v>20.3</v>
      </c>
      <c r="I1231" s="5">
        <v>-243.6</v>
      </c>
      <c r="J1231" s="5">
        <v>-55337.729999999989</v>
      </c>
      <c r="K1231" s="5" t="str" cm="1">
        <f t="array" ref="K1231">_xlfn.LET(_xlpm.d,UPPER(TRIM(CLEAN(SUBSTITUTE(F1231,CHAR(160),"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32" spans="2:11" x14ac:dyDescent="0.25">
      <c r="B1232" s="21">
        <v>45826</v>
      </c>
      <c r="C1232" s="2" t="s">
        <v>1</v>
      </c>
      <c r="D1232" s="2" t="s">
        <v>677</v>
      </c>
      <c r="E1232" s="2" t="s">
        <v>92</v>
      </c>
      <c r="F1232" s="2" t="s">
        <v>814</v>
      </c>
      <c r="G1232" s="5">
        <v>-13</v>
      </c>
      <c r="H1232" s="5">
        <v>20.3</v>
      </c>
      <c r="I1232" s="5">
        <v>-263.89999999999998</v>
      </c>
      <c r="J1232" s="5">
        <v>-55601.62999999999</v>
      </c>
      <c r="K1232" s="5" t="str" cm="1">
        <f t="array" ref="K1232">_xlfn.LET(_xlpm.d,UPPER(TRIM(CLEAN(SUBSTITUTE(F1232,CHAR(160),"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33" spans="2:11" x14ac:dyDescent="0.25">
      <c r="B1233" s="21">
        <v>45826</v>
      </c>
      <c r="C1233" s="2" t="s">
        <v>1</v>
      </c>
      <c r="D1233" s="2" t="s">
        <v>624</v>
      </c>
      <c r="E1233" s="2" t="s">
        <v>32</v>
      </c>
      <c r="F1233" s="2" t="s">
        <v>814</v>
      </c>
      <c r="G1233" s="5">
        <v>-18</v>
      </c>
      <c r="H1233" s="5">
        <v>20.3</v>
      </c>
      <c r="I1233" s="5">
        <v>-365.4</v>
      </c>
      <c r="J1233" s="5">
        <v>-55967.029999999992</v>
      </c>
      <c r="K1233" s="5" t="str" cm="1">
        <f t="array" ref="K1233">_xlfn.LET(_xlpm.d,UPPER(TRIM(CLEAN(SUBSTITUTE(F1233,CHAR(160),"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34" spans="2:11" x14ac:dyDescent="0.25">
      <c r="B1234" s="21">
        <v>45826</v>
      </c>
      <c r="C1234" s="2" t="s">
        <v>1</v>
      </c>
      <c r="D1234" s="2" t="s">
        <v>180</v>
      </c>
      <c r="E1234" s="2" t="s">
        <v>24</v>
      </c>
      <c r="F1234" s="2" t="s">
        <v>814</v>
      </c>
      <c r="G1234" s="5">
        <v>-1</v>
      </c>
      <c r="H1234" s="5">
        <v>20.3</v>
      </c>
      <c r="I1234" s="5">
        <v>-20.3</v>
      </c>
      <c r="J1234" s="5">
        <v>-55987.329999999994</v>
      </c>
      <c r="K1234" s="5" t="str" cm="1">
        <f t="array" ref="K1234">_xlfn.LET(_xlpm.d,UPPER(TRIM(CLEAN(SUBSTITUTE(F1234,CHAR(160),"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35" spans="2:11" x14ac:dyDescent="0.25">
      <c r="B1235" s="21">
        <v>45826</v>
      </c>
      <c r="C1235" s="2" t="s">
        <v>1</v>
      </c>
      <c r="D1235" s="2" t="s">
        <v>1024</v>
      </c>
      <c r="E1235" s="2" t="s">
        <v>1025</v>
      </c>
      <c r="F1235" s="2" t="s">
        <v>812</v>
      </c>
      <c r="G1235" s="5">
        <v>-25</v>
      </c>
      <c r="H1235" s="5">
        <v>20.3</v>
      </c>
      <c r="I1235" s="5">
        <v>-507.5</v>
      </c>
      <c r="J1235" s="5">
        <v>-56494.829999999994</v>
      </c>
      <c r="K1235" s="5" t="str" cm="1">
        <f t="array" ref="K1235">_xlfn.LET(_xlpm.d,UPPER(TRIM(CLEAN(SUBSTITUTE(F1235,CHAR(160),"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36" spans="2:11" x14ac:dyDescent="0.25">
      <c r="B1236" s="21">
        <v>45827</v>
      </c>
      <c r="C1236" s="2" t="s">
        <v>1</v>
      </c>
      <c r="D1236" s="2" t="s">
        <v>1026</v>
      </c>
      <c r="E1236" s="2" t="s">
        <v>844</v>
      </c>
      <c r="F1236" s="2" t="s">
        <v>812</v>
      </c>
      <c r="G1236" s="5">
        <v>-3</v>
      </c>
      <c r="H1236" s="5">
        <v>20.3</v>
      </c>
      <c r="I1236" s="5">
        <v>-60.9</v>
      </c>
      <c r="J1236" s="5">
        <v>-56555.729999999996</v>
      </c>
      <c r="K1236" s="5" t="str" cm="1">
        <f t="array" ref="K1236">_xlfn.LET(_xlpm.d,UPPER(TRIM(CLEAN(SUBSTITUTE(F1236,CHAR(160),"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37" spans="2:11" x14ac:dyDescent="0.25">
      <c r="B1237" s="21">
        <v>45828</v>
      </c>
      <c r="C1237" s="2" t="s">
        <v>1</v>
      </c>
      <c r="D1237" s="2" t="s">
        <v>1027</v>
      </c>
      <c r="E1237" s="2" t="s">
        <v>143</v>
      </c>
      <c r="F1237" s="2" t="s">
        <v>812</v>
      </c>
      <c r="G1237" s="5">
        <v>-3</v>
      </c>
      <c r="H1237" s="5">
        <v>21.8</v>
      </c>
      <c r="I1237" s="5">
        <v>-65.400000000000006</v>
      </c>
      <c r="J1237" s="5">
        <v>-56621.13</v>
      </c>
      <c r="K1237" s="5" t="str" cm="1">
        <f t="array" ref="K1237">_xlfn.LET(_xlpm.d,UPPER(TRIM(CLEAN(SUBSTITUTE(F1237,CHAR(160),"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38" spans="2:11" x14ac:dyDescent="0.25">
      <c r="B1238" s="21">
        <v>45831</v>
      </c>
      <c r="C1238" s="2" t="s">
        <v>1</v>
      </c>
      <c r="D1238" s="2" t="s">
        <v>1028</v>
      </c>
      <c r="E1238" s="2" t="s">
        <v>791</v>
      </c>
      <c r="F1238" s="2" t="s">
        <v>814</v>
      </c>
      <c r="G1238" s="5">
        <v>-6</v>
      </c>
      <c r="H1238" s="5">
        <v>20.3</v>
      </c>
      <c r="I1238" s="5">
        <v>-121.8</v>
      </c>
      <c r="J1238" s="5">
        <v>-56742.93</v>
      </c>
      <c r="K1238" s="5" t="str" cm="1">
        <f t="array" ref="K1238">_xlfn.LET(_xlpm.d,UPPER(TRIM(CLEAN(SUBSTITUTE(F1238,CHAR(160),"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39" spans="2:11" x14ac:dyDescent="0.25">
      <c r="B1239" s="21">
        <v>45832</v>
      </c>
      <c r="C1239" s="2" t="s">
        <v>1</v>
      </c>
      <c r="D1239" s="2" t="s">
        <v>697</v>
      </c>
      <c r="E1239" s="2" t="s">
        <v>49</v>
      </c>
      <c r="F1239" s="2" t="s">
        <v>814</v>
      </c>
      <c r="G1239" s="5">
        <v>-5</v>
      </c>
      <c r="H1239" s="5">
        <v>20.3</v>
      </c>
      <c r="I1239" s="5">
        <v>-101.5</v>
      </c>
      <c r="J1239" s="5">
        <v>-56844.43</v>
      </c>
      <c r="K1239" s="5" t="str" cm="1">
        <f t="array" ref="K1239">_xlfn.LET(_xlpm.d,UPPER(TRIM(CLEAN(SUBSTITUTE(F1239,CHAR(160),"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40" spans="2:11" x14ac:dyDescent="0.25">
      <c r="B1240" s="21">
        <v>45832</v>
      </c>
      <c r="C1240" s="2" t="s">
        <v>1</v>
      </c>
      <c r="D1240" s="2" t="s">
        <v>1029</v>
      </c>
      <c r="E1240" s="2" t="s">
        <v>60</v>
      </c>
      <c r="F1240" s="2" t="s">
        <v>814</v>
      </c>
      <c r="G1240" s="5">
        <v>-14</v>
      </c>
      <c r="H1240" s="5">
        <v>20.3</v>
      </c>
      <c r="I1240" s="5">
        <v>-284.2</v>
      </c>
      <c r="J1240" s="5">
        <v>-57128.63</v>
      </c>
      <c r="K1240" s="5" t="str" cm="1">
        <f t="array" ref="K1240">_xlfn.LET(_xlpm.d,UPPER(TRIM(CLEAN(SUBSTITUTE(F1240,CHAR(160),"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41" spans="2:11" x14ac:dyDescent="0.25">
      <c r="B1241" s="21">
        <v>45833</v>
      </c>
      <c r="C1241" s="2" t="s">
        <v>1</v>
      </c>
      <c r="D1241" s="2" t="s">
        <v>1030</v>
      </c>
      <c r="E1241" s="2" t="s">
        <v>58</v>
      </c>
      <c r="F1241" s="2" t="s">
        <v>814</v>
      </c>
      <c r="G1241" s="5">
        <v>-20</v>
      </c>
      <c r="H1241" s="5">
        <v>20.3</v>
      </c>
      <c r="I1241" s="5">
        <v>-406</v>
      </c>
      <c r="J1241" s="5">
        <v>-57534.63</v>
      </c>
      <c r="K1241" s="5" t="str" cm="1">
        <f t="array" ref="K1241">_xlfn.LET(_xlpm.d,UPPER(TRIM(CLEAN(SUBSTITUTE(F1241,CHAR(160),"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42" spans="2:11" x14ac:dyDescent="0.25">
      <c r="B1242" s="21">
        <v>45834</v>
      </c>
      <c r="C1242" s="2" t="s">
        <v>1</v>
      </c>
      <c r="D1242" s="2" t="s">
        <v>1031</v>
      </c>
      <c r="E1242" s="2" t="s">
        <v>19</v>
      </c>
      <c r="F1242" s="2" t="s">
        <v>814</v>
      </c>
      <c r="G1242" s="5">
        <v>-18</v>
      </c>
      <c r="H1242" s="5">
        <v>20.3</v>
      </c>
      <c r="I1242" s="5">
        <v>-365.4</v>
      </c>
      <c r="J1242" s="5">
        <v>-57900.03</v>
      </c>
      <c r="K1242" s="5" t="str" cm="1">
        <f t="array" ref="K1242">_xlfn.LET(_xlpm.d,UPPER(TRIM(CLEAN(SUBSTITUTE(F1242,CHAR(160),"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43" spans="2:11" x14ac:dyDescent="0.25">
      <c r="B1243" s="21">
        <v>45834</v>
      </c>
      <c r="C1243" s="2" t="s">
        <v>1</v>
      </c>
      <c r="D1243" s="2" t="s">
        <v>1032</v>
      </c>
      <c r="E1243" s="2" t="s">
        <v>465</v>
      </c>
      <c r="F1243" s="2" t="s">
        <v>814</v>
      </c>
      <c r="G1243" s="5">
        <v>-5</v>
      </c>
      <c r="H1243" s="5">
        <v>20.3</v>
      </c>
      <c r="I1243" s="5">
        <v>-101.5</v>
      </c>
      <c r="J1243" s="5">
        <v>-58001.53</v>
      </c>
      <c r="K1243" s="5" t="str" cm="1">
        <f t="array" ref="K1243">_xlfn.LET(_xlpm.d,UPPER(TRIM(CLEAN(SUBSTITUTE(F1243,CHAR(160),"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44" spans="2:11" x14ac:dyDescent="0.25">
      <c r="B1244" s="21">
        <v>45835</v>
      </c>
      <c r="C1244" s="2" t="s">
        <v>1</v>
      </c>
      <c r="D1244" s="2" t="s">
        <v>1033</v>
      </c>
      <c r="E1244" s="2" t="s">
        <v>143</v>
      </c>
      <c r="F1244" s="2" t="s">
        <v>812</v>
      </c>
      <c r="G1244" s="5">
        <v>-6</v>
      </c>
      <c r="H1244" s="5">
        <v>21.8</v>
      </c>
      <c r="I1244" s="5">
        <v>-130.80000000000001</v>
      </c>
      <c r="J1244" s="5">
        <v>-58132.33</v>
      </c>
      <c r="K1244" s="5" t="str" cm="1">
        <f t="array" ref="K1244">_xlfn.LET(_xlpm.d,UPPER(TRIM(CLEAN(SUBSTITUTE(F1244,CHAR(160),"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45" spans="2:11" x14ac:dyDescent="0.25">
      <c r="B1245" s="21">
        <v>45835</v>
      </c>
      <c r="C1245" s="2" t="s">
        <v>1</v>
      </c>
      <c r="D1245" s="2" t="s">
        <v>679</v>
      </c>
      <c r="E1245" s="2" t="s">
        <v>82</v>
      </c>
      <c r="F1245" s="2" t="s">
        <v>1034</v>
      </c>
      <c r="G1245" s="5">
        <v>-15</v>
      </c>
      <c r="H1245" s="5">
        <v>20.3</v>
      </c>
      <c r="I1245" s="5">
        <v>-304.5</v>
      </c>
      <c r="J1245" s="5">
        <v>-58436.83</v>
      </c>
      <c r="K1245" s="5" t="str" cm="1">
        <f t="array" ref="K1245">_xlfn.LET(_xlpm.d,UPPER(TRIM(CLEAN(SUBSTITUTE(F1245,CHAR(160),"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46" spans="2:11" x14ac:dyDescent="0.25">
      <c r="B1246" s="21">
        <v>45839</v>
      </c>
      <c r="C1246" s="2" t="s">
        <v>1</v>
      </c>
      <c r="D1246" s="2" t="s">
        <v>424</v>
      </c>
      <c r="E1246" s="2" t="s">
        <v>89</v>
      </c>
      <c r="F1246" s="2" t="s">
        <v>1034</v>
      </c>
      <c r="G1246" s="5">
        <v>-5</v>
      </c>
      <c r="H1246" s="5">
        <v>20.3</v>
      </c>
      <c r="I1246" s="5">
        <v>-101.5</v>
      </c>
      <c r="J1246" s="5">
        <v>-58538.33</v>
      </c>
      <c r="K1246" s="5" t="str" cm="1">
        <f t="array" ref="K1246">_xlfn.LET(_xlpm.d,UPPER(TRIM(CLEAN(SUBSTITUTE(F1246,CHAR(160),"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47" spans="2:11" x14ac:dyDescent="0.25">
      <c r="B1247" s="21">
        <v>45839</v>
      </c>
      <c r="C1247" s="2" t="s">
        <v>1</v>
      </c>
      <c r="D1247" s="2" t="s">
        <v>1035</v>
      </c>
      <c r="E1247" s="2" t="s">
        <v>29</v>
      </c>
      <c r="F1247" s="2" t="s">
        <v>1034</v>
      </c>
      <c r="G1247" s="5">
        <v>-5</v>
      </c>
      <c r="H1247" s="5">
        <v>20.3</v>
      </c>
      <c r="I1247" s="5">
        <v>-101.5</v>
      </c>
      <c r="J1247" s="5">
        <v>-58639.83</v>
      </c>
      <c r="K1247" s="5" t="str" cm="1">
        <f t="array" ref="K1247">_xlfn.LET(_xlpm.d,UPPER(TRIM(CLEAN(SUBSTITUTE(F1247,CHAR(160),"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48" spans="2:11" x14ac:dyDescent="0.25">
      <c r="B1248" s="21">
        <v>45839</v>
      </c>
      <c r="C1248" s="2" t="s">
        <v>1</v>
      </c>
      <c r="D1248" s="2" t="s">
        <v>186</v>
      </c>
      <c r="E1248" s="2" t="s">
        <v>159</v>
      </c>
      <c r="F1248" s="2" t="s">
        <v>1034</v>
      </c>
      <c r="G1248" s="5">
        <v>-1</v>
      </c>
      <c r="H1248" s="5">
        <v>20.3</v>
      </c>
      <c r="I1248" s="5">
        <v>-20.3</v>
      </c>
      <c r="J1248" s="5">
        <v>-58660.130000000005</v>
      </c>
      <c r="K1248" s="5" t="str" cm="1">
        <f t="array" ref="K1248">_xlfn.LET(_xlpm.d,UPPER(TRIM(CLEAN(SUBSTITUTE(F1248,CHAR(160),"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49" spans="2:11" x14ac:dyDescent="0.25">
      <c r="B1249" s="21">
        <v>45839</v>
      </c>
      <c r="C1249" s="2" t="s">
        <v>1</v>
      </c>
      <c r="D1249" s="2" t="s">
        <v>713</v>
      </c>
      <c r="E1249" s="2" t="s">
        <v>32</v>
      </c>
      <c r="F1249" s="2" t="s">
        <v>1034</v>
      </c>
      <c r="G1249" s="5">
        <v>-18</v>
      </c>
      <c r="H1249" s="5">
        <v>20.3</v>
      </c>
      <c r="I1249" s="5">
        <v>-365.4</v>
      </c>
      <c r="J1249" s="5">
        <v>-59025.530000000006</v>
      </c>
      <c r="K1249" s="5" t="str" cm="1">
        <f t="array" ref="K1249">_xlfn.LET(_xlpm.d,UPPER(TRIM(CLEAN(SUBSTITUTE(F1249,CHAR(160),"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50" spans="2:11" x14ac:dyDescent="0.25">
      <c r="B1250" s="21">
        <v>45840</v>
      </c>
      <c r="C1250" s="2" t="s">
        <v>1</v>
      </c>
      <c r="D1250" s="2" t="s">
        <v>1036</v>
      </c>
      <c r="E1250" s="2" t="s">
        <v>65</v>
      </c>
      <c r="F1250" s="2" t="s">
        <v>1034</v>
      </c>
      <c r="G1250" s="5">
        <v>-11</v>
      </c>
      <c r="H1250" s="5">
        <v>20.3</v>
      </c>
      <c r="I1250" s="5">
        <v>-223.3</v>
      </c>
      <c r="J1250" s="5">
        <v>-59248.830000000009</v>
      </c>
      <c r="K1250" s="5" t="str" cm="1">
        <f t="array" ref="K1250">_xlfn.LET(_xlpm.d,UPPER(TRIM(CLEAN(SUBSTITUTE(F1250,CHAR(160),"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51" spans="2:11" x14ac:dyDescent="0.25">
      <c r="B1251" s="21">
        <v>45845</v>
      </c>
      <c r="C1251" s="2" t="s">
        <v>1</v>
      </c>
      <c r="D1251" s="2" t="s">
        <v>1037</v>
      </c>
      <c r="E1251" s="2" t="s">
        <v>791</v>
      </c>
      <c r="F1251" s="2" t="s">
        <v>814</v>
      </c>
      <c r="G1251" s="5">
        <v>-10</v>
      </c>
      <c r="H1251" s="5">
        <v>20.3</v>
      </c>
      <c r="I1251" s="5">
        <v>-203</v>
      </c>
      <c r="J1251" s="5">
        <v>-59451.830000000009</v>
      </c>
      <c r="K1251" s="5" t="str" cm="1">
        <f t="array" ref="K1251">_xlfn.LET(_xlpm.d,UPPER(TRIM(CLEAN(SUBSTITUTE(F1251,CHAR(160),"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52" spans="2:11" x14ac:dyDescent="0.25">
      <c r="B1252" s="21">
        <v>45846</v>
      </c>
      <c r="C1252" s="2" t="s">
        <v>1</v>
      </c>
      <c r="D1252" s="2" t="s">
        <v>1038</v>
      </c>
      <c r="E1252" s="2" t="s">
        <v>153</v>
      </c>
      <c r="F1252" s="2" t="s">
        <v>814</v>
      </c>
      <c r="G1252" s="5">
        <v>-20</v>
      </c>
      <c r="H1252" s="5">
        <v>20.3</v>
      </c>
      <c r="I1252" s="5">
        <v>-406</v>
      </c>
      <c r="J1252" s="5">
        <v>-59857.830000000009</v>
      </c>
      <c r="K1252" s="5" t="str" cm="1">
        <f t="array" ref="K1252">_xlfn.LET(_xlpm.d,UPPER(TRIM(CLEAN(SUBSTITUTE(F1252,CHAR(160),"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53" spans="2:11" x14ac:dyDescent="0.25">
      <c r="B1253" s="21">
        <v>45846</v>
      </c>
      <c r="C1253" s="2" t="s">
        <v>1</v>
      </c>
      <c r="D1253" s="2" t="s">
        <v>1039</v>
      </c>
      <c r="E1253" s="2" t="s">
        <v>148</v>
      </c>
      <c r="F1253" s="2" t="s">
        <v>814</v>
      </c>
      <c r="G1253" s="5">
        <v>-15</v>
      </c>
      <c r="H1253" s="5">
        <v>20.3</v>
      </c>
      <c r="I1253" s="5">
        <v>-304.5</v>
      </c>
      <c r="J1253" s="5">
        <v>-60162.330000000009</v>
      </c>
      <c r="K1253" s="5" t="str" cm="1">
        <f t="array" ref="K1253">_xlfn.LET(_xlpm.d,UPPER(TRIM(CLEAN(SUBSTITUTE(F1253,CHAR(160),"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54" spans="2:11" x14ac:dyDescent="0.25">
      <c r="B1254" s="21">
        <v>45847</v>
      </c>
      <c r="C1254" s="2" t="s">
        <v>1</v>
      </c>
      <c r="D1254" s="2" t="s">
        <v>1040</v>
      </c>
      <c r="E1254" s="2" t="s">
        <v>807</v>
      </c>
      <c r="F1254" s="2" t="s">
        <v>812</v>
      </c>
      <c r="G1254" s="5">
        <v>-8</v>
      </c>
      <c r="H1254" s="5">
        <v>20.3</v>
      </c>
      <c r="I1254" s="5">
        <v>-162.4</v>
      </c>
      <c r="J1254" s="5">
        <v>-60324.73000000001</v>
      </c>
      <c r="K1254" s="5" t="str" cm="1">
        <f t="array" ref="K1254">_xlfn.LET(_xlpm.d,UPPER(TRIM(CLEAN(SUBSTITUTE(F1254,CHAR(160),"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55" spans="2:11" x14ac:dyDescent="0.25">
      <c r="B1255" s="21">
        <v>45847</v>
      </c>
      <c r="C1255" s="2" t="s">
        <v>1</v>
      </c>
      <c r="D1255" s="2" t="s">
        <v>1041</v>
      </c>
      <c r="E1255" s="2" t="s">
        <v>289</v>
      </c>
      <c r="F1255" s="2" t="s">
        <v>812</v>
      </c>
      <c r="G1255" s="5">
        <v>-9</v>
      </c>
      <c r="H1255" s="5">
        <v>21.8</v>
      </c>
      <c r="I1255" s="5">
        <v>-196.2</v>
      </c>
      <c r="J1255" s="5">
        <v>-60520.930000000008</v>
      </c>
      <c r="K1255" s="5" t="str" cm="1">
        <f t="array" ref="K1255">_xlfn.LET(_xlpm.d,UPPER(TRIM(CLEAN(SUBSTITUTE(F1255,CHAR(160),"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56" spans="2:11" x14ac:dyDescent="0.25">
      <c r="B1256" s="21">
        <v>45849</v>
      </c>
      <c r="C1256" s="2" t="s">
        <v>1</v>
      </c>
      <c r="D1256" s="2" t="s">
        <v>698</v>
      </c>
      <c r="E1256" s="2" t="s">
        <v>82</v>
      </c>
      <c r="F1256" s="2" t="s">
        <v>814</v>
      </c>
      <c r="G1256" s="5">
        <v>-2</v>
      </c>
      <c r="H1256" s="5">
        <v>20.3</v>
      </c>
      <c r="I1256" s="5">
        <v>-40.6</v>
      </c>
      <c r="J1256" s="5">
        <v>-60561.530000000006</v>
      </c>
      <c r="K1256" s="5" t="str" cm="1">
        <f t="array" ref="K1256">_xlfn.LET(_xlpm.d,UPPER(TRIM(CLEAN(SUBSTITUTE(F1256,CHAR(160),"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57" spans="2:11" x14ac:dyDescent="0.25">
      <c r="B1257" s="21">
        <v>45853</v>
      </c>
      <c r="C1257" s="2" t="s">
        <v>1</v>
      </c>
      <c r="D1257" s="2" t="s">
        <v>1042</v>
      </c>
      <c r="E1257" s="2" t="s">
        <v>446</v>
      </c>
      <c r="F1257" s="2" t="s">
        <v>814</v>
      </c>
      <c r="G1257" s="5">
        <v>-6</v>
      </c>
      <c r="H1257" s="5">
        <v>20.3</v>
      </c>
      <c r="I1257" s="5">
        <v>-121.8</v>
      </c>
      <c r="J1257" s="5">
        <v>-60683.330000000009</v>
      </c>
      <c r="K1257" s="5" t="str" cm="1">
        <f t="array" ref="K1257">_xlfn.LET(_xlpm.d,UPPER(TRIM(CLEAN(SUBSTITUTE(F1257,CHAR(160),"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58" spans="2:11" x14ac:dyDescent="0.25">
      <c r="B1258" s="21">
        <v>45853</v>
      </c>
      <c r="C1258" s="2" t="s">
        <v>1</v>
      </c>
      <c r="D1258" s="2" t="s">
        <v>1043</v>
      </c>
      <c r="E1258" s="2" t="s">
        <v>852</v>
      </c>
      <c r="F1258" s="2" t="s">
        <v>812</v>
      </c>
      <c r="G1258" s="5">
        <v>-14</v>
      </c>
      <c r="H1258" s="5">
        <v>21.8</v>
      </c>
      <c r="I1258" s="5">
        <v>-305.2</v>
      </c>
      <c r="J1258" s="5">
        <v>-60988.530000000006</v>
      </c>
      <c r="K1258" s="5" t="str" cm="1">
        <f t="array" ref="K1258">_xlfn.LET(_xlpm.d,UPPER(TRIM(CLEAN(SUBSTITUTE(F1258,CHAR(160),"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59" spans="2:11" x14ac:dyDescent="0.25">
      <c r="B1259" s="21">
        <v>45854</v>
      </c>
      <c r="C1259" s="2" t="s">
        <v>1</v>
      </c>
      <c r="D1259" s="2" t="s">
        <v>1044</v>
      </c>
      <c r="E1259" s="2" t="s">
        <v>58</v>
      </c>
      <c r="F1259" s="2" t="s">
        <v>814</v>
      </c>
      <c r="G1259" s="5">
        <v>-10</v>
      </c>
      <c r="H1259" s="5">
        <v>20.3</v>
      </c>
      <c r="I1259" s="5">
        <v>-203</v>
      </c>
      <c r="J1259" s="5">
        <v>-61191.530000000006</v>
      </c>
      <c r="K1259" s="5" t="str" cm="1">
        <f t="array" ref="K1259">_xlfn.LET(_xlpm.d,UPPER(TRIM(CLEAN(SUBSTITUTE(F1259,CHAR(160),"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60" spans="2:11" x14ac:dyDescent="0.25">
      <c r="B1260" s="21">
        <v>45855</v>
      </c>
      <c r="C1260" s="2" t="s">
        <v>1</v>
      </c>
      <c r="D1260" s="2" t="s">
        <v>432</v>
      </c>
      <c r="E1260" s="2" t="s">
        <v>433</v>
      </c>
      <c r="F1260" s="2" t="s">
        <v>814</v>
      </c>
      <c r="G1260" s="5">
        <v>-1</v>
      </c>
      <c r="H1260" s="5">
        <v>20.3</v>
      </c>
      <c r="I1260" s="5">
        <v>-20.3</v>
      </c>
      <c r="J1260" s="5">
        <v>-61211.830000000009</v>
      </c>
      <c r="K1260" s="5" t="str" cm="1">
        <f t="array" ref="K1260">_xlfn.LET(_xlpm.d,UPPER(TRIM(CLEAN(SUBSTITUTE(F1260,CHAR(160),"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61" spans="2:11" x14ac:dyDescent="0.25">
      <c r="B1261" s="21">
        <v>45855</v>
      </c>
      <c r="C1261" s="2" t="s">
        <v>1</v>
      </c>
      <c r="D1261" s="2" t="s">
        <v>1045</v>
      </c>
      <c r="E1261" s="2" t="s">
        <v>801</v>
      </c>
      <c r="F1261" s="2" t="s">
        <v>812</v>
      </c>
      <c r="G1261" s="5">
        <v>-1</v>
      </c>
      <c r="H1261" s="5">
        <v>22.06</v>
      </c>
      <c r="I1261" s="5">
        <v>-22.06</v>
      </c>
      <c r="J1261" s="5">
        <v>-61233.890000000007</v>
      </c>
      <c r="K1261" s="5" t="str" cm="1">
        <f t="array" ref="K1261">_xlfn.LET(_xlpm.d,UPPER(TRIM(CLEAN(SUBSTITUTE(F1261,CHAR(160),"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62" spans="2:11" x14ac:dyDescent="0.25">
      <c r="B1262" s="21">
        <v>45856</v>
      </c>
      <c r="C1262" s="2" t="s">
        <v>1</v>
      </c>
      <c r="D1262" s="2" t="s">
        <v>1046</v>
      </c>
      <c r="E1262" s="2" t="s">
        <v>403</v>
      </c>
      <c r="F1262" s="2" t="s">
        <v>814</v>
      </c>
      <c r="G1262" s="5">
        <v>-5</v>
      </c>
      <c r="H1262" s="5">
        <v>20.3</v>
      </c>
      <c r="I1262" s="5">
        <v>-101.5</v>
      </c>
      <c r="J1262" s="5">
        <v>-61335.390000000007</v>
      </c>
      <c r="K1262" s="5" t="str" cm="1">
        <f t="array" ref="K1262">_xlfn.LET(_xlpm.d,UPPER(TRIM(CLEAN(SUBSTITUTE(F1262,CHAR(160),"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63" spans="2:11" x14ac:dyDescent="0.25">
      <c r="B1263" s="21">
        <v>45856</v>
      </c>
      <c r="C1263" s="2" t="s">
        <v>1</v>
      </c>
      <c r="D1263" s="2" t="s">
        <v>1047</v>
      </c>
      <c r="E1263" s="2" t="s">
        <v>3</v>
      </c>
      <c r="F1263" s="2" t="s">
        <v>812</v>
      </c>
      <c r="G1263" s="5">
        <v>-20</v>
      </c>
      <c r="H1263" s="5">
        <v>15</v>
      </c>
      <c r="I1263" s="5">
        <v>-300</v>
      </c>
      <c r="J1263" s="5">
        <v>-61635.390000000007</v>
      </c>
      <c r="K1263" s="5" t="str" cm="1">
        <f t="array" ref="K1263">_xlfn.LET(_xlpm.d,UPPER(TRIM(CLEAN(SUBSTITUTE(F1263,CHAR(160),"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64" spans="2:11" x14ac:dyDescent="0.25">
      <c r="B1264" s="21">
        <v>45856</v>
      </c>
      <c r="C1264" s="2" t="s">
        <v>1</v>
      </c>
      <c r="D1264" s="2" t="s">
        <v>1048</v>
      </c>
      <c r="E1264" s="2" t="s">
        <v>3</v>
      </c>
      <c r="F1264" s="2" t="s">
        <v>812</v>
      </c>
      <c r="G1264" s="5">
        <v>-4</v>
      </c>
      <c r="H1264" s="5">
        <v>15</v>
      </c>
      <c r="I1264" s="5">
        <v>-60</v>
      </c>
      <c r="J1264" s="5">
        <v>-61695.390000000007</v>
      </c>
      <c r="K1264" s="5" t="str" cm="1">
        <f t="array" ref="K1264">_xlfn.LET(_xlpm.d,UPPER(TRIM(CLEAN(SUBSTITUTE(F1264,CHAR(160),"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65" spans="2:11" x14ac:dyDescent="0.25">
      <c r="B1265" s="21">
        <v>45856</v>
      </c>
      <c r="C1265" s="2" t="s">
        <v>1</v>
      </c>
      <c r="D1265" s="2" t="s">
        <v>305</v>
      </c>
      <c r="E1265" s="2" t="s">
        <v>143</v>
      </c>
      <c r="F1265" s="2" t="s">
        <v>812</v>
      </c>
      <c r="G1265" s="5">
        <v>-2</v>
      </c>
      <c r="H1265" s="5">
        <v>21.8</v>
      </c>
      <c r="I1265" s="5">
        <v>-43.6</v>
      </c>
      <c r="J1265" s="5">
        <v>-61738.990000000005</v>
      </c>
      <c r="K1265" s="5" t="str" cm="1">
        <f t="array" ref="K1265">_xlfn.LET(_xlpm.d,UPPER(TRIM(CLEAN(SUBSTITUTE(F1265,CHAR(160),"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66" spans="2:11" x14ac:dyDescent="0.25">
      <c r="B1266" s="21">
        <v>45860</v>
      </c>
      <c r="C1266" s="2" t="s">
        <v>1</v>
      </c>
      <c r="D1266" s="2" t="s">
        <v>1049</v>
      </c>
      <c r="E1266" s="2" t="s">
        <v>72</v>
      </c>
      <c r="F1266" s="2" t="s">
        <v>814</v>
      </c>
      <c r="G1266" s="5">
        <v>-25</v>
      </c>
      <c r="H1266" s="5">
        <v>20.3</v>
      </c>
      <c r="I1266" s="5">
        <v>-507.5</v>
      </c>
      <c r="J1266" s="5">
        <v>-62246.490000000005</v>
      </c>
      <c r="K1266" s="5" t="str" cm="1">
        <f t="array" ref="K1266">_xlfn.LET(_xlpm.d,UPPER(TRIM(CLEAN(SUBSTITUTE(F1266,CHAR(160),"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67" spans="2:11" x14ac:dyDescent="0.25">
      <c r="B1267" s="21">
        <v>45860</v>
      </c>
      <c r="C1267" s="2" t="s">
        <v>1</v>
      </c>
      <c r="D1267" s="2" t="s">
        <v>1050</v>
      </c>
      <c r="E1267" s="2" t="s">
        <v>807</v>
      </c>
      <c r="F1267" s="2" t="s">
        <v>812</v>
      </c>
      <c r="G1267" s="5">
        <v>-5</v>
      </c>
      <c r="H1267" s="5">
        <v>20.3</v>
      </c>
      <c r="I1267" s="5">
        <v>-101.5</v>
      </c>
      <c r="J1267" s="5">
        <v>-62347.990000000005</v>
      </c>
      <c r="K1267" s="5" t="str" cm="1">
        <f t="array" ref="K1267">_xlfn.LET(_xlpm.d,UPPER(TRIM(CLEAN(SUBSTITUTE(F1267,CHAR(160),"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68" spans="2:11" x14ac:dyDescent="0.25">
      <c r="B1268" s="21">
        <v>45860</v>
      </c>
      <c r="C1268" s="2" t="s">
        <v>1</v>
      </c>
      <c r="D1268" s="2" t="s">
        <v>1051</v>
      </c>
      <c r="E1268" s="2" t="s">
        <v>289</v>
      </c>
      <c r="F1268" s="2" t="s">
        <v>812</v>
      </c>
      <c r="G1268" s="5">
        <v>-10</v>
      </c>
      <c r="H1268" s="5">
        <v>21.8</v>
      </c>
      <c r="I1268" s="5">
        <v>-218</v>
      </c>
      <c r="J1268" s="5">
        <v>-62565.990000000005</v>
      </c>
      <c r="K1268" s="5" t="str" cm="1">
        <f t="array" ref="K1268">_xlfn.LET(_xlpm.d,UPPER(TRIM(CLEAN(SUBSTITUTE(F1268,CHAR(160),"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69" spans="2:11" x14ac:dyDescent="0.25">
      <c r="B1269" s="21">
        <v>45862</v>
      </c>
      <c r="C1269" s="2" t="s">
        <v>1</v>
      </c>
      <c r="D1269" s="2" t="s">
        <v>1052</v>
      </c>
      <c r="E1269" s="2" t="s">
        <v>5</v>
      </c>
      <c r="F1269" s="2" t="s">
        <v>812</v>
      </c>
      <c r="G1269" s="5">
        <v>-27</v>
      </c>
      <c r="H1269" s="5">
        <v>21.8</v>
      </c>
      <c r="I1269" s="5">
        <v>-588.6</v>
      </c>
      <c r="J1269" s="5">
        <v>-63154.590000000004</v>
      </c>
      <c r="K1269" s="5" t="str" cm="1">
        <f t="array" ref="K1269">_xlfn.LET(_xlpm.d,UPPER(TRIM(CLEAN(SUBSTITUTE(F1269,CHAR(160),"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70" spans="2:11" x14ac:dyDescent="0.25">
      <c r="B1270" s="21">
        <v>45862</v>
      </c>
      <c r="C1270" s="2" t="s">
        <v>1</v>
      </c>
      <c r="D1270" s="2" t="s">
        <v>1053</v>
      </c>
      <c r="E1270" s="2" t="s">
        <v>791</v>
      </c>
      <c r="F1270" s="2" t="s">
        <v>814</v>
      </c>
      <c r="G1270" s="5">
        <v>-6</v>
      </c>
      <c r="H1270" s="5">
        <v>20.3</v>
      </c>
      <c r="I1270" s="5">
        <v>-121.8</v>
      </c>
      <c r="J1270" s="5">
        <v>-63276.390000000007</v>
      </c>
      <c r="K1270" s="5" t="str" cm="1">
        <f t="array" ref="K1270">_xlfn.LET(_xlpm.d,UPPER(TRIM(CLEAN(SUBSTITUTE(F1270,CHAR(160),"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71" spans="2:11" x14ac:dyDescent="0.25">
      <c r="B1271" s="21">
        <v>45863</v>
      </c>
      <c r="C1271" s="2" t="s">
        <v>1</v>
      </c>
      <c r="D1271" s="2" t="s">
        <v>1054</v>
      </c>
      <c r="E1271" s="2" t="s">
        <v>403</v>
      </c>
      <c r="F1271" s="2" t="s">
        <v>814</v>
      </c>
      <c r="G1271" s="5">
        <v>-10</v>
      </c>
      <c r="H1271" s="5">
        <v>20.3</v>
      </c>
      <c r="I1271" s="5">
        <v>-203</v>
      </c>
      <c r="J1271" s="5">
        <v>-63479.390000000007</v>
      </c>
      <c r="K1271" s="5" t="str" cm="1">
        <f t="array" ref="K1271">_xlfn.LET(_xlpm.d,UPPER(TRIM(CLEAN(SUBSTITUTE(F1271,CHAR(160),"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72" spans="2:11" x14ac:dyDescent="0.25">
      <c r="B1272" s="21">
        <v>45867</v>
      </c>
      <c r="C1272" s="2" t="s">
        <v>1</v>
      </c>
      <c r="D1272" s="2" t="s">
        <v>1055</v>
      </c>
      <c r="E1272" s="2" t="s">
        <v>95</v>
      </c>
      <c r="F1272" s="2" t="s">
        <v>814</v>
      </c>
      <c r="G1272" s="5">
        <v>-1</v>
      </c>
      <c r="H1272" s="5">
        <v>20.3</v>
      </c>
      <c r="I1272" s="5">
        <v>-20.3</v>
      </c>
      <c r="J1272" s="5">
        <v>-63499.69000000001</v>
      </c>
      <c r="K1272" s="5" t="str" cm="1">
        <f t="array" ref="K1272">_xlfn.LET(_xlpm.d,UPPER(TRIM(CLEAN(SUBSTITUTE(F1272,CHAR(160),"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73" spans="2:11" x14ac:dyDescent="0.25">
      <c r="B1273" s="21">
        <v>45868</v>
      </c>
      <c r="C1273" s="2" t="s">
        <v>1</v>
      </c>
      <c r="D1273" s="2" t="s">
        <v>1056</v>
      </c>
      <c r="E1273" s="2" t="s">
        <v>238</v>
      </c>
      <c r="F1273" s="2" t="s">
        <v>812</v>
      </c>
      <c r="G1273" s="5">
        <v>-4</v>
      </c>
      <c r="H1273" s="5">
        <v>20.3</v>
      </c>
      <c r="I1273" s="5">
        <v>-81.2</v>
      </c>
      <c r="J1273" s="5">
        <v>-63580.890000000007</v>
      </c>
      <c r="K1273" s="5" t="str" cm="1">
        <f t="array" ref="K1273">_xlfn.LET(_xlpm.d,UPPER(TRIM(CLEAN(SUBSTITUTE(F1273,CHAR(160),"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74" spans="2:11" x14ac:dyDescent="0.25">
      <c r="B1274" s="21">
        <v>45870</v>
      </c>
      <c r="C1274" s="2" t="s">
        <v>1</v>
      </c>
      <c r="D1274" s="2" t="s">
        <v>1057</v>
      </c>
      <c r="E1274" s="2" t="s">
        <v>403</v>
      </c>
      <c r="F1274" s="2" t="s">
        <v>814</v>
      </c>
      <c r="G1274" s="5">
        <v>-7</v>
      </c>
      <c r="H1274" s="5">
        <v>21.3</v>
      </c>
      <c r="I1274" s="5">
        <v>-149.1</v>
      </c>
      <c r="J1274" s="5">
        <v>-63729.990000000005</v>
      </c>
      <c r="K1274" s="5" t="str" cm="1">
        <f t="array" ref="K1274">_xlfn.LET(_xlpm.d,UPPER(TRIM(CLEAN(SUBSTITUTE(F1274,CHAR(160),"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75" spans="2:11" x14ac:dyDescent="0.25">
      <c r="B1275" s="21">
        <v>45870</v>
      </c>
      <c r="C1275" s="2" t="s">
        <v>1</v>
      </c>
      <c r="D1275" s="2" t="s">
        <v>1058</v>
      </c>
      <c r="E1275" s="2" t="s">
        <v>82</v>
      </c>
      <c r="F1275" s="2" t="s">
        <v>814</v>
      </c>
      <c r="G1275" s="5">
        <v>-13</v>
      </c>
      <c r="H1275" s="5">
        <v>21.3</v>
      </c>
      <c r="I1275" s="5">
        <v>-276.89999999999998</v>
      </c>
      <c r="J1275" s="5">
        <v>-64006.890000000007</v>
      </c>
      <c r="K1275" s="5" t="str" cm="1">
        <f t="array" ref="K1275">_xlfn.LET(_xlpm.d,UPPER(TRIM(CLEAN(SUBSTITUTE(F1275,CHAR(160),"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76" spans="2:11" x14ac:dyDescent="0.25">
      <c r="B1276" s="21">
        <v>45874</v>
      </c>
      <c r="C1276" s="2" t="s">
        <v>1</v>
      </c>
      <c r="D1276" s="2" t="s">
        <v>1059</v>
      </c>
      <c r="E1276" s="2" t="s">
        <v>95</v>
      </c>
      <c r="F1276" s="2" t="s">
        <v>814</v>
      </c>
      <c r="G1276" s="5">
        <v>-5</v>
      </c>
      <c r="H1276" s="5">
        <v>21.3</v>
      </c>
      <c r="I1276" s="5">
        <v>-106.5</v>
      </c>
      <c r="J1276" s="5">
        <v>-64113.390000000007</v>
      </c>
      <c r="K1276" s="5" t="str" cm="1">
        <f t="array" ref="K1276">_xlfn.LET(_xlpm.d,UPPER(TRIM(CLEAN(SUBSTITUTE(F1276,CHAR(160),"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77" spans="2:11" x14ac:dyDescent="0.25">
      <c r="B1277" s="21">
        <v>45875</v>
      </c>
      <c r="C1277" s="2" t="s">
        <v>1</v>
      </c>
      <c r="D1277" s="2" t="s">
        <v>625</v>
      </c>
      <c r="E1277" s="2" t="s">
        <v>129</v>
      </c>
      <c r="F1277" s="2" t="s">
        <v>814</v>
      </c>
      <c r="G1277" s="5">
        <v>-7</v>
      </c>
      <c r="H1277" s="5">
        <v>21.3</v>
      </c>
      <c r="I1277" s="5">
        <v>-149.1</v>
      </c>
      <c r="J1277" s="5">
        <v>-64262.490000000005</v>
      </c>
      <c r="K1277" s="5" t="str" cm="1">
        <f t="array" ref="K1277">_xlfn.LET(_xlpm.d,UPPER(TRIM(CLEAN(SUBSTITUTE(F1277,CHAR(160),"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78" spans="2:11" x14ac:dyDescent="0.25">
      <c r="B1278" s="21">
        <v>45876</v>
      </c>
      <c r="C1278" s="2" t="s">
        <v>1</v>
      </c>
      <c r="D1278" s="2" t="s">
        <v>1060</v>
      </c>
      <c r="E1278" s="2" t="s">
        <v>38</v>
      </c>
      <c r="F1278" s="2" t="s">
        <v>814</v>
      </c>
      <c r="G1278" s="5">
        <v>-11</v>
      </c>
      <c r="H1278" s="5">
        <v>21.3</v>
      </c>
      <c r="I1278" s="5">
        <v>-234.3</v>
      </c>
      <c r="J1278" s="5">
        <v>-64496.790000000008</v>
      </c>
      <c r="K1278" s="5" t="str" cm="1">
        <f t="array" ref="K1278">_xlfn.LET(_xlpm.d,UPPER(TRIM(CLEAN(SUBSTITUTE(F1278,CHAR(160),"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79" spans="2:11" x14ac:dyDescent="0.25">
      <c r="B1279" s="21">
        <v>45877</v>
      </c>
      <c r="C1279" s="2" t="s">
        <v>1</v>
      </c>
      <c r="D1279" s="2" t="s">
        <v>1061</v>
      </c>
      <c r="E1279" s="2" t="s">
        <v>311</v>
      </c>
      <c r="F1279" s="2" t="s">
        <v>812</v>
      </c>
      <c r="G1279" s="5">
        <v>-1</v>
      </c>
      <c r="H1279" s="5">
        <v>20.5</v>
      </c>
      <c r="I1279" s="5">
        <v>-20.5</v>
      </c>
      <c r="J1279" s="5">
        <v>-64517.290000000008</v>
      </c>
      <c r="K1279" s="5" t="str" cm="1">
        <f t="array" ref="K1279">_xlfn.LET(_xlpm.d,UPPER(TRIM(CLEAN(SUBSTITUTE(F1279,CHAR(160),"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80" spans="2:11" x14ac:dyDescent="0.25">
      <c r="B1280" s="21">
        <v>45877</v>
      </c>
      <c r="C1280" s="2" t="s">
        <v>1</v>
      </c>
      <c r="D1280" s="2" t="s">
        <v>1062</v>
      </c>
      <c r="E1280" s="2" t="s">
        <v>9</v>
      </c>
      <c r="F1280" s="2" t="s">
        <v>814</v>
      </c>
      <c r="G1280" s="5">
        <v>-15</v>
      </c>
      <c r="H1280" s="5">
        <v>21.3</v>
      </c>
      <c r="I1280" s="5">
        <v>-319.5</v>
      </c>
      <c r="J1280" s="5">
        <v>-64836.790000000008</v>
      </c>
      <c r="K1280" s="5" t="str" cm="1">
        <f t="array" ref="K1280">_xlfn.LET(_xlpm.d,UPPER(TRIM(CLEAN(SUBSTITUTE(F1280,CHAR(160),"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81" spans="2:11" x14ac:dyDescent="0.25">
      <c r="B1281" s="21">
        <v>45877</v>
      </c>
      <c r="C1281" s="2" t="s">
        <v>1</v>
      </c>
      <c r="D1281" s="2" t="s">
        <v>204</v>
      </c>
      <c r="E1281" s="2" t="s">
        <v>82</v>
      </c>
      <c r="F1281" s="2" t="s">
        <v>814</v>
      </c>
      <c r="G1281" s="5">
        <v>-1</v>
      </c>
      <c r="H1281" s="5">
        <v>21.3</v>
      </c>
      <c r="I1281" s="5">
        <v>-21.3</v>
      </c>
      <c r="J1281" s="5">
        <v>-64858.090000000011</v>
      </c>
      <c r="K1281" s="5" t="str" cm="1">
        <f t="array" ref="K1281">_xlfn.LET(_xlpm.d,UPPER(TRIM(CLEAN(SUBSTITUTE(F1281,CHAR(160),"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82" spans="2:11" x14ac:dyDescent="0.25">
      <c r="B1282" s="21">
        <v>45880</v>
      </c>
      <c r="C1282" s="2" t="s">
        <v>1</v>
      </c>
      <c r="D1282" s="2" t="s">
        <v>1063</v>
      </c>
      <c r="E1282" s="2" t="s">
        <v>1064</v>
      </c>
      <c r="F1282" s="2" t="s">
        <v>812</v>
      </c>
      <c r="G1282" s="5">
        <v>-4</v>
      </c>
      <c r="H1282" s="5">
        <v>22.99</v>
      </c>
      <c r="I1282" s="5">
        <v>-91.96</v>
      </c>
      <c r="J1282" s="5">
        <v>-64950.05000000001</v>
      </c>
      <c r="K1282" s="5" t="str" cm="1">
        <f t="array" ref="K1282">_xlfn.LET(_xlpm.d,UPPER(TRIM(CLEAN(SUBSTITUTE(F1282,CHAR(160),"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83" spans="2:11" x14ac:dyDescent="0.25">
      <c r="B1283" s="21">
        <v>45881</v>
      </c>
      <c r="C1283" s="2" t="s">
        <v>1</v>
      </c>
      <c r="D1283" s="2" t="s">
        <v>207</v>
      </c>
      <c r="E1283" s="2" t="s">
        <v>148</v>
      </c>
      <c r="F1283" s="2" t="s">
        <v>814</v>
      </c>
      <c r="G1283" s="5">
        <v>-10</v>
      </c>
      <c r="H1283" s="5">
        <v>21.3</v>
      </c>
      <c r="I1283" s="5">
        <v>-213</v>
      </c>
      <c r="J1283" s="5">
        <v>-65163.05000000001</v>
      </c>
      <c r="K1283" s="5" t="str" cm="1">
        <f t="array" ref="K1283">_xlfn.LET(_xlpm.d,UPPER(TRIM(CLEAN(SUBSTITUTE(F1283,CHAR(160),"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84" spans="2:11" x14ac:dyDescent="0.25">
      <c r="B1284" s="21">
        <v>45881</v>
      </c>
      <c r="C1284" s="2" t="s">
        <v>1</v>
      </c>
      <c r="D1284" s="2" t="s">
        <v>1065</v>
      </c>
      <c r="E1284" s="2" t="s">
        <v>3</v>
      </c>
      <c r="F1284" s="2" t="s">
        <v>812</v>
      </c>
      <c r="G1284" s="5">
        <v>-1</v>
      </c>
      <c r="H1284" s="5">
        <v>15</v>
      </c>
      <c r="I1284" s="5">
        <v>-15</v>
      </c>
      <c r="J1284" s="5">
        <v>-65178.05000000001</v>
      </c>
      <c r="K1284" s="5" t="str" cm="1">
        <f t="array" ref="K1284">_xlfn.LET(_xlpm.d,UPPER(TRIM(CLEAN(SUBSTITUTE(F1284,CHAR(160),"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85" spans="2:11" x14ac:dyDescent="0.25">
      <c r="B1285" s="21">
        <v>45881</v>
      </c>
      <c r="C1285" s="2" t="s">
        <v>1</v>
      </c>
      <c r="D1285" s="2" t="s">
        <v>1066</v>
      </c>
      <c r="E1285" s="2" t="s">
        <v>852</v>
      </c>
      <c r="F1285" s="2" t="s">
        <v>812</v>
      </c>
      <c r="G1285" s="5">
        <v>-2</v>
      </c>
      <c r="H1285" s="5">
        <v>22.99</v>
      </c>
      <c r="I1285" s="5">
        <v>-45.98</v>
      </c>
      <c r="J1285" s="5">
        <v>-65224.030000000013</v>
      </c>
      <c r="K1285" s="5" t="str" cm="1">
        <f t="array" ref="K1285">_xlfn.LET(_xlpm.d,UPPER(TRIM(CLEAN(SUBSTITUTE(F1285,CHAR(160),"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86" spans="2:11" x14ac:dyDescent="0.25">
      <c r="B1286" s="21">
        <v>45881</v>
      </c>
      <c r="C1286" s="2" t="s">
        <v>1</v>
      </c>
      <c r="D1286" s="2" t="s">
        <v>1067</v>
      </c>
      <c r="E1286" s="2" t="s">
        <v>986</v>
      </c>
      <c r="F1286" s="2" t="s">
        <v>812</v>
      </c>
      <c r="G1286" s="5">
        <v>-8</v>
      </c>
      <c r="H1286" s="5">
        <v>22.99</v>
      </c>
      <c r="I1286" s="5">
        <v>-183.92</v>
      </c>
      <c r="J1286" s="5">
        <v>-65407.950000000012</v>
      </c>
      <c r="K1286" s="5" t="str" cm="1">
        <f t="array" ref="K1286">_xlfn.LET(_xlpm.d,UPPER(TRIM(CLEAN(SUBSTITUTE(F1286,CHAR(160),"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87" spans="2:11" x14ac:dyDescent="0.25">
      <c r="B1287" s="21">
        <v>45881</v>
      </c>
      <c r="C1287" s="2" t="s">
        <v>1</v>
      </c>
      <c r="D1287" s="2" t="s">
        <v>1068</v>
      </c>
      <c r="E1287" s="2" t="s">
        <v>857</v>
      </c>
      <c r="F1287" s="2" t="s">
        <v>812</v>
      </c>
      <c r="G1287" s="5">
        <v>-6</v>
      </c>
      <c r="H1287" s="5">
        <v>21.8</v>
      </c>
      <c r="I1287" s="5">
        <v>-130.80000000000001</v>
      </c>
      <c r="J1287" s="5">
        <v>-65538.750000000015</v>
      </c>
      <c r="K1287" s="5" t="str" cm="1">
        <f t="array" ref="K1287">_xlfn.LET(_xlpm.d,UPPER(TRIM(CLEAN(SUBSTITUTE(F1287,CHAR(160),"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88" spans="2:11" x14ac:dyDescent="0.25">
      <c r="B1288" s="21">
        <v>45882</v>
      </c>
      <c r="C1288" s="2" t="s">
        <v>1</v>
      </c>
      <c r="D1288" s="2" t="s">
        <v>715</v>
      </c>
      <c r="E1288" s="2" t="s">
        <v>49</v>
      </c>
      <c r="F1288" s="2" t="s">
        <v>814</v>
      </c>
      <c r="G1288" s="5">
        <v>-26</v>
      </c>
      <c r="H1288" s="5">
        <v>21.3</v>
      </c>
      <c r="I1288" s="5">
        <v>-553.79999999999995</v>
      </c>
      <c r="J1288" s="5">
        <v>-66092.550000000017</v>
      </c>
      <c r="K1288" s="5" t="str" cm="1">
        <f t="array" ref="K1288">_xlfn.LET(_xlpm.d,UPPER(TRIM(CLEAN(SUBSTITUTE(F1288,CHAR(160),"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89" spans="2:11" x14ac:dyDescent="0.25">
      <c r="B1289" s="21">
        <v>45882</v>
      </c>
      <c r="C1289" s="2" t="s">
        <v>1</v>
      </c>
      <c r="D1289" s="2" t="s">
        <v>626</v>
      </c>
      <c r="E1289" s="2" t="s">
        <v>129</v>
      </c>
      <c r="F1289" s="2" t="s">
        <v>814</v>
      </c>
      <c r="G1289" s="5">
        <v>-6</v>
      </c>
      <c r="H1289" s="5">
        <v>21.3</v>
      </c>
      <c r="I1289" s="5">
        <v>-127.8</v>
      </c>
      <c r="J1289" s="5">
        <v>-66220.35000000002</v>
      </c>
      <c r="K1289" s="5" t="str" cm="1">
        <f t="array" ref="K1289">_xlfn.LET(_xlpm.d,UPPER(TRIM(CLEAN(SUBSTITUTE(F1289,CHAR(160),"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90" spans="2:11" x14ac:dyDescent="0.25">
      <c r="B1290" s="21">
        <v>45882</v>
      </c>
      <c r="C1290" s="2" t="s">
        <v>1</v>
      </c>
      <c r="D1290" s="2" t="s">
        <v>1069</v>
      </c>
      <c r="E1290" s="2" t="s">
        <v>40</v>
      </c>
      <c r="F1290" s="2" t="s">
        <v>814</v>
      </c>
      <c r="G1290" s="5">
        <v>-7</v>
      </c>
      <c r="H1290" s="5">
        <v>21.3</v>
      </c>
      <c r="I1290" s="5">
        <v>-149.1</v>
      </c>
      <c r="J1290" s="5">
        <v>-66369.450000000026</v>
      </c>
      <c r="K1290" s="5" t="str" cm="1">
        <f t="array" ref="K1290">_xlfn.LET(_xlpm.d,UPPER(TRIM(CLEAN(SUBSTITUTE(F1290,CHAR(160),"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91" spans="2:11" x14ac:dyDescent="0.25">
      <c r="B1291" s="21">
        <v>45883</v>
      </c>
      <c r="C1291" s="2" t="s">
        <v>1</v>
      </c>
      <c r="D1291" s="2" t="s">
        <v>1070</v>
      </c>
      <c r="E1291" s="2" t="s">
        <v>74</v>
      </c>
      <c r="F1291" s="2" t="s">
        <v>814</v>
      </c>
      <c r="G1291" s="5">
        <v>-11</v>
      </c>
      <c r="H1291" s="5">
        <v>21.3</v>
      </c>
      <c r="I1291" s="5">
        <v>-234.3</v>
      </c>
      <c r="J1291" s="5">
        <v>-66603.750000000029</v>
      </c>
      <c r="K1291" s="5" t="str" cm="1">
        <f t="array" ref="K1291">_xlfn.LET(_xlpm.d,UPPER(TRIM(CLEAN(SUBSTITUTE(F1291,CHAR(160),"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92" spans="2:11" x14ac:dyDescent="0.25">
      <c r="B1292" s="21">
        <v>45884</v>
      </c>
      <c r="C1292" s="2" t="s">
        <v>1</v>
      </c>
      <c r="D1292" s="2" t="s">
        <v>211</v>
      </c>
      <c r="E1292" s="2" t="s">
        <v>53</v>
      </c>
      <c r="F1292" s="2" t="s">
        <v>814</v>
      </c>
      <c r="G1292" s="5">
        <v>-4</v>
      </c>
      <c r="H1292" s="5">
        <v>21.3</v>
      </c>
      <c r="I1292" s="5">
        <v>-85.2</v>
      </c>
      <c r="J1292" s="5">
        <v>-66688.950000000026</v>
      </c>
      <c r="K1292" s="5" t="str" cm="1">
        <f t="array" ref="K1292">_xlfn.LET(_xlpm.d,UPPER(TRIM(CLEAN(SUBSTITUTE(F1292,CHAR(160),"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93" spans="2:11" x14ac:dyDescent="0.25">
      <c r="B1293" s="21">
        <v>45884</v>
      </c>
      <c r="C1293" s="2" t="s">
        <v>1</v>
      </c>
      <c r="D1293" s="2" t="s">
        <v>1071</v>
      </c>
      <c r="E1293" s="2" t="s">
        <v>143</v>
      </c>
      <c r="F1293" s="2" t="s">
        <v>812</v>
      </c>
      <c r="G1293" s="5">
        <v>-5</v>
      </c>
      <c r="H1293" s="5">
        <v>22.9</v>
      </c>
      <c r="I1293" s="5">
        <v>-114.5</v>
      </c>
      <c r="J1293" s="5">
        <v>-66803.450000000026</v>
      </c>
      <c r="K1293" s="5" t="str" cm="1">
        <f t="array" ref="K1293">_xlfn.LET(_xlpm.d,UPPER(TRIM(CLEAN(SUBSTITUTE(F1293,CHAR(160),"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94" spans="2:11" x14ac:dyDescent="0.25">
      <c r="B1294" s="21">
        <v>45884</v>
      </c>
      <c r="C1294" s="2" t="s">
        <v>1</v>
      </c>
      <c r="D1294" s="2" t="s">
        <v>1072</v>
      </c>
      <c r="E1294" s="2" t="s">
        <v>807</v>
      </c>
      <c r="F1294" s="2" t="s">
        <v>812</v>
      </c>
      <c r="G1294" s="5">
        <v>-2</v>
      </c>
      <c r="H1294" s="5">
        <v>20.3</v>
      </c>
      <c r="I1294" s="5">
        <v>-40.6</v>
      </c>
      <c r="J1294" s="5">
        <v>-66844.050000000032</v>
      </c>
      <c r="K1294" s="5" t="str" cm="1">
        <f t="array" ref="K1294">_xlfn.LET(_xlpm.d,UPPER(TRIM(CLEAN(SUBSTITUTE(F1294,CHAR(160),"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95" spans="2:11" x14ac:dyDescent="0.25">
      <c r="B1295" s="21">
        <v>45888</v>
      </c>
      <c r="C1295" s="2" t="s">
        <v>1</v>
      </c>
      <c r="D1295" s="2" t="s">
        <v>1073</v>
      </c>
      <c r="E1295" s="2" t="s">
        <v>89</v>
      </c>
      <c r="F1295" s="2" t="s">
        <v>814</v>
      </c>
      <c r="G1295" s="5">
        <v>-8</v>
      </c>
      <c r="H1295" s="5">
        <v>21.3</v>
      </c>
      <c r="I1295" s="5">
        <v>-170.4</v>
      </c>
      <c r="J1295" s="5">
        <v>-67014.450000000026</v>
      </c>
      <c r="K1295" s="5" t="str" cm="1">
        <f t="array" ref="K1295">_xlfn.LET(_xlpm.d,UPPER(TRIM(CLEAN(SUBSTITUTE(F1295,CHAR(160),"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96" spans="2:11" x14ac:dyDescent="0.25">
      <c r="B1296" s="21">
        <v>45888</v>
      </c>
      <c r="C1296" s="2" t="s">
        <v>1</v>
      </c>
      <c r="D1296" s="2" t="s">
        <v>627</v>
      </c>
      <c r="E1296" s="2" t="s">
        <v>32</v>
      </c>
      <c r="F1296" s="2" t="s">
        <v>814</v>
      </c>
      <c r="G1296" s="5">
        <v>-5</v>
      </c>
      <c r="H1296" s="5">
        <v>21.3</v>
      </c>
      <c r="I1296" s="5">
        <v>-106.5</v>
      </c>
      <c r="J1296" s="5">
        <v>-67120.950000000026</v>
      </c>
      <c r="K1296" s="5" t="str" cm="1">
        <f t="array" ref="K1296">_xlfn.LET(_xlpm.d,UPPER(TRIM(CLEAN(SUBSTITUTE(F1296,CHAR(160),"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97" spans="2:11" x14ac:dyDescent="0.25">
      <c r="B1297" s="21">
        <v>45888</v>
      </c>
      <c r="C1297" s="2" t="s">
        <v>1</v>
      </c>
      <c r="D1297" s="2" t="s">
        <v>1074</v>
      </c>
      <c r="E1297" s="2" t="s">
        <v>289</v>
      </c>
      <c r="F1297" s="2" t="s">
        <v>812</v>
      </c>
      <c r="G1297" s="5">
        <v>-4</v>
      </c>
      <c r="H1297" s="5">
        <v>22.99</v>
      </c>
      <c r="I1297" s="5">
        <v>-91.96</v>
      </c>
      <c r="J1297" s="5">
        <v>-67212.910000000033</v>
      </c>
      <c r="K1297" s="5" t="str" cm="1">
        <f t="array" ref="K1297">_xlfn.LET(_xlpm.d,UPPER(TRIM(CLEAN(SUBSTITUTE(F1297,CHAR(160),"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98" spans="2:11" x14ac:dyDescent="0.25">
      <c r="B1298" s="21">
        <v>45888</v>
      </c>
      <c r="C1298" s="2" t="s">
        <v>1</v>
      </c>
      <c r="D1298" s="2" t="s">
        <v>1075</v>
      </c>
      <c r="E1298" s="2" t="s">
        <v>3</v>
      </c>
      <c r="F1298" s="2" t="s">
        <v>812</v>
      </c>
      <c r="G1298" s="5">
        <v>-16</v>
      </c>
      <c r="H1298" s="5">
        <v>15</v>
      </c>
      <c r="I1298" s="5">
        <v>-240</v>
      </c>
      <c r="J1298" s="5">
        <v>-67452.910000000033</v>
      </c>
      <c r="K1298" s="5" t="str" cm="1">
        <f t="array" ref="K1298">_xlfn.LET(_xlpm.d,UPPER(TRIM(CLEAN(SUBSTITUTE(F1298,CHAR(160),"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299" spans="2:11" x14ac:dyDescent="0.25">
      <c r="B1299" s="21">
        <v>45889</v>
      </c>
      <c r="C1299" s="2" t="s">
        <v>1</v>
      </c>
      <c r="D1299" s="2" t="s">
        <v>531</v>
      </c>
      <c r="E1299" s="2" t="s">
        <v>129</v>
      </c>
      <c r="F1299" s="2" t="s">
        <v>814</v>
      </c>
      <c r="G1299" s="5">
        <v>-2</v>
      </c>
      <c r="H1299" s="5">
        <v>21.3</v>
      </c>
      <c r="I1299" s="5">
        <v>-42.6</v>
      </c>
      <c r="J1299" s="5">
        <v>-67495.510000000038</v>
      </c>
      <c r="K1299" s="5" t="str" cm="1">
        <f t="array" ref="K1299">_xlfn.LET(_xlpm.d,UPPER(TRIM(CLEAN(SUBSTITUTE(F1299,CHAR(160),"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00" spans="2:11" x14ac:dyDescent="0.25">
      <c r="B1300" s="21">
        <v>45890</v>
      </c>
      <c r="C1300" s="2" t="s">
        <v>1</v>
      </c>
      <c r="D1300" s="2" t="s">
        <v>1076</v>
      </c>
      <c r="E1300" s="2" t="s">
        <v>38</v>
      </c>
      <c r="F1300" s="2" t="s">
        <v>814</v>
      </c>
      <c r="G1300" s="5">
        <v>-2</v>
      </c>
      <c r="H1300" s="5">
        <v>21.3</v>
      </c>
      <c r="I1300" s="5">
        <v>-42.6</v>
      </c>
      <c r="J1300" s="5">
        <v>-67538.110000000044</v>
      </c>
      <c r="K1300" s="5" t="str" cm="1">
        <f t="array" ref="K1300">_xlfn.LET(_xlpm.d,UPPER(TRIM(CLEAN(SUBSTITUTE(F1300,CHAR(160),"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01" spans="2:11" x14ac:dyDescent="0.25">
      <c r="B1301" s="21">
        <v>45890</v>
      </c>
      <c r="C1301" s="2" t="s">
        <v>1</v>
      </c>
      <c r="D1301" s="2" t="s">
        <v>740</v>
      </c>
      <c r="E1301" s="2" t="s">
        <v>84</v>
      </c>
      <c r="F1301" s="2" t="s">
        <v>814</v>
      </c>
      <c r="G1301" s="5">
        <v>-7</v>
      </c>
      <c r="H1301" s="5">
        <v>21.3</v>
      </c>
      <c r="I1301" s="5">
        <v>-149.1</v>
      </c>
      <c r="J1301" s="5">
        <v>-67687.21000000005</v>
      </c>
      <c r="K1301" s="5" t="str" cm="1">
        <f t="array" ref="K1301">_xlfn.LET(_xlpm.d,UPPER(TRIM(CLEAN(SUBSTITUTE(F1301,CHAR(160),"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02" spans="2:11" x14ac:dyDescent="0.25">
      <c r="B1302" s="21">
        <v>45891</v>
      </c>
      <c r="C1302" s="2" t="s">
        <v>1</v>
      </c>
      <c r="D1302" s="2" t="s">
        <v>217</v>
      </c>
      <c r="E1302" s="2" t="s">
        <v>24</v>
      </c>
      <c r="F1302" s="2" t="s">
        <v>814</v>
      </c>
      <c r="G1302" s="5">
        <v>-8</v>
      </c>
      <c r="H1302" s="5">
        <v>21.3</v>
      </c>
      <c r="I1302" s="5">
        <v>-170.4</v>
      </c>
      <c r="J1302" s="5">
        <v>-67857.610000000044</v>
      </c>
      <c r="K1302" s="5" t="str" cm="1">
        <f t="array" ref="K1302">_xlfn.LET(_xlpm.d,UPPER(TRIM(CLEAN(SUBSTITUTE(F1302,CHAR(160),"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03" spans="2:11" x14ac:dyDescent="0.25">
      <c r="B1303" s="21">
        <v>45895</v>
      </c>
      <c r="C1303" s="2" t="s">
        <v>1</v>
      </c>
      <c r="D1303" s="2" t="s">
        <v>1077</v>
      </c>
      <c r="E1303" s="2" t="s">
        <v>153</v>
      </c>
      <c r="F1303" s="2" t="s">
        <v>814</v>
      </c>
      <c r="G1303" s="5">
        <v>-17</v>
      </c>
      <c r="H1303" s="5">
        <v>21.3</v>
      </c>
      <c r="I1303" s="5">
        <v>-362.1</v>
      </c>
      <c r="J1303" s="5">
        <v>-68219.71000000005</v>
      </c>
      <c r="K1303" s="5" t="str" cm="1">
        <f t="array" ref="K1303">_xlfn.LET(_xlpm.d,UPPER(TRIM(CLEAN(SUBSTITUTE(F1303,CHAR(160),"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04" spans="2:11" x14ac:dyDescent="0.25">
      <c r="B1304" s="21">
        <v>45895</v>
      </c>
      <c r="C1304" s="2" t="s">
        <v>1</v>
      </c>
      <c r="D1304" s="2" t="s">
        <v>1078</v>
      </c>
      <c r="E1304" s="2" t="s">
        <v>72</v>
      </c>
      <c r="F1304" s="2" t="s">
        <v>814</v>
      </c>
      <c r="G1304" s="5">
        <v>-8</v>
      </c>
      <c r="H1304" s="5">
        <v>21.3</v>
      </c>
      <c r="I1304" s="5">
        <v>-170.4</v>
      </c>
      <c r="J1304" s="5">
        <v>-68390.110000000044</v>
      </c>
      <c r="K1304" s="5" t="str" cm="1">
        <f t="array" ref="K1304">_xlfn.LET(_xlpm.d,UPPER(TRIM(CLEAN(SUBSTITUTE(F1304,CHAR(160),"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05" spans="2:11" x14ac:dyDescent="0.25">
      <c r="B1305" s="21">
        <v>45896</v>
      </c>
      <c r="C1305" s="2" t="s">
        <v>1</v>
      </c>
      <c r="D1305" s="2" t="s">
        <v>1079</v>
      </c>
      <c r="E1305" s="2" t="s">
        <v>807</v>
      </c>
      <c r="F1305" s="2" t="s">
        <v>812</v>
      </c>
      <c r="G1305" s="5">
        <v>-5</v>
      </c>
      <c r="H1305" s="5">
        <v>20.3</v>
      </c>
      <c r="I1305" s="5">
        <v>-101.5</v>
      </c>
      <c r="J1305" s="5">
        <v>-68491.610000000044</v>
      </c>
      <c r="K1305" s="5" t="str" cm="1">
        <f t="array" ref="K1305">_xlfn.LET(_xlpm.d,UPPER(TRIM(CLEAN(SUBSTITUTE(F1305,CHAR(160),"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06" spans="2:11" x14ac:dyDescent="0.25">
      <c r="B1306" s="21">
        <v>45896</v>
      </c>
      <c r="C1306" s="2" t="s">
        <v>1</v>
      </c>
      <c r="D1306" s="2" t="s">
        <v>1080</v>
      </c>
      <c r="E1306" s="2" t="s">
        <v>58</v>
      </c>
      <c r="F1306" s="2" t="s">
        <v>814</v>
      </c>
      <c r="G1306" s="5">
        <v>-5</v>
      </c>
      <c r="H1306" s="5">
        <v>21.3</v>
      </c>
      <c r="I1306" s="5">
        <v>-106.5</v>
      </c>
      <c r="J1306" s="5">
        <v>-68598.110000000044</v>
      </c>
      <c r="K1306" s="5" t="str" cm="1">
        <f t="array" ref="K1306">_xlfn.LET(_xlpm.d,UPPER(TRIM(CLEAN(SUBSTITUTE(F1306,CHAR(160),"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07" spans="2:11" x14ac:dyDescent="0.25">
      <c r="B1307" s="21">
        <v>45897</v>
      </c>
      <c r="C1307" s="2" t="s">
        <v>1</v>
      </c>
      <c r="D1307" s="2" t="s">
        <v>308</v>
      </c>
      <c r="E1307" s="2" t="s">
        <v>5</v>
      </c>
      <c r="F1307" s="2" t="s">
        <v>812</v>
      </c>
      <c r="G1307" s="5">
        <v>-3</v>
      </c>
      <c r="H1307" s="5">
        <v>22.99</v>
      </c>
      <c r="I1307" s="5">
        <v>-68.97</v>
      </c>
      <c r="J1307" s="5">
        <v>-68667.080000000045</v>
      </c>
      <c r="K1307" s="5" t="str" cm="1">
        <f t="array" ref="K1307">_xlfn.LET(_xlpm.d,UPPER(TRIM(CLEAN(SUBSTITUTE(F1307,CHAR(160),"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08" spans="2:11" x14ac:dyDescent="0.25">
      <c r="B1308" s="21">
        <v>45898</v>
      </c>
      <c r="C1308" s="2" t="s">
        <v>1</v>
      </c>
      <c r="D1308" s="2" t="s">
        <v>1081</v>
      </c>
      <c r="E1308" s="2" t="s">
        <v>53</v>
      </c>
      <c r="F1308" s="2" t="s">
        <v>814</v>
      </c>
      <c r="G1308" s="5">
        <v>-30</v>
      </c>
      <c r="H1308" s="5">
        <v>21.3</v>
      </c>
      <c r="I1308" s="5">
        <v>-639</v>
      </c>
      <c r="J1308" s="5">
        <v>-69306.080000000045</v>
      </c>
      <c r="K1308" s="5" t="str" cm="1">
        <f t="array" ref="K1308">_xlfn.LET(_xlpm.d,UPPER(TRIM(CLEAN(SUBSTITUTE(F1308,CHAR(160),"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09" spans="2:11" x14ac:dyDescent="0.25">
      <c r="B1309" s="21">
        <v>45898</v>
      </c>
      <c r="C1309" s="2" t="s">
        <v>1</v>
      </c>
      <c r="D1309" s="2" t="s">
        <v>1082</v>
      </c>
      <c r="E1309" s="2" t="s">
        <v>110</v>
      </c>
      <c r="F1309" s="2" t="s">
        <v>814</v>
      </c>
      <c r="G1309" s="5">
        <v>-3</v>
      </c>
      <c r="H1309" s="5">
        <v>21.3</v>
      </c>
      <c r="I1309" s="5">
        <v>-63.9</v>
      </c>
      <c r="J1309" s="5">
        <v>-69369.98000000004</v>
      </c>
      <c r="K1309" s="5" t="str" cm="1">
        <f t="array" ref="K1309">_xlfn.LET(_xlpm.d,UPPER(TRIM(CLEAN(SUBSTITUTE(F1309,CHAR(160),"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10" spans="2:11" x14ac:dyDescent="0.25">
      <c r="B1310" s="21">
        <v>45902</v>
      </c>
      <c r="C1310" s="2" t="s">
        <v>1</v>
      </c>
      <c r="D1310" s="2" t="s">
        <v>228</v>
      </c>
      <c r="E1310" s="2" t="s">
        <v>159</v>
      </c>
      <c r="F1310" s="2" t="s">
        <v>814</v>
      </c>
      <c r="G1310" s="5">
        <v>-4</v>
      </c>
      <c r="H1310" s="5">
        <v>21.3</v>
      </c>
      <c r="I1310" s="5">
        <v>-85.2</v>
      </c>
      <c r="J1310" s="5">
        <v>-69455.180000000037</v>
      </c>
      <c r="K1310" s="5" t="str" cm="1">
        <f t="array" ref="K1310">_xlfn.LET(_xlpm.d,UPPER(TRIM(CLEAN(SUBSTITUTE(F1310,CHAR(160),"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11" spans="2:11" x14ac:dyDescent="0.25">
      <c r="B1311" s="21">
        <v>45903</v>
      </c>
      <c r="C1311" s="2" t="s">
        <v>1</v>
      </c>
      <c r="D1311" s="2" t="s">
        <v>229</v>
      </c>
      <c r="E1311" s="2" t="s">
        <v>148</v>
      </c>
      <c r="F1311" s="2" t="s">
        <v>814</v>
      </c>
      <c r="G1311" s="5">
        <v>-16</v>
      </c>
      <c r="H1311" s="5">
        <v>21.3</v>
      </c>
      <c r="I1311" s="5">
        <v>-340.8</v>
      </c>
      <c r="J1311" s="5">
        <v>-69795.98000000004</v>
      </c>
      <c r="K1311" s="5" t="str" cm="1">
        <f t="array" ref="K1311">_xlfn.LET(_xlpm.d,UPPER(TRIM(CLEAN(SUBSTITUTE(F1311,CHAR(160),"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12" spans="2:11" x14ac:dyDescent="0.25">
      <c r="B1312" s="21">
        <v>45903</v>
      </c>
      <c r="C1312" s="2" t="s">
        <v>1</v>
      </c>
      <c r="D1312" s="2" t="s">
        <v>1083</v>
      </c>
      <c r="E1312" s="2" t="s">
        <v>829</v>
      </c>
      <c r="F1312" s="2" t="s">
        <v>814</v>
      </c>
      <c r="G1312" s="5">
        <v>-24</v>
      </c>
      <c r="H1312" s="5">
        <v>21.3</v>
      </c>
      <c r="I1312" s="5">
        <v>-511.2</v>
      </c>
      <c r="J1312" s="5">
        <v>-70307.180000000037</v>
      </c>
      <c r="K1312" s="5" t="str" cm="1">
        <f t="array" ref="K1312">_xlfn.LET(_xlpm.d,UPPER(TRIM(CLEAN(SUBSTITUTE(F1312,CHAR(160),"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13" spans="2:11" x14ac:dyDescent="0.25">
      <c r="B1313" s="21">
        <v>45904</v>
      </c>
      <c r="C1313" s="2" t="s">
        <v>1</v>
      </c>
      <c r="D1313" s="2" t="s">
        <v>716</v>
      </c>
      <c r="E1313" s="2" t="s">
        <v>76</v>
      </c>
      <c r="F1313" s="2" t="s">
        <v>814</v>
      </c>
      <c r="G1313" s="5">
        <v>-3</v>
      </c>
      <c r="H1313" s="5">
        <v>21.3</v>
      </c>
      <c r="I1313" s="5">
        <v>-63.9</v>
      </c>
      <c r="J1313" s="5">
        <v>-70371.080000000031</v>
      </c>
      <c r="K1313" s="5" t="str" cm="1">
        <f t="array" ref="K1313">_xlfn.LET(_xlpm.d,UPPER(TRIM(CLEAN(SUBSTITUTE(F1313,CHAR(160),"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14" spans="2:11" x14ac:dyDescent="0.25">
      <c r="B1314" s="21">
        <v>45904</v>
      </c>
      <c r="C1314" s="2" t="s">
        <v>1</v>
      </c>
      <c r="D1314" s="2" t="s">
        <v>1084</v>
      </c>
      <c r="E1314" s="2" t="s">
        <v>433</v>
      </c>
      <c r="F1314" s="2" t="s">
        <v>814</v>
      </c>
      <c r="G1314" s="5">
        <v>-5</v>
      </c>
      <c r="H1314" s="5">
        <v>21.3</v>
      </c>
      <c r="I1314" s="5">
        <v>-106.5</v>
      </c>
      <c r="J1314" s="5">
        <v>-70477.580000000031</v>
      </c>
      <c r="K1314" s="5" t="str" cm="1">
        <f t="array" ref="K1314">_xlfn.LET(_xlpm.d,UPPER(TRIM(CLEAN(SUBSTITUTE(F1314,CHAR(160),"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15" spans="2:11" x14ac:dyDescent="0.25">
      <c r="B1315" s="21">
        <v>45904</v>
      </c>
      <c r="C1315" s="2" t="s">
        <v>1</v>
      </c>
      <c r="D1315" s="2" t="s">
        <v>1085</v>
      </c>
      <c r="E1315" s="2" t="s">
        <v>74</v>
      </c>
      <c r="F1315" s="2" t="s">
        <v>814</v>
      </c>
      <c r="G1315" s="5">
        <v>-12</v>
      </c>
      <c r="H1315" s="5">
        <v>21.3</v>
      </c>
      <c r="I1315" s="5">
        <v>-255.6</v>
      </c>
      <c r="J1315" s="5">
        <v>-70733.180000000037</v>
      </c>
      <c r="K1315" s="5" t="str" cm="1">
        <f t="array" ref="K1315">_xlfn.LET(_xlpm.d,UPPER(TRIM(CLEAN(SUBSTITUTE(F1315,CHAR(160),"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16" spans="2:11" x14ac:dyDescent="0.25">
      <c r="B1316" s="21">
        <v>45904</v>
      </c>
      <c r="C1316" s="2" t="s">
        <v>1</v>
      </c>
      <c r="D1316" s="2" t="s">
        <v>1086</v>
      </c>
      <c r="E1316" s="2" t="s">
        <v>807</v>
      </c>
      <c r="F1316" s="2" t="s">
        <v>812</v>
      </c>
      <c r="G1316" s="5">
        <v>-8</v>
      </c>
      <c r="H1316" s="5">
        <v>20.3</v>
      </c>
      <c r="I1316" s="5">
        <v>-162.4</v>
      </c>
      <c r="J1316" s="5">
        <v>-70895.580000000031</v>
      </c>
      <c r="K1316" s="5" t="str" cm="1">
        <f t="array" ref="K1316">_xlfn.LET(_xlpm.d,UPPER(TRIM(CLEAN(SUBSTITUTE(F1316,CHAR(160),"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17" spans="2:11" x14ac:dyDescent="0.25">
      <c r="B1317" s="21">
        <v>45905</v>
      </c>
      <c r="C1317" s="2" t="s">
        <v>1</v>
      </c>
      <c r="D1317" s="2" t="s">
        <v>1087</v>
      </c>
      <c r="E1317" s="2" t="s">
        <v>72</v>
      </c>
      <c r="F1317" s="2" t="s">
        <v>812</v>
      </c>
      <c r="G1317" s="5">
        <v>-2</v>
      </c>
      <c r="H1317" s="5">
        <v>21.3</v>
      </c>
      <c r="I1317" s="5">
        <v>-42.6</v>
      </c>
      <c r="J1317" s="5">
        <v>-70938.180000000037</v>
      </c>
      <c r="K1317" s="5" t="str" cm="1">
        <f t="array" ref="K1317">_xlfn.LET(_xlpm.d,UPPER(TRIM(CLEAN(SUBSTITUTE(F1317,CHAR(160),"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18" spans="2:11" x14ac:dyDescent="0.25">
      <c r="B1318" s="21">
        <v>45905</v>
      </c>
      <c r="C1318" s="2" t="s">
        <v>1</v>
      </c>
      <c r="D1318" s="2" t="s">
        <v>1088</v>
      </c>
      <c r="E1318" s="2" t="s">
        <v>565</v>
      </c>
      <c r="F1318" s="2" t="s">
        <v>814</v>
      </c>
      <c r="G1318" s="5">
        <v>-9</v>
      </c>
      <c r="H1318" s="5">
        <v>21.3</v>
      </c>
      <c r="I1318" s="5">
        <v>-191.7</v>
      </c>
      <c r="J1318" s="5">
        <v>-71129.880000000034</v>
      </c>
      <c r="K1318" s="5" t="str" cm="1">
        <f t="array" ref="K1318">_xlfn.LET(_xlpm.d,UPPER(TRIM(CLEAN(SUBSTITUTE(F1318,CHAR(160),"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19" spans="2:11" x14ac:dyDescent="0.25">
      <c r="B1319" s="21">
        <v>45908</v>
      </c>
      <c r="C1319" s="2" t="s">
        <v>1</v>
      </c>
      <c r="D1319" s="2" t="s">
        <v>1089</v>
      </c>
      <c r="E1319" s="2" t="s">
        <v>9</v>
      </c>
      <c r="F1319" s="2" t="s">
        <v>814</v>
      </c>
      <c r="G1319" s="5">
        <v>-7</v>
      </c>
      <c r="H1319" s="5">
        <v>21.3</v>
      </c>
      <c r="I1319" s="5">
        <v>-149.1</v>
      </c>
      <c r="J1319" s="5">
        <v>-71278.98000000004</v>
      </c>
      <c r="K1319" s="5" t="str" cm="1">
        <f t="array" ref="K1319">_xlfn.LET(_xlpm.d,UPPER(TRIM(CLEAN(SUBSTITUTE(F1319,CHAR(160),"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20" spans="2:11" x14ac:dyDescent="0.25">
      <c r="B1320" s="21">
        <v>45908</v>
      </c>
      <c r="C1320" s="2" t="s">
        <v>1</v>
      </c>
      <c r="D1320" s="2" t="s">
        <v>1090</v>
      </c>
      <c r="E1320" s="2" t="s">
        <v>53</v>
      </c>
      <c r="F1320" s="2" t="s">
        <v>814</v>
      </c>
      <c r="G1320" s="5">
        <v>-28</v>
      </c>
      <c r="H1320" s="5">
        <v>21.3</v>
      </c>
      <c r="I1320" s="5">
        <v>-596.4</v>
      </c>
      <c r="J1320" s="5">
        <v>-71875.380000000034</v>
      </c>
      <c r="K1320" s="5" t="str" cm="1">
        <f t="array" ref="K1320">_xlfn.LET(_xlpm.d,UPPER(TRIM(CLEAN(SUBSTITUTE(F1320,CHAR(160),"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21" spans="2:11" x14ac:dyDescent="0.25">
      <c r="B1321" s="21">
        <v>45909</v>
      </c>
      <c r="C1321" s="2" t="s">
        <v>1</v>
      </c>
      <c r="D1321" s="2" t="s">
        <v>1091</v>
      </c>
      <c r="E1321" s="2" t="s">
        <v>153</v>
      </c>
      <c r="F1321" s="2" t="s">
        <v>814</v>
      </c>
      <c r="G1321" s="5">
        <v>-3</v>
      </c>
      <c r="H1321" s="5">
        <v>21.3</v>
      </c>
      <c r="I1321" s="5">
        <v>-63.9</v>
      </c>
      <c r="J1321" s="5">
        <v>-71939.280000000028</v>
      </c>
      <c r="K1321" s="5" t="str" cm="1">
        <f t="array" ref="K1321">_xlfn.LET(_xlpm.d,UPPER(TRIM(CLEAN(SUBSTITUTE(F1321,CHAR(160),"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22" spans="2:11" x14ac:dyDescent="0.25">
      <c r="B1322" s="21">
        <v>45909</v>
      </c>
      <c r="C1322" s="2" t="s">
        <v>1</v>
      </c>
      <c r="D1322" s="2" t="s">
        <v>1092</v>
      </c>
      <c r="E1322" s="2" t="s">
        <v>95</v>
      </c>
      <c r="F1322" s="2" t="s">
        <v>814</v>
      </c>
      <c r="G1322" s="5">
        <v>-10</v>
      </c>
      <c r="H1322" s="5">
        <v>21.3</v>
      </c>
      <c r="I1322" s="5">
        <v>-213</v>
      </c>
      <c r="J1322" s="5">
        <v>-72152.280000000028</v>
      </c>
      <c r="K1322" s="5" t="str" cm="1">
        <f t="array" ref="K1322">_xlfn.LET(_xlpm.d,UPPER(TRIM(CLEAN(SUBSTITUTE(F1322,CHAR(160),"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23" spans="2:11" x14ac:dyDescent="0.25">
      <c r="B1323" s="21">
        <v>45910</v>
      </c>
      <c r="C1323" s="2" t="s">
        <v>1</v>
      </c>
      <c r="D1323" s="2" t="s">
        <v>1093</v>
      </c>
      <c r="E1323" s="2" t="s">
        <v>60</v>
      </c>
      <c r="F1323" s="2" t="s">
        <v>814</v>
      </c>
      <c r="G1323" s="5">
        <v>-42</v>
      </c>
      <c r="H1323" s="5">
        <v>21.3</v>
      </c>
      <c r="I1323" s="5">
        <v>-894.6</v>
      </c>
      <c r="J1323" s="5">
        <v>-73046.880000000034</v>
      </c>
      <c r="K1323" s="5" t="str" cm="1">
        <f t="array" ref="K1323">_xlfn.LET(_xlpm.d,UPPER(TRIM(CLEAN(SUBSTITUTE(F1323,CHAR(160),"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24" spans="2:11" x14ac:dyDescent="0.25">
      <c r="B1324" s="21">
        <v>45910</v>
      </c>
      <c r="C1324" s="2" t="s">
        <v>1</v>
      </c>
      <c r="D1324" s="2" t="s">
        <v>453</v>
      </c>
      <c r="E1324" s="2" t="s">
        <v>65</v>
      </c>
      <c r="F1324" s="2" t="s">
        <v>814</v>
      </c>
      <c r="G1324" s="5">
        <v>-9</v>
      </c>
      <c r="H1324" s="5">
        <v>21.3</v>
      </c>
      <c r="I1324" s="5">
        <v>-191.7</v>
      </c>
      <c r="J1324" s="5">
        <v>-73238.580000000031</v>
      </c>
      <c r="K1324" s="5" t="str" cm="1">
        <f t="array" ref="K1324">_xlfn.LET(_xlpm.d,UPPER(TRIM(CLEAN(SUBSTITUTE(F1324,CHAR(160),"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25" spans="2:11" x14ac:dyDescent="0.25">
      <c r="B1325" s="21">
        <v>45911</v>
      </c>
      <c r="C1325" s="2" t="s">
        <v>1</v>
      </c>
      <c r="D1325" s="2" t="s">
        <v>1094</v>
      </c>
      <c r="E1325" s="2" t="s">
        <v>68</v>
      </c>
      <c r="F1325" s="2" t="s">
        <v>812</v>
      </c>
      <c r="G1325" s="5">
        <v>-9</v>
      </c>
      <c r="H1325" s="5">
        <v>21.3</v>
      </c>
      <c r="I1325" s="5">
        <v>-191.7</v>
      </c>
      <c r="J1325" s="5">
        <v>-73430.280000000028</v>
      </c>
      <c r="K1325" s="5" t="str" cm="1">
        <f t="array" ref="K1325">_xlfn.LET(_xlpm.d,UPPER(TRIM(CLEAN(SUBSTITUTE(F1325,CHAR(160),"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26" spans="2:11" x14ac:dyDescent="0.25">
      <c r="B1326" s="21">
        <v>45911</v>
      </c>
      <c r="C1326" s="2" t="s">
        <v>1</v>
      </c>
      <c r="D1326" s="2" t="s">
        <v>1095</v>
      </c>
      <c r="E1326" s="2" t="s">
        <v>791</v>
      </c>
      <c r="F1326" s="2" t="s">
        <v>814</v>
      </c>
      <c r="G1326" s="5">
        <v>-5</v>
      </c>
      <c r="H1326" s="5">
        <v>21.3</v>
      </c>
      <c r="I1326" s="5">
        <v>-106.5</v>
      </c>
      <c r="J1326" s="5">
        <v>-73536.780000000028</v>
      </c>
      <c r="K1326" s="5" t="str" cm="1">
        <f t="array" ref="K1326">_xlfn.LET(_xlpm.d,UPPER(TRIM(CLEAN(SUBSTITUTE(F1326,CHAR(160),"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27" spans="2:11" x14ac:dyDescent="0.25">
      <c r="B1327" s="21">
        <v>45912</v>
      </c>
      <c r="C1327" s="2" t="s">
        <v>1</v>
      </c>
      <c r="D1327" s="2" t="s">
        <v>1096</v>
      </c>
      <c r="E1327" s="2" t="s">
        <v>311</v>
      </c>
      <c r="F1327" s="2" t="s">
        <v>812</v>
      </c>
      <c r="G1327" s="5">
        <v>-10</v>
      </c>
      <c r="H1327" s="5">
        <v>21.7</v>
      </c>
      <c r="I1327" s="5">
        <v>-217</v>
      </c>
      <c r="J1327" s="5">
        <v>-73753.780000000028</v>
      </c>
      <c r="K1327" s="5" t="str" cm="1">
        <f t="array" ref="K1327">_xlfn.LET(_xlpm.d,UPPER(TRIM(CLEAN(SUBSTITUTE(F1327,CHAR(160),"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28" spans="2:11" x14ac:dyDescent="0.25">
      <c r="B1328" s="21">
        <v>45912</v>
      </c>
      <c r="C1328" s="2" t="s">
        <v>1</v>
      </c>
      <c r="D1328" s="2" t="s">
        <v>1097</v>
      </c>
      <c r="E1328" s="2" t="s">
        <v>110</v>
      </c>
      <c r="F1328" s="2" t="s">
        <v>814</v>
      </c>
      <c r="G1328" s="5">
        <v>-1</v>
      </c>
      <c r="H1328" s="5">
        <v>21.3</v>
      </c>
      <c r="I1328" s="5">
        <v>-21.3</v>
      </c>
      <c r="J1328" s="5">
        <v>-73775.080000000031</v>
      </c>
      <c r="K1328" s="5" t="str" cm="1">
        <f t="array" ref="K1328">_xlfn.LET(_xlpm.d,UPPER(TRIM(CLEAN(SUBSTITUTE(F1328,CHAR(160),"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29" spans="2:11" x14ac:dyDescent="0.25">
      <c r="B1329" s="21">
        <v>45912</v>
      </c>
      <c r="C1329" s="2" t="s">
        <v>1</v>
      </c>
      <c r="D1329" s="2" t="s">
        <v>1098</v>
      </c>
      <c r="E1329" s="2" t="s">
        <v>60</v>
      </c>
      <c r="F1329" s="2" t="s">
        <v>814</v>
      </c>
      <c r="G1329" s="5">
        <v>-26</v>
      </c>
      <c r="H1329" s="5">
        <v>21.3</v>
      </c>
      <c r="I1329" s="5">
        <v>-553.79999999999995</v>
      </c>
      <c r="J1329" s="5">
        <v>-74328.880000000034</v>
      </c>
      <c r="K1329" s="5" t="str" cm="1">
        <f t="array" ref="K1329">_xlfn.LET(_xlpm.d,UPPER(TRIM(CLEAN(SUBSTITUTE(F1329,CHAR(160),"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30" spans="2:11" x14ac:dyDescent="0.25">
      <c r="B1330" s="21">
        <v>45912</v>
      </c>
      <c r="C1330" s="2" t="s">
        <v>1</v>
      </c>
      <c r="D1330" s="2" t="s">
        <v>1099</v>
      </c>
      <c r="E1330" s="2" t="s">
        <v>143</v>
      </c>
      <c r="F1330" s="2" t="s">
        <v>812</v>
      </c>
      <c r="G1330" s="5">
        <v>-11</v>
      </c>
      <c r="H1330" s="5">
        <v>22.9</v>
      </c>
      <c r="I1330" s="5">
        <v>-251.9</v>
      </c>
      <c r="J1330" s="5">
        <v>-74580.780000000028</v>
      </c>
      <c r="K1330" s="5" t="str" cm="1">
        <f t="array" ref="K1330">_xlfn.LET(_xlpm.d,UPPER(TRIM(CLEAN(SUBSTITUTE(F1330,CHAR(160),"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31" spans="2:11" x14ac:dyDescent="0.25">
      <c r="B1331" s="21">
        <v>45915</v>
      </c>
      <c r="C1331" s="2" t="s">
        <v>1</v>
      </c>
      <c r="D1331" s="2" t="s">
        <v>1100</v>
      </c>
      <c r="E1331" s="2" t="s">
        <v>99</v>
      </c>
      <c r="F1331" s="2" t="s">
        <v>814</v>
      </c>
      <c r="G1331" s="5">
        <v>-4</v>
      </c>
      <c r="H1331" s="5">
        <v>21.3</v>
      </c>
      <c r="I1331" s="5">
        <v>-85.2</v>
      </c>
      <c r="J1331" s="5">
        <v>-74665.980000000025</v>
      </c>
      <c r="K1331" s="5" t="str" cm="1">
        <f t="array" ref="K1331">_xlfn.LET(_xlpm.d,UPPER(TRIM(CLEAN(SUBSTITUTE(F1331,CHAR(160),"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32" spans="2:11" x14ac:dyDescent="0.25">
      <c r="B1332" s="21">
        <v>45916</v>
      </c>
      <c r="C1332" s="2" t="s">
        <v>1</v>
      </c>
      <c r="D1332" s="2" t="s">
        <v>1101</v>
      </c>
      <c r="E1332" s="2" t="s">
        <v>986</v>
      </c>
      <c r="F1332" s="2" t="s">
        <v>814</v>
      </c>
      <c r="G1332" s="5">
        <v>-8</v>
      </c>
      <c r="H1332" s="5">
        <v>22.99</v>
      </c>
      <c r="I1332" s="5">
        <v>-183.92</v>
      </c>
      <c r="J1332" s="5">
        <v>-74849.900000000023</v>
      </c>
      <c r="K1332" s="5" t="str" cm="1">
        <f t="array" ref="K1332">_xlfn.LET(_xlpm.d,UPPER(TRIM(CLEAN(SUBSTITUTE(F1332,CHAR(160),"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33" spans="2:11" x14ac:dyDescent="0.25">
      <c r="B1333" s="21">
        <v>45917</v>
      </c>
      <c r="C1333" s="2" t="s">
        <v>1</v>
      </c>
      <c r="D1333" s="2" t="s">
        <v>1102</v>
      </c>
      <c r="E1333" s="2" t="s">
        <v>40</v>
      </c>
      <c r="F1333" s="2" t="s">
        <v>814</v>
      </c>
      <c r="G1333" s="5">
        <v>-1</v>
      </c>
      <c r="H1333" s="5">
        <v>21.3</v>
      </c>
      <c r="I1333" s="5">
        <v>-21.3</v>
      </c>
      <c r="J1333" s="5">
        <v>-74871.200000000026</v>
      </c>
      <c r="K1333" s="5" t="str" cm="1">
        <f t="array" ref="K1333">_xlfn.LET(_xlpm.d,UPPER(TRIM(CLEAN(SUBSTITUTE(F1333,CHAR(160),"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34" spans="2:11" x14ac:dyDescent="0.25">
      <c r="B1334" s="21">
        <v>45917</v>
      </c>
      <c r="C1334" s="2" t="s">
        <v>1</v>
      </c>
      <c r="D1334" s="2" t="s">
        <v>1103</v>
      </c>
      <c r="E1334" s="2" t="s">
        <v>433</v>
      </c>
      <c r="F1334" s="2" t="s">
        <v>814</v>
      </c>
      <c r="G1334" s="5">
        <v>-3</v>
      </c>
      <c r="H1334" s="5">
        <v>21.3</v>
      </c>
      <c r="I1334" s="5">
        <v>-63.9</v>
      </c>
      <c r="J1334" s="5">
        <v>-74935.10000000002</v>
      </c>
      <c r="K1334" s="5" t="str" cm="1">
        <f t="array" ref="K1334">_xlfn.LET(_xlpm.d,UPPER(TRIM(CLEAN(SUBSTITUTE(F1334,CHAR(160),"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35" spans="2:11" x14ac:dyDescent="0.25">
      <c r="B1335" s="21">
        <v>45917</v>
      </c>
      <c r="C1335" s="2" t="s">
        <v>1</v>
      </c>
      <c r="D1335" s="2" t="s">
        <v>248</v>
      </c>
      <c r="E1335" s="2" t="s">
        <v>29</v>
      </c>
      <c r="F1335" s="2" t="s">
        <v>814</v>
      </c>
      <c r="G1335" s="5">
        <v>-18</v>
      </c>
      <c r="H1335" s="5">
        <v>21.3</v>
      </c>
      <c r="I1335" s="5">
        <v>-383.4</v>
      </c>
      <c r="J1335" s="5">
        <v>-75318.500000000015</v>
      </c>
      <c r="K1335" s="5" t="str" cm="1">
        <f t="array" ref="K1335">_xlfn.LET(_xlpm.d,UPPER(TRIM(CLEAN(SUBSTITUTE(F1335,CHAR(160),"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36" spans="2:11" x14ac:dyDescent="0.25">
      <c r="B1336" s="21">
        <v>45918</v>
      </c>
      <c r="C1336" s="2" t="s">
        <v>1</v>
      </c>
      <c r="D1336" s="2" t="s">
        <v>457</v>
      </c>
      <c r="E1336" s="2" t="s">
        <v>99</v>
      </c>
      <c r="F1336" s="2" t="s">
        <v>820</v>
      </c>
      <c r="G1336" s="5">
        <v>-10</v>
      </c>
      <c r="H1336" s="5">
        <v>21.3</v>
      </c>
      <c r="I1336" s="5">
        <v>-213</v>
      </c>
      <c r="J1336" s="5">
        <v>-75531.500000000015</v>
      </c>
      <c r="K1336" s="5" t="str" cm="1">
        <f t="array" ref="K1336">_xlfn.LET(_xlpm.d,UPPER(TRIM(CLEAN(SUBSTITUTE(F1336,CHAR(160),"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37" spans="2:11" x14ac:dyDescent="0.25">
      <c r="B1337" s="21">
        <v>45919</v>
      </c>
      <c r="C1337" s="2" t="s">
        <v>1</v>
      </c>
      <c r="D1337" s="2" t="s">
        <v>250</v>
      </c>
      <c r="E1337" s="2" t="s">
        <v>82</v>
      </c>
      <c r="F1337" s="2" t="s">
        <v>814</v>
      </c>
      <c r="G1337" s="5">
        <v>-1</v>
      </c>
      <c r="H1337" s="5">
        <v>21.3</v>
      </c>
      <c r="I1337" s="5">
        <v>-21.3</v>
      </c>
      <c r="J1337" s="5">
        <v>-75552.800000000017</v>
      </c>
      <c r="K1337" s="5" t="str" cm="1">
        <f t="array" ref="K1337">_xlfn.LET(_xlpm.d,UPPER(TRIM(CLEAN(SUBSTITUTE(F1337,CHAR(160),"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38" spans="2:11" x14ac:dyDescent="0.25">
      <c r="B1338" s="21">
        <v>45919</v>
      </c>
      <c r="C1338" s="2" t="s">
        <v>1</v>
      </c>
      <c r="D1338" s="2" t="s">
        <v>1104</v>
      </c>
      <c r="E1338" s="2" t="s">
        <v>72</v>
      </c>
      <c r="F1338" s="2" t="s">
        <v>814</v>
      </c>
      <c r="G1338" s="5">
        <v>-14</v>
      </c>
      <c r="H1338" s="5">
        <v>21.3</v>
      </c>
      <c r="I1338" s="5">
        <v>-298.2</v>
      </c>
      <c r="J1338" s="5">
        <v>-75851.000000000015</v>
      </c>
      <c r="K1338" s="5" t="str" cm="1">
        <f t="array" ref="K1338">_xlfn.LET(_xlpm.d,UPPER(TRIM(CLEAN(SUBSTITUTE(F1338,CHAR(160),"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39" spans="2:11" x14ac:dyDescent="0.25">
      <c r="B1339" s="21">
        <v>45919</v>
      </c>
      <c r="C1339" s="2" t="s">
        <v>1</v>
      </c>
      <c r="D1339" s="2" t="s">
        <v>1105</v>
      </c>
      <c r="E1339" s="2" t="s">
        <v>807</v>
      </c>
      <c r="F1339" s="2" t="s">
        <v>812</v>
      </c>
      <c r="G1339" s="5">
        <v>-15</v>
      </c>
      <c r="H1339" s="5">
        <v>20.3</v>
      </c>
      <c r="I1339" s="5">
        <v>-304.5</v>
      </c>
      <c r="J1339" s="5">
        <v>-76155.500000000015</v>
      </c>
      <c r="K1339" s="5" t="str" cm="1">
        <f t="array" ref="K1339">_xlfn.LET(_xlpm.d,UPPER(TRIM(CLEAN(SUBSTITUTE(F1339,CHAR(160),"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40" spans="2:11" x14ac:dyDescent="0.25">
      <c r="B1340" s="21">
        <v>45923</v>
      </c>
      <c r="C1340" s="2" t="s">
        <v>1</v>
      </c>
      <c r="D1340" s="2" t="s">
        <v>1106</v>
      </c>
      <c r="E1340" s="2" t="s">
        <v>852</v>
      </c>
      <c r="F1340" s="2" t="s">
        <v>812</v>
      </c>
      <c r="G1340" s="5">
        <v>-21</v>
      </c>
      <c r="H1340" s="5">
        <v>22.99</v>
      </c>
      <c r="I1340" s="5">
        <v>-482.79</v>
      </c>
      <c r="J1340" s="5">
        <v>-76638.290000000008</v>
      </c>
      <c r="K1340" s="5" t="str" cm="1">
        <f t="array" ref="K1340">_xlfn.LET(_xlpm.d,UPPER(TRIM(CLEAN(SUBSTITUTE(F1340,CHAR(160),"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41" spans="2:11" x14ac:dyDescent="0.25">
      <c r="B1341" s="21">
        <v>45923</v>
      </c>
      <c r="C1341" s="2" t="s">
        <v>1</v>
      </c>
      <c r="D1341" s="2" t="s">
        <v>1107</v>
      </c>
      <c r="E1341" s="2" t="s">
        <v>95</v>
      </c>
      <c r="F1341" s="2" t="s">
        <v>814</v>
      </c>
      <c r="G1341" s="5">
        <v>-5</v>
      </c>
      <c r="H1341" s="5">
        <v>21.3</v>
      </c>
      <c r="I1341" s="5">
        <v>-106.5</v>
      </c>
      <c r="J1341" s="5">
        <v>-76744.790000000008</v>
      </c>
      <c r="K1341" s="5" t="str" cm="1">
        <f t="array" ref="K1341">_xlfn.LET(_xlpm.d,UPPER(TRIM(CLEAN(SUBSTITUTE(F1341,CHAR(160),"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42" spans="2:11" x14ac:dyDescent="0.25">
      <c r="B1342" s="21">
        <v>45923</v>
      </c>
      <c r="C1342" s="2" t="s">
        <v>1</v>
      </c>
      <c r="D1342" s="2" t="s">
        <v>1108</v>
      </c>
      <c r="E1342" s="2" t="s">
        <v>72</v>
      </c>
      <c r="F1342" s="2" t="s">
        <v>814</v>
      </c>
      <c r="G1342" s="5">
        <v>-5</v>
      </c>
      <c r="H1342" s="5">
        <v>21.3</v>
      </c>
      <c r="I1342" s="5">
        <v>-106.5</v>
      </c>
      <c r="J1342" s="5">
        <v>-76851.290000000008</v>
      </c>
      <c r="K1342" s="5" t="str" cm="1">
        <f t="array" ref="K1342">_xlfn.LET(_xlpm.d,UPPER(TRIM(CLEAN(SUBSTITUTE(F1342,CHAR(160),"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43" spans="2:11" x14ac:dyDescent="0.25">
      <c r="B1343" s="21">
        <v>45923</v>
      </c>
      <c r="C1343" s="2" t="s">
        <v>1</v>
      </c>
      <c r="D1343" s="2" t="s">
        <v>461</v>
      </c>
      <c r="E1343" s="2" t="s">
        <v>153</v>
      </c>
      <c r="F1343" s="2" t="s">
        <v>814</v>
      </c>
      <c r="G1343" s="5">
        <v>-19</v>
      </c>
      <c r="H1343" s="5">
        <v>21.3</v>
      </c>
      <c r="I1343" s="5">
        <v>-404.7</v>
      </c>
      <c r="J1343" s="5">
        <v>-77255.990000000005</v>
      </c>
      <c r="K1343" s="5" t="str" cm="1">
        <f t="array" ref="K1343">_xlfn.LET(_xlpm.d,UPPER(TRIM(CLEAN(SUBSTITUTE(F1343,CHAR(160),"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44" spans="2:11" x14ac:dyDescent="0.25">
      <c r="B1344" s="21">
        <v>45923</v>
      </c>
      <c r="C1344" s="2" t="s">
        <v>1</v>
      </c>
      <c r="D1344" s="2" t="s">
        <v>462</v>
      </c>
      <c r="E1344" s="2" t="s">
        <v>159</v>
      </c>
      <c r="F1344" s="2" t="s">
        <v>814</v>
      </c>
      <c r="G1344" s="5">
        <v>-3</v>
      </c>
      <c r="H1344" s="5">
        <v>21.3</v>
      </c>
      <c r="I1344" s="5">
        <v>-63.9</v>
      </c>
      <c r="J1344" s="5">
        <v>-77319.89</v>
      </c>
      <c r="K1344" s="5" t="str" cm="1">
        <f t="array" ref="K1344">_xlfn.LET(_xlpm.d,UPPER(TRIM(CLEAN(SUBSTITUTE(F1344,CHAR(160),"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45" spans="2:11" x14ac:dyDescent="0.25">
      <c r="B1345" s="21">
        <v>45925</v>
      </c>
      <c r="C1345" s="2" t="s">
        <v>1</v>
      </c>
      <c r="D1345" s="2" t="s">
        <v>633</v>
      </c>
      <c r="E1345" s="2" t="s">
        <v>99</v>
      </c>
      <c r="F1345" s="2" t="s">
        <v>814</v>
      </c>
      <c r="G1345" s="5">
        <v>-1</v>
      </c>
      <c r="H1345" s="5">
        <v>21.3</v>
      </c>
      <c r="I1345" s="5">
        <v>-21.3</v>
      </c>
      <c r="J1345" s="5">
        <v>-77341.19</v>
      </c>
      <c r="K1345" s="5" t="str" cm="1">
        <f t="array" ref="K1345">_xlfn.LET(_xlpm.d,UPPER(TRIM(CLEAN(SUBSTITUTE(F1345,CHAR(160),"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46" spans="2:11" x14ac:dyDescent="0.25">
      <c r="B1346" s="21">
        <v>45925</v>
      </c>
      <c r="C1346" s="2" t="s">
        <v>1</v>
      </c>
      <c r="D1346" s="2" t="s">
        <v>1109</v>
      </c>
      <c r="E1346" s="2" t="s">
        <v>433</v>
      </c>
      <c r="F1346" s="2" t="s">
        <v>814</v>
      </c>
      <c r="G1346" s="5">
        <v>-1</v>
      </c>
      <c r="H1346" s="5">
        <v>21.3</v>
      </c>
      <c r="I1346" s="5">
        <v>-21.3</v>
      </c>
      <c r="J1346" s="5">
        <v>-77362.490000000005</v>
      </c>
      <c r="K1346" s="5" t="str" cm="1">
        <f t="array" ref="K1346">_xlfn.LET(_xlpm.d,UPPER(TRIM(CLEAN(SUBSTITUTE(F1346,CHAR(160),"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47" spans="2:11" x14ac:dyDescent="0.25">
      <c r="B1347" s="21">
        <v>45926</v>
      </c>
      <c r="C1347" s="2" t="s">
        <v>1</v>
      </c>
      <c r="D1347" s="2" t="s">
        <v>1110</v>
      </c>
      <c r="E1347" s="2" t="s">
        <v>311</v>
      </c>
      <c r="F1347" s="2" t="s">
        <v>814</v>
      </c>
      <c r="G1347" s="5">
        <v>-3</v>
      </c>
      <c r="H1347" s="5">
        <v>22.99</v>
      </c>
      <c r="I1347" s="5">
        <v>-68.97</v>
      </c>
      <c r="J1347" s="5">
        <v>-77431.460000000006</v>
      </c>
      <c r="K1347" s="5" t="str" cm="1">
        <f t="array" ref="K1347">_xlfn.LET(_xlpm.d,UPPER(TRIM(CLEAN(SUBSTITUTE(F1347,CHAR(160),"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48" spans="2:11" x14ac:dyDescent="0.25">
      <c r="B1348" s="21">
        <v>45926</v>
      </c>
      <c r="C1348" s="2" t="s">
        <v>1</v>
      </c>
      <c r="D1348" s="2" t="s">
        <v>1111</v>
      </c>
      <c r="E1348" s="2" t="s">
        <v>791</v>
      </c>
      <c r="F1348" s="2" t="s">
        <v>814</v>
      </c>
      <c r="G1348" s="5">
        <v>-6</v>
      </c>
      <c r="H1348" s="5">
        <v>21.3</v>
      </c>
      <c r="I1348" s="5">
        <v>-127.8</v>
      </c>
      <c r="J1348" s="5">
        <v>-77559.260000000009</v>
      </c>
      <c r="K1348" s="5" t="str" cm="1">
        <f t="array" ref="K1348">_xlfn.LET(_xlpm.d,UPPER(TRIM(CLEAN(SUBSTITUTE(F1348,CHAR(160),"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49" spans="2:11" x14ac:dyDescent="0.25">
      <c r="B1349" s="21">
        <v>45926</v>
      </c>
      <c r="C1349" s="2" t="s">
        <v>1</v>
      </c>
      <c r="D1349" s="2" t="s">
        <v>721</v>
      </c>
      <c r="E1349" s="2" t="s">
        <v>110</v>
      </c>
      <c r="F1349" s="2" t="s">
        <v>814</v>
      </c>
      <c r="G1349" s="5">
        <v>-3</v>
      </c>
      <c r="H1349" s="5">
        <v>21.3</v>
      </c>
      <c r="I1349" s="5">
        <v>-63.9</v>
      </c>
      <c r="J1349" s="5">
        <v>-77623.16</v>
      </c>
      <c r="K1349" s="5" t="str" cm="1">
        <f t="array" ref="K1349">_xlfn.LET(_xlpm.d,UPPER(TRIM(CLEAN(SUBSTITUTE(F1349,CHAR(160),"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50" spans="2:11" x14ac:dyDescent="0.25">
      <c r="B1350" s="21">
        <v>45926</v>
      </c>
      <c r="C1350" s="2" t="s">
        <v>1</v>
      </c>
      <c r="D1350" s="2" t="s">
        <v>1112</v>
      </c>
      <c r="E1350" s="2" t="s">
        <v>53</v>
      </c>
      <c r="F1350" s="2" t="s">
        <v>814</v>
      </c>
      <c r="G1350" s="5">
        <v>-20</v>
      </c>
      <c r="H1350" s="5">
        <v>21.3</v>
      </c>
      <c r="I1350" s="5">
        <v>-426</v>
      </c>
      <c r="J1350" s="5">
        <v>-78049.16</v>
      </c>
      <c r="K1350" s="5" t="str" cm="1">
        <f t="array" ref="K1350">_xlfn.LET(_xlpm.d,UPPER(TRIM(CLEAN(SUBSTITUTE(F1350,CHAR(160),"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51" spans="2:11" x14ac:dyDescent="0.25">
      <c r="B1351" s="21">
        <v>45926</v>
      </c>
      <c r="C1351" s="2" t="s">
        <v>1</v>
      </c>
      <c r="D1351" s="2" t="s">
        <v>1113</v>
      </c>
      <c r="E1351" s="2" t="s">
        <v>143</v>
      </c>
      <c r="F1351" s="2" t="s">
        <v>814</v>
      </c>
      <c r="G1351" s="5">
        <v>-8</v>
      </c>
      <c r="H1351" s="5">
        <v>22.9</v>
      </c>
      <c r="I1351" s="5">
        <v>-183.2</v>
      </c>
      <c r="J1351" s="5">
        <v>-78232.36</v>
      </c>
      <c r="K1351" s="5" t="str" cm="1">
        <f t="array" ref="K1351">_xlfn.LET(_xlpm.d,UPPER(TRIM(CLEAN(SUBSTITUTE(F1351,CHAR(160),"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52" spans="2:11" x14ac:dyDescent="0.25">
      <c r="B1352" s="21">
        <v>45930</v>
      </c>
      <c r="C1352" s="2" t="s">
        <v>1</v>
      </c>
      <c r="D1352" s="2" t="s">
        <v>1114</v>
      </c>
      <c r="E1352" s="2" t="s">
        <v>829</v>
      </c>
      <c r="F1352" s="2" t="s">
        <v>814</v>
      </c>
      <c r="G1352" s="5">
        <v>-10</v>
      </c>
      <c r="H1352" s="5">
        <v>21.3</v>
      </c>
      <c r="I1352" s="5">
        <v>-213</v>
      </c>
      <c r="J1352" s="5">
        <v>-78445.36</v>
      </c>
      <c r="K1352" s="5" t="str" cm="1">
        <f t="array" ref="K1352">_xlfn.LET(_xlpm.d,UPPER(TRIM(CLEAN(SUBSTITUTE(F1352,CHAR(160),"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53" spans="2:11" x14ac:dyDescent="0.25">
      <c r="B1353" s="21">
        <v>45930</v>
      </c>
      <c r="C1353" s="2" t="s">
        <v>1</v>
      </c>
      <c r="D1353" s="2" t="s">
        <v>1115</v>
      </c>
      <c r="E1353" s="2" t="s">
        <v>95</v>
      </c>
      <c r="F1353" s="2" t="s">
        <v>814</v>
      </c>
      <c r="G1353" s="5">
        <v>-5</v>
      </c>
      <c r="H1353" s="5">
        <v>21.3</v>
      </c>
      <c r="I1353" s="5">
        <v>-106.5</v>
      </c>
      <c r="J1353" s="5">
        <v>-78551.86</v>
      </c>
      <c r="K1353" s="5" t="str" cm="1">
        <f t="array" ref="K1353">_xlfn.LET(_xlpm.d,UPPER(TRIM(CLEAN(SUBSTITUTE(F1353,CHAR(160),"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54" spans="2:11" x14ac:dyDescent="0.25">
      <c r="B1354" s="21">
        <v>45930</v>
      </c>
      <c r="C1354" s="2" t="s">
        <v>1</v>
      </c>
      <c r="D1354" s="2" t="s">
        <v>1116</v>
      </c>
      <c r="E1354" s="2" t="s">
        <v>29</v>
      </c>
      <c r="F1354" s="2" t="s">
        <v>814</v>
      </c>
      <c r="G1354" s="5">
        <v>-6</v>
      </c>
      <c r="H1354" s="5">
        <v>21.3</v>
      </c>
      <c r="I1354" s="5">
        <v>-127.8</v>
      </c>
      <c r="J1354" s="5">
        <v>-78679.66</v>
      </c>
      <c r="K1354" s="5" t="str" cm="1">
        <f t="array" ref="K1354">_xlfn.LET(_xlpm.d,UPPER(TRIM(CLEAN(SUBSTITUTE(F1354,CHAR(160),"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55" spans="2:11" x14ac:dyDescent="0.25">
      <c r="B1355" s="21">
        <v>45930</v>
      </c>
      <c r="C1355" s="2" t="s">
        <v>1</v>
      </c>
      <c r="D1355" s="2" t="s">
        <v>1117</v>
      </c>
      <c r="E1355" s="2" t="s">
        <v>82</v>
      </c>
      <c r="F1355" s="2" t="s">
        <v>814</v>
      </c>
      <c r="G1355" s="5">
        <v>-14</v>
      </c>
      <c r="H1355" s="5">
        <v>21.3</v>
      </c>
      <c r="I1355" s="5">
        <v>-298.2</v>
      </c>
      <c r="J1355" s="5">
        <v>-78977.86</v>
      </c>
      <c r="K1355" s="5" t="str" cm="1">
        <f t="array" ref="K1355">_xlfn.LET(_xlpm.d,UPPER(TRIM(CLEAN(SUBSTITUTE(F1355,CHAR(160),"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56" spans="2:11" x14ac:dyDescent="0.25">
      <c r="B1356" s="21">
        <v>45932</v>
      </c>
      <c r="C1356" s="2" t="s">
        <v>1</v>
      </c>
      <c r="D1356" s="2" t="s">
        <v>1118</v>
      </c>
      <c r="E1356" s="2" t="s">
        <v>74</v>
      </c>
      <c r="F1356" s="2" t="s">
        <v>814</v>
      </c>
      <c r="G1356" s="5">
        <v>-9</v>
      </c>
      <c r="H1356" s="5">
        <v>21.3</v>
      </c>
      <c r="I1356" s="5">
        <v>-191.7</v>
      </c>
      <c r="J1356" s="5">
        <v>-79169.56</v>
      </c>
      <c r="K1356" s="5" t="str" cm="1">
        <f t="array" ref="K1356">_xlfn.LET(_xlpm.d,UPPER(TRIM(CLEAN(SUBSTITUTE(F1356,CHAR(160),"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57" spans="2:11" x14ac:dyDescent="0.25">
      <c r="B1357" s="21">
        <v>45932</v>
      </c>
      <c r="C1357" s="2" t="s">
        <v>1</v>
      </c>
      <c r="D1357" s="2" t="s">
        <v>724</v>
      </c>
      <c r="E1357" s="2" t="s">
        <v>99</v>
      </c>
      <c r="F1357" s="2" t="s">
        <v>814</v>
      </c>
      <c r="G1357" s="5">
        <v>-1</v>
      </c>
      <c r="H1357" s="5">
        <v>21.3</v>
      </c>
      <c r="I1357" s="5">
        <v>-21.3</v>
      </c>
      <c r="J1357" s="5">
        <v>-79190.86</v>
      </c>
      <c r="K1357" s="5" t="str" cm="1">
        <f t="array" ref="K1357">_xlfn.LET(_xlpm.d,UPPER(TRIM(CLEAN(SUBSTITUTE(F1357,CHAR(160),"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58" spans="2:11" x14ac:dyDescent="0.25">
      <c r="B1358" s="21">
        <v>45933</v>
      </c>
      <c r="C1358" s="2" t="s">
        <v>1</v>
      </c>
      <c r="D1358" s="2" t="s">
        <v>318</v>
      </c>
      <c r="E1358" s="2" t="s">
        <v>143</v>
      </c>
      <c r="F1358" s="2" t="s">
        <v>812</v>
      </c>
      <c r="G1358" s="5">
        <v>-2</v>
      </c>
      <c r="H1358" s="5">
        <v>22.9</v>
      </c>
      <c r="I1358" s="5">
        <v>-45.8</v>
      </c>
      <c r="J1358" s="5">
        <v>-79236.66</v>
      </c>
      <c r="K1358" s="5" t="str" cm="1">
        <f t="array" ref="K1358">_xlfn.LET(_xlpm.d,UPPER(TRIM(CLEAN(SUBSTITUTE(F1358,CHAR(160),"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59" spans="2:11" x14ac:dyDescent="0.25">
      <c r="B1359" s="21">
        <v>45933</v>
      </c>
      <c r="C1359" s="2" t="s">
        <v>1</v>
      </c>
      <c r="D1359" s="2" t="s">
        <v>636</v>
      </c>
      <c r="E1359" s="2" t="s">
        <v>62</v>
      </c>
      <c r="F1359" s="2" t="s">
        <v>814</v>
      </c>
      <c r="G1359" s="5">
        <v>-3</v>
      </c>
      <c r="H1359" s="5">
        <v>21.3</v>
      </c>
      <c r="I1359" s="5">
        <v>-63.9</v>
      </c>
      <c r="J1359" s="5">
        <v>-79300.56</v>
      </c>
      <c r="K1359" s="5" t="str" cm="1">
        <f t="array" ref="K1359">_xlfn.LET(_xlpm.d,UPPER(TRIM(CLEAN(SUBSTITUTE(F1359,CHAR(160),"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60" spans="2:11" x14ac:dyDescent="0.25">
      <c r="B1360" s="21">
        <v>45933</v>
      </c>
      <c r="C1360" s="2" t="s">
        <v>1</v>
      </c>
      <c r="D1360" s="2" t="s">
        <v>260</v>
      </c>
      <c r="E1360" s="2" t="s">
        <v>76</v>
      </c>
      <c r="F1360" s="2" t="s">
        <v>814</v>
      </c>
      <c r="G1360" s="5">
        <v>-2</v>
      </c>
      <c r="H1360" s="5">
        <v>21.3</v>
      </c>
      <c r="I1360" s="5">
        <v>-42.6</v>
      </c>
      <c r="J1360" s="5">
        <v>-79343.16</v>
      </c>
      <c r="K1360" s="5" t="str" cm="1">
        <f t="array" ref="K1360">_xlfn.LET(_xlpm.d,UPPER(TRIM(CLEAN(SUBSTITUTE(F1360,CHAR(160),"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61" spans="2:11" x14ac:dyDescent="0.25">
      <c r="B1361" s="21">
        <v>45933</v>
      </c>
      <c r="C1361" s="2" t="s">
        <v>1</v>
      </c>
      <c r="D1361" s="2" t="s">
        <v>1119</v>
      </c>
      <c r="E1361" s="2" t="s">
        <v>403</v>
      </c>
      <c r="F1361" s="2" t="s">
        <v>814</v>
      </c>
      <c r="G1361" s="5">
        <v>-2</v>
      </c>
      <c r="H1361" s="5">
        <v>21.3</v>
      </c>
      <c r="I1361" s="5">
        <v>-42.6</v>
      </c>
      <c r="J1361" s="5">
        <v>-79385.760000000009</v>
      </c>
      <c r="K1361" s="5" t="str" cm="1">
        <f t="array" ref="K1361">_xlfn.LET(_xlpm.d,UPPER(TRIM(CLEAN(SUBSTITUTE(F1361,CHAR(160),"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62" spans="2:11" x14ac:dyDescent="0.25">
      <c r="B1362" s="21">
        <v>45933</v>
      </c>
      <c r="C1362" s="2" t="s">
        <v>1</v>
      </c>
      <c r="D1362" s="2" t="s">
        <v>1120</v>
      </c>
      <c r="E1362" s="2" t="s">
        <v>3</v>
      </c>
      <c r="F1362" s="2" t="s">
        <v>812</v>
      </c>
      <c r="G1362" s="5">
        <v>-12</v>
      </c>
      <c r="H1362" s="5">
        <v>20.25</v>
      </c>
      <c r="I1362" s="5">
        <v>-243</v>
      </c>
      <c r="J1362" s="5">
        <v>-79628.760000000009</v>
      </c>
      <c r="K1362" s="5" t="str" cm="1">
        <f t="array" ref="K1362">_xlfn.LET(_xlpm.d,UPPER(TRIM(CLEAN(SUBSTITUTE(F1362,CHAR(160),"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63" spans="2:11" x14ac:dyDescent="0.25">
      <c r="B1363" s="21">
        <v>45936</v>
      </c>
      <c r="C1363" s="2" t="s">
        <v>1</v>
      </c>
      <c r="D1363" s="2" t="s">
        <v>1121</v>
      </c>
      <c r="E1363" s="2" t="s">
        <v>465</v>
      </c>
      <c r="F1363" s="2" t="s">
        <v>814</v>
      </c>
      <c r="G1363" s="5">
        <v>-4</v>
      </c>
      <c r="H1363" s="5">
        <v>21.3</v>
      </c>
      <c r="I1363" s="5">
        <v>-85.2</v>
      </c>
      <c r="J1363" s="5">
        <v>-79713.960000000006</v>
      </c>
      <c r="K1363" s="5" t="str" cm="1">
        <f t="array" ref="K1363">_xlfn.LET(_xlpm.d,UPPER(TRIM(CLEAN(SUBSTITUTE(F1363,CHAR(160),"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64" spans="2:11" x14ac:dyDescent="0.25">
      <c r="B1364" s="21">
        <v>45937</v>
      </c>
      <c r="C1364" s="2" t="s">
        <v>1</v>
      </c>
      <c r="D1364" s="2" t="s">
        <v>1122</v>
      </c>
      <c r="E1364" s="2" t="s">
        <v>153</v>
      </c>
      <c r="F1364" s="2" t="s">
        <v>814</v>
      </c>
      <c r="G1364" s="5">
        <v>-11</v>
      </c>
      <c r="H1364" s="5">
        <v>21.3</v>
      </c>
      <c r="I1364" s="5">
        <v>-234.3</v>
      </c>
      <c r="J1364" s="5">
        <v>-79948.260000000009</v>
      </c>
      <c r="K1364" s="5" t="str" cm="1">
        <f t="array" ref="K1364">_xlfn.LET(_xlpm.d,UPPER(TRIM(CLEAN(SUBSTITUTE(F1364,CHAR(160),"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65" spans="2:11" x14ac:dyDescent="0.25">
      <c r="B1365" s="21">
        <v>45937</v>
      </c>
      <c r="C1365" s="2" t="s">
        <v>1</v>
      </c>
      <c r="D1365" s="2" t="s">
        <v>471</v>
      </c>
      <c r="E1365" s="2" t="s">
        <v>60</v>
      </c>
      <c r="F1365" s="2" t="s">
        <v>814</v>
      </c>
      <c r="G1365" s="5">
        <v>-28</v>
      </c>
      <c r="H1365" s="5">
        <v>21.3</v>
      </c>
      <c r="I1365" s="5">
        <v>-596.4</v>
      </c>
      <c r="J1365" s="5">
        <v>-80544.66</v>
      </c>
      <c r="K1365" s="5" t="str" cm="1">
        <f t="array" ref="K1365">_xlfn.LET(_xlpm.d,UPPER(TRIM(CLEAN(SUBSTITUTE(F1365,CHAR(160),"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66" spans="2:11" x14ac:dyDescent="0.25">
      <c r="B1366" s="21">
        <v>45937</v>
      </c>
      <c r="C1366" s="2" t="s">
        <v>1</v>
      </c>
      <c r="D1366" s="2" t="s">
        <v>1123</v>
      </c>
      <c r="E1366" s="2" t="s">
        <v>72</v>
      </c>
      <c r="F1366" s="2" t="s">
        <v>814</v>
      </c>
      <c r="G1366" s="5">
        <v>-22</v>
      </c>
      <c r="H1366" s="5">
        <v>21.3</v>
      </c>
      <c r="I1366" s="5">
        <v>-468.6</v>
      </c>
      <c r="J1366" s="5">
        <v>-81013.260000000009</v>
      </c>
      <c r="K1366" s="5" t="str" cm="1">
        <f t="array" ref="K1366">_xlfn.LET(_xlpm.d,UPPER(TRIM(CLEAN(SUBSTITUTE(F1366,CHAR(160),"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67" spans="2:11" x14ac:dyDescent="0.25">
      <c r="B1367" s="21">
        <v>45937</v>
      </c>
      <c r="C1367" s="2" t="s">
        <v>1</v>
      </c>
      <c r="D1367" s="2" t="s">
        <v>1124</v>
      </c>
      <c r="E1367" s="2" t="s">
        <v>9</v>
      </c>
      <c r="F1367" s="2" t="s">
        <v>814</v>
      </c>
      <c r="G1367" s="5">
        <v>-10</v>
      </c>
      <c r="H1367" s="5">
        <v>21.3</v>
      </c>
      <c r="I1367" s="5">
        <v>-213</v>
      </c>
      <c r="J1367" s="5">
        <v>-81226.260000000009</v>
      </c>
      <c r="K1367" s="5" t="str" cm="1">
        <f t="array" ref="K1367">_xlfn.LET(_xlpm.d,UPPER(TRIM(CLEAN(SUBSTITUTE(F1367,CHAR(160),"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68" spans="2:11" x14ac:dyDescent="0.25">
      <c r="B1368" s="21">
        <v>45938</v>
      </c>
      <c r="C1368" s="2" t="s">
        <v>1</v>
      </c>
      <c r="D1368" s="2" t="s">
        <v>473</v>
      </c>
      <c r="E1368" s="2" t="s">
        <v>446</v>
      </c>
      <c r="F1368" s="2" t="s">
        <v>814</v>
      </c>
      <c r="G1368" s="5">
        <v>-7</v>
      </c>
      <c r="H1368" s="5">
        <v>21.3</v>
      </c>
      <c r="I1368" s="5">
        <v>-149.1</v>
      </c>
      <c r="J1368" s="5">
        <v>-81375.360000000015</v>
      </c>
      <c r="K1368" s="5" t="str" cm="1">
        <f t="array" ref="K1368">_xlfn.LET(_xlpm.d,UPPER(TRIM(CLEAN(SUBSTITUTE(F1368,CHAR(160),"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69" spans="2:11" x14ac:dyDescent="0.25">
      <c r="B1369" s="21">
        <v>45938</v>
      </c>
      <c r="C1369" s="2" t="s">
        <v>1</v>
      </c>
      <c r="D1369" s="2" t="s">
        <v>1125</v>
      </c>
      <c r="E1369" s="2" t="s">
        <v>807</v>
      </c>
      <c r="F1369" s="2" t="s">
        <v>814</v>
      </c>
      <c r="G1369" s="5">
        <v>-6</v>
      </c>
      <c r="H1369" s="5">
        <v>20.3</v>
      </c>
      <c r="I1369" s="5">
        <v>-121.8</v>
      </c>
      <c r="J1369" s="5">
        <v>-81497.160000000018</v>
      </c>
      <c r="K1369" s="5" t="str" cm="1">
        <f t="array" ref="K1369">_xlfn.LET(_xlpm.d,UPPER(TRIM(CLEAN(SUBSTITUTE(F1369,CHAR(160),"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70" spans="2:11" x14ac:dyDescent="0.25">
      <c r="B1370" s="21">
        <v>45938</v>
      </c>
      <c r="C1370" s="2" t="s">
        <v>1</v>
      </c>
      <c r="D1370" s="2" t="s">
        <v>1126</v>
      </c>
      <c r="E1370" s="2" t="s">
        <v>65</v>
      </c>
      <c r="F1370" s="2" t="s">
        <v>814</v>
      </c>
      <c r="G1370" s="5">
        <v>-8</v>
      </c>
      <c r="H1370" s="5">
        <v>21.3</v>
      </c>
      <c r="I1370" s="5">
        <v>-170.4</v>
      </c>
      <c r="J1370" s="5">
        <v>-81667.560000000012</v>
      </c>
      <c r="K1370" s="5" t="str" cm="1">
        <f t="array" ref="K1370">_xlfn.LET(_xlpm.d,UPPER(TRIM(CLEAN(SUBSTITUTE(F1370,CHAR(160),"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71" spans="2:11" x14ac:dyDescent="0.25">
      <c r="B1371" s="21">
        <v>45939</v>
      </c>
      <c r="C1371" s="2" t="s">
        <v>1</v>
      </c>
      <c r="D1371" s="2" t="s">
        <v>1127</v>
      </c>
      <c r="E1371" s="2" t="s">
        <v>19</v>
      </c>
      <c r="F1371" s="2" t="s">
        <v>814</v>
      </c>
      <c r="G1371" s="5">
        <v>-5</v>
      </c>
      <c r="H1371" s="5">
        <v>21.3</v>
      </c>
      <c r="I1371" s="5">
        <v>-106.5</v>
      </c>
      <c r="J1371" s="5">
        <v>-81774.060000000012</v>
      </c>
      <c r="K1371" s="5" t="str" cm="1">
        <f t="array" ref="K1371">_xlfn.LET(_xlpm.d,UPPER(TRIM(CLEAN(SUBSTITUTE(F1371,CHAR(160),"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72" spans="2:11" x14ac:dyDescent="0.25">
      <c r="B1372" s="21">
        <v>45939</v>
      </c>
      <c r="C1372" s="2" t="s">
        <v>1</v>
      </c>
      <c r="D1372" s="2" t="s">
        <v>1128</v>
      </c>
      <c r="E1372" s="2" t="s">
        <v>324</v>
      </c>
      <c r="F1372" s="2" t="s">
        <v>814</v>
      </c>
      <c r="G1372" s="5">
        <v>-2</v>
      </c>
      <c r="H1372" s="5">
        <v>22.99</v>
      </c>
      <c r="I1372" s="5">
        <v>-45.98</v>
      </c>
      <c r="J1372" s="5">
        <v>-81820.040000000008</v>
      </c>
      <c r="K1372" s="5" t="str" cm="1">
        <f t="array" ref="K1372">_xlfn.LET(_xlpm.d,UPPER(TRIM(CLEAN(SUBSTITUTE(F1372,CHAR(160),"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73" spans="2:11" x14ac:dyDescent="0.25">
      <c r="B1373" s="21">
        <v>45940</v>
      </c>
      <c r="C1373" s="2" t="s">
        <v>1</v>
      </c>
      <c r="D1373" s="2" t="s">
        <v>319</v>
      </c>
      <c r="E1373" s="2" t="s">
        <v>143</v>
      </c>
      <c r="F1373" s="2" t="s">
        <v>812</v>
      </c>
      <c r="G1373" s="5">
        <v>-11</v>
      </c>
      <c r="H1373" s="5">
        <v>22.9</v>
      </c>
      <c r="I1373" s="5">
        <v>-251.9</v>
      </c>
      <c r="J1373" s="5">
        <v>-82071.94</v>
      </c>
      <c r="K1373" s="5" t="str" cm="1">
        <f t="array" ref="K1373">_xlfn.LET(_xlpm.d,UPPER(TRIM(CLEAN(SUBSTITUTE(F1373,CHAR(160),"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74" spans="2:11" x14ac:dyDescent="0.25">
      <c r="B1374" s="21">
        <v>45940</v>
      </c>
      <c r="C1374" s="2" t="s">
        <v>1</v>
      </c>
      <c r="D1374" s="2" t="s">
        <v>1129</v>
      </c>
      <c r="E1374" s="2" t="s">
        <v>1130</v>
      </c>
      <c r="F1374" s="2" t="s">
        <v>814</v>
      </c>
      <c r="G1374" s="5">
        <v>-5</v>
      </c>
      <c r="H1374" s="5">
        <v>21.3</v>
      </c>
      <c r="I1374" s="5">
        <v>-106.5</v>
      </c>
      <c r="J1374" s="5">
        <v>-82178.44</v>
      </c>
      <c r="K1374" s="5" t="str" cm="1">
        <f t="array" ref="K1374">_xlfn.LET(_xlpm.d,UPPER(TRIM(CLEAN(SUBSTITUTE(F1374,CHAR(160),"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75" spans="2:11" x14ac:dyDescent="0.25">
      <c r="B1375" s="21">
        <v>45940</v>
      </c>
      <c r="C1375" s="2" t="s">
        <v>1</v>
      </c>
      <c r="D1375" s="2" t="s">
        <v>1131</v>
      </c>
      <c r="E1375" s="2" t="s">
        <v>82</v>
      </c>
      <c r="F1375" s="2" t="s">
        <v>814</v>
      </c>
      <c r="G1375" s="5">
        <v>-1</v>
      </c>
      <c r="H1375" s="5">
        <v>21.3</v>
      </c>
      <c r="I1375" s="5">
        <v>-21.3</v>
      </c>
      <c r="J1375" s="5">
        <v>-82199.740000000005</v>
      </c>
      <c r="K1375" s="5" t="str" cm="1">
        <f t="array" ref="K1375">_xlfn.LET(_xlpm.d,UPPER(TRIM(CLEAN(SUBSTITUTE(F1375,CHAR(160),"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76" spans="2:11" x14ac:dyDescent="0.25">
      <c r="B1376" s="21">
        <v>45944</v>
      </c>
      <c r="C1376" s="2" t="s">
        <v>1</v>
      </c>
      <c r="D1376" s="2" t="s">
        <v>264</v>
      </c>
      <c r="E1376" s="2" t="s">
        <v>148</v>
      </c>
      <c r="F1376" s="2" t="s">
        <v>814</v>
      </c>
      <c r="G1376" s="5">
        <v>-16</v>
      </c>
      <c r="H1376" s="5">
        <v>21.3</v>
      </c>
      <c r="I1376" s="5">
        <v>-340.8</v>
      </c>
      <c r="J1376" s="5">
        <v>-82540.540000000008</v>
      </c>
      <c r="K1376" s="5" t="str" cm="1">
        <f t="array" ref="K1376">_xlfn.LET(_xlpm.d,UPPER(TRIM(CLEAN(SUBSTITUTE(F1376,CHAR(160),"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77" spans="2:11" x14ac:dyDescent="0.25">
      <c r="B1377" s="21">
        <v>45946</v>
      </c>
      <c r="C1377" s="2" t="s">
        <v>1</v>
      </c>
      <c r="D1377" s="2" t="s">
        <v>479</v>
      </c>
      <c r="E1377" s="2" t="s">
        <v>38</v>
      </c>
      <c r="F1377" s="2" t="s">
        <v>814</v>
      </c>
      <c r="G1377" s="5">
        <v>-2</v>
      </c>
      <c r="H1377" s="5">
        <v>21.3</v>
      </c>
      <c r="I1377" s="5">
        <v>-42.6</v>
      </c>
      <c r="J1377" s="5">
        <v>-82583.140000000014</v>
      </c>
      <c r="K1377" s="5" t="str" cm="1">
        <f t="array" ref="K1377">_xlfn.LET(_xlpm.d,UPPER(TRIM(CLEAN(SUBSTITUTE(F1377,CHAR(160),"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78" spans="2:11" x14ac:dyDescent="0.25">
      <c r="B1378" s="21">
        <v>45946</v>
      </c>
      <c r="C1378" s="2" t="s">
        <v>1</v>
      </c>
      <c r="D1378" s="2" t="s">
        <v>1132</v>
      </c>
      <c r="E1378" s="2" t="s">
        <v>1064</v>
      </c>
      <c r="F1378" s="2" t="s">
        <v>812</v>
      </c>
      <c r="G1378" s="5">
        <v>-32</v>
      </c>
      <c r="H1378" s="5">
        <v>22.99</v>
      </c>
      <c r="I1378" s="5">
        <v>-735.68</v>
      </c>
      <c r="J1378" s="5">
        <v>-83318.820000000007</v>
      </c>
      <c r="K1378" s="5" t="str" cm="1">
        <f t="array" ref="K1378">_xlfn.LET(_xlpm.d,UPPER(TRIM(CLEAN(SUBSTITUTE(F1378,CHAR(160),"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79" spans="2:11" x14ac:dyDescent="0.25">
      <c r="B1379" s="21">
        <v>45947</v>
      </c>
      <c r="C1379" s="2" t="s">
        <v>1</v>
      </c>
      <c r="D1379" s="2" t="s">
        <v>1133</v>
      </c>
      <c r="E1379" s="2" t="s">
        <v>24</v>
      </c>
      <c r="F1379" s="2" t="s">
        <v>814</v>
      </c>
      <c r="G1379" s="5">
        <v>-15</v>
      </c>
      <c r="H1379" s="5">
        <v>21.3</v>
      </c>
      <c r="I1379" s="5">
        <v>-319.5</v>
      </c>
      <c r="J1379" s="5">
        <v>-83638.320000000007</v>
      </c>
      <c r="K1379" s="5" t="str" cm="1">
        <f t="array" ref="K1379">_xlfn.LET(_xlpm.d,UPPER(TRIM(CLEAN(SUBSTITUTE(F1379,CHAR(160),"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80" spans="2:11" x14ac:dyDescent="0.25">
      <c r="B1380" s="21">
        <v>45947</v>
      </c>
      <c r="C1380" s="2" t="s">
        <v>1</v>
      </c>
      <c r="D1380" s="2" t="s">
        <v>1134</v>
      </c>
      <c r="E1380" s="2" t="s">
        <v>110</v>
      </c>
      <c r="F1380" s="2" t="s">
        <v>814</v>
      </c>
      <c r="G1380" s="5">
        <v>-7</v>
      </c>
      <c r="H1380" s="5">
        <v>21</v>
      </c>
      <c r="I1380" s="5">
        <v>-147</v>
      </c>
      <c r="J1380" s="5">
        <v>-83785.320000000007</v>
      </c>
      <c r="K1380" s="5" t="str" cm="1">
        <f t="array" ref="K1380">_xlfn.LET(_xlpm.d,UPPER(TRIM(CLEAN(SUBSTITUTE(F1380,CHAR(160),"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81" spans="2:11" x14ac:dyDescent="0.25">
      <c r="B1381" s="21">
        <v>45947</v>
      </c>
      <c r="C1381" s="2" t="s">
        <v>1</v>
      </c>
      <c r="D1381" s="2" t="s">
        <v>1135</v>
      </c>
      <c r="E1381" s="2" t="s">
        <v>82</v>
      </c>
      <c r="F1381" s="2" t="s">
        <v>814</v>
      </c>
      <c r="G1381" s="5">
        <v>-12</v>
      </c>
      <c r="H1381" s="5">
        <v>21.3</v>
      </c>
      <c r="I1381" s="5">
        <v>-255.6</v>
      </c>
      <c r="J1381" s="5">
        <v>-84040.920000000013</v>
      </c>
      <c r="K1381" s="5" t="str" cm="1">
        <f t="array" ref="K1381">_xlfn.LET(_xlpm.d,UPPER(TRIM(CLEAN(SUBSTITUTE(F1381,CHAR(160),"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82" spans="2:11" x14ac:dyDescent="0.25">
      <c r="B1382" s="21">
        <v>45947</v>
      </c>
      <c r="C1382" s="2" t="s">
        <v>1</v>
      </c>
      <c r="D1382" s="2" t="s">
        <v>1136</v>
      </c>
      <c r="E1382" s="2" t="s">
        <v>829</v>
      </c>
      <c r="F1382" s="2" t="s">
        <v>814</v>
      </c>
      <c r="G1382" s="5">
        <v>-13</v>
      </c>
      <c r="H1382" s="5">
        <v>21.3</v>
      </c>
      <c r="I1382" s="5">
        <v>-276.89999999999998</v>
      </c>
      <c r="J1382" s="5">
        <v>-84317.82</v>
      </c>
      <c r="K1382" s="5" t="str" cm="1">
        <f t="array" ref="K1382">_xlfn.LET(_xlpm.d,UPPER(TRIM(CLEAN(SUBSTITUTE(F1382,CHAR(160),"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83" spans="2:11" x14ac:dyDescent="0.25">
      <c r="B1383" s="21">
        <v>45951</v>
      </c>
      <c r="C1383" s="2" t="s">
        <v>1</v>
      </c>
      <c r="D1383" s="2" t="s">
        <v>1137</v>
      </c>
      <c r="E1383" s="2" t="s">
        <v>403</v>
      </c>
      <c r="F1383" s="2" t="s">
        <v>814</v>
      </c>
      <c r="G1383" s="5">
        <v>-2</v>
      </c>
      <c r="H1383" s="5">
        <v>21.3</v>
      </c>
      <c r="I1383" s="5">
        <v>-42.6</v>
      </c>
      <c r="J1383" s="5">
        <v>-84360.420000000013</v>
      </c>
      <c r="K1383" s="5" t="str" cm="1">
        <f t="array" ref="K1383">_xlfn.LET(_xlpm.d,UPPER(TRIM(CLEAN(SUBSTITUTE(F1383,CHAR(160),"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84" spans="2:11" x14ac:dyDescent="0.25">
      <c r="B1384" s="21">
        <v>45951</v>
      </c>
      <c r="C1384" s="2" t="s">
        <v>1</v>
      </c>
      <c r="D1384" s="2" t="s">
        <v>1138</v>
      </c>
      <c r="E1384" s="2" t="s">
        <v>9</v>
      </c>
      <c r="F1384" s="2" t="s">
        <v>814</v>
      </c>
      <c r="G1384" s="5">
        <v>-1</v>
      </c>
      <c r="H1384" s="5">
        <v>21.3</v>
      </c>
      <c r="I1384" s="5">
        <v>-21.3</v>
      </c>
      <c r="J1384" s="5">
        <v>-84381.720000000016</v>
      </c>
      <c r="K1384" s="5" t="str" cm="1">
        <f t="array" ref="K1384">_xlfn.LET(_xlpm.d,UPPER(TRIM(CLEAN(SUBSTITUTE(F1384,CHAR(160),"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85" spans="2:11" x14ac:dyDescent="0.25">
      <c r="B1385" s="21">
        <v>45951</v>
      </c>
      <c r="C1385" s="2" t="s">
        <v>1</v>
      </c>
      <c r="D1385" s="2" t="s">
        <v>1139</v>
      </c>
      <c r="E1385" s="2" t="s">
        <v>72</v>
      </c>
      <c r="F1385" s="2" t="s">
        <v>814</v>
      </c>
      <c r="G1385" s="5">
        <v>-2</v>
      </c>
      <c r="H1385" s="5">
        <v>21.3</v>
      </c>
      <c r="I1385" s="5">
        <v>-42.6</v>
      </c>
      <c r="J1385" s="5">
        <v>-84424.320000000022</v>
      </c>
      <c r="K1385" s="5" t="str" cm="1">
        <f t="array" ref="K1385">_xlfn.LET(_xlpm.d,UPPER(TRIM(CLEAN(SUBSTITUTE(F1385,CHAR(160),"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86" spans="2:11" x14ac:dyDescent="0.25">
      <c r="B1386" s="21">
        <v>45952</v>
      </c>
      <c r="C1386" s="2" t="s">
        <v>1</v>
      </c>
      <c r="D1386" s="2" t="s">
        <v>1140</v>
      </c>
      <c r="E1386" s="2" t="s">
        <v>807</v>
      </c>
      <c r="F1386" s="2" t="s">
        <v>812</v>
      </c>
      <c r="G1386" s="5">
        <v>-13</v>
      </c>
      <c r="H1386" s="5">
        <v>20.3</v>
      </c>
      <c r="I1386" s="5">
        <v>-263.89999999999998</v>
      </c>
      <c r="J1386" s="5">
        <v>-84688.220000000016</v>
      </c>
      <c r="K1386" s="5" t="str" cm="1">
        <f t="array" ref="K1386">_xlfn.LET(_xlpm.d,UPPER(TRIM(CLEAN(SUBSTITUTE(F1386,CHAR(160),"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87" spans="2:11" x14ac:dyDescent="0.25">
      <c r="B1387" s="21">
        <v>45952</v>
      </c>
      <c r="C1387" s="2" t="s">
        <v>1</v>
      </c>
      <c r="D1387" s="2" t="s">
        <v>1141</v>
      </c>
      <c r="E1387" s="2" t="s">
        <v>289</v>
      </c>
      <c r="F1387" s="2" t="s">
        <v>812</v>
      </c>
      <c r="G1387" s="5">
        <v>-15</v>
      </c>
      <c r="H1387" s="5">
        <v>22.99</v>
      </c>
      <c r="I1387" s="5">
        <v>-344.85</v>
      </c>
      <c r="J1387" s="5">
        <v>-85033.070000000022</v>
      </c>
      <c r="K1387" s="5" t="str" cm="1">
        <f t="array" ref="K1387">_xlfn.LET(_xlpm.d,UPPER(TRIM(CLEAN(SUBSTITUTE(F1387,CHAR(160),"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88" spans="2:11" x14ac:dyDescent="0.25">
      <c r="B1388" s="21">
        <v>45953</v>
      </c>
      <c r="C1388" s="2" t="s">
        <v>1</v>
      </c>
      <c r="D1388" s="2" t="s">
        <v>1142</v>
      </c>
      <c r="E1388" s="2" t="s">
        <v>465</v>
      </c>
      <c r="F1388" s="2" t="s">
        <v>814</v>
      </c>
      <c r="G1388" s="5">
        <v>-28</v>
      </c>
      <c r="H1388" s="5">
        <v>21.3</v>
      </c>
      <c r="I1388" s="5">
        <v>-596.4</v>
      </c>
      <c r="J1388" s="5">
        <v>-85629.470000000016</v>
      </c>
      <c r="K1388" s="5" t="str" cm="1">
        <f t="array" ref="K1388">_xlfn.LET(_xlpm.d,UPPER(TRIM(CLEAN(SUBSTITUTE(F1388,CHAR(160),"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89" spans="2:11" x14ac:dyDescent="0.25">
      <c r="B1389" s="21">
        <v>45954</v>
      </c>
      <c r="C1389" s="2" t="s">
        <v>1</v>
      </c>
      <c r="D1389" s="2" t="s">
        <v>1143</v>
      </c>
      <c r="E1389" s="2" t="s">
        <v>60</v>
      </c>
      <c r="F1389" s="2" t="s">
        <v>814</v>
      </c>
      <c r="G1389" s="5">
        <v>-6</v>
      </c>
      <c r="H1389" s="5">
        <v>21.3</v>
      </c>
      <c r="I1389" s="5">
        <v>-127.8</v>
      </c>
      <c r="J1389" s="5">
        <v>-85757.270000000019</v>
      </c>
      <c r="K1389" s="5" t="str" cm="1">
        <f t="array" ref="K1389">_xlfn.LET(_xlpm.d,UPPER(TRIM(CLEAN(SUBSTITUTE(F1389,CHAR(160),"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90" spans="2:11" x14ac:dyDescent="0.25">
      <c r="B1390" s="21">
        <v>45954</v>
      </c>
      <c r="C1390" s="2" t="s">
        <v>1</v>
      </c>
      <c r="D1390" s="2" t="s">
        <v>1144</v>
      </c>
      <c r="E1390" s="2" t="s">
        <v>202</v>
      </c>
      <c r="F1390" s="2" t="s">
        <v>814</v>
      </c>
      <c r="G1390" s="5">
        <v>-10</v>
      </c>
      <c r="H1390" s="5">
        <v>21.3</v>
      </c>
      <c r="I1390" s="5">
        <v>-213</v>
      </c>
      <c r="J1390" s="5">
        <v>-85970.270000000019</v>
      </c>
      <c r="K1390" s="5" t="str" cm="1">
        <f t="array" ref="K1390">_xlfn.LET(_xlpm.d,UPPER(TRIM(CLEAN(SUBSTITUTE(F1390,CHAR(160),"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91" spans="2:11" x14ac:dyDescent="0.25">
      <c r="B1391" s="21">
        <v>45957</v>
      </c>
      <c r="C1391" s="2" t="s">
        <v>1</v>
      </c>
      <c r="D1391" s="2" t="s">
        <v>1145</v>
      </c>
      <c r="E1391" s="2" t="s">
        <v>311</v>
      </c>
      <c r="F1391" s="2" t="s">
        <v>812</v>
      </c>
      <c r="G1391" s="5">
        <v>-4</v>
      </c>
      <c r="H1391" s="5">
        <v>20.5</v>
      </c>
      <c r="I1391" s="5">
        <v>-82</v>
      </c>
      <c r="J1391" s="5">
        <v>-86052.270000000019</v>
      </c>
      <c r="K1391" s="5" t="str" cm="1">
        <f t="array" ref="K1391">_xlfn.LET(_xlpm.d,UPPER(TRIM(CLEAN(SUBSTITUTE(F1391,CHAR(160),"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92" spans="2:11" x14ac:dyDescent="0.25">
      <c r="B1392" s="21">
        <v>45957</v>
      </c>
      <c r="C1392" s="2" t="s">
        <v>1</v>
      </c>
      <c r="D1392" s="2" t="s">
        <v>1146</v>
      </c>
      <c r="E1392" s="2" t="s">
        <v>465</v>
      </c>
      <c r="F1392" s="2" t="s">
        <v>814</v>
      </c>
      <c r="G1392" s="5">
        <v>-7</v>
      </c>
      <c r="H1392" s="5">
        <v>21.3</v>
      </c>
      <c r="I1392" s="5">
        <v>-149.1</v>
      </c>
      <c r="J1392" s="5">
        <v>-86201.370000000024</v>
      </c>
      <c r="K1392" s="5" t="str" cm="1">
        <f t="array" ref="K1392">_xlfn.LET(_xlpm.d,UPPER(TRIM(CLEAN(SUBSTITUTE(F1392,CHAR(160),"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93" spans="2:11" x14ac:dyDescent="0.25">
      <c r="B1393" s="21">
        <v>45958</v>
      </c>
      <c r="C1393" s="2" t="s">
        <v>1</v>
      </c>
      <c r="D1393" s="2" t="s">
        <v>1147</v>
      </c>
      <c r="E1393" s="2" t="s">
        <v>857</v>
      </c>
      <c r="F1393" s="2" t="s">
        <v>812</v>
      </c>
      <c r="G1393" s="5">
        <v>-1</v>
      </c>
      <c r="H1393" s="5">
        <v>22.99</v>
      </c>
      <c r="I1393" s="5">
        <v>-22.99</v>
      </c>
      <c r="J1393" s="5">
        <v>-86224.36000000003</v>
      </c>
      <c r="K1393" s="5" t="str" cm="1">
        <f t="array" ref="K1393">_xlfn.LET(_xlpm.d,UPPER(TRIM(CLEAN(SUBSTITUTE(F1393,CHAR(160),"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94" spans="2:11" x14ac:dyDescent="0.25">
      <c r="B1394" s="21">
        <v>45958</v>
      </c>
      <c r="C1394" s="2" t="s">
        <v>1</v>
      </c>
      <c r="D1394" s="2" t="s">
        <v>1148</v>
      </c>
      <c r="E1394" s="2" t="s">
        <v>72</v>
      </c>
      <c r="F1394" s="2" t="s">
        <v>814</v>
      </c>
      <c r="G1394" s="5">
        <v>-4</v>
      </c>
      <c r="H1394" s="5">
        <v>21.3</v>
      </c>
      <c r="I1394" s="5">
        <v>-85.2</v>
      </c>
      <c r="J1394" s="5">
        <v>-86309.560000000027</v>
      </c>
      <c r="K1394" s="5" t="str" cm="1">
        <f t="array" ref="K1394">_xlfn.LET(_xlpm.d,UPPER(TRIM(CLEAN(SUBSTITUTE(F1394,CHAR(160),"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95" spans="2:11" x14ac:dyDescent="0.25">
      <c r="B1395" s="21">
        <v>45958</v>
      </c>
      <c r="C1395" s="2" t="s">
        <v>1</v>
      </c>
      <c r="D1395" s="2" t="s">
        <v>1149</v>
      </c>
      <c r="E1395" s="2" t="s">
        <v>95</v>
      </c>
      <c r="F1395" s="2" t="s">
        <v>814</v>
      </c>
      <c r="G1395" s="5">
        <v>-20</v>
      </c>
      <c r="H1395" s="5">
        <v>21.3</v>
      </c>
      <c r="I1395" s="5">
        <v>-426</v>
      </c>
      <c r="J1395" s="5">
        <v>-86735.560000000027</v>
      </c>
      <c r="K1395" s="5" t="str" cm="1">
        <f t="array" ref="K1395">_xlfn.LET(_xlpm.d,UPPER(TRIM(CLEAN(SUBSTITUTE(F1395,CHAR(160),"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96" spans="2:11" x14ac:dyDescent="0.25">
      <c r="B1396" s="21">
        <v>45958</v>
      </c>
      <c r="C1396" s="2" t="s">
        <v>1</v>
      </c>
      <c r="D1396" s="2" t="s">
        <v>1150</v>
      </c>
      <c r="E1396" s="2" t="s">
        <v>9</v>
      </c>
      <c r="F1396" s="2" t="s">
        <v>814</v>
      </c>
      <c r="G1396" s="5">
        <v>-10</v>
      </c>
      <c r="H1396" s="5">
        <v>21.3</v>
      </c>
      <c r="I1396" s="5">
        <v>-213</v>
      </c>
      <c r="J1396" s="5">
        <v>-86948.560000000027</v>
      </c>
      <c r="K1396" s="5" t="str" cm="1">
        <f t="array" ref="K1396">_xlfn.LET(_xlpm.d,UPPER(TRIM(CLEAN(SUBSTITUTE(F1396,CHAR(160),"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97" spans="2:11" x14ac:dyDescent="0.25">
      <c r="B1397" s="21">
        <v>45958</v>
      </c>
      <c r="C1397" s="2" t="s">
        <v>1</v>
      </c>
      <c r="D1397" s="2" t="s">
        <v>1151</v>
      </c>
      <c r="E1397" s="2" t="s">
        <v>153</v>
      </c>
      <c r="F1397" s="2" t="s">
        <v>814</v>
      </c>
      <c r="G1397" s="5">
        <v>-13</v>
      </c>
      <c r="H1397" s="5">
        <v>21.3</v>
      </c>
      <c r="I1397" s="5">
        <v>-276.89999999999998</v>
      </c>
      <c r="J1397" s="5">
        <v>-87225.460000000021</v>
      </c>
      <c r="K1397" s="5" t="str" cm="1">
        <f t="array" ref="K1397">_xlfn.LET(_xlpm.d,UPPER(TRIM(CLEAN(SUBSTITUTE(F1397,CHAR(160),"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98" spans="2:11" x14ac:dyDescent="0.25">
      <c r="B1398" s="21">
        <v>45960</v>
      </c>
      <c r="C1398" s="2" t="s">
        <v>1</v>
      </c>
      <c r="D1398" s="2" t="s">
        <v>746</v>
      </c>
      <c r="E1398" s="2" t="s">
        <v>565</v>
      </c>
      <c r="F1398" s="2" t="s">
        <v>814</v>
      </c>
      <c r="G1398" s="5">
        <v>-2</v>
      </c>
      <c r="H1398" s="5">
        <v>21.3</v>
      </c>
      <c r="I1398" s="5">
        <v>-42.6</v>
      </c>
      <c r="J1398" s="5">
        <v>-87268.060000000027</v>
      </c>
      <c r="K1398" s="5" t="str" cm="1">
        <f t="array" ref="K1398">_xlfn.LET(_xlpm.d,UPPER(TRIM(CLEAN(SUBSTITUTE(F1398,CHAR(160),"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399" spans="2:11" x14ac:dyDescent="0.25">
      <c r="B1399" s="21">
        <v>45960</v>
      </c>
      <c r="C1399" s="2" t="s">
        <v>1</v>
      </c>
      <c r="D1399" s="2" t="s">
        <v>794</v>
      </c>
      <c r="E1399" s="2" t="s">
        <v>74</v>
      </c>
      <c r="F1399" s="2" t="s">
        <v>814</v>
      </c>
      <c r="G1399" s="5">
        <v>-10</v>
      </c>
      <c r="H1399" s="5">
        <v>21.3</v>
      </c>
      <c r="I1399" s="5">
        <v>-213</v>
      </c>
      <c r="J1399" s="5">
        <v>-87481.060000000027</v>
      </c>
      <c r="K1399" s="5" t="str" cm="1">
        <f t="array" ref="K1399">_xlfn.LET(_xlpm.d,UPPER(TRIM(CLEAN(SUBSTITUTE(F1399,CHAR(160),"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00" spans="2:11" x14ac:dyDescent="0.25">
      <c r="B1400" s="21">
        <v>45960</v>
      </c>
      <c r="C1400" s="2" t="s">
        <v>1</v>
      </c>
      <c r="D1400" s="2" t="s">
        <v>1152</v>
      </c>
      <c r="E1400" s="2" t="s">
        <v>68</v>
      </c>
      <c r="F1400" s="2" t="s">
        <v>814</v>
      </c>
      <c r="G1400" s="5">
        <v>-6</v>
      </c>
      <c r="H1400" s="5">
        <v>21.3</v>
      </c>
      <c r="I1400" s="5">
        <v>-127.8</v>
      </c>
      <c r="J1400" s="5">
        <v>-87608.86000000003</v>
      </c>
      <c r="K1400" s="5" t="str" cm="1">
        <f t="array" ref="K1400">_xlfn.LET(_xlpm.d,UPPER(TRIM(CLEAN(SUBSTITUTE(F1400,CHAR(160),"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01" spans="2:11" x14ac:dyDescent="0.25">
      <c r="B1401" s="21">
        <v>45961</v>
      </c>
      <c r="C1401" s="2" t="s">
        <v>1</v>
      </c>
      <c r="D1401" s="2" t="s">
        <v>1153</v>
      </c>
      <c r="E1401" s="2" t="s">
        <v>110</v>
      </c>
      <c r="F1401" s="2" t="s">
        <v>814</v>
      </c>
      <c r="G1401" s="5">
        <v>-3</v>
      </c>
      <c r="H1401" s="5">
        <v>21.3</v>
      </c>
      <c r="I1401" s="5">
        <v>-63.9</v>
      </c>
      <c r="J1401" s="5">
        <v>-87672.760000000024</v>
      </c>
      <c r="K1401" s="5" t="str" cm="1">
        <f t="array" ref="K1401">_xlfn.LET(_xlpm.d,UPPER(TRIM(CLEAN(SUBSTITUTE(F1401,CHAR(160),"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02" spans="2:11" x14ac:dyDescent="0.25">
      <c r="B1402" s="21">
        <v>45961</v>
      </c>
      <c r="C1402" s="2" t="s">
        <v>1</v>
      </c>
      <c r="D1402" s="2" t="s">
        <v>1154</v>
      </c>
      <c r="E1402" s="2" t="s">
        <v>53</v>
      </c>
      <c r="F1402" s="2" t="s">
        <v>814</v>
      </c>
      <c r="G1402" s="5">
        <v>-10</v>
      </c>
      <c r="H1402" s="5">
        <v>21.3</v>
      </c>
      <c r="I1402" s="5">
        <v>-213</v>
      </c>
      <c r="J1402" s="5">
        <v>-87885.760000000024</v>
      </c>
      <c r="K1402" s="5" t="str" cm="1">
        <f t="array" ref="K1402">_xlfn.LET(_xlpm.d,UPPER(TRIM(CLEAN(SUBSTITUTE(F1402,CHAR(160),"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03" spans="2:11" x14ac:dyDescent="0.25">
      <c r="B1403" s="21">
        <v>45961</v>
      </c>
      <c r="C1403" s="2" t="s">
        <v>1</v>
      </c>
      <c r="D1403" s="2" t="s">
        <v>1155</v>
      </c>
      <c r="E1403" s="2" t="s">
        <v>82</v>
      </c>
      <c r="F1403" s="2" t="s">
        <v>814</v>
      </c>
      <c r="G1403" s="5">
        <v>-10</v>
      </c>
      <c r="H1403" s="5">
        <v>21.3</v>
      </c>
      <c r="I1403" s="5">
        <v>-213</v>
      </c>
      <c r="J1403" s="5">
        <v>-88098.760000000024</v>
      </c>
      <c r="K1403" s="5" t="str" cm="1">
        <f t="array" ref="K1403">_xlfn.LET(_xlpm.d,UPPER(TRIM(CLEAN(SUBSTITUTE(F1403,CHAR(160),"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04" spans="2:11" x14ac:dyDescent="0.25">
      <c r="B1404" s="21">
        <v>45961</v>
      </c>
      <c r="C1404" s="2" t="s">
        <v>1</v>
      </c>
      <c r="D1404" s="2" t="s">
        <v>1156</v>
      </c>
      <c r="E1404" s="2" t="s">
        <v>72</v>
      </c>
      <c r="F1404" s="2" t="s">
        <v>814</v>
      </c>
      <c r="G1404" s="5">
        <v>-1</v>
      </c>
      <c r="H1404" s="5">
        <v>21.3</v>
      </c>
      <c r="I1404" s="5">
        <v>-21.3</v>
      </c>
      <c r="J1404" s="5">
        <v>-88120.060000000027</v>
      </c>
      <c r="K1404" s="5" t="str" cm="1">
        <f t="array" ref="K1404">_xlfn.LET(_xlpm.d,UPPER(TRIM(CLEAN(SUBSTITUTE(F1404,CHAR(160),"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05" spans="2:11" x14ac:dyDescent="0.25">
      <c r="B1405" s="21">
        <v>45961</v>
      </c>
      <c r="C1405" s="2" t="s">
        <v>1</v>
      </c>
      <c r="D1405" s="2" t="s">
        <v>1157</v>
      </c>
      <c r="E1405" s="2" t="s">
        <v>143</v>
      </c>
      <c r="F1405" s="2" t="s">
        <v>812</v>
      </c>
      <c r="G1405" s="5">
        <v>-1</v>
      </c>
      <c r="H1405" s="5">
        <v>22.9</v>
      </c>
      <c r="I1405" s="5">
        <v>-22.9</v>
      </c>
      <c r="J1405" s="5">
        <v>-88142.960000000021</v>
      </c>
      <c r="K1405" s="5" t="str" cm="1">
        <f t="array" ref="K1405">_xlfn.LET(_xlpm.d,UPPER(TRIM(CLEAN(SUBSTITUTE(F1405,CHAR(160),"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06" spans="2:11" x14ac:dyDescent="0.25">
      <c r="B1406" s="21">
        <v>45965</v>
      </c>
      <c r="C1406" s="2" t="s">
        <v>1</v>
      </c>
      <c r="D1406" s="2" t="s">
        <v>1158</v>
      </c>
      <c r="E1406" s="2" t="s">
        <v>852</v>
      </c>
      <c r="F1406" s="2" t="s">
        <v>812</v>
      </c>
      <c r="G1406" s="5">
        <v>-6</v>
      </c>
      <c r="H1406" s="5">
        <v>22.99</v>
      </c>
      <c r="I1406" s="5">
        <v>-137.94</v>
      </c>
      <c r="J1406" s="5">
        <v>-88280.900000000023</v>
      </c>
      <c r="K1406" s="5" t="str" cm="1">
        <f t="array" ref="K1406">_xlfn.LET(_xlpm.d,UPPER(TRIM(CLEAN(SUBSTITUTE(F1406,CHAR(160),"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07" spans="2:11" x14ac:dyDescent="0.25">
      <c r="B1407" s="21">
        <v>45965</v>
      </c>
      <c r="C1407" s="2" t="s">
        <v>1</v>
      </c>
      <c r="D1407" s="2" t="s">
        <v>1159</v>
      </c>
      <c r="E1407" s="2" t="s">
        <v>60</v>
      </c>
      <c r="F1407" s="2" t="s">
        <v>812</v>
      </c>
      <c r="G1407" s="5">
        <v>-35</v>
      </c>
      <c r="H1407" s="5">
        <v>21.3</v>
      </c>
      <c r="I1407" s="5">
        <v>-745.5</v>
      </c>
      <c r="J1407" s="5">
        <v>-89026.400000000023</v>
      </c>
      <c r="K1407" s="5" t="str" cm="1">
        <f t="array" ref="K1407">_xlfn.LET(_xlpm.d,UPPER(TRIM(CLEAN(SUBSTITUTE(F1407,CHAR(160),"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08" spans="2:11" x14ac:dyDescent="0.25">
      <c r="B1408" s="21">
        <v>45965</v>
      </c>
      <c r="C1408" s="2" t="s">
        <v>1</v>
      </c>
      <c r="D1408" s="2" t="s">
        <v>1160</v>
      </c>
      <c r="E1408" s="2" t="s">
        <v>403</v>
      </c>
      <c r="F1408" s="2" t="s">
        <v>814</v>
      </c>
      <c r="G1408" s="5">
        <v>-7</v>
      </c>
      <c r="H1408" s="5">
        <v>21.3</v>
      </c>
      <c r="I1408" s="5">
        <v>-149.1</v>
      </c>
      <c r="J1408" s="5">
        <v>-89175.500000000029</v>
      </c>
      <c r="K1408" s="5" t="str" cm="1">
        <f t="array" ref="K1408">_xlfn.LET(_xlpm.d,UPPER(TRIM(CLEAN(SUBSTITUTE(F1408,CHAR(160),"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09" spans="2:11" x14ac:dyDescent="0.25">
      <c r="B1409" s="21">
        <v>45965</v>
      </c>
      <c r="C1409" s="2" t="s">
        <v>1</v>
      </c>
      <c r="D1409" s="2" t="s">
        <v>269</v>
      </c>
      <c r="E1409" s="2" t="s">
        <v>29</v>
      </c>
      <c r="F1409" s="2" t="s">
        <v>814</v>
      </c>
      <c r="G1409" s="5">
        <v>-13</v>
      </c>
      <c r="H1409" s="5">
        <v>21.3</v>
      </c>
      <c r="I1409" s="5">
        <v>-276.89999999999998</v>
      </c>
      <c r="J1409" s="5">
        <v>-89452.400000000023</v>
      </c>
      <c r="K1409" s="5" t="str" cm="1">
        <f t="array" ref="K1409">_xlfn.LET(_xlpm.d,UPPER(TRIM(CLEAN(SUBSTITUTE(F1409,CHAR(160),"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10" spans="2:11" x14ac:dyDescent="0.25">
      <c r="B1410" s="21">
        <v>45966</v>
      </c>
      <c r="C1410" s="2" t="s">
        <v>1</v>
      </c>
      <c r="D1410" s="2" t="s">
        <v>1161</v>
      </c>
      <c r="E1410" s="2" t="s">
        <v>58</v>
      </c>
      <c r="F1410" s="2" t="s">
        <v>814</v>
      </c>
      <c r="G1410" s="5">
        <v>-10</v>
      </c>
      <c r="H1410" s="5">
        <v>21.3</v>
      </c>
      <c r="I1410" s="5">
        <v>-213</v>
      </c>
      <c r="J1410" s="5">
        <v>-89665.400000000023</v>
      </c>
      <c r="K1410" s="5" t="str" cm="1">
        <f t="array" ref="K1410">_xlfn.LET(_xlpm.d,UPPER(TRIM(CLEAN(SUBSTITUTE(F1410,CHAR(160),"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11" spans="2:11" x14ac:dyDescent="0.25">
      <c r="B1411" s="21">
        <v>45967</v>
      </c>
      <c r="C1411" s="2" t="s">
        <v>1</v>
      </c>
      <c r="D1411" s="2" t="s">
        <v>1162</v>
      </c>
      <c r="E1411" s="2" t="s">
        <v>565</v>
      </c>
      <c r="F1411" s="2" t="s">
        <v>814</v>
      </c>
      <c r="G1411" s="5">
        <v>-3</v>
      </c>
      <c r="H1411" s="5">
        <v>21.3</v>
      </c>
      <c r="I1411" s="5">
        <v>-63.9</v>
      </c>
      <c r="J1411" s="5">
        <v>-89729.300000000017</v>
      </c>
      <c r="K1411" s="5" t="str" cm="1">
        <f t="array" ref="K1411">_xlfn.LET(_xlpm.d,UPPER(TRIM(CLEAN(SUBSTITUTE(F1411,CHAR(160),"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12" spans="2:11" x14ac:dyDescent="0.25">
      <c r="B1412" s="21">
        <v>45967</v>
      </c>
      <c r="C1412" s="2" t="s">
        <v>1</v>
      </c>
      <c r="D1412" s="2" t="s">
        <v>1163</v>
      </c>
      <c r="E1412" s="2" t="s">
        <v>38</v>
      </c>
      <c r="F1412" s="2" t="s">
        <v>814</v>
      </c>
      <c r="G1412" s="5">
        <v>-2</v>
      </c>
      <c r="H1412" s="5">
        <v>21.3</v>
      </c>
      <c r="I1412" s="5">
        <v>-42.6</v>
      </c>
      <c r="J1412" s="5">
        <v>-89771.900000000023</v>
      </c>
      <c r="K1412" s="5" t="str" cm="1">
        <f t="array" ref="K1412">_xlfn.LET(_xlpm.d,UPPER(TRIM(CLEAN(SUBSTITUTE(F1412,CHAR(160),"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13" spans="2:11" x14ac:dyDescent="0.25">
      <c r="B1413" s="21">
        <v>45967</v>
      </c>
      <c r="C1413" s="2" t="s">
        <v>1</v>
      </c>
      <c r="D1413" s="2" t="s">
        <v>1164</v>
      </c>
      <c r="E1413" s="2" t="s">
        <v>97</v>
      </c>
      <c r="F1413" s="2" t="s">
        <v>814</v>
      </c>
      <c r="G1413" s="5">
        <v>-22</v>
      </c>
      <c r="H1413" s="5">
        <v>21.3</v>
      </c>
      <c r="I1413" s="5">
        <v>-468.6</v>
      </c>
      <c r="J1413" s="5">
        <v>-90240.500000000029</v>
      </c>
      <c r="K1413" s="5" t="str" cm="1">
        <f t="array" ref="K1413">_xlfn.LET(_xlpm.d,UPPER(TRIM(CLEAN(SUBSTITUTE(F1413,CHAR(160),"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14" spans="2:11" x14ac:dyDescent="0.25">
      <c r="B1414" s="21">
        <v>45968</v>
      </c>
      <c r="C1414" s="2" t="s">
        <v>1</v>
      </c>
      <c r="D1414" s="2" t="s">
        <v>1165</v>
      </c>
      <c r="E1414" s="2" t="s">
        <v>403</v>
      </c>
      <c r="F1414" s="2" t="s">
        <v>814</v>
      </c>
      <c r="G1414" s="5">
        <v>-1</v>
      </c>
      <c r="H1414" s="5">
        <v>21.3</v>
      </c>
      <c r="I1414" s="5">
        <v>-21.3</v>
      </c>
      <c r="J1414" s="5">
        <v>-90261.800000000032</v>
      </c>
      <c r="K1414" s="5" t="str" cm="1">
        <f t="array" ref="K1414">_xlfn.LET(_xlpm.d,UPPER(TRIM(CLEAN(SUBSTITUTE(F1414,CHAR(160),"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15" spans="2:11" x14ac:dyDescent="0.25">
      <c r="B1415" s="21">
        <v>45972</v>
      </c>
      <c r="C1415" s="2" t="s">
        <v>1</v>
      </c>
      <c r="D1415" s="2" t="s">
        <v>1166</v>
      </c>
      <c r="E1415" s="2" t="s">
        <v>60</v>
      </c>
      <c r="F1415" s="2" t="s">
        <v>814</v>
      </c>
      <c r="G1415" s="5">
        <v>-1</v>
      </c>
      <c r="H1415" s="5">
        <v>21.3</v>
      </c>
      <c r="I1415" s="5">
        <v>-21.3</v>
      </c>
      <c r="J1415" s="5">
        <v>-90283.100000000035</v>
      </c>
      <c r="K1415" s="5" t="str" cm="1">
        <f t="array" ref="K1415">_xlfn.LET(_xlpm.d,UPPER(TRIM(CLEAN(SUBSTITUTE(F1415,CHAR(160),"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16" spans="2:11" x14ac:dyDescent="0.25">
      <c r="B1416" s="21">
        <v>45972</v>
      </c>
      <c r="C1416" s="2" t="s">
        <v>1</v>
      </c>
      <c r="D1416" s="2" t="s">
        <v>1167</v>
      </c>
      <c r="E1416" s="2" t="s">
        <v>148</v>
      </c>
      <c r="F1416" s="2" t="s">
        <v>814</v>
      </c>
      <c r="G1416" s="5">
        <v>-10</v>
      </c>
      <c r="H1416" s="5">
        <v>21.3</v>
      </c>
      <c r="I1416" s="5">
        <v>-213</v>
      </c>
      <c r="J1416" s="5">
        <v>-90496.100000000035</v>
      </c>
      <c r="K1416" s="5" t="str" cm="1">
        <f t="array" ref="K1416">_xlfn.LET(_xlpm.d,UPPER(TRIM(CLEAN(SUBSTITUTE(F1416,CHAR(160),"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17" spans="2:11" x14ac:dyDescent="0.25">
      <c r="B1417" s="21">
        <v>45973</v>
      </c>
      <c r="C1417" s="2" t="s">
        <v>1</v>
      </c>
      <c r="D1417" s="2" t="s">
        <v>1168</v>
      </c>
      <c r="E1417" s="2" t="s">
        <v>58</v>
      </c>
      <c r="F1417" s="2" t="s">
        <v>814</v>
      </c>
      <c r="G1417" s="5">
        <v>-3</v>
      </c>
      <c r="H1417" s="5">
        <v>21.3</v>
      </c>
      <c r="I1417" s="5">
        <v>-63.9</v>
      </c>
      <c r="J1417" s="5">
        <v>-90560.000000000029</v>
      </c>
      <c r="K1417" s="5" t="str" cm="1">
        <f t="array" ref="K1417">_xlfn.LET(_xlpm.d,UPPER(TRIM(CLEAN(SUBSTITUTE(F1417,CHAR(160),"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18" spans="2:11" x14ac:dyDescent="0.25">
      <c r="B1418" s="21">
        <v>45975</v>
      </c>
      <c r="C1418" s="2" t="s">
        <v>1</v>
      </c>
      <c r="D1418" s="2" t="s">
        <v>1169</v>
      </c>
      <c r="E1418" s="2" t="s">
        <v>143</v>
      </c>
      <c r="F1418" s="2" t="s">
        <v>812</v>
      </c>
      <c r="G1418" s="5">
        <v>-2</v>
      </c>
      <c r="H1418" s="5">
        <v>22.9</v>
      </c>
      <c r="I1418" s="5">
        <v>-45.8</v>
      </c>
      <c r="J1418" s="5">
        <v>-90605.800000000032</v>
      </c>
      <c r="K1418" s="5" t="str" cm="1">
        <f t="array" ref="K1418">_xlfn.LET(_xlpm.d,UPPER(TRIM(CLEAN(SUBSTITUTE(F1418,CHAR(160),"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19" spans="2:11" x14ac:dyDescent="0.25">
      <c r="B1419" s="21">
        <v>45975</v>
      </c>
      <c r="C1419" s="2" t="s">
        <v>1</v>
      </c>
      <c r="D1419" s="2" t="s">
        <v>1170</v>
      </c>
      <c r="E1419" s="2" t="s">
        <v>110</v>
      </c>
      <c r="F1419" s="2" t="s">
        <v>814</v>
      </c>
      <c r="G1419" s="5">
        <v>-1</v>
      </c>
      <c r="H1419" s="5">
        <v>21.3</v>
      </c>
      <c r="I1419" s="5">
        <v>-21.3</v>
      </c>
      <c r="J1419" s="5">
        <v>-90627.100000000035</v>
      </c>
      <c r="K1419" s="5" t="str" cm="1">
        <f t="array" ref="K1419">_xlfn.LET(_xlpm.d,UPPER(TRIM(CLEAN(SUBSTITUTE(F1419,CHAR(160),"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20" spans="2:11" x14ac:dyDescent="0.25">
      <c r="B1420" s="21">
        <v>45975</v>
      </c>
      <c r="C1420" s="2" t="s">
        <v>1</v>
      </c>
      <c r="D1420" s="2" t="s">
        <v>1171</v>
      </c>
      <c r="E1420" s="2" t="s">
        <v>9</v>
      </c>
      <c r="F1420" s="2" t="s">
        <v>814</v>
      </c>
      <c r="G1420" s="5">
        <v>-10</v>
      </c>
      <c r="H1420" s="5">
        <v>21.3</v>
      </c>
      <c r="I1420" s="5">
        <v>-213</v>
      </c>
      <c r="J1420" s="5">
        <v>-90840.100000000035</v>
      </c>
      <c r="K1420" s="5" t="str" cm="1">
        <f t="array" ref="K1420">_xlfn.LET(_xlpm.d,UPPER(TRIM(CLEAN(SUBSTITUTE(F1420,CHAR(160),"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21" spans="2:11" x14ac:dyDescent="0.25">
      <c r="B1421" s="21">
        <v>45975</v>
      </c>
      <c r="C1421" s="2" t="s">
        <v>1</v>
      </c>
      <c r="D1421" s="2" t="s">
        <v>485</v>
      </c>
      <c r="E1421" s="2" t="s">
        <v>76</v>
      </c>
      <c r="F1421" s="2" t="s">
        <v>814</v>
      </c>
      <c r="G1421" s="5">
        <v>-26</v>
      </c>
      <c r="H1421" s="5">
        <v>41.5</v>
      </c>
      <c r="I1421" s="5">
        <v>-1079</v>
      </c>
      <c r="J1421" s="5">
        <v>-91919.100000000035</v>
      </c>
      <c r="K1421" s="5" t="str" cm="1">
        <f t="array" ref="K1421">_xlfn.LET(_xlpm.d,UPPER(TRIM(CLEAN(SUBSTITUTE(F1421,CHAR(160),"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22" spans="2:11" x14ac:dyDescent="0.25">
      <c r="B1422" s="21">
        <v>45975</v>
      </c>
      <c r="C1422" s="2" t="s">
        <v>1</v>
      </c>
      <c r="D1422" s="2" t="s">
        <v>1172</v>
      </c>
      <c r="E1422" s="2" t="s">
        <v>62</v>
      </c>
      <c r="F1422" s="2" t="s">
        <v>814</v>
      </c>
      <c r="G1422" s="5">
        <v>-16</v>
      </c>
      <c r="H1422" s="5">
        <v>21.3</v>
      </c>
      <c r="I1422" s="5">
        <v>-340.8</v>
      </c>
      <c r="J1422" s="5">
        <v>-92259.900000000038</v>
      </c>
      <c r="K1422" s="5" t="str" cm="1">
        <f t="array" ref="K1422">_xlfn.LET(_xlpm.d,UPPER(TRIM(CLEAN(SUBSTITUTE(F1422,CHAR(160),"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23" spans="2:11" x14ac:dyDescent="0.25">
      <c r="B1423" s="21">
        <v>45979</v>
      </c>
      <c r="C1423" s="2" t="s">
        <v>1</v>
      </c>
      <c r="D1423" s="2" t="s">
        <v>1173</v>
      </c>
      <c r="E1423" s="2" t="s">
        <v>844</v>
      </c>
      <c r="F1423" s="2" t="s">
        <v>814</v>
      </c>
      <c r="G1423" s="5">
        <v>-6</v>
      </c>
      <c r="H1423" s="5">
        <v>20.3</v>
      </c>
      <c r="I1423" s="5">
        <v>-121.8</v>
      </c>
      <c r="J1423" s="5">
        <v>-92381.700000000041</v>
      </c>
      <c r="K1423" s="5" t="str" cm="1">
        <f t="array" ref="K1423">_xlfn.LET(_xlpm.d,UPPER(TRIM(CLEAN(SUBSTITUTE(F1423,CHAR(160),"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24" spans="2:11" x14ac:dyDescent="0.25">
      <c r="B1424" s="21">
        <v>45981</v>
      </c>
      <c r="C1424" s="2" t="s">
        <v>1</v>
      </c>
      <c r="D1424" s="2" t="s">
        <v>1174</v>
      </c>
      <c r="E1424" s="2" t="s">
        <v>58</v>
      </c>
      <c r="F1424" s="2" t="s">
        <v>814</v>
      </c>
      <c r="G1424" s="5">
        <v>-2</v>
      </c>
      <c r="H1424" s="5">
        <v>21.3</v>
      </c>
      <c r="I1424" s="5">
        <v>-42.6</v>
      </c>
      <c r="J1424" s="5">
        <v>-92424.300000000047</v>
      </c>
      <c r="K1424" s="5" t="str" cm="1">
        <f t="array" ref="K1424">_xlfn.LET(_xlpm.d,UPPER(TRIM(CLEAN(SUBSTITUTE(F1424,CHAR(160),"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25" spans="2:11" x14ac:dyDescent="0.25">
      <c r="B1425" s="21">
        <v>45982</v>
      </c>
      <c r="C1425" s="2" t="s">
        <v>1</v>
      </c>
      <c r="D1425" s="2" t="s">
        <v>1175</v>
      </c>
      <c r="E1425" s="2" t="s">
        <v>53</v>
      </c>
      <c r="F1425" s="2" t="s">
        <v>814</v>
      </c>
      <c r="G1425" s="5">
        <v>-14</v>
      </c>
      <c r="H1425" s="5">
        <v>21.3</v>
      </c>
      <c r="I1425" s="5">
        <v>-298.2</v>
      </c>
      <c r="J1425" s="5">
        <v>-92722.500000000044</v>
      </c>
      <c r="K1425" s="5" t="str" cm="1">
        <f t="array" ref="K1425">_xlfn.LET(_xlpm.d,UPPER(TRIM(CLEAN(SUBSTITUTE(F1425,CHAR(160),"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26" spans="2:11" x14ac:dyDescent="0.25">
      <c r="B1426" s="21">
        <v>45982</v>
      </c>
      <c r="C1426" s="2" t="s">
        <v>1</v>
      </c>
      <c r="D1426" s="2" t="s">
        <v>795</v>
      </c>
      <c r="E1426" s="2" t="s">
        <v>82</v>
      </c>
      <c r="F1426" s="2" t="s">
        <v>814</v>
      </c>
      <c r="G1426" s="5">
        <v>-1</v>
      </c>
      <c r="H1426" s="5">
        <v>21.3</v>
      </c>
      <c r="I1426" s="5">
        <v>-21.3</v>
      </c>
      <c r="J1426" s="5">
        <v>-92743.800000000047</v>
      </c>
      <c r="K1426" s="5" t="str" cm="1">
        <f t="array" ref="K1426">_xlfn.LET(_xlpm.d,UPPER(TRIM(CLEAN(SUBSTITUTE(F1426,CHAR(160),"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27" spans="2:11" x14ac:dyDescent="0.25">
      <c r="B1427" s="21">
        <v>45985</v>
      </c>
      <c r="C1427" s="2" t="s">
        <v>1</v>
      </c>
      <c r="D1427" s="2" t="s">
        <v>1176</v>
      </c>
      <c r="E1427" s="2" t="s">
        <v>791</v>
      </c>
      <c r="F1427" s="2" t="s">
        <v>814</v>
      </c>
      <c r="G1427" s="5">
        <v>-4</v>
      </c>
      <c r="H1427" s="5">
        <v>21.3</v>
      </c>
      <c r="I1427" s="5">
        <v>-85.2</v>
      </c>
      <c r="J1427" s="5">
        <v>-92829.000000000044</v>
      </c>
      <c r="K1427" s="5" t="str" cm="1">
        <f t="array" ref="K1427">_xlfn.LET(_xlpm.d,UPPER(TRIM(CLEAN(SUBSTITUTE(F1427,CHAR(160),"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28" spans="2:11" x14ac:dyDescent="0.25">
      <c r="B1428" s="21">
        <v>45986</v>
      </c>
      <c r="C1428" s="2" t="s">
        <v>1</v>
      </c>
      <c r="D1428" s="2" t="s">
        <v>1177</v>
      </c>
      <c r="E1428" s="2" t="s">
        <v>9</v>
      </c>
      <c r="F1428" s="2" t="s">
        <v>814</v>
      </c>
      <c r="G1428" s="5">
        <v>-7</v>
      </c>
      <c r="H1428" s="5">
        <v>21.3</v>
      </c>
      <c r="I1428" s="5">
        <v>-149.1</v>
      </c>
      <c r="J1428" s="5">
        <v>-92978.100000000049</v>
      </c>
      <c r="K1428" s="5" t="str" cm="1">
        <f t="array" ref="K1428">_xlfn.LET(_xlpm.d,UPPER(TRIM(CLEAN(SUBSTITUTE(F1428,CHAR(160),"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29" spans="2:11" x14ac:dyDescent="0.25">
      <c r="B1429" s="21">
        <v>45986</v>
      </c>
      <c r="C1429" s="2" t="s">
        <v>1</v>
      </c>
      <c r="D1429" s="2" t="s">
        <v>1178</v>
      </c>
      <c r="E1429" s="2" t="s">
        <v>289</v>
      </c>
      <c r="F1429" s="2" t="s">
        <v>812</v>
      </c>
      <c r="G1429" s="5">
        <v>-12</v>
      </c>
      <c r="H1429" s="5">
        <v>22.99</v>
      </c>
      <c r="I1429" s="5">
        <v>-275.88</v>
      </c>
      <c r="J1429" s="5">
        <v>-93253.980000000054</v>
      </c>
      <c r="K1429" s="5" t="str" cm="1">
        <f t="array" ref="K1429">_xlfn.LET(_xlpm.d,UPPER(TRIM(CLEAN(SUBSTITUTE(F1429,CHAR(160),"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30" spans="2:11" x14ac:dyDescent="0.25">
      <c r="B1430" s="21">
        <v>45987</v>
      </c>
      <c r="C1430" s="2" t="s">
        <v>1</v>
      </c>
      <c r="D1430" s="2" t="s">
        <v>683</v>
      </c>
      <c r="E1430" s="2" t="s">
        <v>148</v>
      </c>
      <c r="F1430" s="2" t="s">
        <v>814</v>
      </c>
      <c r="G1430" s="5">
        <v>-5</v>
      </c>
      <c r="H1430" s="5">
        <v>21.3</v>
      </c>
      <c r="I1430" s="5">
        <v>-106.5</v>
      </c>
      <c r="J1430" s="5">
        <v>-93360.480000000054</v>
      </c>
      <c r="K1430" s="5" t="str" cm="1">
        <f t="array" ref="K1430">_xlfn.LET(_xlpm.d,UPPER(TRIM(CLEAN(SUBSTITUTE(F1430,CHAR(160),"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31" spans="2:11" x14ac:dyDescent="0.25">
      <c r="B1431" s="21">
        <v>45987</v>
      </c>
      <c r="C1431" s="2" t="s">
        <v>1</v>
      </c>
      <c r="D1431" s="2" t="s">
        <v>1179</v>
      </c>
      <c r="E1431" s="2" t="s">
        <v>29</v>
      </c>
      <c r="F1431" s="2" t="s">
        <v>814</v>
      </c>
      <c r="G1431" s="5">
        <v>-29</v>
      </c>
      <c r="H1431" s="5">
        <v>21.3</v>
      </c>
      <c r="I1431" s="5">
        <v>-617.70000000000005</v>
      </c>
      <c r="J1431" s="5">
        <v>-93978.180000000051</v>
      </c>
      <c r="K1431" s="5" t="str" cm="1">
        <f t="array" ref="K1431">_xlfn.LET(_xlpm.d,UPPER(TRIM(CLEAN(SUBSTITUTE(F1431,CHAR(160),"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32" spans="2:11" x14ac:dyDescent="0.25">
      <c r="B1432" s="21">
        <v>45988</v>
      </c>
      <c r="C1432" s="2" t="s">
        <v>1</v>
      </c>
      <c r="D1432" s="2" t="s">
        <v>684</v>
      </c>
      <c r="E1432" s="2" t="s">
        <v>141</v>
      </c>
      <c r="F1432" s="2" t="s">
        <v>814</v>
      </c>
      <c r="G1432" s="5">
        <v>-14</v>
      </c>
      <c r="H1432" s="5">
        <v>21.3</v>
      </c>
      <c r="I1432" s="5">
        <v>-298.2</v>
      </c>
      <c r="J1432" s="5">
        <v>-94276.380000000048</v>
      </c>
      <c r="K1432" s="5" t="str" cm="1">
        <f t="array" ref="K1432">_xlfn.LET(_xlpm.d,UPPER(TRIM(CLEAN(SUBSTITUTE(F1432,CHAR(160),"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33" spans="2:11" x14ac:dyDescent="0.25">
      <c r="B1433" s="21">
        <v>45989</v>
      </c>
      <c r="C1433" s="2" t="s">
        <v>1</v>
      </c>
      <c r="D1433" s="2" t="s">
        <v>641</v>
      </c>
      <c r="E1433" s="2" t="s">
        <v>565</v>
      </c>
      <c r="F1433" s="2" t="s">
        <v>814</v>
      </c>
      <c r="G1433" s="5">
        <v>-2</v>
      </c>
      <c r="H1433" s="5">
        <v>21.3</v>
      </c>
      <c r="I1433" s="5">
        <v>-42.6</v>
      </c>
      <c r="J1433" s="5">
        <v>-94318.980000000054</v>
      </c>
      <c r="K1433" s="5" t="str" cm="1">
        <f t="array" ref="K1433">_xlfn.LET(_xlpm.d,UPPER(TRIM(CLEAN(SUBSTITUTE(F1433,CHAR(160),"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34" spans="2:11" x14ac:dyDescent="0.25">
      <c r="B1434" s="21">
        <v>45989</v>
      </c>
      <c r="C1434" s="2" t="s">
        <v>1</v>
      </c>
      <c r="D1434" s="2" t="s">
        <v>1180</v>
      </c>
      <c r="E1434" s="2" t="s">
        <v>53</v>
      </c>
      <c r="F1434" s="2" t="s">
        <v>814</v>
      </c>
      <c r="G1434" s="5">
        <v>-10</v>
      </c>
      <c r="H1434" s="5">
        <v>21.3</v>
      </c>
      <c r="I1434" s="5">
        <v>-213</v>
      </c>
      <c r="J1434" s="5">
        <v>-94531.980000000054</v>
      </c>
      <c r="K1434" s="5" t="str" cm="1">
        <f t="array" ref="K1434">_xlfn.LET(_xlpm.d,UPPER(TRIM(CLEAN(SUBSTITUTE(F1434,CHAR(160),"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35" spans="2:11" x14ac:dyDescent="0.25">
      <c r="B1435" s="21">
        <v>45989</v>
      </c>
      <c r="C1435" s="2" t="s">
        <v>1</v>
      </c>
      <c r="D1435" s="2" t="s">
        <v>327</v>
      </c>
      <c r="E1435" s="2" t="s">
        <v>143</v>
      </c>
      <c r="F1435" s="2" t="s">
        <v>812</v>
      </c>
      <c r="G1435" s="5">
        <v>-3</v>
      </c>
      <c r="H1435" s="5">
        <v>22.9</v>
      </c>
      <c r="I1435" s="5">
        <v>-68.7</v>
      </c>
      <c r="J1435" s="5">
        <v>-94600.680000000051</v>
      </c>
      <c r="K1435" s="5" t="str" cm="1">
        <f t="array" ref="K1435">_xlfn.LET(_xlpm.d,UPPER(TRIM(CLEAN(SUBSTITUTE(F1435,CHAR(160),"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36" spans="2:11" x14ac:dyDescent="0.25">
      <c r="B1436" s="21">
        <v>45989</v>
      </c>
      <c r="C1436" s="2" t="s">
        <v>1</v>
      </c>
      <c r="D1436" s="2" t="s">
        <v>1181</v>
      </c>
      <c r="E1436" s="2" t="s">
        <v>9</v>
      </c>
      <c r="F1436" s="2" t="s">
        <v>814</v>
      </c>
      <c r="G1436" s="5">
        <v>-15</v>
      </c>
      <c r="H1436" s="5">
        <v>21.3</v>
      </c>
      <c r="I1436" s="5">
        <v>-319.5</v>
      </c>
      <c r="J1436" s="5">
        <v>-94920.180000000051</v>
      </c>
      <c r="K1436" s="5" t="str" cm="1">
        <f t="array" ref="K1436">_xlfn.LET(_xlpm.d,UPPER(TRIM(CLEAN(SUBSTITUTE(F1436,CHAR(160),"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37" spans="2:11" x14ac:dyDescent="0.25">
      <c r="B1437" s="21">
        <v>45989</v>
      </c>
      <c r="C1437" s="2" t="s">
        <v>1</v>
      </c>
      <c r="D1437" s="2" t="s">
        <v>572</v>
      </c>
      <c r="E1437" s="2" t="s">
        <v>110</v>
      </c>
      <c r="F1437" s="2" t="s">
        <v>814</v>
      </c>
      <c r="G1437" s="5">
        <v>-3</v>
      </c>
      <c r="H1437" s="5">
        <v>21.3</v>
      </c>
      <c r="I1437" s="5">
        <v>-63.9</v>
      </c>
      <c r="J1437" s="5">
        <v>-94984.080000000045</v>
      </c>
      <c r="K1437" s="5" t="str" cm="1">
        <f t="array" ref="K1437">_xlfn.LET(_xlpm.d,UPPER(TRIM(CLEAN(SUBSTITUTE(F1437,CHAR(160),"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38" spans="2:11" x14ac:dyDescent="0.25">
      <c r="B1438" s="21">
        <v>45992</v>
      </c>
      <c r="C1438" s="2" t="s">
        <v>1</v>
      </c>
      <c r="D1438" s="2" t="s">
        <v>1182</v>
      </c>
      <c r="E1438" s="2" t="s">
        <v>72</v>
      </c>
      <c r="F1438" s="2" t="s">
        <v>812</v>
      </c>
      <c r="G1438" s="5">
        <v>-2</v>
      </c>
      <c r="H1438" s="5">
        <v>21.3</v>
      </c>
      <c r="I1438" s="5">
        <v>-42.6</v>
      </c>
      <c r="J1438" s="5">
        <v>-95026.680000000051</v>
      </c>
      <c r="K1438" s="5" t="str" cm="1">
        <f t="array" ref="K1438">_xlfn.LET(_xlpm.d,UPPER(TRIM(CLEAN(SUBSTITUTE(F1438,CHAR(160),"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39" spans="2:11" x14ac:dyDescent="0.25">
      <c r="B1439" s="21">
        <v>45993</v>
      </c>
      <c r="C1439" s="2" t="s">
        <v>1</v>
      </c>
      <c r="D1439" s="2" t="s">
        <v>1183</v>
      </c>
      <c r="E1439" s="2" t="s">
        <v>3</v>
      </c>
      <c r="F1439" s="2" t="s">
        <v>812</v>
      </c>
      <c r="G1439" s="5">
        <v>-6</v>
      </c>
      <c r="H1439" s="5">
        <v>20.25</v>
      </c>
      <c r="I1439" s="5">
        <v>-121.5</v>
      </c>
      <c r="J1439" s="5">
        <v>-95148.180000000051</v>
      </c>
      <c r="K1439" s="5" t="str" cm="1">
        <f t="array" ref="K1439">_xlfn.LET(_xlpm.d,UPPER(TRIM(CLEAN(SUBSTITUTE(F1439,CHAR(160),"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40" spans="2:11" x14ac:dyDescent="0.25">
      <c r="B1440" s="21">
        <v>45993</v>
      </c>
      <c r="C1440" s="2" t="s">
        <v>1</v>
      </c>
      <c r="D1440" s="2" t="s">
        <v>1184</v>
      </c>
      <c r="E1440" s="2" t="s">
        <v>3</v>
      </c>
      <c r="F1440" s="2" t="s">
        <v>812</v>
      </c>
      <c r="G1440" s="5">
        <v>-14</v>
      </c>
      <c r="H1440" s="5">
        <v>20.5</v>
      </c>
      <c r="I1440" s="5">
        <v>-287</v>
      </c>
      <c r="J1440" s="5">
        <v>-95435.180000000051</v>
      </c>
      <c r="K1440" s="5" t="str" cm="1">
        <f t="array" ref="K1440">_xlfn.LET(_xlpm.d,UPPER(TRIM(CLEAN(SUBSTITUTE(F1440,CHAR(160),"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41" spans="2:11" x14ac:dyDescent="0.25">
      <c r="B1441" s="21">
        <v>45993</v>
      </c>
      <c r="C1441" s="2" t="s">
        <v>1</v>
      </c>
      <c r="D1441" s="2" t="s">
        <v>56</v>
      </c>
      <c r="E1441" s="2" t="s">
        <v>49</v>
      </c>
      <c r="F1441" s="2" t="s">
        <v>814</v>
      </c>
      <c r="G1441" s="5">
        <v>-7</v>
      </c>
      <c r="H1441" s="5">
        <v>21.3</v>
      </c>
      <c r="I1441" s="5">
        <v>-149.1</v>
      </c>
      <c r="J1441" s="5">
        <v>-95584.280000000057</v>
      </c>
      <c r="K1441" s="5" t="str" cm="1">
        <f t="array" ref="K1441">_xlfn.LET(_xlpm.d,UPPER(TRIM(CLEAN(SUBSTITUTE(F1441,CHAR(160),"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42" spans="2:11" x14ac:dyDescent="0.25">
      <c r="B1442" s="21">
        <v>45993</v>
      </c>
      <c r="C1442" s="2" t="s">
        <v>1</v>
      </c>
      <c r="D1442" s="2" t="s">
        <v>1185</v>
      </c>
      <c r="E1442" s="2" t="s">
        <v>60</v>
      </c>
      <c r="F1442" s="2" t="s">
        <v>814</v>
      </c>
      <c r="G1442" s="5">
        <v>-20</v>
      </c>
      <c r="H1442" s="5">
        <v>21.3</v>
      </c>
      <c r="I1442" s="5">
        <v>-426</v>
      </c>
      <c r="J1442" s="5">
        <v>-96010.280000000057</v>
      </c>
      <c r="K1442" s="5" t="str" cm="1">
        <f t="array" ref="K1442">_xlfn.LET(_xlpm.d,UPPER(TRIM(CLEAN(SUBSTITUTE(F1442,CHAR(160),"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43" spans="2:11" x14ac:dyDescent="0.25">
      <c r="B1443" s="21">
        <v>45993</v>
      </c>
      <c r="C1443" s="2" t="s">
        <v>1</v>
      </c>
      <c r="D1443" s="2" t="s">
        <v>1186</v>
      </c>
      <c r="E1443" s="2" t="s">
        <v>403</v>
      </c>
      <c r="F1443" s="2" t="s">
        <v>814</v>
      </c>
      <c r="G1443" s="5">
        <v>-10</v>
      </c>
      <c r="H1443" s="5">
        <v>21.3</v>
      </c>
      <c r="I1443" s="5">
        <v>-213</v>
      </c>
      <c r="J1443" s="5">
        <v>-96223.280000000057</v>
      </c>
      <c r="K1443" s="5" t="str" cm="1">
        <f t="array" ref="K1443">_xlfn.LET(_xlpm.d,UPPER(TRIM(CLEAN(SUBSTITUTE(F1443,CHAR(160),"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44" spans="2:11" x14ac:dyDescent="0.25">
      <c r="B1444" s="21">
        <v>45993</v>
      </c>
      <c r="C1444" s="2" t="s">
        <v>1</v>
      </c>
      <c r="D1444" s="2" t="s">
        <v>1187</v>
      </c>
      <c r="E1444" s="2" t="s">
        <v>72</v>
      </c>
      <c r="F1444" s="2" t="s">
        <v>814</v>
      </c>
      <c r="G1444" s="5">
        <v>-3</v>
      </c>
      <c r="H1444" s="5">
        <v>21.3</v>
      </c>
      <c r="I1444" s="5">
        <v>-63.9</v>
      </c>
      <c r="J1444" s="5">
        <v>-96287.180000000051</v>
      </c>
      <c r="K1444" s="5" t="str" cm="1">
        <f t="array" ref="K1444">_xlfn.LET(_xlpm.d,UPPER(TRIM(CLEAN(SUBSTITUTE(F1444,CHAR(160),"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45" spans="2:11" x14ac:dyDescent="0.25">
      <c r="B1445" s="21">
        <v>45994</v>
      </c>
      <c r="C1445" s="2" t="s">
        <v>1</v>
      </c>
      <c r="D1445" s="2" t="s">
        <v>1188</v>
      </c>
      <c r="E1445" s="2" t="s">
        <v>807</v>
      </c>
      <c r="F1445" s="2" t="s">
        <v>812</v>
      </c>
      <c r="G1445" s="5">
        <v>-9</v>
      </c>
      <c r="H1445" s="5">
        <v>20.3</v>
      </c>
      <c r="I1445" s="5">
        <v>-182.7</v>
      </c>
      <c r="J1445" s="5">
        <v>-96469.880000000048</v>
      </c>
      <c r="K1445" s="5" t="str" cm="1">
        <f t="array" ref="K1445">_xlfn.LET(_xlpm.d,UPPER(TRIM(CLEAN(SUBSTITUTE(F1445,CHAR(160),"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46" spans="2:11" x14ac:dyDescent="0.25">
      <c r="B1446" s="21">
        <v>45994</v>
      </c>
      <c r="C1446" s="2" t="s">
        <v>1</v>
      </c>
      <c r="D1446" s="2" t="s">
        <v>1189</v>
      </c>
      <c r="E1446" s="2" t="s">
        <v>65</v>
      </c>
      <c r="F1446" s="2" t="s">
        <v>814</v>
      </c>
      <c r="G1446" s="5">
        <v>-10</v>
      </c>
      <c r="H1446" s="5">
        <v>21.3</v>
      </c>
      <c r="I1446" s="5">
        <v>-213</v>
      </c>
      <c r="J1446" s="5">
        <v>-96682.880000000048</v>
      </c>
      <c r="K1446" s="5" t="str" cm="1">
        <f t="array" ref="K1446">_xlfn.LET(_xlpm.d,UPPER(TRIM(CLEAN(SUBSTITUTE(F1446,CHAR(160),"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47" spans="2:11" x14ac:dyDescent="0.25">
      <c r="B1447" s="21">
        <v>45995</v>
      </c>
      <c r="C1447" s="2" t="s">
        <v>1</v>
      </c>
      <c r="D1447" s="2" t="s">
        <v>1190</v>
      </c>
      <c r="E1447" s="2" t="s">
        <v>465</v>
      </c>
      <c r="F1447" s="2" t="s">
        <v>814</v>
      </c>
      <c r="G1447" s="5">
        <v>-30</v>
      </c>
      <c r="H1447" s="5">
        <v>21.3</v>
      </c>
      <c r="I1447" s="5">
        <v>-639</v>
      </c>
      <c r="J1447" s="5">
        <v>-97321.880000000048</v>
      </c>
      <c r="K1447" s="5" t="str" cm="1">
        <f t="array" ref="K1447">_xlfn.LET(_xlpm.d,UPPER(TRIM(CLEAN(SUBSTITUTE(F1447,CHAR(160),"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48" spans="2:11" x14ac:dyDescent="0.25">
      <c r="B1448" s="21">
        <v>45995</v>
      </c>
      <c r="C1448" s="2" t="s">
        <v>1</v>
      </c>
      <c r="D1448" s="2" t="s">
        <v>1191</v>
      </c>
      <c r="E1448" s="2" t="s">
        <v>5</v>
      </c>
      <c r="F1448" s="2" t="s">
        <v>812</v>
      </c>
      <c r="G1448" s="5">
        <v>-2</v>
      </c>
      <c r="H1448" s="5">
        <v>22.99</v>
      </c>
      <c r="I1448" s="5">
        <v>-45.98</v>
      </c>
      <c r="J1448" s="5">
        <v>-97367.860000000044</v>
      </c>
      <c r="K1448" s="5" t="str" cm="1">
        <f t="array" ref="K1448">_xlfn.LET(_xlpm.d,UPPER(TRIM(CLEAN(SUBSTITUTE(F1448,CHAR(160),"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49" spans="2:11" x14ac:dyDescent="0.25">
      <c r="B1449" s="21">
        <v>45996</v>
      </c>
      <c r="C1449" s="2" t="s">
        <v>1</v>
      </c>
      <c r="D1449" s="2" t="s">
        <v>1192</v>
      </c>
      <c r="E1449" s="2" t="s">
        <v>202</v>
      </c>
      <c r="F1449" s="2" t="s">
        <v>814</v>
      </c>
      <c r="G1449" s="5">
        <v>-7</v>
      </c>
      <c r="H1449" s="5">
        <v>21.3</v>
      </c>
      <c r="I1449" s="5">
        <v>-149.1</v>
      </c>
      <c r="J1449" s="5">
        <v>-97516.96000000005</v>
      </c>
      <c r="K1449" s="5" t="str" cm="1">
        <f t="array" ref="K1449">_xlfn.LET(_xlpm.d,UPPER(TRIM(CLEAN(SUBSTITUTE(F1449,CHAR(160),"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50" spans="2:11" x14ac:dyDescent="0.25">
      <c r="B1450" s="21">
        <v>45996</v>
      </c>
      <c r="C1450" s="2" t="s">
        <v>1</v>
      </c>
      <c r="D1450" s="2" t="s">
        <v>1193</v>
      </c>
      <c r="E1450" s="2" t="s">
        <v>143</v>
      </c>
      <c r="F1450" s="2" t="s">
        <v>812</v>
      </c>
      <c r="G1450" s="5">
        <v>-5</v>
      </c>
      <c r="H1450" s="5">
        <v>22.9</v>
      </c>
      <c r="I1450" s="5">
        <v>-114.5</v>
      </c>
      <c r="J1450" s="5">
        <v>-97631.46000000005</v>
      </c>
      <c r="K1450" s="5" t="str" cm="1">
        <f t="array" ref="K1450">_xlfn.LET(_xlpm.d,UPPER(TRIM(CLEAN(SUBSTITUTE(F1450,CHAR(160),"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51" spans="2:11" x14ac:dyDescent="0.25">
      <c r="B1451" s="21">
        <v>45996</v>
      </c>
      <c r="C1451" s="2" t="s">
        <v>1</v>
      </c>
      <c r="D1451" s="2" t="s">
        <v>1194</v>
      </c>
      <c r="E1451" s="2" t="s">
        <v>53</v>
      </c>
      <c r="F1451" s="2" t="s">
        <v>814</v>
      </c>
      <c r="G1451" s="5">
        <v>-15</v>
      </c>
      <c r="H1451" s="5">
        <v>21.3</v>
      </c>
      <c r="I1451" s="5">
        <v>-319.5</v>
      </c>
      <c r="J1451" s="5">
        <v>-97950.96000000005</v>
      </c>
      <c r="K1451" s="5" t="str" cm="1">
        <f t="array" ref="K1451">_xlfn.LET(_xlpm.d,UPPER(TRIM(CLEAN(SUBSTITUTE(F1451,CHAR(160),"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52" spans="2:11" x14ac:dyDescent="0.25">
      <c r="B1452" s="21">
        <v>45996</v>
      </c>
      <c r="C1452" s="2" t="s">
        <v>1</v>
      </c>
      <c r="D1452" s="2" t="s">
        <v>1195</v>
      </c>
      <c r="E1452" s="2" t="s">
        <v>97</v>
      </c>
      <c r="F1452" s="2" t="s">
        <v>814</v>
      </c>
      <c r="G1452" s="5">
        <v>-30</v>
      </c>
      <c r="H1452" s="5">
        <v>21.3</v>
      </c>
      <c r="I1452" s="5">
        <v>-639</v>
      </c>
      <c r="J1452" s="5">
        <v>-98589.96000000005</v>
      </c>
      <c r="K1452" s="5" t="str" cm="1">
        <f t="array" ref="K1452">_xlfn.LET(_xlpm.d,UPPER(TRIM(CLEAN(SUBSTITUTE(F1452,CHAR(160),"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53" spans="2:11" x14ac:dyDescent="0.25">
      <c r="B1453" s="21">
        <v>46000</v>
      </c>
      <c r="C1453" s="2" t="s">
        <v>1</v>
      </c>
      <c r="D1453" s="2" t="s">
        <v>1196</v>
      </c>
      <c r="E1453" s="2" t="s">
        <v>3</v>
      </c>
      <c r="F1453" s="2" t="s">
        <v>812</v>
      </c>
      <c r="G1453" s="5">
        <v>-5</v>
      </c>
      <c r="H1453" s="5">
        <v>20.5</v>
      </c>
      <c r="I1453" s="5">
        <v>-102.5</v>
      </c>
      <c r="J1453" s="5">
        <v>-98692.46000000005</v>
      </c>
      <c r="K1453" s="5" t="str" cm="1">
        <f t="array" ref="K1453">_xlfn.LET(_xlpm.d,UPPER(TRIM(CLEAN(SUBSTITUTE(F1453,CHAR(160),"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54" spans="2:11" x14ac:dyDescent="0.25">
      <c r="B1454" s="21">
        <v>46000</v>
      </c>
      <c r="C1454" s="2" t="s">
        <v>1</v>
      </c>
      <c r="D1454" s="2" t="s">
        <v>492</v>
      </c>
      <c r="E1454" s="2" t="s">
        <v>27</v>
      </c>
      <c r="F1454" s="2" t="s">
        <v>814</v>
      </c>
      <c r="G1454" s="5">
        <v>-6</v>
      </c>
      <c r="H1454" s="5">
        <v>21.3</v>
      </c>
      <c r="I1454" s="5">
        <v>-127.8</v>
      </c>
      <c r="J1454" s="5">
        <v>-98820.260000000053</v>
      </c>
      <c r="K1454" s="5" t="str" cm="1">
        <f t="array" ref="K1454">_xlfn.LET(_xlpm.d,UPPER(TRIM(CLEAN(SUBSTITUTE(F1454,CHAR(160),"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55" spans="2:11" x14ac:dyDescent="0.25">
      <c r="B1455" s="21">
        <v>46000</v>
      </c>
      <c r="C1455" s="2" t="s">
        <v>1</v>
      </c>
      <c r="D1455" s="2" t="s">
        <v>1197</v>
      </c>
      <c r="E1455" s="2" t="s">
        <v>148</v>
      </c>
      <c r="F1455" s="2" t="s">
        <v>814</v>
      </c>
      <c r="G1455" s="5">
        <v>-8</v>
      </c>
      <c r="H1455" s="5">
        <v>21.3</v>
      </c>
      <c r="I1455" s="5">
        <v>-170.4</v>
      </c>
      <c r="J1455" s="5">
        <v>-98990.660000000047</v>
      </c>
      <c r="K1455" s="5" t="str" cm="1">
        <f t="array" ref="K1455">_xlfn.LET(_xlpm.d,UPPER(TRIM(CLEAN(SUBSTITUTE(F1455,CHAR(160),"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56" spans="2:11" x14ac:dyDescent="0.25">
      <c r="B1456" s="21">
        <v>46000</v>
      </c>
      <c r="C1456" s="2" t="s">
        <v>1</v>
      </c>
      <c r="D1456" s="2" t="s">
        <v>1198</v>
      </c>
      <c r="E1456" s="2" t="s">
        <v>60</v>
      </c>
      <c r="F1456" s="2" t="s">
        <v>814</v>
      </c>
      <c r="G1456" s="5">
        <v>-6</v>
      </c>
      <c r="H1456" s="5">
        <v>21.3</v>
      </c>
      <c r="I1456" s="5">
        <v>-127.8</v>
      </c>
      <c r="J1456" s="5">
        <v>-99118.46000000005</v>
      </c>
      <c r="K1456" s="5" t="str" cm="1">
        <f t="array" ref="K1456">_xlfn.LET(_xlpm.d,UPPER(TRIM(CLEAN(SUBSTITUTE(F1456,CHAR(160),"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57" spans="2:11" x14ac:dyDescent="0.25">
      <c r="B1457" s="21">
        <v>46001</v>
      </c>
      <c r="C1457" s="2" t="s">
        <v>1</v>
      </c>
      <c r="D1457" s="2" t="s">
        <v>1199</v>
      </c>
      <c r="E1457" s="2" t="s">
        <v>153</v>
      </c>
      <c r="F1457" s="2" t="s">
        <v>814</v>
      </c>
      <c r="G1457" s="5">
        <v>-20</v>
      </c>
      <c r="H1457" s="5">
        <v>21.3</v>
      </c>
      <c r="I1457" s="5">
        <v>-426</v>
      </c>
      <c r="J1457" s="5">
        <v>-99544.46000000005</v>
      </c>
      <c r="K1457" s="5" t="str" cm="1">
        <f t="array" ref="K1457">_xlfn.LET(_xlpm.d,UPPER(TRIM(CLEAN(SUBSTITUTE(F1457,CHAR(160),"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58" spans="2:11" x14ac:dyDescent="0.25">
      <c r="B1458" s="21">
        <v>46001</v>
      </c>
      <c r="C1458" s="2" t="s">
        <v>1</v>
      </c>
      <c r="D1458" s="2" t="s">
        <v>1200</v>
      </c>
      <c r="E1458" s="2" t="s">
        <v>153</v>
      </c>
      <c r="F1458" s="2" t="s">
        <v>814</v>
      </c>
      <c r="G1458" s="5">
        <v>-30</v>
      </c>
      <c r="H1458" s="5">
        <v>21.3</v>
      </c>
      <c r="I1458" s="5">
        <v>-639</v>
      </c>
      <c r="J1458" s="5">
        <v>-100183.46000000005</v>
      </c>
      <c r="K1458" s="5" t="str" cm="1">
        <f t="array" ref="K1458">_xlfn.LET(_xlpm.d,UPPER(TRIM(CLEAN(SUBSTITUTE(F1458,CHAR(160),"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59" spans="2:11" x14ac:dyDescent="0.25">
      <c r="B1459" s="21">
        <v>46001</v>
      </c>
      <c r="C1459" s="2" t="s">
        <v>1</v>
      </c>
      <c r="D1459" s="2" t="s">
        <v>576</v>
      </c>
      <c r="E1459" s="2" t="s">
        <v>159</v>
      </c>
      <c r="F1459" s="2" t="s">
        <v>814</v>
      </c>
      <c r="G1459" s="5">
        <v>-5</v>
      </c>
      <c r="H1459" s="5">
        <v>21.3</v>
      </c>
      <c r="I1459" s="5">
        <v>-106.5</v>
      </c>
      <c r="J1459" s="5">
        <v>-100289.96000000005</v>
      </c>
      <c r="K1459" s="5" t="str" cm="1">
        <f t="array" ref="K1459">_xlfn.LET(_xlpm.d,UPPER(TRIM(CLEAN(SUBSTITUTE(F1459,CHAR(160),"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60" spans="2:11" x14ac:dyDescent="0.25">
      <c r="B1460" s="21">
        <v>46001</v>
      </c>
      <c r="C1460" s="2" t="s">
        <v>1</v>
      </c>
      <c r="D1460" s="2" t="s">
        <v>1201</v>
      </c>
      <c r="E1460" s="2" t="s">
        <v>565</v>
      </c>
      <c r="F1460" s="2" t="s">
        <v>814</v>
      </c>
      <c r="G1460" s="5">
        <v>-2</v>
      </c>
      <c r="H1460" s="5">
        <v>21.3</v>
      </c>
      <c r="I1460" s="5">
        <v>-42.6</v>
      </c>
      <c r="J1460" s="5">
        <v>-100332.56000000006</v>
      </c>
      <c r="K1460" s="5" t="str" cm="1">
        <f t="array" ref="K1460">_xlfn.LET(_xlpm.d,UPPER(TRIM(CLEAN(SUBSTITUTE(F1460,CHAR(160),"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61" spans="2:11" x14ac:dyDescent="0.25">
      <c r="B1461" s="21">
        <v>46003</v>
      </c>
      <c r="C1461" s="2" t="s">
        <v>1</v>
      </c>
      <c r="D1461" s="2" t="s">
        <v>1202</v>
      </c>
      <c r="E1461" s="2" t="s">
        <v>1025</v>
      </c>
      <c r="F1461" s="2" t="s">
        <v>812</v>
      </c>
      <c r="G1461" s="5">
        <v>-5</v>
      </c>
      <c r="H1461" s="5">
        <v>20.3</v>
      </c>
      <c r="I1461" s="5">
        <v>-101.5</v>
      </c>
      <c r="J1461" s="5">
        <v>-100434.06000000006</v>
      </c>
      <c r="K1461" s="5" t="str" cm="1">
        <f t="array" ref="K1461">_xlfn.LET(_xlpm.d,UPPER(TRIM(CLEAN(SUBSTITUTE(F1461,CHAR(160),"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62" spans="2:11" x14ac:dyDescent="0.25">
      <c r="B1462" s="21">
        <v>46003</v>
      </c>
      <c r="C1462" s="2" t="s">
        <v>1</v>
      </c>
      <c r="D1462" s="2" t="s">
        <v>1203</v>
      </c>
      <c r="E1462" s="2" t="s">
        <v>53</v>
      </c>
      <c r="F1462" s="2" t="s">
        <v>814</v>
      </c>
      <c r="G1462" s="5">
        <v>-15</v>
      </c>
      <c r="H1462" s="5">
        <v>21.3</v>
      </c>
      <c r="I1462" s="5">
        <v>-319.5</v>
      </c>
      <c r="J1462" s="5">
        <v>-100753.56000000006</v>
      </c>
      <c r="K1462" s="5" t="str" cm="1">
        <f t="array" ref="K1462">_xlfn.LET(_xlpm.d,UPPER(TRIM(CLEAN(SUBSTITUTE(F1462,CHAR(160),"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63" spans="2:11" x14ac:dyDescent="0.25">
      <c r="B1463" s="21">
        <v>46003</v>
      </c>
      <c r="C1463" s="2" t="s">
        <v>1</v>
      </c>
      <c r="D1463" s="2" t="s">
        <v>1204</v>
      </c>
      <c r="E1463" s="2" t="s">
        <v>82</v>
      </c>
      <c r="F1463" s="2" t="s">
        <v>814</v>
      </c>
      <c r="G1463" s="5">
        <v>-9</v>
      </c>
      <c r="H1463" s="5">
        <v>21.3</v>
      </c>
      <c r="I1463" s="5">
        <v>-191.7</v>
      </c>
      <c r="J1463" s="5">
        <v>-100945.26000000005</v>
      </c>
      <c r="K1463" s="5" t="str" cm="1">
        <f t="array" ref="K1463">_xlfn.LET(_xlpm.d,UPPER(TRIM(CLEAN(SUBSTITUTE(F1463,CHAR(160),"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64" spans="2:11" x14ac:dyDescent="0.25">
      <c r="B1464" s="21">
        <v>46008</v>
      </c>
      <c r="C1464" s="2" t="s">
        <v>1</v>
      </c>
      <c r="D1464" s="2" t="s">
        <v>1205</v>
      </c>
      <c r="E1464" s="2" t="s">
        <v>72</v>
      </c>
      <c r="F1464" s="2" t="s">
        <v>814</v>
      </c>
      <c r="G1464" s="5">
        <v>-7</v>
      </c>
      <c r="H1464" s="5">
        <v>21.3</v>
      </c>
      <c r="I1464" s="5">
        <v>-149.1</v>
      </c>
      <c r="J1464" s="5">
        <v>-101094.36000000006</v>
      </c>
      <c r="K1464" s="5" t="str" cm="1">
        <f t="array" ref="K1464">_xlfn.LET(_xlpm.d,UPPER(TRIM(CLEAN(SUBSTITUTE(F1464,CHAR(160),"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65" spans="2:11" x14ac:dyDescent="0.25">
      <c r="B1465" s="21">
        <v>46008</v>
      </c>
      <c r="C1465" s="2" t="s">
        <v>1</v>
      </c>
      <c r="D1465" s="2" t="s">
        <v>1206</v>
      </c>
      <c r="E1465" s="2" t="s">
        <v>60</v>
      </c>
      <c r="F1465" s="2" t="s">
        <v>1207</v>
      </c>
      <c r="G1465" s="5">
        <v>-27</v>
      </c>
      <c r="H1465" s="5">
        <v>21.3</v>
      </c>
      <c r="I1465" s="5">
        <v>-575.1</v>
      </c>
      <c r="J1465" s="5">
        <v>-101669.46000000006</v>
      </c>
      <c r="K1465" s="5" t="str" cm="1">
        <f t="array" ref="K1465">_xlfn.LET(_xlpm.d,UPPER(TRIM(CLEAN(SUBSTITUTE(F1465,CHAR(160),"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66" spans="2:11" x14ac:dyDescent="0.25">
      <c r="B1466" s="21">
        <v>46009</v>
      </c>
      <c r="C1466" s="2" t="s">
        <v>1</v>
      </c>
      <c r="D1466" s="2" t="s">
        <v>1208</v>
      </c>
      <c r="E1466" s="2" t="s">
        <v>289</v>
      </c>
      <c r="F1466" s="2" t="s">
        <v>812</v>
      </c>
      <c r="G1466" s="5">
        <v>-13</v>
      </c>
      <c r="H1466" s="5">
        <v>22.99</v>
      </c>
      <c r="I1466" s="5">
        <v>-298.87</v>
      </c>
      <c r="J1466" s="5">
        <v>-101968.33000000006</v>
      </c>
      <c r="K1466" s="5" t="str" cm="1">
        <f t="array" ref="K1466">_xlfn.LET(_xlpm.d,UPPER(TRIM(CLEAN(SUBSTITUTE(F1466,CHAR(160),"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67" spans="2:11" x14ac:dyDescent="0.25">
      <c r="B1467" s="21">
        <v>46009</v>
      </c>
      <c r="C1467" s="2" t="s">
        <v>1</v>
      </c>
      <c r="D1467" s="2" t="s">
        <v>578</v>
      </c>
      <c r="E1467" s="2" t="s">
        <v>19</v>
      </c>
      <c r="F1467" s="2" t="s">
        <v>814</v>
      </c>
      <c r="G1467" s="5">
        <v>-5</v>
      </c>
      <c r="H1467" s="5">
        <v>21.3</v>
      </c>
      <c r="I1467" s="5">
        <v>-106.5</v>
      </c>
      <c r="J1467" s="5">
        <v>-102074.83000000006</v>
      </c>
      <c r="K1467" s="5" t="str" cm="1">
        <f t="array" ref="K1467">_xlfn.LET(_xlpm.d,UPPER(TRIM(CLEAN(SUBSTITUTE(F1467,CHAR(160),"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68" spans="2:11" x14ac:dyDescent="0.25">
      <c r="B1468" s="21">
        <v>46010</v>
      </c>
      <c r="C1468" s="2" t="s">
        <v>1</v>
      </c>
      <c r="D1468" s="2" t="s">
        <v>1209</v>
      </c>
      <c r="E1468" s="2" t="s">
        <v>3</v>
      </c>
      <c r="F1468" s="2" t="s">
        <v>812</v>
      </c>
      <c r="G1468" s="5">
        <v>-22</v>
      </c>
      <c r="H1468" s="5">
        <v>22.99</v>
      </c>
      <c r="I1468" s="5">
        <v>-505.78</v>
      </c>
      <c r="J1468" s="5">
        <v>-102580.61000000006</v>
      </c>
      <c r="K1468" s="5" t="str" cm="1">
        <f t="array" ref="K1468">_xlfn.LET(_xlpm.d,UPPER(TRIM(CLEAN(SUBSTITUTE(F1468,CHAR(160),"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69" spans="2:11" x14ac:dyDescent="0.25">
      <c r="B1469" s="21">
        <v>46010</v>
      </c>
      <c r="C1469" s="2" t="s">
        <v>1</v>
      </c>
      <c r="D1469" s="2" t="s">
        <v>1210</v>
      </c>
      <c r="E1469" s="2" t="s">
        <v>433</v>
      </c>
      <c r="F1469" s="2" t="s">
        <v>814</v>
      </c>
      <c r="G1469" s="5">
        <v>-4</v>
      </c>
      <c r="H1469" s="5">
        <v>21.3</v>
      </c>
      <c r="I1469" s="5">
        <v>-85.2</v>
      </c>
      <c r="J1469" s="5">
        <v>-102665.81000000006</v>
      </c>
      <c r="K1469" s="5" t="str" cm="1">
        <f t="array" ref="K1469">_xlfn.LET(_xlpm.d,UPPER(TRIM(CLEAN(SUBSTITUTE(F1469,CHAR(160),"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70" spans="2:11" x14ac:dyDescent="0.25">
      <c r="B1470" s="21">
        <v>46014</v>
      </c>
      <c r="C1470" s="2" t="s">
        <v>1</v>
      </c>
      <c r="D1470" s="2" t="s">
        <v>279</v>
      </c>
      <c r="E1470" s="2" t="s">
        <v>238</v>
      </c>
      <c r="F1470" s="2" t="s">
        <v>812</v>
      </c>
      <c r="G1470" s="5">
        <v>-9</v>
      </c>
      <c r="H1470" s="5">
        <v>20.3</v>
      </c>
      <c r="I1470" s="5">
        <v>-182.7</v>
      </c>
      <c r="J1470" s="5">
        <v>-102848.51000000005</v>
      </c>
      <c r="K1470" s="5" t="str" cm="1">
        <f t="array" ref="K1470">_xlfn.LET(_xlpm.d,UPPER(TRIM(CLEAN(SUBSTITUTE(F1470,CHAR(160),"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71" spans="2:11" x14ac:dyDescent="0.25">
      <c r="B1471" s="21">
        <v>46014</v>
      </c>
      <c r="C1471" s="2" t="s">
        <v>1</v>
      </c>
      <c r="D1471" s="2" t="s">
        <v>1211</v>
      </c>
      <c r="E1471" s="2" t="s">
        <v>153</v>
      </c>
      <c r="F1471" s="2" t="s">
        <v>814</v>
      </c>
      <c r="G1471" s="5">
        <v>-16</v>
      </c>
      <c r="H1471" s="5">
        <v>21.3</v>
      </c>
      <c r="I1471" s="5">
        <v>-340.8</v>
      </c>
      <c r="J1471" s="5">
        <v>-103189.31000000006</v>
      </c>
      <c r="K1471" s="5" t="str" cm="1">
        <f t="array" ref="K1471">_xlfn.LET(_xlpm.d,UPPER(TRIM(CLEAN(SUBSTITUTE(F1471,CHAR(160),"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72" spans="2:11" x14ac:dyDescent="0.25">
      <c r="B1472" s="21">
        <v>46021</v>
      </c>
      <c r="C1472" s="2" t="s">
        <v>1</v>
      </c>
      <c r="D1472" s="2" t="s">
        <v>1212</v>
      </c>
      <c r="E1472" s="2" t="s">
        <v>148</v>
      </c>
      <c r="F1472" s="2" t="s">
        <v>814</v>
      </c>
      <c r="G1472" s="5">
        <v>-3</v>
      </c>
      <c r="H1472" s="5">
        <v>21.3</v>
      </c>
      <c r="I1472" s="5">
        <v>-63.9</v>
      </c>
      <c r="J1472" s="5">
        <v>-103253.21000000005</v>
      </c>
      <c r="K1472" s="5" t="str" cm="1">
        <f t="array" ref="K1472">_xlfn.LET(_xlpm.d,UPPER(TRIM(CLEAN(SUBSTITUTE(F1472,CHAR(160),"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73" spans="2:11" x14ac:dyDescent="0.25">
      <c r="B1473" s="21">
        <v>46021</v>
      </c>
      <c r="C1473" s="2" t="s">
        <v>1</v>
      </c>
      <c r="D1473" s="2" t="s">
        <v>1213</v>
      </c>
      <c r="E1473" s="2" t="s">
        <v>60</v>
      </c>
      <c r="F1473" s="2" t="s">
        <v>814</v>
      </c>
      <c r="G1473" s="5">
        <v>-3</v>
      </c>
      <c r="H1473" s="5">
        <v>21.3</v>
      </c>
      <c r="I1473" s="5">
        <v>-63.9</v>
      </c>
      <c r="J1473" s="5">
        <v>-103317.11000000004</v>
      </c>
      <c r="K1473" s="5" t="str" cm="1">
        <f t="array" ref="K1473">_xlfn.LET(_xlpm.d,UPPER(TRIM(CLEAN(SUBSTITUTE(F1473,CHAR(160),"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74" spans="2:11" x14ac:dyDescent="0.25">
      <c r="B1474" s="21">
        <v>46021</v>
      </c>
      <c r="C1474" s="2" t="s">
        <v>1</v>
      </c>
      <c r="D1474" s="2" t="s">
        <v>1214</v>
      </c>
      <c r="E1474" s="2" t="s">
        <v>3</v>
      </c>
      <c r="F1474" s="2" t="s">
        <v>812</v>
      </c>
      <c r="G1474" s="5">
        <v>-1</v>
      </c>
      <c r="H1474" s="5">
        <v>22.99</v>
      </c>
      <c r="I1474" s="5">
        <v>-22.99</v>
      </c>
      <c r="J1474" s="5">
        <v>-103340.10000000005</v>
      </c>
      <c r="K1474" s="5" t="str" cm="1">
        <f t="array" ref="K1474">_xlfn.LET(_xlpm.d,UPPER(TRIM(CLEAN(SUBSTITUTE(F1474,CHAR(160),"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75" spans="2:11" x14ac:dyDescent="0.25">
      <c r="B1475" s="21">
        <v>46024</v>
      </c>
      <c r="C1475" s="2" t="s">
        <v>1</v>
      </c>
      <c r="D1475" s="2" t="s">
        <v>1215</v>
      </c>
      <c r="E1475" s="2" t="s">
        <v>5</v>
      </c>
      <c r="F1475" s="2" t="s">
        <v>812</v>
      </c>
      <c r="G1475" s="5">
        <v>-9</v>
      </c>
      <c r="H1475" s="5">
        <v>22.99</v>
      </c>
      <c r="I1475" s="5">
        <v>-206.91</v>
      </c>
      <c r="J1475" s="5">
        <v>-103547.01000000005</v>
      </c>
      <c r="K1475" s="5" t="str" cm="1">
        <f t="array" ref="K1475">_xlfn.LET(_xlpm.d,UPPER(TRIM(CLEAN(SUBSTITUTE(F1475,CHAR(160),"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76" spans="2:11" x14ac:dyDescent="0.25">
      <c r="B1476" s="21">
        <v>46024</v>
      </c>
      <c r="C1476" s="2" t="s">
        <v>1</v>
      </c>
      <c r="D1476" s="2" t="s">
        <v>1216</v>
      </c>
      <c r="E1476" s="2" t="s">
        <v>791</v>
      </c>
      <c r="F1476" s="2" t="s">
        <v>814</v>
      </c>
      <c r="G1476" s="5">
        <v>-5</v>
      </c>
      <c r="H1476" s="5">
        <v>21.3</v>
      </c>
      <c r="I1476" s="5">
        <v>-106.5</v>
      </c>
      <c r="J1476" s="5">
        <v>-103653.51000000005</v>
      </c>
      <c r="K1476" s="5" t="str" cm="1">
        <f t="array" ref="K1476">_xlfn.LET(_xlpm.d,UPPER(TRIM(CLEAN(SUBSTITUTE(F1476,CHAR(160),"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77" spans="2:11" x14ac:dyDescent="0.25">
      <c r="B1477" s="21">
        <v>46024</v>
      </c>
      <c r="C1477" s="2" t="s">
        <v>1</v>
      </c>
      <c r="D1477" s="2" t="s">
        <v>1217</v>
      </c>
      <c r="E1477" s="2" t="s">
        <v>82</v>
      </c>
      <c r="F1477" s="2" t="s">
        <v>814</v>
      </c>
      <c r="G1477" s="5">
        <v>-20</v>
      </c>
      <c r="H1477" s="5">
        <v>21.3</v>
      </c>
      <c r="I1477" s="5">
        <v>-426</v>
      </c>
      <c r="J1477" s="5">
        <v>-104079.51000000005</v>
      </c>
      <c r="K1477" s="5" t="str" cm="1">
        <f t="array" ref="K1477">_xlfn.LET(_xlpm.d,UPPER(TRIM(CLEAN(SUBSTITUTE(F1477,CHAR(160),"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78" spans="2:11" x14ac:dyDescent="0.25">
      <c r="B1478" s="21">
        <v>46028</v>
      </c>
      <c r="C1478" s="2" t="s">
        <v>1</v>
      </c>
      <c r="D1478" s="2" t="s">
        <v>1218</v>
      </c>
      <c r="E1478" s="2" t="s">
        <v>289</v>
      </c>
      <c r="F1478" s="2" t="s">
        <v>812</v>
      </c>
      <c r="G1478" s="5">
        <v>-5</v>
      </c>
      <c r="H1478" s="5">
        <v>22.99</v>
      </c>
      <c r="I1478" s="5">
        <v>-114.95</v>
      </c>
      <c r="J1478" s="5">
        <v>-104194.46000000005</v>
      </c>
      <c r="K1478" s="5" t="str" cm="1">
        <f t="array" ref="K1478">_xlfn.LET(_xlpm.d,UPPER(TRIM(CLEAN(SUBSTITUTE(F1478,CHAR(160),"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79" spans="2:11" x14ac:dyDescent="0.25">
      <c r="B1479" s="21">
        <v>46028</v>
      </c>
      <c r="C1479" s="2" t="s">
        <v>1</v>
      </c>
      <c r="D1479" s="2" t="s">
        <v>502</v>
      </c>
      <c r="E1479" s="2" t="s">
        <v>27</v>
      </c>
      <c r="F1479" s="2" t="s">
        <v>814</v>
      </c>
      <c r="G1479" s="5">
        <v>-15</v>
      </c>
      <c r="H1479" s="5">
        <v>21.3</v>
      </c>
      <c r="I1479" s="5">
        <v>-319.5</v>
      </c>
      <c r="J1479" s="5">
        <v>-104513.96000000005</v>
      </c>
      <c r="K1479" s="5" t="str" cm="1">
        <f t="array" ref="K1479">_xlfn.LET(_xlpm.d,UPPER(TRIM(CLEAN(SUBSTITUTE(F1479,CHAR(160),"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80" spans="2:11" x14ac:dyDescent="0.25">
      <c r="B1480" s="21">
        <v>46028</v>
      </c>
      <c r="C1480" s="2" t="s">
        <v>1</v>
      </c>
      <c r="D1480" s="2" t="s">
        <v>1219</v>
      </c>
      <c r="E1480" s="2" t="s">
        <v>3</v>
      </c>
      <c r="F1480" s="2" t="s">
        <v>812</v>
      </c>
      <c r="G1480" s="5">
        <v>-45</v>
      </c>
      <c r="H1480" s="5">
        <v>20.5</v>
      </c>
      <c r="I1480" s="5">
        <v>-922.5</v>
      </c>
      <c r="J1480" s="5">
        <v>-105436.46000000005</v>
      </c>
      <c r="K1480" s="5" t="str" cm="1">
        <f t="array" ref="K1480">_xlfn.LET(_xlpm.d,UPPER(TRIM(CLEAN(SUBSTITUTE(F1480,CHAR(160),"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81" spans="2:11" x14ac:dyDescent="0.25">
      <c r="B1481" s="21">
        <v>46028</v>
      </c>
      <c r="C1481" s="2" t="s">
        <v>1</v>
      </c>
      <c r="D1481" s="2" t="s">
        <v>1220</v>
      </c>
      <c r="E1481" s="2" t="s">
        <v>3</v>
      </c>
      <c r="F1481" s="2" t="s">
        <v>812</v>
      </c>
      <c r="G1481" s="5">
        <v>-13</v>
      </c>
      <c r="H1481" s="5">
        <v>20.25</v>
      </c>
      <c r="I1481" s="5">
        <v>-263.25</v>
      </c>
      <c r="J1481" s="5">
        <v>-105699.71000000005</v>
      </c>
      <c r="K1481" s="5" t="str" cm="1">
        <f t="array" ref="K1481">_xlfn.LET(_xlpm.d,UPPER(TRIM(CLEAN(SUBSTITUTE(F1481,CHAR(160),"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82" spans="2:11" x14ac:dyDescent="0.25">
      <c r="B1482" s="21">
        <v>46029</v>
      </c>
      <c r="C1482" s="2" t="s">
        <v>1</v>
      </c>
      <c r="D1482" s="2" t="s">
        <v>4</v>
      </c>
      <c r="E1482" s="2" t="s">
        <v>5</v>
      </c>
      <c r="F1482" s="2" t="s">
        <v>812</v>
      </c>
      <c r="G1482" s="5">
        <v>-1</v>
      </c>
      <c r="H1482" s="5">
        <v>22.99</v>
      </c>
      <c r="I1482" s="5">
        <v>-22.99</v>
      </c>
      <c r="J1482" s="5">
        <v>-105722.70000000006</v>
      </c>
      <c r="K1482" s="5" t="str" cm="1">
        <f t="array" ref="K1482">_xlfn.LET(_xlpm.d,UPPER(TRIM(CLEAN(SUBSTITUTE(F1482,CHAR(160),"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83" spans="2:11" x14ac:dyDescent="0.25">
      <c r="B1483" s="21">
        <v>46030</v>
      </c>
      <c r="C1483" s="2" t="s">
        <v>1</v>
      </c>
      <c r="D1483" s="2" t="s">
        <v>1221</v>
      </c>
      <c r="E1483" s="2" t="s">
        <v>74</v>
      </c>
      <c r="F1483" s="2" t="s">
        <v>814</v>
      </c>
      <c r="G1483" s="5">
        <v>-24</v>
      </c>
      <c r="H1483" s="5">
        <v>21.3</v>
      </c>
      <c r="I1483" s="5">
        <v>-511.2</v>
      </c>
      <c r="J1483" s="5">
        <v>-106233.90000000005</v>
      </c>
      <c r="K1483" s="5" t="str" cm="1">
        <f t="array" ref="K1483">_xlfn.LET(_xlpm.d,UPPER(TRIM(CLEAN(SUBSTITUTE(F1483,CHAR(160),"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84" spans="2:11" x14ac:dyDescent="0.25">
      <c r="B1484" s="21">
        <v>46031</v>
      </c>
      <c r="C1484" s="2" t="s">
        <v>1</v>
      </c>
      <c r="D1484" s="2" t="s">
        <v>1222</v>
      </c>
      <c r="E1484" s="2" t="s">
        <v>403</v>
      </c>
      <c r="F1484" s="2" t="s">
        <v>814</v>
      </c>
      <c r="G1484" s="5">
        <v>-19</v>
      </c>
      <c r="H1484" s="5">
        <v>21.3</v>
      </c>
      <c r="I1484" s="5">
        <v>-404.7</v>
      </c>
      <c r="J1484" s="5">
        <v>-106638.60000000005</v>
      </c>
      <c r="K1484" s="5" t="str" cm="1">
        <f t="array" ref="K1484">_xlfn.LET(_xlpm.d,UPPER(TRIM(CLEAN(SUBSTITUTE(F1484,CHAR(160),"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85" spans="2:11" x14ac:dyDescent="0.25">
      <c r="B1485" s="21">
        <v>46032</v>
      </c>
      <c r="C1485" s="2" t="s">
        <v>1</v>
      </c>
      <c r="D1485" s="2" t="s">
        <v>1223</v>
      </c>
      <c r="E1485" s="2" t="s">
        <v>110</v>
      </c>
      <c r="F1485" s="2" t="s">
        <v>814</v>
      </c>
      <c r="G1485" s="5">
        <v>-16</v>
      </c>
      <c r="H1485" s="5">
        <v>21.3</v>
      </c>
      <c r="I1485" s="5">
        <v>-340.8</v>
      </c>
      <c r="J1485" s="5">
        <v>-106979.40000000005</v>
      </c>
      <c r="K1485" s="5" t="str" cm="1">
        <f t="array" ref="K1485">_xlfn.LET(_xlpm.d,UPPER(TRIM(CLEAN(SUBSTITUTE(F1485,CHAR(160),"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86" spans="2:11" x14ac:dyDescent="0.25">
      <c r="B1486" s="21">
        <v>46032</v>
      </c>
      <c r="C1486" s="2" t="s">
        <v>1</v>
      </c>
      <c r="D1486" s="2" t="s">
        <v>1224</v>
      </c>
      <c r="E1486" s="2" t="s">
        <v>53</v>
      </c>
      <c r="F1486" s="2" t="s">
        <v>814</v>
      </c>
      <c r="G1486" s="5">
        <v>-36</v>
      </c>
      <c r="H1486" s="5">
        <v>21.3</v>
      </c>
      <c r="I1486" s="5">
        <v>-766.8</v>
      </c>
      <c r="J1486" s="5">
        <v>-107746.20000000006</v>
      </c>
      <c r="K1486" s="5" t="str" cm="1">
        <f t="array" ref="K1486">_xlfn.LET(_xlpm.d,UPPER(TRIM(CLEAN(SUBSTITUTE(F1486,CHAR(160),"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87" spans="2:11" x14ac:dyDescent="0.25">
      <c r="B1487" s="21">
        <v>46032</v>
      </c>
      <c r="C1487" s="2" t="s">
        <v>1</v>
      </c>
      <c r="D1487" s="2" t="s">
        <v>1225</v>
      </c>
      <c r="E1487" s="2" t="s">
        <v>143</v>
      </c>
      <c r="F1487" s="2" t="s">
        <v>812</v>
      </c>
      <c r="G1487" s="5">
        <v>-17</v>
      </c>
      <c r="H1487" s="5">
        <v>22.9</v>
      </c>
      <c r="I1487" s="5">
        <v>-389.3</v>
      </c>
      <c r="J1487" s="5">
        <v>-108135.50000000006</v>
      </c>
      <c r="K1487" s="5" t="str" cm="1">
        <f t="array" ref="K1487">_xlfn.LET(_xlpm.d,UPPER(TRIM(CLEAN(SUBSTITUTE(F1487,CHAR(160),"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88" spans="2:11" x14ac:dyDescent="0.25">
      <c r="B1488" s="21">
        <v>46032</v>
      </c>
      <c r="C1488" s="2" t="s">
        <v>1</v>
      </c>
      <c r="D1488" s="2" t="s">
        <v>646</v>
      </c>
      <c r="E1488" s="2" t="s">
        <v>97</v>
      </c>
      <c r="F1488" s="2" t="s">
        <v>814</v>
      </c>
      <c r="G1488" s="5">
        <v>-14</v>
      </c>
      <c r="H1488" s="5">
        <v>21.3</v>
      </c>
      <c r="I1488" s="5">
        <v>-298.2</v>
      </c>
      <c r="J1488" s="5">
        <v>-108433.70000000006</v>
      </c>
      <c r="K1488" s="5" t="str" cm="1">
        <f t="array" ref="K1488">_xlfn.LET(_xlpm.d,UPPER(TRIM(CLEAN(SUBSTITUTE(F1488,CHAR(160),"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89" spans="2:11" x14ac:dyDescent="0.25">
      <c r="B1489" s="21">
        <v>46035</v>
      </c>
      <c r="C1489" s="2" t="s">
        <v>1</v>
      </c>
      <c r="D1489" s="2" t="s">
        <v>1226</v>
      </c>
      <c r="E1489" s="2" t="s">
        <v>29</v>
      </c>
      <c r="F1489" s="2" t="s">
        <v>814</v>
      </c>
      <c r="G1489" s="5">
        <v>-2</v>
      </c>
      <c r="H1489" s="5">
        <v>21.3</v>
      </c>
      <c r="I1489" s="5">
        <v>-42.6</v>
      </c>
      <c r="J1489" s="5">
        <v>-108476.30000000006</v>
      </c>
      <c r="K1489" s="5" t="str" cm="1">
        <f t="array" ref="K1489">_xlfn.LET(_xlpm.d,UPPER(TRIM(CLEAN(SUBSTITUTE(F1489,CHAR(160),"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90" spans="2:11" x14ac:dyDescent="0.25">
      <c r="B1490" s="21">
        <v>46035</v>
      </c>
      <c r="C1490" s="2" t="s">
        <v>1</v>
      </c>
      <c r="D1490" s="2" t="s">
        <v>1227</v>
      </c>
      <c r="E1490" s="2" t="s">
        <v>153</v>
      </c>
      <c r="F1490" s="2" t="s">
        <v>814</v>
      </c>
      <c r="G1490" s="5">
        <v>-45</v>
      </c>
      <c r="H1490" s="5">
        <v>21.3</v>
      </c>
      <c r="I1490" s="5">
        <v>-958.5</v>
      </c>
      <c r="J1490" s="5">
        <v>-109434.80000000006</v>
      </c>
      <c r="K1490" s="5" t="str" cm="1">
        <f t="array" ref="K1490">_xlfn.LET(_xlpm.d,UPPER(TRIM(CLEAN(SUBSTITUTE(F1490,CHAR(160),"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91" spans="2:11" x14ac:dyDescent="0.25">
      <c r="B1491" s="21">
        <v>46035</v>
      </c>
      <c r="C1491" s="2" t="s">
        <v>1</v>
      </c>
      <c r="D1491" s="2" t="s">
        <v>1228</v>
      </c>
      <c r="E1491" s="2" t="s">
        <v>9</v>
      </c>
      <c r="F1491" s="2" t="s">
        <v>814</v>
      </c>
      <c r="G1491" s="5">
        <v>-6</v>
      </c>
      <c r="H1491" s="5">
        <v>21.3</v>
      </c>
      <c r="I1491" s="5">
        <v>-127.8</v>
      </c>
      <c r="J1491" s="5">
        <v>-109562.60000000006</v>
      </c>
      <c r="K1491" s="5" t="str" cm="1">
        <f t="array" ref="K1491">_xlfn.LET(_xlpm.d,UPPER(TRIM(CLEAN(SUBSTITUTE(F1491,CHAR(160),"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92" spans="2:11" x14ac:dyDescent="0.25">
      <c r="B1492" s="21">
        <v>46036</v>
      </c>
      <c r="C1492" s="2" t="s">
        <v>1</v>
      </c>
      <c r="D1492" s="2" t="s">
        <v>1229</v>
      </c>
      <c r="E1492" s="2" t="s">
        <v>807</v>
      </c>
      <c r="F1492" s="2" t="s">
        <v>812</v>
      </c>
      <c r="G1492" s="5">
        <v>-8</v>
      </c>
      <c r="H1492" s="5">
        <v>20.3</v>
      </c>
      <c r="I1492" s="5">
        <v>-162.4</v>
      </c>
      <c r="J1492" s="5">
        <v>-109725.00000000006</v>
      </c>
      <c r="K1492" s="5" t="str" cm="1">
        <f t="array" ref="K1492">_xlfn.LET(_xlpm.d,UPPER(TRIM(CLEAN(SUBSTITUTE(F1492,CHAR(160),"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93" spans="2:11" x14ac:dyDescent="0.25">
      <c r="B1493" s="21">
        <v>46037</v>
      </c>
      <c r="C1493" s="2" t="s">
        <v>1</v>
      </c>
      <c r="D1493" s="2" t="s">
        <v>1230</v>
      </c>
      <c r="E1493" s="2" t="s">
        <v>99</v>
      </c>
      <c r="F1493" s="2" t="s">
        <v>814</v>
      </c>
      <c r="G1493" s="5">
        <v>-4</v>
      </c>
      <c r="H1493" s="5">
        <v>21.3</v>
      </c>
      <c r="I1493" s="5">
        <v>-85.2</v>
      </c>
      <c r="J1493" s="5">
        <v>-109810.20000000006</v>
      </c>
      <c r="K1493" s="5" t="str" cm="1">
        <f t="array" ref="K1493">_xlfn.LET(_xlpm.d,UPPER(TRIM(CLEAN(SUBSTITUTE(F1493,CHAR(160),"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94" spans="2:11" x14ac:dyDescent="0.25">
      <c r="B1494" s="21">
        <v>46038</v>
      </c>
      <c r="C1494" s="2" t="s">
        <v>1</v>
      </c>
      <c r="D1494" s="2" t="s">
        <v>508</v>
      </c>
      <c r="E1494" s="2" t="s">
        <v>143</v>
      </c>
      <c r="F1494" s="2" t="s">
        <v>812</v>
      </c>
      <c r="G1494" s="5">
        <v>-5</v>
      </c>
      <c r="H1494" s="5">
        <v>22.9</v>
      </c>
      <c r="I1494" s="5">
        <v>-114.5</v>
      </c>
      <c r="J1494" s="5">
        <v>-109924.70000000006</v>
      </c>
      <c r="K1494" s="5" t="str" cm="1">
        <f t="array" ref="K1494">_xlfn.LET(_xlpm.d,UPPER(TRIM(CLEAN(SUBSTITUTE(F1494,CHAR(160),"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95" spans="2:11" x14ac:dyDescent="0.25">
      <c r="B1495" s="21">
        <v>46038</v>
      </c>
      <c r="C1495" s="2" t="s">
        <v>1</v>
      </c>
      <c r="D1495" s="2" t="s">
        <v>282</v>
      </c>
      <c r="E1495" s="2" t="s">
        <v>24</v>
      </c>
      <c r="F1495" s="2" t="s">
        <v>814</v>
      </c>
      <c r="G1495" s="5">
        <v>-29</v>
      </c>
      <c r="H1495" s="5">
        <v>21.3</v>
      </c>
      <c r="I1495" s="5">
        <v>-617.70000000000005</v>
      </c>
      <c r="J1495" s="5">
        <v>-110542.40000000005</v>
      </c>
      <c r="K1495" s="5" t="str" cm="1">
        <f t="array" ref="K1495">_xlfn.LET(_xlpm.d,UPPER(TRIM(CLEAN(SUBSTITUTE(F1495,CHAR(160),"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96" spans="2:11" x14ac:dyDescent="0.25">
      <c r="B1496" s="21">
        <v>46038</v>
      </c>
      <c r="C1496" s="2" t="s">
        <v>1</v>
      </c>
      <c r="D1496" s="2" t="s">
        <v>90</v>
      </c>
      <c r="E1496" s="2" t="s">
        <v>82</v>
      </c>
      <c r="F1496" s="2" t="s">
        <v>814</v>
      </c>
      <c r="G1496" s="5">
        <v>-20</v>
      </c>
      <c r="H1496" s="5">
        <v>21.3</v>
      </c>
      <c r="I1496" s="5">
        <v>-426</v>
      </c>
      <c r="J1496" s="5">
        <v>-110968.40000000005</v>
      </c>
      <c r="K1496" s="5" t="str" cm="1">
        <f t="array" ref="K1496">_xlfn.LET(_xlpm.d,UPPER(TRIM(CLEAN(SUBSTITUTE(F1496,CHAR(160),"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97" spans="2:11" x14ac:dyDescent="0.25">
      <c r="B1497" s="21">
        <v>46041</v>
      </c>
      <c r="C1497" s="2" t="s">
        <v>1</v>
      </c>
      <c r="D1497" s="2" t="s">
        <v>1231</v>
      </c>
      <c r="E1497" s="2" t="s">
        <v>403</v>
      </c>
      <c r="F1497" s="2" t="s">
        <v>814</v>
      </c>
      <c r="G1497" s="5">
        <v>-10</v>
      </c>
      <c r="H1497" s="5">
        <v>21.3</v>
      </c>
      <c r="I1497" s="5">
        <v>-213</v>
      </c>
      <c r="J1497" s="5">
        <v>-111181.40000000005</v>
      </c>
      <c r="K1497" s="5" t="str" cm="1">
        <f t="array" ref="K1497">_xlfn.LET(_xlpm.d,UPPER(TRIM(CLEAN(SUBSTITUTE(F1497,CHAR(160),"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98" spans="2:11" x14ac:dyDescent="0.25">
      <c r="B1498" s="21">
        <v>46042</v>
      </c>
      <c r="C1498" s="2" t="s">
        <v>1</v>
      </c>
      <c r="D1498" s="2" t="s">
        <v>1232</v>
      </c>
      <c r="E1498" s="2" t="s">
        <v>3</v>
      </c>
      <c r="F1498" s="2" t="s">
        <v>812</v>
      </c>
      <c r="G1498" s="5">
        <v>-20</v>
      </c>
      <c r="H1498" s="5">
        <v>20.5</v>
      </c>
      <c r="I1498" s="5">
        <v>-410</v>
      </c>
      <c r="J1498" s="5">
        <v>-111591.40000000005</v>
      </c>
      <c r="K1498" s="5" t="str" cm="1">
        <f t="array" ref="K1498">_xlfn.LET(_xlpm.d,UPPER(TRIM(CLEAN(SUBSTITUTE(F1498,CHAR(160),"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499" spans="2:11" x14ac:dyDescent="0.25">
      <c r="B1499" s="21">
        <v>46042</v>
      </c>
      <c r="C1499" s="2" t="s">
        <v>1</v>
      </c>
      <c r="D1499" s="2" t="s">
        <v>1233</v>
      </c>
      <c r="E1499" s="2" t="s">
        <v>3</v>
      </c>
      <c r="F1499" s="2" t="s">
        <v>812</v>
      </c>
      <c r="G1499" s="5">
        <v>-8</v>
      </c>
      <c r="H1499" s="5">
        <v>20.25</v>
      </c>
      <c r="I1499" s="5">
        <v>-162</v>
      </c>
      <c r="J1499" s="5">
        <v>-111753.40000000005</v>
      </c>
      <c r="K1499" s="5" t="str" cm="1">
        <f t="array" ref="K1499">_xlfn.LET(_xlpm.d,UPPER(TRIM(CLEAN(SUBSTITUTE(F1499,CHAR(160),"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00" spans="2:11" x14ac:dyDescent="0.25">
      <c r="B1500" s="21">
        <v>46042</v>
      </c>
      <c r="C1500" s="2" t="s">
        <v>1</v>
      </c>
      <c r="D1500" s="2" t="s">
        <v>1234</v>
      </c>
      <c r="E1500" s="2" t="s">
        <v>446</v>
      </c>
      <c r="F1500" s="2" t="s">
        <v>814</v>
      </c>
      <c r="G1500" s="5">
        <v>-19</v>
      </c>
      <c r="H1500" s="5">
        <v>21.3</v>
      </c>
      <c r="I1500" s="5">
        <v>-404.7</v>
      </c>
      <c r="J1500" s="5">
        <v>-112158.10000000005</v>
      </c>
      <c r="K1500" s="5" t="str" cm="1">
        <f t="array" ref="K1500">_xlfn.LET(_xlpm.d,UPPER(TRIM(CLEAN(SUBSTITUTE(F1500,CHAR(160),"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01" spans="2:11" x14ac:dyDescent="0.25">
      <c r="B1501" s="21">
        <v>46042</v>
      </c>
      <c r="C1501" s="2" t="s">
        <v>1</v>
      </c>
      <c r="D1501" s="2" t="s">
        <v>1235</v>
      </c>
      <c r="E1501" s="2" t="s">
        <v>9</v>
      </c>
      <c r="F1501" s="2" t="s">
        <v>814</v>
      </c>
      <c r="G1501" s="5">
        <v>-25</v>
      </c>
      <c r="H1501" s="5">
        <v>21.3</v>
      </c>
      <c r="I1501" s="5">
        <v>-532.5</v>
      </c>
      <c r="J1501" s="5">
        <v>-112690.60000000005</v>
      </c>
      <c r="K1501" s="5" t="str" cm="1">
        <f t="array" ref="K1501">_xlfn.LET(_xlpm.d,UPPER(TRIM(CLEAN(SUBSTITUTE(F1501,CHAR(160),"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02" spans="2:11" x14ac:dyDescent="0.25">
      <c r="B1502" s="21">
        <v>46042</v>
      </c>
      <c r="C1502" s="2" t="s">
        <v>1</v>
      </c>
      <c r="D1502" s="2" t="s">
        <v>1236</v>
      </c>
      <c r="E1502" s="2" t="s">
        <v>95</v>
      </c>
      <c r="F1502" s="2" t="s">
        <v>814</v>
      </c>
      <c r="G1502" s="5">
        <v>-18</v>
      </c>
      <c r="H1502" s="5">
        <v>21.3</v>
      </c>
      <c r="I1502" s="5">
        <v>-383.4</v>
      </c>
      <c r="J1502" s="5">
        <v>-113074.00000000004</v>
      </c>
      <c r="K1502" s="5" t="str" cm="1">
        <f t="array" ref="K1502">_xlfn.LET(_xlpm.d,UPPER(TRIM(CLEAN(SUBSTITUTE(F1502,CHAR(160),"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03" spans="2:11" x14ac:dyDescent="0.25">
      <c r="B1503" s="21">
        <v>46042</v>
      </c>
      <c r="C1503" s="2" t="s">
        <v>1</v>
      </c>
      <c r="D1503" s="2" t="s">
        <v>1237</v>
      </c>
      <c r="E1503" s="2" t="s">
        <v>60</v>
      </c>
      <c r="F1503" s="2" t="s">
        <v>814</v>
      </c>
      <c r="G1503" s="5">
        <v>-20</v>
      </c>
      <c r="H1503" s="5">
        <v>21.3</v>
      </c>
      <c r="I1503" s="5">
        <v>-426</v>
      </c>
      <c r="J1503" s="5">
        <v>-113500.00000000004</v>
      </c>
      <c r="K1503" s="5" t="str" cm="1">
        <f t="array" ref="K1503">_xlfn.LET(_xlpm.d,UPPER(TRIM(CLEAN(SUBSTITUTE(F1503,CHAR(160),"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04" spans="2:11" x14ac:dyDescent="0.25">
      <c r="B1504" s="21">
        <v>46042</v>
      </c>
      <c r="C1504" s="2" t="s">
        <v>1</v>
      </c>
      <c r="D1504" s="2" t="s">
        <v>586</v>
      </c>
      <c r="E1504" s="2" t="s">
        <v>29</v>
      </c>
      <c r="F1504" s="2" t="s">
        <v>814</v>
      </c>
      <c r="G1504" s="5">
        <v>-45</v>
      </c>
      <c r="H1504" s="5">
        <v>21.3</v>
      </c>
      <c r="I1504" s="5">
        <v>-958.5</v>
      </c>
      <c r="J1504" s="5">
        <v>-114458.50000000004</v>
      </c>
      <c r="K1504" s="5" t="str" cm="1">
        <f t="array" ref="K1504">_xlfn.LET(_xlpm.d,UPPER(TRIM(CLEAN(SUBSTITUTE(F1504,CHAR(160),"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05" spans="2:11" x14ac:dyDescent="0.25">
      <c r="B1505" s="21">
        <v>46042</v>
      </c>
      <c r="C1505" s="2" t="s">
        <v>1</v>
      </c>
      <c r="D1505" s="2" t="s">
        <v>1238</v>
      </c>
      <c r="E1505" s="2" t="s">
        <v>72</v>
      </c>
      <c r="F1505" s="2" t="s">
        <v>814</v>
      </c>
      <c r="G1505" s="5">
        <v>-40</v>
      </c>
      <c r="H1505" s="5">
        <v>21.3</v>
      </c>
      <c r="I1505" s="5">
        <v>-852</v>
      </c>
      <c r="J1505" s="5">
        <v>-115310.50000000004</v>
      </c>
      <c r="K1505" s="5" t="str" cm="1">
        <f t="array" ref="K1505">_xlfn.LET(_xlpm.d,UPPER(TRIM(CLEAN(SUBSTITUTE(F1505,CHAR(160),"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06" spans="2:11" x14ac:dyDescent="0.25">
      <c r="B1506" s="21">
        <v>46043</v>
      </c>
      <c r="C1506" s="2" t="s">
        <v>1</v>
      </c>
      <c r="D1506" s="2" t="s">
        <v>1239</v>
      </c>
      <c r="E1506" s="2" t="s">
        <v>289</v>
      </c>
      <c r="F1506" s="2" t="s">
        <v>812</v>
      </c>
      <c r="G1506" s="5">
        <v>-3</v>
      </c>
      <c r="H1506" s="5">
        <v>22.99</v>
      </c>
      <c r="I1506" s="5">
        <v>-68.97</v>
      </c>
      <c r="J1506" s="5">
        <v>-115379.47000000004</v>
      </c>
      <c r="K1506" s="5" t="str" cm="1">
        <f t="array" ref="K1506">_xlfn.LET(_xlpm.d,UPPER(TRIM(CLEAN(SUBSTITUTE(F1506,CHAR(160),"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07" spans="2:11" x14ac:dyDescent="0.25">
      <c r="B1507" s="21">
        <v>46043</v>
      </c>
      <c r="C1507" s="2" t="s">
        <v>1</v>
      </c>
      <c r="D1507" s="2" t="s">
        <v>1240</v>
      </c>
      <c r="E1507" s="2" t="s">
        <v>807</v>
      </c>
      <c r="F1507" s="2" t="s">
        <v>812</v>
      </c>
      <c r="G1507" s="5">
        <v>-29</v>
      </c>
      <c r="H1507" s="5">
        <v>20.3</v>
      </c>
      <c r="I1507" s="5">
        <v>-588.70000000000005</v>
      </c>
      <c r="J1507" s="5">
        <v>-115968.17000000004</v>
      </c>
      <c r="K1507" s="5" t="str" cm="1">
        <f t="array" ref="K1507">_xlfn.LET(_xlpm.d,UPPER(TRIM(CLEAN(SUBSTITUTE(F1507,CHAR(160),"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08" spans="2:11" x14ac:dyDescent="0.25">
      <c r="B1508" s="21">
        <v>46044</v>
      </c>
      <c r="C1508" s="2" t="s">
        <v>1</v>
      </c>
      <c r="D1508" s="2" t="s">
        <v>1241</v>
      </c>
      <c r="E1508" s="2" t="s">
        <v>5</v>
      </c>
      <c r="F1508" s="2" t="s">
        <v>812</v>
      </c>
      <c r="G1508" s="5">
        <v>-11</v>
      </c>
      <c r="H1508" s="5">
        <v>22.99</v>
      </c>
      <c r="I1508" s="5">
        <v>-252.89</v>
      </c>
      <c r="J1508" s="5">
        <v>-116221.06000000004</v>
      </c>
      <c r="K1508" s="5" t="str" cm="1">
        <f t="array" ref="K1508">_xlfn.LET(_xlpm.d,UPPER(TRIM(CLEAN(SUBSTITUTE(F1508,CHAR(160),"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09" spans="2:11" x14ac:dyDescent="0.25">
      <c r="B1509" s="21">
        <v>46044</v>
      </c>
      <c r="C1509" s="2" t="s">
        <v>1</v>
      </c>
      <c r="D1509" s="2" t="s">
        <v>1242</v>
      </c>
      <c r="E1509" s="2" t="s">
        <v>465</v>
      </c>
      <c r="F1509" s="2" t="s">
        <v>814</v>
      </c>
      <c r="G1509" s="5">
        <v>-35</v>
      </c>
      <c r="H1509" s="5">
        <v>21.3</v>
      </c>
      <c r="I1509" s="5">
        <v>-745.5</v>
      </c>
      <c r="J1509" s="5">
        <v>-116966.56000000004</v>
      </c>
      <c r="K1509" s="5" t="str" cm="1">
        <f t="array" ref="K1509">_xlfn.LET(_xlpm.d,UPPER(TRIM(CLEAN(SUBSTITUTE(F1509,CHAR(160),"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10" spans="2:11" x14ac:dyDescent="0.25">
      <c r="B1510" s="21">
        <v>46044</v>
      </c>
      <c r="C1510" s="2" t="s">
        <v>1</v>
      </c>
      <c r="D1510" s="2" t="s">
        <v>1243</v>
      </c>
      <c r="E1510" s="2" t="s">
        <v>791</v>
      </c>
      <c r="F1510" s="2" t="s">
        <v>814</v>
      </c>
      <c r="G1510" s="5">
        <v>-28</v>
      </c>
      <c r="H1510" s="5">
        <v>21.3</v>
      </c>
      <c r="I1510" s="5">
        <v>-596.4</v>
      </c>
      <c r="J1510" s="5">
        <v>-117562.96000000004</v>
      </c>
      <c r="K1510" s="5" t="str" cm="1">
        <f t="array" ref="K1510">_xlfn.LET(_xlpm.d,UPPER(TRIM(CLEAN(SUBSTITUTE(F1510,CHAR(160),"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11" spans="2:11" x14ac:dyDescent="0.25">
      <c r="B1511" s="21">
        <v>46045</v>
      </c>
      <c r="C1511" s="2" t="s">
        <v>1</v>
      </c>
      <c r="D1511" s="2" t="s">
        <v>1244</v>
      </c>
      <c r="E1511" s="2" t="s">
        <v>1245</v>
      </c>
      <c r="F1511" s="2" t="s">
        <v>812</v>
      </c>
      <c r="G1511" s="5">
        <v>-3</v>
      </c>
      <c r="H1511" s="5">
        <v>22.99</v>
      </c>
      <c r="I1511" s="5">
        <v>-68.97</v>
      </c>
      <c r="J1511" s="5">
        <v>-117631.93000000004</v>
      </c>
      <c r="K1511" s="5" t="str" cm="1">
        <f t="array" ref="K1511">_xlfn.LET(_xlpm.d,UPPER(TRIM(CLEAN(SUBSTITUTE(F1511,CHAR(160),"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12" spans="2:11" x14ac:dyDescent="0.25">
      <c r="B1512" s="21">
        <v>46045</v>
      </c>
      <c r="C1512" s="2" t="s">
        <v>1</v>
      </c>
      <c r="D1512" s="2" t="s">
        <v>1246</v>
      </c>
      <c r="E1512" s="2" t="s">
        <v>143</v>
      </c>
      <c r="F1512" s="2" t="s">
        <v>812</v>
      </c>
      <c r="G1512" s="5">
        <v>-4</v>
      </c>
      <c r="H1512" s="5">
        <v>22.29</v>
      </c>
      <c r="I1512" s="5">
        <v>-89.16</v>
      </c>
      <c r="J1512" s="5">
        <v>-117721.09000000004</v>
      </c>
      <c r="K1512" s="5" t="str" cm="1">
        <f t="array" ref="K1512">_xlfn.LET(_xlpm.d,UPPER(TRIM(CLEAN(SUBSTITUTE(F1512,CHAR(160),"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13" spans="2:11" x14ac:dyDescent="0.25">
      <c r="B1513" s="21">
        <v>46045</v>
      </c>
      <c r="C1513" s="2" t="s">
        <v>1</v>
      </c>
      <c r="D1513" s="2" t="s">
        <v>1247</v>
      </c>
      <c r="E1513" s="2" t="s">
        <v>82</v>
      </c>
      <c r="F1513" s="2" t="s">
        <v>814</v>
      </c>
      <c r="G1513" s="5">
        <v>-25</v>
      </c>
      <c r="H1513" s="5">
        <v>21.3</v>
      </c>
      <c r="I1513" s="5">
        <v>-532.5</v>
      </c>
      <c r="J1513" s="5">
        <v>-118253.59000000004</v>
      </c>
      <c r="K1513" s="5" t="str" cm="1">
        <f t="array" ref="K1513">_xlfn.LET(_xlpm.d,UPPER(TRIM(CLEAN(SUBSTITUTE(F1513,CHAR(160),"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14" spans="2:11" x14ac:dyDescent="0.25">
      <c r="B1514" s="21">
        <v>46049</v>
      </c>
      <c r="C1514" s="2" t="s">
        <v>1</v>
      </c>
      <c r="D1514" s="2" t="s">
        <v>1248</v>
      </c>
      <c r="E1514" s="2" t="s">
        <v>72</v>
      </c>
      <c r="F1514" s="2" t="s">
        <v>814</v>
      </c>
      <c r="G1514" s="5">
        <v>-10</v>
      </c>
      <c r="H1514" s="5">
        <v>21.3</v>
      </c>
      <c r="I1514" s="5">
        <v>-213</v>
      </c>
      <c r="J1514" s="5">
        <v>-118466.59000000004</v>
      </c>
      <c r="K1514" s="5" t="str" cm="1">
        <f t="array" ref="K1514">_xlfn.LET(_xlpm.d,UPPER(TRIM(CLEAN(SUBSTITUTE(F1514,CHAR(160),"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15" spans="2:11" x14ac:dyDescent="0.25">
      <c r="B1515" s="21">
        <v>46049</v>
      </c>
      <c r="C1515" s="2" t="s">
        <v>1</v>
      </c>
      <c r="D1515" s="2" t="s">
        <v>589</v>
      </c>
      <c r="E1515" s="2" t="s">
        <v>14</v>
      </c>
      <c r="F1515" s="2" t="s">
        <v>814</v>
      </c>
      <c r="G1515" s="5">
        <v>-28</v>
      </c>
      <c r="H1515" s="5">
        <v>21.3</v>
      </c>
      <c r="I1515" s="5">
        <v>-596.4</v>
      </c>
      <c r="J1515" s="5">
        <v>-119062.99000000003</v>
      </c>
      <c r="K1515" s="5" t="str" cm="1">
        <f t="array" ref="K1515">_xlfn.LET(_xlpm.d,UPPER(TRIM(CLEAN(SUBSTITUTE(F1515,CHAR(160),"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16" spans="2:11" x14ac:dyDescent="0.25">
      <c r="B1516" s="21">
        <v>46049</v>
      </c>
      <c r="C1516" s="2" t="s">
        <v>1</v>
      </c>
      <c r="D1516" s="2" t="s">
        <v>1249</v>
      </c>
      <c r="E1516" s="2" t="s">
        <v>148</v>
      </c>
      <c r="F1516" s="2" t="s">
        <v>814</v>
      </c>
      <c r="G1516" s="5">
        <v>-20</v>
      </c>
      <c r="H1516" s="5">
        <v>21.3</v>
      </c>
      <c r="I1516" s="5">
        <v>-426</v>
      </c>
      <c r="J1516" s="5">
        <v>-119488.99000000003</v>
      </c>
      <c r="K1516" s="5" t="str" cm="1">
        <f t="array" ref="K1516">_xlfn.LET(_xlpm.d,UPPER(TRIM(CLEAN(SUBSTITUTE(F1516,CHAR(160),"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17" spans="2:11" x14ac:dyDescent="0.25">
      <c r="B1517" s="21">
        <v>46050</v>
      </c>
      <c r="C1517" s="2" t="s">
        <v>1</v>
      </c>
      <c r="D1517" s="2" t="s">
        <v>1250</v>
      </c>
      <c r="E1517" s="2" t="s">
        <v>3</v>
      </c>
      <c r="F1517" s="2" t="s">
        <v>812</v>
      </c>
      <c r="G1517" s="5">
        <v>-100</v>
      </c>
      <c r="H1517" s="5">
        <v>20.5</v>
      </c>
      <c r="I1517" s="5">
        <v>-2050</v>
      </c>
      <c r="J1517" s="5">
        <v>-121538.99000000003</v>
      </c>
      <c r="K1517" s="5" t="str" cm="1">
        <f t="array" ref="K1517">_xlfn.LET(_xlpm.d,UPPER(TRIM(CLEAN(SUBSTITUTE(F1517,CHAR(160),"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18" spans="2:11" x14ac:dyDescent="0.25">
      <c r="B1518" s="21">
        <v>46050</v>
      </c>
      <c r="C1518" s="2" t="s">
        <v>1</v>
      </c>
      <c r="D1518" s="2" t="s">
        <v>1251</v>
      </c>
      <c r="E1518" s="2" t="s">
        <v>3</v>
      </c>
      <c r="F1518" s="2" t="s">
        <v>812</v>
      </c>
      <c r="G1518" s="5">
        <v>-10</v>
      </c>
      <c r="H1518" s="5">
        <v>20.25</v>
      </c>
      <c r="I1518" s="5">
        <v>-202.5</v>
      </c>
      <c r="J1518" s="5">
        <v>-121741.49000000003</v>
      </c>
      <c r="K1518" s="5" t="str" cm="1">
        <f t="array" ref="K1518">_xlfn.LET(_xlpm.d,UPPER(TRIM(CLEAN(SUBSTITUTE(F1518,CHAR(160),"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19" spans="2:11" x14ac:dyDescent="0.25">
      <c r="B1519" s="21">
        <v>46050</v>
      </c>
      <c r="C1519" s="2" t="s">
        <v>1</v>
      </c>
      <c r="D1519" s="2" t="s">
        <v>1252</v>
      </c>
      <c r="E1519" s="2" t="s">
        <v>857</v>
      </c>
      <c r="F1519" s="2" t="s">
        <v>812</v>
      </c>
      <c r="G1519" s="5">
        <v>-6</v>
      </c>
      <c r="H1519" s="5">
        <v>22.99</v>
      </c>
      <c r="I1519" s="5">
        <v>-137.94</v>
      </c>
      <c r="J1519" s="5">
        <v>-121879.43000000004</v>
      </c>
      <c r="K1519" s="5" t="str" cm="1">
        <f t="array" ref="K1519">_xlfn.LET(_xlpm.d,UPPER(TRIM(CLEAN(SUBSTITUTE(F1519,CHAR(160),"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20" spans="2:11" x14ac:dyDescent="0.25">
      <c r="B1520" s="21">
        <v>46055</v>
      </c>
      <c r="C1520" s="2" t="s">
        <v>1</v>
      </c>
      <c r="D1520" s="2" t="s">
        <v>1253</v>
      </c>
      <c r="E1520" s="2" t="s">
        <v>110</v>
      </c>
      <c r="F1520" s="2" t="s">
        <v>814</v>
      </c>
      <c r="G1520" s="5">
        <v>-10</v>
      </c>
      <c r="H1520" s="5">
        <v>21.3</v>
      </c>
      <c r="I1520" s="5">
        <v>-213</v>
      </c>
      <c r="J1520" s="5">
        <v>-122092.43000000004</v>
      </c>
      <c r="K1520" s="5" t="str" cm="1">
        <f t="array" ref="K1520">_xlfn.LET(_xlpm.d,UPPER(TRIM(CLEAN(SUBSTITUTE(F1520,CHAR(160),"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21" spans="2:11" x14ac:dyDescent="0.25">
      <c r="B1521" s="21">
        <v>46056</v>
      </c>
      <c r="C1521" s="2" t="s">
        <v>1</v>
      </c>
      <c r="D1521" s="2" t="s">
        <v>1254</v>
      </c>
      <c r="E1521" s="2" t="s">
        <v>72</v>
      </c>
      <c r="F1521" s="2" t="s">
        <v>814</v>
      </c>
      <c r="G1521" s="5">
        <v>-4</v>
      </c>
      <c r="H1521" s="5">
        <v>21.3</v>
      </c>
      <c r="I1521" s="5">
        <v>-85.2</v>
      </c>
      <c r="J1521" s="5">
        <v>-122177.63000000003</v>
      </c>
      <c r="K1521" s="5" t="str" cm="1">
        <f t="array" ref="K1521">_xlfn.LET(_xlpm.d,UPPER(TRIM(CLEAN(SUBSTITUTE(F1521,CHAR(160),"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22" spans="2:11" x14ac:dyDescent="0.25">
      <c r="B1522" s="21">
        <v>46056</v>
      </c>
      <c r="C1522" s="2" t="s">
        <v>1</v>
      </c>
      <c r="D1522" s="2" t="s">
        <v>1255</v>
      </c>
      <c r="E1522" s="2" t="s">
        <v>27</v>
      </c>
      <c r="F1522" s="2" t="s">
        <v>814</v>
      </c>
      <c r="G1522" s="5">
        <v>-18</v>
      </c>
      <c r="H1522" s="5">
        <v>21.3</v>
      </c>
      <c r="I1522" s="5">
        <v>-383.4</v>
      </c>
      <c r="J1522" s="5">
        <v>-122561.03000000003</v>
      </c>
      <c r="K1522" s="5" t="str" cm="1">
        <f t="array" ref="K1522">_xlfn.LET(_xlpm.d,UPPER(TRIM(CLEAN(SUBSTITUTE(F1522,CHAR(160),"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23" spans="2:11" x14ac:dyDescent="0.25">
      <c r="B1523" s="21">
        <v>46058</v>
      </c>
      <c r="C1523" s="2" t="s">
        <v>1</v>
      </c>
      <c r="D1523" s="2" t="s">
        <v>1256</v>
      </c>
      <c r="E1523" s="2" t="s">
        <v>202</v>
      </c>
      <c r="F1523" s="2" t="s">
        <v>814</v>
      </c>
      <c r="G1523" s="5">
        <v>-18</v>
      </c>
      <c r="H1523" s="5">
        <v>21.3</v>
      </c>
      <c r="I1523" s="5">
        <v>-383.4</v>
      </c>
      <c r="J1523" s="5">
        <v>-122944.43000000002</v>
      </c>
      <c r="K1523" s="5" t="str" cm="1">
        <f t="array" ref="K1523">_xlfn.LET(_xlpm.d,UPPER(TRIM(CLEAN(SUBSTITUTE(F1523,CHAR(160),"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24" spans="2:11" x14ac:dyDescent="0.25">
      <c r="B1524" s="21">
        <v>46059</v>
      </c>
      <c r="C1524" s="2" t="s">
        <v>1</v>
      </c>
      <c r="D1524" s="2" t="s">
        <v>1257</v>
      </c>
      <c r="E1524" s="2" t="s">
        <v>143</v>
      </c>
      <c r="F1524" s="2" t="s">
        <v>812</v>
      </c>
      <c r="G1524" s="5">
        <v>-5</v>
      </c>
      <c r="H1524" s="5">
        <v>22.9</v>
      </c>
      <c r="I1524" s="5">
        <v>-114.5</v>
      </c>
      <c r="J1524" s="5">
        <v>-123058.93000000002</v>
      </c>
      <c r="K1524" s="5" t="str" cm="1">
        <f t="array" ref="K1524">_xlfn.LET(_xlpm.d,UPPER(TRIM(CLEAN(SUBSTITUTE(F1524,CHAR(160),"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25" spans="2:11" x14ac:dyDescent="0.25">
      <c r="B1525" s="21">
        <v>46059</v>
      </c>
      <c r="C1525" s="2" t="s">
        <v>1</v>
      </c>
      <c r="D1525" s="2" t="s">
        <v>1258</v>
      </c>
      <c r="E1525" s="2" t="s">
        <v>9</v>
      </c>
      <c r="F1525" s="2" t="s">
        <v>814</v>
      </c>
      <c r="G1525" s="5">
        <v>-15</v>
      </c>
      <c r="H1525" s="5">
        <v>21.3</v>
      </c>
      <c r="I1525" s="5">
        <v>-319.5</v>
      </c>
      <c r="J1525" s="5">
        <v>-123378.43000000002</v>
      </c>
      <c r="K1525" s="5" t="str" cm="1">
        <f t="array" ref="K1525">_xlfn.LET(_xlpm.d,UPPER(TRIM(CLEAN(SUBSTITUTE(F1525,CHAR(160),"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26" spans="2:11" x14ac:dyDescent="0.25">
      <c r="B1526" s="21">
        <v>46059</v>
      </c>
      <c r="C1526" s="2" t="s">
        <v>1</v>
      </c>
      <c r="D1526" s="2" t="s">
        <v>1259</v>
      </c>
      <c r="E1526" s="2" t="s">
        <v>60</v>
      </c>
      <c r="F1526" s="2" t="s">
        <v>814</v>
      </c>
      <c r="G1526" s="5">
        <v>-60</v>
      </c>
      <c r="H1526" s="5">
        <v>21.3</v>
      </c>
      <c r="I1526" s="5">
        <v>-1278</v>
      </c>
      <c r="J1526" s="5">
        <v>-124656.43000000002</v>
      </c>
      <c r="K1526" s="5" t="str" cm="1">
        <f t="array" ref="K1526">_xlfn.LET(_xlpm.d,UPPER(TRIM(CLEAN(SUBSTITUTE(F1526,CHAR(160),"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27" spans="2:11" x14ac:dyDescent="0.25">
      <c r="B1527" s="21">
        <v>46063</v>
      </c>
      <c r="C1527" s="2" t="s">
        <v>1</v>
      </c>
      <c r="D1527" s="2" t="s">
        <v>1260</v>
      </c>
      <c r="E1527" s="2" t="s">
        <v>3</v>
      </c>
      <c r="F1527" s="2" t="s">
        <v>812</v>
      </c>
      <c r="G1527" s="5">
        <v>-20</v>
      </c>
      <c r="H1527" s="5">
        <v>20.5</v>
      </c>
      <c r="I1527" s="5">
        <v>-410</v>
      </c>
      <c r="J1527" s="5">
        <v>-125066.43000000002</v>
      </c>
      <c r="K1527" s="5" t="str" cm="1">
        <f t="array" ref="K1527">_xlfn.LET(_xlpm.d,UPPER(TRIM(CLEAN(SUBSTITUTE(F1527,CHAR(160),"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28" spans="2:11" x14ac:dyDescent="0.25">
      <c r="B1528" s="21">
        <v>46063</v>
      </c>
      <c r="C1528" s="2" t="s">
        <v>1</v>
      </c>
      <c r="D1528" s="2" t="s">
        <v>1261</v>
      </c>
      <c r="E1528" s="2" t="s">
        <v>446</v>
      </c>
      <c r="F1528" s="2" t="s">
        <v>820</v>
      </c>
      <c r="G1528" s="5">
        <v>-36</v>
      </c>
      <c r="H1528" s="5">
        <v>21.3</v>
      </c>
      <c r="I1528" s="5">
        <v>-766.8</v>
      </c>
      <c r="J1528" s="5">
        <v>-125833.23000000003</v>
      </c>
      <c r="K1528" s="5" t="str" cm="1">
        <f t="array" ref="K1528">_xlfn.LET(_xlpm.d,UPPER(TRIM(CLEAN(SUBSTITUTE(F1528,CHAR(160),"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29" spans="2:11" x14ac:dyDescent="0.25">
      <c r="B1529" s="21">
        <v>46063</v>
      </c>
      <c r="C1529" s="2" t="s">
        <v>1</v>
      </c>
      <c r="D1529" s="2" t="s">
        <v>13</v>
      </c>
      <c r="E1529" s="2" t="s">
        <v>14</v>
      </c>
      <c r="F1529" s="2" t="s">
        <v>814</v>
      </c>
      <c r="G1529" s="5">
        <v>-1</v>
      </c>
      <c r="H1529" s="5">
        <v>21.3</v>
      </c>
      <c r="I1529" s="5">
        <v>-21.3</v>
      </c>
      <c r="J1529" s="5">
        <v>-125854.53000000003</v>
      </c>
      <c r="K1529" s="5" t="str" cm="1">
        <f t="array" ref="K1529">_xlfn.LET(_xlpm.d,UPPER(TRIM(CLEAN(SUBSTITUTE(F1529,CHAR(160),"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30" spans="2:11" x14ac:dyDescent="0.25">
      <c r="B1530" s="21">
        <v>46064</v>
      </c>
      <c r="C1530" s="2" t="s">
        <v>1</v>
      </c>
      <c r="D1530" s="2" t="s">
        <v>1262</v>
      </c>
      <c r="E1530" s="2" t="s">
        <v>844</v>
      </c>
      <c r="F1530" s="2" t="s">
        <v>812</v>
      </c>
      <c r="G1530" s="5">
        <v>-3</v>
      </c>
      <c r="H1530" s="5">
        <v>20.3</v>
      </c>
      <c r="I1530" s="5">
        <v>-60.9</v>
      </c>
      <c r="J1530" s="5">
        <v>-125915.43000000002</v>
      </c>
      <c r="K1530" s="5" t="str" cm="1">
        <f t="array" ref="K1530">_xlfn.LET(_xlpm.d,UPPER(TRIM(CLEAN(SUBSTITUTE(F1530,CHAR(160),"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31" spans="2:11" x14ac:dyDescent="0.25">
      <c r="B1531" s="21">
        <v>46065</v>
      </c>
      <c r="C1531" s="2" t="s">
        <v>1</v>
      </c>
      <c r="D1531" s="2" t="s">
        <v>1263</v>
      </c>
      <c r="E1531" s="2" t="s">
        <v>5</v>
      </c>
      <c r="F1531" s="2" t="s">
        <v>812</v>
      </c>
      <c r="G1531" s="5">
        <v>-4</v>
      </c>
      <c r="H1531" s="5">
        <v>22.99</v>
      </c>
      <c r="I1531" s="5">
        <v>-91.96</v>
      </c>
      <c r="J1531" s="5">
        <v>-126007.39000000003</v>
      </c>
      <c r="K1531" s="5" t="str" cm="1">
        <f t="array" ref="K1531">_xlfn.LET(_xlpm.d,UPPER(TRIM(CLEAN(SUBSTITUTE(F1531,CHAR(160),"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32" spans="2:11" x14ac:dyDescent="0.25">
      <c r="B1532" s="21">
        <v>46066</v>
      </c>
      <c r="C1532" s="2" t="s">
        <v>1</v>
      </c>
      <c r="D1532" s="2" t="s">
        <v>1264</v>
      </c>
      <c r="E1532" s="2" t="s">
        <v>143</v>
      </c>
      <c r="F1532" s="2" t="s">
        <v>812</v>
      </c>
      <c r="G1532" s="5">
        <v>-6</v>
      </c>
      <c r="H1532" s="5">
        <v>22.9</v>
      </c>
      <c r="I1532" s="5">
        <v>-137.4</v>
      </c>
      <c r="J1532" s="5">
        <v>-126144.79000000002</v>
      </c>
      <c r="K1532" s="5" t="str" cm="1">
        <f t="array" ref="K1532">_xlfn.LET(_xlpm.d,UPPER(TRIM(CLEAN(SUBSTITUTE(F1532,CHAR(160),"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33" spans="2:11" x14ac:dyDescent="0.25">
      <c r="B1533" s="21">
        <v>46066</v>
      </c>
      <c r="C1533" s="2" t="s">
        <v>1</v>
      </c>
      <c r="D1533" s="2" t="s">
        <v>1265</v>
      </c>
      <c r="E1533" s="2" t="s">
        <v>72</v>
      </c>
      <c r="F1533" s="2" t="s">
        <v>814</v>
      </c>
      <c r="G1533" s="5">
        <v>-6</v>
      </c>
      <c r="H1533" s="5">
        <v>21.3</v>
      </c>
      <c r="I1533" s="5">
        <v>-127.8</v>
      </c>
      <c r="J1533" s="5">
        <v>-126272.59000000003</v>
      </c>
      <c r="K1533" s="5" t="str" cm="1">
        <f t="array" ref="K1533">_xlfn.LET(_xlpm.d,UPPER(TRIM(CLEAN(SUBSTITUTE(F1533,CHAR(160),"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34" spans="2:11" x14ac:dyDescent="0.25">
      <c r="B1534" s="21">
        <v>46066</v>
      </c>
      <c r="C1534" s="2" t="s">
        <v>1</v>
      </c>
      <c r="D1534" s="2" t="s">
        <v>1266</v>
      </c>
      <c r="E1534" s="2" t="s">
        <v>110</v>
      </c>
      <c r="F1534" s="2" t="s">
        <v>814</v>
      </c>
      <c r="G1534" s="5">
        <v>-15</v>
      </c>
      <c r="H1534" s="5">
        <v>21.3</v>
      </c>
      <c r="I1534" s="5">
        <v>-319.5</v>
      </c>
      <c r="J1534" s="5">
        <v>-126592.09000000003</v>
      </c>
      <c r="K1534" s="5" t="str" cm="1">
        <f t="array" ref="K1534">_xlfn.LET(_xlpm.d,UPPER(TRIM(CLEAN(SUBSTITUTE(F1534,CHAR(160),"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35" spans="2:11" x14ac:dyDescent="0.25">
      <c r="B1535" s="21">
        <v>46069</v>
      </c>
      <c r="C1535" s="2" t="s">
        <v>1</v>
      </c>
      <c r="D1535" s="2" t="s">
        <v>104</v>
      </c>
      <c r="E1535" s="2" t="s">
        <v>53</v>
      </c>
      <c r="F1535" s="2" t="s">
        <v>814</v>
      </c>
      <c r="G1535" s="5">
        <v>-23</v>
      </c>
      <c r="H1535" s="5">
        <v>21.3</v>
      </c>
      <c r="I1535" s="5">
        <v>-489.9</v>
      </c>
      <c r="J1535" s="5">
        <v>-127081.99000000002</v>
      </c>
      <c r="K1535" s="5" t="str" cm="1">
        <f t="array" ref="K1535">_xlfn.LET(_xlpm.d,UPPER(TRIM(CLEAN(SUBSTITUTE(F1535,CHAR(160),"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36" spans="2:11" x14ac:dyDescent="0.25">
      <c r="B1536" s="21">
        <v>46070</v>
      </c>
      <c r="C1536" s="2" t="s">
        <v>1</v>
      </c>
      <c r="D1536" s="2" t="s">
        <v>1267</v>
      </c>
      <c r="E1536" s="2" t="s">
        <v>3</v>
      </c>
      <c r="F1536" s="2" t="s">
        <v>812</v>
      </c>
      <c r="G1536" s="5">
        <v>-1</v>
      </c>
      <c r="H1536" s="5">
        <v>20.25</v>
      </c>
      <c r="I1536" s="5">
        <v>-20.25</v>
      </c>
      <c r="J1536" s="5">
        <v>-127102.24000000002</v>
      </c>
      <c r="K1536" s="5" t="str" cm="1">
        <f t="array" ref="K1536">_xlfn.LET(_xlpm.d,UPPER(TRIM(CLEAN(SUBSTITUTE(F1536,CHAR(160),"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37" spans="2:11" x14ac:dyDescent="0.25">
      <c r="B1537" s="21">
        <v>46070</v>
      </c>
      <c r="C1537" s="2" t="s">
        <v>1</v>
      </c>
      <c r="D1537" s="2" t="s">
        <v>1268</v>
      </c>
      <c r="E1537" s="2" t="s">
        <v>148</v>
      </c>
      <c r="F1537" s="2" t="s">
        <v>814</v>
      </c>
      <c r="G1537" s="5">
        <v>-40</v>
      </c>
      <c r="H1537" s="5">
        <v>21.3</v>
      </c>
      <c r="I1537" s="5">
        <v>-852</v>
      </c>
      <c r="J1537" s="5">
        <v>-127954.24000000002</v>
      </c>
      <c r="K1537" s="5" t="str" cm="1">
        <f t="array" ref="K1537">_xlfn.LET(_xlpm.d,UPPER(TRIM(CLEAN(SUBSTITUTE(F1537,CHAR(160),"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38" spans="2:11" x14ac:dyDescent="0.25">
      <c r="B1538" s="21">
        <v>46070</v>
      </c>
      <c r="C1538" s="2" t="s">
        <v>1</v>
      </c>
      <c r="D1538" s="2" t="s">
        <v>1269</v>
      </c>
      <c r="E1538" s="2" t="s">
        <v>153</v>
      </c>
      <c r="F1538" s="2" t="s">
        <v>814</v>
      </c>
      <c r="G1538" s="5">
        <v>-10</v>
      </c>
      <c r="H1538" s="5">
        <v>21.3</v>
      </c>
      <c r="I1538" s="5">
        <v>-213</v>
      </c>
      <c r="J1538" s="5">
        <v>-128167.24000000002</v>
      </c>
      <c r="K1538" s="5" t="str" cm="1">
        <f t="array" ref="K1538">_xlfn.LET(_xlpm.d,UPPER(TRIM(CLEAN(SUBSTITUTE(F1538,CHAR(160),"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39" spans="2:11" x14ac:dyDescent="0.25">
      <c r="B1539" s="21">
        <v>46072</v>
      </c>
      <c r="C1539" s="2" t="s">
        <v>1</v>
      </c>
      <c r="D1539" s="2" t="s">
        <v>1270</v>
      </c>
      <c r="E1539" s="2" t="s">
        <v>465</v>
      </c>
      <c r="F1539" s="2" t="s">
        <v>814</v>
      </c>
      <c r="G1539" s="5">
        <v>-18</v>
      </c>
      <c r="H1539" s="5">
        <v>21.3</v>
      </c>
      <c r="I1539" s="5">
        <v>-383.4</v>
      </c>
      <c r="J1539" s="5">
        <v>-128550.64000000001</v>
      </c>
      <c r="K1539" s="5" t="str" cm="1">
        <f t="array" ref="K1539">_xlfn.LET(_xlpm.d,UPPER(TRIM(CLEAN(SUBSTITUTE(F1539,CHAR(160),"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40" spans="2:11" x14ac:dyDescent="0.25">
      <c r="B1540" s="21">
        <v>46072</v>
      </c>
      <c r="C1540" s="2" t="s">
        <v>1</v>
      </c>
      <c r="D1540" s="2" t="s">
        <v>1271</v>
      </c>
      <c r="E1540" s="2" t="s">
        <v>791</v>
      </c>
      <c r="F1540" s="2" t="s">
        <v>814</v>
      </c>
      <c r="G1540" s="5">
        <v>-9</v>
      </c>
      <c r="H1540" s="5">
        <v>21.3</v>
      </c>
      <c r="I1540" s="5">
        <v>-191.7</v>
      </c>
      <c r="J1540" s="5">
        <v>-128742.34000000001</v>
      </c>
      <c r="K1540" s="5" t="str" cm="1">
        <f t="array" ref="K1540">_xlfn.LET(_xlpm.d,UPPER(TRIM(CLEAN(SUBSTITUTE(F1540,CHAR(160),"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41" spans="2:11" x14ac:dyDescent="0.25">
      <c r="B1541" s="21">
        <v>46072</v>
      </c>
      <c r="C1541" s="2" t="s">
        <v>1</v>
      </c>
      <c r="D1541" s="2" t="s">
        <v>596</v>
      </c>
      <c r="E1541" s="2" t="s">
        <v>99</v>
      </c>
      <c r="F1541" s="2" t="s">
        <v>814</v>
      </c>
      <c r="G1541" s="5">
        <v>-15</v>
      </c>
      <c r="H1541" s="5">
        <v>21.3</v>
      </c>
      <c r="I1541" s="5">
        <v>-319.5</v>
      </c>
      <c r="J1541" s="5">
        <v>-129061.84000000001</v>
      </c>
      <c r="K1541" s="5" t="str" cm="1">
        <f t="array" ref="K1541">_xlfn.LET(_xlpm.d,UPPER(TRIM(CLEAN(SUBSTITUTE(F1541,CHAR(160),"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42" spans="2:11" x14ac:dyDescent="0.25">
      <c r="B1542" s="21">
        <v>46073</v>
      </c>
      <c r="C1542" s="2" t="s">
        <v>1</v>
      </c>
      <c r="D1542" s="2" t="s">
        <v>105</v>
      </c>
      <c r="E1542" s="2" t="s">
        <v>82</v>
      </c>
      <c r="F1542" s="2" t="s">
        <v>814</v>
      </c>
      <c r="G1542" s="5">
        <v>-13</v>
      </c>
      <c r="H1542" s="5">
        <v>21.3</v>
      </c>
      <c r="I1542" s="5">
        <v>-276.89999999999998</v>
      </c>
      <c r="J1542" s="5">
        <v>-129338.74</v>
      </c>
      <c r="K1542" s="5" t="str" cm="1">
        <f t="array" ref="K1542">_xlfn.LET(_xlpm.d,UPPER(TRIM(CLEAN(SUBSTITUTE(F1542,CHAR(160),"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43" spans="2:11" x14ac:dyDescent="0.25">
      <c r="B1543" s="21">
        <v>46077</v>
      </c>
      <c r="C1543" s="2" t="s">
        <v>1</v>
      </c>
      <c r="D1543" s="2" t="s">
        <v>1272</v>
      </c>
      <c r="E1543" s="2" t="s">
        <v>3</v>
      </c>
      <c r="F1543" s="2" t="s">
        <v>812</v>
      </c>
      <c r="G1543" s="5">
        <v>-2</v>
      </c>
      <c r="H1543" s="5">
        <v>20.5</v>
      </c>
      <c r="I1543" s="5">
        <v>-41</v>
      </c>
      <c r="J1543" s="5">
        <v>-129379.74</v>
      </c>
      <c r="K1543" s="5" t="str" cm="1">
        <f t="array" ref="K1543">_xlfn.LET(_xlpm.d,UPPER(TRIM(CLEAN(SUBSTITUTE(F1543,CHAR(160),"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44" spans="2:11" x14ac:dyDescent="0.25">
      <c r="B1544" s="21">
        <v>46077</v>
      </c>
      <c r="C1544" s="2" t="s">
        <v>1</v>
      </c>
      <c r="D1544" s="2" t="s">
        <v>1273</v>
      </c>
      <c r="E1544" s="2" t="s">
        <v>289</v>
      </c>
      <c r="F1544" s="2" t="s">
        <v>812</v>
      </c>
      <c r="G1544" s="5">
        <v>-14</v>
      </c>
      <c r="H1544" s="5">
        <v>22.99</v>
      </c>
      <c r="I1544" s="5">
        <v>-321.86</v>
      </c>
      <c r="J1544" s="5">
        <v>-129701.6</v>
      </c>
      <c r="K1544" s="5" t="str" cm="1">
        <f t="array" ref="K1544">_xlfn.LET(_xlpm.d,UPPER(TRIM(CLEAN(SUBSTITUTE(F1544,CHAR(160),"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45" spans="2:11" x14ac:dyDescent="0.25">
      <c r="B1545" s="21">
        <v>46078</v>
      </c>
      <c r="C1545" s="2" t="s">
        <v>1</v>
      </c>
      <c r="D1545" s="2" t="s">
        <v>1274</v>
      </c>
      <c r="E1545" s="2" t="s">
        <v>807</v>
      </c>
      <c r="F1545" s="2" t="s">
        <v>812</v>
      </c>
      <c r="G1545" s="5">
        <v>-5</v>
      </c>
      <c r="H1545" s="5">
        <v>20.3</v>
      </c>
      <c r="I1545" s="5">
        <v>-101.5</v>
      </c>
      <c r="J1545" s="5">
        <v>-129803.1</v>
      </c>
      <c r="K1545" s="5" t="str" cm="1">
        <f t="array" ref="K1545">_xlfn.LET(_xlpm.d,UPPER(TRIM(CLEAN(SUBSTITUTE(F1545,CHAR(160),"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46" spans="2:11" x14ac:dyDescent="0.25">
      <c r="B1546" s="21">
        <v>46078</v>
      </c>
      <c r="C1546" s="2" t="s">
        <v>1</v>
      </c>
      <c r="D1546" s="2" t="s">
        <v>1275</v>
      </c>
      <c r="E1546" s="2" t="s">
        <v>65</v>
      </c>
      <c r="F1546" s="2" t="s">
        <v>814</v>
      </c>
      <c r="G1546" s="5">
        <v>-32</v>
      </c>
      <c r="H1546" s="5">
        <v>21.3</v>
      </c>
      <c r="I1546" s="5">
        <v>-681.6</v>
      </c>
      <c r="J1546" s="5">
        <v>-130484.70000000001</v>
      </c>
      <c r="K1546" s="5" t="str" cm="1">
        <f t="array" ref="K1546">_xlfn.LET(_xlpm.d,UPPER(TRIM(CLEAN(SUBSTITUTE(F1546,CHAR(160),"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47" spans="2:11" x14ac:dyDescent="0.25">
      <c r="B1547" s="21">
        <v>46080</v>
      </c>
      <c r="C1547" s="2" t="s">
        <v>1</v>
      </c>
      <c r="D1547" s="2" t="s">
        <v>1276</v>
      </c>
      <c r="E1547" s="2" t="s">
        <v>1130</v>
      </c>
      <c r="F1547" s="2" t="s">
        <v>814</v>
      </c>
      <c r="G1547" s="5">
        <v>-1</v>
      </c>
      <c r="H1547" s="5">
        <v>21.3</v>
      </c>
      <c r="I1547" s="5">
        <v>-21.3</v>
      </c>
      <c r="J1547" s="5">
        <v>-130506.00000000001</v>
      </c>
      <c r="K1547" s="5" t="str" cm="1">
        <f t="array" ref="K1547">_xlfn.LET(_xlpm.d,UPPER(TRIM(CLEAN(SUBSTITUTE(F1547,CHAR(160),"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48" spans="2:11" x14ac:dyDescent="0.25">
      <c r="B1548" s="21">
        <v>46080</v>
      </c>
      <c r="C1548" s="2" t="s">
        <v>1</v>
      </c>
      <c r="D1548" s="2" t="s">
        <v>1277</v>
      </c>
      <c r="E1548" s="2" t="s">
        <v>143</v>
      </c>
      <c r="F1548" s="2" t="s">
        <v>812</v>
      </c>
      <c r="G1548" s="5">
        <v>-10</v>
      </c>
      <c r="H1548" s="5">
        <v>22.9</v>
      </c>
      <c r="I1548" s="5">
        <v>-229</v>
      </c>
      <c r="J1548" s="5">
        <v>-130735.00000000001</v>
      </c>
      <c r="K1548" s="5" t="str" cm="1">
        <f t="array" ref="K1548">_xlfn.LET(_xlpm.d,UPPER(TRIM(CLEAN(SUBSTITUTE(F1548,CHAR(160),"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49" spans="2:11" x14ac:dyDescent="0.25">
      <c r="B1549" s="21">
        <v>46080</v>
      </c>
      <c r="C1549" s="2" t="s">
        <v>1</v>
      </c>
      <c r="D1549" s="2" t="s">
        <v>1278</v>
      </c>
      <c r="E1549" s="2" t="s">
        <v>72</v>
      </c>
      <c r="F1549" s="2" t="s">
        <v>814</v>
      </c>
      <c r="G1549" s="5">
        <v>-12</v>
      </c>
      <c r="H1549" s="5">
        <v>21.3</v>
      </c>
      <c r="I1549" s="5">
        <v>-255.6</v>
      </c>
      <c r="J1549" s="5">
        <v>-130990.60000000002</v>
      </c>
      <c r="K1549" s="5" t="str" cm="1">
        <f t="array" ref="K1549">_xlfn.LET(_xlpm.d,UPPER(TRIM(CLEAN(SUBSTITUTE(F1549,CHAR(160),"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50" spans="2:11" x14ac:dyDescent="0.25">
      <c r="B1550" s="21">
        <v>46080</v>
      </c>
      <c r="C1550" s="2" t="s">
        <v>1</v>
      </c>
      <c r="D1550" s="2" t="s">
        <v>1279</v>
      </c>
      <c r="E1550" s="2" t="s">
        <v>9</v>
      </c>
      <c r="F1550" s="2" t="s">
        <v>814</v>
      </c>
      <c r="G1550" s="5">
        <v>-12</v>
      </c>
      <c r="H1550" s="5">
        <v>21.3</v>
      </c>
      <c r="I1550" s="5">
        <v>-255.6</v>
      </c>
      <c r="J1550" s="5">
        <v>-131246.20000000001</v>
      </c>
      <c r="K1550" s="5" t="str" cm="1">
        <f t="array" ref="K1550">_xlfn.LET(_xlpm.d,UPPER(TRIM(CLEAN(SUBSTITUTE(F1550,CHAR(160),"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51" spans="2:11" x14ac:dyDescent="0.25">
      <c r="B1551" s="21">
        <v>46080</v>
      </c>
      <c r="C1551" s="2" t="s">
        <v>1</v>
      </c>
      <c r="D1551" s="2" t="s">
        <v>1280</v>
      </c>
      <c r="E1551" s="2" t="s">
        <v>9</v>
      </c>
      <c r="F1551" s="2" t="s">
        <v>814</v>
      </c>
      <c r="G1551" s="5">
        <v>-8</v>
      </c>
      <c r="H1551" s="5">
        <v>21.3</v>
      </c>
      <c r="I1551" s="5">
        <v>-170.4</v>
      </c>
      <c r="J1551" s="5">
        <v>-131416.6</v>
      </c>
      <c r="K1551" s="5" t="str" cm="1">
        <f t="array" ref="K1551">_xlfn.LET(_xlpm.d,UPPER(TRIM(CLEAN(SUBSTITUTE(F1551,CHAR(160),"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52" spans="2:11" x14ac:dyDescent="0.25">
      <c r="B1552" s="21">
        <v>46084</v>
      </c>
      <c r="C1552" s="2" t="s">
        <v>1</v>
      </c>
      <c r="D1552" s="2" t="s">
        <v>1281</v>
      </c>
      <c r="E1552" s="2" t="s">
        <v>3</v>
      </c>
      <c r="F1552" s="2" t="s">
        <v>812</v>
      </c>
      <c r="G1552" s="5">
        <v>-5</v>
      </c>
      <c r="H1552" s="5">
        <v>20.5</v>
      </c>
      <c r="I1552" s="5">
        <v>-102.5</v>
      </c>
      <c r="J1552" s="5">
        <v>-131519.1</v>
      </c>
      <c r="K1552" s="5" t="str" cm="1">
        <f t="array" ref="K1552">_xlfn.LET(_xlpm.d,UPPER(TRIM(CLEAN(SUBSTITUTE(F1552,CHAR(160),"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53" spans="2:11" x14ac:dyDescent="0.25">
      <c r="B1553" s="21">
        <v>46084</v>
      </c>
      <c r="C1553" s="2" t="s">
        <v>1</v>
      </c>
      <c r="D1553" s="2" t="s">
        <v>1282</v>
      </c>
      <c r="E1553" s="2" t="s">
        <v>60</v>
      </c>
      <c r="F1553" s="2" t="s">
        <v>814</v>
      </c>
      <c r="G1553" s="5">
        <v>-20</v>
      </c>
      <c r="H1553" s="5">
        <v>21.3</v>
      </c>
      <c r="I1553" s="5">
        <v>-426</v>
      </c>
      <c r="J1553" s="5">
        <v>-131945.1</v>
      </c>
      <c r="K1553" s="5" t="str" cm="1">
        <f t="array" ref="K1553">_xlfn.LET(_xlpm.d,UPPER(TRIM(CLEAN(SUBSTITUTE(F1553,CHAR(160),"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54" spans="2:11" x14ac:dyDescent="0.25">
      <c r="B1554" s="21">
        <v>46085</v>
      </c>
      <c r="C1554" s="2" t="s">
        <v>1</v>
      </c>
      <c r="D1554" s="2" t="s">
        <v>108</v>
      </c>
      <c r="E1554" s="2" t="s">
        <v>58</v>
      </c>
      <c r="F1554" s="2" t="s">
        <v>814</v>
      </c>
      <c r="G1554" s="5">
        <v>-10</v>
      </c>
      <c r="H1554" s="5">
        <v>21.3</v>
      </c>
      <c r="I1554" s="5">
        <v>-213</v>
      </c>
      <c r="J1554" s="5">
        <v>-132158.1</v>
      </c>
      <c r="K1554" s="5" t="str" cm="1">
        <f t="array" ref="K1554">_xlfn.LET(_xlpm.d,UPPER(TRIM(CLEAN(SUBSTITUTE(F1554,CHAR(160),"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55" spans="2:11" x14ac:dyDescent="0.25">
      <c r="B1555" s="21">
        <v>46087</v>
      </c>
      <c r="C1555" s="2" t="s">
        <v>1</v>
      </c>
      <c r="D1555" s="2" t="s">
        <v>1283</v>
      </c>
      <c r="E1555" s="2" t="s">
        <v>143</v>
      </c>
      <c r="F1555" s="2" t="s">
        <v>812</v>
      </c>
      <c r="G1555" s="5">
        <v>-2</v>
      </c>
      <c r="H1555" s="5">
        <v>22.9</v>
      </c>
      <c r="I1555" s="5">
        <v>-45.8</v>
      </c>
      <c r="J1555" s="5">
        <v>-132203.9</v>
      </c>
      <c r="K1555" s="5" t="str" cm="1">
        <f t="array" ref="K1555">_xlfn.LET(_xlpm.d,UPPER(TRIM(CLEAN(SUBSTITUTE(F1555,CHAR(160),"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56" spans="2:11" x14ac:dyDescent="0.25">
      <c r="B1556" s="21">
        <v>46087</v>
      </c>
      <c r="C1556" s="2" t="s">
        <v>1</v>
      </c>
      <c r="D1556" s="2" t="s">
        <v>1283</v>
      </c>
      <c r="E1556" s="2" t="s">
        <v>143</v>
      </c>
      <c r="F1556" s="2" t="s">
        <v>1284</v>
      </c>
      <c r="G1556" s="5">
        <v>-3</v>
      </c>
      <c r="H1556" s="5">
        <v>22.9</v>
      </c>
      <c r="I1556" s="5">
        <v>-68.7</v>
      </c>
      <c r="J1556" s="5">
        <v>-132272.6</v>
      </c>
      <c r="K1556" s="5" t="str" cm="1">
        <f t="array" ref="K1556">_xlfn.LET(_xlpm.d,UPPER(TRIM(CLEAN(SUBSTITUTE(F1556,CHAR(160),"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57" spans="2:11" x14ac:dyDescent="0.25">
      <c r="B1557" s="21">
        <v>46087</v>
      </c>
      <c r="C1557" s="2" t="s">
        <v>1</v>
      </c>
      <c r="D1557" s="2" t="s">
        <v>1285</v>
      </c>
      <c r="E1557" s="2" t="s">
        <v>9</v>
      </c>
      <c r="F1557" s="2" t="s">
        <v>814</v>
      </c>
      <c r="G1557" s="5">
        <v>-3</v>
      </c>
      <c r="H1557" s="5">
        <v>21.3</v>
      </c>
      <c r="I1557" s="5">
        <v>-63.9</v>
      </c>
      <c r="J1557" s="5">
        <v>-132336.5</v>
      </c>
      <c r="K1557" s="5" t="str" cm="1">
        <f t="array" ref="K1557">_xlfn.LET(_xlpm.d,UPPER(TRIM(CLEAN(SUBSTITUTE(F1557,CHAR(160),"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58" spans="2:11" x14ac:dyDescent="0.25">
      <c r="B1558" s="21">
        <v>46087</v>
      </c>
      <c r="C1558" s="2" t="s">
        <v>1</v>
      </c>
      <c r="D1558" s="2" t="s">
        <v>1286</v>
      </c>
      <c r="E1558" s="2" t="s">
        <v>3</v>
      </c>
      <c r="F1558" s="2" t="s">
        <v>812</v>
      </c>
      <c r="G1558" s="5">
        <v>-6</v>
      </c>
      <c r="H1558" s="5">
        <v>20.25</v>
      </c>
      <c r="I1558" s="5">
        <v>-121.5</v>
      </c>
      <c r="J1558" s="5">
        <v>-132458</v>
      </c>
      <c r="K1558" s="5" t="str" cm="1">
        <f t="array" ref="K1558">_xlfn.LET(_xlpm.d,UPPER(TRIM(CLEAN(SUBSTITUTE(F1558,CHAR(160),"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59" spans="2:11" x14ac:dyDescent="0.25">
      <c r="B1559" s="21">
        <v>46087</v>
      </c>
      <c r="C1559" s="2" t="s">
        <v>1</v>
      </c>
      <c r="D1559" s="2" t="s">
        <v>1287</v>
      </c>
      <c r="E1559" s="2" t="s">
        <v>3</v>
      </c>
      <c r="F1559" s="2" t="s">
        <v>812</v>
      </c>
      <c r="G1559" s="5">
        <v>-4</v>
      </c>
      <c r="H1559" s="5">
        <v>20.5</v>
      </c>
      <c r="I1559" s="5">
        <v>-82</v>
      </c>
      <c r="J1559" s="5">
        <v>-132540</v>
      </c>
      <c r="K1559" s="5" t="str" cm="1">
        <f t="array" ref="K1559">_xlfn.LET(_xlpm.d,UPPER(TRIM(CLEAN(SUBSTITUTE(F1559,CHAR(160),"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60" spans="2:11" x14ac:dyDescent="0.25">
      <c r="B1560" s="21">
        <v>46091</v>
      </c>
      <c r="C1560" s="2" t="s">
        <v>1</v>
      </c>
      <c r="D1560" s="2" t="s">
        <v>1288</v>
      </c>
      <c r="E1560" s="2" t="s">
        <v>238</v>
      </c>
      <c r="F1560" s="2" t="s">
        <v>812</v>
      </c>
      <c r="G1560" s="5">
        <v>-2</v>
      </c>
      <c r="H1560" s="5">
        <v>20.3</v>
      </c>
      <c r="I1560" s="5">
        <v>-40.6</v>
      </c>
      <c r="J1560" s="5">
        <v>-132580.6</v>
      </c>
      <c r="K1560" s="5" t="str" cm="1">
        <f t="array" ref="K1560">_xlfn.LET(_xlpm.d,UPPER(TRIM(CLEAN(SUBSTITUTE(F1560,CHAR(160),"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61" spans="2:11" x14ac:dyDescent="0.25">
      <c r="B1561" s="21">
        <v>46091</v>
      </c>
      <c r="C1561" s="2" t="s">
        <v>1</v>
      </c>
      <c r="D1561" s="2" t="s">
        <v>1289</v>
      </c>
      <c r="E1561" s="2" t="s">
        <v>807</v>
      </c>
      <c r="F1561" s="2" t="s">
        <v>812</v>
      </c>
      <c r="G1561" s="5">
        <v>-10</v>
      </c>
      <c r="H1561" s="5">
        <v>21.4</v>
      </c>
      <c r="I1561" s="5">
        <v>-214</v>
      </c>
      <c r="J1561" s="5">
        <v>-132794.6</v>
      </c>
      <c r="K1561" s="5" t="str" cm="1">
        <f t="array" ref="K1561">_xlfn.LET(_xlpm.d,UPPER(TRIM(CLEAN(SUBSTITUTE(F1561,CHAR(160),"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62" spans="2:11" x14ac:dyDescent="0.25">
      <c r="B1562" s="21">
        <v>46091</v>
      </c>
      <c r="C1562" s="2" t="s">
        <v>1</v>
      </c>
      <c r="D1562" s="2" t="s">
        <v>1290</v>
      </c>
      <c r="E1562" s="2" t="s">
        <v>148</v>
      </c>
      <c r="F1562" s="2" t="s">
        <v>814</v>
      </c>
      <c r="G1562" s="5">
        <v>-4</v>
      </c>
      <c r="H1562" s="5">
        <v>21.3</v>
      </c>
      <c r="I1562" s="5">
        <v>-85.2</v>
      </c>
      <c r="J1562" s="5">
        <v>-132879.80000000002</v>
      </c>
      <c r="K1562" s="5" t="str" cm="1">
        <f t="array" ref="K1562">_xlfn.LET(_xlpm.d,UPPER(TRIM(CLEAN(SUBSTITUTE(F1562,CHAR(160),"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63" spans="2:11" x14ac:dyDescent="0.25">
      <c r="B1563" s="21">
        <v>46091</v>
      </c>
      <c r="C1563" s="2" t="s">
        <v>1</v>
      </c>
      <c r="D1563" s="2" t="s">
        <v>1291</v>
      </c>
      <c r="E1563" s="2" t="s">
        <v>72</v>
      </c>
      <c r="F1563" s="2" t="s">
        <v>814</v>
      </c>
      <c r="G1563" s="5">
        <v>-6</v>
      </c>
      <c r="H1563" s="5">
        <v>21.3</v>
      </c>
      <c r="I1563" s="5">
        <v>-127.8</v>
      </c>
      <c r="J1563" s="5">
        <v>-133007.6</v>
      </c>
      <c r="K1563" s="5" t="str" cm="1">
        <f t="array" ref="K1563">_xlfn.LET(_xlpm.d,UPPER(TRIM(CLEAN(SUBSTITUTE(F1563,CHAR(160),"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64" spans="2:11" x14ac:dyDescent="0.25">
      <c r="B1564" s="21">
        <v>46092</v>
      </c>
      <c r="C1564" s="2" t="s">
        <v>1</v>
      </c>
      <c r="D1564" s="2" t="s">
        <v>1292</v>
      </c>
      <c r="E1564" s="2" t="s">
        <v>163</v>
      </c>
      <c r="F1564" s="2" t="s">
        <v>814</v>
      </c>
      <c r="G1564" s="5">
        <v>-12</v>
      </c>
      <c r="H1564" s="5">
        <v>21.3</v>
      </c>
      <c r="I1564" s="5">
        <v>-255.6</v>
      </c>
      <c r="J1564" s="5">
        <v>-133263.20000000001</v>
      </c>
      <c r="K1564" s="5" t="str" cm="1">
        <f t="array" ref="K1564">_xlfn.LET(_xlpm.d,UPPER(TRIM(CLEAN(SUBSTITUTE(F1564,CHAR(160),"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65" spans="2:11" x14ac:dyDescent="0.25">
      <c r="B1565" s="21">
        <v>46093</v>
      </c>
      <c r="C1565" s="2" t="s">
        <v>1</v>
      </c>
      <c r="D1565" s="2" t="s">
        <v>1293</v>
      </c>
      <c r="E1565" s="2" t="s">
        <v>289</v>
      </c>
      <c r="F1565" s="2" t="s">
        <v>812</v>
      </c>
      <c r="G1565" s="5">
        <v>-4</v>
      </c>
      <c r="H1565" s="5">
        <v>22.99</v>
      </c>
      <c r="I1565" s="5">
        <v>-91.96</v>
      </c>
      <c r="J1565" s="5">
        <v>-133355.16</v>
      </c>
      <c r="K1565" s="5" t="str" cm="1">
        <f t="array" ref="K1565">_xlfn.LET(_xlpm.d,UPPER(TRIM(CLEAN(SUBSTITUTE(F1565,CHAR(160),"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66" spans="2:11" x14ac:dyDescent="0.25">
      <c r="B1566" s="21">
        <v>46094</v>
      </c>
      <c r="C1566" s="2" t="s">
        <v>1</v>
      </c>
      <c r="D1566" s="2" t="s">
        <v>1294</v>
      </c>
      <c r="E1566" s="2" t="s">
        <v>3</v>
      </c>
      <c r="F1566" s="2" t="s">
        <v>812</v>
      </c>
      <c r="G1566" s="5">
        <v>-35</v>
      </c>
      <c r="H1566" s="5">
        <v>20.25</v>
      </c>
      <c r="I1566" s="5">
        <v>-708.75</v>
      </c>
      <c r="J1566" s="5">
        <v>-134063.91</v>
      </c>
      <c r="K1566" s="5" t="str" cm="1">
        <f t="array" ref="K1566">_xlfn.LET(_xlpm.d,UPPER(TRIM(CLEAN(SUBSTITUTE(F1566,CHAR(160),"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67" spans="2:11" x14ac:dyDescent="0.25">
      <c r="B1567" s="21">
        <v>46094</v>
      </c>
      <c r="C1567" s="2" t="s">
        <v>1</v>
      </c>
      <c r="D1567" s="2" t="s">
        <v>1295</v>
      </c>
      <c r="E1567" s="2" t="s">
        <v>1130</v>
      </c>
      <c r="F1567" s="2" t="s">
        <v>814</v>
      </c>
      <c r="G1567" s="5">
        <v>-20</v>
      </c>
      <c r="H1567" s="5">
        <v>21.3</v>
      </c>
      <c r="I1567" s="5">
        <v>-426</v>
      </c>
      <c r="J1567" s="5">
        <v>-134489.91</v>
      </c>
      <c r="K1567" s="5" t="str" cm="1">
        <f t="array" ref="K1567">_xlfn.LET(_xlpm.d,UPPER(TRIM(CLEAN(SUBSTITUTE(F1567,CHAR(160),"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68" spans="2:11" x14ac:dyDescent="0.25">
      <c r="B1568" s="21">
        <v>46094</v>
      </c>
      <c r="C1568" s="2" t="s">
        <v>1</v>
      </c>
      <c r="D1568" s="2" t="s">
        <v>1296</v>
      </c>
      <c r="E1568" s="2" t="s">
        <v>403</v>
      </c>
      <c r="F1568" s="2" t="s">
        <v>814</v>
      </c>
      <c r="G1568" s="5">
        <v>-10</v>
      </c>
      <c r="H1568" s="5">
        <v>21.3</v>
      </c>
      <c r="I1568" s="5">
        <v>-213</v>
      </c>
      <c r="J1568" s="5">
        <v>-134702.91</v>
      </c>
      <c r="K1568" s="5" t="str" cm="1">
        <f t="array" ref="K1568">_xlfn.LET(_xlpm.d,UPPER(TRIM(CLEAN(SUBSTITUTE(F1568,CHAR(160),"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69" spans="2:11" x14ac:dyDescent="0.25">
      <c r="B1569" s="21">
        <v>46097</v>
      </c>
      <c r="C1569" s="2" t="s">
        <v>1</v>
      </c>
      <c r="D1569" s="2" t="s">
        <v>133</v>
      </c>
      <c r="E1569" s="2" t="s">
        <v>53</v>
      </c>
      <c r="F1569" s="2" t="s">
        <v>814</v>
      </c>
      <c r="G1569" s="5">
        <v>-78</v>
      </c>
      <c r="H1569" s="5">
        <v>21.3</v>
      </c>
      <c r="I1569" s="5">
        <v>-1661.4</v>
      </c>
      <c r="J1569" s="5">
        <v>-136364.31</v>
      </c>
      <c r="K1569" s="5" t="str" cm="1">
        <f t="array" ref="K1569">_xlfn.LET(_xlpm.d,UPPER(TRIM(CLEAN(SUBSTITUTE(F1569,CHAR(160),"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70" spans="2:11" x14ac:dyDescent="0.25">
      <c r="B1570" s="21">
        <v>46097</v>
      </c>
      <c r="C1570" s="2" t="s">
        <v>1</v>
      </c>
      <c r="D1570" s="2" t="s">
        <v>1297</v>
      </c>
      <c r="E1570" s="2" t="s">
        <v>791</v>
      </c>
      <c r="F1570" s="2" t="s">
        <v>814</v>
      </c>
      <c r="G1570" s="5">
        <v>-9</v>
      </c>
      <c r="H1570" s="5">
        <v>21.3</v>
      </c>
      <c r="I1570" s="5">
        <v>-191.7</v>
      </c>
      <c r="J1570" s="5">
        <v>-136556.01</v>
      </c>
      <c r="K1570" s="5" t="str" cm="1">
        <f t="array" ref="K1570">_xlfn.LET(_xlpm.d,UPPER(TRIM(CLEAN(SUBSTITUTE(F1570,CHAR(160),"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71" spans="2:11" x14ac:dyDescent="0.25">
      <c r="B1571" s="21">
        <v>46097</v>
      </c>
      <c r="C1571" s="2" t="s">
        <v>1</v>
      </c>
      <c r="D1571" s="2" t="s">
        <v>520</v>
      </c>
      <c r="E1571" s="2" t="s">
        <v>19</v>
      </c>
      <c r="F1571" s="2" t="s">
        <v>814</v>
      </c>
      <c r="G1571" s="5">
        <v>-2</v>
      </c>
      <c r="H1571" s="5">
        <v>21.3</v>
      </c>
      <c r="I1571" s="5">
        <v>-42.6</v>
      </c>
      <c r="J1571" s="5">
        <v>-136598.61000000002</v>
      </c>
      <c r="K1571" s="5" t="str" cm="1">
        <f t="array" ref="K1571">_xlfn.LET(_xlpm.d,UPPER(TRIM(CLEAN(SUBSTITUTE(F1571,CHAR(160),"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72" spans="2:11" x14ac:dyDescent="0.25">
      <c r="B1572" s="21">
        <v>46098</v>
      </c>
      <c r="C1572" s="2" t="s">
        <v>1</v>
      </c>
      <c r="D1572" s="2" t="s">
        <v>1298</v>
      </c>
      <c r="E1572" s="2" t="s">
        <v>3</v>
      </c>
      <c r="F1572" s="2" t="s">
        <v>812</v>
      </c>
      <c r="G1572" s="5">
        <v>-21</v>
      </c>
      <c r="H1572" s="5">
        <v>20.5</v>
      </c>
      <c r="I1572" s="5">
        <v>-430.5</v>
      </c>
      <c r="J1572" s="5">
        <v>-137029.11000000002</v>
      </c>
      <c r="K1572" s="5" t="str" cm="1">
        <f t="array" ref="K1572">_xlfn.LET(_xlpm.d,UPPER(TRIM(CLEAN(SUBSTITUTE(F1572,CHAR(160),"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73" spans="2:11" x14ac:dyDescent="0.25">
      <c r="B1573" s="21">
        <v>46098</v>
      </c>
      <c r="C1573" s="2" t="s">
        <v>1</v>
      </c>
      <c r="D1573" s="2" t="s">
        <v>1299</v>
      </c>
      <c r="E1573" s="2" t="s">
        <v>95</v>
      </c>
      <c r="F1573" s="2" t="s">
        <v>814</v>
      </c>
      <c r="G1573" s="5">
        <v>-2</v>
      </c>
      <c r="H1573" s="5">
        <v>21.3</v>
      </c>
      <c r="I1573" s="5">
        <v>-42.6</v>
      </c>
      <c r="J1573" s="5">
        <v>-137071.71000000002</v>
      </c>
      <c r="K1573" s="5" t="str" cm="1">
        <f t="array" ref="K1573">_xlfn.LET(_xlpm.d,UPPER(TRIM(CLEAN(SUBSTITUTE(F1573,CHAR(160),"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74" spans="2:11" x14ac:dyDescent="0.25">
      <c r="B1574" s="21">
        <v>46098</v>
      </c>
      <c r="C1574" s="2" t="s">
        <v>1</v>
      </c>
      <c r="D1574" s="2" t="s">
        <v>1300</v>
      </c>
      <c r="E1574" s="2" t="s">
        <v>72</v>
      </c>
      <c r="F1574" s="2" t="s">
        <v>814</v>
      </c>
      <c r="G1574" s="5">
        <v>-10</v>
      </c>
      <c r="H1574" s="5">
        <v>21.3</v>
      </c>
      <c r="I1574" s="5">
        <v>-213</v>
      </c>
      <c r="J1574" s="5">
        <v>-137284.71000000002</v>
      </c>
      <c r="K1574" s="5" t="str" cm="1">
        <f t="array" ref="K1574">_xlfn.LET(_xlpm.d,UPPER(TRIM(CLEAN(SUBSTITUTE(F1574,CHAR(160),"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75" spans="2:11" x14ac:dyDescent="0.25">
      <c r="B1575" s="21">
        <v>46099</v>
      </c>
      <c r="C1575" s="2" t="s">
        <v>1</v>
      </c>
      <c r="D1575" s="2" t="s">
        <v>1301</v>
      </c>
      <c r="E1575" s="2" t="s">
        <v>5</v>
      </c>
      <c r="F1575" s="2" t="s">
        <v>812</v>
      </c>
      <c r="G1575" s="5">
        <v>-1</v>
      </c>
      <c r="H1575" s="5">
        <v>22.99</v>
      </c>
      <c r="I1575" s="5">
        <v>-22.99</v>
      </c>
      <c r="J1575" s="5">
        <v>-137307.70000000001</v>
      </c>
      <c r="K1575" s="5" t="str" cm="1">
        <f t="array" ref="K1575">_xlfn.LET(_xlpm.d,UPPER(TRIM(CLEAN(SUBSTITUTE(F1575,CHAR(160),"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76" spans="2:11" x14ac:dyDescent="0.25">
      <c r="B1576" s="21">
        <v>46100</v>
      </c>
      <c r="C1576" s="2" t="s">
        <v>1</v>
      </c>
      <c r="D1576" s="2" t="s">
        <v>1302</v>
      </c>
      <c r="E1576" s="2" t="s">
        <v>829</v>
      </c>
      <c r="F1576" s="2" t="s">
        <v>814</v>
      </c>
      <c r="G1576" s="5">
        <v>-35</v>
      </c>
      <c r="H1576" s="5">
        <v>21.3</v>
      </c>
      <c r="I1576" s="5">
        <v>-745.5</v>
      </c>
      <c r="J1576" s="5">
        <v>-138053.20000000001</v>
      </c>
      <c r="K1576" s="5" t="str" cm="1">
        <f t="array" ref="K1576">_xlfn.LET(_xlpm.d,UPPER(TRIM(CLEAN(SUBSTITUTE(F1576,CHAR(160),"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77" spans="2:11" x14ac:dyDescent="0.25">
      <c r="B1577" s="21">
        <v>46101</v>
      </c>
      <c r="C1577" s="2" t="s">
        <v>1</v>
      </c>
      <c r="D1577" s="2" t="s">
        <v>112</v>
      </c>
      <c r="E1577" s="2" t="s">
        <v>9</v>
      </c>
      <c r="F1577" s="2" t="s">
        <v>820</v>
      </c>
      <c r="G1577" s="5">
        <v>-2</v>
      </c>
      <c r="H1577" s="5">
        <v>21.3</v>
      </c>
      <c r="I1577" s="5">
        <v>-42.6</v>
      </c>
      <c r="J1577" s="5">
        <v>-138095.80000000002</v>
      </c>
      <c r="K1577" s="5" t="str" cm="1">
        <f t="array" ref="K1577">_xlfn.LET(_xlpm.d,UPPER(TRIM(CLEAN(SUBSTITUTE(F1577,CHAR(160),"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78" spans="2:11" x14ac:dyDescent="0.25">
      <c r="B1578" s="21">
        <v>46101</v>
      </c>
      <c r="C1578" s="2" t="s">
        <v>1</v>
      </c>
      <c r="D1578" s="2" t="s">
        <v>137</v>
      </c>
      <c r="E1578" s="2" t="s">
        <v>82</v>
      </c>
      <c r="F1578" s="2" t="s">
        <v>820</v>
      </c>
      <c r="G1578" s="5">
        <v>-47</v>
      </c>
      <c r="H1578" s="5">
        <v>21.3</v>
      </c>
      <c r="I1578" s="5">
        <v>-1001.1</v>
      </c>
      <c r="J1578" s="5">
        <v>-139096.90000000002</v>
      </c>
      <c r="K1578" s="5" t="str" cm="1">
        <f t="array" ref="K1578">_xlfn.LET(_xlpm.d,UPPER(TRIM(CLEAN(SUBSTITUTE(F1578,CHAR(160),"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79" spans="2:11" x14ac:dyDescent="0.25">
      <c r="B1579" s="21">
        <v>46101</v>
      </c>
      <c r="C1579" s="2" t="s">
        <v>1</v>
      </c>
      <c r="D1579" s="2" t="s">
        <v>1303</v>
      </c>
      <c r="E1579" s="2" t="s">
        <v>60</v>
      </c>
      <c r="F1579" s="2" t="s">
        <v>820</v>
      </c>
      <c r="G1579" s="5">
        <v>-12</v>
      </c>
      <c r="H1579" s="5">
        <v>21.3</v>
      </c>
      <c r="I1579" s="5">
        <v>-255.6</v>
      </c>
      <c r="J1579" s="5">
        <v>-139352.50000000003</v>
      </c>
      <c r="K1579" s="5" t="str" cm="1">
        <f t="array" ref="K1579">_xlfn.LET(_xlpm.d,UPPER(TRIM(CLEAN(SUBSTITUTE(F1579,CHAR(160),"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80" spans="2:11" x14ac:dyDescent="0.25">
      <c r="B1580" s="21">
        <v>46101</v>
      </c>
      <c r="C1580" s="2" t="s">
        <v>1</v>
      </c>
      <c r="D1580" s="2" t="s">
        <v>1304</v>
      </c>
      <c r="E1580" s="2" t="s">
        <v>433</v>
      </c>
      <c r="F1580" s="2" t="s">
        <v>820</v>
      </c>
      <c r="G1580" s="5">
        <v>-7</v>
      </c>
      <c r="H1580" s="5">
        <v>21.3</v>
      </c>
      <c r="I1580" s="5">
        <v>-149.1</v>
      </c>
      <c r="J1580" s="5">
        <v>-139501.60000000003</v>
      </c>
      <c r="K1580" s="5" t="str" cm="1">
        <f t="array" ref="K1580">_xlfn.LET(_xlpm.d,UPPER(TRIM(CLEAN(SUBSTITUTE(F1580,CHAR(160),"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81" spans="2:11" x14ac:dyDescent="0.25">
      <c r="B1581" s="21">
        <v>46101</v>
      </c>
      <c r="C1581" s="2" t="s">
        <v>1</v>
      </c>
      <c r="D1581" s="2" t="s">
        <v>1305</v>
      </c>
      <c r="E1581" s="2" t="s">
        <v>143</v>
      </c>
      <c r="F1581" s="2" t="s">
        <v>812</v>
      </c>
      <c r="G1581" s="5">
        <v>-3</v>
      </c>
      <c r="H1581" s="5">
        <v>22.9</v>
      </c>
      <c r="I1581" s="5">
        <v>-68.7</v>
      </c>
      <c r="J1581" s="5">
        <v>-139570.30000000005</v>
      </c>
      <c r="K1581" s="5" t="str" cm="1">
        <f t="array" ref="K1581">_xlfn.LET(_xlpm.d,UPPER(TRIM(CLEAN(SUBSTITUTE(F1581,CHAR(160),"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82" spans="2:11" x14ac:dyDescent="0.25">
      <c r="B1582" s="21">
        <v>46104</v>
      </c>
      <c r="C1582" s="2" t="s">
        <v>1</v>
      </c>
      <c r="D1582" s="2" t="s">
        <v>604</v>
      </c>
      <c r="E1582" s="2" t="s">
        <v>99</v>
      </c>
      <c r="F1582" s="2" t="s">
        <v>820</v>
      </c>
      <c r="G1582" s="5">
        <v>-8</v>
      </c>
      <c r="H1582" s="5">
        <v>21.3</v>
      </c>
      <c r="I1582" s="5">
        <v>-170.4</v>
      </c>
      <c r="J1582" s="5">
        <v>-139740.70000000004</v>
      </c>
      <c r="K1582" s="5" t="str" cm="1">
        <f t="array" ref="K1582">_xlfn.LET(_xlpm.d,UPPER(TRIM(CLEAN(SUBSTITUTE(F1582,CHAR(160),"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83" spans="2:11" x14ac:dyDescent="0.25">
      <c r="B1583" s="21">
        <v>46105</v>
      </c>
      <c r="C1583" s="2" t="s">
        <v>1</v>
      </c>
      <c r="D1583" s="2" t="s">
        <v>1306</v>
      </c>
      <c r="E1583" s="2" t="s">
        <v>289</v>
      </c>
      <c r="F1583" s="2" t="s">
        <v>812</v>
      </c>
      <c r="G1583" s="5">
        <v>-15</v>
      </c>
      <c r="H1583" s="5">
        <v>22.99</v>
      </c>
      <c r="I1583" s="5">
        <v>-344.85</v>
      </c>
      <c r="J1583" s="5">
        <v>-140085.55000000005</v>
      </c>
      <c r="K1583" s="5" t="str" cm="1">
        <f t="array" ref="K1583">_xlfn.LET(_xlpm.d,UPPER(TRIM(CLEAN(SUBSTITUTE(F1583,CHAR(160),"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84" spans="2:11" x14ac:dyDescent="0.25">
      <c r="B1584" s="21">
        <v>46105</v>
      </c>
      <c r="C1584" s="2" t="s">
        <v>1</v>
      </c>
      <c r="D1584" s="2" t="s">
        <v>617</v>
      </c>
      <c r="E1584" s="2" t="s">
        <v>97</v>
      </c>
      <c r="F1584" s="2" t="s">
        <v>820</v>
      </c>
      <c r="G1584" s="5">
        <v>-8</v>
      </c>
      <c r="H1584" s="5">
        <v>21.3</v>
      </c>
      <c r="I1584" s="5">
        <v>-170.4</v>
      </c>
      <c r="J1584" s="5">
        <v>-140255.95000000004</v>
      </c>
      <c r="K1584" s="5" t="str" cm="1">
        <f t="array" ref="K1584">_xlfn.LET(_xlpm.d,UPPER(TRIM(CLEAN(SUBSTITUTE(F1584,CHAR(160),"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85" spans="1:11" x14ac:dyDescent="0.25">
      <c r="B1585" s="21">
        <v>46106</v>
      </c>
      <c r="C1585" s="2" t="s">
        <v>1</v>
      </c>
      <c r="D1585" s="2" t="s">
        <v>1307</v>
      </c>
      <c r="E1585" s="2" t="s">
        <v>446</v>
      </c>
      <c r="F1585" s="2" t="s">
        <v>820</v>
      </c>
      <c r="G1585" s="5">
        <v>-10</v>
      </c>
      <c r="H1585" s="5">
        <v>21.3</v>
      </c>
      <c r="I1585" s="5">
        <v>-213</v>
      </c>
      <c r="J1585" s="5">
        <v>-140468.95000000004</v>
      </c>
      <c r="K1585" s="5" t="str" cm="1">
        <f t="array" ref="K1585">_xlfn.LET(_xlpm.d,UPPER(TRIM(CLEAN(SUBSTITUTE(F1585,CHAR(160),"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86" spans="1:11" x14ac:dyDescent="0.25">
      <c r="B1586" s="21">
        <v>46108</v>
      </c>
      <c r="C1586" s="2" t="s">
        <v>1</v>
      </c>
      <c r="D1586" s="2" t="s">
        <v>142</v>
      </c>
      <c r="E1586" s="2" t="s">
        <v>143</v>
      </c>
      <c r="F1586" s="2" t="s">
        <v>812</v>
      </c>
      <c r="G1586" s="5">
        <v>-4</v>
      </c>
      <c r="H1586" s="5">
        <v>22.9</v>
      </c>
      <c r="I1586" s="5">
        <v>-91.6</v>
      </c>
      <c r="J1586" s="5">
        <v>-140560.55000000005</v>
      </c>
      <c r="K1586" s="5" t="str" cm="1">
        <f t="array" ref="K1586">_xlfn.LET(_xlpm.d,UPPER(TRIM(CLEAN(SUBSTITUTE(F1586,CHAR(160),"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87" spans="1:11" x14ac:dyDescent="0.25">
      <c r="B1587" s="21">
        <v>46108</v>
      </c>
      <c r="C1587" s="2" t="s">
        <v>1</v>
      </c>
      <c r="D1587" s="2" t="s">
        <v>1308</v>
      </c>
      <c r="E1587" s="2" t="s">
        <v>3</v>
      </c>
      <c r="F1587" s="2" t="s">
        <v>812</v>
      </c>
      <c r="G1587" s="5">
        <v>-10</v>
      </c>
      <c r="H1587" s="5">
        <v>20.25</v>
      </c>
      <c r="I1587" s="5">
        <v>-202.5</v>
      </c>
      <c r="J1587" s="5">
        <v>-140763.05000000005</v>
      </c>
      <c r="K1587" s="5" t="str" cm="1">
        <f t="array" ref="K1587">_xlfn.LET(_xlpm.d,UPPER(TRIM(CLEAN(SUBSTITUTE(F1587,CHAR(160),"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88" spans="1:11" x14ac:dyDescent="0.25">
      <c r="A1588" s="11" t="s">
        <v>1309</v>
      </c>
      <c r="G1588" s="6">
        <v>-6726</v>
      </c>
      <c r="I1588" s="7">
        <f>I981+I982+I983+I984+I985+I986+I987+I988+I989+I990+I991+I992+I993+I994+I995+I996+I997+I998+I999+I1000+I1001+I1002+I1003+I1004+I1005+I1006+I1007+I1008+I1009+I1010+I1011+I1012+I1013+I1014+I1015+I1016+I1017+I1018+I1019+I1020+I1021+I1022+I1023+I1024+I1025+I1026+I1027+I1028+I1029+I1030+I1031+I1032+I1033+I1034+I1035+I1036+I1037+I1038+I1039+I1040+I1041+I1042+I1043+I1044+I1045+I1046+I1047+I1048+I1049+I1050+I1051+I1052+I1053+I1054+I1055+I1056+I1057+I1058+I1059+I1060+I1061+I1062+I1063+I1064+I1065+I1066+I1067+I1068+I1069+I1070+I1071+I1072+I1073+I1074+I1075+I1076+I1077+I1078+I1079+I1080+I1081+I1082+I1083+I1084+I1085+I1086+I1087+I1088+I1089+I1090+I1091+I1092+I1093+I1094+I1095+I1096+I1097+I1098+I1099+I1100+I1101+I1102+I1103+I1104+I1105+I1106+I1107+I1108+I1109+I1110+I1111+I1112+I1113+I1114+I1115+I1116+I1117+I1118+I1119+I1120+I1121+I1122+I1123+I1124+I1125+I1126+I1127+I1128+I1129+I1130+I1131+I1132+I1133+I1134+I1135+I1136+I1137+I1138+I1139+I1140+I1141+I1142+I1143+I1144+I1145+I1146+I1147+I1148+I1149+I1150+I1151+I1152+I1153+I1154+I1155+I1156+I1157+I1158+I1159+I1160+I1161+I1162+I1163+I1164+I1165+I1166+I1167+I1168+I1169+I1170+I1171+I1172+I1173+I1174+I1175+I1176+I1177+I1178+I1179+I1180+I1181+I1182+I1183+I1184+I1185+I1186+I1187+I1188+I1189+I1190+I1191+I1192+I1193+I1194+I1195+I1196+I1197+I1198+I1199+I1200+I1201+I1202+I1203+I1204+I1205+I1206+I1207+I1208+I1209+I1210+I1211+I1212+I1213+I1214+I1215+I1216+I1217+I1218+I1219+I1220+I1221+I1222+I1223+I1224+I1225+I1226+I1227+I1228+I1229+I1230+I1231+I1232+I1233+I1234+I1235+I1236+I1237+I1238+I1239+I1240+I1241+I1242+I1243+I1244+I1245+I1246+I1247+I1248+I1249+I1250+I1251+I1252+I1253+I1254+I1255+I1256+I1257+I1258+I1259+I1260+I1261+I1262+I1263+I1264+I1265+I1266+I1267+I1268+I1269+I1270+I1271+I1272+I1273+I1274+I1275+I1276+I1277+I1278+I1279+I1280+I1281+I1282+I1283+I1284+I1285+I1286+I1287+I1288+I1289+I1290+I1291+I1292+I1293+I1294+I1295+I1296+I1297+I1298+I1299+I1300+I1301+I1302+I1303+I1304+I1305+I1306+I1307+I1308+I1309+I1310+I1311+I1312+I1313+I1314+I1315+I1316+I1317+I1318+I1319+I1320+I1321+I1322+I1323+I1324+I1325+I1326+I1327+I1328+I1329+I1330+I1331+I1332+I1333+I1334+I1335+I1336+I1337+I1338+I1339+I1340+I1341+I1342+I1343+I1344+I1345+I1346+I1347+I1348+I1349+I1350+I1351+I1352+I1353+I1354+I1355+I1356+I1357+I1358+I1359+I1360+I1361+I1362+I1363+I1364+I1365+I1366+I1367+I1368+I1369+I1370+I1371+I1372+I1373+I1374+I1375+I1376+I1377+I1378+I1379+I1380+I1381+I1382+I1383+I1384+I1385+I1386+I1387+I1388+I1389+I1390+I1391+I1392+I1393+I1394+I1395+I1396+I1397+I1398+I1399+I1400+I1401+I1402+I1403+I1404+I1405+I1406+I1407+I1408+I1409+I1410+I1411+I1412+I1413+I1414+I1415+I1416+I1417+I1418+I1419+I1420+I1421+I1422+I1423+I1424+I1425+I1426+I1427+I1428+I1429+I1430+I1431+I1432+I1433+I1434+I1435+I1436+I1437+I1438+I1439+I1440+I1441+I1442+I1443+I1444+I1445+I1446+I1447+I1448+I1449+I1450+I1451+I1452+I1453+I1454+I1455+I1456+I1457+I1458+I1459+I1460+I1461+I1462+I1463+I1464+I1465+I1466+I1467+I1468+I1469+I1470+I1471+I1472+I1473+I1474+I1475+I1476+I1477+I1478+I1479+I1480+I1481+I1482+I1483+I1484+I1485+I1486+I1487+I1488+I1489+I1490+I1491+I1492+I1493+I1494+I1495+I1496+I1497+I1498+I1499+I1500+I1501+I1502+I1503+I1504+I1505+I1506+I1507+I1508+I1509+I1510+I1511+I1512+I1513+I1514+I1515+I1516+I1517+I1518+I1519+I1520+I1521+I1522+I1523+I1524+I1525+I1526+I1527+I1528+I1529+I1530+I1531+I1532+I1533+I1534+I1535+I1536+I1537+I1538+I1539+I1540+I1541+I1542+I1543+I1544+I1545+I1546+I1547+I1548+I1549+I1550+I1551+I1552+I1553+I1554+I1555+I1556+I1557+I1558+I1559+I1560+I1561+I1562+I1563+I1564+I1565+I1566+I1567+I1568+I1569+I1570+I1571+I1572+I1573+I1574+I1575+I1576+I1577+I1578+I1579+I1580+I1581+I1582+I1583+I1584+I1585+I1586+I1587</f>
        <v>-140763.05000000005</v>
      </c>
      <c r="K1588" s="5" t="str" cm="1">
        <f t="array" ref="K1588">_xlfn.LET(_xlpm.d,UPPER(TRIM(CLEAN(SUBSTITUTE(F1588,CHAR(160),"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589" spans="1:11" x14ac:dyDescent="0.25">
      <c r="A1589" s="10" t="s">
        <v>1310</v>
      </c>
      <c r="K1589" s="5" t="str" cm="1">
        <f t="array" ref="K1589">_xlfn.LET(_xlpm.d,UPPER(TRIM(CLEAN(SUBSTITUTE(F1589,CHAR(160),"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590" spans="1:11" x14ac:dyDescent="0.25">
      <c r="B1590" s="21">
        <v>45835</v>
      </c>
      <c r="C1590" s="2" t="s">
        <v>1</v>
      </c>
      <c r="D1590" s="2" t="s">
        <v>1311</v>
      </c>
      <c r="E1590" s="2" t="s">
        <v>3</v>
      </c>
      <c r="F1590" s="2" t="s">
        <v>1310</v>
      </c>
      <c r="G1590" s="5">
        <v>-5</v>
      </c>
      <c r="H1590" s="5">
        <v>21.9</v>
      </c>
      <c r="I1590" s="5">
        <v>-109.5</v>
      </c>
      <c r="J1590" s="5">
        <v>-109.5</v>
      </c>
      <c r="K1590" s="5" t="str" cm="1">
        <f t="array" ref="K1590">_xlfn.LET(_xlpm.d,UPPER(TRIM(CLEAN(SUBSTITUTE(F1590,CHAR(160),"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591" spans="1:11" x14ac:dyDescent="0.25">
      <c r="A1591" s="11" t="s">
        <v>1312</v>
      </c>
      <c r="G1591" s="6">
        <v>-5</v>
      </c>
      <c r="I1591" s="8">
        <f>I1590</f>
        <v>-109.5</v>
      </c>
      <c r="K1591" s="5" t="str" cm="1">
        <f t="array" ref="K1591">_xlfn.LET(_xlpm.d,UPPER(TRIM(CLEAN(SUBSTITUTE(F1591,CHAR(160),"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592" spans="1:11" x14ac:dyDescent="0.25">
      <c r="A1592" s="10" t="s">
        <v>1313</v>
      </c>
      <c r="K1592" s="5" t="str" cm="1">
        <f t="array" ref="K1592">_xlfn.LET(_xlpm.d,UPPER(TRIM(CLEAN(SUBSTITUTE(F1592,CHAR(160),"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593" spans="1:11" x14ac:dyDescent="0.25">
      <c r="B1593" s="21">
        <v>45680</v>
      </c>
      <c r="C1593" s="2" t="s">
        <v>1</v>
      </c>
      <c r="D1593" s="2" t="s">
        <v>1314</v>
      </c>
      <c r="E1593" s="2" t="s">
        <v>53</v>
      </c>
      <c r="F1593" s="2" t="s">
        <v>1315</v>
      </c>
      <c r="G1593" s="5">
        <v>-6</v>
      </c>
      <c r="H1593" s="5">
        <v>23.99</v>
      </c>
      <c r="I1593" s="5">
        <v>-143.94</v>
      </c>
      <c r="J1593" s="5">
        <v>-143.94</v>
      </c>
      <c r="K1593" s="5" t="str" cm="1">
        <f t="array" ref="K1593">_xlfn.LET(_xlpm.d,UPPER(TRIM(CLEAN(SUBSTITUTE(F1593,CHAR(160),"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594" spans="1:11" x14ac:dyDescent="0.25">
      <c r="B1594" s="21">
        <v>45694</v>
      </c>
      <c r="C1594" s="2" t="s">
        <v>1</v>
      </c>
      <c r="D1594" s="2" t="s">
        <v>1316</v>
      </c>
      <c r="E1594" s="2" t="s">
        <v>324</v>
      </c>
      <c r="F1594" s="2" t="s">
        <v>1313</v>
      </c>
      <c r="G1594" s="5">
        <v>-3</v>
      </c>
      <c r="H1594" s="5">
        <v>12.99</v>
      </c>
      <c r="I1594" s="5">
        <v>-38.97</v>
      </c>
      <c r="J1594" s="5">
        <v>-182.91</v>
      </c>
      <c r="K1594" s="5" t="str" cm="1">
        <f t="array" ref="K1594">_xlfn.LET(_xlpm.d,UPPER(TRIM(CLEAN(SUBSTITUTE(F1594,CHAR(160),"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595" spans="1:11" x14ac:dyDescent="0.25">
      <c r="B1595" s="21">
        <v>45700</v>
      </c>
      <c r="C1595" s="2" t="s">
        <v>1</v>
      </c>
      <c r="D1595" s="2" t="s">
        <v>347</v>
      </c>
      <c r="E1595" s="2" t="s">
        <v>65</v>
      </c>
      <c r="F1595" s="2" t="s">
        <v>1315</v>
      </c>
      <c r="G1595" s="5">
        <v>-4</v>
      </c>
      <c r="H1595" s="5">
        <v>23.99</v>
      </c>
      <c r="I1595" s="5">
        <v>-95.96</v>
      </c>
      <c r="J1595" s="5">
        <v>-278.87</v>
      </c>
      <c r="K1595" s="5" t="str" cm="1">
        <f t="array" ref="K1595">_xlfn.LET(_xlpm.d,UPPER(TRIM(CLEAN(SUBSTITUTE(F1595,CHAR(160),"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596" spans="1:11" x14ac:dyDescent="0.25">
      <c r="B1596" s="21">
        <v>45713</v>
      </c>
      <c r="C1596" s="2" t="s">
        <v>1</v>
      </c>
      <c r="D1596" s="2" t="s">
        <v>773</v>
      </c>
      <c r="E1596" s="2" t="s">
        <v>148</v>
      </c>
      <c r="F1596" s="2" t="s">
        <v>1315</v>
      </c>
      <c r="G1596" s="5">
        <v>-12</v>
      </c>
      <c r="H1596" s="5">
        <v>23.99</v>
      </c>
      <c r="I1596" s="5">
        <v>-287.88</v>
      </c>
      <c r="J1596" s="5">
        <v>-566.75</v>
      </c>
      <c r="K1596" s="5" t="str" cm="1">
        <f t="array" ref="K1596">_xlfn.LET(_xlpm.d,UPPER(TRIM(CLEAN(SUBSTITUTE(F1596,CHAR(160),"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597" spans="1:11" x14ac:dyDescent="0.25">
      <c r="B1597" s="21">
        <v>45720</v>
      </c>
      <c r="C1597" s="2" t="s">
        <v>1</v>
      </c>
      <c r="D1597" s="2" t="s">
        <v>663</v>
      </c>
      <c r="E1597" s="2" t="s">
        <v>148</v>
      </c>
      <c r="F1597" s="2" t="s">
        <v>1315</v>
      </c>
      <c r="G1597" s="5">
        <v>-3</v>
      </c>
      <c r="H1597" s="5">
        <v>23.99</v>
      </c>
      <c r="I1597" s="5">
        <v>-71.97</v>
      </c>
      <c r="J1597" s="5">
        <v>-638.72</v>
      </c>
      <c r="K1597" s="5" t="str" cm="1">
        <f t="array" ref="K1597">_xlfn.LET(_xlpm.d,UPPER(TRIM(CLEAN(SUBSTITUTE(F1597,CHAR(160),"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598" spans="1:11" x14ac:dyDescent="0.25">
      <c r="B1598" s="21">
        <v>45726</v>
      </c>
      <c r="C1598" s="2" t="s">
        <v>1</v>
      </c>
      <c r="D1598" s="2" t="s">
        <v>359</v>
      </c>
      <c r="E1598" s="2" t="s">
        <v>32</v>
      </c>
      <c r="F1598" s="2" t="s">
        <v>1315</v>
      </c>
      <c r="G1598" s="5">
        <v>-5</v>
      </c>
      <c r="H1598" s="5">
        <v>23.99</v>
      </c>
      <c r="I1598" s="5">
        <v>-119.95</v>
      </c>
      <c r="J1598" s="5">
        <v>-758.67000000000007</v>
      </c>
      <c r="K1598" s="5" t="str" cm="1">
        <f t="array" ref="K1598">_xlfn.LET(_xlpm.d,UPPER(TRIM(CLEAN(SUBSTITUTE(F1598,CHAR(160),"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599" spans="1:11" x14ac:dyDescent="0.25">
      <c r="B1599" s="21">
        <v>45734</v>
      </c>
      <c r="C1599" s="2" t="s">
        <v>1</v>
      </c>
      <c r="D1599" s="2" t="s">
        <v>920</v>
      </c>
      <c r="E1599" s="2" t="s">
        <v>148</v>
      </c>
      <c r="F1599" s="2" t="s">
        <v>1315</v>
      </c>
      <c r="G1599" s="5">
        <v>-1</v>
      </c>
      <c r="H1599" s="5">
        <v>23.99</v>
      </c>
      <c r="I1599" s="5">
        <v>-23.99</v>
      </c>
      <c r="J1599" s="5">
        <v>-782.66000000000008</v>
      </c>
      <c r="K1599" s="5" t="str" cm="1">
        <f t="array" ref="K1599">_xlfn.LET(_xlpm.d,UPPER(TRIM(CLEAN(SUBSTITUTE(F1599,CHAR(160),"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00" spans="1:11" x14ac:dyDescent="0.25">
      <c r="B1600" s="21">
        <v>45758</v>
      </c>
      <c r="C1600" s="2" t="s">
        <v>1</v>
      </c>
      <c r="D1600" s="2" t="s">
        <v>386</v>
      </c>
      <c r="E1600" s="2" t="s">
        <v>24</v>
      </c>
      <c r="F1600" s="2" t="s">
        <v>1315</v>
      </c>
      <c r="G1600" s="5">
        <v>-8</v>
      </c>
      <c r="H1600" s="5">
        <v>23.99</v>
      </c>
      <c r="I1600" s="5">
        <v>-191.92</v>
      </c>
      <c r="J1600" s="5">
        <v>-974.58</v>
      </c>
      <c r="K1600" s="5" t="str" cm="1">
        <f t="array" ref="K1600">_xlfn.LET(_xlpm.d,UPPER(TRIM(CLEAN(SUBSTITUTE(F1600,CHAR(160),"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01" spans="1:11" x14ac:dyDescent="0.25">
      <c r="B1601" s="21">
        <v>45763</v>
      </c>
      <c r="C1601" s="2" t="s">
        <v>1</v>
      </c>
      <c r="D1601" s="2" t="s">
        <v>956</v>
      </c>
      <c r="E1601" s="2" t="s">
        <v>5</v>
      </c>
      <c r="F1601" s="2" t="s">
        <v>1313</v>
      </c>
      <c r="G1601" s="5">
        <v>-1</v>
      </c>
      <c r="H1601" s="5">
        <v>12.99</v>
      </c>
      <c r="I1601" s="5">
        <v>-12.99</v>
      </c>
      <c r="J1601" s="5">
        <v>-987.57</v>
      </c>
      <c r="K1601" s="5" t="str" cm="1">
        <f t="array" ref="K1601">_xlfn.LET(_xlpm.d,UPPER(TRIM(CLEAN(SUBSTITUTE(F1601,CHAR(160),"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02" spans="1:11" x14ac:dyDescent="0.25">
      <c r="B1602" s="21">
        <v>45763</v>
      </c>
      <c r="C1602" s="2" t="s">
        <v>1</v>
      </c>
      <c r="D1602" s="2" t="s">
        <v>390</v>
      </c>
      <c r="E1602" s="2" t="s">
        <v>129</v>
      </c>
      <c r="F1602" s="2" t="s">
        <v>1315</v>
      </c>
      <c r="G1602" s="5">
        <v>-15</v>
      </c>
      <c r="H1602" s="5">
        <v>23.99</v>
      </c>
      <c r="I1602" s="5">
        <v>-359.85</v>
      </c>
      <c r="J1602" s="5">
        <v>-1347.42</v>
      </c>
      <c r="K1602" s="5" t="str" cm="1">
        <f t="array" ref="K1602">_xlfn.LET(_xlpm.d,UPPER(TRIM(CLEAN(SUBSTITUTE(F1602,CHAR(160),"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03" spans="1:11" x14ac:dyDescent="0.25">
      <c r="B1603" s="21">
        <v>45763</v>
      </c>
      <c r="C1603" s="2" t="s">
        <v>1</v>
      </c>
      <c r="D1603" s="2" t="s">
        <v>155</v>
      </c>
      <c r="E1603" s="2" t="s">
        <v>29</v>
      </c>
      <c r="F1603" s="2" t="s">
        <v>1313</v>
      </c>
      <c r="G1603" s="5">
        <v>-2</v>
      </c>
      <c r="H1603" s="5">
        <v>23.99</v>
      </c>
      <c r="I1603" s="5">
        <v>-47.98</v>
      </c>
      <c r="J1603" s="5">
        <v>-1395.4</v>
      </c>
      <c r="K1603" s="5" t="str" cm="1">
        <f t="array" ref="K1603">_xlfn.LET(_xlpm.d,UPPER(TRIM(CLEAN(SUBSTITUTE(F1603,CHAR(160),"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04" spans="1:11" x14ac:dyDescent="0.25">
      <c r="B1604" s="21">
        <v>45783</v>
      </c>
      <c r="C1604" s="2" t="s">
        <v>1</v>
      </c>
      <c r="D1604" s="2" t="s">
        <v>969</v>
      </c>
      <c r="E1604" s="2" t="s">
        <v>148</v>
      </c>
      <c r="F1604" s="2" t="s">
        <v>1315</v>
      </c>
      <c r="G1604" s="5">
        <v>-5</v>
      </c>
      <c r="H1604" s="5">
        <v>23.99</v>
      </c>
      <c r="I1604" s="5">
        <v>-119.95</v>
      </c>
      <c r="J1604" s="5">
        <v>-1515.3500000000001</v>
      </c>
      <c r="K1604" s="5" t="str" cm="1">
        <f t="array" ref="K1604">_xlfn.LET(_xlpm.d,UPPER(TRIM(CLEAN(SUBSTITUTE(F1604,CHAR(160),"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05" spans="1:11" x14ac:dyDescent="0.25">
      <c r="B1605" s="21">
        <v>45800</v>
      </c>
      <c r="C1605" s="2" t="s">
        <v>1</v>
      </c>
      <c r="D1605" s="2" t="s">
        <v>171</v>
      </c>
      <c r="E1605" s="2" t="s">
        <v>53</v>
      </c>
      <c r="F1605" s="2" t="s">
        <v>1315</v>
      </c>
      <c r="G1605" s="5">
        <v>-10</v>
      </c>
      <c r="H1605" s="5">
        <v>23.99</v>
      </c>
      <c r="I1605" s="5">
        <v>-239.9</v>
      </c>
      <c r="J1605" s="5">
        <v>-1755.2500000000002</v>
      </c>
      <c r="K1605" s="5" t="str" cm="1">
        <f t="array" ref="K1605">_xlfn.LET(_xlpm.d,UPPER(TRIM(CLEAN(SUBSTITUTE(F1605,CHAR(160),"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06" spans="1:11" x14ac:dyDescent="0.25">
      <c r="B1606" s="21">
        <v>45807</v>
      </c>
      <c r="C1606" s="2" t="s">
        <v>1</v>
      </c>
      <c r="D1606" s="2" t="s">
        <v>418</v>
      </c>
      <c r="E1606" s="2" t="s">
        <v>53</v>
      </c>
      <c r="F1606" s="2" t="s">
        <v>1315</v>
      </c>
      <c r="G1606" s="5">
        <v>-1</v>
      </c>
      <c r="H1606" s="5">
        <v>23.99</v>
      </c>
      <c r="I1606" s="5">
        <v>-23.99</v>
      </c>
      <c r="J1606" s="5">
        <v>-1779.2400000000002</v>
      </c>
      <c r="K1606" s="5" t="str" cm="1">
        <f t="array" ref="K1606">_xlfn.LET(_xlpm.d,UPPER(TRIM(CLEAN(SUBSTITUTE(F1606,CHAR(160),"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07" spans="1:11" x14ac:dyDescent="0.25">
      <c r="B1607" s="21">
        <v>45807</v>
      </c>
      <c r="C1607" s="2" t="s">
        <v>1</v>
      </c>
      <c r="D1607" s="2" t="s">
        <v>1317</v>
      </c>
      <c r="E1607" s="2" t="s">
        <v>24</v>
      </c>
      <c r="F1607" s="2" t="s">
        <v>1315</v>
      </c>
      <c r="G1607" s="5">
        <v>-18</v>
      </c>
      <c r="H1607" s="5">
        <v>23.99</v>
      </c>
      <c r="I1607" s="5">
        <v>-431.82</v>
      </c>
      <c r="J1607" s="5">
        <v>-2211.0600000000004</v>
      </c>
      <c r="K1607" s="5" t="str" cm="1">
        <f t="array" ref="K1607">_xlfn.LET(_xlpm.d,UPPER(TRIM(CLEAN(SUBSTITUTE(F1607,CHAR(160),"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08" spans="1:11" x14ac:dyDescent="0.25">
      <c r="B1608" s="21">
        <v>45826</v>
      </c>
      <c r="C1608" s="2" t="s">
        <v>1</v>
      </c>
      <c r="D1608" s="2" t="s">
        <v>180</v>
      </c>
      <c r="E1608" s="2" t="s">
        <v>24</v>
      </c>
      <c r="F1608" s="2" t="s">
        <v>1315</v>
      </c>
      <c r="G1608" s="5">
        <v>-3</v>
      </c>
      <c r="H1608" s="5">
        <v>23.99</v>
      </c>
      <c r="I1608" s="5">
        <v>-71.97</v>
      </c>
      <c r="J1608" s="5">
        <v>-2283.0300000000002</v>
      </c>
      <c r="K1608" s="5" t="str" cm="1">
        <f t="array" ref="K1608">_xlfn.LET(_xlpm.d,UPPER(TRIM(CLEAN(SUBSTITUTE(F1608,CHAR(160),"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09" spans="1:11" x14ac:dyDescent="0.25">
      <c r="B1609" s="21">
        <v>45835</v>
      </c>
      <c r="C1609" s="2" t="s">
        <v>1</v>
      </c>
      <c r="D1609" s="2" t="s">
        <v>679</v>
      </c>
      <c r="E1609" s="2" t="s">
        <v>82</v>
      </c>
      <c r="F1609" s="2" t="s">
        <v>1318</v>
      </c>
      <c r="G1609" s="5">
        <v>-1</v>
      </c>
      <c r="H1609" s="5">
        <v>23.99</v>
      </c>
      <c r="I1609" s="5">
        <v>-23.99</v>
      </c>
      <c r="J1609" s="5">
        <v>-2307.02</v>
      </c>
      <c r="K1609" s="5" t="str" cm="1">
        <f t="array" ref="K1609">_xlfn.LET(_xlpm.d,UPPER(TRIM(CLEAN(SUBSTITUTE(F1609,CHAR(160),"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10" spans="1:11" x14ac:dyDescent="0.25">
      <c r="B1610" s="21">
        <v>45930</v>
      </c>
      <c r="C1610" s="2" t="s">
        <v>1</v>
      </c>
      <c r="D1610" s="2" t="s">
        <v>467</v>
      </c>
      <c r="E1610" s="2" t="s">
        <v>153</v>
      </c>
      <c r="F1610" s="2" t="s">
        <v>1315</v>
      </c>
      <c r="G1610" s="5">
        <v>-1</v>
      </c>
      <c r="H1610" s="5">
        <v>25.2</v>
      </c>
      <c r="I1610" s="5">
        <v>-25.2</v>
      </c>
      <c r="J1610" s="5">
        <v>-2332.2199999999998</v>
      </c>
      <c r="K1610" s="5" t="str" cm="1">
        <f t="array" ref="K1610">_xlfn.LET(_xlpm.d,UPPER(TRIM(CLEAN(SUBSTITUTE(F1610,CHAR(160),"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11" spans="1:11" x14ac:dyDescent="0.25">
      <c r="B1611" s="21">
        <v>45953</v>
      </c>
      <c r="C1611" s="2" t="s">
        <v>1</v>
      </c>
      <c r="D1611" s="2" t="s">
        <v>323</v>
      </c>
      <c r="E1611" s="2" t="s">
        <v>324</v>
      </c>
      <c r="F1611" s="2" t="s">
        <v>1313</v>
      </c>
      <c r="G1611" s="5">
        <v>-10</v>
      </c>
      <c r="H1611" s="5">
        <v>25.5</v>
      </c>
      <c r="I1611" s="5">
        <v>-255</v>
      </c>
      <c r="J1611" s="5">
        <v>-2587.2199999999998</v>
      </c>
      <c r="K1611" s="5" t="str" cm="1">
        <f t="array" ref="K1611">_xlfn.LET(_xlpm.d,UPPER(TRIM(CLEAN(SUBSTITUTE(F1611,CHAR(160),"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12" spans="1:11" x14ac:dyDescent="0.25">
      <c r="B1612" s="21">
        <v>46073</v>
      </c>
      <c r="C1612" s="2" t="s">
        <v>1</v>
      </c>
      <c r="D1612" s="2" t="s">
        <v>329</v>
      </c>
      <c r="E1612" s="2" t="s">
        <v>143</v>
      </c>
      <c r="F1612" s="2" t="s">
        <v>1313</v>
      </c>
      <c r="G1612" s="5">
        <v>-5</v>
      </c>
      <c r="H1612" s="5">
        <v>22.9</v>
      </c>
      <c r="I1612" s="5">
        <v>-114.5</v>
      </c>
      <c r="J1612" s="5">
        <v>-2701.72</v>
      </c>
      <c r="K1612" s="5" t="str" cm="1">
        <f t="array" ref="K1612">_xlfn.LET(_xlpm.d,UPPER(TRIM(CLEAN(SUBSTITUTE(F1612,CHAR(160),"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13" spans="1:11" x14ac:dyDescent="0.25">
      <c r="B1613" s="21">
        <v>46105</v>
      </c>
      <c r="C1613" s="2" t="s">
        <v>1</v>
      </c>
      <c r="D1613" s="2" t="s">
        <v>733</v>
      </c>
      <c r="E1613" s="2" t="s">
        <v>159</v>
      </c>
      <c r="F1613" s="2" t="s">
        <v>1319</v>
      </c>
      <c r="G1613" s="5">
        <v>-4</v>
      </c>
      <c r="H1613" s="5">
        <v>25.2</v>
      </c>
      <c r="I1613" s="5">
        <v>-100.8</v>
      </c>
      <c r="J1613" s="5">
        <v>-2802.52</v>
      </c>
      <c r="K1613" s="5" t="str" cm="1">
        <f t="array" ref="K1613">_xlfn.LET(_xlpm.d,UPPER(TRIM(CLEAN(SUBSTITUTE(F1613,CHAR(160),"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14" spans="1:11" x14ac:dyDescent="0.25">
      <c r="B1614" s="21">
        <v>46112</v>
      </c>
      <c r="C1614" s="2" t="s">
        <v>1</v>
      </c>
      <c r="D1614" s="2" t="s">
        <v>1320</v>
      </c>
      <c r="E1614" s="2" t="s">
        <v>60</v>
      </c>
      <c r="F1614" s="2" t="s">
        <v>1319</v>
      </c>
      <c r="G1614" s="5">
        <v>-14</v>
      </c>
      <c r="H1614" s="5">
        <v>25.2</v>
      </c>
      <c r="I1614" s="5">
        <v>-352.8</v>
      </c>
      <c r="J1614" s="5">
        <v>-3155.32</v>
      </c>
      <c r="K1614" s="5" t="str" cm="1">
        <f t="array" ref="K1614">_xlfn.LET(_xlpm.d,UPPER(TRIM(CLEAN(SUBSTITUTE(F1614,CHAR(160),"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15" spans="1:11" x14ac:dyDescent="0.25">
      <c r="A1615" s="11" t="s">
        <v>1321</v>
      </c>
      <c r="G1615" s="6">
        <v>-132</v>
      </c>
      <c r="I1615" s="7">
        <f>I1593+I1594+I1595+I1596+I1597+I1598+I1599+I1600+I1601+I1602+I1603+I1604+I1605+I1606+I1607+I1608+I1609+I1610+I1611+I1612+I1613+I1614</f>
        <v>-3155.32</v>
      </c>
      <c r="K1615" s="5" t="str" cm="1">
        <f t="array" ref="K1615">_xlfn.LET(_xlpm.d,UPPER(TRIM(CLEAN(SUBSTITUTE(F1615,CHAR(160),"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16" spans="1:11" x14ac:dyDescent="0.25">
      <c r="A1616" s="10" t="s">
        <v>1322</v>
      </c>
      <c r="K1616" s="5" t="str" cm="1">
        <f t="array" ref="K1616">_xlfn.LET(_xlpm.d,UPPER(TRIM(CLEAN(SUBSTITUTE(F1616,CHAR(160),"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17" spans="1:11" x14ac:dyDescent="0.25">
      <c r="B1617" s="21">
        <v>45782</v>
      </c>
      <c r="C1617" s="2" t="s">
        <v>1</v>
      </c>
      <c r="D1617" s="2" t="s">
        <v>300</v>
      </c>
      <c r="E1617" s="2" t="s">
        <v>143</v>
      </c>
      <c r="F1617" s="2" t="s">
        <v>1322</v>
      </c>
      <c r="G1617" s="5">
        <v>-27</v>
      </c>
      <c r="H1617" s="5">
        <v>12.99</v>
      </c>
      <c r="I1617" s="5">
        <v>-350.73</v>
      </c>
      <c r="J1617" s="5">
        <v>-350.73</v>
      </c>
      <c r="K1617" s="5" t="str" cm="1">
        <f t="array" ref="K1617">_xlfn.LET(_xlpm.d,UPPER(TRIM(CLEAN(SUBSTITUTE(F1617,CHAR(160),"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ORNAMENTAL CHILLI</v>
      </c>
    </row>
    <row r="1618" spans="1:11" x14ac:dyDescent="0.25">
      <c r="A1618" s="11" t="s">
        <v>1323</v>
      </c>
      <c r="G1618" s="6">
        <v>-27</v>
      </c>
      <c r="I1618" s="8">
        <f>I1617</f>
        <v>-350.73</v>
      </c>
      <c r="K1618" s="5" t="str" cm="1">
        <f t="array" ref="K1618">_xlfn.LET(_xlpm.d,UPPER(TRIM(CLEAN(SUBSTITUTE(F1618,CHAR(160),"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19" spans="1:11" x14ac:dyDescent="0.25">
      <c r="A1619" s="10" t="s">
        <v>1324</v>
      </c>
      <c r="K1619" s="5" t="str" cm="1">
        <f t="array" ref="K1619">_xlfn.LET(_xlpm.d,UPPER(TRIM(CLEAN(SUBSTITUTE(F1619,CHAR(160),"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20" spans="1:11" x14ac:dyDescent="0.25">
      <c r="B1620" s="21">
        <v>45671</v>
      </c>
      <c r="C1620" s="2" t="s">
        <v>1</v>
      </c>
      <c r="D1620" s="2" t="s">
        <v>1325</v>
      </c>
      <c r="E1620" s="2" t="s">
        <v>95</v>
      </c>
      <c r="F1620" s="2" t="s">
        <v>1326</v>
      </c>
      <c r="G1620" s="5">
        <v>-7</v>
      </c>
      <c r="H1620" s="5">
        <v>21.3</v>
      </c>
      <c r="I1620" s="5">
        <v>-149.1</v>
      </c>
      <c r="J1620" s="5">
        <v>-149.1</v>
      </c>
      <c r="K1620" s="5" t="str" cm="1">
        <f t="array" ref="K1620">_xlfn.LET(_xlpm.d,UPPER(TRIM(CLEAN(SUBSTITUTE(F1620,CHAR(160),"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21" spans="1:11" x14ac:dyDescent="0.25">
      <c r="B1621" s="21">
        <v>45686</v>
      </c>
      <c r="C1621" s="2" t="s">
        <v>1</v>
      </c>
      <c r="D1621" s="2" t="s">
        <v>1327</v>
      </c>
      <c r="E1621" s="2" t="s">
        <v>129</v>
      </c>
      <c r="F1621" s="2" t="s">
        <v>1326</v>
      </c>
      <c r="G1621" s="5">
        <v>-2</v>
      </c>
      <c r="H1621" s="5">
        <v>21.3</v>
      </c>
      <c r="I1621" s="5">
        <v>-42.6</v>
      </c>
      <c r="J1621" s="5">
        <v>-191.7</v>
      </c>
      <c r="K1621" s="5" t="str" cm="1">
        <f t="array" ref="K1621">_xlfn.LET(_xlpm.d,UPPER(TRIM(CLEAN(SUBSTITUTE(F1621,CHAR(160),"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22" spans="1:11" x14ac:dyDescent="0.25">
      <c r="B1622" s="21">
        <v>45698</v>
      </c>
      <c r="C1622" s="2" t="s">
        <v>1</v>
      </c>
      <c r="D1622" s="2" t="s">
        <v>1328</v>
      </c>
      <c r="E1622" s="2" t="s">
        <v>84</v>
      </c>
      <c r="F1622" s="2" t="s">
        <v>1326</v>
      </c>
      <c r="G1622" s="5">
        <v>-4</v>
      </c>
      <c r="H1622" s="5">
        <v>21.3</v>
      </c>
      <c r="I1622" s="5">
        <v>-85.2</v>
      </c>
      <c r="J1622" s="5">
        <v>-276.89999999999998</v>
      </c>
      <c r="K1622" s="5" t="str" cm="1">
        <f t="array" ref="K1622">_xlfn.LET(_xlpm.d,UPPER(TRIM(CLEAN(SUBSTITUTE(F1622,CHAR(160),"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23" spans="1:11" x14ac:dyDescent="0.25">
      <c r="B1623" s="21">
        <v>45700</v>
      </c>
      <c r="C1623" s="2" t="s">
        <v>1</v>
      </c>
      <c r="D1623" s="2" t="s">
        <v>348</v>
      </c>
      <c r="E1623" s="2" t="s">
        <v>129</v>
      </c>
      <c r="F1623" s="2" t="s">
        <v>1326</v>
      </c>
      <c r="G1623" s="5">
        <v>-1</v>
      </c>
      <c r="H1623" s="5">
        <v>21.3</v>
      </c>
      <c r="I1623" s="5">
        <v>-21.3</v>
      </c>
      <c r="J1623" s="5">
        <v>-298.2</v>
      </c>
      <c r="K1623" s="5" t="str" cm="1">
        <f t="array" ref="K1623">_xlfn.LET(_xlpm.d,UPPER(TRIM(CLEAN(SUBSTITUTE(F1623,CHAR(160),"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24" spans="1:11" x14ac:dyDescent="0.25">
      <c r="B1624" s="21">
        <v>45705</v>
      </c>
      <c r="C1624" s="2" t="s">
        <v>1</v>
      </c>
      <c r="D1624" s="2" t="s">
        <v>563</v>
      </c>
      <c r="E1624" s="2" t="s">
        <v>49</v>
      </c>
      <c r="F1624" s="2" t="s">
        <v>1326</v>
      </c>
      <c r="G1624" s="5">
        <v>-22</v>
      </c>
      <c r="H1624" s="5">
        <v>21.3</v>
      </c>
      <c r="I1624" s="5">
        <v>-468.6</v>
      </c>
      <c r="J1624" s="5">
        <v>-766.8</v>
      </c>
      <c r="K1624" s="5" t="str" cm="1">
        <f t="array" ref="K1624">_xlfn.LET(_xlpm.d,UPPER(TRIM(CLEAN(SUBSTITUTE(F1624,CHAR(160),"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25" spans="1:11" x14ac:dyDescent="0.25">
      <c r="B1625" s="21">
        <v>45723</v>
      </c>
      <c r="C1625" s="2" t="s">
        <v>1</v>
      </c>
      <c r="D1625" s="2" t="s">
        <v>355</v>
      </c>
      <c r="E1625" s="2" t="s">
        <v>24</v>
      </c>
      <c r="F1625" s="2" t="s">
        <v>1326</v>
      </c>
      <c r="G1625" s="5">
        <v>-3</v>
      </c>
      <c r="H1625" s="5">
        <v>21.3</v>
      </c>
      <c r="I1625" s="5">
        <v>-63.9</v>
      </c>
      <c r="J1625" s="5">
        <v>-830.69999999999993</v>
      </c>
      <c r="K1625" s="5" t="str" cm="1">
        <f t="array" ref="K1625">_xlfn.LET(_xlpm.d,UPPER(TRIM(CLEAN(SUBSTITUTE(F1625,CHAR(160),"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26" spans="1:11" x14ac:dyDescent="0.25">
      <c r="B1626" s="21">
        <v>45723</v>
      </c>
      <c r="C1626" s="2" t="s">
        <v>1</v>
      </c>
      <c r="D1626" s="2" t="s">
        <v>908</v>
      </c>
      <c r="E1626" s="2" t="s">
        <v>143</v>
      </c>
      <c r="F1626" s="2" t="s">
        <v>1324</v>
      </c>
      <c r="G1626" s="5">
        <v>-7</v>
      </c>
      <c r="H1626" s="5">
        <v>11.25</v>
      </c>
      <c r="I1626" s="5">
        <v>-78.75</v>
      </c>
      <c r="J1626" s="5">
        <v>-909.44999999999993</v>
      </c>
      <c r="K1626" s="5" t="str" cm="1">
        <f t="array" ref="K1626">_xlfn.LET(_xlpm.d,UPPER(TRIM(CLEAN(SUBSTITUTE(F1626,CHAR(160),"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27" spans="1:11" x14ac:dyDescent="0.25">
      <c r="B1627" s="21">
        <v>45727</v>
      </c>
      <c r="C1627" s="2" t="s">
        <v>1</v>
      </c>
      <c r="D1627" s="2" t="s">
        <v>806</v>
      </c>
      <c r="E1627" s="2" t="s">
        <v>807</v>
      </c>
      <c r="F1627" s="2" t="s">
        <v>1324</v>
      </c>
      <c r="G1627" s="5">
        <v>-10</v>
      </c>
      <c r="H1627" s="5">
        <v>19.3</v>
      </c>
      <c r="I1627" s="5">
        <v>-193</v>
      </c>
      <c r="J1627" s="5">
        <v>-1102.4499999999998</v>
      </c>
      <c r="K1627" s="5" t="str" cm="1">
        <f t="array" ref="K1627">_xlfn.LET(_xlpm.d,UPPER(TRIM(CLEAN(SUBSTITUTE(F1627,CHAR(160),"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28" spans="1:11" x14ac:dyDescent="0.25">
      <c r="B1628" s="21">
        <v>45747</v>
      </c>
      <c r="C1628" s="2" t="s">
        <v>1</v>
      </c>
      <c r="D1628" s="2" t="s">
        <v>1329</v>
      </c>
      <c r="E1628" s="2" t="s">
        <v>29</v>
      </c>
      <c r="F1628" s="2" t="s">
        <v>1326</v>
      </c>
      <c r="G1628" s="5">
        <v>-20</v>
      </c>
      <c r="H1628" s="5">
        <v>21.3</v>
      </c>
      <c r="I1628" s="5">
        <v>-426</v>
      </c>
      <c r="J1628" s="5">
        <v>-1528.4499999999998</v>
      </c>
      <c r="K1628" s="5" t="str" cm="1">
        <f t="array" ref="K1628">_xlfn.LET(_xlpm.d,UPPER(TRIM(CLEAN(SUBSTITUTE(F1628,CHAR(160),"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29" spans="1:11" x14ac:dyDescent="0.25">
      <c r="B1629" s="21">
        <v>45750</v>
      </c>
      <c r="C1629" s="2" t="s">
        <v>1</v>
      </c>
      <c r="D1629" s="2" t="s">
        <v>1330</v>
      </c>
      <c r="E1629" s="2" t="s">
        <v>163</v>
      </c>
      <c r="F1629" s="2" t="s">
        <v>1326</v>
      </c>
      <c r="G1629" s="5">
        <v>-34</v>
      </c>
      <c r="H1629" s="5">
        <v>21.3</v>
      </c>
      <c r="I1629" s="5">
        <v>-724.2</v>
      </c>
      <c r="J1629" s="5">
        <v>-2252.6499999999996</v>
      </c>
      <c r="K1629" s="5" t="str" cm="1">
        <f t="array" ref="K1629">_xlfn.LET(_xlpm.d,UPPER(TRIM(CLEAN(SUBSTITUTE(F1629,CHAR(160),"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30" spans="1:11" x14ac:dyDescent="0.25">
      <c r="B1630" s="21">
        <v>45755</v>
      </c>
      <c r="C1630" s="2" t="s">
        <v>1</v>
      </c>
      <c r="D1630" s="2" t="s">
        <v>1331</v>
      </c>
      <c r="E1630" s="2" t="s">
        <v>32</v>
      </c>
      <c r="F1630" s="2" t="s">
        <v>1326</v>
      </c>
      <c r="G1630" s="5">
        <v>-5</v>
      </c>
      <c r="H1630" s="5">
        <v>21.3</v>
      </c>
      <c r="I1630" s="5">
        <v>-106.5</v>
      </c>
      <c r="J1630" s="5">
        <v>-2359.1499999999996</v>
      </c>
      <c r="K1630" s="5" t="str" cm="1">
        <f t="array" ref="K1630">_xlfn.LET(_xlpm.d,UPPER(TRIM(CLEAN(SUBSTITUTE(F1630,CHAR(160),"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31" spans="1:11" x14ac:dyDescent="0.25">
      <c r="B1631" s="21">
        <v>45757</v>
      </c>
      <c r="C1631" s="2" t="s">
        <v>1</v>
      </c>
      <c r="D1631" s="2" t="s">
        <v>947</v>
      </c>
      <c r="E1631" s="2" t="s">
        <v>19</v>
      </c>
      <c r="F1631" s="2" t="s">
        <v>1326</v>
      </c>
      <c r="G1631" s="5">
        <v>-8</v>
      </c>
      <c r="H1631" s="5">
        <v>21.3</v>
      </c>
      <c r="I1631" s="5">
        <v>-170.4</v>
      </c>
      <c r="J1631" s="5">
        <v>-2529.5499999999997</v>
      </c>
      <c r="K1631" s="5" t="str" cm="1">
        <f t="array" ref="K1631">_xlfn.LET(_xlpm.d,UPPER(TRIM(CLEAN(SUBSTITUTE(F1631,CHAR(160),"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32" spans="1:11" x14ac:dyDescent="0.25">
      <c r="B1632" s="21">
        <v>45758</v>
      </c>
      <c r="C1632" s="2" t="s">
        <v>1</v>
      </c>
      <c r="D1632" s="2" t="s">
        <v>948</v>
      </c>
      <c r="E1632" s="2" t="s">
        <v>143</v>
      </c>
      <c r="F1632" s="2" t="s">
        <v>1324</v>
      </c>
      <c r="G1632" s="5">
        <v>-5</v>
      </c>
      <c r="H1632" s="5">
        <v>21.6</v>
      </c>
      <c r="I1632" s="5">
        <v>-108</v>
      </c>
      <c r="J1632" s="5">
        <v>-2637.5499999999997</v>
      </c>
      <c r="K1632" s="5" t="str" cm="1">
        <f t="array" ref="K1632">_xlfn.LET(_xlpm.d,UPPER(TRIM(CLEAN(SUBSTITUTE(F1632,CHAR(160),"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33" spans="2:11" x14ac:dyDescent="0.25">
      <c r="B1633" s="21">
        <v>45783</v>
      </c>
      <c r="C1633" s="2" t="s">
        <v>1</v>
      </c>
      <c r="D1633" s="2" t="s">
        <v>1332</v>
      </c>
      <c r="E1633" s="2" t="s">
        <v>14</v>
      </c>
      <c r="F1633" s="2" t="s">
        <v>1326</v>
      </c>
      <c r="G1633" s="5">
        <v>-6</v>
      </c>
      <c r="H1633" s="5">
        <v>21.3</v>
      </c>
      <c r="I1633" s="5">
        <v>-127.8</v>
      </c>
      <c r="J1633" s="5">
        <v>-2765.35</v>
      </c>
      <c r="K1633" s="5" t="str" cm="1">
        <f t="array" ref="K1633">_xlfn.LET(_xlpm.d,UPPER(TRIM(CLEAN(SUBSTITUTE(F1633,CHAR(160),"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34" spans="2:11" x14ac:dyDescent="0.25">
      <c r="B1634" s="21">
        <v>45785</v>
      </c>
      <c r="C1634" s="2" t="s">
        <v>1</v>
      </c>
      <c r="D1634" s="2" t="s">
        <v>1333</v>
      </c>
      <c r="E1634" s="2" t="s">
        <v>19</v>
      </c>
      <c r="F1634" s="2" t="s">
        <v>1326</v>
      </c>
      <c r="G1634" s="5">
        <v>-9</v>
      </c>
      <c r="H1634" s="5">
        <v>21.3</v>
      </c>
      <c r="I1634" s="5">
        <v>-191.7</v>
      </c>
      <c r="J1634" s="5">
        <v>-2957.0499999999997</v>
      </c>
      <c r="K1634" s="5" t="str" cm="1">
        <f t="array" ref="K1634">_xlfn.LET(_xlpm.d,UPPER(TRIM(CLEAN(SUBSTITUTE(F1634,CHAR(160),"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35" spans="2:11" x14ac:dyDescent="0.25">
      <c r="B1635" s="21">
        <v>45786</v>
      </c>
      <c r="C1635" s="2" t="s">
        <v>1</v>
      </c>
      <c r="D1635" s="2" t="s">
        <v>1334</v>
      </c>
      <c r="E1635" s="2" t="s">
        <v>62</v>
      </c>
      <c r="F1635" s="2" t="s">
        <v>1326</v>
      </c>
      <c r="G1635" s="5">
        <v>-61</v>
      </c>
      <c r="H1635" s="5">
        <v>21.3</v>
      </c>
      <c r="I1635" s="5">
        <v>-1299.3</v>
      </c>
      <c r="J1635" s="5">
        <v>-4256.3499999999995</v>
      </c>
      <c r="K1635" s="5" t="str" cm="1">
        <f t="array" ref="K1635">_xlfn.LET(_xlpm.d,UPPER(TRIM(CLEAN(SUBSTITUTE(F1635,CHAR(160),"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36" spans="2:11" x14ac:dyDescent="0.25">
      <c r="B1636" s="21">
        <v>45790</v>
      </c>
      <c r="C1636" s="2" t="s">
        <v>1</v>
      </c>
      <c r="D1636" s="2" t="s">
        <v>1335</v>
      </c>
      <c r="E1636" s="2" t="s">
        <v>32</v>
      </c>
      <c r="F1636" s="2" t="s">
        <v>1326</v>
      </c>
      <c r="G1636" s="5">
        <v>-4</v>
      </c>
      <c r="H1636" s="5">
        <v>21.3</v>
      </c>
      <c r="I1636" s="5">
        <v>-85.2</v>
      </c>
      <c r="J1636" s="5">
        <v>-4341.5499999999993</v>
      </c>
      <c r="K1636" s="5" t="str" cm="1">
        <f t="array" ref="K1636">_xlfn.LET(_xlpm.d,UPPER(TRIM(CLEAN(SUBSTITUTE(F1636,CHAR(160),"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37" spans="2:11" x14ac:dyDescent="0.25">
      <c r="B1637" s="21">
        <v>45797</v>
      </c>
      <c r="C1637" s="2" t="s">
        <v>1</v>
      </c>
      <c r="D1637" s="2" t="s">
        <v>169</v>
      </c>
      <c r="E1637" s="2" t="s">
        <v>29</v>
      </c>
      <c r="F1637" s="2" t="s">
        <v>1326</v>
      </c>
      <c r="G1637" s="5">
        <v>-6</v>
      </c>
      <c r="H1637" s="5">
        <v>21.3</v>
      </c>
      <c r="I1637" s="5">
        <v>-127.8</v>
      </c>
      <c r="J1637" s="5">
        <v>-4469.3499999999995</v>
      </c>
      <c r="K1637" s="5" t="str" cm="1">
        <f t="array" ref="K1637">_xlfn.LET(_xlpm.d,UPPER(TRIM(CLEAN(SUBSTITUTE(F1637,CHAR(160),"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38" spans="2:11" x14ac:dyDescent="0.25">
      <c r="B1638" s="21">
        <v>45807</v>
      </c>
      <c r="C1638" s="2" t="s">
        <v>1</v>
      </c>
      <c r="D1638" s="2" t="s">
        <v>418</v>
      </c>
      <c r="E1638" s="2" t="s">
        <v>53</v>
      </c>
      <c r="F1638" s="2" t="s">
        <v>1326</v>
      </c>
      <c r="G1638" s="5">
        <v>-24</v>
      </c>
      <c r="H1638" s="5">
        <v>21.3</v>
      </c>
      <c r="I1638" s="5">
        <v>-511.2</v>
      </c>
      <c r="J1638" s="5">
        <v>-4980.5499999999993</v>
      </c>
      <c r="K1638" s="5" t="str" cm="1">
        <f t="array" ref="K1638">_xlfn.LET(_xlpm.d,UPPER(TRIM(CLEAN(SUBSTITUTE(F1638,CHAR(160),"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39" spans="2:11" x14ac:dyDescent="0.25">
      <c r="B1639" s="21">
        <v>45821</v>
      </c>
      <c r="C1639" s="2" t="s">
        <v>1</v>
      </c>
      <c r="D1639" s="2" t="s">
        <v>420</v>
      </c>
      <c r="E1639" s="2" t="s">
        <v>40</v>
      </c>
      <c r="F1639" s="2" t="s">
        <v>1326</v>
      </c>
      <c r="G1639" s="5">
        <v>-5</v>
      </c>
      <c r="H1639" s="5">
        <v>21.3</v>
      </c>
      <c r="I1639" s="5">
        <v>-106.5</v>
      </c>
      <c r="J1639" s="5">
        <v>-5087.0499999999993</v>
      </c>
      <c r="K1639" s="5" t="str" cm="1">
        <f t="array" ref="K1639">_xlfn.LET(_xlpm.d,UPPER(TRIM(CLEAN(SUBSTITUTE(F1639,CHAR(160),"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40" spans="2:11" x14ac:dyDescent="0.25">
      <c r="B1640" s="21">
        <v>45840</v>
      </c>
      <c r="C1640" s="2" t="s">
        <v>1</v>
      </c>
      <c r="D1640" s="2" t="s">
        <v>425</v>
      </c>
      <c r="E1640" s="2" t="s">
        <v>40</v>
      </c>
      <c r="F1640" s="2" t="s">
        <v>1336</v>
      </c>
      <c r="G1640" s="5">
        <v>-1</v>
      </c>
      <c r="H1640" s="5">
        <v>21.3</v>
      </c>
      <c r="I1640" s="5">
        <v>-21.3</v>
      </c>
      <c r="J1640" s="5">
        <v>-5108.3499999999995</v>
      </c>
      <c r="K1640" s="5" t="str" cm="1">
        <f t="array" ref="K1640">_xlfn.LET(_xlpm.d,UPPER(TRIM(CLEAN(SUBSTITUTE(F1640,CHAR(160),"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41" spans="2:11" x14ac:dyDescent="0.25">
      <c r="B1641" s="21">
        <v>45882</v>
      </c>
      <c r="C1641" s="2" t="s">
        <v>1</v>
      </c>
      <c r="D1641" s="2" t="s">
        <v>1337</v>
      </c>
      <c r="E1641" s="2" t="s">
        <v>35</v>
      </c>
      <c r="F1641" s="2" t="s">
        <v>1338</v>
      </c>
      <c r="G1641" s="5">
        <v>-8</v>
      </c>
      <c r="H1641" s="5">
        <v>22.4</v>
      </c>
      <c r="I1641" s="5">
        <v>-179.2</v>
      </c>
      <c r="J1641" s="5">
        <v>-5287.5499999999993</v>
      </c>
      <c r="K1641" s="5" t="str" cm="1">
        <f t="array" ref="K1641">_xlfn.LET(_xlpm.d,UPPER(TRIM(CLEAN(SUBSTITUTE(F1641,CHAR(160),"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42" spans="2:11" x14ac:dyDescent="0.25">
      <c r="B1642" s="21">
        <v>45883</v>
      </c>
      <c r="C1642" s="2" t="s">
        <v>1</v>
      </c>
      <c r="D1642" s="2" t="s">
        <v>1339</v>
      </c>
      <c r="E1642" s="2" t="s">
        <v>19</v>
      </c>
      <c r="F1642" s="2" t="s">
        <v>1326</v>
      </c>
      <c r="G1642" s="5">
        <v>-3</v>
      </c>
      <c r="H1642" s="5">
        <v>22.4</v>
      </c>
      <c r="I1642" s="5">
        <v>-67.2</v>
      </c>
      <c r="J1642" s="5">
        <v>-5354.7499999999991</v>
      </c>
      <c r="K1642" s="5" t="str" cm="1">
        <f t="array" ref="K1642">_xlfn.LET(_xlpm.d,UPPER(TRIM(CLEAN(SUBSTITUTE(F1642,CHAR(160),"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43" spans="2:11" x14ac:dyDescent="0.25">
      <c r="B1643" s="21">
        <v>45890</v>
      </c>
      <c r="C1643" s="2" t="s">
        <v>1</v>
      </c>
      <c r="D1643" s="2" t="s">
        <v>1340</v>
      </c>
      <c r="E1643" s="2" t="s">
        <v>163</v>
      </c>
      <c r="F1643" s="2" t="s">
        <v>1326</v>
      </c>
      <c r="G1643" s="5">
        <v>-8</v>
      </c>
      <c r="H1643" s="5">
        <v>21.3</v>
      </c>
      <c r="I1643" s="5">
        <v>-170.4</v>
      </c>
      <c r="J1643" s="5">
        <v>-5525.1499999999987</v>
      </c>
      <c r="K1643" s="5" t="str" cm="1">
        <f t="array" ref="K1643">_xlfn.LET(_xlpm.d,UPPER(TRIM(CLEAN(SUBSTITUTE(F1643,CHAR(160),"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44" spans="2:11" x14ac:dyDescent="0.25">
      <c r="B1644" s="21">
        <v>45895</v>
      </c>
      <c r="C1644" s="2" t="s">
        <v>1</v>
      </c>
      <c r="D1644" s="2" t="s">
        <v>219</v>
      </c>
      <c r="E1644" s="2" t="s">
        <v>19</v>
      </c>
      <c r="F1644" s="2" t="s">
        <v>1326</v>
      </c>
      <c r="G1644" s="5">
        <v>-1</v>
      </c>
      <c r="H1644" s="5">
        <v>22.4</v>
      </c>
      <c r="I1644" s="5">
        <v>-22.4</v>
      </c>
      <c r="J1644" s="5">
        <v>-5547.5499999999984</v>
      </c>
      <c r="K1644" s="5" t="str" cm="1">
        <f t="array" ref="K1644">_xlfn.LET(_xlpm.d,UPPER(TRIM(CLEAN(SUBSTITUTE(F1644,CHAR(160),"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45" spans="2:11" x14ac:dyDescent="0.25">
      <c r="B1645" s="21">
        <v>45923</v>
      </c>
      <c r="C1645" s="2" t="s">
        <v>1</v>
      </c>
      <c r="D1645" s="2" t="s">
        <v>460</v>
      </c>
      <c r="E1645" s="2" t="s">
        <v>27</v>
      </c>
      <c r="F1645" s="2" t="s">
        <v>1326</v>
      </c>
      <c r="G1645" s="5">
        <v>-2</v>
      </c>
      <c r="H1645" s="5">
        <v>22.4</v>
      </c>
      <c r="I1645" s="5">
        <v>-44.8</v>
      </c>
      <c r="J1645" s="5">
        <v>-5592.3499999999985</v>
      </c>
      <c r="K1645" s="5" t="str" cm="1">
        <f t="array" ref="K1645">_xlfn.LET(_xlpm.d,UPPER(TRIM(CLEAN(SUBSTITUTE(F1645,CHAR(160),"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46" spans="2:11" x14ac:dyDescent="0.25">
      <c r="B1646" s="21">
        <v>45944</v>
      </c>
      <c r="C1646" s="2" t="s">
        <v>1</v>
      </c>
      <c r="D1646" s="2" t="s">
        <v>1341</v>
      </c>
      <c r="E1646" s="2" t="s">
        <v>49</v>
      </c>
      <c r="F1646" s="2" t="s">
        <v>1326</v>
      </c>
      <c r="G1646" s="5">
        <v>-45</v>
      </c>
      <c r="H1646" s="5">
        <v>22.4</v>
      </c>
      <c r="I1646" s="5">
        <v>-1008</v>
      </c>
      <c r="J1646" s="5">
        <v>-6600.3499999999985</v>
      </c>
      <c r="K1646" s="5" t="str" cm="1">
        <f t="array" ref="K1646">_xlfn.LET(_xlpm.d,UPPER(TRIM(CLEAN(SUBSTITUTE(F1646,CHAR(160),"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47" spans="2:11" x14ac:dyDescent="0.25">
      <c r="B1647" s="21">
        <v>45946</v>
      </c>
      <c r="C1647" s="2" t="s">
        <v>1</v>
      </c>
      <c r="D1647" s="2" t="s">
        <v>1342</v>
      </c>
      <c r="E1647" s="2" t="s">
        <v>19</v>
      </c>
      <c r="F1647" s="2" t="s">
        <v>1326</v>
      </c>
      <c r="G1647" s="5">
        <v>-2</v>
      </c>
      <c r="H1647" s="5">
        <v>22.4</v>
      </c>
      <c r="I1647" s="5">
        <v>-44.8</v>
      </c>
      <c r="J1647" s="5">
        <v>-6645.1499999999987</v>
      </c>
      <c r="K1647" s="5" t="str" cm="1">
        <f t="array" ref="K1647">_xlfn.LET(_xlpm.d,UPPER(TRIM(CLEAN(SUBSTITUTE(F1647,CHAR(160),"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48" spans="2:11" x14ac:dyDescent="0.25">
      <c r="B1648" s="21">
        <v>45946</v>
      </c>
      <c r="C1648" s="2" t="s">
        <v>1</v>
      </c>
      <c r="D1648" s="2" t="s">
        <v>478</v>
      </c>
      <c r="E1648" s="2" t="s">
        <v>99</v>
      </c>
      <c r="F1648" s="2" t="s">
        <v>1326</v>
      </c>
      <c r="G1648" s="5">
        <v>-1</v>
      </c>
      <c r="H1648" s="5">
        <v>22.4</v>
      </c>
      <c r="I1648" s="5">
        <v>-22.4</v>
      </c>
      <c r="J1648" s="5">
        <v>-6667.5499999999984</v>
      </c>
      <c r="K1648" s="5" t="str" cm="1">
        <f t="array" ref="K1648">_xlfn.LET(_xlpm.d,UPPER(TRIM(CLEAN(SUBSTITUTE(F1648,CHAR(160),"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49" spans="2:11" x14ac:dyDescent="0.25">
      <c r="B1649" s="21">
        <v>45947</v>
      </c>
      <c r="C1649" s="2" t="s">
        <v>1</v>
      </c>
      <c r="D1649" s="2" t="s">
        <v>1343</v>
      </c>
      <c r="E1649" s="2" t="s">
        <v>24</v>
      </c>
      <c r="F1649" s="2" t="s">
        <v>1326</v>
      </c>
      <c r="G1649" s="5">
        <v>-1</v>
      </c>
      <c r="H1649" s="5">
        <v>22.4</v>
      </c>
      <c r="I1649" s="5">
        <v>-22.4</v>
      </c>
      <c r="J1649" s="5">
        <v>-6689.949999999998</v>
      </c>
      <c r="K1649" s="5" t="str" cm="1">
        <f t="array" ref="K1649">_xlfn.LET(_xlpm.d,UPPER(TRIM(CLEAN(SUBSTITUTE(F1649,CHAR(160),"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50" spans="2:11" x14ac:dyDescent="0.25">
      <c r="B1650" s="21">
        <v>45952</v>
      </c>
      <c r="C1650" s="2" t="s">
        <v>1</v>
      </c>
      <c r="D1650" s="2" t="s">
        <v>744</v>
      </c>
      <c r="E1650" s="2" t="s">
        <v>129</v>
      </c>
      <c r="F1650" s="2" t="s">
        <v>1326</v>
      </c>
      <c r="G1650" s="5">
        <v>-10</v>
      </c>
      <c r="H1650" s="5">
        <v>22.4</v>
      </c>
      <c r="I1650" s="5">
        <v>-224</v>
      </c>
      <c r="J1650" s="5">
        <v>-6913.949999999998</v>
      </c>
      <c r="K1650" s="5" t="str" cm="1">
        <f t="array" ref="K1650">_xlfn.LET(_xlpm.d,UPPER(TRIM(CLEAN(SUBSTITUTE(F1650,CHAR(160),"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51" spans="2:11" x14ac:dyDescent="0.25">
      <c r="B1651" s="21">
        <v>45954</v>
      </c>
      <c r="C1651" s="2" t="s">
        <v>1</v>
      </c>
      <c r="D1651" s="2" t="s">
        <v>1344</v>
      </c>
      <c r="E1651" s="2" t="s">
        <v>321</v>
      </c>
      <c r="F1651" s="2" t="s">
        <v>1324</v>
      </c>
      <c r="G1651" s="5">
        <v>-2</v>
      </c>
      <c r="H1651" s="5">
        <v>20.3</v>
      </c>
      <c r="I1651" s="5">
        <v>-40.6</v>
      </c>
      <c r="J1651" s="5">
        <v>-6954.5499999999984</v>
      </c>
      <c r="K1651" s="5" t="str" cm="1">
        <f t="array" ref="K1651">_xlfn.LET(_xlpm.d,UPPER(TRIM(CLEAN(SUBSTITUTE(F1651,CHAR(160),"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52" spans="2:11" x14ac:dyDescent="0.25">
      <c r="B1652" s="21">
        <v>45959</v>
      </c>
      <c r="C1652" s="2" t="s">
        <v>1</v>
      </c>
      <c r="D1652" s="2" t="s">
        <v>745</v>
      </c>
      <c r="E1652" s="2" t="s">
        <v>129</v>
      </c>
      <c r="F1652" s="2" t="s">
        <v>1326</v>
      </c>
      <c r="G1652" s="5">
        <v>-5</v>
      </c>
      <c r="H1652" s="5">
        <v>22.4</v>
      </c>
      <c r="I1652" s="5">
        <v>-112</v>
      </c>
      <c r="J1652" s="5">
        <v>-7066.5499999999984</v>
      </c>
      <c r="K1652" s="5" t="str" cm="1">
        <f t="array" ref="K1652">_xlfn.LET(_xlpm.d,UPPER(TRIM(CLEAN(SUBSTITUTE(F1652,CHAR(160),"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53" spans="2:11" x14ac:dyDescent="0.25">
      <c r="B1653" s="21">
        <v>45961</v>
      </c>
      <c r="C1653" s="2" t="s">
        <v>1</v>
      </c>
      <c r="D1653" s="2" t="s">
        <v>1157</v>
      </c>
      <c r="E1653" s="2" t="s">
        <v>143</v>
      </c>
      <c r="F1653" s="2" t="s">
        <v>1324</v>
      </c>
      <c r="G1653" s="5">
        <v>-5</v>
      </c>
      <c r="H1653" s="5">
        <v>22.9</v>
      </c>
      <c r="I1653" s="5">
        <v>-114.5</v>
      </c>
      <c r="J1653" s="5">
        <v>-7181.0499999999984</v>
      </c>
      <c r="K1653" s="5" t="str" cm="1">
        <f t="array" ref="K1653">_xlfn.LET(_xlpm.d,UPPER(TRIM(CLEAN(SUBSTITUTE(F1653,CHAR(160),"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54" spans="2:11" x14ac:dyDescent="0.25">
      <c r="B1654" s="21">
        <v>45965</v>
      </c>
      <c r="C1654" s="2" t="s">
        <v>1</v>
      </c>
      <c r="D1654" s="2" t="s">
        <v>1345</v>
      </c>
      <c r="E1654" s="2" t="s">
        <v>32</v>
      </c>
      <c r="F1654" s="2" t="s">
        <v>1326</v>
      </c>
      <c r="G1654" s="5">
        <v>-37</v>
      </c>
      <c r="H1654" s="5">
        <v>22.4</v>
      </c>
      <c r="I1654" s="5">
        <v>-828.8</v>
      </c>
      <c r="J1654" s="5">
        <v>-8009.8499999999985</v>
      </c>
      <c r="K1654" s="5" t="str" cm="1">
        <f t="array" ref="K1654">_xlfn.LET(_xlpm.d,UPPER(TRIM(CLEAN(SUBSTITUTE(F1654,CHAR(160),"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55" spans="2:11" x14ac:dyDescent="0.25">
      <c r="B1655" s="21">
        <v>45968</v>
      </c>
      <c r="C1655" s="2" t="s">
        <v>1</v>
      </c>
      <c r="D1655" s="2" t="s">
        <v>569</v>
      </c>
      <c r="E1655" s="2" t="s">
        <v>24</v>
      </c>
      <c r="F1655" s="2" t="s">
        <v>1326</v>
      </c>
      <c r="G1655" s="5">
        <v>-2</v>
      </c>
      <c r="H1655" s="5">
        <v>22.4</v>
      </c>
      <c r="I1655" s="5">
        <v>-44.8</v>
      </c>
      <c r="J1655" s="5">
        <v>-8054.6499999999987</v>
      </c>
      <c r="K1655" s="5" t="str" cm="1">
        <f t="array" ref="K1655">_xlfn.LET(_xlpm.d,UPPER(TRIM(CLEAN(SUBSTITUTE(F1655,CHAR(160),"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56" spans="2:11" x14ac:dyDescent="0.25">
      <c r="B1656" s="21">
        <v>45975</v>
      </c>
      <c r="C1656" s="2" t="s">
        <v>1</v>
      </c>
      <c r="D1656" s="2" t="s">
        <v>1346</v>
      </c>
      <c r="E1656" s="2" t="s">
        <v>321</v>
      </c>
      <c r="F1656" s="2" t="s">
        <v>1324</v>
      </c>
      <c r="G1656" s="5">
        <v>-3</v>
      </c>
      <c r="H1656" s="5">
        <v>20.3</v>
      </c>
      <c r="I1656" s="5">
        <v>-60.9</v>
      </c>
      <c r="J1656" s="5">
        <v>-8115.5499999999984</v>
      </c>
      <c r="K1656" s="5" t="str" cm="1">
        <f t="array" ref="K1656">_xlfn.LET(_xlpm.d,UPPER(TRIM(CLEAN(SUBSTITUTE(F1656,CHAR(160),"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57" spans="2:11" x14ac:dyDescent="0.25">
      <c r="B1657" s="21">
        <v>45975</v>
      </c>
      <c r="C1657" s="2" t="s">
        <v>1</v>
      </c>
      <c r="D1657" s="2" t="s">
        <v>485</v>
      </c>
      <c r="E1657" s="2" t="s">
        <v>76</v>
      </c>
      <c r="F1657" s="2" t="s">
        <v>1326</v>
      </c>
      <c r="G1657" s="5">
        <v>-4</v>
      </c>
      <c r="H1657" s="5">
        <v>22.4</v>
      </c>
      <c r="I1657" s="5">
        <v>-89.6</v>
      </c>
      <c r="J1657" s="5">
        <v>-8205.1499999999978</v>
      </c>
      <c r="K1657" s="5" t="str" cm="1">
        <f t="array" ref="K1657">_xlfn.LET(_xlpm.d,UPPER(TRIM(CLEAN(SUBSTITUTE(F1657,CHAR(160),"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58" spans="2:11" x14ac:dyDescent="0.25">
      <c r="B1658" s="21">
        <v>45980</v>
      </c>
      <c r="C1658" s="2" t="s">
        <v>1</v>
      </c>
      <c r="D1658" s="2" t="s">
        <v>1347</v>
      </c>
      <c r="E1658" s="2" t="s">
        <v>40</v>
      </c>
      <c r="F1658" s="2" t="s">
        <v>1324</v>
      </c>
      <c r="G1658" s="5">
        <v>-1</v>
      </c>
      <c r="H1658" s="5">
        <v>22.4</v>
      </c>
      <c r="I1658" s="5">
        <v>-22.4</v>
      </c>
      <c r="J1658" s="5">
        <v>-8227.5499999999975</v>
      </c>
      <c r="K1658" s="5" t="str" cm="1">
        <f t="array" ref="K1658">_xlfn.LET(_xlpm.d,UPPER(TRIM(CLEAN(SUBSTITUTE(F1658,CHAR(160),"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59" spans="2:11" x14ac:dyDescent="0.25">
      <c r="B1659" s="21">
        <v>45981</v>
      </c>
      <c r="C1659" s="2" t="s">
        <v>1</v>
      </c>
      <c r="D1659" s="2" t="s">
        <v>777</v>
      </c>
      <c r="E1659" s="2" t="s">
        <v>129</v>
      </c>
      <c r="F1659" s="2" t="s">
        <v>1326</v>
      </c>
      <c r="G1659" s="5">
        <v>-5</v>
      </c>
      <c r="H1659" s="5">
        <v>22.4</v>
      </c>
      <c r="I1659" s="5">
        <v>-112</v>
      </c>
      <c r="J1659" s="5">
        <v>-8339.5499999999975</v>
      </c>
      <c r="K1659" s="5" t="str" cm="1">
        <f t="array" ref="K1659">_xlfn.LET(_xlpm.d,UPPER(TRIM(CLEAN(SUBSTITUTE(F1659,CHAR(160),"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60" spans="2:11" x14ac:dyDescent="0.25">
      <c r="B1660" s="21">
        <v>45981</v>
      </c>
      <c r="C1660" s="2" t="s">
        <v>1</v>
      </c>
      <c r="D1660" s="2" t="s">
        <v>1348</v>
      </c>
      <c r="E1660" s="2" t="s">
        <v>19</v>
      </c>
      <c r="F1660" s="2" t="s">
        <v>1326</v>
      </c>
      <c r="G1660" s="5">
        <v>-7</v>
      </c>
      <c r="H1660" s="5">
        <v>22.4</v>
      </c>
      <c r="I1660" s="5">
        <v>-156.80000000000001</v>
      </c>
      <c r="J1660" s="5">
        <v>-8496.3499999999967</v>
      </c>
      <c r="K1660" s="5" t="str" cm="1">
        <f t="array" ref="K1660">_xlfn.LET(_xlpm.d,UPPER(TRIM(CLEAN(SUBSTITUTE(F1660,CHAR(160),"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61" spans="2:11" x14ac:dyDescent="0.25">
      <c r="B1661" s="21">
        <v>45986</v>
      </c>
      <c r="C1661" s="2" t="s">
        <v>1</v>
      </c>
      <c r="D1661" s="2" t="s">
        <v>1349</v>
      </c>
      <c r="E1661" s="2" t="s">
        <v>89</v>
      </c>
      <c r="F1661" s="2" t="s">
        <v>1326</v>
      </c>
      <c r="G1661" s="5">
        <v>-28</v>
      </c>
      <c r="H1661" s="5">
        <v>22.4</v>
      </c>
      <c r="I1661" s="5">
        <v>-627.20000000000005</v>
      </c>
      <c r="J1661" s="5">
        <v>-9123.5499999999975</v>
      </c>
      <c r="K1661" s="5" t="str" cm="1">
        <f t="array" ref="K1661">_xlfn.LET(_xlpm.d,UPPER(TRIM(CLEAN(SUBSTITUTE(F1661,CHAR(160),"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62" spans="2:11" x14ac:dyDescent="0.25">
      <c r="B1662" s="21">
        <v>45986</v>
      </c>
      <c r="C1662" s="2" t="s">
        <v>1</v>
      </c>
      <c r="D1662" s="2" t="s">
        <v>1350</v>
      </c>
      <c r="E1662" s="2" t="s">
        <v>35</v>
      </c>
      <c r="F1662" s="2" t="s">
        <v>1326</v>
      </c>
      <c r="G1662" s="5">
        <v>-11</v>
      </c>
      <c r="H1662" s="5">
        <v>22.4</v>
      </c>
      <c r="I1662" s="5">
        <v>-246.4</v>
      </c>
      <c r="J1662" s="5">
        <v>-9369.9499999999971</v>
      </c>
      <c r="K1662" s="5" t="str" cm="1">
        <f t="array" ref="K1662">_xlfn.LET(_xlpm.d,UPPER(TRIM(CLEAN(SUBSTITUTE(F1662,CHAR(160),"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63" spans="2:11" x14ac:dyDescent="0.25">
      <c r="B1663" s="21">
        <v>45986</v>
      </c>
      <c r="C1663" s="2" t="s">
        <v>1</v>
      </c>
      <c r="D1663" s="2" t="s">
        <v>751</v>
      </c>
      <c r="E1663" s="2" t="s">
        <v>92</v>
      </c>
      <c r="F1663" s="2" t="s">
        <v>1326</v>
      </c>
      <c r="G1663" s="5">
        <v>-15</v>
      </c>
      <c r="H1663" s="5">
        <v>22.4</v>
      </c>
      <c r="I1663" s="5">
        <v>-336</v>
      </c>
      <c r="J1663" s="5">
        <v>-9705.9499999999971</v>
      </c>
      <c r="K1663" s="5" t="str" cm="1">
        <f t="array" ref="K1663">_xlfn.LET(_xlpm.d,UPPER(TRIM(CLEAN(SUBSTITUTE(F1663,CHAR(160),"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64" spans="2:11" x14ac:dyDescent="0.25">
      <c r="B1664" s="21">
        <v>46008</v>
      </c>
      <c r="C1664" s="2" t="s">
        <v>1</v>
      </c>
      <c r="D1664" s="2" t="s">
        <v>1351</v>
      </c>
      <c r="E1664" s="2" t="s">
        <v>92</v>
      </c>
      <c r="F1664" s="2" t="s">
        <v>1326</v>
      </c>
      <c r="G1664" s="5">
        <v>-34</v>
      </c>
      <c r="H1664" s="5">
        <v>22.4</v>
      </c>
      <c r="I1664" s="5">
        <v>-761.6</v>
      </c>
      <c r="J1664" s="5">
        <v>-10467.549999999997</v>
      </c>
      <c r="K1664" s="5" t="str" cm="1">
        <f t="array" ref="K1664">_xlfn.LET(_xlpm.d,UPPER(TRIM(CLEAN(SUBSTITUTE(F1664,CHAR(160),"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65" spans="1:11" x14ac:dyDescent="0.25">
      <c r="B1665" s="21">
        <v>46008</v>
      </c>
      <c r="C1665" s="2" t="s">
        <v>1</v>
      </c>
      <c r="D1665" s="2" t="s">
        <v>1352</v>
      </c>
      <c r="E1665" s="2" t="s">
        <v>89</v>
      </c>
      <c r="F1665" s="2" t="s">
        <v>1326</v>
      </c>
      <c r="G1665" s="5">
        <v>-1</v>
      </c>
      <c r="H1665" s="5">
        <v>22.4</v>
      </c>
      <c r="I1665" s="5">
        <v>-22.4</v>
      </c>
      <c r="J1665" s="5">
        <v>-10489.949999999997</v>
      </c>
      <c r="K1665" s="5" t="str" cm="1">
        <f t="array" ref="K1665">_xlfn.LET(_xlpm.d,UPPER(TRIM(CLEAN(SUBSTITUTE(F1665,CHAR(160),"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66" spans="1:11" x14ac:dyDescent="0.25">
      <c r="B1666" s="21">
        <v>46015</v>
      </c>
      <c r="C1666" s="2" t="s">
        <v>1</v>
      </c>
      <c r="D1666" s="2" t="s">
        <v>500</v>
      </c>
      <c r="E1666" s="2" t="s">
        <v>40</v>
      </c>
      <c r="F1666" s="2" t="s">
        <v>1326</v>
      </c>
      <c r="G1666" s="5">
        <v>-2</v>
      </c>
      <c r="H1666" s="5">
        <v>22.4</v>
      </c>
      <c r="I1666" s="5">
        <v>-44.8</v>
      </c>
      <c r="J1666" s="5">
        <v>-10534.749999999996</v>
      </c>
      <c r="K1666" s="5" t="str" cm="1">
        <f t="array" ref="K1666">_xlfn.LET(_xlpm.d,UPPER(TRIM(CLEAN(SUBSTITUTE(F1666,CHAR(160),"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67" spans="1:11" x14ac:dyDescent="0.25">
      <c r="B1667" s="21">
        <v>46036</v>
      </c>
      <c r="C1667" s="2" t="s">
        <v>1</v>
      </c>
      <c r="D1667" s="2" t="s">
        <v>88</v>
      </c>
      <c r="E1667" s="2" t="s">
        <v>89</v>
      </c>
      <c r="F1667" s="2" t="s">
        <v>1326</v>
      </c>
      <c r="G1667" s="5">
        <v>-10</v>
      </c>
      <c r="H1667" s="5">
        <v>22.4</v>
      </c>
      <c r="I1667" s="5">
        <v>-224</v>
      </c>
      <c r="J1667" s="5">
        <v>-10758.749999999996</v>
      </c>
      <c r="K1667" s="5" t="str" cm="1">
        <f t="array" ref="K1667">_xlfn.LET(_xlpm.d,UPPER(TRIM(CLEAN(SUBSTITUTE(F1667,CHAR(160),"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68" spans="1:11" x14ac:dyDescent="0.25">
      <c r="B1668" s="21">
        <v>46036</v>
      </c>
      <c r="C1668" s="2" t="s">
        <v>1</v>
      </c>
      <c r="D1668" s="2" t="s">
        <v>584</v>
      </c>
      <c r="E1668" s="2" t="s">
        <v>35</v>
      </c>
      <c r="F1668" s="2" t="s">
        <v>1326</v>
      </c>
      <c r="G1668" s="5">
        <v>-18</v>
      </c>
      <c r="H1668" s="5">
        <v>22.4</v>
      </c>
      <c r="I1668" s="5">
        <v>-403.2</v>
      </c>
      <c r="J1668" s="5">
        <v>-11161.949999999997</v>
      </c>
      <c r="K1668" s="5" t="str" cm="1">
        <f t="array" ref="K1668">_xlfn.LET(_xlpm.d,UPPER(TRIM(CLEAN(SUBSTITUTE(F1668,CHAR(160),"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69" spans="1:11" x14ac:dyDescent="0.25">
      <c r="B1669" s="21">
        <v>46091</v>
      </c>
      <c r="C1669" s="2" t="s">
        <v>1</v>
      </c>
      <c r="D1669" s="2" t="s">
        <v>1289</v>
      </c>
      <c r="E1669" s="2" t="s">
        <v>807</v>
      </c>
      <c r="F1669" s="2" t="s">
        <v>1324</v>
      </c>
      <c r="G1669" s="5">
        <v>-1</v>
      </c>
      <c r="H1669" s="5">
        <v>19.3</v>
      </c>
      <c r="I1669" s="5">
        <v>-19.3</v>
      </c>
      <c r="J1669" s="5">
        <v>-11181.249999999996</v>
      </c>
      <c r="K1669" s="5" t="str" cm="1">
        <f t="array" ref="K1669">_xlfn.LET(_xlpm.d,UPPER(TRIM(CLEAN(SUBSTITUTE(F1669,CHAR(160),"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70" spans="1:11" x14ac:dyDescent="0.25">
      <c r="A1670" s="11" t="s">
        <v>1353</v>
      </c>
      <c r="G1670" s="6">
        <v>-516</v>
      </c>
      <c r="I1670" s="7">
        <f>I1620+I1621+I1622+I1623+I1624+I1625+I1626+I1627+I1628+I1629+I1630+I1631+I1632+I1633+I1634+I1635+I1636+I1637+I1638+I1639+I1640+I1641+I1642+I1643+I1644+I1645+I1646+I1647+I1648+I1649+I1650+I1651+I1652+I1653+I1654+I1655+I1656+I1657+I1658+I1659+I1660+I1661+I1662+I1663+I1664+I1665+I1666+I1667+I1668+I1669</f>
        <v>-11181.249999999996</v>
      </c>
      <c r="K1670" s="5" t="str" cm="1">
        <f t="array" ref="K1670">_xlfn.LET(_xlpm.d,UPPER(TRIM(CLEAN(SUBSTITUTE(F1670,CHAR(160),"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71" spans="1:11" x14ac:dyDescent="0.25">
      <c r="A1671" s="10" t="s">
        <v>1354</v>
      </c>
      <c r="K1671" s="5" t="str" cm="1">
        <f t="array" ref="K1671">_xlfn.LET(_xlpm.d,UPPER(TRIM(CLEAN(SUBSTITUTE(F1671,CHAR(160),"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72" spans="1:11" x14ac:dyDescent="0.25">
      <c r="B1672" s="21">
        <v>45838</v>
      </c>
      <c r="C1672" s="2" t="s">
        <v>1</v>
      </c>
      <c r="D1672" s="2" t="s">
        <v>1355</v>
      </c>
      <c r="E1672" s="2" t="s">
        <v>9</v>
      </c>
      <c r="F1672" s="2" t="s">
        <v>1356</v>
      </c>
      <c r="G1672" s="5">
        <v>-5</v>
      </c>
      <c r="H1672" s="5">
        <v>21.3</v>
      </c>
      <c r="I1672" s="5">
        <v>-106.5</v>
      </c>
      <c r="J1672" s="5">
        <v>-106.5</v>
      </c>
      <c r="K1672" s="5" t="str" cm="1">
        <f t="array" ref="K1672">_xlfn.LET(_xlpm.d,UPPER(TRIM(CLEAN(SUBSTITUTE(F1672,CHAR(160),"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73" spans="1:11" x14ac:dyDescent="0.25">
      <c r="B1673" s="21">
        <v>45888</v>
      </c>
      <c r="C1673" s="2" t="s">
        <v>1</v>
      </c>
      <c r="D1673" s="2" t="s">
        <v>1357</v>
      </c>
      <c r="E1673" s="2" t="s">
        <v>72</v>
      </c>
      <c r="F1673" s="2" t="s">
        <v>1356</v>
      </c>
      <c r="G1673" s="5">
        <v>-1</v>
      </c>
      <c r="H1673" s="5">
        <v>22.4</v>
      </c>
      <c r="I1673" s="5">
        <v>-22.4</v>
      </c>
      <c r="J1673" s="5">
        <v>-128.9</v>
      </c>
      <c r="K1673" s="5" t="str" cm="1">
        <f t="array" ref="K1673">_xlfn.LET(_xlpm.d,UPPER(TRIM(CLEAN(SUBSTITUTE(F1673,CHAR(160),"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74" spans="1:11" x14ac:dyDescent="0.25">
      <c r="B1674" s="21">
        <v>45904</v>
      </c>
      <c r="C1674" s="2" t="s">
        <v>1</v>
      </c>
      <c r="D1674" s="2" t="s">
        <v>1358</v>
      </c>
      <c r="E1674" s="2" t="s">
        <v>19</v>
      </c>
      <c r="F1674" s="2" t="s">
        <v>1356</v>
      </c>
      <c r="G1674" s="5">
        <v>-5</v>
      </c>
      <c r="H1674" s="5">
        <v>22.4</v>
      </c>
      <c r="I1674" s="5">
        <v>-112</v>
      </c>
      <c r="J1674" s="5">
        <v>-240.9</v>
      </c>
      <c r="K1674" s="5" t="str" cm="1">
        <f t="array" ref="K1674">_xlfn.LET(_xlpm.d,UPPER(TRIM(CLEAN(SUBSTITUTE(F1674,CHAR(160),"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75" spans="1:11" x14ac:dyDescent="0.25">
      <c r="B1675" s="21">
        <v>45925</v>
      </c>
      <c r="C1675" s="2" t="s">
        <v>1</v>
      </c>
      <c r="D1675" s="2" t="s">
        <v>1359</v>
      </c>
      <c r="E1675" s="2" t="s">
        <v>141</v>
      </c>
      <c r="F1675" s="2" t="s">
        <v>1356</v>
      </c>
      <c r="G1675" s="5">
        <v>-2</v>
      </c>
      <c r="H1675" s="5">
        <v>22.4</v>
      </c>
      <c r="I1675" s="5">
        <v>-44.8</v>
      </c>
      <c r="J1675" s="5">
        <v>-285.7</v>
      </c>
      <c r="K1675" s="5" t="str" cm="1">
        <f t="array" ref="K1675">_xlfn.LET(_xlpm.d,UPPER(TRIM(CLEAN(SUBSTITUTE(F1675,CHAR(160),"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76" spans="1:11" x14ac:dyDescent="0.25">
      <c r="B1676" s="21">
        <v>45954</v>
      </c>
      <c r="C1676" s="2" t="s">
        <v>1</v>
      </c>
      <c r="D1676" s="2" t="s">
        <v>701</v>
      </c>
      <c r="E1676" s="2" t="s">
        <v>24</v>
      </c>
      <c r="F1676" s="2" t="s">
        <v>1356</v>
      </c>
      <c r="G1676" s="5">
        <v>-1</v>
      </c>
      <c r="H1676" s="5">
        <v>22.4</v>
      </c>
      <c r="I1676" s="5">
        <v>-22.4</v>
      </c>
      <c r="J1676" s="5">
        <v>-308.09999999999997</v>
      </c>
      <c r="K1676" s="5" t="str" cm="1">
        <f t="array" ref="K1676">_xlfn.LET(_xlpm.d,UPPER(TRIM(CLEAN(SUBSTITUTE(F1676,CHAR(160),"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77" spans="1:11" x14ac:dyDescent="0.25">
      <c r="A1677" s="11" t="s">
        <v>1360</v>
      </c>
      <c r="G1677" s="6">
        <v>-14</v>
      </c>
      <c r="I1677" s="8">
        <f>I1672+I1673+I1674+I1675+I1676</f>
        <v>-308.09999999999997</v>
      </c>
      <c r="K1677" s="5" t="str" cm="1">
        <f t="array" ref="K1677">_xlfn.LET(_xlpm.d,UPPER(TRIM(CLEAN(SUBSTITUTE(F1677,CHAR(160),"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78" spans="1:11" x14ac:dyDescent="0.25">
      <c r="A1678" s="10" t="s">
        <v>1361</v>
      </c>
      <c r="K1678" s="5" t="str" cm="1">
        <f t="array" ref="K1678">_xlfn.LET(_xlpm.d,UPPER(TRIM(CLEAN(SUBSTITUTE(F1678,CHAR(160),"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79" spans="1:11" x14ac:dyDescent="0.25">
      <c r="B1679" s="21">
        <v>45933</v>
      </c>
      <c r="C1679" s="2" t="s">
        <v>1</v>
      </c>
      <c r="D1679" s="2" t="s">
        <v>318</v>
      </c>
      <c r="E1679" s="2" t="s">
        <v>143</v>
      </c>
      <c r="F1679" s="2" t="s">
        <v>1361</v>
      </c>
      <c r="G1679" s="5">
        <v>-5</v>
      </c>
      <c r="H1679" s="5">
        <v>21.2</v>
      </c>
      <c r="I1679" s="5">
        <v>-106</v>
      </c>
      <c r="J1679" s="5">
        <v>-106</v>
      </c>
      <c r="K1679" s="5" t="str" cm="1">
        <f t="array" ref="K1679">_xlfn.LET(_xlpm.d,UPPER(TRIM(CLEAN(SUBSTITUTE(F1679,CHAR(160),"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680" spans="1:11" x14ac:dyDescent="0.25">
      <c r="A1680" s="11" t="s">
        <v>1362</v>
      </c>
      <c r="G1680" s="6">
        <v>-5</v>
      </c>
      <c r="I1680" s="8">
        <f>I1679</f>
        <v>-106</v>
      </c>
      <c r="K1680" s="5" t="str" cm="1">
        <f t="array" ref="K1680">_xlfn.LET(_xlpm.d,UPPER(TRIM(CLEAN(SUBSTITUTE(F1680,CHAR(160),"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81" spans="1:11" x14ac:dyDescent="0.25">
      <c r="A1681" s="10" t="s">
        <v>1363</v>
      </c>
      <c r="K1681" s="5" t="str" cm="1">
        <f t="array" ref="K1681">_xlfn.LET(_xlpm.d,UPPER(TRIM(CLEAN(SUBSTITUTE(F1681,CHAR(160),"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82" spans="1:11" x14ac:dyDescent="0.25">
      <c r="B1682" s="21">
        <v>46070</v>
      </c>
      <c r="C1682" s="2" t="s">
        <v>1</v>
      </c>
      <c r="D1682" s="2" t="s">
        <v>1364</v>
      </c>
      <c r="E1682" s="2" t="s">
        <v>1365</v>
      </c>
      <c r="F1682" s="2" t="s">
        <v>1366</v>
      </c>
      <c r="G1682" s="5">
        <v>-9</v>
      </c>
      <c r="H1682" s="5">
        <v>23.2</v>
      </c>
      <c r="I1682" s="5">
        <v>-208.8</v>
      </c>
      <c r="J1682" s="5">
        <v>-208.8</v>
      </c>
      <c r="K1682" s="5" t="str" cm="1">
        <f t="array" ref="K1682">_xlfn.LET(_xlpm.d,UPPER(TRIM(CLEAN(SUBSTITUTE(F1682,CHAR(160),"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683" spans="1:11" x14ac:dyDescent="0.25">
      <c r="A1683" s="11" t="s">
        <v>1367</v>
      </c>
      <c r="G1683" s="6">
        <v>-9</v>
      </c>
      <c r="I1683" s="8">
        <f>I1682</f>
        <v>-208.8</v>
      </c>
      <c r="K1683" s="5" t="str" cm="1">
        <f t="array" ref="K1683">_xlfn.LET(_xlpm.d,UPPER(TRIM(CLEAN(SUBSTITUTE(F1683,CHAR(160),"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84" spans="1:11" x14ac:dyDescent="0.25">
      <c r="A1684" s="10" t="s">
        <v>1368</v>
      </c>
      <c r="K1684" s="5" t="str" cm="1">
        <f t="array" ref="K1684">_xlfn.LET(_xlpm.d,UPPER(TRIM(CLEAN(SUBSTITUTE(F1684,CHAR(160),"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85" spans="1:11" ht="23.25" x14ac:dyDescent="0.25">
      <c r="B1685" s="21">
        <v>45895</v>
      </c>
      <c r="C1685" s="2" t="s">
        <v>1</v>
      </c>
      <c r="D1685" s="2" t="s">
        <v>1369</v>
      </c>
      <c r="E1685" s="2" t="s">
        <v>1365</v>
      </c>
      <c r="F1685" s="2" t="s">
        <v>1370</v>
      </c>
      <c r="G1685" s="5">
        <v>-120</v>
      </c>
      <c r="H1685" s="5">
        <v>25.21</v>
      </c>
      <c r="I1685" s="5">
        <v>-3025.2</v>
      </c>
      <c r="J1685" s="5">
        <v>-3025.2</v>
      </c>
      <c r="K1685" s="5" t="str" cm="1">
        <f t="array" ref="K1685">_xlfn.LET(_xlpm.d,UPPER(TRIM(CLEAN(SUBSTITUTE(F1685,CHAR(160),"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686" spans="1:11" ht="23.25" x14ac:dyDescent="0.25">
      <c r="B1686" s="21">
        <v>45895</v>
      </c>
      <c r="C1686" s="2" t="s">
        <v>1</v>
      </c>
      <c r="D1686" s="2" t="s">
        <v>1371</v>
      </c>
      <c r="E1686" s="2" t="s">
        <v>783</v>
      </c>
      <c r="F1686" s="2" t="s">
        <v>1370</v>
      </c>
      <c r="G1686" s="5">
        <v>-90</v>
      </c>
      <c r="H1686" s="5">
        <v>25.21</v>
      </c>
      <c r="I1686" s="5">
        <v>-2268.9</v>
      </c>
      <c r="J1686" s="5">
        <v>-5294.1</v>
      </c>
      <c r="K1686" s="5" t="str" cm="1">
        <f t="array" ref="K1686">_xlfn.LET(_xlpm.d,UPPER(TRIM(CLEAN(SUBSTITUTE(F1686,CHAR(160),"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687" spans="1:11" ht="23.25" x14ac:dyDescent="0.25">
      <c r="B1687" s="21">
        <v>46052</v>
      </c>
      <c r="C1687" s="2" t="s">
        <v>1</v>
      </c>
      <c r="D1687" s="2" t="s">
        <v>782</v>
      </c>
      <c r="E1687" s="2" t="s">
        <v>783</v>
      </c>
      <c r="F1687" s="2" t="s">
        <v>1370</v>
      </c>
      <c r="G1687" s="5">
        <v>-200</v>
      </c>
      <c r="H1687" s="5">
        <v>26.79</v>
      </c>
      <c r="I1687" s="5">
        <v>-5358</v>
      </c>
      <c r="J1687" s="5">
        <v>-10652.1</v>
      </c>
      <c r="K1687" s="5" t="str" cm="1">
        <f t="array" ref="K1687">_xlfn.LET(_xlpm.d,UPPER(TRIM(CLEAN(SUBSTITUTE(F1687,CHAR(160),"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688" spans="1:11" x14ac:dyDescent="0.25">
      <c r="A1688" s="11" t="s">
        <v>1372</v>
      </c>
      <c r="G1688" s="6">
        <v>-410</v>
      </c>
      <c r="I1688" s="7">
        <f>I1685+I1686+I1687</f>
        <v>-10652.1</v>
      </c>
      <c r="K1688" s="5" t="str" cm="1">
        <f t="array" ref="K1688">_xlfn.LET(_xlpm.d,UPPER(TRIM(CLEAN(SUBSTITUTE(F1688,CHAR(160),"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89" spans="1:11" x14ac:dyDescent="0.25">
      <c r="A1689" s="10" t="s">
        <v>1373</v>
      </c>
      <c r="K1689" s="5" t="str" cm="1">
        <f t="array" ref="K1689">_xlfn.LET(_xlpm.d,UPPER(TRIM(CLEAN(SUBSTITUTE(F1689,CHAR(160),"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90" spans="1:11" x14ac:dyDescent="0.25">
      <c r="B1690" s="21">
        <v>45695</v>
      </c>
      <c r="C1690" s="2" t="s">
        <v>1</v>
      </c>
      <c r="D1690" s="2" t="s">
        <v>1374</v>
      </c>
      <c r="E1690" s="2" t="s">
        <v>62</v>
      </c>
      <c r="F1690" s="2" t="s">
        <v>1375</v>
      </c>
      <c r="G1690" s="5">
        <v>-5</v>
      </c>
      <c r="H1690" s="5">
        <v>21.3</v>
      </c>
      <c r="I1690" s="5">
        <v>-106.5</v>
      </c>
      <c r="J1690" s="5">
        <v>-106.5</v>
      </c>
      <c r="K1690" s="5" t="str" cm="1">
        <f t="array" ref="K1690">_xlfn.LET(_xlpm.d,UPPER(TRIM(CLEAN(SUBSTITUTE(F1690,CHAR(160),"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691" spans="1:11" x14ac:dyDescent="0.25">
      <c r="A1691" s="11" t="s">
        <v>1376</v>
      </c>
      <c r="G1691" s="6">
        <v>-5</v>
      </c>
      <c r="I1691" s="8">
        <f>I1690</f>
        <v>-106.5</v>
      </c>
      <c r="K1691" s="5" t="str" cm="1">
        <f t="array" ref="K1691">_xlfn.LET(_xlpm.d,UPPER(TRIM(CLEAN(SUBSTITUTE(F1691,CHAR(160),"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92" spans="1:11" x14ac:dyDescent="0.25">
      <c r="A1692" s="10" t="s">
        <v>1377</v>
      </c>
      <c r="K1692" s="5" t="str" cm="1">
        <f t="array" ref="K1692">_xlfn.LET(_xlpm.d,UPPER(TRIM(CLEAN(SUBSTITUTE(F1692,CHAR(160),"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93" spans="1:11" x14ac:dyDescent="0.25">
      <c r="B1693" s="21">
        <v>45947</v>
      </c>
      <c r="C1693" s="2" t="s">
        <v>1</v>
      </c>
      <c r="D1693" s="2" t="s">
        <v>1378</v>
      </c>
      <c r="E1693" s="2" t="s">
        <v>321</v>
      </c>
      <c r="F1693" s="2" t="s">
        <v>1379</v>
      </c>
      <c r="G1693" s="5">
        <v>-11</v>
      </c>
      <c r="H1693" s="5">
        <v>21.2</v>
      </c>
      <c r="I1693" s="5">
        <v>-233.2</v>
      </c>
      <c r="J1693" s="5">
        <v>-233.2</v>
      </c>
      <c r="K1693" s="5" t="str" cm="1">
        <f t="array" ref="K1693">_xlfn.LET(_xlpm.d,UPPER(TRIM(CLEAN(SUBSTITUTE(F1693,CHAR(160),"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694" spans="1:11" x14ac:dyDescent="0.25">
      <c r="B1694" s="21">
        <v>46032</v>
      </c>
      <c r="C1694" s="2" t="s">
        <v>1</v>
      </c>
      <c r="D1694" s="2" t="s">
        <v>81</v>
      </c>
      <c r="E1694" s="2" t="s">
        <v>82</v>
      </c>
      <c r="F1694" s="2" t="s">
        <v>1380</v>
      </c>
      <c r="G1694" s="5">
        <v>-16</v>
      </c>
      <c r="H1694" s="5">
        <v>22.4</v>
      </c>
      <c r="I1694" s="5">
        <v>-358.4</v>
      </c>
      <c r="J1694" s="5">
        <v>-591.59999999999991</v>
      </c>
      <c r="K1694" s="5" t="str" cm="1">
        <f t="array" ref="K1694">_xlfn.LET(_xlpm.d,UPPER(TRIM(CLEAN(SUBSTITUTE(F1694,CHAR(160),"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695" spans="1:11" x14ac:dyDescent="0.25">
      <c r="A1695" s="11" t="s">
        <v>1381</v>
      </c>
      <c r="G1695" s="6">
        <v>-27</v>
      </c>
      <c r="I1695" s="8">
        <f>I1693+I1694</f>
        <v>-591.59999999999991</v>
      </c>
      <c r="K1695" s="5" t="str" cm="1">
        <f t="array" ref="K1695">_xlfn.LET(_xlpm.d,UPPER(TRIM(CLEAN(SUBSTITUTE(F1695,CHAR(160),"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96" spans="1:11" x14ac:dyDescent="0.25">
      <c r="A1696" s="10" t="s">
        <v>1382</v>
      </c>
      <c r="K1696" s="5" t="str" cm="1">
        <f t="array" ref="K1696">_xlfn.LET(_xlpm.d,UPPER(TRIM(CLEAN(SUBSTITUTE(F1696,CHAR(160),"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697" spans="1:11" x14ac:dyDescent="0.25">
      <c r="B1697" s="21">
        <v>45698</v>
      </c>
      <c r="C1697" s="2" t="s">
        <v>1</v>
      </c>
      <c r="D1697" s="2" t="s">
        <v>1383</v>
      </c>
      <c r="E1697" s="2" t="s">
        <v>1384</v>
      </c>
      <c r="F1697" s="2" t="s">
        <v>1382</v>
      </c>
      <c r="G1697" s="5">
        <v>-1</v>
      </c>
      <c r="H1697" s="5">
        <v>19.989999999999998</v>
      </c>
      <c r="I1697" s="5">
        <v>-19.989999999999998</v>
      </c>
      <c r="J1697" s="5">
        <v>-19.989999999999998</v>
      </c>
      <c r="K1697" s="5" t="str" cm="1">
        <f t="array" ref="K1697">_xlfn.LET(_xlpm.d,UPPER(TRIM(CLEAN(SUBSTITUTE(F1697,CHAR(160),"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698" spans="1:11" x14ac:dyDescent="0.25">
      <c r="B1698" s="21">
        <v>45716</v>
      </c>
      <c r="C1698" s="2" t="s">
        <v>1</v>
      </c>
      <c r="D1698" s="2" t="s">
        <v>1385</v>
      </c>
      <c r="E1698" s="2" t="s">
        <v>321</v>
      </c>
      <c r="F1698" s="2" t="s">
        <v>1382</v>
      </c>
      <c r="G1698" s="5">
        <v>-3</v>
      </c>
      <c r="H1698" s="5">
        <v>19.989999999999998</v>
      </c>
      <c r="I1698" s="5">
        <v>-59.97</v>
      </c>
      <c r="J1698" s="5">
        <v>-79.959999999999994</v>
      </c>
      <c r="K1698" s="5" t="str" cm="1">
        <f t="array" ref="K1698">_xlfn.LET(_xlpm.d,UPPER(TRIM(CLEAN(SUBSTITUTE(F1698,CHAR(160),"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699" spans="1:11" x14ac:dyDescent="0.25">
      <c r="B1699" s="21">
        <v>45849</v>
      </c>
      <c r="C1699" s="2" t="s">
        <v>1</v>
      </c>
      <c r="D1699" s="2" t="s">
        <v>1386</v>
      </c>
      <c r="E1699" s="2" t="s">
        <v>321</v>
      </c>
      <c r="F1699" s="2" t="s">
        <v>1382</v>
      </c>
      <c r="G1699" s="5">
        <v>-2</v>
      </c>
      <c r="H1699" s="5">
        <v>19.989999999999998</v>
      </c>
      <c r="I1699" s="5">
        <v>-39.979999999999997</v>
      </c>
      <c r="J1699" s="5">
        <v>-119.94</v>
      </c>
      <c r="K1699" s="5" t="str" cm="1">
        <f t="array" ref="K1699">_xlfn.LET(_xlpm.d,UPPER(TRIM(CLEAN(SUBSTITUTE(F1699,CHAR(160),"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00" spans="1:11" x14ac:dyDescent="0.25">
      <c r="B1700" s="21">
        <v>45989</v>
      </c>
      <c r="C1700" s="2" t="s">
        <v>1</v>
      </c>
      <c r="D1700" s="2" t="s">
        <v>1387</v>
      </c>
      <c r="E1700" s="2" t="s">
        <v>321</v>
      </c>
      <c r="F1700" s="2" t="s">
        <v>1382</v>
      </c>
      <c r="G1700" s="5">
        <v>-10</v>
      </c>
      <c r="H1700" s="5">
        <v>21.2</v>
      </c>
      <c r="I1700" s="5">
        <v>-212</v>
      </c>
      <c r="J1700" s="5">
        <v>-331.94</v>
      </c>
      <c r="K1700" s="5" t="str" cm="1">
        <f t="array" ref="K1700">_xlfn.LET(_xlpm.d,UPPER(TRIM(CLEAN(SUBSTITUTE(F1700,CHAR(160),"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01" spans="1:11" x14ac:dyDescent="0.25">
      <c r="B1701" s="21">
        <v>46108</v>
      </c>
      <c r="C1701" s="2" t="s">
        <v>1</v>
      </c>
      <c r="D1701" s="2" t="s">
        <v>142</v>
      </c>
      <c r="E1701" s="2" t="s">
        <v>143</v>
      </c>
      <c r="F1701" s="2" t="s">
        <v>1382</v>
      </c>
      <c r="G1701" s="5">
        <v>-1</v>
      </c>
      <c r="H1701" s="5">
        <v>21.2</v>
      </c>
      <c r="I1701" s="5">
        <v>-21.2</v>
      </c>
      <c r="J1701" s="5">
        <v>-353.14</v>
      </c>
      <c r="K1701" s="5" t="str" cm="1">
        <f t="array" ref="K1701">_xlfn.LET(_xlpm.d,UPPER(TRIM(CLEAN(SUBSTITUTE(F1701,CHAR(160),"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02" spans="1:11" x14ac:dyDescent="0.25">
      <c r="A1702" s="11" t="s">
        <v>1388</v>
      </c>
      <c r="G1702" s="6">
        <v>-17</v>
      </c>
      <c r="I1702" s="8">
        <f>I1697+I1698+I1699+I1700+I1701</f>
        <v>-353.14</v>
      </c>
      <c r="K1702" s="5" t="str" cm="1">
        <f t="array" ref="K1702">_xlfn.LET(_xlpm.d,UPPER(TRIM(CLEAN(SUBSTITUTE(F1702,CHAR(160),"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703" spans="1:11" x14ac:dyDescent="0.25">
      <c r="A1703" s="10" t="s">
        <v>1389</v>
      </c>
      <c r="K1703" s="5" t="str" cm="1">
        <f t="array" ref="K1703">_xlfn.LET(_xlpm.d,UPPER(TRIM(CLEAN(SUBSTITUTE(F1703,CHAR(160),"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704" spans="1:11" x14ac:dyDescent="0.25">
      <c r="B1704" s="21">
        <v>45922</v>
      </c>
      <c r="C1704" s="2" t="s">
        <v>1</v>
      </c>
      <c r="D1704" s="2" t="s">
        <v>1390</v>
      </c>
      <c r="E1704" s="2" t="s">
        <v>783</v>
      </c>
      <c r="F1704" s="2" t="s">
        <v>1391</v>
      </c>
      <c r="G1704" s="5">
        <v>-12</v>
      </c>
      <c r="H1704" s="5">
        <v>23.2</v>
      </c>
      <c r="I1704" s="5">
        <v>-278.39999999999998</v>
      </c>
      <c r="J1704" s="5">
        <v>-278.39999999999998</v>
      </c>
      <c r="K1704" s="5" t="str" cm="1">
        <f t="array" ref="K1704">_xlfn.LET(_xlpm.d,UPPER(TRIM(CLEAN(SUBSTITUTE(F1704,CHAR(160),"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05" spans="1:11" x14ac:dyDescent="0.25">
      <c r="A1705" s="11" t="s">
        <v>1392</v>
      </c>
      <c r="G1705" s="6">
        <v>-12</v>
      </c>
      <c r="I1705" s="8">
        <f>I1704</f>
        <v>-278.39999999999998</v>
      </c>
      <c r="K1705" s="5" t="str" cm="1">
        <f t="array" ref="K1705">_xlfn.LET(_xlpm.d,UPPER(TRIM(CLEAN(SUBSTITUTE(F1705,CHAR(160),"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706" spans="1:11" x14ac:dyDescent="0.25">
      <c r="A1706" s="10" t="s">
        <v>1393</v>
      </c>
      <c r="K1706" s="5" t="str" cm="1">
        <f t="array" ref="K1706">_xlfn.LET(_xlpm.d,UPPER(TRIM(CLEAN(SUBSTITUTE(F1706,CHAR(160),"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707" spans="1:11" x14ac:dyDescent="0.25">
      <c r="B1707" s="21">
        <v>45659</v>
      </c>
      <c r="C1707" s="2" t="s">
        <v>1</v>
      </c>
      <c r="D1707" s="2" t="s">
        <v>1394</v>
      </c>
      <c r="E1707" s="2" t="s">
        <v>5</v>
      </c>
      <c r="F1707" s="2" t="s">
        <v>1395</v>
      </c>
      <c r="G1707" s="5">
        <v>-30</v>
      </c>
      <c r="H1707" s="5">
        <v>19.989999999999998</v>
      </c>
      <c r="I1707" s="5">
        <v>-599.70000000000005</v>
      </c>
      <c r="J1707" s="5">
        <v>-599.70000000000005</v>
      </c>
      <c r="K1707" s="5" t="str" cm="1">
        <f t="array" ref="K1707">_xlfn.LET(_xlpm.d,UPPER(TRIM(CLEAN(SUBSTITUTE(F1707,CHAR(160),"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08" spans="1:11" x14ac:dyDescent="0.25">
      <c r="B1708" s="21">
        <v>45659</v>
      </c>
      <c r="C1708" s="2" t="s">
        <v>1</v>
      </c>
      <c r="D1708" s="2" t="s">
        <v>813</v>
      </c>
      <c r="E1708" s="2" t="s">
        <v>58</v>
      </c>
      <c r="F1708" s="2" t="s">
        <v>1395</v>
      </c>
      <c r="G1708" s="5">
        <v>-2</v>
      </c>
      <c r="H1708" s="5">
        <v>21.3</v>
      </c>
      <c r="I1708" s="5">
        <v>-42.6</v>
      </c>
      <c r="J1708" s="5">
        <v>-642.30000000000007</v>
      </c>
      <c r="K1708" s="5" t="str" cm="1">
        <f t="array" ref="K1708">_xlfn.LET(_xlpm.d,UPPER(TRIM(CLEAN(SUBSTITUTE(F1708,CHAR(160),"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09" spans="1:11" x14ac:dyDescent="0.25">
      <c r="B1709" s="21">
        <v>45659</v>
      </c>
      <c r="C1709" s="2" t="s">
        <v>1</v>
      </c>
      <c r="D1709" s="2" t="s">
        <v>690</v>
      </c>
      <c r="E1709" s="2" t="s">
        <v>129</v>
      </c>
      <c r="F1709" s="2" t="s">
        <v>1395</v>
      </c>
      <c r="G1709" s="5">
        <v>-2</v>
      </c>
      <c r="H1709" s="5">
        <v>21.3</v>
      </c>
      <c r="I1709" s="5">
        <v>-42.6</v>
      </c>
      <c r="J1709" s="5">
        <v>-684.90000000000009</v>
      </c>
      <c r="K1709" s="5" t="str" cm="1">
        <f t="array" ref="K1709">_xlfn.LET(_xlpm.d,UPPER(TRIM(CLEAN(SUBSTITUTE(F1709,CHAR(160),"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10" spans="1:11" x14ac:dyDescent="0.25">
      <c r="B1710" s="21">
        <v>45659</v>
      </c>
      <c r="C1710" s="2" t="s">
        <v>1</v>
      </c>
      <c r="D1710" s="2" t="s">
        <v>1396</v>
      </c>
      <c r="E1710" s="2" t="s">
        <v>1397</v>
      </c>
      <c r="F1710" s="2" t="s">
        <v>1395</v>
      </c>
      <c r="G1710" s="5">
        <v>-2</v>
      </c>
      <c r="H1710" s="5">
        <v>21.3</v>
      </c>
      <c r="I1710" s="5">
        <v>-42.6</v>
      </c>
      <c r="J1710" s="5">
        <v>-727.50000000000011</v>
      </c>
      <c r="K1710" s="5" t="str" cm="1">
        <f t="array" ref="K1710">_xlfn.LET(_xlpm.d,UPPER(TRIM(CLEAN(SUBSTITUTE(F1710,CHAR(160),"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11" spans="1:11" x14ac:dyDescent="0.25">
      <c r="B1711" s="21">
        <v>45660</v>
      </c>
      <c r="C1711" s="2" t="s">
        <v>1</v>
      </c>
      <c r="D1711" s="2" t="s">
        <v>553</v>
      </c>
      <c r="E1711" s="2" t="s">
        <v>76</v>
      </c>
      <c r="F1711" s="2" t="s">
        <v>1395</v>
      </c>
      <c r="G1711" s="5">
        <v>-12</v>
      </c>
      <c r="H1711" s="5">
        <v>21.3</v>
      </c>
      <c r="I1711" s="5">
        <v>-255.6</v>
      </c>
      <c r="J1711" s="5">
        <v>-983.10000000000014</v>
      </c>
      <c r="K1711" s="5" t="str" cm="1">
        <f t="array" ref="K1711">_xlfn.LET(_xlpm.d,UPPER(TRIM(CLEAN(SUBSTITUTE(F1711,CHAR(160),"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12" spans="1:11" x14ac:dyDescent="0.25">
      <c r="B1712" s="21">
        <v>45660</v>
      </c>
      <c r="C1712" s="2" t="s">
        <v>1</v>
      </c>
      <c r="D1712" s="2" t="s">
        <v>1398</v>
      </c>
      <c r="E1712" s="2" t="s">
        <v>19</v>
      </c>
      <c r="F1712" s="2" t="s">
        <v>1395</v>
      </c>
      <c r="G1712" s="5">
        <v>-3</v>
      </c>
      <c r="H1712" s="5">
        <v>21.3</v>
      </c>
      <c r="I1712" s="5">
        <v>-63.9</v>
      </c>
      <c r="J1712" s="5">
        <v>-1047.0000000000002</v>
      </c>
      <c r="K1712" s="5" t="str" cm="1">
        <f t="array" ref="K1712">_xlfn.LET(_xlpm.d,UPPER(TRIM(CLEAN(SUBSTITUTE(F1712,CHAR(160),"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13" spans="2:11" x14ac:dyDescent="0.25">
      <c r="B1713" s="21">
        <v>45660</v>
      </c>
      <c r="C1713" s="2" t="s">
        <v>1</v>
      </c>
      <c r="D1713" s="2" t="s">
        <v>1399</v>
      </c>
      <c r="E1713" s="2" t="s">
        <v>465</v>
      </c>
      <c r="F1713" s="2" t="s">
        <v>1395</v>
      </c>
      <c r="G1713" s="5">
        <v>-16</v>
      </c>
      <c r="H1713" s="5">
        <v>21.3</v>
      </c>
      <c r="I1713" s="5">
        <v>-340.8</v>
      </c>
      <c r="J1713" s="5">
        <v>-1387.8000000000002</v>
      </c>
      <c r="K1713" s="5" t="str" cm="1">
        <f t="array" ref="K1713">_xlfn.LET(_xlpm.d,UPPER(TRIM(CLEAN(SUBSTITUTE(F1713,CHAR(160),"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14" spans="2:11" x14ac:dyDescent="0.25">
      <c r="B1714" s="21">
        <v>45660</v>
      </c>
      <c r="C1714" s="2" t="s">
        <v>1</v>
      </c>
      <c r="D1714" s="2" t="s">
        <v>1400</v>
      </c>
      <c r="E1714" s="2" t="s">
        <v>53</v>
      </c>
      <c r="F1714" s="2" t="s">
        <v>1395</v>
      </c>
      <c r="G1714" s="5">
        <v>-13</v>
      </c>
      <c r="H1714" s="5">
        <v>21.3</v>
      </c>
      <c r="I1714" s="5">
        <v>-276.89999999999998</v>
      </c>
      <c r="J1714" s="5">
        <v>-1664.7000000000003</v>
      </c>
      <c r="K1714" s="5" t="str" cm="1">
        <f t="array" ref="K1714">_xlfn.LET(_xlpm.d,UPPER(TRIM(CLEAN(SUBSTITUTE(F1714,CHAR(160),"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15" spans="2:11" x14ac:dyDescent="0.25">
      <c r="B1715" s="21">
        <v>45660</v>
      </c>
      <c r="C1715" s="2" t="s">
        <v>1</v>
      </c>
      <c r="D1715" s="2" t="s">
        <v>1401</v>
      </c>
      <c r="E1715" s="2" t="s">
        <v>53</v>
      </c>
      <c r="F1715" s="2" t="s">
        <v>1395</v>
      </c>
      <c r="G1715" s="5">
        <v>-20</v>
      </c>
      <c r="H1715" s="5">
        <v>21.3</v>
      </c>
      <c r="I1715" s="5">
        <v>-426</v>
      </c>
      <c r="J1715" s="5">
        <v>-2090.7000000000003</v>
      </c>
      <c r="K1715" s="5" t="str" cm="1">
        <f t="array" ref="K1715">_xlfn.LET(_xlpm.d,UPPER(TRIM(CLEAN(SUBSTITUTE(F1715,CHAR(160),"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16" spans="2:11" x14ac:dyDescent="0.25">
      <c r="B1716" s="21">
        <v>45660</v>
      </c>
      <c r="C1716" s="2" t="s">
        <v>1</v>
      </c>
      <c r="D1716" s="2" t="s">
        <v>1402</v>
      </c>
      <c r="E1716" s="2" t="s">
        <v>1403</v>
      </c>
      <c r="F1716" s="2" t="s">
        <v>1393</v>
      </c>
      <c r="G1716" s="5">
        <v>-1</v>
      </c>
      <c r="H1716" s="5">
        <v>99.95</v>
      </c>
      <c r="I1716" s="5">
        <v>-99.95</v>
      </c>
      <c r="J1716" s="5">
        <v>-2190.65</v>
      </c>
      <c r="K1716" s="5" t="str" cm="1">
        <f t="array" ref="K1716">_xlfn.LET(_xlpm.d,UPPER(TRIM(CLEAN(SUBSTITUTE(F1716,CHAR(160),"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17" spans="2:11" x14ac:dyDescent="0.25">
      <c r="B1717" s="21">
        <v>45660</v>
      </c>
      <c r="C1717" s="2" t="s">
        <v>1</v>
      </c>
      <c r="D1717" s="2" t="s">
        <v>1404</v>
      </c>
      <c r="E1717" s="2" t="s">
        <v>1016</v>
      </c>
      <c r="F1717" s="2" t="s">
        <v>1395</v>
      </c>
      <c r="G1717" s="5">
        <v>-96</v>
      </c>
      <c r="H1717" s="5">
        <v>21.3</v>
      </c>
      <c r="I1717" s="5">
        <v>-2044.8</v>
      </c>
      <c r="J1717" s="5">
        <v>-4235.45</v>
      </c>
      <c r="K1717" s="5" t="str" cm="1">
        <f t="array" ref="K1717">_xlfn.LET(_xlpm.d,UPPER(TRIM(CLEAN(SUBSTITUTE(F1717,CHAR(160),"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18" spans="2:11" x14ac:dyDescent="0.25">
      <c r="B1718" s="21">
        <v>45660</v>
      </c>
      <c r="C1718" s="2" t="s">
        <v>1</v>
      </c>
      <c r="D1718" s="2" t="s">
        <v>1405</v>
      </c>
      <c r="E1718" s="2" t="s">
        <v>97</v>
      </c>
      <c r="F1718" s="2" t="s">
        <v>1395</v>
      </c>
      <c r="G1718" s="5">
        <v>-11</v>
      </c>
      <c r="H1718" s="5">
        <v>21.3</v>
      </c>
      <c r="I1718" s="5">
        <v>-234.3</v>
      </c>
      <c r="J1718" s="5">
        <v>-4469.75</v>
      </c>
      <c r="K1718" s="5" t="str" cm="1">
        <f t="array" ref="K1718">_xlfn.LET(_xlpm.d,UPPER(TRIM(CLEAN(SUBSTITUTE(F1718,CHAR(160),"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19" spans="2:11" x14ac:dyDescent="0.25">
      <c r="B1719" s="21">
        <v>45663</v>
      </c>
      <c r="C1719" s="2" t="s">
        <v>1</v>
      </c>
      <c r="D1719" s="2" t="s">
        <v>1406</v>
      </c>
      <c r="E1719" s="2" t="s">
        <v>311</v>
      </c>
      <c r="F1719" s="2" t="s">
        <v>1393</v>
      </c>
      <c r="G1719" s="5">
        <v>-9</v>
      </c>
      <c r="H1719" s="5">
        <v>18.989999999999998</v>
      </c>
      <c r="I1719" s="5">
        <v>-170.91</v>
      </c>
      <c r="J1719" s="5">
        <v>-4640.66</v>
      </c>
      <c r="K1719" s="5" t="str" cm="1">
        <f t="array" ref="K1719">_xlfn.LET(_xlpm.d,UPPER(TRIM(CLEAN(SUBSTITUTE(F1719,CHAR(160),"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20" spans="2:11" x14ac:dyDescent="0.25">
      <c r="B1720" s="21">
        <v>45663</v>
      </c>
      <c r="C1720" s="2" t="s">
        <v>1</v>
      </c>
      <c r="D1720" s="2" t="s">
        <v>1407</v>
      </c>
      <c r="E1720" s="2" t="s">
        <v>791</v>
      </c>
      <c r="F1720" s="2" t="s">
        <v>1395</v>
      </c>
      <c r="G1720" s="5">
        <v>-4</v>
      </c>
      <c r="H1720" s="5">
        <v>21.3</v>
      </c>
      <c r="I1720" s="5">
        <v>-85.2</v>
      </c>
      <c r="J1720" s="5">
        <v>-4725.8599999999997</v>
      </c>
      <c r="K1720" s="5" t="str" cm="1">
        <f t="array" ref="K1720">_xlfn.LET(_xlpm.d,UPPER(TRIM(CLEAN(SUBSTITUTE(F1720,CHAR(160),"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21" spans="2:11" x14ac:dyDescent="0.25">
      <c r="B1721" s="21">
        <v>45663</v>
      </c>
      <c r="C1721" s="2" t="s">
        <v>1</v>
      </c>
      <c r="D1721" s="2" t="s">
        <v>1408</v>
      </c>
      <c r="E1721" s="2" t="s">
        <v>68</v>
      </c>
      <c r="F1721" s="2" t="s">
        <v>1395</v>
      </c>
      <c r="G1721" s="5">
        <v>-10</v>
      </c>
      <c r="H1721" s="5">
        <v>21.3</v>
      </c>
      <c r="I1721" s="5">
        <v>-213</v>
      </c>
      <c r="J1721" s="5">
        <v>-4938.8599999999997</v>
      </c>
      <c r="K1721" s="5" t="str" cm="1">
        <f t="array" ref="K1721">_xlfn.LET(_xlpm.d,UPPER(TRIM(CLEAN(SUBSTITUTE(F1721,CHAR(160),"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22" spans="2:11" x14ac:dyDescent="0.25">
      <c r="B1722" s="21">
        <v>45663</v>
      </c>
      <c r="C1722" s="2" t="s">
        <v>1</v>
      </c>
      <c r="D1722" s="2" t="s">
        <v>1409</v>
      </c>
      <c r="E1722" s="2" t="s">
        <v>465</v>
      </c>
      <c r="F1722" s="2" t="s">
        <v>1395</v>
      </c>
      <c r="G1722" s="5">
        <v>-4</v>
      </c>
      <c r="H1722" s="5">
        <v>21.3</v>
      </c>
      <c r="I1722" s="5">
        <v>-85.2</v>
      </c>
      <c r="J1722" s="5">
        <v>-5024.0599999999995</v>
      </c>
      <c r="K1722" s="5" t="str" cm="1">
        <f t="array" ref="K1722">_xlfn.LET(_xlpm.d,UPPER(TRIM(CLEAN(SUBSTITUTE(F1722,CHAR(160),"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23" spans="2:11" x14ac:dyDescent="0.25">
      <c r="B1723" s="21">
        <v>45664</v>
      </c>
      <c r="C1723" s="2" t="s">
        <v>1</v>
      </c>
      <c r="D1723" s="2" t="s">
        <v>1410</v>
      </c>
      <c r="E1723" s="2" t="s">
        <v>14</v>
      </c>
      <c r="F1723" s="2" t="s">
        <v>1395</v>
      </c>
      <c r="G1723" s="5">
        <v>-25</v>
      </c>
      <c r="H1723" s="5">
        <v>21.3</v>
      </c>
      <c r="I1723" s="5">
        <v>-532.5</v>
      </c>
      <c r="J1723" s="5">
        <v>-5556.5599999999995</v>
      </c>
      <c r="K1723" s="5" t="str" cm="1">
        <f t="array" ref="K1723">_xlfn.LET(_xlpm.d,UPPER(TRIM(CLEAN(SUBSTITUTE(F1723,CHAR(160),"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24" spans="2:11" x14ac:dyDescent="0.25">
      <c r="B1724" s="21">
        <v>45664</v>
      </c>
      <c r="C1724" s="2" t="s">
        <v>1</v>
      </c>
      <c r="D1724" s="2" t="s">
        <v>1411</v>
      </c>
      <c r="E1724" s="2" t="s">
        <v>72</v>
      </c>
      <c r="F1724" s="2" t="s">
        <v>1395</v>
      </c>
      <c r="G1724" s="5">
        <v>-1</v>
      </c>
      <c r="H1724" s="5">
        <v>21.3</v>
      </c>
      <c r="I1724" s="5">
        <v>-21.3</v>
      </c>
      <c r="J1724" s="5">
        <v>-5577.86</v>
      </c>
      <c r="K1724" s="5" t="str" cm="1">
        <f t="array" ref="K1724">_xlfn.LET(_xlpm.d,UPPER(TRIM(CLEAN(SUBSTITUTE(F1724,CHAR(160),"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25" spans="2:11" x14ac:dyDescent="0.25">
      <c r="B1725" s="21">
        <v>45664</v>
      </c>
      <c r="C1725" s="2" t="s">
        <v>1</v>
      </c>
      <c r="D1725" s="2" t="s">
        <v>823</v>
      </c>
      <c r="E1725" s="2" t="s">
        <v>807</v>
      </c>
      <c r="F1725" s="2" t="s">
        <v>1393</v>
      </c>
      <c r="G1725" s="5">
        <v>-13</v>
      </c>
      <c r="H1725" s="5">
        <v>19.75</v>
      </c>
      <c r="I1725" s="5">
        <v>-256.75</v>
      </c>
      <c r="J1725" s="5">
        <v>-5834.61</v>
      </c>
      <c r="K1725" s="5" t="str" cm="1">
        <f t="array" ref="K1725">_xlfn.LET(_xlpm.d,UPPER(TRIM(CLEAN(SUBSTITUTE(F1725,CHAR(160),"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26" spans="2:11" x14ac:dyDescent="0.25">
      <c r="B1726" s="21">
        <v>45664</v>
      </c>
      <c r="C1726" s="2" t="s">
        <v>1</v>
      </c>
      <c r="D1726" s="2" t="s">
        <v>1412</v>
      </c>
      <c r="E1726" s="2" t="s">
        <v>86</v>
      </c>
      <c r="F1726" s="2" t="s">
        <v>1395</v>
      </c>
      <c r="G1726" s="5">
        <v>-3</v>
      </c>
      <c r="H1726" s="5">
        <v>21.3</v>
      </c>
      <c r="I1726" s="5">
        <v>-63.9</v>
      </c>
      <c r="J1726" s="5">
        <v>-5898.5099999999993</v>
      </c>
      <c r="K1726" s="5" t="str" cm="1">
        <f t="array" ref="K1726">_xlfn.LET(_xlpm.d,UPPER(TRIM(CLEAN(SUBSTITUTE(F1726,CHAR(160),"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27" spans="2:11" x14ac:dyDescent="0.25">
      <c r="B1727" s="21">
        <v>45664</v>
      </c>
      <c r="C1727" s="2" t="s">
        <v>1</v>
      </c>
      <c r="D1727" s="2" t="s">
        <v>824</v>
      </c>
      <c r="E1727" s="2" t="s">
        <v>403</v>
      </c>
      <c r="F1727" s="2" t="s">
        <v>1395</v>
      </c>
      <c r="G1727" s="5">
        <v>-10</v>
      </c>
      <c r="H1727" s="5">
        <v>21.3</v>
      </c>
      <c r="I1727" s="5">
        <v>-213</v>
      </c>
      <c r="J1727" s="5">
        <v>-6111.5099999999993</v>
      </c>
      <c r="K1727" s="5" t="str" cm="1">
        <f t="array" ref="K1727">_xlfn.LET(_xlpm.d,UPPER(TRIM(CLEAN(SUBSTITUTE(F1727,CHAR(160),"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28" spans="2:11" x14ac:dyDescent="0.25">
      <c r="B1728" s="21">
        <v>45664</v>
      </c>
      <c r="C1728" s="2" t="s">
        <v>1</v>
      </c>
      <c r="D1728" s="2" t="s">
        <v>825</v>
      </c>
      <c r="E1728" s="2" t="s">
        <v>32</v>
      </c>
      <c r="F1728" s="2" t="s">
        <v>1395</v>
      </c>
      <c r="G1728" s="5">
        <v>-35</v>
      </c>
      <c r="H1728" s="5">
        <v>21.3</v>
      </c>
      <c r="I1728" s="5">
        <v>-745.5</v>
      </c>
      <c r="J1728" s="5">
        <v>-6857.0099999999993</v>
      </c>
      <c r="K1728" s="5" t="str" cm="1">
        <f t="array" ref="K1728">_xlfn.LET(_xlpm.d,UPPER(TRIM(CLEAN(SUBSTITUTE(F1728,CHAR(160),"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29" spans="2:11" x14ac:dyDescent="0.25">
      <c r="B1729" s="21">
        <v>45664</v>
      </c>
      <c r="C1729" s="2" t="s">
        <v>1</v>
      </c>
      <c r="D1729" s="2" t="s">
        <v>1413</v>
      </c>
      <c r="E1729" s="2" t="s">
        <v>32</v>
      </c>
      <c r="F1729" s="2" t="s">
        <v>1395</v>
      </c>
      <c r="G1729" s="5">
        <v>-17</v>
      </c>
      <c r="H1729" s="5">
        <v>21.3</v>
      </c>
      <c r="I1729" s="5">
        <v>-362.1</v>
      </c>
      <c r="J1729" s="5">
        <v>-7219.11</v>
      </c>
      <c r="K1729" s="5" t="str" cm="1">
        <f t="array" ref="K1729">_xlfn.LET(_xlpm.d,UPPER(TRIM(CLEAN(SUBSTITUTE(F1729,CHAR(160),"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30" spans="2:11" x14ac:dyDescent="0.25">
      <c r="B1730" s="21">
        <v>45664</v>
      </c>
      <c r="C1730" s="2" t="s">
        <v>1</v>
      </c>
      <c r="D1730" s="2" t="s">
        <v>826</v>
      </c>
      <c r="E1730" s="2" t="s">
        <v>60</v>
      </c>
      <c r="F1730" s="2" t="s">
        <v>1395</v>
      </c>
      <c r="G1730" s="5">
        <v>-5</v>
      </c>
      <c r="H1730" s="5">
        <v>21.3</v>
      </c>
      <c r="I1730" s="5">
        <v>-106.5</v>
      </c>
      <c r="J1730" s="5">
        <v>-7325.61</v>
      </c>
      <c r="K1730" s="5" t="str" cm="1">
        <f t="array" ref="K1730">_xlfn.LET(_xlpm.d,UPPER(TRIM(CLEAN(SUBSTITUTE(F1730,CHAR(160),"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31" spans="2:11" x14ac:dyDescent="0.25">
      <c r="B1731" s="21">
        <v>45664</v>
      </c>
      <c r="C1731" s="2" t="s">
        <v>1</v>
      </c>
      <c r="D1731" s="2" t="s">
        <v>1414</v>
      </c>
      <c r="E1731" s="2" t="s">
        <v>1130</v>
      </c>
      <c r="F1731" s="2" t="s">
        <v>1395</v>
      </c>
      <c r="G1731" s="5">
        <v>-42</v>
      </c>
      <c r="H1731" s="5">
        <v>21.3</v>
      </c>
      <c r="I1731" s="5">
        <v>-894.6</v>
      </c>
      <c r="J1731" s="5">
        <v>-8220.2099999999991</v>
      </c>
      <c r="K1731" s="5" t="str" cm="1">
        <f t="array" ref="K1731">_xlfn.LET(_xlpm.d,UPPER(TRIM(CLEAN(SUBSTITUTE(F1731,CHAR(160),"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32" spans="2:11" x14ac:dyDescent="0.25">
      <c r="B1732" s="21">
        <v>45664</v>
      </c>
      <c r="C1732" s="2" t="s">
        <v>1</v>
      </c>
      <c r="D1732" s="2" t="s">
        <v>1415</v>
      </c>
      <c r="E1732" s="2" t="s">
        <v>1130</v>
      </c>
      <c r="F1732" s="2" t="s">
        <v>1416</v>
      </c>
      <c r="G1732" s="5">
        <v>-16</v>
      </c>
      <c r="H1732" s="5">
        <v>21.3</v>
      </c>
      <c r="I1732" s="5">
        <v>-340.8</v>
      </c>
      <c r="J1732" s="5">
        <v>-8561.0099999999984</v>
      </c>
      <c r="K1732" s="5" t="str" cm="1">
        <f t="array" ref="K1732">_xlfn.LET(_xlpm.d,UPPER(TRIM(CLEAN(SUBSTITUTE(F1732,CHAR(160),"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33" spans="2:11" x14ac:dyDescent="0.25">
      <c r="B1733" s="21">
        <v>45665</v>
      </c>
      <c r="C1733" s="2" t="s">
        <v>1</v>
      </c>
      <c r="D1733" s="2" t="s">
        <v>1417</v>
      </c>
      <c r="E1733" s="2" t="s">
        <v>58</v>
      </c>
      <c r="F1733" s="2" t="s">
        <v>1395</v>
      </c>
      <c r="G1733" s="5">
        <v>-4</v>
      </c>
      <c r="H1733" s="5">
        <v>21.3</v>
      </c>
      <c r="I1733" s="5">
        <v>-85.2</v>
      </c>
      <c r="J1733" s="5">
        <v>-8646.2099999999991</v>
      </c>
      <c r="K1733" s="5" t="str" cm="1">
        <f t="array" ref="K1733">_xlfn.LET(_xlpm.d,UPPER(TRIM(CLEAN(SUBSTITUTE(F1733,CHAR(160),"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34" spans="2:11" x14ac:dyDescent="0.25">
      <c r="B1734" s="21">
        <v>45665</v>
      </c>
      <c r="C1734" s="2" t="s">
        <v>1</v>
      </c>
      <c r="D1734" s="2" t="s">
        <v>1418</v>
      </c>
      <c r="E1734" s="2" t="s">
        <v>660</v>
      </c>
      <c r="F1734" s="2" t="s">
        <v>1395</v>
      </c>
      <c r="G1734" s="5">
        <v>-25</v>
      </c>
      <c r="H1734" s="5">
        <v>21.3</v>
      </c>
      <c r="I1734" s="5">
        <v>-532.5</v>
      </c>
      <c r="J1734" s="5">
        <v>-9178.7099999999991</v>
      </c>
      <c r="K1734" s="5" t="str" cm="1">
        <f t="array" ref="K1734">_xlfn.LET(_xlpm.d,UPPER(TRIM(CLEAN(SUBSTITUTE(F1734,CHAR(160),"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35" spans="2:11" x14ac:dyDescent="0.25">
      <c r="B1735" s="21">
        <v>45665</v>
      </c>
      <c r="C1735" s="2" t="s">
        <v>1</v>
      </c>
      <c r="D1735" s="2" t="s">
        <v>827</v>
      </c>
      <c r="E1735" s="2" t="s">
        <v>40</v>
      </c>
      <c r="F1735" s="2" t="s">
        <v>1395</v>
      </c>
      <c r="G1735" s="5">
        <v>-5</v>
      </c>
      <c r="H1735" s="5">
        <v>21.3</v>
      </c>
      <c r="I1735" s="5">
        <v>-106.5</v>
      </c>
      <c r="J1735" s="5">
        <v>-9285.2099999999991</v>
      </c>
      <c r="K1735" s="5" t="str" cm="1">
        <f t="array" ref="K1735">_xlfn.LET(_xlpm.d,UPPER(TRIM(CLEAN(SUBSTITUTE(F1735,CHAR(160),"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36" spans="2:11" x14ac:dyDescent="0.25">
      <c r="B1736" s="21">
        <v>45665</v>
      </c>
      <c r="C1736" s="2" t="s">
        <v>1</v>
      </c>
      <c r="D1736" s="2" t="s">
        <v>1419</v>
      </c>
      <c r="E1736" s="2" t="s">
        <v>926</v>
      </c>
      <c r="F1736" s="2" t="s">
        <v>1393</v>
      </c>
      <c r="G1736" s="5">
        <v>-9</v>
      </c>
      <c r="H1736" s="5">
        <v>19.75</v>
      </c>
      <c r="I1736" s="5">
        <v>-177.75</v>
      </c>
      <c r="J1736" s="5">
        <v>-9462.9599999999991</v>
      </c>
      <c r="K1736" s="5" t="str" cm="1">
        <f t="array" ref="K1736">_xlfn.LET(_xlpm.d,UPPER(TRIM(CLEAN(SUBSTITUTE(F1736,CHAR(160),"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37" spans="2:11" x14ac:dyDescent="0.25">
      <c r="B1737" s="21">
        <v>45665</v>
      </c>
      <c r="C1737" s="2" t="s">
        <v>1</v>
      </c>
      <c r="D1737" s="2" t="s">
        <v>1420</v>
      </c>
      <c r="E1737" s="2" t="s">
        <v>202</v>
      </c>
      <c r="F1737" s="2" t="s">
        <v>1395</v>
      </c>
      <c r="G1737" s="5">
        <v>-16</v>
      </c>
      <c r="H1737" s="5">
        <v>21.3</v>
      </c>
      <c r="I1737" s="5">
        <v>-340.8</v>
      </c>
      <c r="J1737" s="5">
        <v>-9803.7599999999984</v>
      </c>
      <c r="K1737" s="5" t="str" cm="1">
        <f t="array" ref="K1737">_xlfn.LET(_xlpm.d,UPPER(TRIM(CLEAN(SUBSTITUTE(F1737,CHAR(160),"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38" spans="2:11" x14ac:dyDescent="0.25">
      <c r="B1738" s="21">
        <v>45666</v>
      </c>
      <c r="C1738" s="2" t="s">
        <v>1</v>
      </c>
      <c r="D1738" s="2" t="s">
        <v>1421</v>
      </c>
      <c r="E1738" s="2" t="s">
        <v>99</v>
      </c>
      <c r="F1738" s="2" t="s">
        <v>1395</v>
      </c>
      <c r="G1738" s="5">
        <v>-2</v>
      </c>
      <c r="H1738" s="5">
        <v>21.3</v>
      </c>
      <c r="I1738" s="5">
        <v>-42.6</v>
      </c>
      <c r="J1738" s="5">
        <v>-9846.3599999999988</v>
      </c>
      <c r="K1738" s="5" t="str" cm="1">
        <f t="array" ref="K1738">_xlfn.LET(_xlpm.d,UPPER(TRIM(CLEAN(SUBSTITUTE(F1738,CHAR(160),"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39" spans="2:11" x14ac:dyDescent="0.25">
      <c r="B1739" s="21">
        <v>45666</v>
      </c>
      <c r="C1739" s="2" t="s">
        <v>1</v>
      </c>
      <c r="D1739" s="2" t="s">
        <v>1422</v>
      </c>
      <c r="E1739" s="2" t="s">
        <v>68</v>
      </c>
      <c r="F1739" s="2" t="s">
        <v>1395</v>
      </c>
      <c r="G1739" s="5">
        <v>-42</v>
      </c>
      <c r="H1739" s="5">
        <v>21.3</v>
      </c>
      <c r="I1739" s="5">
        <v>-894.6</v>
      </c>
      <c r="J1739" s="5">
        <v>-10740.96</v>
      </c>
      <c r="K1739" s="5" t="str" cm="1">
        <f t="array" ref="K1739">_xlfn.LET(_xlpm.d,UPPER(TRIM(CLEAN(SUBSTITUTE(F1739,CHAR(160),"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40" spans="2:11" x14ac:dyDescent="0.25">
      <c r="B1740" s="21">
        <v>45666</v>
      </c>
      <c r="C1740" s="2" t="s">
        <v>1</v>
      </c>
      <c r="D1740" s="2" t="s">
        <v>555</v>
      </c>
      <c r="E1740" s="2" t="s">
        <v>19</v>
      </c>
      <c r="F1740" s="2" t="s">
        <v>1395</v>
      </c>
      <c r="G1740" s="5">
        <v>-8</v>
      </c>
      <c r="H1740" s="5">
        <v>21.3</v>
      </c>
      <c r="I1740" s="5">
        <v>-170.4</v>
      </c>
      <c r="J1740" s="5">
        <v>-10911.359999999999</v>
      </c>
      <c r="K1740" s="5" t="str" cm="1">
        <f t="array" ref="K1740">_xlfn.LET(_xlpm.d,UPPER(TRIM(CLEAN(SUBSTITUTE(F1740,CHAR(160),"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41" spans="2:11" x14ac:dyDescent="0.25">
      <c r="B1741" s="21">
        <v>45666</v>
      </c>
      <c r="C1741" s="2" t="s">
        <v>1</v>
      </c>
      <c r="D1741" s="2" t="s">
        <v>556</v>
      </c>
      <c r="E1741" s="2" t="s">
        <v>141</v>
      </c>
      <c r="F1741" s="2" t="s">
        <v>1395</v>
      </c>
      <c r="G1741" s="5">
        <v>-16</v>
      </c>
      <c r="H1741" s="5">
        <v>21.3</v>
      </c>
      <c r="I1741" s="5">
        <v>-340.8</v>
      </c>
      <c r="J1741" s="5">
        <v>-11252.159999999998</v>
      </c>
      <c r="K1741" s="5" t="str" cm="1">
        <f t="array" ref="K1741">_xlfn.LET(_xlpm.d,UPPER(TRIM(CLEAN(SUBSTITUTE(F1741,CHAR(160),"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42" spans="2:11" x14ac:dyDescent="0.25">
      <c r="B1742" s="21">
        <v>45666</v>
      </c>
      <c r="C1742" s="2" t="s">
        <v>1</v>
      </c>
      <c r="D1742" s="2" t="s">
        <v>1423</v>
      </c>
      <c r="E1742" s="2" t="s">
        <v>801</v>
      </c>
      <c r="F1742" s="2" t="s">
        <v>1393</v>
      </c>
      <c r="G1742" s="5">
        <v>-1</v>
      </c>
      <c r="H1742" s="5">
        <v>20.9</v>
      </c>
      <c r="I1742" s="5">
        <v>-20.9</v>
      </c>
      <c r="J1742" s="5">
        <v>-11273.059999999998</v>
      </c>
      <c r="K1742" s="5" t="str" cm="1">
        <f t="array" ref="K1742">_xlfn.LET(_xlpm.d,UPPER(TRIM(CLEAN(SUBSTITUTE(F1742,CHAR(160),"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43" spans="2:11" x14ac:dyDescent="0.25">
      <c r="B1743" s="21">
        <v>45666</v>
      </c>
      <c r="C1743" s="2" t="s">
        <v>1</v>
      </c>
      <c r="D1743" s="2" t="s">
        <v>1424</v>
      </c>
      <c r="E1743" s="2" t="s">
        <v>801</v>
      </c>
      <c r="F1743" s="2" t="s">
        <v>1393</v>
      </c>
      <c r="G1743" s="5">
        <v>-4</v>
      </c>
      <c r="H1743" s="5">
        <v>20.9</v>
      </c>
      <c r="I1743" s="5">
        <v>-83.6</v>
      </c>
      <c r="J1743" s="5">
        <v>-11356.659999999998</v>
      </c>
      <c r="K1743" s="5" t="str" cm="1">
        <f t="array" ref="K1743">_xlfn.LET(_xlpm.d,UPPER(TRIM(CLEAN(SUBSTITUTE(F1743,CHAR(160),"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44" spans="2:11" x14ac:dyDescent="0.25">
      <c r="B1744" s="21">
        <v>45666</v>
      </c>
      <c r="C1744" s="2" t="s">
        <v>1</v>
      </c>
      <c r="D1744" s="2" t="s">
        <v>1425</v>
      </c>
      <c r="E1744" s="2" t="s">
        <v>324</v>
      </c>
      <c r="F1744" s="2" t="s">
        <v>1393</v>
      </c>
      <c r="G1744" s="5">
        <v>-20</v>
      </c>
      <c r="H1744" s="5">
        <v>19.989999999999998</v>
      </c>
      <c r="I1744" s="5">
        <v>-399.8</v>
      </c>
      <c r="J1744" s="5">
        <v>-11756.459999999997</v>
      </c>
      <c r="K1744" s="5" t="str" cm="1">
        <f t="array" ref="K1744">_xlfn.LET(_xlpm.d,UPPER(TRIM(CLEAN(SUBSTITUTE(F1744,CHAR(160),"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45" spans="2:11" x14ac:dyDescent="0.25">
      <c r="B1745" s="21">
        <v>45667</v>
      </c>
      <c r="C1745" s="2" t="s">
        <v>1</v>
      </c>
      <c r="D1745" s="2" t="s">
        <v>1426</v>
      </c>
      <c r="E1745" s="2" t="s">
        <v>311</v>
      </c>
      <c r="F1745" s="2" t="s">
        <v>1393</v>
      </c>
      <c r="G1745" s="5">
        <v>-14</v>
      </c>
      <c r="H1745" s="5">
        <v>18.989999999999998</v>
      </c>
      <c r="I1745" s="5">
        <v>-265.86</v>
      </c>
      <c r="J1745" s="5">
        <v>-12022.319999999998</v>
      </c>
      <c r="K1745" s="5" t="str" cm="1">
        <f t="array" ref="K1745">_xlfn.LET(_xlpm.d,UPPER(TRIM(CLEAN(SUBSTITUTE(F1745,CHAR(160),"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46" spans="2:11" x14ac:dyDescent="0.25">
      <c r="B1746" s="21">
        <v>45667</v>
      </c>
      <c r="C1746" s="2" t="s">
        <v>1</v>
      </c>
      <c r="D1746" s="2" t="s">
        <v>1427</v>
      </c>
      <c r="E1746" s="2" t="s">
        <v>163</v>
      </c>
      <c r="F1746" s="2" t="s">
        <v>1395</v>
      </c>
      <c r="G1746" s="5">
        <v>-60</v>
      </c>
      <c r="H1746" s="5">
        <v>20.149999999999999</v>
      </c>
      <c r="I1746" s="5">
        <v>-1209</v>
      </c>
      <c r="J1746" s="5">
        <v>-13231.319999999998</v>
      </c>
      <c r="K1746" s="5" t="str" cm="1">
        <f t="array" ref="K1746">_xlfn.LET(_xlpm.d,UPPER(TRIM(CLEAN(SUBSTITUTE(F1746,CHAR(160),"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47" spans="2:11" x14ac:dyDescent="0.25">
      <c r="B1747" s="21">
        <v>45667</v>
      </c>
      <c r="C1747" s="2" t="s">
        <v>1</v>
      </c>
      <c r="D1747" s="2" t="s">
        <v>1428</v>
      </c>
      <c r="E1747" s="2" t="s">
        <v>62</v>
      </c>
      <c r="F1747" s="2" t="s">
        <v>1395</v>
      </c>
      <c r="G1747" s="5">
        <v>-13</v>
      </c>
      <c r="H1747" s="5">
        <v>21.3</v>
      </c>
      <c r="I1747" s="5">
        <v>-276.89999999999998</v>
      </c>
      <c r="J1747" s="5">
        <v>-13508.219999999998</v>
      </c>
      <c r="K1747" s="5" t="str" cm="1">
        <f t="array" ref="K1747">_xlfn.LET(_xlpm.d,UPPER(TRIM(CLEAN(SUBSTITUTE(F1747,CHAR(160),"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48" spans="2:11" x14ac:dyDescent="0.25">
      <c r="B1748" s="21">
        <v>45667</v>
      </c>
      <c r="C1748" s="2" t="s">
        <v>1</v>
      </c>
      <c r="D1748" s="2" t="s">
        <v>1429</v>
      </c>
      <c r="E1748" s="2" t="s">
        <v>76</v>
      </c>
      <c r="F1748" s="2" t="s">
        <v>1395</v>
      </c>
      <c r="G1748" s="5">
        <v>-31</v>
      </c>
      <c r="H1748" s="5">
        <v>21.3</v>
      </c>
      <c r="I1748" s="5">
        <v>-660.3</v>
      </c>
      <c r="J1748" s="5">
        <v>-14168.519999999997</v>
      </c>
      <c r="K1748" s="5" t="str" cm="1">
        <f t="array" ref="K1748">_xlfn.LET(_xlpm.d,UPPER(TRIM(CLEAN(SUBSTITUTE(F1748,CHAR(160),"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49" spans="2:11" x14ac:dyDescent="0.25">
      <c r="B1749" s="21">
        <v>45667</v>
      </c>
      <c r="C1749" s="2" t="s">
        <v>1</v>
      </c>
      <c r="D1749" s="2" t="s">
        <v>1430</v>
      </c>
      <c r="E1749" s="2" t="s">
        <v>53</v>
      </c>
      <c r="F1749" s="2" t="s">
        <v>1395</v>
      </c>
      <c r="G1749" s="5">
        <v>-22</v>
      </c>
      <c r="H1749" s="5">
        <v>21.3</v>
      </c>
      <c r="I1749" s="5">
        <v>-468.6</v>
      </c>
      <c r="J1749" s="5">
        <v>-14637.119999999997</v>
      </c>
      <c r="K1749" s="5" t="str" cm="1">
        <f t="array" ref="K1749">_xlfn.LET(_xlpm.d,UPPER(TRIM(CLEAN(SUBSTITUTE(F1749,CHAR(160),"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50" spans="2:11" x14ac:dyDescent="0.25">
      <c r="B1750" s="21">
        <v>45667</v>
      </c>
      <c r="C1750" s="2" t="s">
        <v>1</v>
      </c>
      <c r="D1750" s="2" t="s">
        <v>828</v>
      </c>
      <c r="E1750" s="2" t="s">
        <v>829</v>
      </c>
      <c r="F1750" s="2" t="s">
        <v>1395</v>
      </c>
      <c r="G1750" s="5">
        <v>-80</v>
      </c>
      <c r="H1750" s="5">
        <v>21.3</v>
      </c>
      <c r="I1750" s="5">
        <v>-1704</v>
      </c>
      <c r="J1750" s="5">
        <v>-16341.119999999997</v>
      </c>
      <c r="K1750" s="5" t="str" cm="1">
        <f t="array" ref="K1750">_xlfn.LET(_xlpm.d,UPPER(TRIM(CLEAN(SUBSTITUTE(F1750,CHAR(160),"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51" spans="2:11" x14ac:dyDescent="0.25">
      <c r="B1751" s="21">
        <v>45667</v>
      </c>
      <c r="C1751" s="2" t="s">
        <v>1</v>
      </c>
      <c r="D1751" s="2" t="s">
        <v>831</v>
      </c>
      <c r="E1751" s="2" t="s">
        <v>143</v>
      </c>
      <c r="F1751" s="2" t="s">
        <v>1393</v>
      </c>
      <c r="G1751" s="5">
        <v>-10</v>
      </c>
      <c r="H1751" s="5">
        <v>19.989999999999998</v>
      </c>
      <c r="I1751" s="5">
        <v>-199.9</v>
      </c>
      <c r="J1751" s="5">
        <v>-16541.019999999997</v>
      </c>
      <c r="K1751" s="5" t="str" cm="1">
        <f t="array" ref="K1751">_xlfn.LET(_xlpm.d,UPPER(TRIM(CLEAN(SUBSTITUTE(F1751,CHAR(160),"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52" spans="2:11" x14ac:dyDescent="0.25">
      <c r="B1752" s="21">
        <v>45667</v>
      </c>
      <c r="C1752" s="2" t="s">
        <v>1</v>
      </c>
      <c r="D1752" s="2" t="s">
        <v>1431</v>
      </c>
      <c r="E1752" s="2" t="s">
        <v>82</v>
      </c>
      <c r="F1752" s="2" t="s">
        <v>1395</v>
      </c>
      <c r="G1752" s="5">
        <v>-10</v>
      </c>
      <c r="H1752" s="5">
        <v>21.3</v>
      </c>
      <c r="I1752" s="5">
        <v>-213</v>
      </c>
      <c r="J1752" s="5">
        <v>-16754.019999999997</v>
      </c>
      <c r="K1752" s="5" t="str" cm="1">
        <f t="array" ref="K1752">_xlfn.LET(_xlpm.d,UPPER(TRIM(CLEAN(SUBSTITUTE(F1752,CHAR(160),"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53" spans="2:11" x14ac:dyDescent="0.25">
      <c r="B1753" s="21">
        <v>45670</v>
      </c>
      <c r="C1753" s="2" t="s">
        <v>1</v>
      </c>
      <c r="D1753" s="2" t="s">
        <v>693</v>
      </c>
      <c r="E1753" s="2" t="s">
        <v>49</v>
      </c>
      <c r="F1753" s="2" t="s">
        <v>1395</v>
      </c>
      <c r="G1753" s="5">
        <v>-41</v>
      </c>
      <c r="H1753" s="5">
        <v>21.3</v>
      </c>
      <c r="I1753" s="5">
        <v>-873.3</v>
      </c>
      <c r="J1753" s="5">
        <v>-17627.319999999996</v>
      </c>
      <c r="K1753" s="5" t="str" cm="1">
        <f t="array" ref="K1753">_xlfn.LET(_xlpm.d,UPPER(TRIM(CLEAN(SUBSTITUTE(F1753,CHAR(160),"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54" spans="2:11" x14ac:dyDescent="0.25">
      <c r="B1754" s="21">
        <v>45670</v>
      </c>
      <c r="C1754" s="2" t="s">
        <v>1</v>
      </c>
      <c r="D1754" s="2" t="s">
        <v>1432</v>
      </c>
      <c r="E1754" s="2" t="s">
        <v>791</v>
      </c>
      <c r="F1754" s="2" t="s">
        <v>1395</v>
      </c>
      <c r="G1754" s="5">
        <v>-7</v>
      </c>
      <c r="H1754" s="5">
        <v>21.3</v>
      </c>
      <c r="I1754" s="5">
        <v>-149.1</v>
      </c>
      <c r="J1754" s="5">
        <v>-17776.419999999995</v>
      </c>
      <c r="K1754" s="5" t="str" cm="1">
        <f t="array" ref="K1754">_xlfn.LET(_xlpm.d,UPPER(TRIM(CLEAN(SUBSTITUTE(F1754,CHAR(160),"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55" spans="2:11" x14ac:dyDescent="0.25">
      <c r="B1755" s="21">
        <v>45670</v>
      </c>
      <c r="C1755" s="2" t="s">
        <v>1</v>
      </c>
      <c r="D1755" s="2" t="s">
        <v>833</v>
      </c>
      <c r="E1755" s="2" t="s">
        <v>465</v>
      </c>
      <c r="F1755" s="2" t="s">
        <v>1395</v>
      </c>
      <c r="G1755" s="5">
        <v>-11</v>
      </c>
      <c r="H1755" s="5">
        <v>21.3</v>
      </c>
      <c r="I1755" s="5">
        <v>-234.3</v>
      </c>
      <c r="J1755" s="5">
        <v>-18010.719999999994</v>
      </c>
      <c r="K1755" s="5" t="str" cm="1">
        <f t="array" ref="K1755">_xlfn.LET(_xlpm.d,UPPER(TRIM(CLEAN(SUBSTITUTE(F1755,CHAR(160),"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56" spans="2:11" x14ac:dyDescent="0.25">
      <c r="B1756" s="21">
        <v>45670</v>
      </c>
      <c r="C1756" s="2" t="s">
        <v>1</v>
      </c>
      <c r="D1756" s="2" t="s">
        <v>1433</v>
      </c>
      <c r="E1756" s="2" t="s">
        <v>465</v>
      </c>
      <c r="F1756" s="2" t="s">
        <v>1395</v>
      </c>
      <c r="G1756" s="5">
        <v>-5</v>
      </c>
      <c r="H1756" s="5">
        <v>21.3</v>
      </c>
      <c r="I1756" s="5">
        <v>-106.5</v>
      </c>
      <c r="J1756" s="5">
        <v>-18117.219999999994</v>
      </c>
      <c r="K1756" s="5" t="str" cm="1">
        <f t="array" ref="K1756">_xlfn.LET(_xlpm.d,UPPER(TRIM(CLEAN(SUBSTITUTE(F1756,CHAR(160),"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57" spans="2:11" x14ac:dyDescent="0.25">
      <c r="B1757" s="21">
        <v>45670</v>
      </c>
      <c r="C1757" s="2" t="s">
        <v>1</v>
      </c>
      <c r="D1757" s="2" t="s">
        <v>335</v>
      </c>
      <c r="E1757" s="2" t="s">
        <v>99</v>
      </c>
      <c r="F1757" s="2" t="s">
        <v>1395</v>
      </c>
      <c r="G1757" s="5">
        <v>-2</v>
      </c>
      <c r="H1757" s="5">
        <v>21.3</v>
      </c>
      <c r="I1757" s="5">
        <v>-42.6</v>
      </c>
      <c r="J1757" s="5">
        <v>-18159.819999999992</v>
      </c>
      <c r="K1757" s="5" t="str" cm="1">
        <f t="array" ref="K1757">_xlfn.LET(_xlpm.d,UPPER(TRIM(CLEAN(SUBSTITUTE(F1757,CHAR(160),"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58" spans="2:11" x14ac:dyDescent="0.25">
      <c r="B1758" s="21">
        <v>45671</v>
      </c>
      <c r="C1758" s="2" t="s">
        <v>1</v>
      </c>
      <c r="D1758" s="2" t="s">
        <v>835</v>
      </c>
      <c r="E1758" s="2" t="s">
        <v>72</v>
      </c>
      <c r="F1758" s="2" t="s">
        <v>1395</v>
      </c>
      <c r="G1758" s="5">
        <v>-2</v>
      </c>
      <c r="H1758" s="5">
        <v>21.3</v>
      </c>
      <c r="I1758" s="5">
        <v>-42.6</v>
      </c>
      <c r="J1758" s="5">
        <v>-18202.419999999991</v>
      </c>
      <c r="K1758" s="5" t="str" cm="1">
        <f t="array" ref="K1758">_xlfn.LET(_xlpm.d,UPPER(TRIM(CLEAN(SUBSTITUTE(F1758,CHAR(160),"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59" spans="2:11" x14ac:dyDescent="0.25">
      <c r="B1759" s="21">
        <v>45671</v>
      </c>
      <c r="C1759" s="2" t="s">
        <v>1</v>
      </c>
      <c r="D1759" s="2" t="s">
        <v>1434</v>
      </c>
      <c r="E1759" s="2" t="s">
        <v>29</v>
      </c>
      <c r="F1759" s="2" t="s">
        <v>1395</v>
      </c>
      <c r="G1759" s="5">
        <v>-32</v>
      </c>
      <c r="H1759" s="5">
        <v>21.3</v>
      </c>
      <c r="I1759" s="5">
        <v>-681.6</v>
      </c>
      <c r="J1759" s="5">
        <v>-18884.01999999999</v>
      </c>
      <c r="K1759" s="5" t="str" cm="1">
        <f t="array" ref="K1759">_xlfn.LET(_xlpm.d,UPPER(TRIM(CLEAN(SUBSTITUTE(F1759,CHAR(160),"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60" spans="2:11" x14ac:dyDescent="0.25">
      <c r="B1760" s="21">
        <v>45671</v>
      </c>
      <c r="C1760" s="2" t="s">
        <v>1</v>
      </c>
      <c r="D1760" s="2" t="s">
        <v>1435</v>
      </c>
      <c r="E1760" s="2" t="s">
        <v>807</v>
      </c>
      <c r="F1760" s="2" t="s">
        <v>1393</v>
      </c>
      <c r="G1760" s="5">
        <v>-18</v>
      </c>
      <c r="H1760" s="5">
        <v>19.75</v>
      </c>
      <c r="I1760" s="5">
        <v>-355.5</v>
      </c>
      <c r="J1760" s="5">
        <v>-19239.51999999999</v>
      </c>
      <c r="K1760" s="5" t="str" cm="1">
        <f t="array" ref="K1760">_xlfn.LET(_xlpm.d,UPPER(TRIM(CLEAN(SUBSTITUTE(F1760,CHAR(160),"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61" spans="2:11" x14ac:dyDescent="0.25">
      <c r="B1761" s="21">
        <v>45671</v>
      </c>
      <c r="C1761" s="2" t="s">
        <v>1</v>
      </c>
      <c r="D1761" s="2" t="s">
        <v>1436</v>
      </c>
      <c r="E1761" s="2" t="s">
        <v>153</v>
      </c>
      <c r="F1761" s="2" t="s">
        <v>1395</v>
      </c>
      <c r="G1761" s="5">
        <v>-12</v>
      </c>
      <c r="H1761" s="5">
        <v>21.3</v>
      </c>
      <c r="I1761" s="5">
        <v>-255.6</v>
      </c>
      <c r="J1761" s="5">
        <v>-19495.119999999988</v>
      </c>
      <c r="K1761" s="5" t="str" cm="1">
        <f t="array" ref="K1761">_xlfn.LET(_xlpm.d,UPPER(TRIM(CLEAN(SUBSTITUTE(F1761,CHAR(160),"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62" spans="2:11" x14ac:dyDescent="0.25">
      <c r="B1762" s="21">
        <v>45671</v>
      </c>
      <c r="C1762" s="2" t="s">
        <v>1</v>
      </c>
      <c r="D1762" s="2" t="s">
        <v>836</v>
      </c>
      <c r="E1762" s="2" t="s">
        <v>9</v>
      </c>
      <c r="F1762" s="2" t="s">
        <v>1416</v>
      </c>
      <c r="G1762" s="5">
        <v>-28</v>
      </c>
      <c r="H1762" s="5">
        <v>21.3</v>
      </c>
      <c r="I1762" s="5">
        <v>-596.4</v>
      </c>
      <c r="J1762" s="5">
        <v>-20091.51999999999</v>
      </c>
      <c r="K1762" s="5" t="str" cm="1">
        <f t="array" ref="K1762">_xlfn.LET(_xlpm.d,UPPER(TRIM(CLEAN(SUBSTITUTE(F1762,CHAR(160),"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63" spans="2:11" x14ac:dyDescent="0.25">
      <c r="B1763" s="21">
        <v>45671</v>
      </c>
      <c r="C1763" s="2" t="s">
        <v>1</v>
      </c>
      <c r="D1763" s="2" t="s">
        <v>1325</v>
      </c>
      <c r="E1763" s="2" t="s">
        <v>95</v>
      </c>
      <c r="F1763" s="2" t="s">
        <v>1395</v>
      </c>
      <c r="G1763" s="5">
        <v>-1</v>
      </c>
      <c r="H1763" s="5">
        <v>21.3</v>
      </c>
      <c r="I1763" s="5">
        <v>-21.3</v>
      </c>
      <c r="J1763" s="5">
        <v>-20112.819999999989</v>
      </c>
      <c r="K1763" s="5" t="str" cm="1">
        <f t="array" ref="K1763">_xlfn.LET(_xlpm.d,UPPER(TRIM(CLEAN(SUBSTITUTE(F1763,CHAR(160),"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64" spans="2:11" x14ac:dyDescent="0.25">
      <c r="B1764" s="21">
        <v>45671</v>
      </c>
      <c r="C1764" s="2" t="s">
        <v>1</v>
      </c>
      <c r="D1764" s="2" t="s">
        <v>837</v>
      </c>
      <c r="E1764" s="2" t="s">
        <v>403</v>
      </c>
      <c r="F1764" s="2" t="s">
        <v>1395</v>
      </c>
      <c r="G1764" s="5">
        <v>-8</v>
      </c>
      <c r="H1764" s="5">
        <v>21.3</v>
      </c>
      <c r="I1764" s="5">
        <v>-170.4</v>
      </c>
      <c r="J1764" s="5">
        <v>-20283.21999999999</v>
      </c>
      <c r="K1764" s="5" t="str" cm="1">
        <f t="array" ref="K1764">_xlfn.LET(_xlpm.d,UPPER(TRIM(CLEAN(SUBSTITUTE(F1764,CHAR(160),"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65" spans="2:11" x14ac:dyDescent="0.25">
      <c r="B1765" s="21">
        <v>45671</v>
      </c>
      <c r="C1765" s="2" t="s">
        <v>1</v>
      </c>
      <c r="D1765" s="2" t="s">
        <v>1437</v>
      </c>
      <c r="E1765" s="2" t="s">
        <v>3</v>
      </c>
      <c r="F1765" s="2" t="s">
        <v>1393</v>
      </c>
      <c r="G1765" s="5">
        <v>-10</v>
      </c>
      <c r="H1765" s="5">
        <v>19.989999999999998</v>
      </c>
      <c r="I1765" s="5">
        <v>-199.9</v>
      </c>
      <c r="J1765" s="5">
        <v>-20483.119999999992</v>
      </c>
      <c r="K1765" s="5" t="str" cm="1">
        <f t="array" ref="K1765">_xlfn.LET(_xlpm.d,UPPER(TRIM(CLEAN(SUBSTITUTE(F1765,CHAR(160),"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66" spans="2:11" x14ac:dyDescent="0.25">
      <c r="B1766" s="21">
        <v>45671</v>
      </c>
      <c r="C1766" s="2" t="s">
        <v>1</v>
      </c>
      <c r="D1766" s="2" t="s">
        <v>337</v>
      </c>
      <c r="E1766" s="2" t="s">
        <v>89</v>
      </c>
      <c r="F1766" s="2" t="s">
        <v>1395</v>
      </c>
      <c r="G1766" s="5">
        <v>-7</v>
      </c>
      <c r="H1766" s="5">
        <v>21.3</v>
      </c>
      <c r="I1766" s="5">
        <v>-149.1</v>
      </c>
      <c r="J1766" s="5">
        <v>-20632.21999999999</v>
      </c>
      <c r="K1766" s="5" t="str" cm="1">
        <f t="array" ref="K1766">_xlfn.LET(_xlpm.d,UPPER(TRIM(CLEAN(SUBSTITUTE(F1766,CHAR(160),"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67" spans="2:11" x14ac:dyDescent="0.25">
      <c r="B1767" s="21">
        <v>45671</v>
      </c>
      <c r="C1767" s="2" t="s">
        <v>1</v>
      </c>
      <c r="D1767" s="2" t="s">
        <v>610</v>
      </c>
      <c r="E1767" s="2" t="s">
        <v>433</v>
      </c>
      <c r="F1767" s="2" t="s">
        <v>1395</v>
      </c>
      <c r="G1767" s="5">
        <v>-29</v>
      </c>
      <c r="H1767" s="5">
        <v>21.3</v>
      </c>
      <c r="I1767" s="5">
        <v>-617.70000000000005</v>
      </c>
      <c r="J1767" s="5">
        <v>-21249.919999999991</v>
      </c>
      <c r="K1767" s="5" t="str" cm="1">
        <f t="array" ref="K1767">_xlfn.LET(_xlpm.d,UPPER(TRIM(CLEAN(SUBSTITUTE(F1767,CHAR(160),"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68" spans="2:11" x14ac:dyDescent="0.25">
      <c r="B1768" s="21">
        <v>45671</v>
      </c>
      <c r="C1768" s="2" t="s">
        <v>1</v>
      </c>
      <c r="D1768" s="2" t="s">
        <v>756</v>
      </c>
      <c r="E1768" s="2" t="s">
        <v>35</v>
      </c>
      <c r="F1768" s="2" t="s">
        <v>1395</v>
      </c>
      <c r="G1768" s="5">
        <v>-149</v>
      </c>
      <c r="H1768" s="5">
        <v>21.3</v>
      </c>
      <c r="I1768" s="5">
        <v>-3173.7</v>
      </c>
      <c r="J1768" s="5">
        <v>-24423.619999999992</v>
      </c>
      <c r="K1768" s="5" t="str" cm="1">
        <f t="array" ref="K1768">_xlfn.LET(_xlpm.d,UPPER(TRIM(CLEAN(SUBSTITUTE(F1768,CHAR(160),"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69" spans="2:11" x14ac:dyDescent="0.25">
      <c r="B1769" s="21">
        <v>45672</v>
      </c>
      <c r="C1769" s="2" t="s">
        <v>1</v>
      </c>
      <c r="D1769" s="2" t="s">
        <v>1438</v>
      </c>
      <c r="E1769" s="2" t="s">
        <v>14</v>
      </c>
      <c r="F1769" s="2" t="s">
        <v>1395</v>
      </c>
      <c r="G1769" s="5">
        <v>-70</v>
      </c>
      <c r="H1769" s="5">
        <v>21.3</v>
      </c>
      <c r="I1769" s="5">
        <v>-1491</v>
      </c>
      <c r="J1769" s="5">
        <v>-25914.619999999992</v>
      </c>
      <c r="K1769" s="5" t="str" cm="1">
        <f t="array" ref="K1769">_xlfn.LET(_xlpm.d,UPPER(TRIM(CLEAN(SUBSTITUTE(F1769,CHAR(160),"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70" spans="2:11" x14ac:dyDescent="0.25">
      <c r="B1770" s="21">
        <v>45672</v>
      </c>
      <c r="C1770" s="2" t="s">
        <v>1</v>
      </c>
      <c r="D1770" s="2" t="s">
        <v>1439</v>
      </c>
      <c r="E1770" s="2" t="s">
        <v>97</v>
      </c>
      <c r="F1770" s="2" t="s">
        <v>1395</v>
      </c>
      <c r="G1770" s="5">
        <v>-9</v>
      </c>
      <c r="H1770" s="5">
        <v>21.3</v>
      </c>
      <c r="I1770" s="5">
        <v>-191.7</v>
      </c>
      <c r="J1770" s="5">
        <v>-26106.319999999992</v>
      </c>
      <c r="K1770" s="5" t="str" cm="1">
        <f t="array" ref="K1770">_xlfn.LET(_xlpm.d,UPPER(TRIM(CLEAN(SUBSTITUTE(F1770,CHAR(160),"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71" spans="2:11" x14ac:dyDescent="0.25">
      <c r="B1771" s="21">
        <v>45672</v>
      </c>
      <c r="C1771" s="2" t="s">
        <v>1</v>
      </c>
      <c r="D1771" s="2" t="s">
        <v>1440</v>
      </c>
      <c r="E1771" s="2" t="s">
        <v>816</v>
      </c>
      <c r="F1771" s="2" t="s">
        <v>1393</v>
      </c>
      <c r="G1771" s="5">
        <v>-4</v>
      </c>
      <c r="H1771" s="5">
        <v>19.75</v>
      </c>
      <c r="I1771" s="5">
        <v>-79</v>
      </c>
      <c r="J1771" s="5">
        <v>-26185.319999999992</v>
      </c>
      <c r="K1771" s="5" t="str" cm="1">
        <f t="array" ref="K1771">_xlfn.LET(_xlpm.d,UPPER(TRIM(CLEAN(SUBSTITUTE(F1771,CHAR(160),"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72" spans="2:11" x14ac:dyDescent="0.25">
      <c r="B1772" s="21">
        <v>45673</v>
      </c>
      <c r="C1772" s="2" t="s">
        <v>1</v>
      </c>
      <c r="D1772" s="2" t="s">
        <v>1441</v>
      </c>
      <c r="E1772" s="2" t="s">
        <v>74</v>
      </c>
      <c r="F1772" s="2" t="s">
        <v>1393</v>
      </c>
      <c r="G1772" s="5">
        <v>-32</v>
      </c>
      <c r="H1772" s="5">
        <v>21.3</v>
      </c>
      <c r="I1772" s="5">
        <v>-681.6</v>
      </c>
      <c r="J1772" s="5">
        <v>-26866.919999999991</v>
      </c>
      <c r="K1772" s="5" t="str" cm="1">
        <f t="array" ref="K1772">_xlfn.LET(_xlpm.d,UPPER(TRIM(CLEAN(SUBSTITUTE(F1772,CHAR(160),"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73" spans="2:11" x14ac:dyDescent="0.25">
      <c r="B1773" s="21">
        <v>45673</v>
      </c>
      <c r="C1773" s="2" t="s">
        <v>1</v>
      </c>
      <c r="D1773" s="2" t="s">
        <v>1442</v>
      </c>
      <c r="E1773" s="2" t="s">
        <v>465</v>
      </c>
      <c r="F1773" s="2" t="s">
        <v>1395</v>
      </c>
      <c r="G1773" s="5">
        <v>-10</v>
      </c>
      <c r="H1773" s="5">
        <v>21.3</v>
      </c>
      <c r="I1773" s="5">
        <v>-213</v>
      </c>
      <c r="J1773" s="5">
        <v>-27079.919999999991</v>
      </c>
      <c r="K1773" s="5" t="str" cm="1">
        <f t="array" ref="K1773">_xlfn.LET(_xlpm.d,UPPER(TRIM(CLEAN(SUBSTITUTE(F1773,CHAR(160),"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74" spans="2:11" x14ac:dyDescent="0.25">
      <c r="B1774" s="21">
        <v>45673</v>
      </c>
      <c r="C1774" s="2" t="s">
        <v>1</v>
      </c>
      <c r="D1774" s="2" t="s">
        <v>1443</v>
      </c>
      <c r="E1774" s="2" t="s">
        <v>465</v>
      </c>
      <c r="F1774" s="2" t="s">
        <v>1395</v>
      </c>
      <c r="G1774" s="5">
        <v>-25</v>
      </c>
      <c r="H1774" s="5">
        <v>21.3</v>
      </c>
      <c r="I1774" s="5">
        <v>-532.5</v>
      </c>
      <c r="J1774" s="5">
        <v>-27612.419999999991</v>
      </c>
      <c r="K1774" s="5" t="str" cm="1">
        <f t="array" ref="K1774">_xlfn.LET(_xlpm.d,UPPER(TRIM(CLEAN(SUBSTITUTE(F1774,CHAR(160),"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75" spans="2:11" x14ac:dyDescent="0.25">
      <c r="B1775" s="21">
        <v>45673</v>
      </c>
      <c r="C1775" s="2" t="s">
        <v>1</v>
      </c>
      <c r="D1775" s="2" t="s">
        <v>558</v>
      </c>
      <c r="E1775" s="2" t="s">
        <v>68</v>
      </c>
      <c r="F1775" s="2" t="s">
        <v>1395</v>
      </c>
      <c r="G1775" s="5">
        <v>-26</v>
      </c>
      <c r="H1775" s="5">
        <v>21.3</v>
      </c>
      <c r="I1775" s="5">
        <v>-553.79999999999995</v>
      </c>
      <c r="J1775" s="5">
        <v>-28166.21999999999</v>
      </c>
      <c r="K1775" s="5" t="str" cm="1">
        <f t="array" ref="K1775">_xlfn.LET(_xlpm.d,UPPER(TRIM(CLEAN(SUBSTITUTE(F1775,CHAR(160),"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76" spans="2:11" x14ac:dyDescent="0.25">
      <c r="B1776" s="21">
        <v>45673</v>
      </c>
      <c r="C1776" s="2" t="s">
        <v>1</v>
      </c>
      <c r="D1776" s="2" t="s">
        <v>842</v>
      </c>
      <c r="E1776" s="2" t="s">
        <v>19</v>
      </c>
      <c r="F1776" s="2" t="s">
        <v>1395</v>
      </c>
      <c r="G1776" s="5">
        <v>-7</v>
      </c>
      <c r="H1776" s="5">
        <v>21.3</v>
      </c>
      <c r="I1776" s="5">
        <v>-149.1</v>
      </c>
      <c r="J1776" s="5">
        <v>-28315.319999999989</v>
      </c>
      <c r="K1776" s="5" t="str" cm="1">
        <f t="array" ref="K1776">_xlfn.LET(_xlpm.d,UPPER(TRIM(CLEAN(SUBSTITUTE(F1776,CHAR(160),"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77" spans="2:11" x14ac:dyDescent="0.25">
      <c r="B1777" s="21">
        <v>45673</v>
      </c>
      <c r="C1777" s="2" t="s">
        <v>1</v>
      </c>
      <c r="D1777" s="2" t="s">
        <v>338</v>
      </c>
      <c r="E1777" s="2" t="s">
        <v>129</v>
      </c>
      <c r="F1777" s="2" t="s">
        <v>1395</v>
      </c>
      <c r="G1777" s="5">
        <v>-5</v>
      </c>
      <c r="H1777" s="5">
        <v>21.3</v>
      </c>
      <c r="I1777" s="5">
        <v>-106.5</v>
      </c>
      <c r="J1777" s="5">
        <v>-28421.819999999989</v>
      </c>
      <c r="K1777" s="5" t="str" cm="1">
        <f t="array" ref="K1777">_xlfn.LET(_xlpm.d,UPPER(TRIM(CLEAN(SUBSTITUTE(F1777,CHAR(160),"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78" spans="2:11" x14ac:dyDescent="0.25">
      <c r="B1778" s="21">
        <v>45673</v>
      </c>
      <c r="C1778" s="2" t="s">
        <v>1</v>
      </c>
      <c r="D1778" s="2" t="s">
        <v>843</v>
      </c>
      <c r="E1778" s="2" t="s">
        <v>844</v>
      </c>
      <c r="F1778" s="2" t="s">
        <v>1393</v>
      </c>
      <c r="G1778" s="5">
        <v>-10</v>
      </c>
      <c r="H1778" s="5">
        <v>19.75</v>
      </c>
      <c r="I1778" s="5">
        <v>-197.5</v>
      </c>
      <c r="J1778" s="5">
        <v>-28619.319999999989</v>
      </c>
      <c r="K1778" s="5" t="str" cm="1">
        <f t="array" ref="K1778">_xlfn.LET(_xlpm.d,UPPER(TRIM(CLEAN(SUBSTITUTE(F1778,CHAR(160),"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79" spans="2:11" x14ac:dyDescent="0.25">
      <c r="B1779" s="21">
        <v>45673</v>
      </c>
      <c r="C1779" s="2" t="s">
        <v>1</v>
      </c>
      <c r="D1779" s="2" t="s">
        <v>1444</v>
      </c>
      <c r="E1779" s="2" t="s">
        <v>324</v>
      </c>
      <c r="F1779" s="2" t="s">
        <v>1393</v>
      </c>
      <c r="G1779" s="5">
        <v>-16</v>
      </c>
      <c r="H1779" s="5">
        <v>19.989999999999998</v>
      </c>
      <c r="I1779" s="5">
        <v>-319.83999999999997</v>
      </c>
      <c r="J1779" s="5">
        <v>-28939.159999999989</v>
      </c>
      <c r="K1779" s="5" t="str" cm="1">
        <f t="array" ref="K1779">_xlfn.LET(_xlpm.d,UPPER(TRIM(CLEAN(SUBSTITUTE(F1779,CHAR(160),"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80" spans="2:11" x14ac:dyDescent="0.25">
      <c r="B1780" s="21">
        <v>45674</v>
      </c>
      <c r="C1780" s="2" t="s">
        <v>1</v>
      </c>
      <c r="D1780" s="2" t="s">
        <v>1445</v>
      </c>
      <c r="E1780" s="2" t="s">
        <v>1130</v>
      </c>
      <c r="F1780" s="2" t="s">
        <v>1395</v>
      </c>
      <c r="G1780" s="5">
        <v>-32</v>
      </c>
      <c r="H1780" s="5">
        <v>21.3</v>
      </c>
      <c r="I1780" s="5">
        <v>-681.6</v>
      </c>
      <c r="J1780" s="5">
        <v>-29620.759999999987</v>
      </c>
      <c r="K1780" s="5" t="str" cm="1">
        <f t="array" ref="K1780">_xlfn.LET(_xlpm.d,UPPER(TRIM(CLEAN(SUBSTITUTE(F1780,CHAR(160),"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81" spans="2:11" x14ac:dyDescent="0.25">
      <c r="B1781" s="21">
        <v>45674</v>
      </c>
      <c r="C1781" s="2" t="s">
        <v>1</v>
      </c>
      <c r="D1781" s="2" t="s">
        <v>1446</v>
      </c>
      <c r="E1781" s="2" t="s">
        <v>202</v>
      </c>
      <c r="F1781" s="2" t="s">
        <v>1395</v>
      </c>
      <c r="G1781" s="5">
        <v>-16</v>
      </c>
      <c r="H1781" s="5">
        <v>21.3</v>
      </c>
      <c r="I1781" s="5">
        <v>-340.8</v>
      </c>
      <c r="J1781" s="5">
        <v>-29961.559999999987</v>
      </c>
      <c r="K1781" s="5" t="str" cm="1">
        <f t="array" ref="K1781">_xlfn.LET(_xlpm.d,UPPER(TRIM(CLEAN(SUBSTITUTE(F1781,CHAR(160),"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82" spans="2:11" x14ac:dyDescent="0.25">
      <c r="B1782" s="21">
        <v>45674</v>
      </c>
      <c r="C1782" s="2" t="s">
        <v>1</v>
      </c>
      <c r="D1782" s="2" t="s">
        <v>845</v>
      </c>
      <c r="E1782" s="2" t="s">
        <v>53</v>
      </c>
      <c r="F1782" s="2" t="s">
        <v>1395</v>
      </c>
      <c r="G1782" s="5">
        <v>-26</v>
      </c>
      <c r="H1782" s="5">
        <v>21.3</v>
      </c>
      <c r="I1782" s="5">
        <v>-553.79999999999995</v>
      </c>
      <c r="J1782" s="5">
        <v>-30515.359999999986</v>
      </c>
      <c r="K1782" s="5" t="str" cm="1">
        <f t="array" ref="K1782">_xlfn.LET(_xlpm.d,UPPER(TRIM(CLEAN(SUBSTITUTE(F1782,CHAR(160),"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83" spans="2:11" x14ac:dyDescent="0.25">
      <c r="B1783" s="21">
        <v>45674</v>
      </c>
      <c r="C1783" s="2" t="s">
        <v>1</v>
      </c>
      <c r="D1783" s="2" t="s">
        <v>1447</v>
      </c>
      <c r="E1783" s="2" t="s">
        <v>24</v>
      </c>
      <c r="F1783" s="2" t="s">
        <v>1395</v>
      </c>
      <c r="G1783" s="5">
        <v>-20</v>
      </c>
      <c r="H1783" s="5">
        <v>21.3</v>
      </c>
      <c r="I1783" s="5">
        <v>-426</v>
      </c>
      <c r="J1783" s="5">
        <v>-30941.359999999986</v>
      </c>
      <c r="K1783" s="5" t="str" cm="1">
        <f t="array" ref="K1783">_xlfn.LET(_xlpm.d,UPPER(TRIM(CLEAN(SUBSTITUTE(F1783,CHAR(160),"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84" spans="2:11" x14ac:dyDescent="0.25">
      <c r="B1784" s="21">
        <v>45674</v>
      </c>
      <c r="C1784" s="2" t="s">
        <v>1</v>
      </c>
      <c r="D1784" s="2" t="s">
        <v>339</v>
      </c>
      <c r="E1784" s="2" t="s">
        <v>82</v>
      </c>
      <c r="F1784" s="2" t="s">
        <v>1395</v>
      </c>
      <c r="G1784" s="5">
        <v>-17</v>
      </c>
      <c r="H1784" s="5">
        <v>21.3</v>
      </c>
      <c r="I1784" s="5">
        <v>-362.1</v>
      </c>
      <c r="J1784" s="5">
        <v>-31303.459999999985</v>
      </c>
      <c r="K1784" s="5" t="str" cm="1">
        <f t="array" ref="K1784">_xlfn.LET(_xlpm.d,UPPER(TRIM(CLEAN(SUBSTITUTE(F1784,CHAR(160),"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85" spans="2:11" x14ac:dyDescent="0.25">
      <c r="B1785" s="21">
        <v>45674</v>
      </c>
      <c r="C1785" s="2" t="s">
        <v>1</v>
      </c>
      <c r="D1785" s="2" t="s">
        <v>1448</v>
      </c>
      <c r="E1785" s="2" t="s">
        <v>76</v>
      </c>
      <c r="F1785" s="2" t="s">
        <v>1395</v>
      </c>
      <c r="G1785" s="5">
        <v>-10</v>
      </c>
      <c r="H1785" s="5">
        <v>21.3</v>
      </c>
      <c r="I1785" s="5">
        <v>-213</v>
      </c>
      <c r="J1785" s="5">
        <v>-31516.459999999985</v>
      </c>
      <c r="K1785" s="5" t="str" cm="1">
        <f t="array" ref="K1785">_xlfn.LET(_xlpm.d,UPPER(TRIM(CLEAN(SUBSTITUTE(F1785,CHAR(160),"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86" spans="2:11" x14ac:dyDescent="0.25">
      <c r="B1786" s="21">
        <v>45674</v>
      </c>
      <c r="C1786" s="2" t="s">
        <v>1</v>
      </c>
      <c r="D1786" s="2" t="s">
        <v>846</v>
      </c>
      <c r="E1786" s="2" t="s">
        <v>143</v>
      </c>
      <c r="F1786" s="2" t="s">
        <v>1393</v>
      </c>
      <c r="G1786" s="5">
        <v>-6</v>
      </c>
      <c r="H1786" s="5">
        <v>19.989999999999998</v>
      </c>
      <c r="I1786" s="5">
        <v>-119.94</v>
      </c>
      <c r="J1786" s="5">
        <v>-31636.399999999983</v>
      </c>
      <c r="K1786" s="5" t="str" cm="1">
        <f t="array" ref="K1786">_xlfn.LET(_xlpm.d,UPPER(TRIM(CLEAN(SUBSTITUTE(F1786,CHAR(160),"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87" spans="2:11" x14ac:dyDescent="0.25">
      <c r="B1787" s="21">
        <v>45674</v>
      </c>
      <c r="C1787" s="2" t="s">
        <v>1</v>
      </c>
      <c r="D1787" s="2" t="s">
        <v>1449</v>
      </c>
      <c r="E1787" s="2" t="s">
        <v>9</v>
      </c>
      <c r="F1787" s="2" t="s">
        <v>1395</v>
      </c>
      <c r="G1787" s="5">
        <v>-20</v>
      </c>
      <c r="H1787" s="5">
        <v>21.3</v>
      </c>
      <c r="I1787" s="5">
        <v>-426</v>
      </c>
      <c r="J1787" s="5">
        <v>-32062.399999999983</v>
      </c>
      <c r="K1787" s="5" t="str" cm="1">
        <f t="array" ref="K1787">_xlfn.LET(_xlpm.d,UPPER(TRIM(CLEAN(SUBSTITUTE(F1787,CHAR(160),"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88" spans="2:11" x14ac:dyDescent="0.25">
      <c r="B1788" s="21">
        <v>45674</v>
      </c>
      <c r="C1788" s="2" t="s">
        <v>1</v>
      </c>
      <c r="D1788" s="2" t="s">
        <v>611</v>
      </c>
      <c r="E1788" s="2" t="s">
        <v>110</v>
      </c>
      <c r="F1788" s="2" t="s">
        <v>1395</v>
      </c>
      <c r="G1788" s="5">
        <v>-5</v>
      </c>
      <c r="H1788" s="5">
        <v>21.3</v>
      </c>
      <c r="I1788" s="5">
        <v>-106.5</v>
      </c>
      <c r="J1788" s="5">
        <v>-32168.899999999983</v>
      </c>
      <c r="K1788" s="5" t="str" cm="1">
        <f t="array" ref="K1788">_xlfn.LET(_xlpm.d,UPPER(TRIM(CLEAN(SUBSTITUTE(F1788,CHAR(160),"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89" spans="2:11" x14ac:dyDescent="0.25">
      <c r="B1789" s="21">
        <v>45674</v>
      </c>
      <c r="C1789" s="2" t="s">
        <v>1</v>
      </c>
      <c r="D1789" s="2" t="s">
        <v>1450</v>
      </c>
      <c r="E1789" s="2" t="s">
        <v>110</v>
      </c>
      <c r="F1789" s="2" t="s">
        <v>1395</v>
      </c>
      <c r="G1789" s="5">
        <v>-2</v>
      </c>
      <c r="H1789" s="5">
        <v>21.3</v>
      </c>
      <c r="I1789" s="5">
        <v>-42.6</v>
      </c>
      <c r="J1789" s="5">
        <v>-32211.499999999982</v>
      </c>
      <c r="K1789" s="5" t="str" cm="1">
        <f t="array" ref="K1789">_xlfn.LET(_xlpm.d,UPPER(TRIM(CLEAN(SUBSTITUTE(F1789,CHAR(160),"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90" spans="2:11" x14ac:dyDescent="0.25">
      <c r="B1790" s="21">
        <v>45677</v>
      </c>
      <c r="C1790" s="2" t="s">
        <v>1</v>
      </c>
      <c r="D1790" s="2" t="s">
        <v>1451</v>
      </c>
      <c r="E1790" s="2" t="s">
        <v>311</v>
      </c>
      <c r="F1790" s="2" t="s">
        <v>1393</v>
      </c>
      <c r="G1790" s="5">
        <v>-6</v>
      </c>
      <c r="H1790" s="5">
        <v>18.989999999999998</v>
      </c>
      <c r="I1790" s="5">
        <v>-113.94</v>
      </c>
      <c r="J1790" s="5">
        <v>-32325.439999999981</v>
      </c>
      <c r="K1790" s="5" t="str" cm="1">
        <f t="array" ref="K1790">_xlfn.LET(_xlpm.d,UPPER(TRIM(CLEAN(SUBSTITUTE(F1790,CHAR(160),"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91" spans="2:11" x14ac:dyDescent="0.25">
      <c r="B1791" s="21">
        <v>45677</v>
      </c>
      <c r="C1791" s="2" t="s">
        <v>1</v>
      </c>
      <c r="D1791" s="2" t="s">
        <v>1452</v>
      </c>
      <c r="E1791" s="2" t="s">
        <v>791</v>
      </c>
      <c r="F1791" s="2" t="s">
        <v>1395</v>
      </c>
      <c r="G1791" s="5">
        <v>-16</v>
      </c>
      <c r="H1791" s="5">
        <v>21.3</v>
      </c>
      <c r="I1791" s="5">
        <v>-340.8</v>
      </c>
      <c r="J1791" s="5">
        <v>-32666.23999999998</v>
      </c>
      <c r="K1791" s="5" t="str" cm="1">
        <f t="array" ref="K1791">_xlfn.LET(_xlpm.d,UPPER(TRIM(CLEAN(SUBSTITUTE(F1791,CHAR(160),"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92" spans="2:11" x14ac:dyDescent="0.25">
      <c r="B1792" s="21">
        <v>45677</v>
      </c>
      <c r="C1792" s="2" t="s">
        <v>1</v>
      </c>
      <c r="D1792" s="2" t="s">
        <v>1453</v>
      </c>
      <c r="E1792" s="2" t="s">
        <v>99</v>
      </c>
      <c r="F1792" s="2" t="s">
        <v>1395</v>
      </c>
      <c r="G1792" s="5">
        <v>-4</v>
      </c>
      <c r="H1792" s="5">
        <v>21.3</v>
      </c>
      <c r="I1792" s="5">
        <v>-85.2</v>
      </c>
      <c r="J1792" s="5">
        <v>-32751.439999999981</v>
      </c>
      <c r="K1792" s="5" t="str" cm="1">
        <f t="array" ref="K1792">_xlfn.LET(_xlpm.d,UPPER(TRIM(CLEAN(SUBSTITUTE(F1792,CHAR(160),"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93" spans="2:11" x14ac:dyDescent="0.25">
      <c r="B1793" s="21">
        <v>45678</v>
      </c>
      <c r="C1793" s="2" t="s">
        <v>1</v>
      </c>
      <c r="D1793" s="2" t="s">
        <v>1454</v>
      </c>
      <c r="E1793" s="2" t="s">
        <v>244</v>
      </c>
      <c r="F1793" s="2" t="s">
        <v>1395</v>
      </c>
      <c r="G1793" s="5">
        <v>-50</v>
      </c>
      <c r="H1793" s="5">
        <v>21.3</v>
      </c>
      <c r="I1793" s="5">
        <v>-1065</v>
      </c>
      <c r="J1793" s="5">
        <v>-33816.439999999981</v>
      </c>
      <c r="K1793" s="5" t="str" cm="1">
        <f t="array" ref="K1793">_xlfn.LET(_xlpm.d,UPPER(TRIM(CLEAN(SUBSTITUTE(F1793,CHAR(160),"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94" spans="2:11" x14ac:dyDescent="0.25">
      <c r="B1794" s="21">
        <v>45678</v>
      </c>
      <c r="C1794" s="2" t="s">
        <v>1</v>
      </c>
      <c r="D1794" s="2" t="s">
        <v>847</v>
      </c>
      <c r="E1794" s="2" t="s">
        <v>153</v>
      </c>
      <c r="F1794" s="2" t="s">
        <v>1395</v>
      </c>
      <c r="G1794" s="5">
        <v>-6</v>
      </c>
      <c r="H1794" s="5">
        <v>21.3</v>
      </c>
      <c r="I1794" s="5">
        <v>-127.8</v>
      </c>
      <c r="J1794" s="5">
        <v>-33944.239999999983</v>
      </c>
      <c r="K1794" s="5" t="str" cm="1">
        <f t="array" ref="K1794">_xlfn.LET(_xlpm.d,UPPER(TRIM(CLEAN(SUBSTITUTE(F1794,CHAR(160),"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95" spans="2:11" x14ac:dyDescent="0.25">
      <c r="B1795" s="21">
        <v>45678</v>
      </c>
      <c r="C1795" s="2" t="s">
        <v>1</v>
      </c>
      <c r="D1795" s="2" t="s">
        <v>1455</v>
      </c>
      <c r="E1795" s="2" t="s">
        <v>35</v>
      </c>
      <c r="F1795" s="2" t="s">
        <v>1395</v>
      </c>
      <c r="G1795" s="5">
        <v>-1</v>
      </c>
      <c r="H1795" s="5">
        <v>21.3</v>
      </c>
      <c r="I1795" s="5">
        <v>-21.3</v>
      </c>
      <c r="J1795" s="5">
        <v>-33965.539999999986</v>
      </c>
      <c r="K1795" s="5" t="str" cm="1">
        <f t="array" ref="K1795">_xlfn.LET(_xlpm.d,UPPER(TRIM(CLEAN(SUBSTITUTE(F1795,CHAR(160),"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96" spans="2:11" x14ac:dyDescent="0.25">
      <c r="B1796" s="21">
        <v>45678</v>
      </c>
      <c r="C1796" s="2" t="s">
        <v>1</v>
      </c>
      <c r="D1796" s="2" t="s">
        <v>1456</v>
      </c>
      <c r="E1796" s="2" t="s">
        <v>32</v>
      </c>
      <c r="F1796" s="2" t="s">
        <v>1395</v>
      </c>
      <c r="G1796" s="5">
        <v>-2</v>
      </c>
      <c r="H1796" s="5">
        <v>21.3</v>
      </c>
      <c r="I1796" s="5">
        <v>-42.6</v>
      </c>
      <c r="J1796" s="5">
        <v>-34008.139999999985</v>
      </c>
      <c r="K1796" s="5" t="str" cm="1">
        <f t="array" ref="K1796">_xlfn.LET(_xlpm.d,UPPER(TRIM(CLEAN(SUBSTITUTE(F1796,CHAR(160),"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97" spans="2:11" x14ac:dyDescent="0.25">
      <c r="B1797" s="21">
        <v>45678</v>
      </c>
      <c r="C1797" s="2" t="s">
        <v>1</v>
      </c>
      <c r="D1797" s="2" t="s">
        <v>1457</v>
      </c>
      <c r="E1797" s="2" t="s">
        <v>822</v>
      </c>
      <c r="F1797" s="2" t="s">
        <v>1395</v>
      </c>
      <c r="G1797" s="5">
        <v>-10</v>
      </c>
      <c r="H1797" s="5">
        <v>21.3</v>
      </c>
      <c r="I1797" s="5">
        <v>-213</v>
      </c>
      <c r="J1797" s="5">
        <v>-34221.139999999985</v>
      </c>
      <c r="K1797" s="5" t="str" cm="1">
        <f t="array" ref="K1797">_xlfn.LET(_xlpm.d,UPPER(TRIM(CLEAN(SUBSTITUTE(F1797,CHAR(160),"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98" spans="2:11" x14ac:dyDescent="0.25">
      <c r="B1798" s="21">
        <v>45678</v>
      </c>
      <c r="C1798" s="2" t="s">
        <v>1</v>
      </c>
      <c r="D1798" s="2" t="s">
        <v>1458</v>
      </c>
      <c r="E1798" s="2" t="s">
        <v>3</v>
      </c>
      <c r="F1798" s="2" t="s">
        <v>1393</v>
      </c>
      <c r="G1798" s="5">
        <v>-40</v>
      </c>
      <c r="H1798" s="5">
        <v>18.989999999999998</v>
      </c>
      <c r="I1798" s="5">
        <v>-759.6</v>
      </c>
      <c r="J1798" s="5">
        <v>-34980.739999999983</v>
      </c>
      <c r="K1798" s="5" t="str" cm="1">
        <f t="array" ref="K1798">_xlfn.LET(_xlpm.d,UPPER(TRIM(CLEAN(SUBSTITUTE(F1798,CHAR(160),"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799" spans="2:11" x14ac:dyDescent="0.25">
      <c r="B1799" s="21">
        <v>45679</v>
      </c>
      <c r="C1799" s="2" t="s">
        <v>1</v>
      </c>
      <c r="D1799" s="2" t="s">
        <v>1459</v>
      </c>
      <c r="E1799" s="2" t="s">
        <v>5</v>
      </c>
      <c r="F1799" s="2" t="s">
        <v>1393</v>
      </c>
      <c r="G1799" s="5">
        <v>-50</v>
      </c>
      <c r="H1799" s="5">
        <v>19.989999999999998</v>
      </c>
      <c r="I1799" s="5">
        <v>-999.5</v>
      </c>
      <c r="J1799" s="5">
        <v>-35980.239999999983</v>
      </c>
      <c r="K1799" s="5" t="str" cm="1">
        <f t="array" ref="K1799">_xlfn.LET(_xlpm.d,UPPER(TRIM(CLEAN(SUBSTITUTE(F1799,CHAR(160),"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00" spans="2:11" x14ac:dyDescent="0.25">
      <c r="B1800" s="21">
        <v>45679</v>
      </c>
      <c r="C1800" s="2" t="s">
        <v>1</v>
      </c>
      <c r="D1800" s="2" t="s">
        <v>1459</v>
      </c>
      <c r="E1800" s="2" t="s">
        <v>5</v>
      </c>
      <c r="F1800" s="2" t="s">
        <v>1393</v>
      </c>
      <c r="G1800" s="5">
        <v>-47</v>
      </c>
      <c r="H1800" s="5">
        <v>19.989999999999998</v>
      </c>
      <c r="I1800" s="5">
        <v>-939.53</v>
      </c>
      <c r="J1800" s="5">
        <v>-36919.769999999982</v>
      </c>
      <c r="K1800" s="5" t="str" cm="1">
        <f t="array" ref="K1800">_xlfn.LET(_xlpm.d,UPPER(TRIM(CLEAN(SUBSTITUTE(F1800,CHAR(160),"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01" spans="2:11" x14ac:dyDescent="0.25">
      <c r="B1801" s="21">
        <v>45679</v>
      </c>
      <c r="C1801" s="2" t="s">
        <v>1</v>
      </c>
      <c r="D1801" s="2" t="s">
        <v>850</v>
      </c>
      <c r="E1801" s="2" t="s">
        <v>807</v>
      </c>
      <c r="F1801" s="2" t="s">
        <v>1393</v>
      </c>
      <c r="G1801" s="5">
        <v>-13</v>
      </c>
      <c r="H1801" s="5">
        <v>19.75</v>
      </c>
      <c r="I1801" s="5">
        <v>-256.75</v>
      </c>
      <c r="J1801" s="5">
        <v>-37176.519999999982</v>
      </c>
      <c r="K1801" s="5" t="str" cm="1">
        <f t="array" ref="K1801">_xlfn.LET(_xlpm.d,UPPER(TRIM(CLEAN(SUBSTITUTE(F1801,CHAR(160),"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02" spans="2:11" x14ac:dyDescent="0.25">
      <c r="B1802" s="21">
        <v>45679</v>
      </c>
      <c r="C1802" s="2" t="s">
        <v>1</v>
      </c>
      <c r="D1802" s="2" t="s">
        <v>851</v>
      </c>
      <c r="E1802" s="2" t="s">
        <v>852</v>
      </c>
      <c r="F1802" s="2" t="s">
        <v>1393</v>
      </c>
      <c r="G1802" s="5">
        <v>-11</v>
      </c>
      <c r="H1802" s="5">
        <v>19.989999999999998</v>
      </c>
      <c r="I1802" s="5">
        <v>-219.89</v>
      </c>
      <c r="J1802" s="5">
        <v>-37396.409999999982</v>
      </c>
      <c r="K1802" s="5" t="str" cm="1">
        <f t="array" ref="K1802">_xlfn.LET(_xlpm.d,UPPER(TRIM(CLEAN(SUBSTITUTE(F1802,CHAR(160),"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03" spans="2:11" x14ac:dyDescent="0.25">
      <c r="B1803" s="21">
        <v>45679</v>
      </c>
      <c r="C1803" s="2" t="s">
        <v>1</v>
      </c>
      <c r="D1803" s="2" t="s">
        <v>1460</v>
      </c>
      <c r="E1803" s="2" t="s">
        <v>852</v>
      </c>
      <c r="F1803" s="2" t="s">
        <v>1393</v>
      </c>
      <c r="G1803" s="5">
        <v>-2</v>
      </c>
      <c r="H1803" s="5">
        <v>19.989999999999998</v>
      </c>
      <c r="I1803" s="5">
        <v>-39.979999999999997</v>
      </c>
      <c r="J1803" s="5">
        <v>-37436.389999999985</v>
      </c>
      <c r="K1803" s="5" t="str" cm="1">
        <f t="array" ref="K1803">_xlfn.LET(_xlpm.d,UPPER(TRIM(CLEAN(SUBSTITUTE(F1803,CHAR(160),"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04" spans="2:11" x14ac:dyDescent="0.25">
      <c r="B1804" s="21">
        <v>45679</v>
      </c>
      <c r="C1804" s="2" t="s">
        <v>1</v>
      </c>
      <c r="D1804" s="2" t="s">
        <v>853</v>
      </c>
      <c r="E1804" s="2" t="s">
        <v>58</v>
      </c>
      <c r="F1804" s="2" t="s">
        <v>1395</v>
      </c>
      <c r="G1804" s="5">
        <v>-10</v>
      </c>
      <c r="H1804" s="5">
        <v>21.3</v>
      </c>
      <c r="I1804" s="5">
        <v>-213</v>
      </c>
      <c r="J1804" s="5">
        <v>-37649.389999999985</v>
      </c>
      <c r="K1804" s="5" t="str" cm="1">
        <f t="array" ref="K1804">_xlfn.LET(_xlpm.d,UPPER(TRIM(CLEAN(SUBSTITUTE(F1804,CHAR(160),"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05" spans="2:11" x14ac:dyDescent="0.25">
      <c r="B1805" s="21">
        <v>45679</v>
      </c>
      <c r="C1805" s="2" t="s">
        <v>1</v>
      </c>
      <c r="D1805" s="2" t="s">
        <v>854</v>
      </c>
      <c r="E1805" s="2" t="s">
        <v>29</v>
      </c>
      <c r="F1805" s="2" t="s">
        <v>1395</v>
      </c>
      <c r="G1805" s="5">
        <v>-40</v>
      </c>
      <c r="H1805" s="5">
        <v>21.3</v>
      </c>
      <c r="I1805" s="5">
        <v>-852</v>
      </c>
      <c r="J1805" s="5">
        <v>-38501.389999999985</v>
      </c>
      <c r="K1805" s="5" t="str" cm="1">
        <f t="array" ref="K1805">_xlfn.LET(_xlpm.d,UPPER(TRIM(CLEAN(SUBSTITUTE(F1805,CHAR(160),"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06" spans="2:11" x14ac:dyDescent="0.25">
      <c r="B1806" s="21">
        <v>45679</v>
      </c>
      <c r="C1806" s="2" t="s">
        <v>1</v>
      </c>
      <c r="D1806" s="2" t="s">
        <v>1461</v>
      </c>
      <c r="E1806" s="2" t="s">
        <v>660</v>
      </c>
      <c r="F1806" s="2" t="s">
        <v>1395</v>
      </c>
      <c r="G1806" s="5">
        <v>-13</v>
      </c>
      <c r="H1806" s="5">
        <v>21.3</v>
      </c>
      <c r="I1806" s="5">
        <v>-276.89999999999998</v>
      </c>
      <c r="J1806" s="5">
        <v>-38778.289999999986</v>
      </c>
      <c r="K1806" s="5" t="str" cm="1">
        <f t="array" ref="K1806">_xlfn.LET(_xlpm.d,UPPER(TRIM(CLEAN(SUBSTITUTE(F1806,CHAR(160),"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07" spans="2:11" x14ac:dyDescent="0.25">
      <c r="B1807" s="21">
        <v>45679</v>
      </c>
      <c r="C1807" s="2" t="s">
        <v>1</v>
      </c>
      <c r="D1807" s="2" t="s">
        <v>1462</v>
      </c>
      <c r="E1807" s="2" t="s">
        <v>238</v>
      </c>
      <c r="F1807" s="2" t="s">
        <v>1393</v>
      </c>
      <c r="G1807" s="5">
        <v>-8</v>
      </c>
      <c r="H1807" s="5">
        <v>19.75</v>
      </c>
      <c r="I1807" s="5">
        <v>-158</v>
      </c>
      <c r="J1807" s="5">
        <v>-38936.289999999986</v>
      </c>
      <c r="K1807" s="5" t="str" cm="1">
        <f t="array" ref="K1807">_xlfn.LET(_xlpm.d,UPPER(TRIM(CLEAN(SUBSTITUTE(F1807,CHAR(160),"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08" spans="2:11" x14ac:dyDescent="0.25">
      <c r="B1808" s="21">
        <v>45679</v>
      </c>
      <c r="C1808" s="2" t="s">
        <v>1</v>
      </c>
      <c r="D1808" s="2" t="s">
        <v>653</v>
      </c>
      <c r="E1808" s="2" t="s">
        <v>129</v>
      </c>
      <c r="F1808" s="2" t="s">
        <v>1395</v>
      </c>
      <c r="G1808" s="5">
        <v>-9</v>
      </c>
      <c r="H1808" s="5">
        <v>21.3</v>
      </c>
      <c r="I1808" s="5">
        <v>-191.7</v>
      </c>
      <c r="J1808" s="5">
        <v>-39127.989999999983</v>
      </c>
      <c r="K1808" s="5" t="str" cm="1">
        <f t="array" ref="K1808">_xlfn.LET(_xlpm.d,UPPER(TRIM(CLEAN(SUBSTITUTE(F1808,CHAR(160),"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09" spans="2:11" x14ac:dyDescent="0.25">
      <c r="B1809" s="21">
        <v>45679</v>
      </c>
      <c r="C1809" s="2" t="s">
        <v>1</v>
      </c>
      <c r="D1809" s="2" t="s">
        <v>1463</v>
      </c>
      <c r="E1809" s="2" t="s">
        <v>40</v>
      </c>
      <c r="F1809" s="2" t="s">
        <v>1395</v>
      </c>
      <c r="G1809" s="5">
        <v>-2</v>
      </c>
      <c r="H1809" s="5">
        <v>21.3</v>
      </c>
      <c r="I1809" s="5">
        <v>-42.6</v>
      </c>
      <c r="J1809" s="5">
        <v>-39170.589999999982</v>
      </c>
      <c r="K1809" s="5" t="str" cm="1">
        <f t="array" ref="K1809">_xlfn.LET(_xlpm.d,UPPER(TRIM(CLEAN(SUBSTITUTE(F1809,CHAR(160),"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10" spans="2:11" x14ac:dyDescent="0.25">
      <c r="B1810" s="21">
        <v>45679</v>
      </c>
      <c r="C1810" s="2" t="s">
        <v>1</v>
      </c>
      <c r="D1810" s="2" t="s">
        <v>1464</v>
      </c>
      <c r="E1810" s="2" t="s">
        <v>86</v>
      </c>
      <c r="F1810" s="2" t="s">
        <v>1395</v>
      </c>
      <c r="G1810" s="5">
        <v>-10</v>
      </c>
      <c r="H1810" s="5">
        <v>21.3</v>
      </c>
      <c r="I1810" s="5">
        <v>-213</v>
      </c>
      <c r="J1810" s="5">
        <v>-39383.589999999982</v>
      </c>
      <c r="K1810" s="5" t="str" cm="1">
        <f t="array" ref="K1810">_xlfn.LET(_xlpm.d,UPPER(TRIM(CLEAN(SUBSTITUTE(F1810,CHAR(160),"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11" spans="2:11" x14ac:dyDescent="0.25">
      <c r="B1811" s="21">
        <v>45679</v>
      </c>
      <c r="C1811" s="2" t="s">
        <v>1</v>
      </c>
      <c r="D1811" s="2" t="s">
        <v>1465</v>
      </c>
      <c r="E1811" s="2" t="s">
        <v>446</v>
      </c>
      <c r="F1811" s="2" t="s">
        <v>1395</v>
      </c>
      <c r="G1811" s="5">
        <v>-36</v>
      </c>
      <c r="H1811" s="5">
        <v>21.3</v>
      </c>
      <c r="I1811" s="5">
        <v>-766.8</v>
      </c>
      <c r="J1811" s="5">
        <v>-40150.389999999985</v>
      </c>
      <c r="K1811" s="5" t="str" cm="1">
        <f t="array" ref="K1811">_xlfn.LET(_xlpm.d,UPPER(TRIM(CLEAN(SUBSTITUTE(F1811,CHAR(160),"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12" spans="2:11" x14ac:dyDescent="0.25">
      <c r="B1812" s="21">
        <v>45680</v>
      </c>
      <c r="C1812" s="2" t="s">
        <v>1</v>
      </c>
      <c r="D1812" s="2" t="s">
        <v>1466</v>
      </c>
      <c r="E1812" s="2" t="s">
        <v>99</v>
      </c>
      <c r="F1812" s="2" t="s">
        <v>1416</v>
      </c>
      <c r="G1812" s="5">
        <v>-12</v>
      </c>
      <c r="H1812" s="5">
        <v>21.3</v>
      </c>
      <c r="I1812" s="5">
        <v>-255.6</v>
      </c>
      <c r="J1812" s="5">
        <v>-40405.989999999983</v>
      </c>
      <c r="K1812" s="5" t="str" cm="1">
        <f t="array" ref="K1812">_xlfn.LET(_xlpm.d,UPPER(TRIM(CLEAN(SUBSTITUTE(F1812,CHAR(160),"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13" spans="2:11" x14ac:dyDescent="0.25">
      <c r="B1813" s="21">
        <v>45680</v>
      </c>
      <c r="C1813" s="2" t="s">
        <v>1</v>
      </c>
      <c r="D1813" s="2" t="s">
        <v>1467</v>
      </c>
      <c r="E1813" s="2" t="s">
        <v>99</v>
      </c>
      <c r="F1813" s="2" t="s">
        <v>1395</v>
      </c>
      <c r="G1813" s="5">
        <v>-2</v>
      </c>
      <c r="H1813" s="5">
        <v>21.3</v>
      </c>
      <c r="I1813" s="5">
        <v>-42.6</v>
      </c>
      <c r="J1813" s="5">
        <v>-40448.589999999982</v>
      </c>
      <c r="K1813" s="5" t="str" cm="1">
        <f t="array" ref="K1813">_xlfn.LET(_xlpm.d,UPPER(TRIM(CLEAN(SUBSTITUTE(F1813,CHAR(160),"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14" spans="2:11" x14ac:dyDescent="0.25">
      <c r="B1814" s="21">
        <v>45680</v>
      </c>
      <c r="C1814" s="2" t="s">
        <v>1</v>
      </c>
      <c r="D1814" s="2" t="s">
        <v>1468</v>
      </c>
      <c r="E1814" s="2" t="s">
        <v>595</v>
      </c>
      <c r="F1814" s="2" t="s">
        <v>1395</v>
      </c>
      <c r="G1814" s="5">
        <v>-10</v>
      </c>
      <c r="H1814" s="5">
        <v>21.3</v>
      </c>
      <c r="I1814" s="5">
        <v>-213</v>
      </c>
      <c r="J1814" s="5">
        <v>-40661.589999999982</v>
      </c>
      <c r="K1814" s="5" t="str" cm="1">
        <f t="array" ref="K1814">_xlfn.LET(_xlpm.d,UPPER(TRIM(CLEAN(SUBSTITUTE(F1814,CHAR(160),"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15" spans="2:11" x14ac:dyDescent="0.25">
      <c r="B1815" s="21">
        <v>45680</v>
      </c>
      <c r="C1815" s="2" t="s">
        <v>1</v>
      </c>
      <c r="D1815" s="2" t="s">
        <v>786</v>
      </c>
      <c r="E1815" s="2" t="s">
        <v>141</v>
      </c>
      <c r="F1815" s="2" t="s">
        <v>1395</v>
      </c>
      <c r="G1815" s="5">
        <v>-28</v>
      </c>
      <c r="H1815" s="5">
        <v>21.3</v>
      </c>
      <c r="I1815" s="5">
        <v>-596.4</v>
      </c>
      <c r="J1815" s="5">
        <v>-41257.989999999983</v>
      </c>
      <c r="K1815" s="5" t="str" cm="1">
        <f t="array" ref="K1815">_xlfn.LET(_xlpm.d,UPPER(TRIM(CLEAN(SUBSTITUTE(F1815,CHAR(160),"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16" spans="2:11" x14ac:dyDescent="0.25">
      <c r="B1816" s="21">
        <v>45680</v>
      </c>
      <c r="C1816" s="2" t="s">
        <v>1</v>
      </c>
      <c r="D1816" s="2" t="s">
        <v>1469</v>
      </c>
      <c r="E1816" s="2" t="s">
        <v>19</v>
      </c>
      <c r="F1816" s="2" t="s">
        <v>1395</v>
      </c>
      <c r="G1816" s="5">
        <v>-17</v>
      </c>
      <c r="H1816" s="5">
        <v>21.3</v>
      </c>
      <c r="I1816" s="5">
        <v>-362.1</v>
      </c>
      <c r="J1816" s="5">
        <v>-41620.089999999982</v>
      </c>
      <c r="K1816" s="5" t="str" cm="1">
        <f t="array" ref="K1816">_xlfn.LET(_xlpm.d,UPPER(TRIM(CLEAN(SUBSTITUTE(F1816,CHAR(160),"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17" spans="2:11" x14ac:dyDescent="0.25">
      <c r="B1817" s="21">
        <v>45680</v>
      </c>
      <c r="C1817" s="2" t="s">
        <v>1</v>
      </c>
      <c r="D1817" s="2" t="s">
        <v>1470</v>
      </c>
      <c r="E1817" s="2" t="s">
        <v>801</v>
      </c>
      <c r="F1817" s="2" t="s">
        <v>1393</v>
      </c>
      <c r="G1817" s="5">
        <v>-4</v>
      </c>
      <c r="H1817" s="5">
        <v>20.9</v>
      </c>
      <c r="I1817" s="5">
        <v>-83.6</v>
      </c>
      <c r="J1817" s="5">
        <v>-41703.689999999981</v>
      </c>
      <c r="K1817" s="5" t="str" cm="1">
        <f t="array" ref="K1817">_xlfn.LET(_xlpm.d,UPPER(TRIM(CLEAN(SUBSTITUTE(F1817,CHAR(160),"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18" spans="2:11" x14ac:dyDescent="0.25">
      <c r="B1818" s="21">
        <v>45680</v>
      </c>
      <c r="C1818" s="2" t="s">
        <v>1</v>
      </c>
      <c r="D1818" s="2" t="s">
        <v>1471</v>
      </c>
      <c r="E1818" s="2" t="s">
        <v>84</v>
      </c>
      <c r="F1818" s="2" t="s">
        <v>1395</v>
      </c>
      <c r="G1818" s="5">
        <v>-7</v>
      </c>
      <c r="H1818" s="5">
        <v>21.3</v>
      </c>
      <c r="I1818" s="5">
        <v>-149.1</v>
      </c>
      <c r="J1818" s="5">
        <v>-41852.789999999979</v>
      </c>
      <c r="K1818" s="5" t="str" cm="1">
        <f t="array" ref="K1818">_xlfn.LET(_xlpm.d,UPPER(TRIM(CLEAN(SUBSTITUTE(F1818,CHAR(160),"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19" spans="2:11" x14ac:dyDescent="0.25">
      <c r="B1819" s="21">
        <v>45680</v>
      </c>
      <c r="C1819" s="2" t="s">
        <v>1</v>
      </c>
      <c r="D1819" s="2" t="s">
        <v>1314</v>
      </c>
      <c r="E1819" s="2" t="s">
        <v>53</v>
      </c>
      <c r="F1819" s="2" t="s">
        <v>1395</v>
      </c>
      <c r="G1819" s="5">
        <v>-40</v>
      </c>
      <c r="H1819" s="5">
        <v>21.3</v>
      </c>
      <c r="I1819" s="5">
        <v>-852</v>
      </c>
      <c r="J1819" s="5">
        <v>-42704.789999999979</v>
      </c>
      <c r="K1819" s="5" t="str" cm="1">
        <f t="array" ref="K1819">_xlfn.LET(_xlpm.d,UPPER(TRIM(CLEAN(SUBSTITUTE(F1819,CHAR(160),"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20" spans="2:11" x14ac:dyDescent="0.25">
      <c r="B1820" s="21">
        <v>45680</v>
      </c>
      <c r="C1820" s="2" t="s">
        <v>1</v>
      </c>
      <c r="D1820" s="2" t="s">
        <v>1472</v>
      </c>
      <c r="E1820" s="2" t="s">
        <v>1397</v>
      </c>
      <c r="F1820" s="2" t="s">
        <v>1395</v>
      </c>
      <c r="G1820" s="5">
        <v>-43</v>
      </c>
      <c r="H1820" s="5">
        <v>21.3</v>
      </c>
      <c r="I1820" s="5">
        <v>-915.9</v>
      </c>
      <c r="J1820" s="5">
        <v>-43620.689999999981</v>
      </c>
      <c r="K1820" s="5" t="str" cm="1">
        <f t="array" ref="K1820">_xlfn.LET(_xlpm.d,UPPER(TRIM(CLEAN(SUBSTITUTE(F1820,CHAR(160),"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21" spans="2:11" x14ac:dyDescent="0.25">
      <c r="B1821" s="21">
        <v>45681</v>
      </c>
      <c r="C1821" s="2" t="s">
        <v>1</v>
      </c>
      <c r="D1821" s="2" t="s">
        <v>1473</v>
      </c>
      <c r="E1821" s="2" t="s">
        <v>53</v>
      </c>
      <c r="F1821" s="2" t="s">
        <v>1395</v>
      </c>
      <c r="G1821" s="5">
        <v>-27</v>
      </c>
      <c r="H1821" s="5">
        <v>21.3</v>
      </c>
      <c r="I1821" s="5">
        <v>-575.1</v>
      </c>
      <c r="J1821" s="5">
        <v>-44195.789999999979</v>
      </c>
      <c r="K1821" s="5" t="str" cm="1">
        <f t="array" ref="K1821">_xlfn.LET(_xlpm.d,UPPER(TRIM(CLEAN(SUBSTITUTE(F1821,CHAR(160),"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22" spans="2:11" x14ac:dyDescent="0.25">
      <c r="B1822" s="21">
        <v>45681</v>
      </c>
      <c r="C1822" s="2" t="s">
        <v>1</v>
      </c>
      <c r="D1822" s="2" t="s">
        <v>340</v>
      </c>
      <c r="E1822" s="2" t="s">
        <v>82</v>
      </c>
      <c r="F1822" s="2" t="s">
        <v>1395</v>
      </c>
      <c r="G1822" s="5">
        <v>-21</v>
      </c>
      <c r="H1822" s="5">
        <v>21.3</v>
      </c>
      <c r="I1822" s="5">
        <v>-447.3</v>
      </c>
      <c r="J1822" s="5">
        <v>-44643.089999999982</v>
      </c>
      <c r="K1822" s="5" t="str" cm="1">
        <f t="array" ref="K1822">_xlfn.LET(_xlpm.d,UPPER(TRIM(CLEAN(SUBSTITUTE(F1822,CHAR(160),"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23" spans="2:11" x14ac:dyDescent="0.25">
      <c r="B1823" s="21">
        <v>45681</v>
      </c>
      <c r="C1823" s="2" t="s">
        <v>1</v>
      </c>
      <c r="D1823" s="2" t="s">
        <v>293</v>
      </c>
      <c r="E1823" s="2" t="s">
        <v>143</v>
      </c>
      <c r="F1823" s="2" t="s">
        <v>1474</v>
      </c>
      <c r="G1823" s="5">
        <v>-30</v>
      </c>
      <c r="H1823" s="5">
        <v>19.989999999999998</v>
      </c>
      <c r="I1823" s="5">
        <v>-599.70000000000005</v>
      </c>
      <c r="J1823" s="5">
        <v>-45242.789999999979</v>
      </c>
      <c r="K1823" s="5" t="str" cm="1">
        <f t="array" ref="K1823">_xlfn.LET(_xlpm.d,UPPER(TRIM(CLEAN(SUBSTITUTE(F1823,CHAR(160),"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24" spans="2:11" x14ac:dyDescent="0.25">
      <c r="B1824" s="21">
        <v>45681</v>
      </c>
      <c r="C1824" s="2" t="s">
        <v>1</v>
      </c>
      <c r="D1824" s="2" t="s">
        <v>293</v>
      </c>
      <c r="E1824" s="2" t="s">
        <v>143</v>
      </c>
      <c r="F1824" s="2" t="s">
        <v>1393</v>
      </c>
      <c r="G1824" s="5">
        <v>-11</v>
      </c>
      <c r="H1824" s="5">
        <v>19.989999999999998</v>
      </c>
      <c r="I1824" s="5">
        <v>-219.89</v>
      </c>
      <c r="J1824" s="5">
        <v>-45462.679999999978</v>
      </c>
      <c r="K1824" s="5" t="str" cm="1">
        <f t="array" ref="K1824">_xlfn.LET(_xlpm.d,UPPER(TRIM(CLEAN(SUBSTITUTE(F1824,CHAR(160),"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25" spans="2:11" x14ac:dyDescent="0.25">
      <c r="B1825" s="21">
        <v>45681</v>
      </c>
      <c r="C1825" s="2" t="s">
        <v>1</v>
      </c>
      <c r="D1825" s="2" t="s">
        <v>858</v>
      </c>
      <c r="E1825" s="2" t="s">
        <v>24</v>
      </c>
      <c r="F1825" s="2" t="s">
        <v>1395</v>
      </c>
      <c r="G1825" s="5">
        <v>-38</v>
      </c>
      <c r="H1825" s="5">
        <v>21.3</v>
      </c>
      <c r="I1825" s="5">
        <v>-809.4</v>
      </c>
      <c r="J1825" s="5">
        <v>-46272.07999999998</v>
      </c>
      <c r="K1825" s="5" t="str" cm="1">
        <f t="array" ref="K1825">_xlfn.LET(_xlpm.d,UPPER(TRIM(CLEAN(SUBSTITUTE(F1825,CHAR(160),"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26" spans="2:11" x14ac:dyDescent="0.25">
      <c r="B1826" s="21">
        <v>45681</v>
      </c>
      <c r="C1826" s="2" t="s">
        <v>1</v>
      </c>
      <c r="D1826" s="2" t="s">
        <v>859</v>
      </c>
      <c r="E1826" s="2" t="s">
        <v>5</v>
      </c>
      <c r="F1826" s="2" t="s">
        <v>1393</v>
      </c>
      <c r="G1826" s="5">
        <v>-58</v>
      </c>
      <c r="H1826" s="5">
        <v>19.989999999999998</v>
      </c>
      <c r="I1826" s="5">
        <v>-1159.42</v>
      </c>
      <c r="J1826" s="5">
        <v>-47431.499999999978</v>
      </c>
      <c r="K1826" s="5" t="str" cm="1">
        <f t="array" ref="K1826">_xlfn.LET(_xlpm.d,UPPER(TRIM(CLEAN(SUBSTITUTE(F1826,CHAR(160),"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27" spans="2:11" x14ac:dyDescent="0.25">
      <c r="B1827" s="21">
        <v>45681</v>
      </c>
      <c r="C1827" s="2" t="s">
        <v>1</v>
      </c>
      <c r="D1827" s="2" t="s">
        <v>1475</v>
      </c>
      <c r="E1827" s="2" t="s">
        <v>289</v>
      </c>
      <c r="F1827" s="2" t="s">
        <v>1393</v>
      </c>
      <c r="G1827" s="5">
        <v>-33</v>
      </c>
      <c r="H1827" s="5">
        <v>19.989999999999998</v>
      </c>
      <c r="I1827" s="5">
        <v>-659.67</v>
      </c>
      <c r="J1827" s="5">
        <v>-48091.169999999976</v>
      </c>
      <c r="K1827" s="5" t="str" cm="1">
        <f t="array" ref="K1827">_xlfn.LET(_xlpm.d,UPPER(TRIM(CLEAN(SUBSTITUTE(F1827,CHAR(160),"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28" spans="2:11" x14ac:dyDescent="0.25">
      <c r="B1828" s="21">
        <v>45681</v>
      </c>
      <c r="C1828" s="2" t="s">
        <v>1</v>
      </c>
      <c r="D1828" s="2" t="s">
        <v>1476</v>
      </c>
      <c r="E1828" s="2" t="s">
        <v>324</v>
      </c>
      <c r="F1828" s="2" t="s">
        <v>1393</v>
      </c>
      <c r="G1828" s="5">
        <v>-3</v>
      </c>
      <c r="H1828" s="5">
        <v>19.989999999999998</v>
      </c>
      <c r="I1828" s="5">
        <v>-59.97</v>
      </c>
      <c r="J1828" s="5">
        <v>-48151.139999999978</v>
      </c>
      <c r="K1828" s="5" t="str" cm="1">
        <f t="array" ref="K1828">_xlfn.LET(_xlpm.d,UPPER(TRIM(CLEAN(SUBSTITUTE(F1828,CHAR(160),"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29" spans="2:11" x14ac:dyDescent="0.25">
      <c r="B1829" s="21">
        <v>45681</v>
      </c>
      <c r="C1829" s="2" t="s">
        <v>1</v>
      </c>
      <c r="D1829" s="2" t="s">
        <v>1477</v>
      </c>
      <c r="E1829" s="2" t="s">
        <v>1478</v>
      </c>
      <c r="F1829" s="2" t="s">
        <v>1393</v>
      </c>
      <c r="G1829" s="5">
        <v>-24</v>
      </c>
      <c r="H1829" s="5">
        <v>19.989999999999998</v>
      </c>
      <c r="I1829" s="5">
        <v>-479.76</v>
      </c>
      <c r="J1829" s="5">
        <v>-48630.89999999998</v>
      </c>
      <c r="K1829" s="5" t="str" cm="1">
        <f t="array" ref="K1829">_xlfn.LET(_xlpm.d,UPPER(TRIM(CLEAN(SUBSTITUTE(F1829,CHAR(160),"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30" spans="2:11" x14ac:dyDescent="0.25">
      <c r="B1830" s="21">
        <v>45681</v>
      </c>
      <c r="C1830" s="2" t="s">
        <v>1</v>
      </c>
      <c r="D1830" s="2" t="s">
        <v>1479</v>
      </c>
      <c r="E1830" s="2" t="s">
        <v>1016</v>
      </c>
      <c r="F1830" s="2" t="s">
        <v>1395</v>
      </c>
      <c r="G1830" s="5">
        <v>-81</v>
      </c>
      <c r="H1830" s="5">
        <v>21.3</v>
      </c>
      <c r="I1830" s="5">
        <v>-1725.3</v>
      </c>
      <c r="J1830" s="5">
        <v>-50356.199999999983</v>
      </c>
      <c r="K1830" s="5" t="str" cm="1">
        <f t="array" ref="K1830">_xlfn.LET(_xlpm.d,UPPER(TRIM(CLEAN(SUBSTITUTE(F1830,CHAR(160),"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31" spans="2:11" x14ac:dyDescent="0.25">
      <c r="B1831" s="21">
        <v>45681</v>
      </c>
      <c r="C1831" s="2" t="s">
        <v>1</v>
      </c>
      <c r="D1831" s="2" t="s">
        <v>1480</v>
      </c>
      <c r="E1831" s="2" t="s">
        <v>60</v>
      </c>
      <c r="F1831" s="2" t="s">
        <v>1393</v>
      </c>
      <c r="G1831" s="5">
        <v>-21</v>
      </c>
      <c r="H1831" s="5">
        <v>21.3</v>
      </c>
      <c r="I1831" s="5">
        <v>-447.3</v>
      </c>
      <c r="J1831" s="5">
        <v>-50803.499999999985</v>
      </c>
      <c r="K1831" s="5" t="str" cm="1">
        <f t="array" ref="K1831">_xlfn.LET(_xlpm.d,UPPER(TRIM(CLEAN(SUBSTITUTE(F1831,CHAR(160),"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32" spans="2:11" x14ac:dyDescent="0.25">
      <c r="B1832" s="21">
        <v>45684</v>
      </c>
      <c r="C1832" s="2" t="s">
        <v>1</v>
      </c>
      <c r="D1832" s="2" t="s">
        <v>1481</v>
      </c>
      <c r="E1832" s="2" t="s">
        <v>49</v>
      </c>
      <c r="F1832" s="2" t="s">
        <v>1395</v>
      </c>
      <c r="G1832" s="5">
        <v>-26</v>
      </c>
      <c r="H1832" s="5">
        <v>21.3</v>
      </c>
      <c r="I1832" s="5">
        <v>-553.79999999999995</v>
      </c>
      <c r="J1832" s="5">
        <v>-51357.299999999988</v>
      </c>
      <c r="K1832" s="5" t="str" cm="1">
        <f t="array" ref="K1832">_xlfn.LET(_xlpm.d,UPPER(TRIM(CLEAN(SUBSTITUTE(F1832,CHAR(160),"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33" spans="2:11" x14ac:dyDescent="0.25">
      <c r="B1833" s="21">
        <v>45684</v>
      </c>
      <c r="C1833" s="2" t="s">
        <v>1</v>
      </c>
      <c r="D1833" s="2" t="s">
        <v>1482</v>
      </c>
      <c r="E1833" s="2" t="s">
        <v>49</v>
      </c>
      <c r="F1833" s="2" t="s">
        <v>1395</v>
      </c>
      <c r="G1833" s="5">
        <v>-16</v>
      </c>
      <c r="H1833" s="5">
        <v>21.3</v>
      </c>
      <c r="I1833" s="5">
        <v>-340.8</v>
      </c>
      <c r="J1833" s="5">
        <v>-51698.099999999991</v>
      </c>
      <c r="K1833" s="5" t="str" cm="1">
        <f t="array" ref="K1833">_xlfn.LET(_xlpm.d,UPPER(TRIM(CLEAN(SUBSTITUTE(F1833,CHAR(160),"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34" spans="2:11" x14ac:dyDescent="0.25">
      <c r="B1834" s="21">
        <v>45684</v>
      </c>
      <c r="C1834" s="2" t="s">
        <v>1</v>
      </c>
      <c r="D1834" s="2" t="s">
        <v>1483</v>
      </c>
      <c r="E1834" s="2" t="s">
        <v>311</v>
      </c>
      <c r="F1834" s="2" t="s">
        <v>1393</v>
      </c>
      <c r="G1834" s="5">
        <v>-5</v>
      </c>
      <c r="H1834" s="5">
        <v>18.989999999999998</v>
      </c>
      <c r="I1834" s="5">
        <v>-94.95</v>
      </c>
      <c r="J1834" s="5">
        <v>-51793.049999999988</v>
      </c>
      <c r="K1834" s="5" t="str" cm="1">
        <f t="array" ref="K1834">_xlfn.LET(_xlpm.d,UPPER(TRIM(CLEAN(SUBSTITUTE(F1834,CHAR(160),"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35" spans="2:11" x14ac:dyDescent="0.25">
      <c r="B1835" s="21">
        <v>45684</v>
      </c>
      <c r="C1835" s="2" t="s">
        <v>1</v>
      </c>
      <c r="D1835" s="2" t="s">
        <v>1484</v>
      </c>
      <c r="E1835" s="2" t="s">
        <v>791</v>
      </c>
      <c r="F1835" s="2" t="s">
        <v>1395</v>
      </c>
      <c r="G1835" s="5">
        <v>-10</v>
      </c>
      <c r="H1835" s="5">
        <v>21.3</v>
      </c>
      <c r="I1835" s="5">
        <v>-213</v>
      </c>
      <c r="J1835" s="5">
        <v>-52006.049999999988</v>
      </c>
      <c r="K1835" s="5" t="str" cm="1">
        <f t="array" ref="K1835">_xlfn.LET(_xlpm.d,UPPER(TRIM(CLEAN(SUBSTITUTE(F1835,CHAR(160),"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36" spans="2:11" x14ac:dyDescent="0.25">
      <c r="B1836" s="21">
        <v>45684</v>
      </c>
      <c r="C1836" s="2" t="s">
        <v>1</v>
      </c>
      <c r="D1836" s="2" t="s">
        <v>1485</v>
      </c>
      <c r="E1836" s="2" t="s">
        <v>65</v>
      </c>
      <c r="F1836" s="2" t="s">
        <v>1395</v>
      </c>
      <c r="G1836" s="5">
        <v>-5</v>
      </c>
      <c r="H1836" s="5">
        <v>21.3</v>
      </c>
      <c r="I1836" s="5">
        <v>-106.5</v>
      </c>
      <c r="J1836" s="5">
        <v>-52112.549999999988</v>
      </c>
      <c r="K1836" s="5" t="str" cm="1">
        <f t="array" ref="K1836">_xlfn.LET(_xlpm.d,UPPER(TRIM(CLEAN(SUBSTITUTE(F1836,CHAR(160),"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37" spans="2:11" x14ac:dyDescent="0.25">
      <c r="B1837" s="21">
        <v>45685</v>
      </c>
      <c r="C1837" s="2" t="s">
        <v>1</v>
      </c>
      <c r="D1837" s="2" t="s">
        <v>1486</v>
      </c>
      <c r="E1837" s="2" t="s">
        <v>403</v>
      </c>
      <c r="F1837" s="2" t="s">
        <v>1395</v>
      </c>
      <c r="G1837" s="5">
        <v>-5</v>
      </c>
      <c r="H1837" s="5">
        <v>21.3</v>
      </c>
      <c r="I1837" s="5">
        <v>-106.5</v>
      </c>
      <c r="J1837" s="5">
        <v>-52219.049999999988</v>
      </c>
      <c r="K1837" s="5" t="str" cm="1">
        <f t="array" ref="K1837">_xlfn.LET(_xlpm.d,UPPER(TRIM(CLEAN(SUBSTITUTE(F1837,CHAR(160),"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38" spans="2:11" x14ac:dyDescent="0.25">
      <c r="B1838" s="21">
        <v>45685</v>
      </c>
      <c r="C1838" s="2" t="s">
        <v>1</v>
      </c>
      <c r="D1838" s="2" t="s">
        <v>1487</v>
      </c>
      <c r="E1838" s="2" t="s">
        <v>9</v>
      </c>
      <c r="F1838" s="2" t="s">
        <v>1395</v>
      </c>
      <c r="G1838" s="5">
        <v>-8</v>
      </c>
      <c r="H1838" s="5">
        <v>21.3</v>
      </c>
      <c r="I1838" s="5">
        <v>-170.4</v>
      </c>
      <c r="J1838" s="5">
        <v>-52389.44999999999</v>
      </c>
      <c r="K1838" s="5" t="str" cm="1">
        <f t="array" ref="K1838">_xlfn.LET(_xlpm.d,UPPER(TRIM(CLEAN(SUBSTITUTE(F1838,CHAR(160),"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39" spans="2:11" x14ac:dyDescent="0.25">
      <c r="B1839" s="21">
        <v>45685</v>
      </c>
      <c r="C1839" s="2" t="s">
        <v>1</v>
      </c>
      <c r="D1839" s="2" t="s">
        <v>1488</v>
      </c>
      <c r="E1839" s="2" t="s">
        <v>3</v>
      </c>
      <c r="F1839" s="2" t="s">
        <v>1393</v>
      </c>
      <c r="G1839" s="5">
        <v>-21</v>
      </c>
      <c r="H1839" s="5">
        <v>18.989999999999998</v>
      </c>
      <c r="I1839" s="5">
        <v>-398.79</v>
      </c>
      <c r="J1839" s="5">
        <v>-52788.239999999991</v>
      </c>
      <c r="K1839" s="5" t="str" cm="1">
        <f t="array" ref="K1839">_xlfn.LET(_xlpm.d,UPPER(TRIM(CLEAN(SUBSTITUTE(F1839,CHAR(160),"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40" spans="2:11" x14ac:dyDescent="0.25">
      <c r="B1840" s="21">
        <v>45685</v>
      </c>
      <c r="C1840" s="2" t="s">
        <v>1</v>
      </c>
      <c r="D1840" s="2" t="s">
        <v>1489</v>
      </c>
      <c r="E1840" s="2" t="s">
        <v>29</v>
      </c>
      <c r="F1840" s="2" t="s">
        <v>1395</v>
      </c>
      <c r="G1840" s="5">
        <v>-24</v>
      </c>
      <c r="H1840" s="5">
        <v>21.3</v>
      </c>
      <c r="I1840" s="5">
        <v>-511.2</v>
      </c>
      <c r="J1840" s="5">
        <v>-53299.439999999988</v>
      </c>
      <c r="K1840" s="5" t="str" cm="1">
        <f t="array" ref="K1840">_xlfn.LET(_xlpm.d,UPPER(TRIM(CLEAN(SUBSTITUTE(F1840,CHAR(160),"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41" spans="2:11" x14ac:dyDescent="0.25">
      <c r="B1841" s="21">
        <v>45685</v>
      </c>
      <c r="C1841" s="2" t="s">
        <v>1</v>
      </c>
      <c r="D1841" s="2" t="s">
        <v>1490</v>
      </c>
      <c r="E1841" s="2" t="s">
        <v>852</v>
      </c>
      <c r="F1841" s="2" t="s">
        <v>1393</v>
      </c>
      <c r="G1841" s="5">
        <v>-8</v>
      </c>
      <c r="H1841" s="5">
        <v>19.989999999999998</v>
      </c>
      <c r="I1841" s="5">
        <v>-159.91999999999999</v>
      </c>
      <c r="J1841" s="5">
        <v>-53459.359999999986</v>
      </c>
      <c r="K1841" s="5" t="str" cm="1">
        <f t="array" ref="K1841">_xlfn.LET(_xlpm.d,UPPER(TRIM(CLEAN(SUBSTITUTE(F1841,CHAR(160),"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42" spans="2:11" x14ac:dyDescent="0.25">
      <c r="B1842" s="21">
        <v>45685</v>
      </c>
      <c r="C1842" s="2" t="s">
        <v>1</v>
      </c>
      <c r="D1842" s="2" t="s">
        <v>862</v>
      </c>
      <c r="E1842" s="2" t="s">
        <v>60</v>
      </c>
      <c r="F1842" s="2" t="s">
        <v>1393</v>
      </c>
      <c r="G1842" s="5">
        <v>-10</v>
      </c>
      <c r="H1842" s="5">
        <v>21.3</v>
      </c>
      <c r="I1842" s="5">
        <v>-213</v>
      </c>
      <c r="J1842" s="5">
        <v>-53672.359999999986</v>
      </c>
      <c r="K1842" s="5" t="str" cm="1">
        <f t="array" ref="K1842">_xlfn.LET(_xlpm.d,UPPER(TRIM(CLEAN(SUBSTITUTE(F1842,CHAR(160),"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43" spans="2:11" x14ac:dyDescent="0.25">
      <c r="B1843" s="21">
        <v>45686</v>
      </c>
      <c r="C1843" s="2" t="s">
        <v>1</v>
      </c>
      <c r="D1843" s="2" t="s">
        <v>1491</v>
      </c>
      <c r="E1843" s="2" t="s">
        <v>89</v>
      </c>
      <c r="F1843" s="2" t="s">
        <v>1395</v>
      </c>
      <c r="G1843" s="5">
        <v>-10</v>
      </c>
      <c r="H1843" s="5">
        <v>21.3</v>
      </c>
      <c r="I1843" s="5">
        <v>-213</v>
      </c>
      <c r="J1843" s="5">
        <v>-53885.359999999986</v>
      </c>
      <c r="K1843" s="5" t="str" cm="1">
        <f t="array" ref="K1843">_xlfn.LET(_xlpm.d,UPPER(TRIM(CLEAN(SUBSTITUTE(F1843,CHAR(160),"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44" spans="2:11" x14ac:dyDescent="0.25">
      <c r="B1844" s="21">
        <v>45686</v>
      </c>
      <c r="C1844" s="2" t="s">
        <v>1</v>
      </c>
      <c r="D1844" s="2" t="s">
        <v>1327</v>
      </c>
      <c r="E1844" s="2" t="s">
        <v>129</v>
      </c>
      <c r="F1844" s="2" t="s">
        <v>1395</v>
      </c>
      <c r="G1844" s="5">
        <v>-1</v>
      </c>
      <c r="H1844" s="5">
        <v>21.3</v>
      </c>
      <c r="I1844" s="5">
        <v>-21.3</v>
      </c>
      <c r="J1844" s="5">
        <v>-53906.659999999989</v>
      </c>
      <c r="K1844" s="5" t="str" cm="1">
        <f t="array" ref="K1844">_xlfn.LET(_xlpm.d,UPPER(TRIM(CLEAN(SUBSTITUTE(F1844,CHAR(160),"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45" spans="2:11" x14ac:dyDescent="0.25">
      <c r="B1845" s="21">
        <v>45686</v>
      </c>
      <c r="C1845" s="2" t="s">
        <v>1</v>
      </c>
      <c r="D1845" s="2" t="s">
        <v>863</v>
      </c>
      <c r="E1845" s="2" t="s">
        <v>5</v>
      </c>
      <c r="F1845" s="2" t="s">
        <v>1393</v>
      </c>
      <c r="G1845" s="5">
        <v>-10</v>
      </c>
      <c r="H1845" s="5">
        <v>19.989999999999998</v>
      </c>
      <c r="I1845" s="5">
        <v>-199.9</v>
      </c>
      <c r="J1845" s="5">
        <v>-54106.55999999999</v>
      </c>
      <c r="K1845" s="5" t="str" cm="1">
        <f t="array" ref="K1845">_xlfn.LET(_xlpm.d,UPPER(TRIM(CLEAN(SUBSTITUTE(F1845,CHAR(160),"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46" spans="2:11" x14ac:dyDescent="0.25">
      <c r="B1846" s="21">
        <v>45687</v>
      </c>
      <c r="C1846" s="2" t="s">
        <v>1</v>
      </c>
      <c r="D1846" s="2" t="s">
        <v>1492</v>
      </c>
      <c r="E1846" s="2" t="s">
        <v>324</v>
      </c>
      <c r="F1846" s="2" t="s">
        <v>1393</v>
      </c>
      <c r="G1846" s="5">
        <v>-3</v>
      </c>
      <c r="H1846" s="5">
        <v>19.989999999999998</v>
      </c>
      <c r="I1846" s="5">
        <v>-59.97</v>
      </c>
      <c r="J1846" s="5">
        <v>-54166.529999999992</v>
      </c>
      <c r="K1846" s="5" t="str" cm="1">
        <f t="array" ref="K1846">_xlfn.LET(_xlpm.d,UPPER(TRIM(CLEAN(SUBSTITUTE(F1846,CHAR(160),"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47" spans="2:11" x14ac:dyDescent="0.25">
      <c r="B1847" s="21">
        <v>45687</v>
      </c>
      <c r="C1847" s="2" t="s">
        <v>1</v>
      </c>
      <c r="D1847" s="2" t="s">
        <v>864</v>
      </c>
      <c r="E1847" s="2" t="s">
        <v>99</v>
      </c>
      <c r="F1847" s="2" t="s">
        <v>1395</v>
      </c>
      <c r="G1847" s="5">
        <v>-30</v>
      </c>
      <c r="H1847" s="5">
        <v>21.3</v>
      </c>
      <c r="I1847" s="5">
        <v>-639</v>
      </c>
      <c r="J1847" s="5">
        <v>-54805.529999999992</v>
      </c>
      <c r="K1847" s="5" t="str" cm="1">
        <f t="array" ref="K1847">_xlfn.LET(_xlpm.d,UPPER(TRIM(CLEAN(SUBSTITUTE(F1847,CHAR(160),"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48" spans="2:11" x14ac:dyDescent="0.25">
      <c r="B1848" s="21">
        <v>45687</v>
      </c>
      <c r="C1848" s="2" t="s">
        <v>1</v>
      </c>
      <c r="D1848" s="2" t="s">
        <v>1493</v>
      </c>
      <c r="E1848" s="2" t="s">
        <v>74</v>
      </c>
      <c r="F1848" s="2" t="s">
        <v>1395</v>
      </c>
      <c r="G1848" s="5">
        <v>-2</v>
      </c>
      <c r="H1848" s="5">
        <v>21.3</v>
      </c>
      <c r="I1848" s="5">
        <v>-42.6</v>
      </c>
      <c r="J1848" s="5">
        <v>-54848.12999999999</v>
      </c>
      <c r="K1848" s="5" t="str" cm="1">
        <f t="array" ref="K1848">_xlfn.LET(_xlpm.d,UPPER(TRIM(CLEAN(SUBSTITUTE(F1848,CHAR(160),"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49" spans="2:11" x14ac:dyDescent="0.25">
      <c r="B1849" s="21">
        <v>45687</v>
      </c>
      <c r="C1849" s="2" t="s">
        <v>1</v>
      </c>
      <c r="D1849" s="2" t="s">
        <v>1494</v>
      </c>
      <c r="E1849" s="2" t="s">
        <v>791</v>
      </c>
      <c r="F1849" s="2" t="s">
        <v>1395</v>
      </c>
      <c r="G1849" s="5">
        <v>-18</v>
      </c>
      <c r="H1849" s="5">
        <v>21.3</v>
      </c>
      <c r="I1849" s="5">
        <v>-383.4</v>
      </c>
      <c r="J1849" s="5">
        <v>-55231.529999999992</v>
      </c>
      <c r="K1849" s="5" t="str" cm="1">
        <f t="array" ref="K1849">_xlfn.LET(_xlpm.d,UPPER(TRIM(CLEAN(SUBSTITUTE(F1849,CHAR(160),"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50" spans="2:11" x14ac:dyDescent="0.25">
      <c r="B1850" s="21">
        <v>45687</v>
      </c>
      <c r="C1850" s="2" t="s">
        <v>1</v>
      </c>
      <c r="D1850" s="2" t="s">
        <v>1495</v>
      </c>
      <c r="E1850" s="2" t="s">
        <v>791</v>
      </c>
      <c r="F1850" s="2" t="s">
        <v>1395</v>
      </c>
      <c r="G1850" s="5">
        <v>-4</v>
      </c>
      <c r="H1850" s="5">
        <v>21.3</v>
      </c>
      <c r="I1850" s="5">
        <v>-85.2</v>
      </c>
      <c r="J1850" s="5">
        <v>-55316.729999999989</v>
      </c>
      <c r="K1850" s="5" t="str" cm="1">
        <f t="array" ref="K1850">_xlfn.LET(_xlpm.d,UPPER(TRIM(CLEAN(SUBSTITUTE(F1850,CHAR(160),"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51" spans="2:11" x14ac:dyDescent="0.25">
      <c r="B1851" s="21">
        <v>45687</v>
      </c>
      <c r="C1851" s="2" t="s">
        <v>1</v>
      </c>
      <c r="D1851" s="2" t="s">
        <v>1496</v>
      </c>
      <c r="E1851" s="2" t="s">
        <v>68</v>
      </c>
      <c r="F1851" s="2" t="s">
        <v>1395</v>
      </c>
      <c r="G1851" s="5">
        <v>-16</v>
      </c>
      <c r="H1851" s="5">
        <v>21.3</v>
      </c>
      <c r="I1851" s="5">
        <v>-340.8</v>
      </c>
      <c r="J1851" s="5">
        <v>-55657.529999999992</v>
      </c>
      <c r="K1851" s="5" t="str" cm="1">
        <f t="array" ref="K1851">_xlfn.LET(_xlpm.d,UPPER(TRIM(CLEAN(SUBSTITUTE(F1851,CHAR(160),"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52" spans="2:11" x14ac:dyDescent="0.25">
      <c r="B1852" s="21">
        <v>45687</v>
      </c>
      <c r="C1852" s="2" t="s">
        <v>1</v>
      </c>
      <c r="D1852" s="2" t="s">
        <v>1497</v>
      </c>
      <c r="E1852" s="2" t="s">
        <v>19</v>
      </c>
      <c r="F1852" s="2" t="s">
        <v>1395</v>
      </c>
      <c r="G1852" s="5">
        <v>-20</v>
      </c>
      <c r="H1852" s="5">
        <v>21.3</v>
      </c>
      <c r="I1852" s="5">
        <v>-426</v>
      </c>
      <c r="J1852" s="5">
        <v>-56083.529999999992</v>
      </c>
      <c r="K1852" s="5" t="str" cm="1">
        <f t="array" ref="K1852">_xlfn.LET(_xlpm.d,UPPER(TRIM(CLEAN(SUBSTITUTE(F1852,CHAR(160),"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53" spans="2:11" x14ac:dyDescent="0.25">
      <c r="B1853" s="21">
        <v>45687</v>
      </c>
      <c r="C1853" s="2" t="s">
        <v>1</v>
      </c>
      <c r="D1853" s="2" t="s">
        <v>1498</v>
      </c>
      <c r="E1853" s="2" t="s">
        <v>465</v>
      </c>
      <c r="F1853" s="2" t="s">
        <v>1395</v>
      </c>
      <c r="G1853" s="5">
        <v>-16</v>
      </c>
      <c r="H1853" s="5">
        <v>21.3</v>
      </c>
      <c r="I1853" s="5">
        <v>-340.8</v>
      </c>
      <c r="J1853" s="5">
        <v>-56424.329999999994</v>
      </c>
      <c r="K1853" s="5" t="str" cm="1">
        <f t="array" ref="K1853">_xlfn.LET(_xlpm.d,UPPER(TRIM(CLEAN(SUBSTITUTE(F1853,CHAR(160),"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54" spans="2:11" x14ac:dyDescent="0.25">
      <c r="B1854" s="21">
        <v>45687</v>
      </c>
      <c r="C1854" s="2" t="s">
        <v>1</v>
      </c>
      <c r="D1854" s="2" t="s">
        <v>1499</v>
      </c>
      <c r="E1854" s="2" t="s">
        <v>829</v>
      </c>
      <c r="F1854" s="2" t="s">
        <v>1395</v>
      </c>
      <c r="G1854" s="5">
        <v>-42</v>
      </c>
      <c r="H1854" s="5">
        <v>21.3</v>
      </c>
      <c r="I1854" s="5">
        <v>-894.6</v>
      </c>
      <c r="J1854" s="5">
        <v>-57318.929999999993</v>
      </c>
      <c r="K1854" s="5" t="str" cm="1">
        <f t="array" ref="K1854">_xlfn.LET(_xlpm.d,UPPER(TRIM(CLEAN(SUBSTITUTE(F1854,CHAR(160),"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55" spans="2:11" x14ac:dyDescent="0.25">
      <c r="B1855" s="21">
        <v>45688</v>
      </c>
      <c r="C1855" s="2" t="s">
        <v>1</v>
      </c>
      <c r="D1855" s="2" t="s">
        <v>865</v>
      </c>
      <c r="E1855" s="2" t="s">
        <v>24</v>
      </c>
      <c r="F1855" s="2" t="s">
        <v>1395</v>
      </c>
      <c r="G1855" s="5">
        <v>-11</v>
      </c>
      <c r="H1855" s="5">
        <v>21.3</v>
      </c>
      <c r="I1855" s="5">
        <v>-234.3</v>
      </c>
      <c r="J1855" s="5">
        <v>-57553.229999999996</v>
      </c>
      <c r="K1855" s="5" t="str" cm="1">
        <f t="array" ref="K1855">_xlfn.LET(_xlpm.d,UPPER(TRIM(CLEAN(SUBSTITUTE(F1855,CHAR(160),"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56" spans="2:11" x14ac:dyDescent="0.25">
      <c r="B1856" s="21">
        <v>45688</v>
      </c>
      <c r="C1856" s="2" t="s">
        <v>1</v>
      </c>
      <c r="D1856" s="2" t="s">
        <v>1500</v>
      </c>
      <c r="E1856" s="2" t="s">
        <v>60</v>
      </c>
      <c r="F1856" s="2" t="s">
        <v>1395</v>
      </c>
      <c r="G1856" s="5">
        <v>-10</v>
      </c>
      <c r="H1856" s="5">
        <v>21.3</v>
      </c>
      <c r="I1856" s="5">
        <v>-213</v>
      </c>
      <c r="J1856" s="5">
        <v>-57766.229999999996</v>
      </c>
      <c r="K1856" s="5" t="str" cm="1">
        <f t="array" ref="K1856">_xlfn.LET(_xlpm.d,UPPER(TRIM(CLEAN(SUBSTITUTE(F1856,CHAR(160),"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57" spans="2:11" x14ac:dyDescent="0.25">
      <c r="B1857" s="21">
        <v>45688</v>
      </c>
      <c r="C1857" s="2" t="s">
        <v>1</v>
      </c>
      <c r="D1857" s="2" t="s">
        <v>1501</v>
      </c>
      <c r="E1857" s="2" t="s">
        <v>76</v>
      </c>
      <c r="F1857" s="2" t="s">
        <v>1395</v>
      </c>
      <c r="G1857" s="5">
        <v>-67</v>
      </c>
      <c r="H1857" s="5">
        <v>21.3</v>
      </c>
      <c r="I1857" s="5">
        <v>-1427.1</v>
      </c>
      <c r="J1857" s="5">
        <v>-59193.329999999994</v>
      </c>
      <c r="K1857" s="5" t="str" cm="1">
        <f t="array" ref="K1857">_xlfn.LET(_xlpm.d,UPPER(TRIM(CLEAN(SUBSTITUTE(F1857,CHAR(160),"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58" spans="2:11" x14ac:dyDescent="0.25">
      <c r="B1858" s="21">
        <v>45688</v>
      </c>
      <c r="C1858" s="2" t="s">
        <v>1</v>
      </c>
      <c r="D1858" s="2" t="s">
        <v>1502</v>
      </c>
      <c r="E1858" s="2" t="s">
        <v>53</v>
      </c>
      <c r="F1858" s="2" t="s">
        <v>1395</v>
      </c>
      <c r="G1858" s="5">
        <v>-29</v>
      </c>
      <c r="H1858" s="5">
        <v>21.3</v>
      </c>
      <c r="I1858" s="5">
        <v>-617.70000000000005</v>
      </c>
      <c r="J1858" s="5">
        <v>-59811.029999999992</v>
      </c>
      <c r="K1858" s="5" t="str" cm="1">
        <f t="array" ref="K1858">_xlfn.LET(_xlpm.d,UPPER(TRIM(CLEAN(SUBSTITUTE(F1858,CHAR(160),"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59" spans="2:11" x14ac:dyDescent="0.25">
      <c r="B1859" s="21">
        <v>45688</v>
      </c>
      <c r="C1859" s="2" t="s">
        <v>1</v>
      </c>
      <c r="D1859" s="2" t="s">
        <v>341</v>
      </c>
      <c r="E1859" s="2" t="s">
        <v>342</v>
      </c>
      <c r="F1859" s="2" t="s">
        <v>1393</v>
      </c>
      <c r="G1859" s="5">
        <v>-20</v>
      </c>
      <c r="H1859" s="5">
        <v>19.989999999999998</v>
      </c>
      <c r="I1859" s="5">
        <v>-399.8</v>
      </c>
      <c r="J1859" s="5">
        <v>-60210.829999999994</v>
      </c>
      <c r="K1859" s="5" t="str" cm="1">
        <f t="array" ref="K1859">_xlfn.LET(_xlpm.d,UPPER(TRIM(CLEAN(SUBSTITUTE(F1859,CHAR(160),"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60" spans="2:11" x14ac:dyDescent="0.25">
      <c r="B1860" s="21">
        <v>45689</v>
      </c>
      <c r="C1860" s="2" t="s">
        <v>1</v>
      </c>
      <c r="D1860" s="2" t="s">
        <v>1503</v>
      </c>
      <c r="E1860" s="2" t="s">
        <v>143</v>
      </c>
      <c r="F1860" s="2" t="s">
        <v>1393</v>
      </c>
      <c r="G1860" s="5">
        <v>-36</v>
      </c>
      <c r="H1860" s="5">
        <v>19.989999999999998</v>
      </c>
      <c r="I1860" s="5">
        <v>-719.64</v>
      </c>
      <c r="J1860" s="5">
        <v>-60930.469999999994</v>
      </c>
      <c r="K1860" s="5" t="str" cm="1">
        <f t="array" ref="K1860">_xlfn.LET(_xlpm.d,UPPER(TRIM(CLEAN(SUBSTITUTE(F1860,CHAR(160),"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61" spans="2:11" x14ac:dyDescent="0.25">
      <c r="B1861" s="21">
        <v>45689</v>
      </c>
      <c r="C1861" s="2" t="s">
        <v>1</v>
      </c>
      <c r="D1861" s="2" t="s">
        <v>1504</v>
      </c>
      <c r="E1861" s="2" t="s">
        <v>5</v>
      </c>
      <c r="F1861" s="2" t="s">
        <v>1393</v>
      </c>
      <c r="G1861" s="5">
        <v>-19</v>
      </c>
      <c r="H1861" s="5">
        <v>19.989999999999998</v>
      </c>
      <c r="I1861" s="5">
        <v>-379.81</v>
      </c>
      <c r="J1861" s="5">
        <v>-61310.279999999992</v>
      </c>
      <c r="K1861" s="5" t="str" cm="1">
        <f t="array" ref="K1861">_xlfn.LET(_xlpm.d,UPPER(TRIM(CLEAN(SUBSTITUTE(F1861,CHAR(160),"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62" spans="2:11" x14ac:dyDescent="0.25">
      <c r="B1862" s="21">
        <v>45692</v>
      </c>
      <c r="C1862" s="2" t="s">
        <v>1</v>
      </c>
      <c r="D1862" s="2" t="s">
        <v>867</v>
      </c>
      <c r="E1862" s="2" t="s">
        <v>446</v>
      </c>
      <c r="F1862" s="2" t="s">
        <v>1395</v>
      </c>
      <c r="G1862" s="5">
        <v>-17</v>
      </c>
      <c r="H1862" s="5">
        <v>21.3</v>
      </c>
      <c r="I1862" s="5">
        <v>-362.1</v>
      </c>
      <c r="J1862" s="5">
        <v>-61672.37999999999</v>
      </c>
      <c r="K1862" s="5" t="str" cm="1">
        <f t="array" ref="K1862">_xlfn.LET(_xlpm.d,UPPER(TRIM(CLEAN(SUBSTITUTE(F1862,CHAR(160),"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63" spans="2:11" x14ac:dyDescent="0.25">
      <c r="B1863" s="21">
        <v>45692</v>
      </c>
      <c r="C1863" s="2" t="s">
        <v>1</v>
      </c>
      <c r="D1863" s="2" t="s">
        <v>1505</v>
      </c>
      <c r="E1863" s="2" t="s">
        <v>32</v>
      </c>
      <c r="F1863" s="2" t="s">
        <v>1393</v>
      </c>
      <c r="G1863" s="5">
        <v>-25</v>
      </c>
      <c r="H1863" s="5">
        <v>21.3</v>
      </c>
      <c r="I1863" s="5">
        <v>-532.5</v>
      </c>
      <c r="J1863" s="5">
        <v>-62204.87999999999</v>
      </c>
      <c r="K1863" s="5" t="str" cm="1">
        <f t="array" ref="K1863">_xlfn.LET(_xlpm.d,UPPER(TRIM(CLEAN(SUBSTITUTE(F1863,CHAR(160),"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64" spans="2:11" x14ac:dyDescent="0.25">
      <c r="B1864" s="21">
        <v>45692</v>
      </c>
      <c r="C1864" s="2" t="s">
        <v>1</v>
      </c>
      <c r="D1864" s="2" t="s">
        <v>1506</v>
      </c>
      <c r="E1864" s="2" t="s">
        <v>148</v>
      </c>
      <c r="F1864" s="2" t="s">
        <v>1395</v>
      </c>
      <c r="G1864" s="5">
        <v>-1</v>
      </c>
      <c r="H1864" s="5">
        <v>21.3</v>
      </c>
      <c r="I1864" s="5">
        <v>-21.3</v>
      </c>
      <c r="J1864" s="5">
        <v>-62226.179999999993</v>
      </c>
      <c r="K1864" s="5" t="str" cm="1">
        <f t="array" ref="K1864">_xlfn.LET(_xlpm.d,UPPER(TRIM(CLEAN(SUBSTITUTE(F1864,CHAR(160),"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65" spans="2:11" x14ac:dyDescent="0.25">
      <c r="B1865" s="21">
        <v>45692</v>
      </c>
      <c r="C1865" s="2" t="s">
        <v>1</v>
      </c>
      <c r="D1865" s="2" t="s">
        <v>1507</v>
      </c>
      <c r="E1865" s="2" t="s">
        <v>660</v>
      </c>
      <c r="F1865" s="2" t="s">
        <v>1395</v>
      </c>
      <c r="G1865" s="5">
        <v>-20</v>
      </c>
      <c r="H1865" s="5">
        <v>21.3</v>
      </c>
      <c r="I1865" s="5">
        <v>-426</v>
      </c>
      <c r="J1865" s="5">
        <v>-62652.179999999993</v>
      </c>
      <c r="K1865" s="5" t="str" cm="1">
        <f t="array" ref="K1865">_xlfn.LET(_xlpm.d,UPPER(TRIM(CLEAN(SUBSTITUTE(F1865,CHAR(160),"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66" spans="2:11" x14ac:dyDescent="0.25">
      <c r="B1866" s="21">
        <v>45692</v>
      </c>
      <c r="C1866" s="2" t="s">
        <v>1</v>
      </c>
      <c r="D1866" s="2" t="s">
        <v>1508</v>
      </c>
      <c r="E1866" s="2" t="s">
        <v>86</v>
      </c>
      <c r="F1866" s="2" t="s">
        <v>1416</v>
      </c>
      <c r="G1866" s="5">
        <v>-33</v>
      </c>
      <c r="H1866" s="5">
        <v>21.3</v>
      </c>
      <c r="I1866" s="5">
        <v>-702.9</v>
      </c>
      <c r="J1866" s="5">
        <v>-63355.079999999994</v>
      </c>
      <c r="K1866" s="5" t="str" cm="1">
        <f t="array" ref="K1866">_xlfn.LET(_xlpm.d,UPPER(TRIM(CLEAN(SUBSTITUTE(F1866,CHAR(160),"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67" spans="2:11" x14ac:dyDescent="0.25">
      <c r="B1867" s="21">
        <v>45692</v>
      </c>
      <c r="C1867" s="2" t="s">
        <v>1</v>
      </c>
      <c r="D1867" s="2" t="s">
        <v>655</v>
      </c>
      <c r="E1867" s="2" t="s">
        <v>89</v>
      </c>
      <c r="F1867" s="2" t="s">
        <v>1416</v>
      </c>
      <c r="G1867" s="5">
        <v>-1</v>
      </c>
      <c r="H1867" s="5">
        <v>21.3</v>
      </c>
      <c r="I1867" s="5">
        <v>-21.3</v>
      </c>
      <c r="J1867" s="5">
        <v>-63376.38</v>
      </c>
      <c r="K1867" s="5" t="str" cm="1">
        <f t="array" ref="K1867">_xlfn.LET(_xlpm.d,UPPER(TRIM(CLEAN(SUBSTITUTE(F1867,CHAR(160),"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68" spans="2:11" x14ac:dyDescent="0.25">
      <c r="B1868" s="21">
        <v>45692</v>
      </c>
      <c r="C1868" s="2" t="s">
        <v>1</v>
      </c>
      <c r="D1868" s="2" t="s">
        <v>1509</v>
      </c>
      <c r="E1868" s="2" t="s">
        <v>5</v>
      </c>
      <c r="F1868" s="2" t="s">
        <v>1393</v>
      </c>
      <c r="G1868" s="5">
        <v>-5</v>
      </c>
      <c r="H1868" s="5">
        <v>19.989999999999998</v>
      </c>
      <c r="I1868" s="5">
        <v>-99.95</v>
      </c>
      <c r="J1868" s="5">
        <v>-63476.329999999994</v>
      </c>
      <c r="K1868" s="5" t="str" cm="1">
        <f t="array" ref="K1868">_xlfn.LET(_xlpm.d,UPPER(TRIM(CLEAN(SUBSTITUTE(F1868,CHAR(160),"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69" spans="2:11" x14ac:dyDescent="0.25">
      <c r="B1869" s="21">
        <v>45692</v>
      </c>
      <c r="C1869" s="2" t="s">
        <v>1</v>
      </c>
      <c r="D1869" s="2" t="s">
        <v>1510</v>
      </c>
      <c r="E1869" s="2" t="s">
        <v>29</v>
      </c>
      <c r="F1869" s="2" t="s">
        <v>1395</v>
      </c>
      <c r="G1869" s="5">
        <v>-30</v>
      </c>
      <c r="H1869" s="5">
        <v>21.3</v>
      </c>
      <c r="I1869" s="5">
        <v>-639</v>
      </c>
      <c r="J1869" s="5">
        <v>-64115.329999999994</v>
      </c>
      <c r="K1869" s="5" t="str" cm="1">
        <f t="array" ref="K1869">_xlfn.LET(_xlpm.d,UPPER(TRIM(CLEAN(SUBSTITUTE(F1869,CHAR(160),"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70" spans="2:11" x14ac:dyDescent="0.25">
      <c r="B1870" s="21">
        <v>45693</v>
      </c>
      <c r="C1870" s="2" t="s">
        <v>1</v>
      </c>
      <c r="D1870" s="2" t="s">
        <v>1511</v>
      </c>
      <c r="E1870" s="2" t="s">
        <v>65</v>
      </c>
      <c r="F1870" s="2" t="s">
        <v>1395</v>
      </c>
      <c r="G1870" s="5">
        <v>-4</v>
      </c>
      <c r="H1870" s="5">
        <v>21.3</v>
      </c>
      <c r="I1870" s="5">
        <v>-85.2</v>
      </c>
      <c r="J1870" s="5">
        <v>-64200.529999999992</v>
      </c>
      <c r="K1870" s="5" t="str" cm="1">
        <f t="array" ref="K1870">_xlfn.LET(_xlpm.d,UPPER(TRIM(CLEAN(SUBSTITUTE(F1870,CHAR(160),"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71" spans="2:11" x14ac:dyDescent="0.25">
      <c r="B1871" s="21">
        <v>45693</v>
      </c>
      <c r="C1871" s="2" t="s">
        <v>1</v>
      </c>
      <c r="D1871" s="2" t="s">
        <v>1512</v>
      </c>
      <c r="E1871" s="2" t="s">
        <v>40</v>
      </c>
      <c r="F1871" s="2" t="s">
        <v>1395</v>
      </c>
      <c r="G1871" s="5">
        <v>-25</v>
      </c>
      <c r="H1871" s="5">
        <v>21.3</v>
      </c>
      <c r="I1871" s="5">
        <v>-532.5</v>
      </c>
      <c r="J1871" s="5">
        <v>-64733.029999999992</v>
      </c>
      <c r="K1871" s="5" t="str" cm="1">
        <f t="array" ref="K1871">_xlfn.LET(_xlpm.d,UPPER(TRIM(CLEAN(SUBSTITUTE(F1871,CHAR(160),"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72" spans="2:11" x14ac:dyDescent="0.25">
      <c r="B1872" s="21">
        <v>45693</v>
      </c>
      <c r="C1872" s="2" t="s">
        <v>1</v>
      </c>
      <c r="D1872" s="2" t="s">
        <v>1513</v>
      </c>
      <c r="E1872" s="2" t="s">
        <v>58</v>
      </c>
      <c r="F1872" s="2" t="s">
        <v>1395</v>
      </c>
      <c r="G1872" s="5">
        <v>-14</v>
      </c>
      <c r="H1872" s="5">
        <v>21.3</v>
      </c>
      <c r="I1872" s="5">
        <v>-298.2</v>
      </c>
      <c r="J1872" s="5">
        <v>-65031.229999999989</v>
      </c>
      <c r="K1872" s="5" t="str" cm="1">
        <f t="array" ref="K1872">_xlfn.LET(_xlpm.d,UPPER(TRIM(CLEAN(SUBSTITUTE(F1872,CHAR(160),"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73" spans="2:11" x14ac:dyDescent="0.25">
      <c r="B1873" s="21">
        <v>45693</v>
      </c>
      <c r="C1873" s="2" t="s">
        <v>1</v>
      </c>
      <c r="D1873" s="2" t="s">
        <v>1514</v>
      </c>
      <c r="E1873" s="2" t="s">
        <v>926</v>
      </c>
      <c r="F1873" s="2" t="s">
        <v>1393</v>
      </c>
      <c r="G1873" s="5">
        <v>-56</v>
      </c>
      <c r="H1873" s="5">
        <v>19.75</v>
      </c>
      <c r="I1873" s="5">
        <v>-1106</v>
      </c>
      <c r="J1873" s="5">
        <v>-66137.229999999981</v>
      </c>
      <c r="K1873" s="5" t="str" cm="1">
        <f t="array" ref="K1873">_xlfn.LET(_xlpm.d,UPPER(TRIM(CLEAN(SUBSTITUTE(F1873,CHAR(160),"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74" spans="2:11" x14ac:dyDescent="0.25">
      <c r="B1874" s="21">
        <v>45694</v>
      </c>
      <c r="C1874" s="2" t="s">
        <v>1</v>
      </c>
      <c r="D1874" s="2" t="s">
        <v>1515</v>
      </c>
      <c r="E1874" s="2" t="s">
        <v>163</v>
      </c>
      <c r="F1874" s="2" t="s">
        <v>1395</v>
      </c>
      <c r="G1874" s="5">
        <v>-50</v>
      </c>
      <c r="H1874" s="5">
        <v>20.83</v>
      </c>
      <c r="I1874" s="5">
        <v>-1041.5</v>
      </c>
      <c r="J1874" s="5">
        <v>-67178.729999999981</v>
      </c>
      <c r="K1874" s="5" t="str" cm="1">
        <f t="array" ref="K1874">_xlfn.LET(_xlpm.d,UPPER(TRIM(CLEAN(SUBSTITUTE(F1874,CHAR(160),"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75" spans="2:11" x14ac:dyDescent="0.25">
      <c r="B1875" s="21">
        <v>45694</v>
      </c>
      <c r="C1875" s="2" t="s">
        <v>1</v>
      </c>
      <c r="D1875" s="2" t="s">
        <v>1516</v>
      </c>
      <c r="E1875" s="2" t="s">
        <v>807</v>
      </c>
      <c r="F1875" s="2" t="s">
        <v>1393</v>
      </c>
      <c r="G1875" s="5">
        <v>-4</v>
      </c>
      <c r="H1875" s="5">
        <v>19.75</v>
      </c>
      <c r="I1875" s="5">
        <v>-79</v>
      </c>
      <c r="J1875" s="5">
        <v>-67257.729999999981</v>
      </c>
      <c r="K1875" s="5" t="str" cm="1">
        <f t="array" ref="K1875">_xlfn.LET(_xlpm.d,UPPER(TRIM(CLEAN(SUBSTITUTE(F1875,CHAR(160),"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76" spans="2:11" x14ac:dyDescent="0.25">
      <c r="B1876" s="21">
        <v>45694</v>
      </c>
      <c r="C1876" s="2" t="s">
        <v>1</v>
      </c>
      <c r="D1876" s="2" t="s">
        <v>872</v>
      </c>
      <c r="E1876" s="2" t="s">
        <v>791</v>
      </c>
      <c r="F1876" s="2" t="s">
        <v>1395</v>
      </c>
      <c r="G1876" s="5">
        <v>-10</v>
      </c>
      <c r="H1876" s="5">
        <v>21.3</v>
      </c>
      <c r="I1876" s="5">
        <v>-213</v>
      </c>
      <c r="J1876" s="5">
        <v>-67470.729999999981</v>
      </c>
      <c r="K1876" s="5" t="str" cm="1">
        <f t="array" ref="K1876">_xlfn.LET(_xlpm.d,UPPER(TRIM(CLEAN(SUBSTITUTE(F1876,CHAR(160),"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77" spans="2:11" x14ac:dyDescent="0.25">
      <c r="B1877" s="21">
        <v>45694</v>
      </c>
      <c r="C1877" s="2" t="s">
        <v>1</v>
      </c>
      <c r="D1877" s="2" t="s">
        <v>1517</v>
      </c>
      <c r="E1877" s="2" t="s">
        <v>595</v>
      </c>
      <c r="F1877" s="2" t="s">
        <v>1395</v>
      </c>
      <c r="G1877" s="5">
        <v>-34</v>
      </c>
      <c r="H1877" s="5">
        <v>21.3</v>
      </c>
      <c r="I1877" s="5">
        <v>-724.2</v>
      </c>
      <c r="J1877" s="5">
        <v>-68194.929999999978</v>
      </c>
      <c r="K1877" s="5" t="str" cm="1">
        <f t="array" ref="K1877">_xlfn.LET(_xlpm.d,UPPER(TRIM(CLEAN(SUBSTITUTE(F1877,CHAR(160),"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78" spans="2:11" x14ac:dyDescent="0.25">
      <c r="B1878" s="21">
        <v>45695</v>
      </c>
      <c r="C1878" s="2" t="s">
        <v>1</v>
      </c>
      <c r="D1878" s="2" t="s">
        <v>1518</v>
      </c>
      <c r="E1878" s="2" t="s">
        <v>304</v>
      </c>
      <c r="F1878" s="2" t="s">
        <v>1393</v>
      </c>
      <c r="G1878" s="5">
        <v>-7</v>
      </c>
      <c r="H1878" s="5">
        <v>19.989999999999998</v>
      </c>
      <c r="I1878" s="5">
        <v>-139.93</v>
      </c>
      <c r="J1878" s="5">
        <v>-68334.859999999971</v>
      </c>
      <c r="K1878" s="5" t="str" cm="1">
        <f t="array" ref="K1878">_xlfn.LET(_xlpm.d,UPPER(TRIM(CLEAN(SUBSTITUTE(F1878,CHAR(160),"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79" spans="2:11" x14ac:dyDescent="0.25">
      <c r="B1879" s="21">
        <v>45695</v>
      </c>
      <c r="C1879" s="2" t="s">
        <v>1</v>
      </c>
      <c r="D1879" s="2" t="s">
        <v>1519</v>
      </c>
      <c r="E1879" s="2" t="s">
        <v>1130</v>
      </c>
      <c r="F1879" s="2" t="s">
        <v>1395</v>
      </c>
      <c r="G1879" s="5">
        <v>-32</v>
      </c>
      <c r="H1879" s="5">
        <v>21.3</v>
      </c>
      <c r="I1879" s="5">
        <v>-681.6</v>
      </c>
      <c r="J1879" s="5">
        <v>-69016.459999999977</v>
      </c>
      <c r="K1879" s="5" t="str" cm="1">
        <f t="array" ref="K1879">_xlfn.LET(_xlpm.d,UPPER(TRIM(CLEAN(SUBSTITUTE(F1879,CHAR(160),"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80" spans="2:11" x14ac:dyDescent="0.25">
      <c r="B1880" s="21">
        <v>45695</v>
      </c>
      <c r="C1880" s="2" t="s">
        <v>1</v>
      </c>
      <c r="D1880" s="2" t="s">
        <v>1520</v>
      </c>
      <c r="E1880" s="2" t="s">
        <v>202</v>
      </c>
      <c r="F1880" s="2" t="s">
        <v>1395</v>
      </c>
      <c r="G1880" s="5">
        <v>-30</v>
      </c>
      <c r="H1880" s="5">
        <v>21.3</v>
      </c>
      <c r="I1880" s="5">
        <v>-639</v>
      </c>
      <c r="J1880" s="5">
        <v>-69655.459999999977</v>
      </c>
      <c r="K1880" s="5" t="str" cm="1">
        <f t="array" ref="K1880">_xlfn.LET(_xlpm.d,UPPER(TRIM(CLEAN(SUBSTITUTE(F1880,CHAR(160),"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81" spans="2:11" x14ac:dyDescent="0.25">
      <c r="B1881" s="21">
        <v>45695</v>
      </c>
      <c r="C1881" s="2" t="s">
        <v>1</v>
      </c>
      <c r="D1881" s="2" t="s">
        <v>656</v>
      </c>
      <c r="E1881" s="2" t="s">
        <v>24</v>
      </c>
      <c r="F1881" s="2" t="s">
        <v>1395</v>
      </c>
      <c r="G1881" s="5">
        <v>-3</v>
      </c>
      <c r="H1881" s="5">
        <v>21.3</v>
      </c>
      <c r="I1881" s="5">
        <v>-63.9</v>
      </c>
      <c r="J1881" s="5">
        <v>-69719.359999999971</v>
      </c>
      <c r="K1881" s="5" t="str" cm="1">
        <f t="array" ref="K1881">_xlfn.LET(_xlpm.d,UPPER(TRIM(CLEAN(SUBSTITUTE(F1881,CHAR(160),"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82" spans="2:11" x14ac:dyDescent="0.25">
      <c r="B1882" s="21">
        <v>45695</v>
      </c>
      <c r="C1882" s="2" t="s">
        <v>1</v>
      </c>
      <c r="D1882" s="2" t="s">
        <v>1521</v>
      </c>
      <c r="E1882" s="2" t="s">
        <v>72</v>
      </c>
      <c r="F1882" s="2" t="s">
        <v>1395</v>
      </c>
      <c r="G1882" s="5">
        <v>-1</v>
      </c>
      <c r="H1882" s="5">
        <v>21.3</v>
      </c>
      <c r="I1882" s="5">
        <v>-21.3</v>
      </c>
      <c r="J1882" s="5">
        <v>-69740.659999999974</v>
      </c>
      <c r="K1882" s="5" t="str" cm="1">
        <f t="array" ref="K1882">_xlfn.LET(_xlpm.d,UPPER(TRIM(CLEAN(SUBSTITUTE(F1882,CHAR(160),"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83" spans="2:11" x14ac:dyDescent="0.25">
      <c r="B1883" s="21">
        <v>45695</v>
      </c>
      <c r="C1883" s="2" t="s">
        <v>1</v>
      </c>
      <c r="D1883" s="2" t="s">
        <v>873</v>
      </c>
      <c r="E1883" s="2" t="s">
        <v>403</v>
      </c>
      <c r="F1883" s="2" t="s">
        <v>1395</v>
      </c>
      <c r="G1883" s="5">
        <v>-15</v>
      </c>
      <c r="H1883" s="5">
        <v>21.3</v>
      </c>
      <c r="I1883" s="5">
        <v>-319.5</v>
      </c>
      <c r="J1883" s="5">
        <v>-70060.159999999974</v>
      </c>
      <c r="K1883" s="5" t="str" cm="1">
        <f t="array" ref="K1883">_xlfn.LET(_xlpm.d,UPPER(TRIM(CLEAN(SUBSTITUTE(F1883,CHAR(160),"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84" spans="2:11" x14ac:dyDescent="0.25">
      <c r="B1884" s="21">
        <v>45695</v>
      </c>
      <c r="C1884" s="2" t="s">
        <v>1</v>
      </c>
      <c r="D1884" s="2" t="s">
        <v>343</v>
      </c>
      <c r="E1884" s="2" t="s">
        <v>53</v>
      </c>
      <c r="F1884" s="2" t="s">
        <v>1395</v>
      </c>
      <c r="G1884" s="5">
        <v>-5</v>
      </c>
      <c r="H1884" s="5">
        <v>21.3</v>
      </c>
      <c r="I1884" s="5">
        <v>-106.5</v>
      </c>
      <c r="J1884" s="5">
        <v>-70166.659999999974</v>
      </c>
      <c r="K1884" s="5" t="str" cm="1">
        <f t="array" ref="K1884">_xlfn.LET(_xlpm.d,UPPER(TRIM(CLEAN(SUBSTITUTE(F1884,CHAR(160),"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85" spans="2:11" x14ac:dyDescent="0.25">
      <c r="B1885" s="21">
        <v>45695</v>
      </c>
      <c r="C1885" s="2" t="s">
        <v>1</v>
      </c>
      <c r="D1885" s="2" t="s">
        <v>1522</v>
      </c>
      <c r="E1885" s="2" t="s">
        <v>9</v>
      </c>
      <c r="F1885" s="2" t="s">
        <v>1395</v>
      </c>
      <c r="G1885" s="5">
        <v>-10</v>
      </c>
      <c r="H1885" s="5">
        <v>21.3</v>
      </c>
      <c r="I1885" s="5">
        <v>-213</v>
      </c>
      <c r="J1885" s="5">
        <v>-70379.659999999974</v>
      </c>
      <c r="K1885" s="5" t="str" cm="1">
        <f t="array" ref="K1885">_xlfn.LET(_xlpm.d,UPPER(TRIM(CLEAN(SUBSTITUTE(F1885,CHAR(160),"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86" spans="2:11" x14ac:dyDescent="0.25">
      <c r="B1886" s="21">
        <v>45695</v>
      </c>
      <c r="C1886" s="2" t="s">
        <v>1</v>
      </c>
      <c r="D1886" s="2" t="s">
        <v>875</v>
      </c>
      <c r="E1886" s="2" t="s">
        <v>143</v>
      </c>
      <c r="F1886" s="2" t="s">
        <v>1393</v>
      </c>
      <c r="G1886" s="5">
        <v>-7</v>
      </c>
      <c r="H1886" s="5">
        <v>19.989999999999998</v>
      </c>
      <c r="I1886" s="5">
        <v>-139.93</v>
      </c>
      <c r="J1886" s="5">
        <v>-70519.589999999967</v>
      </c>
      <c r="K1886" s="5" t="str" cm="1">
        <f t="array" ref="K1886">_xlfn.LET(_xlpm.d,UPPER(TRIM(CLEAN(SUBSTITUTE(F1886,CHAR(160),"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87" spans="2:11" x14ac:dyDescent="0.25">
      <c r="B1887" s="21">
        <v>45695</v>
      </c>
      <c r="C1887" s="2" t="s">
        <v>1</v>
      </c>
      <c r="D1887" s="2" t="s">
        <v>1523</v>
      </c>
      <c r="E1887" s="2" t="s">
        <v>110</v>
      </c>
      <c r="F1887" s="2" t="s">
        <v>1395</v>
      </c>
      <c r="G1887" s="5">
        <v>-2</v>
      </c>
      <c r="H1887" s="5">
        <v>21.3</v>
      </c>
      <c r="I1887" s="5">
        <v>-42.6</v>
      </c>
      <c r="J1887" s="5">
        <v>-70562.189999999973</v>
      </c>
      <c r="K1887" s="5" t="str" cm="1">
        <f t="array" ref="K1887">_xlfn.LET(_xlpm.d,UPPER(TRIM(CLEAN(SUBSTITUTE(F1887,CHAR(160),"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88" spans="2:11" x14ac:dyDescent="0.25">
      <c r="B1888" s="21">
        <v>45695</v>
      </c>
      <c r="C1888" s="2" t="s">
        <v>1</v>
      </c>
      <c r="D1888" s="2" t="s">
        <v>694</v>
      </c>
      <c r="E1888" s="2" t="s">
        <v>76</v>
      </c>
      <c r="F1888" s="2" t="s">
        <v>1395</v>
      </c>
      <c r="G1888" s="5">
        <v>-1</v>
      </c>
      <c r="H1888" s="5">
        <v>21.3</v>
      </c>
      <c r="I1888" s="5">
        <v>-21.3</v>
      </c>
      <c r="J1888" s="5">
        <v>-70583.489999999976</v>
      </c>
      <c r="K1888" s="5" t="str" cm="1">
        <f t="array" ref="K1888">_xlfn.LET(_xlpm.d,UPPER(TRIM(CLEAN(SUBSTITUTE(F1888,CHAR(160),"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89" spans="2:11" x14ac:dyDescent="0.25">
      <c r="B1889" s="21">
        <v>45695</v>
      </c>
      <c r="C1889" s="2" t="s">
        <v>1</v>
      </c>
      <c r="D1889" s="2" t="s">
        <v>1524</v>
      </c>
      <c r="E1889" s="2" t="s">
        <v>60</v>
      </c>
      <c r="F1889" s="2" t="s">
        <v>1395</v>
      </c>
      <c r="G1889" s="5">
        <v>-10</v>
      </c>
      <c r="H1889" s="5">
        <v>21.3</v>
      </c>
      <c r="I1889" s="5">
        <v>-213</v>
      </c>
      <c r="J1889" s="5">
        <v>-70796.489999999976</v>
      </c>
      <c r="K1889" s="5" t="str" cm="1">
        <f t="array" ref="K1889">_xlfn.LET(_xlpm.d,UPPER(TRIM(CLEAN(SUBSTITUTE(F1889,CHAR(160),"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90" spans="2:11" x14ac:dyDescent="0.25">
      <c r="B1890" s="21">
        <v>45698</v>
      </c>
      <c r="C1890" s="2" t="s">
        <v>1</v>
      </c>
      <c r="D1890" s="2" t="s">
        <v>1525</v>
      </c>
      <c r="E1890" s="2" t="s">
        <v>49</v>
      </c>
      <c r="F1890" s="2" t="s">
        <v>1395</v>
      </c>
      <c r="G1890" s="5">
        <v>-16</v>
      </c>
      <c r="H1890" s="5">
        <v>21.3</v>
      </c>
      <c r="I1890" s="5">
        <v>-340.8</v>
      </c>
      <c r="J1890" s="5">
        <v>-71137.289999999979</v>
      </c>
      <c r="K1890" s="5" t="str" cm="1">
        <f t="array" ref="K1890">_xlfn.LET(_xlpm.d,UPPER(TRIM(CLEAN(SUBSTITUTE(F1890,CHAR(160),"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91" spans="2:11" x14ac:dyDescent="0.25">
      <c r="B1891" s="21">
        <v>45698</v>
      </c>
      <c r="C1891" s="2" t="s">
        <v>1</v>
      </c>
      <c r="D1891" s="2" t="s">
        <v>1383</v>
      </c>
      <c r="E1891" s="2" t="s">
        <v>1384</v>
      </c>
      <c r="F1891" s="2" t="s">
        <v>1526</v>
      </c>
      <c r="G1891" s="5">
        <v>-2</v>
      </c>
      <c r="H1891" s="5">
        <v>19.989999999999998</v>
      </c>
      <c r="I1891" s="5">
        <v>-39.979999999999997</v>
      </c>
      <c r="J1891" s="5">
        <v>-71177.269999999975</v>
      </c>
      <c r="K1891" s="5" t="str" cm="1">
        <f t="array" ref="K1891">_xlfn.LET(_xlpm.d,UPPER(TRIM(CLEAN(SUBSTITUTE(F1891,CHAR(160),"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92" spans="2:11" x14ac:dyDescent="0.25">
      <c r="B1892" s="21">
        <v>45698</v>
      </c>
      <c r="C1892" s="2" t="s">
        <v>1</v>
      </c>
      <c r="D1892" s="2" t="s">
        <v>345</v>
      </c>
      <c r="E1892" s="2" t="s">
        <v>68</v>
      </c>
      <c r="F1892" s="2" t="s">
        <v>1395</v>
      </c>
      <c r="G1892" s="5">
        <v>-30</v>
      </c>
      <c r="H1892" s="5">
        <v>21.3</v>
      </c>
      <c r="I1892" s="5">
        <v>-639</v>
      </c>
      <c r="J1892" s="5">
        <v>-71816.269999999975</v>
      </c>
      <c r="K1892" s="5" t="str" cm="1">
        <f t="array" ref="K1892">_xlfn.LET(_xlpm.d,UPPER(TRIM(CLEAN(SUBSTITUTE(F1892,CHAR(160),"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93" spans="2:11" x14ac:dyDescent="0.25">
      <c r="B1893" s="21">
        <v>45698</v>
      </c>
      <c r="C1893" s="2" t="s">
        <v>1</v>
      </c>
      <c r="D1893" s="2" t="s">
        <v>1328</v>
      </c>
      <c r="E1893" s="2" t="s">
        <v>84</v>
      </c>
      <c r="F1893" s="2" t="s">
        <v>1395</v>
      </c>
      <c r="G1893" s="5">
        <v>-9</v>
      </c>
      <c r="H1893" s="5">
        <v>21.3</v>
      </c>
      <c r="I1893" s="5">
        <v>-191.7</v>
      </c>
      <c r="J1893" s="5">
        <v>-72007.969999999972</v>
      </c>
      <c r="K1893" s="5" t="str" cm="1">
        <f t="array" ref="K1893">_xlfn.LET(_xlpm.d,UPPER(TRIM(CLEAN(SUBSTITUTE(F1893,CHAR(160),"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94" spans="2:11" x14ac:dyDescent="0.25">
      <c r="B1894" s="21">
        <v>45699</v>
      </c>
      <c r="C1894" s="2" t="s">
        <v>1</v>
      </c>
      <c r="D1894" s="2" t="s">
        <v>1527</v>
      </c>
      <c r="E1894" s="2" t="s">
        <v>29</v>
      </c>
      <c r="F1894" s="2" t="s">
        <v>1395</v>
      </c>
      <c r="G1894" s="5">
        <v>-20</v>
      </c>
      <c r="H1894" s="5">
        <v>21.3</v>
      </c>
      <c r="I1894" s="5">
        <v>-426</v>
      </c>
      <c r="J1894" s="5">
        <v>-72433.969999999972</v>
      </c>
      <c r="K1894" s="5" t="str" cm="1">
        <f t="array" ref="K1894">_xlfn.LET(_xlpm.d,UPPER(TRIM(CLEAN(SUBSTITUTE(F1894,CHAR(160),"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95" spans="2:11" x14ac:dyDescent="0.25">
      <c r="B1895" s="21">
        <v>45699</v>
      </c>
      <c r="C1895" s="2" t="s">
        <v>1</v>
      </c>
      <c r="D1895" s="2" t="s">
        <v>1528</v>
      </c>
      <c r="E1895" s="2" t="s">
        <v>9</v>
      </c>
      <c r="F1895" s="2" t="s">
        <v>1395</v>
      </c>
      <c r="G1895" s="5">
        <v>-1</v>
      </c>
      <c r="H1895" s="5">
        <v>21.3</v>
      </c>
      <c r="I1895" s="5">
        <v>-21.3</v>
      </c>
      <c r="J1895" s="5">
        <v>-72455.269999999975</v>
      </c>
      <c r="K1895" s="5" t="str" cm="1">
        <f t="array" ref="K1895">_xlfn.LET(_xlpm.d,UPPER(TRIM(CLEAN(SUBSTITUTE(F1895,CHAR(160),"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96" spans="2:11" x14ac:dyDescent="0.25">
      <c r="B1896" s="21">
        <v>45699</v>
      </c>
      <c r="C1896" s="2" t="s">
        <v>1</v>
      </c>
      <c r="D1896" s="2" t="s">
        <v>346</v>
      </c>
      <c r="E1896" s="2" t="s">
        <v>32</v>
      </c>
      <c r="F1896" s="2" t="s">
        <v>1395</v>
      </c>
      <c r="G1896" s="5">
        <v>-14</v>
      </c>
      <c r="H1896" s="5">
        <v>21.3</v>
      </c>
      <c r="I1896" s="5">
        <v>-298.2</v>
      </c>
      <c r="J1896" s="5">
        <v>-72753.469999999972</v>
      </c>
      <c r="K1896" s="5" t="str" cm="1">
        <f t="array" ref="K1896">_xlfn.LET(_xlpm.d,UPPER(TRIM(CLEAN(SUBSTITUTE(F1896,CHAR(160),"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97" spans="2:11" x14ac:dyDescent="0.25">
      <c r="B1897" s="21">
        <v>45699</v>
      </c>
      <c r="C1897" s="2" t="s">
        <v>1</v>
      </c>
      <c r="D1897" s="2" t="s">
        <v>883</v>
      </c>
      <c r="E1897" s="2" t="s">
        <v>153</v>
      </c>
      <c r="F1897" s="2" t="s">
        <v>1395</v>
      </c>
      <c r="G1897" s="5">
        <v>-6</v>
      </c>
      <c r="H1897" s="5">
        <v>21.3</v>
      </c>
      <c r="I1897" s="5">
        <v>-127.8</v>
      </c>
      <c r="J1897" s="5">
        <v>-72881.269999999975</v>
      </c>
      <c r="K1897" s="5" t="str" cm="1">
        <f t="array" ref="K1897">_xlfn.LET(_xlpm.d,UPPER(TRIM(CLEAN(SUBSTITUTE(F1897,CHAR(160),"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98" spans="2:11" x14ac:dyDescent="0.25">
      <c r="B1898" s="21">
        <v>45699</v>
      </c>
      <c r="C1898" s="2" t="s">
        <v>1</v>
      </c>
      <c r="D1898" s="2" t="s">
        <v>885</v>
      </c>
      <c r="E1898" s="2" t="s">
        <v>852</v>
      </c>
      <c r="F1898" s="2" t="s">
        <v>1393</v>
      </c>
      <c r="G1898" s="5">
        <v>-13</v>
      </c>
      <c r="H1898" s="5">
        <v>19.989999999999998</v>
      </c>
      <c r="I1898" s="5">
        <v>-259.87</v>
      </c>
      <c r="J1898" s="5">
        <v>-73141.13999999997</v>
      </c>
      <c r="K1898" s="5" t="str" cm="1">
        <f t="array" ref="K1898">_xlfn.LET(_xlpm.d,UPPER(TRIM(CLEAN(SUBSTITUTE(F1898,CHAR(160),"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899" spans="2:11" x14ac:dyDescent="0.25">
      <c r="B1899" s="21">
        <v>45700</v>
      </c>
      <c r="C1899" s="2" t="s">
        <v>1</v>
      </c>
      <c r="D1899" s="2" t="s">
        <v>347</v>
      </c>
      <c r="E1899" s="2" t="s">
        <v>65</v>
      </c>
      <c r="F1899" s="2" t="s">
        <v>1395</v>
      </c>
      <c r="G1899" s="5">
        <v>-5</v>
      </c>
      <c r="H1899" s="5">
        <v>21.3</v>
      </c>
      <c r="I1899" s="5">
        <v>-106.5</v>
      </c>
      <c r="J1899" s="5">
        <v>-73247.63999999997</v>
      </c>
      <c r="K1899" s="5" t="str" cm="1">
        <f t="array" ref="K1899">_xlfn.LET(_xlpm.d,UPPER(TRIM(CLEAN(SUBSTITUTE(F1899,CHAR(160),"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00" spans="2:11" x14ac:dyDescent="0.25">
      <c r="B1900" s="21">
        <v>45700</v>
      </c>
      <c r="C1900" s="2" t="s">
        <v>1</v>
      </c>
      <c r="D1900" s="2" t="s">
        <v>886</v>
      </c>
      <c r="E1900" s="2" t="s">
        <v>58</v>
      </c>
      <c r="F1900" s="2" t="s">
        <v>1395</v>
      </c>
      <c r="G1900" s="5">
        <v>-3</v>
      </c>
      <c r="H1900" s="5">
        <v>21.3</v>
      </c>
      <c r="I1900" s="5">
        <v>-63.9</v>
      </c>
      <c r="J1900" s="5">
        <v>-73311.539999999964</v>
      </c>
      <c r="K1900" s="5" t="str" cm="1">
        <f t="array" ref="K1900">_xlfn.LET(_xlpm.d,UPPER(TRIM(CLEAN(SUBSTITUTE(F1900,CHAR(160),"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01" spans="2:11" x14ac:dyDescent="0.25">
      <c r="B1901" s="21">
        <v>45700</v>
      </c>
      <c r="C1901" s="2" t="s">
        <v>1</v>
      </c>
      <c r="D1901" s="2" t="s">
        <v>1529</v>
      </c>
      <c r="E1901" s="2" t="s">
        <v>1530</v>
      </c>
      <c r="F1901" s="2" t="s">
        <v>1393</v>
      </c>
      <c r="G1901" s="5">
        <v>-36</v>
      </c>
      <c r="H1901" s="5">
        <v>19.989999999999998</v>
      </c>
      <c r="I1901" s="5">
        <v>-719.64</v>
      </c>
      <c r="J1901" s="5">
        <v>-74031.179999999964</v>
      </c>
      <c r="K1901" s="5" t="str" cm="1">
        <f t="array" ref="K1901">_xlfn.LET(_xlpm.d,UPPER(TRIM(CLEAN(SUBSTITUTE(F1901,CHAR(160),"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02" spans="2:11" x14ac:dyDescent="0.25">
      <c r="B1902" s="21">
        <v>45700</v>
      </c>
      <c r="C1902" s="2" t="s">
        <v>1</v>
      </c>
      <c r="D1902" s="2" t="s">
        <v>348</v>
      </c>
      <c r="E1902" s="2" t="s">
        <v>129</v>
      </c>
      <c r="F1902" s="2" t="s">
        <v>1395</v>
      </c>
      <c r="G1902" s="5">
        <v>-13</v>
      </c>
      <c r="H1902" s="5">
        <v>21.3</v>
      </c>
      <c r="I1902" s="5">
        <v>-276.89999999999998</v>
      </c>
      <c r="J1902" s="5">
        <v>-74308.079999999958</v>
      </c>
      <c r="K1902" s="5" t="str" cm="1">
        <f t="array" ref="K1902">_xlfn.LET(_xlpm.d,UPPER(TRIM(CLEAN(SUBSTITUTE(F1902,CHAR(160),"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03" spans="2:11" x14ac:dyDescent="0.25">
      <c r="B1903" s="21">
        <v>45700</v>
      </c>
      <c r="C1903" s="2" t="s">
        <v>1</v>
      </c>
      <c r="D1903" s="2" t="s">
        <v>1531</v>
      </c>
      <c r="E1903" s="2" t="s">
        <v>40</v>
      </c>
      <c r="F1903" s="2" t="s">
        <v>1395</v>
      </c>
      <c r="G1903" s="5">
        <v>-4</v>
      </c>
      <c r="H1903" s="5">
        <v>21.3</v>
      </c>
      <c r="I1903" s="5">
        <v>-85.2</v>
      </c>
      <c r="J1903" s="5">
        <v>-74393.279999999955</v>
      </c>
      <c r="K1903" s="5" t="str" cm="1">
        <f t="array" ref="K1903">_xlfn.LET(_xlpm.d,UPPER(TRIM(CLEAN(SUBSTITUTE(F1903,CHAR(160),"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04" spans="2:11" x14ac:dyDescent="0.25">
      <c r="B1904" s="21">
        <v>45700</v>
      </c>
      <c r="C1904" s="2" t="s">
        <v>1</v>
      </c>
      <c r="D1904" s="2" t="s">
        <v>1532</v>
      </c>
      <c r="E1904" s="2" t="s">
        <v>40</v>
      </c>
      <c r="F1904" s="2" t="s">
        <v>1395</v>
      </c>
      <c r="G1904" s="5">
        <v>-10</v>
      </c>
      <c r="H1904" s="5">
        <v>21.3</v>
      </c>
      <c r="I1904" s="5">
        <v>-213</v>
      </c>
      <c r="J1904" s="5">
        <v>-74606.279999999955</v>
      </c>
      <c r="K1904" s="5" t="str" cm="1">
        <f t="array" ref="K1904">_xlfn.LET(_xlpm.d,UPPER(TRIM(CLEAN(SUBSTITUTE(F1904,CHAR(160),"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05" spans="2:11" x14ac:dyDescent="0.25">
      <c r="B1905" s="21">
        <v>45700</v>
      </c>
      <c r="C1905" s="2" t="s">
        <v>1</v>
      </c>
      <c r="D1905" s="2" t="s">
        <v>1533</v>
      </c>
      <c r="E1905" s="2" t="s">
        <v>844</v>
      </c>
      <c r="F1905" s="2" t="s">
        <v>1393</v>
      </c>
      <c r="G1905" s="5">
        <v>-13</v>
      </c>
      <c r="H1905" s="5">
        <v>19.75</v>
      </c>
      <c r="I1905" s="5">
        <v>-256.75</v>
      </c>
      <c r="J1905" s="5">
        <v>-74863.029999999955</v>
      </c>
      <c r="K1905" s="5" t="str" cm="1">
        <f t="array" ref="K1905">_xlfn.LET(_xlpm.d,UPPER(TRIM(CLEAN(SUBSTITUTE(F1905,CHAR(160),"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06" spans="2:11" x14ac:dyDescent="0.25">
      <c r="B1906" s="21">
        <v>45700</v>
      </c>
      <c r="C1906" s="2" t="s">
        <v>1</v>
      </c>
      <c r="D1906" s="2" t="s">
        <v>887</v>
      </c>
      <c r="E1906" s="2" t="s">
        <v>5</v>
      </c>
      <c r="F1906" s="2" t="s">
        <v>1393</v>
      </c>
      <c r="G1906" s="5">
        <v>-34</v>
      </c>
      <c r="H1906" s="5">
        <v>19.989999999999998</v>
      </c>
      <c r="I1906" s="5">
        <v>-679.66</v>
      </c>
      <c r="J1906" s="5">
        <v>-75542.689999999959</v>
      </c>
      <c r="K1906" s="5" t="str" cm="1">
        <f t="array" ref="K1906">_xlfn.LET(_xlpm.d,UPPER(TRIM(CLEAN(SUBSTITUTE(F1906,CHAR(160),"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07" spans="2:11" x14ac:dyDescent="0.25">
      <c r="B1907" s="21">
        <v>45700</v>
      </c>
      <c r="C1907" s="2" t="s">
        <v>1</v>
      </c>
      <c r="D1907" s="2" t="s">
        <v>1534</v>
      </c>
      <c r="E1907" s="2" t="s">
        <v>159</v>
      </c>
      <c r="F1907" s="2" t="s">
        <v>1393</v>
      </c>
      <c r="G1907" s="5">
        <v>-12</v>
      </c>
      <c r="H1907" s="5">
        <v>21.3</v>
      </c>
      <c r="I1907" s="5">
        <v>-255.6</v>
      </c>
      <c r="J1907" s="5">
        <v>-75798.289999999964</v>
      </c>
      <c r="K1907" s="5" t="str" cm="1">
        <f t="array" ref="K1907">_xlfn.LET(_xlpm.d,UPPER(TRIM(CLEAN(SUBSTITUTE(F1907,CHAR(160),"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08" spans="2:11" x14ac:dyDescent="0.25">
      <c r="B1908" s="21">
        <v>45700</v>
      </c>
      <c r="C1908" s="2" t="s">
        <v>1</v>
      </c>
      <c r="D1908" s="2" t="s">
        <v>888</v>
      </c>
      <c r="E1908" s="2" t="s">
        <v>159</v>
      </c>
      <c r="F1908" s="2" t="s">
        <v>1393</v>
      </c>
      <c r="G1908" s="5">
        <v>-10</v>
      </c>
      <c r="H1908" s="5">
        <v>17.309999999999999</v>
      </c>
      <c r="I1908" s="5">
        <v>-173.1</v>
      </c>
      <c r="J1908" s="5">
        <v>-75971.38999999997</v>
      </c>
      <c r="K1908" s="5" t="str" cm="1">
        <f t="array" ref="K1908">_xlfn.LET(_xlpm.d,UPPER(TRIM(CLEAN(SUBSTITUTE(F1908,CHAR(160),"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09" spans="2:11" x14ac:dyDescent="0.25">
      <c r="B1909" s="21">
        <v>45700</v>
      </c>
      <c r="C1909" s="2" t="s">
        <v>1</v>
      </c>
      <c r="D1909" s="2" t="s">
        <v>889</v>
      </c>
      <c r="E1909" s="2" t="s">
        <v>159</v>
      </c>
      <c r="F1909" s="2" t="s">
        <v>1393</v>
      </c>
      <c r="G1909" s="5">
        <v>-8</v>
      </c>
      <c r="H1909" s="5">
        <v>17.309999999999999</v>
      </c>
      <c r="I1909" s="5">
        <v>-138.47999999999999</v>
      </c>
      <c r="J1909" s="5">
        <v>-76109.869999999966</v>
      </c>
      <c r="K1909" s="5" t="str" cm="1">
        <f t="array" ref="K1909">_xlfn.LET(_xlpm.d,UPPER(TRIM(CLEAN(SUBSTITUTE(F1909,CHAR(160),"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10" spans="2:11" x14ac:dyDescent="0.25">
      <c r="B1910" s="21">
        <v>45701</v>
      </c>
      <c r="C1910" s="2" t="s">
        <v>1</v>
      </c>
      <c r="D1910" s="2" t="s">
        <v>349</v>
      </c>
      <c r="E1910" s="2" t="s">
        <v>99</v>
      </c>
      <c r="F1910" s="2" t="s">
        <v>1395</v>
      </c>
      <c r="G1910" s="5">
        <v>-2</v>
      </c>
      <c r="H1910" s="5">
        <v>21.3</v>
      </c>
      <c r="I1910" s="5">
        <v>-42.6</v>
      </c>
      <c r="J1910" s="5">
        <v>-76152.469999999972</v>
      </c>
      <c r="K1910" s="5" t="str" cm="1">
        <f t="array" ref="K1910">_xlfn.LET(_xlpm.d,UPPER(TRIM(CLEAN(SUBSTITUTE(F1910,CHAR(160),"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11" spans="2:11" x14ac:dyDescent="0.25">
      <c r="B1911" s="21">
        <v>45701</v>
      </c>
      <c r="C1911" s="2" t="s">
        <v>1</v>
      </c>
      <c r="D1911" s="2" t="s">
        <v>1535</v>
      </c>
      <c r="E1911" s="2" t="s">
        <v>19</v>
      </c>
      <c r="F1911" s="2" t="s">
        <v>1395</v>
      </c>
      <c r="G1911" s="5">
        <v>-3</v>
      </c>
      <c r="H1911" s="5">
        <v>21.3</v>
      </c>
      <c r="I1911" s="5">
        <v>-63.9</v>
      </c>
      <c r="J1911" s="5">
        <v>-76216.369999999966</v>
      </c>
      <c r="K1911" s="5" t="str" cm="1">
        <f t="array" ref="K1911">_xlfn.LET(_xlpm.d,UPPER(TRIM(CLEAN(SUBSTITUTE(F1911,CHAR(160),"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12" spans="2:11" x14ac:dyDescent="0.25">
      <c r="B1912" s="21">
        <v>45701</v>
      </c>
      <c r="C1912" s="2" t="s">
        <v>1</v>
      </c>
      <c r="D1912" s="2" t="s">
        <v>1536</v>
      </c>
      <c r="E1912" s="2" t="s">
        <v>74</v>
      </c>
      <c r="F1912" s="2" t="s">
        <v>1395</v>
      </c>
      <c r="G1912" s="5">
        <v>-25</v>
      </c>
      <c r="H1912" s="5">
        <v>21.3</v>
      </c>
      <c r="I1912" s="5">
        <v>-532.5</v>
      </c>
      <c r="J1912" s="5">
        <v>-76748.869999999966</v>
      </c>
      <c r="K1912" s="5" t="str" cm="1">
        <f t="array" ref="K1912">_xlfn.LET(_xlpm.d,UPPER(TRIM(CLEAN(SUBSTITUTE(F1912,CHAR(160),"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13" spans="2:11" x14ac:dyDescent="0.25">
      <c r="B1913" s="21">
        <v>45701</v>
      </c>
      <c r="C1913" s="2" t="s">
        <v>1</v>
      </c>
      <c r="D1913" s="2" t="s">
        <v>1537</v>
      </c>
      <c r="E1913" s="2" t="s">
        <v>801</v>
      </c>
      <c r="F1913" s="2" t="s">
        <v>1538</v>
      </c>
      <c r="G1913" s="5">
        <v>-8</v>
      </c>
      <c r="H1913" s="5">
        <v>20.9</v>
      </c>
      <c r="I1913" s="5">
        <v>-167.2</v>
      </c>
      <c r="J1913" s="5">
        <v>-76916.069999999963</v>
      </c>
      <c r="K1913" s="5" t="str" cm="1">
        <f t="array" ref="K1913">_xlfn.LET(_xlpm.d,UPPER(TRIM(CLEAN(SUBSTITUTE(F1913,CHAR(160),"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14" spans="2:11" x14ac:dyDescent="0.25">
      <c r="B1914" s="21">
        <v>45701</v>
      </c>
      <c r="C1914" s="2" t="s">
        <v>1</v>
      </c>
      <c r="D1914" s="2" t="s">
        <v>1537</v>
      </c>
      <c r="E1914" s="2" t="s">
        <v>801</v>
      </c>
      <c r="F1914" s="2" t="s">
        <v>1539</v>
      </c>
      <c r="G1914" s="5">
        <v>-1</v>
      </c>
      <c r="H1914" s="5">
        <v>20.9</v>
      </c>
      <c r="I1914" s="5">
        <v>-20.9</v>
      </c>
      <c r="J1914" s="5">
        <v>-76936.969999999958</v>
      </c>
      <c r="K1914" s="5" t="str" cm="1">
        <f t="array" ref="K1914">_xlfn.LET(_xlpm.d,UPPER(TRIM(CLEAN(SUBSTITUTE(F1914,CHAR(160),"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15" spans="2:11" x14ac:dyDescent="0.25">
      <c r="B1915" s="21">
        <v>45702</v>
      </c>
      <c r="C1915" s="2" t="s">
        <v>1</v>
      </c>
      <c r="D1915" s="2" t="s">
        <v>1540</v>
      </c>
      <c r="E1915" s="2" t="s">
        <v>311</v>
      </c>
      <c r="F1915" s="2" t="s">
        <v>1393</v>
      </c>
      <c r="G1915" s="5">
        <v>-10</v>
      </c>
      <c r="H1915" s="5">
        <v>28.65</v>
      </c>
      <c r="I1915" s="5">
        <v>-286.5</v>
      </c>
      <c r="J1915" s="5">
        <v>-77223.469999999958</v>
      </c>
      <c r="K1915" s="5" t="str" cm="1">
        <f t="array" ref="K1915">_xlfn.LET(_xlpm.d,UPPER(TRIM(CLEAN(SUBSTITUTE(F1915,CHAR(160),"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16" spans="2:11" x14ac:dyDescent="0.25">
      <c r="B1916" s="21">
        <v>45702</v>
      </c>
      <c r="C1916" s="2" t="s">
        <v>1</v>
      </c>
      <c r="D1916" s="2" t="s">
        <v>1541</v>
      </c>
      <c r="E1916" s="2" t="s">
        <v>244</v>
      </c>
      <c r="F1916" s="2" t="s">
        <v>1395</v>
      </c>
      <c r="G1916" s="5">
        <v>-8</v>
      </c>
      <c r="H1916" s="5">
        <v>21.3</v>
      </c>
      <c r="I1916" s="5">
        <v>-170.4</v>
      </c>
      <c r="J1916" s="5">
        <v>-77393.869999999952</v>
      </c>
      <c r="K1916" s="5" t="str" cm="1">
        <f t="array" ref="K1916">_xlfn.LET(_xlpm.d,UPPER(TRIM(CLEAN(SUBSTITUTE(F1916,CHAR(160),"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17" spans="2:11" x14ac:dyDescent="0.25">
      <c r="B1917" s="21">
        <v>45702</v>
      </c>
      <c r="C1917" s="2" t="s">
        <v>1</v>
      </c>
      <c r="D1917" s="2" t="s">
        <v>1542</v>
      </c>
      <c r="E1917" s="2" t="s">
        <v>202</v>
      </c>
      <c r="F1917" s="2" t="s">
        <v>1395</v>
      </c>
      <c r="G1917" s="5">
        <v>-34</v>
      </c>
      <c r="H1917" s="5">
        <v>21.3</v>
      </c>
      <c r="I1917" s="5">
        <v>-724.2</v>
      </c>
      <c r="J1917" s="5">
        <v>-78118.069999999949</v>
      </c>
      <c r="K1917" s="5" t="str" cm="1">
        <f t="array" ref="K1917">_xlfn.LET(_xlpm.d,UPPER(TRIM(CLEAN(SUBSTITUTE(F1917,CHAR(160),"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18" spans="2:11" x14ac:dyDescent="0.25">
      <c r="B1918" s="21">
        <v>45702</v>
      </c>
      <c r="C1918" s="2" t="s">
        <v>1</v>
      </c>
      <c r="D1918" s="2" t="s">
        <v>890</v>
      </c>
      <c r="E1918" s="2" t="s">
        <v>9</v>
      </c>
      <c r="F1918" s="2" t="s">
        <v>1395</v>
      </c>
      <c r="G1918" s="5">
        <v>-10</v>
      </c>
      <c r="H1918" s="5">
        <v>21.3</v>
      </c>
      <c r="I1918" s="5">
        <v>-213</v>
      </c>
      <c r="J1918" s="5">
        <v>-78331.069999999949</v>
      </c>
      <c r="K1918" s="5" t="str" cm="1">
        <f t="array" ref="K1918">_xlfn.LET(_xlpm.d,UPPER(TRIM(CLEAN(SUBSTITUTE(F1918,CHAR(160),"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19" spans="2:11" x14ac:dyDescent="0.25">
      <c r="B1919" s="21">
        <v>45702</v>
      </c>
      <c r="C1919" s="2" t="s">
        <v>1</v>
      </c>
      <c r="D1919" s="2" t="s">
        <v>1543</v>
      </c>
      <c r="E1919" s="2" t="s">
        <v>76</v>
      </c>
      <c r="F1919" s="2" t="s">
        <v>1395</v>
      </c>
      <c r="G1919" s="5">
        <v>-40</v>
      </c>
      <c r="H1919" s="5">
        <v>21.3</v>
      </c>
      <c r="I1919" s="5">
        <v>-852</v>
      </c>
      <c r="J1919" s="5">
        <v>-79183.069999999949</v>
      </c>
      <c r="K1919" s="5" t="str" cm="1">
        <f t="array" ref="K1919">_xlfn.LET(_xlpm.d,UPPER(TRIM(CLEAN(SUBSTITUTE(F1919,CHAR(160),"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20" spans="2:11" x14ac:dyDescent="0.25">
      <c r="B1920" s="21">
        <v>45702</v>
      </c>
      <c r="C1920" s="2" t="s">
        <v>1</v>
      </c>
      <c r="D1920" s="2" t="s">
        <v>1544</v>
      </c>
      <c r="E1920" s="2" t="s">
        <v>24</v>
      </c>
      <c r="F1920" s="2" t="s">
        <v>1395</v>
      </c>
      <c r="G1920" s="5">
        <v>-10</v>
      </c>
      <c r="H1920" s="5">
        <v>21.3</v>
      </c>
      <c r="I1920" s="5">
        <v>-213</v>
      </c>
      <c r="J1920" s="5">
        <v>-79396.069999999949</v>
      </c>
      <c r="K1920" s="5" t="str" cm="1">
        <f t="array" ref="K1920">_xlfn.LET(_xlpm.d,UPPER(TRIM(CLEAN(SUBSTITUTE(F1920,CHAR(160),"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21" spans="2:11" x14ac:dyDescent="0.25">
      <c r="B1921" s="21">
        <v>45702</v>
      </c>
      <c r="C1921" s="2" t="s">
        <v>1</v>
      </c>
      <c r="D1921" s="2" t="s">
        <v>1545</v>
      </c>
      <c r="E1921" s="2" t="s">
        <v>60</v>
      </c>
      <c r="F1921" s="2" t="s">
        <v>1395</v>
      </c>
      <c r="G1921" s="5">
        <v>-2</v>
      </c>
      <c r="H1921" s="5">
        <v>21.3</v>
      </c>
      <c r="I1921" s="5">
        <v>-42.6</v>
      </c>
      <c r="J1921" s="5">
        <v>-79438.669999999955</v>
      </c>
      <c r="K1921" s="5" t="str" cm="1">
        <f t="array" ref="K1921">_xlfn.LET(_xlpm.d,UPPER(TRIM(CLEAN(SUBSTITUTE(F1921,CHAR(160),"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22" spans="2:11" x14ac:dyDescent="0.25">
      <c r="B1922" s="21">
        <v>45702</v>
      </c>
      <c r="C1922" s="2" t="s">
        <v>1</v>
      </c>
      <c r="D1922" s="2" t="s">
        <v>798</v>
      </c>
      <c r="E1922" s="2" t="s">
        <v>3</v>
      </c>
      <c r="F1922" s="2" t="s">
        <v>1393</v>
      </c>
      <c r="G1922" s="5">
        <v>-8</v>
      </c>
      <c r="H1922" s="5">
        <v>18.989999999999998</v>
      </c>
      <c r="I1922" s="5">
        <v>-151.91999999999999</v>
      </c>
      <c r="J1922" s="5">
        <v>-79590.589999999953</v>
      </c>
      <c r="K1922" s="5" t="str" cm="1">
        <f t="array" ref="K1922">_xlfn.LET(_xlpm.d,UPPER(TRIM(CLEAN(SUBSTITUTE(F1922,CHAR(160),"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23" spans="2:11" x14ac:dyDescent="0.25">
      <c r="B1923" s="21">
        <v>45702</v>
      </c>
      <c r="C1923" s="2" t="s">
        <v>1</v>
      </c>
      <c r="D1923" s="2" t="s">
        <v>1546</v>
      </c>
      <c r="E1923" s="2" t="s">
        <v>82</v>
      </c>
      <c r="F1923" s="2" t="s">
        <v>1395</v>
      </c>
      <c r="G1923" s="5">
        <v>-28</v>
      </c>
      <c r="H1923" s="5">
        <v>21.3</v>
      </c>
      <c r="I1923" s="5">
        <v>-596.4</v>
      </c>
      <c r="J1923" s="5">
        <v>-80186.989999999947</v>
      </c>
      <c r="K1923" s="5" t="str" cm="1">
        <f t="array" ref="K1923">_xlfn.LET(_xlpm.d,UPPER(TRIM(CLEAN(SUBSTITUTE(F1923,CHAR(160),"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24" spans="2:11" x14ac:dyDescent="0.25">
      <c r="B1924" s="21">
        <v>45702</v>
      </c>
      <c r="C1924" s="2" t="s">
        <v>1</v>
      </c>
      <c r="D1924" s="2" t="s">
        <v>1547</v>
      </c>
      <c r="E1924" s="2" t="s">
        <v>82</v>
      </c>
      <c r="F1924" s="2" t="s">
        <v>1395</v>
      </c>
      <c r="G1924" s="5">
        <v>-5</v>
      </c>
      <c r="H1924" s="5">
        <v>21.3</v>
      </c>
      <c r="I1924" s="5">
        <v>-106.5</v>
      </c>
      <c r="J1924" s="5">
        <v>-80293.489999999947</v>
      </c>
      <c r="K1924" s="5" t="str" cm="1">
        <f t="array" ref="K1924">_xlfn.LET(_xlpm.d,UPPER(TRIM(CLEAN(SUBSTITUTE(F1924,CHAR(160),"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25" spans="2:11" x14ac:dyDescent="0.25">
      <c r="B1925" s="21">
        <v>45705</v>
      </c>
      <c r="C1925" s="2" t="s">
        <v>1</v>
      </c>
      <c r="D1925" s="2" t="s">
        <v>563</v>
      </c>
      <c r="E1925" s="2" t="s">
        <v>49</v>
      </c>
      <c r="F1925" s="2" t="s">
        <v>1395</v>
      </c>
      <c r="G1925" s="5">
        <v>-5</v>
      </c>
      <c r="H1925" s="5">
        <v>21.3</v>
      </c>
      <c r="I1925" s="5">
        <v>-106.5</v>
      </c>
      <c r="J1925" s="5">
        <v>-80399.989999999947</v>
      </c>
      <c r="K1925" s="5" t="str" cm="1">
        <f t="array" ref="K1925">_xlfn.LET(_xlpm.d,UPPER(TRIM(CLEAN(SUBSTITUTE(F1925,CHAR(160),"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26" spans="2:11" x14ac:dyDescent="0.25">
      <c r="B1926" s="21">
        <v>45705</v>
      </c>
      <c r="C1926" s="2" t="s">
        <v>1</v>
      </c>
      <c r="D1926" s="2" t="s">
        <v>1548</v>
      </c>
      <c r="E1926" s="2" t="s">
        <v>791</v>
      </c>
      <c r="F1926" s="2" t="s">
        <v>1395</v>
      </c>
      <c r="G1926" s="5">
        <v>-1</v>
      </c>
      <c r="H1926" s="5">
        <v>21.3</v>
      </c>
      <c r="I1926" s="5">
        <v>-21.3</v>
      </c>
      <c r="J1926" s="5">
        <v>-80421.28999999995</v>
      </c>
      <c r="K1926" s="5" t="str" cm="1">
        <f t="array" ref="K1926">_xlfn.LET(_xlpm.d,UPPER(TRIM(CLEAN(SUBSTITUTE(F1926,CHAR(160),"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27" spans="2:11" x14ac:dyDescent="0.25">
      <c r="B1927" s="21">
        <v>45706</v>
      </c>
      <c r="C1927" s="2" t="s">
        <v>1</v>
      </c>
      <c r="D1927" s="2" t="s">
        <v>894</v>
      </c>
      <c r="E1927" s="2" t="s">
        <v>29</v>
      </c>
      <c r="F1927" s="2" t="s">
        <v>1395</v>
      </c>
      <c r="G1927" s="5">
        <v>-14</v>
      </c>
      <c r="H1927" s="5">
        <v>21.3</v>
      </c>
      <c r="I1927" s="5">
        <v>-298.2</v>
      </c>
      <c r="J1927" s="5">
        <v>-80719.489999999947</v>
      </c>
      <c r="K1927" s="5" t="str" cm="1">
        <f t="array" ref="K1927">_xlfn.LET(_xlpm.d,UPPER(TRIM(CLEAN(SUBSTITUTE(F1927,CHAR(160),"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28" spans="2:11" x14ac:dyDescent="0.25">
      <c r="B1928" s="21">
        <v>45706</v>
      </c>
      <c r="C1928" s="2" t="s">
        <v>1</v>
      </c>
      <c r="D1928" s="2" t="s">
        <v>1549</v>
      </c>
      <c r="E1928" s="2" t="s">
        <v>72</v>
      </c>
      <c r="F1928" s="2" t="s">
        <v>1395</v>
      </c>
      <c r="G1928" s="5">
        <v>-3</v>
      </c>
      <c r="H1928" s="5">
        <v>21.3</v>
      </c>
      <c r="I1928" s="5">
        <v>-63.9</v>
      </c>
      <c r="J1928" s="5">
        <v>-80783.389999999941</v>
      </c>
      <c r="K1928" s="5" t="str" cm="1">
        <f t="array" ref="K1928">_xlfn.LET(_xlpm.d,UPPER(TRIM(CLEAN(SUBSTITUTE(F1928,CHAR(160),"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29" spans="2:11" x14ac:dyDescent="0.25">
      <c r="B1929" s="21">
        <v>45706</v>
      </c>
      <c r="C1929" s="2" t="s">
        <v>1</v>
      </c>
      <c r="D1929" s="2" t="s">
        <v>895</v>
      </c>
      <c r="E1929" s="2" t="s">
        <v>807</v>
      </c>
      <c r="F1929" s="2" t="s">
        <v>1393</v>
      </c>
      <c r="G1929" s="5">
        <v>-20</v>
      </c>
      <c r="H1929" s="5">
        <v>19.75</v>
      </c>
      <c r="I1929" s="5">
        <v>-395</v>
      </c>
      <c r="J1929" s="5">
        <v>-81178.389999999941</v>
      </c>
      <c r="K1929" s="5" t="str" cm="1">
        <f t="array" ref="K1929">_xlfn.LET(_xlpm.d,UPPER(TRIM(CLEAN(SUBSTITUTE(F1929,CHAR(160),"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30" spans="2:11" x14ac:dyDescent="0.25">
      <c r="B1930" s="21">
        <v>45707</v>
      </c>
      <c r="C1930" s="2" t="s">
        <v>1</v>
      </c>
      <c r="D1930" s="2" t="s">
        <v>1550</v>
      </c>
      <c r="E1930" s="2" t="s">
        <v>163</v>
      </c>
      <c r="F1930" s="2" t="s">
        <v>1395</v>
      </c>
      <c r="G1930" s="5">
        <v>-25</v>
      </c>
      <c r="H1930" s="5">
        <v>20.83</v>
      </c>
      <c r="I1930" s="5">
        <v>-520.75</v>
      </c>
      <c r="J1930" s="5">
        <v>-81699.139999999941</v>
      </c>
      <c r="K1930" s="5" t="str" cm="1">
        <f t="array" ref="K1930">_xlfn.LET(_xlpm.d,UPPER(TRIM(CLEAN(SUBSTITUTE(F1930,CHAR(160),"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31" spans="2:11" x14ac:dyDescent="0.25">
      <c r="B1931" s="21">
        <v>45707</v>
      </c>
      <c r="C1931" s="2" t="s">
        <v>1</v>
      </c>
      <c r="D1931" s="2" t="s">
        <v>1551</v>
      </c>
      <c r="E1931" s="2" t="s">
        <v>40</v>
      </c>
      <c r="F1931" s="2" t="s">
        <v>1395</v>
      </c>
      <c r="G1931" s="5">
        <v>-6</v>
      </c>
      <c r="H1931" s="5">
        <v>21.3</v>
      </c>
      <c r="I1931" s="5">
        <v>-127.8</v>
      </c>
      <c r="J1931" s="5">
        <v>-81826.939999999944</v>
      </c>
      <c r="K1931" s="5" t="str" cm="1">
        <f t="array" ref="K1931">_xlfn.LET(_xlpm.d,UPPER(TRIM(CLEAN(SUBSTITUTE(F1931,CHAR(160),"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32" spans="2:11" x14ac:dyDescent="0.25">
      <c r="B1932" s="21">
        <v>45708</v>
      </c>
      <c r="C1932" s="2" t="s">
        <v>1</v>
      </c>
      <c r="D1932" s="2" t="s">
        <v>1552</v>
      </c>
      <c r="E1932" s="2" t="s">
        <v>19</v>
      </c>
      <c r="F1932" s="2" t="s">
        <v>1395</v>
      </c>
      <c r="G1932" s="5">
        <v>-21</v>
      </c>
      <c r="H1932" s="5">
        <v>21.3</v>
      </c>
      <c r="I1932" s="5">
        <v>-447.3</v>
      </c>
      <c r="J1932" s="5">
        <v>-82274.239999999947</v>
      </c>
      <c r="K1932" s="5" t="str" cm="1">
        <f t="array" ref="K1932">_xlfn.LET(_xlpm.d,UPPER(TRIM(CLEAN(SUBSTITUTE(F1932,CHAR(160),"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33" spans="2:11" x14ac:dyDescent="0.25">
      <c r="B1933" s="21">
        <v>45708</v>
      </c>
      <c r="C1933" s="2" t="s">
        <v>1</v>
      </c>
      <c r="D1933" s="2" t="s">
        <v>614</v>
      </c>
      <c r="E1933" s="2" t="s">
        <v>14</v>
      </c>
      <c r="F1933" s="2" t="s">
        <v>1395</v>
      </c>
      <c r="G1933" s="5">
        <v>-29</v>
      </c>
      <c r="H1933" s="5">
        <v>21.3</v>
      </c>
      <c r="I1933" s="5">
        <v>-617.70000000000005</v>
      </c>
      <c r="J1933" s="5">
        <v>-82891.939999999944</v>
      </c>
      <c r="K1933" s="5" t="str" cm="1">
        <f t="array" ref="K1933">_xlfn.LET(_xlpm.d,UPPER(TRIM(CLEAN(SUBSTITUTE(F1933,CHAR(160),"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34" spans="2:11" x14ac:dyDescent="0.25">
      <c r="B1934" s="21">
        <v>45708</v>
      </c>
      <c r="C1934" s="2" t="s">
        <v>1</v>
      </c>
      <c r="D1934" s="2" t="s">
        <v>1553</v>
      </c>
      <c r="E1934" s="2" t="s">
        <v>926</v>
      </c>
      <c r="F1934" s="2" t="s">
        <v>1393</v>
      </c>
      <c r="G1934" s="5">
        <v>-8</v>
      </c>
      <c r="H1934" s="5">
        <v>19.75</v>
      </c>
      <c r="I1934" s="5">
        <v>-158</v>
      </c>
      <c r="J1934" s="5">
        <v>-83049.939999999944</v>
      </c>
      <c r="K1934" s="5" t="str" cm="1">
        <f t="array" ref="K1934">_xlfn.LET(_xlpm.d,UPPER(TRIM(CLEAN(SUBSTITUTE(F1934,CHAR(160),"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35" spans="2:11" x14ac:dyDescent="0.25">
      <c r="B1935" s="21">
        <v>45708</v>
      </c>
      <c r="C1935" s="2" t="s">
        <v>1</v>
      </c>
      <c r="D1935" s="2" t="s">
        <v>1554</v>
      </c>
      <c r="E1935" s="2" t="s">
        <v>317</v>
      </c>
      <c r="F1935" s="2" t="s">
        <v>1393</v>
      </c>
      <c r="G1935" s="5">
        <v>-38</v>
      </c>
      <c r="H1935" s="5">
        <v>19.989999999999998</v>
      </c>
      <c r="I1935" s="5">
        <v>-759.62</v>
      </c>
      <c r="J1935" s="5">
        <v>-83809.559999999939</v>
      </c>
      <c r="K1935" s="5" t="str" cm="1">
        <f t="array" ref="K1935">_xlfn.LET(_xlpm.d,UPPER(TRIM(CLEAN(SUBSTITUTE(F1935,CHAR(160),"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36" spans="2:11" x14ac:dyDescent="0.25">
      <c r="B1936" s="21">
        <v>45708</v>
      </c>
      <c r="C1936" s="2" t="s">
        <v>1</v>
      </c>
      <c r="D1936" s="2" t="s">
        <v>1555</v>
      </c>
      <c r="E1936" s="2" t="s">
        <v>1397</v>
      </c>
      <c r="F1936" s="2" t="s">
        <v>1395</v>
      </c>
      <c r="G1936" s="5">
        <v>-16</v>
      </c>
      <c r="H1936" s="5">
        <v>21.3</v>
      </c>
      <c r="I1936" s="5">
        <v>-340.8</v>
      </c>
      <c r="J1936" s="5">
        <v>-84150.359999999942</v>
      </c>
      <c r="K1936" s="5" t="str" cm="1">
        <f t="array" ref="K1936">_xlfn.LET(_xlpm.d,UPPER(TRIM(CLEAN(SUBSTITUTE(F1936,CHAR(160),"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37" spans="2:11" x14ac:dyDescent="0.25">
      <c r="B1937" s="21">
        <v>45709</v>
      </c>
      <c r="C1937" s="2" t="s">
        <v>1</v>
      </c>
      <c r="D1937" s="2" t="s">
        <v>1556</v>
      </c>
      <c r="E1937" s="2" t="s">
        <v>1130</v>
      </c>
      <c r="F1937" s="2" t="s">
        <v>1395</v>
      </c>
      <c r="G1937" s="5">
        <v>-64</v>
      </c>
      <c r="H1937" s="5">
        <v>21.3</v>
      </c>
      <c r="I1937" s="5">
        <v>-1363.2</v>
      </c>
      <c r="J1937" s="5">
        <v>-85513.559999999939</v>
      </c>
      <c r="K1937" s="5" t="str" cm="1">
        <f t="array" ref="K1937">_xlfn.LET(_xlpm.d,UPPER(TRIM(CLEAN(SUBSTITUTE(F1937,CHAR(160),"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38" spans="2:11" x14ac:dyDescent="0.25">
      <c r="B1938" s="21">
        <v>45709</v>
      </c>
      <c r="C1938" s="2" t="s">
        <v>1</v>
      </c>
      <c r="D1938" s="2" t="s">
        <v>1557</v>
      </c>
      <c r="E1938" s="2" t="s">
        <v>1016</v>
      </c>
      <c r="F1938" s="2" t="s">
        <v>1395</v>
      </c>
      <c r="G1938" s="5">
        <v>-50</v>
      </c>
      <c r="H1938" s="5">
        <v>21.3</v>
      </c>
      <c r="I1938" s="5">
        <v>-1065</v>
      </c>
      <c r="J1938" s="5">
        <v>-86578.559999999939</v>
      </c>
      <c r="K1938" s="5" t="str" cm="1">
        <f t="array" ref="K1938">_xlfn.LET(_xlpm.d,UPPER(TRIM(CLEAN(SUBSTITUTE(F1938,CHAR(160),"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39" spans="2:11" x14ac:dyDescent="0.25">
      <c r="B1939" s="21">
        <v>45712</v>
      </c>
      <c r="C1939" s="2" t="s">
        <v>1</v>
      </c>
      <c r="D1939" s="2" t="s">
        <v>1558</v>
      </c>
      <c r="E1939" s="2" t="s">
        <v>324</v>
      </c>
      <c r="F1939" s="2" t="s">
        <v>1393</v>
      </c>
      <c r="G1939" s="5">
        <v>-20</v>
      </c>
      <c r="H1939" s="5">
        <v>19.989999999999998</v>
      </c>
      <c r="I1939" s="5">
        <v>-399.8</v>
      </c>
      <c r="J1939" s="5">
        <v>-86978.359999999942</v>
      </c>
      <c r="K1939" s="5" t="str" cm="1">
        <f t="array" ref="K1939">_xlfn.LET(_xlpm.d,UPPER(TRIM(CLEAN(SUBSTITUTE(F1939,CHAR(160),"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40" spans="2:11" x14ac:dyDescent="0.25">
      <c r="B1940" s="21">
        <v>45712</v>
      </c>
      <c r="C1940" s="2" t="s">
        <v>1</v>
      </c>
      <c r="D1940" s="2" t="s">
        <v>1559</v>
      </c>
      <c r="E1940" s="2" t="s">
        <v>311</v>
      </c>
      <c r="F1940" s="2" t="s">
        <v>1393</v>
      </c>
      <c r="G1940" s="5">
        <v>-6</v>
      </c>
      <c r="H1940" s="5">
        <v>18.989999999999998</v>
      </c>
      <c r="I1940" s="5">
        <v>-113.94</v>
      </c>
      <c r="J1940" s="5">
        <v>-87092.299999999945</v>
      </c>
      <c r="K1940" s="5" t="str" cm="1">
        <f t="array" ref="K1940">_xlfn.LET(_xlpm.d,UPPER(TRIM(CLEAN(SUBSTITUTE(F1940,CHAR(160),"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41" spans="2:11" x14ac:dyDescent="0.25">
      <c r="B1941" s="21">
        <v>45713</v>
      </c>
      <c r="C1941" s="2" t="s">
        <v>1</v>
      </c>
      <c r="D1941" s="2" t="s">
        <v>1560</v>
      </c>
      <c r="E1941" s="2" t="s">
        <v>446</v>
      </c>
      <c r="F1941" s="2" t="s">
        <v>1395</v>
      </c>
      <c r="G1941" s="5">
        <v>-35</v>
      </c>
      <c r="H1941" s="5">
        <v>21.3</v>
      </c>
      <c r="I1941" s="5">
        <v>-745.5</v>
      </c>
      <c r="J1941" s="5">
        <v>-87837.799999999945</v>
      </c>
      <c r="K1941" s="5" t="str" cm="1">
        <f t="array" ref="K1941">_xlfn.LET(_xlpm.d,UPPER(TRIM(CLEAN(SUBSTITUTE(F1941,CHAR(160),"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42" spans="2:11" x14ac:dyDescent="0.25">
      <c r="B1942" s="21">
        <v>45713</v>
      </c>
      <c r="C1942" s="2" t="s">
        <v>1</v>
      </c>
      <c r="D1942" s="2" t="s">
        <v>1561</v>
      </c>
      <c r="E1942" s="2" t="s">
        <v>86</v>
      </c>
      <c r="F1942" s="2" t="s">
        <v>1395</v>
      </c>
      <c r="G1942" s="5">
        <v>-35</v>
      </c>
      <c r="H1942" s="5">
        <v>21.3</v>
      </c>
      <c r="I1942" s="5">
        <v>-745.5</v>
      </c>
      <c r="J1942" s="5">
        <v>-88583.299999999945</v>
      </c>
      <c r="K1942" s="5" t="str" cm="1">
        <f t="array" ref="K1942">_xlfn.LET(_xlpm.d,UPPER(TRIM(CLEAN(SUBSTITUTE(F1942,CHAR(160),"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43" spans="2:11" x14ac:dyDescent="0.25">
      <c r="B1943" s="21">
        <v>45713</v>
      </c>
      <c r="C1943" s="2" t="s">
        <v>1</v>
      </c>
      <c r="D1943" s="2" t="s">
        <v>1562</v>
      </c>
      <c r="E1943" s="2" t="s">
        <v>403</v>
      </c>
      <c r="F1943" s="2" t="s">
        <v>1395</v>
      </c>
      <c r="G1943" s="5">
        <v>-14</v>
      </c>
      <c r="H1943" s="5">
        <v>21.3</v>
      </c>
      <c r="I1943" s="5">
        <v>-298.2</v>
      </c>
      <c r="J1943" s="5">
        <v>-88881.499999999942</v>
      </c>
      <c r="K1943" s="5" t="str" cm="1">
        <f t="array" ref="K1943">_xlfn.LET(_xlpm.d,UPPER(TRIM(CLEAN(SUBSTITUTE(F1943,CHAR(160),"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44" spans="2:11" x14ac:dyDescent="0.25">
      <c r="B1944" s="21">
        <v>45713</v>
      </c>
      <c r="C1944" s="2" t="s">
        <v>1</v>
      </c>
      <c r="D1944" s="2" t="s">
        <v>1563</v>
      </c>
      <c r="E1944" s="2" t="s">
        <v>29</v>
      </c>
      <c r="F1944" s="2" t="s">
        <v>1395</v>
      </c>
      <c r="G1944" s="5">
        <v>-6</v>
      </c>
      <c r="H1944" s="5">
        <v>21.3</v>
      </c>
      <c r="I1944" s="5">
        <v>-127.8</v>
      </c>
      <c r="J1944" s="5">
        <v>-89009.299999999945</v>
      </c>
      <c r="K1944" s="5" t="str" cm="1">
        <f t="array" ref="K1944">_xlfn.LET(_xlpm.d,UPPER(TRIM(CLEAN(SUBSTITUTE(F1944,CHAR(160),"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45" spans="2:11" x14ac:dyDescent="0.25">
      <c r="B1945" s="21">
        <v>45713</v>
      </c>
      <c r="C1945" s="2" t="s">
        <v>1</v>
      </c>
      <c r="D1945" s="2" t="s">
        <v>659</v>
      </c>
      <c r="E1945" s="2" t="s">
        <v>660</v>
      </c>
      <c r="F1945" s="2" t="s">
        <v>1395</v>
      </c>
      <c r="G1945" s="5">
        <v>-16</v>
      </c>
      <c r="H1945" s="5">
        <v>21.3</v>
      </c>
      <c r="I1945" s="5">
        <v>-340.8</v>
      </c>
      <c r="J1945" s="5">
        <v>-89350.099999999948</v>
      </c>
      <c r="K1945" s="5" t="str" cm="1">
        <f t="array" ref="K1945">_xlfn.LET(_xlpm.d,UPPER(TRIM(CLEAN(SUBSTITUTE(F1945,CHAR(160),"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46" spans="2:11" x14ac:dyDescent="0.25">
      <c r="B1946" s="21">
        <v>45713</v>
      </c>
      <c r="C1946" s="2" t="s">
        <v>1</v>
      </c>
      <c r="D1946" s="2" t="s">
        <v>898</v>
      </c>
      <c r="E1946" s="2" t="s">
        <v>3</v>
      </c>
      <c r="F1946" s="2" t="s">
        <v>1393</v>
      </c>
      <c r="G1946" s="5">
        <v>-55</v>
      </c>
      <c r="H1946" s="5">
        <v>18.989999999999998</v>
      </c>
      <c r="I1946" s="5">
        <v>-1044.45</v>
      </c>
      <c r="J1946" s="5">
        <v>-90394.549999999945</v>
      </c>
      <c r="K1946" s="5" t="str" cm="1">
        <f t="array" ref="K1946">_xlfn.LET(_xlpm.d,UPPER(TRIM(CLEAN(SUBSTITUTE(F1946,CHAR(160),"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47" spans="2:11" x14ac:dyDescent="0.25">
      <c r="B1947" s="21">
        <v>45714</v>
      </c>
      <c r="C1947" s="2" t="s">
        <v>1</v>
      </c>
      <c r="D1947" s="2" t="s">
        <v>1564</v>
      </c>
      <c r="E1947" s="2" t="s">
        <v>65</v>
      </c>
      <c r="F1947" s="2" t="s">
        <v>1395</v>
      </c>
      <c r="G1947" s="5">
        <v>-2</v>
      </c>
      <c r="H1947" s="5">
        <v>21.3</v>
      </c>
      <c r="I1947" s="5">
        <v>-42.6</v>
      </c>
      <c r="J1947" s="5">
        <v>-90437.149999999951</v>
      </c>
      <c r="K1947" s="5" t="str" cm="1">
        <f t="array" ref="K1947">_xlfn.LET(_xlpm.d,UPPER(TRIM(CLEAN(SUBSTITUTE(F1947,CHAR(160),"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48" spans="2:11" x14ac:dyDescent="0.25">
      <c r="B1948" s="21">
        <v>45714</v>
      </c>
      <c r="C1948" s="2" t="s">
        <v>1</v>
      </c>
      <c r="D1948" s="2" t="s">
        <v>661</v>
      </c>
      <c r="E1948" s="2" t="s">
        <v>129</v>
      </c>
      <c r="F1948" s="2" t="s">
        <v>1395</v>
      </c>
      <c r="G1948" s="5">
        <v>-32</v>
      </c>
      <c r="H1948" s="5">
        <v>21.3</v>
      </c>
      <c r="I1948" s="5">
        <v>-681.6</v>
      </c>
      <c r="J1948" s="5">
        <v>-91118.749999999956</v>
      </c>
      <c r="K1948" s="5" t="str" cm="1">
        <f t="array" ref="K1948">_xlfn.LET(_xlpm.d,UPPER(TRIM(CLEAN(SUBSTITUTE(F1948,CHAR(160),"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49" spans="2:11" x14ac:dyDescent="0.25">
      <c r="B1949" s="21">
        <v>45714</v>
      </c>
      <c r="C1949" s="2" t="s">
        <v>1</v>
      </c>
      <c r="D1949" s="2" t="s">
        <v>1565</v>
      </c>
      <c r="E1949" s="2" t="s">
        <v>58</v>
      </c>
      <c r="F1949" s="2" t="s">
        <v>1395</v>
      </c>
      <c r="G1949" s="5">
        <v>-1</v>
      </c>
      <c r="H1949" s="5">
        <v>21.3</v>
      </c>
      <c r="I1949" s="5">
        <v>-21.3</v>
      </c>
      <c r="J1949" s="5">
        <v>-91140.049999999959</v>
      </c>
      <c r="K1949" s="5" t="str" cm="1">
        <f t="array" ref="K1949">_xlfn.LET(_xlpm.d,UPPER(TRIM(CLEAN(SUBSTITUTE(F1949,CHAR(160),"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50" spans="2:11" x14ac:dyDescent="0.25">
      <c r="B1950" s="21">
        <v>45715</v>
      </c>
      <c r="C1950" s="2" t="s">
        <v>1</v>
      </c>
      <c r="D1950" s="2" t="s">
        <v>1566</v>
      </c>
      <c r="E1950" s="2" t="s">
        <v>791</v>
      </c>
      <c r="F1950" s="2" t="s">
        <v>1395</v>
      </c>
      <c r="G1950" s="5">
        <v>-4</v>
      </c>
      <c r="H1950" s="5">
        <v>21.3</v>
      </c>
      <c r="I1950" s="5">
        <v>-85.2</v>
      </c>
      <c r="J1950" s="5">
        <v>-91225.249999999956</v>
      </c>
      <c r="K1950" s="5" t="str" cm="1">
        <f t="array" ref="K1950">_xlfn.LET(_xlpm.d,UPPER(TRIM(CLEAN(SUBSTITUTE(F1950,CHAR(160),"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51" spans="2:11" x14ac:dyDescent="0.25">
      <c r="B1951" s="21">
        <v>45715</v>
      </c>
      <c r="C1951" s="2" t="s">
        <v>1</v>
      </c>
      <c r="D1951" s="2" t="s">
        <v>662</v>
      </c>
      <c r="E1951" s="2" t="s">
        <v>99</v>
      </c>
      <c r="F1951" s="2" t="s">
        <v>1395</v>
      </c>
      <c r="G1951" s="5">
        <v>-43</v>
      </c>
      <c r="H1951" s="5">
        <v>21.3</v>
      </c>
      <c r="I1951" s="5">
        <v>-915.9</v>
      </c>
      <c r="J1951" s="5">
        <v>-92141.149999999951</v>
      </c>
      <c r="K1951" s="5" t="str" cm="1">
        <f t="array" ref="K1951">_xlfn.LET(_xlpm.d,UPPER(TRIM(CLEAN(SUBSTITUTE(F1951,CHAR(160),"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52" spans="2:11" x14ac:dyDescent="0.25">
      <c r="B1952" s="21">
        <v>45715</v>
      </c>
      <c r="C1952" s="2" t="s">
        <v>1</v>
      </c>
      <c r="D1952" s="2" t="s">
        <v>1567</v>
      </c>
      <c r="E1952" s="2" t="s">
        <v>801</v>
      </c>
      <c r="F1952" s="2" t="s">
        <v>1393</v>
      </c>
      <c r="G1952" s="5">
        <v>-2</v>
      </c>
      <c r="H1952" s="5">
        <v>20.9</v>
      </c>
      <c r="I1952" s="5">
        <v>-41.8</v>
      </c>
      <c r="J1952" s="5">
        <v>-92182.949999999953</v>
      </c>
      <c r="K1952" s="5" t="str" cm="1">
        <f t="array" ref="K1952">_xlfn.LET(_xlpm.d,UPPER(TRIM(CLEAN(SUBSTITUTE(F1952,CHAR(160),"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53" spans="2:11" x14ac:dyDescent="0.25">
      <c r="B1953" s="21">
        <v>45715</v>
      </c>
      <c r="C1953" s="2" t="s">
        <v>1</v>
      </c>
      <c r="D1953" s="2" t="s">
        <v>1567</v>
      </c>
      <c r="E1953" s="2" t="s">
        <v>801</v>
      </c>
      <c r="F1953" s="2" t="s">
        <v>1393</v>
      </c>
      <c r="G1953" s="5">
        <v>-1</v>
      </c>
      <c r="H1953" s="5">
        <v>20.9</v>
      </c>
      <c r="I1953" s="5">
        <v>-20.9</v>
      </c>
      <c r="J1953" s="5">
        <v>-92203.849999999948</v>
      </c>
      <c r="K1953" s="5" t="str" cm="1">
        <f t="array" ref="K1953">_xlfn.LET(_xlpm.d,UPPER(TRIM(CLEAN(SUBSTITUTE(F1953,CHAR(160),"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54" spans="2:11" x14ac:dyDescent="0.25">
      <c r="B1954" s="21">
        <v>45716</v>
      </c>
      <c r="C1954" s="2" t="s">
        <v>1</v>
      </c>
      <c r="D1954" s="2" t="s">
        <v>1568</v>
      </c>
      <c r="E1954" s="2" t="s">
        <v>311</v>
      </c>
      <c r="F1954" s="2" t="s">
        <v>1393</v>
      </c>
      <c r="G1954" s="5">
        <v>-4</v>
      </c>
      <c r="H1954" s="5">
        <v>16.75</v>
      </c>
      <c r="I1954" s="5">
        <v>-67</v>
      </c>
      <c r="J1954" s="5">
        <v>-92270.849999999948</v>
      </c>
      <c r="K1954" s="5" t="str" cm="1">
        <f t="array" ref="K1954">_xlfn.LET(_xlpm.d,UPPER(TRIM(CLEAN(SUBSTITUTE(F1954,CHAR(160),"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55" spans="2:11" x14ac:dyDescent="0.25">
      <c r="B1955" s="21">
        <v>45716</v>
      </c>
      <c r="C1955" s="2" t="s">
        <v>1</v>
      </c>
      <c r="D1955" s="2" t="s">
        <v>900</v>
      </c>
      <c r="E1955" s="2" t="s">
        <v>202</v>
      </c>
      <c r="F1955" s="2" t="s">
        <v>1395</v>
      </c>
      <c r="G1955" s="5">
        <v>-20</v>
      </c>
      <c r="H1955" s="5">
        <v>21.3</v>
      </c>
      <c r="I1955" s="5">
        <v>-426</v>
      </c>
      <c r="J1955" s="5">
        <v>-92696.849999999948</v>
      </c>
      <c r="K1955" s="5" t="str" cm="1">
        <f t="array" ref="K1955">_xlfn.LET(_xlpm.d,UPPER(TRIM(CLEAN(SUBSTITUTE(F1955,CHAR(160),"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56" spans="2:11" x14ac:dyDescent="0.25">
      <c r="B1956" s="21">
        <v>45716</v>
      </c>
      <c r="C1956" s="2" t="s">
        <v>1</v>
      </c>
      <c r="D1956" s="2" t="s">
        <v>1569</v>
      </c>
      <c r="E1956" s="2" t="s">
        <v>72</v>
      </c>
      <c r="F1956" s="2" t="s">
        <v>1395</v>
      </c>
      <c r="G1956" s="5">
        <v>-1</v>
      </c>
      <c r="H1956" s="5">
        <v>21.3</v>
      </c>
      <c r="I1956" s="5">
        <v>-21.3</v>
      </c>
      <c r="J1956" s="5">
        <v>-92718.149999999951</v>
      </c>
      <c r="K1956" s="5" t="str" cm="1">
        <f t="array" ref="K1956">_xlfn.LET(_xlpm.d,UPPER(TRIM(CLEAN(SUBSTITUTE(F1956,CHAR(160),"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57" spans="2:11" x14ac:dyDescent="0.25">
      <c r="B1957" s="21">
        <v>45716</v>
      </c>
      <c r="C1957" s="2" t="s">
        <v>1</v>
      </c>
      <c r="D1957" s="2" t="s">
        <v>901</v>
      </c>
      <c r="E1957" s="2" t="s">
        <v>82</v>
      </c>
      <c r="F1957" s="2" t="s">
        <v>1395</v>
      </c>
      <c r="G1957" s="5">
        <v>-5</v>
      </c>
      <c r="H1957" s="5">
        <v>21.3</v>
      </c>
      <c r="I1957" s="5">
        <v>-106.5</v>
      </c>
      <c r="J1957" s="5">
        <v>-92824.649999999951</v>
      </c>
      <c r="K1957" s="5" t="str" cm="1">
        <f t="array" ref="K1957">_xlfn.LET(_xlpm.d,UPPER(TRIM(CLEAN(SUBSTITUTE(F1957,CHAR(160),"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58" spans="2:11" x14ac:dyDescent="0.25">
      <c r="B1958" s="21">
        <v>45716</v>
      </c>
      <c r="C1958" s="2" t="s">
        <v>1</v>
      </c>
      <c r="D1958" s="2" t="s">
        <v>1570</v>
      </c>
      <c r="E1958" s="2" t="s">
        <v>24</v>
      </c>
      <c r="F1958" s="2" t="s">
        <v>1395</v>
      </c>
      <c r="G1958" s="5">
        <v>-11</v>
      </c>
      <c r="H1958" s="5">
        <v>21.3</v>
      </c>
      <c r="I1958" s="5">
        <v>-234.3</v>
      </c>
      <c r="J1958" s="5">
        <v>-93058.949999999953</v>
      </c>
      <c r="K1958" s="5" t="str" cm="1">
        <f t="array" ref="K1958">_xlfn.LET(_xlpm.d,UPPER(TRIM(CLEAN(SUBSTITUTE(F1958,CHAR(160),"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59" spans="2:11" x14ac:dyDescent="0.25">
      <c r="B1959" s="21">
        <v>45716</v>
      </c>
      <c r="C1959" s="2" t="s">
        <v>1</v>
      </c>
      <c r="D1959" s="2" t="s">
        <v>1571</v>
      </c>
      <c r="E1959" s="2" t="s">
        <v>53</v>
      </c>
      <c r="F1959" s="2" t="s">
        <v>1395</v>
      </c>
      <c r="G1959" s="5">
        <v>-10</v>
      </c>
      <c r="H1959" s="5">
        <v>21.3</v>
      </c>
      <c r="I1959" s="5">
        <v>-213</v>
      </c>
      <c r="J1959" s="5">
        <v>-93271.949999999953</v>
      </c>
      <c r="K1959" s="5" t="str" cm="1">
        <f t="array" ref="K1959">_xlfn.LET(_xlpm.d,UPPER(TRIM(CLEAN(SUBSTITUTE(F1959,CHAR(160),"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60" spans="2:11" x14ac:dyDescent="0.25">
      <c r="B1960" s="21">
        <v>45716</v>
      </c>
      <c r="C1960" s="2" t="s">
        <v>1</v>
      </c>
      <c r="D1960" s="2" t="s">
        <v>1572</v>
      </c>
      <c r="E1960" s="2" t="s">
        <v>9</v>
      </c>
      <c r="F1960" s="2" t="s">
        <v>1395</v>
      </c>
      <c r="G1960" s="5">
        <v>-10</v>
      </c>
      <c r="H1960" s="5">
        <v>21.3</v>
      </c>
      <c r="I1960" s="5">
        <v>-213</v>
      </c>
      <c r="J1960" s="5">
        <v>-93484.949999999953</v>
      </c>
      <c r="K1960" s="5" t="str" cm="1">
        <f t="array" ref="K1960">_xlfn.LET(_xlpm.d,UPPER(TRIM(CLEAN(SUBSTITUTE(F1960,CHAR(160),"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61" spans="2:11" x14ac:dyDescent="0.25">
      <c r="B1961" s="21">
        <v>45716</v>
      </c>
      <c r="C1961" s="2" t="s">
        <v>1</v>
      </c>
      <c r="D1961" s="2" t="s">
        <v>1573</v>
      </c>
      <c r="E1961" s="2" t="s">
        <v>829</v>
      </c>
      <c r="F1961" s="2" t="s">
        <v>1395</v>
      </c>
      <c r="G1961" s="5">
        <v>-30</v>
      </c>
      <c r="H1961" s="5">
        <v>21.3</v>
      </c>
      <c r="I1961" s="5">
        <v>-639</v>
      </c>
      <c r="J1961" s="5">
        <v>-94123.949999999953</v>
      </c>
      <c r="K1961" s="5" t="str" cm="1">
        <f t="array" ref="K1961">_xlfn.LET(_xlpm.d,UPPER(TRIM(CLEAN(SUBSTITUTE(F1961,CHAR(160),"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62" spans="2:11" x14ac:dyDescent="0.25">
      <c r="B1962" s="21">
        <v>45719</v>
      </c>
      <c r="C1962" s="2" t="s">
        <v>1</v>
      </c>
      <c r="D1962" s="2" t="s">
        <v>1574</v>
      </c>
      <c r="E1962" s="2" t="s">
        <v>53</v>
      </c>
      <c r="F1962" s="2" t="s">
        <v>1395</v>
      </c>
      <c r="G1962" s="5">
        <v>-7</v>
      </c>
      <c r="H1962" s="5">
        <v>21.3</v>
      </c>
      <c r="I1962" s="5">
        <v>-149.1</v>
      </c>
      <c r="J1962" s="5">
        <v>-94273.049999999959</v>
      </c>
      <c r="K1962" s="5" t="str" cm="1">
        <f t="array" ref="K1962">_xlfn.LET(_xlpm.d,UPPER(TRIM(CLEAN(SUBSTITUTE(F1962,CHAR(160),"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63" spans="2:11" x14ac:dyDescent="0.25">
      <c r="B1963" s="21">
        <v>45720</v>
      </c>
      <c r="C1963" s="2" t="s">
        <v>1</v>
      </c>
      <c r="D1963" s="2" t="s">
        <v>352</v>
      </c>
      <c r="E1963" s="2" t="s">
        <v>49</v>
      </c>
      <c r="F1963" s="2" t="s">
        <v>1395</v>
      </c>
      <c r="G1963" s="5">
        <v>-100</v>
      </c>
      <c r="H1963" s="5">
        <v>21.3</v>
      </c>
      <c r="I1963" s="5">
        <v>-2130</v>
      </c>
      <c r="J1963" s="5">
        <v>-96403.049999999959</v>
      </c>
      <c r="K1963" s="5" t="str" cm="1">
        <f t="array" ref="K1963">_xlfn.LET(_xlpm.d,UPPER(TRIM(CLEAN(SUBSTITUTE(F1963,CHAR(160),"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64" spans="2:11" x14ac:dyDescent="0.25">
      <c r="B1964" s="21">
        <v>45720</v>
      </c>
      <c r="C1964" s="2" t="s">
        <v>1</v>
      </c>
      <c r="D1964" s="2" t="s">
        <v>904</v>
      </c>
      <c r="E1964" s="2" t="s">
        <v>3</v>
      </c>
      <c r="F1964" s="2" t="s">
        <v>1393</v>
      </c>
      <c r="G1964" s="5">
        <v>-65</v>
      </c>
      <c r="H1964" s="5">
        <v>19.989999999999998</v>
      </c>
      <c r="I1964" s="5">
        <v>-1299.3499999999999</v>
      </c>
      <c r="J1964" s="5">
        <v>-97702.399999999965</v>
      </c>
      <c r="K1964" s="5" t="str" cm="1">
        <f t="array" ref="K1964">_xlfn.LET(_xlpm.d,UPPER(TRIM(CLEAN(SUBSTITUTE(F1964,CHAR(160),"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65" spans="2:11" x14ac:dyDescent="0.25">
      <c r="B1965" s="21">
        <v>45720</v>
      </c>
      <c r="C1965" s="2" t="s">
        <v>1</v>
      </c>
      <c r="D1965" s="2" t="s">
        <v>1575</v>
      </c>
      <c r="E1965" s="2" t="s">
        <v>35</v>
      </c>
      <c r="F1965" s="2" t="s">
        <v>1395</v>
      </c>
      <c r="G1965" s="5">
        <v>-10</v>
      </c>
      <c r="H1965" s="5">
        <v>21.3</v>
      </c>
      <c r="I1965" s="5">
        <v>-213</v>
      </c>
      <c r="J1965" s="5">
        <v>-97915.399999999965</v>
      </c>
      <c r="K1965" s="5" t="str" cm="1">
        <f t="array" ref="K1965">_xlfn.LET(_xlpm.d,UPPER(TRIM(CLEAN(SUBSTITUTE(F1965,CHAR(160),"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66" spans="2:11" x14ac:dyDescent="0.25">
      <c r="B1966" s="21">
        <v>45720</v>
      </c>
      <c r="C1966" s="2" t="s">
        <v>1</v>
      </c>
      <c r="D1966" s="2" t="s">
        <v>905</v>
      </c>
      <c r="E1966" s="2" t="s">
        <v>95</v>
      </c>
      <c r="F1966" s="2" t="s">
        <v>1395</v>
      </c>
      <c r="G1966" s="5">
        <v>-5</v>
      </c>
      <c r="H1966" s="5">
        <v>21.3</v>
      </c>
      <c r="I1966" s="5">
        <v>-106.5</v>
      </c>
      <c r="J1966" s="5">
        <v>-98021.899999999965</v>
      </c>
      <c r="K1966" s="5" t="str" cm="1">
        <f t="array" ref="K1966">_xlfn.LET(_xlpm.d,UPPER(TRIM(CLEAN(SUBSTITUTE(F1966,CHAR(160),"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67" spans="2:11" x14ac:dyDescent="0.25">
      <c r="B1967" s="21">
        <v>45720</v>
      </c>
      <c r="C1967" s="2" t="s">
        <v>1</v>
      </c>
      <c r="D1967" s="2" t="s">
        <v>906</v>
      </c>
      <c r="E1967" s="2" t="s">
        <v>29</v>
      </c>
      <c r="F1967" s="2" t="s">
        <v>1395</v>
      </c>
      <c r="G1967" s="5">
        <v>-10</v>
      </c>
      <c r="H1967" s="5">
        <v>21.3</v>
      </c>
      <c r="I1967" s="5">
        <v>-213</v>
      </c>
      <c r="J1967" s="5">
        <v>-98234.899999999965</v>
      </c>
      <c r="K1967" s="5" t="str" cm="1">
        <f t="array" ref="K1967">_xlfn.LET(_xlpm.d,UPPER(TRIM(CLEAN(SUBSTITUTE(F1967,CHAR(160),"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68" spans="2:11" x14ac:dyDescent="0.25">
      <c r="B1968" s="21">
        <v>45721</v>
      </c>
      <c r="C1968" s="2" t="s">
        <v>1</v>
      </c>
      <c r="D1968" s="2" t="s">
        <v>353</v>
      </c>
      <c r="E1968" s="2" t="s">
        <v>129</v>
      </c>
      <c r="F1968" s="2" t="s">
        <v>1395</v>
      </c>
      <c r="G1968" s="5">
        <v>-13</v>
      </c>
      <c r="H1968" s="5">
        <v>21.3</v>
      </c>
      <c r="I1968" s="5">
        <v>-276.89999999999998</v>
      </c>
      <c r="J1968" s="5">
        <v>-98511.799999999959</v>
      </c>
      <c r="K1968" s="5" t="str" cm="1">
        <f t="array" ref="K1968">_xlfn.LET(_xlpm.d,UPPER(TRIM(CLEAN(SUBSTITUTE(F1968,CHAR(160),"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69" spans="2:11" x14ac:dyDescent="0.25">
      <c r="B1969" s="21">
        <v>45721</v>
      </c>
      <c r="C1969" s="2" t="s">
        <v>1</v>
      </c>
      <c r="D1969" s="2" t="s">
        <v>1576</v>
      </c>
      <c r="E1969" s="2" t="s">
        <v>5</v>
      </c>
      <c r="F1969" s="2" t="s">
        <v>1393</v>
      </c>
      <c r="G1969" s="5">
        <v>-16</v>
      </c>
      <c r="H1969" s="5">
        <v>19.989999999999998</v>
      </c>
      <c r="I1969" s="5">
        <v>-319.83999999999997</v>
      </c>
      <c r="J1969" s="5">
        <v>-98831.639999999956</v>
      </c>
      <c r="K1969" s="5" t="str" cm="1">
        <f t="array" ref="K1969">_xlfn.LET(_xlpm.d,UPPER(TRIM(CLEAN(SUBSTITUTE(F1969,CHAR(160),"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70" spans="2:11" x14ac:dyDescent="0.25">
      <c r="B1970" s="21">
        <v>45721</v>
      </c>
      <c r="C1970" s="2" t="s">
        <v>1</v>
      </c>
      <c r="D1970" s="2" t="s">
        <v>1577</v>
      </c>
      <c r="E1970" s="2" t="s">
        <v>926</v>
      </c>
      <c r="F1970" s="2" t="s">
        <v>1393</v>
      </c>
      <c r="G1970" s="5">
        <v>-3</v>
      </c>
      <c r="H1970" s="5">
        <v>21.3</v>
      </c>
      <c r="I1970" s="5">
        <v>-63.9</v>
      </c>
      <c r="J1970" s="5">
        <v>-98895.53999999995</v>
      </c>
      <c r="K1970" s="5" t="str" cm="1">
        <f t="array" ref="K1970">_xlfn.LET(_xlpm.d,UPPER(TRIM(CLEAN(SUBSTITUTE(F1970,CHAR(160),"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71" spans="2:11" x14ac:dyDescent="0.25">
      <c r="B1971" s="21">
        <v>45722</v>
      </c>
      <c r="C1971" s="2" t="s">
        <v>1</v>
      </c>
      <c r="D1971" s="2" t="s">
        <v>1578</v>
      </c>
      <c r="E1971" s="2" t="s">
        <v>791</v>
      </c>
      <c r="F1971" s="2" t="s">
        <v>1395</v>
      </c>
      <c r="G1971" s="5">
        <v>-3</v>
      </c>
      <c r="H1971" s="5">
        <v>21.3</v>
      </c>
      <c r="I1971" s="5">
        <v>-63.9</v>
      </c>
      <c r="J1971" s="5">
        <v>-98959.439999999944</v>
      </c>
      <c r="K1971" s="5" t="str" cm="1">
        <f t="array" ref="K1971">_xlfn.LET(_xlpm.d,UPPER(TRIM(CLEAN(SUBSTITUTE(F1971,CHAR(160),"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72" spans="2:11" x14ac:dyDescent="0.25">
      <c r="B1972" s="21">
        <v>45722</v>
      </c>
      <c r="C1972" s="2" t="s">
        <v>1</v>
      </c>
      <c r="D1972" s="2" t="s">
        <v>1579</v>
      </c>
      <c r="E1972" s="2" t="s">
        <v>74</v>
      </c>
      <c r="F1972" s="2" t="s">
        <v>1395</v>
      </c>
      <c r="G1972" s="5">
        <v>-9</v>
      </c>
      <c r="H1972" s="5">
        <v>21.3</v>
      </c>
      <c r="I1972" s="5">
        <v>-191.7</v>
      </c>
      <c r="J1972" s="5">
        <v>-99151.139999999941</v>
      </c>
      <c r="K1972" s="5" t="str" cm="1">
        <f t="array" ref="K1972">_xlfn.LET(_xlpm.d,UPPER(TRIM(CLEAN(SUBSTITUTE(F1972,CHAR(160),"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73" spans="2:11" x14ac:dyDescent="0.25">
      <c r="B1973" s="21">
        <v>45722</v>
      </c>
      <c r="C1973" s="2" t="s">
        <v>1</v>
      </c>
      <c r="D1973" s="2" t="s">
        <v>1580</v>
      </c>
      <c r="E1973" s="2" t="s">
        <v>19</v>
      </c>
      <c r="F1973" s="2" t="s">
        <v>1395</v>
      </c>
      <c r="G1973" s="5">
        <v>-13</v>
      </c>
      <c r="H1973" s="5">
        <v>21.3</v>
      </c>
      <c r="I1973" s="5">
        <v>-276.89999999999998</v>
      </c>
      <c r="J1973" s="5">
        <v>-99428.039999999935</v>
      </c>
      <c r="K1973" s="5" t="str" cm="1">
        <f t="array" ref="K1973">_xlfn.LET(_xlpm.d,UPPER(TRIM(CLEAN(SUBSTITUTE(F1973,CHAR(160),"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74" spans="2:11" x14ac:dyDescent="0.25">
      <c r="B1974" s="21">
        <v>45722</v>
      </c>
      <c r="C1974" s="2" t="s">
        <v>1</v>
      </c>
      <c r="D1974" s="2" t="s">
        <v>354</v>
      </c>
      <c r="E1974" s="2" t="s">
        <v>99</v>
      </c>
      <c r="F1974" s="2" t="s">
        <v>1395</v>
      </c>
      <c r="G1974" s="5">
        <v>-51</v>
      </c>
      <c r="H1974" s="5">
        <v>21.3</v>
      </c>
      <c r="I1974" s="5">
        <v>-1086.3</v>
      </c>
      <c r="J1974" s="5">
        <v>-100514.33999999994</v>
      </c>
      <c r="K1974" s="5" t="str" cm="1">
        <f t="array" ref="K1974">_xlfn.LET(_xlpm.d,UPPER(TRIM(CLEAN(SUBSTITUTE(F1974,CHAR(160),"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75" spans="2:11" x14ac:dyDescent="0.25">
      <c r="B1975" s="21">
        <v>45722</v>
      </c>
      <c r="C1975" s="2" t="s">
        <v>1</v>
      </c>
      <c r="D1975" s="2" t="s">
        <v>1581</v>
      </c>
      <c r="E1975" s="2" t="s">
        <v>465</v>
      </c>
      <c r="F1975" s="2" t="s">
        <v>1395</v>
      </c>
      <c r="G1975" s="5">
        <v>-10</v>
      </c>
      <c r="H1975" s="5">
        <v>21.3</v>
      </c>
      <c r="I1975" s="5">
        <v>-213</v>
      </c>
      <c r="J1975" s="5">
        <v>-100727.33999999994</v>
      </c>
      <c r="K1975" s="5" t="str" cm="1">
        <f t="array" ref="K1975">_xlfn.LET(_xlpm.d,UPPER(TRIM(CLEAN(SUBSTITUTE(F1975,CHAR(160),"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76" spans="2:11" x14ac:dyDescent="0.25">
      <c r="B1976" s="21">
        <v>45722</v>
      </c>
      <c r="C1976" s="2" t="s">
        <v>1</v>
      </c>
      <c r="D1976" s="2" t="s">
        <v>664</v>
      </c>
      <c r="E1976" s="2" t="s">
        <v>84</v>
      </c>
      <c r="F1976" s="2" t="s">
        <v>1395</v>
      </c>
      <c r="G1976" s="5">
        <v>-10</v>
      </c>
      <c r="H1976" s="5">
        <v>21.3</v>
      </c>
      <c r="I1976" s="5">
        <v>-213</v>
      </c>
      <c r="J1976" s="5">
        <v>-100940.33999999994</v>
      </c>
      <c r="K1976" s="5" t="str" cm="1">
        <f t="array" ref="K1976">_xlfn.LET(_xlpm.d,UPPER(TRIM(CLEAN(SUBSTITUTE(F1976,CHAR(160),"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77" spans="2:11" x14ac:dyDescent="0.25">
      <c r="B1977" s="21">
        <v>45722</v>
      </c>
      <c r="C1977" s="2" t="s">
        <v>1</v>
      </c>
      <c r="D1977" s="2" t="s">
        <v>1582</v>
      </c>
      <c r="E1977" s="2" t="s">
        <v>595</v>
      </c>
      <c r="F1977" s="2" t="s">
        <v>1395</v>
      </c>
      <c r="G1977" s="5">
        <v>-40</v>
      </c>
      <c r="H1977" s="5">
        <v>21.3</v>
      </c>
      <c r="I1977" s="5">
        <v>-852</v>
      </c>
      <c r="J1977" s="5">
        <v>-101792.33999999994</v>
      </c>
      <c r="K1977" s="5" t="str" cm="1">
        <f t="array" ref="K1977">_xlfn.LET(_xlpm.d,UPPER(TRIM(CLEAN(SUBSTITUTE(F1977,CHAR(160),"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78" spans="2:11" x14ac:dyDescent="0.25">
      <c r="B1978" s="21">
        <v>45722</v>
      </c>
      <c r="C1978" s="2" t="s">
        <v>1</v>
      </c>
      <c r="D1978" s="2" t="s">
        <v>1583</v>
      </c>
      <c r="E1978" s="2" t="s">
        <v>324</v>
      </c>
      <c r="F1978" s="2" t="s">
        <v>1584</v>
      </c>
      <c r="G1978" s="5">
        <v>-5</v>
      </c>
      <c r="H1978" s="5">
        <v>19.989999999999998</v>
      </c>
      <c r="I1978" s="5">
        <v>-99.95</v>
      </c>
      <c r="J1978" s="5">
        <v>-101892.28999999994</v>
      </c>
      <c r="K1978" s="5" t="str" cm="1">
        <f t="array" ref="K1978">_xlfn.LET(_xlpm.d,UPPER(TRIM(CLEAN(SUBSTITUTE(F1978,CHAR(160),"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79" spans="2:11" x14ac:dyDescent="0.25">
      <c r="B1979" s="21">
        <v>45722</v>
      </c>
      <c r="C1979" s="2" t="s">
        <v>1</v>
      </c>
      <c r="D1979" s="2" t="s">
        <v>907</v>
      </c>
      <c r="E1979" s="2" t="s">
        <v>82</v>
      </c>
      <c r="F1979" s="2" t="s">
        <v>1395</v>
      </c>
      <c r="G1979" s="5">
        <v>-20</v>
      </c>
      <c r="H1979" s="5">
        <v>21.3</v>
      </c>
      <c r="I1979" s="5">
        <v>-426</v>
      </c>
      <c r="J1979" s="5">
        <v>-102318.28999999994</v>
      </c>
      <c r="K1979" s="5" t="str" cm="1">
        <f t="array" ref="K1979">_xlfn.LET(_xlpm.d,UPPER(TRIM(CLEAN(SUBSTITUTE(F1979,CHAR(160),"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80" spans="2:11" x14ac:dyDescent="0.25">
      <c r="B1980" s="21">
        <v>45722</v>
      </c>
      <c r="C1980" s="2" t="s">
        <v>1</v>
      </c>
      <c r="D1980" s="2" t="s">
        <v>1585</v>
      </c>
      <c r="E1980" s="2" t="s">
        <v>9</v>
      </c>
      <c r="F1980" s="2" t="s">
        <v>1395</v>
      </c>
      <c r="G1980" s="5">
        <v>-20</v>
      </c>
      <c r="H1980" s="5">
        <v>21.3</v>
      </c>
      <c r="I1980" s="5">
        <v>-426</v>
      </c>
      <c r="J1980" s="5">
        <v>-102744.28999999994</v>
      </c>
      <c r="K1980" s="5" t="str" cm="1">
        <f t="array" ref="K1980">_xlfn.LET(_xlpm.d,UPPER(TRIM(CLEAN(SUBSTITUTE(F1980,CHAR(160),"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81" spans="2:11" x14ac:dyDescent="0.25">
      <c r="B1981" s="21">
        <v>45723</v>
      </c>
      <c r="C1981" s="2" t="s">
        <v>1</v>
      </c>
      <c r="D1981" s="2" t="s">
        <v>355</v>
      </c>
      <c r="E1981" s="2" t="s">
        <v>24</v>
      </c>
      <c r="F1981" s="2" t="s">
        <v>1395</v>
      </c>
      <c r="G1981" s="5">
        <v>-62</v>
      </c>
      <c r="H1981" s="5">
        <v>21.3</v>
      </c>
      <c r="I1981" s="5">
        <v>-1320.6</v>
      </c>
      <c r="J1981" s="5">
        <v>-104064.88999999994</v>
      </c>
      <c r="K1981" s="5" t="str" cm="1">
        <f t="array" ref="K1981">_xlfn.LET(_xlpm.d,UPPER(TRIM(CLEAN(SUBSTITUTE(F1981,CHAR(160),"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82" spans="2:11" x14ac:dyDescent="0.25">
      <c r="B1982" s="21">
        <v>45723</v>
      </c>
      <c r="C1982" s="2" t="s">
        <v>1</v>
      </c>
      <c r="D1982" s="2" t="s">
        <v>356</v>
      </c>
      <c r="E1982" s="2" t="s">
        <v>76</v>
      </c>
      <c r="F1982" s="2" t="s">
        <v>1395</v>
      </c>
      <c r="G1982" s="5">
        <v>-38</v>
      </c>
      <c r="H1982" s="5">
        <v>21.3</v>
      </c>
      <c r="I1982" s="5">
        <v>-809.4</v>
      </c>
      <c r="J1982" s="5">
        <v>-104874.28999999994</v>
      </c>
      <c r="K1982" s="5" t="str" cm="1">
        <f t="array" ref="K1982">_xlfn.LET(_xlpm.d,UPPER(TRIM(CLEAN(SUBSTITUTE(F1982,CHAR(160),"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83" spans="2:11" x14ac:dyDescent="0.25">
      <c r="B1983" s="21">
        <v>45723</v>
      </c>
      <c r="C1983" s="2" t="s">
        <v>1</v>
      </c>
      <c r="D1983" s="2" t="s">
        <v>357</v>
      </c>
      <c r="E1983" s="2" t="s">
        <v>53</v>
      </c>
      <c r="F1983" s="2" t="s">
        <v>1395</v>
      </c>
      <c r="G1983" s="5">
        <v>-5</v>
      </c>
      <c r="H1983" s="5">
        <v>21.3</v>
      </c>
      <c r="I1983" s="5">
        <v>-106.5</v>
      </c>
      <c r="J1983" s="5">
        <v>-104980.78999999994</v>
      </c>
      <c r="K1983" s="5" t="str" cm="1">
        <f t="array" ref="K1983">_xlfn.LET(_xlpm.d,UPPER(TRIM(CLEAN(SUBSTITUTE(F1983,CHAR(160),"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84" spans="2:11" x14ac:dyDescent="0.25">
      <c r="B1984" s="21">
        <v>45723</v>
      </c>
      <c r="C1984" s="2" t="s">
        <v>1</v>
      </c>
      <c r="D1984" s="2" t="s">
        <v>908</v>
      </c>
      <c r="E1984" s="2" t="s">
        <v>143</v>
      </c>
      <c r="F1984" s="2" t="s">
        <v>1393</v>
      </c>
      <c r="G1984" s="5">
        <v>-75</v>
      </c>
      <c r="H1984" s="5">
        <v>19.989999999999998</v>
      </c>
      <c r="I1984" s="5">
        <v>-1499.25</v>
      </c>
      <c r="J1984" s="5">
        <v>-106480.03999999994</v>
      </c>
      <c r="K1984" s="5" t="str" cm="1">
        <f t="array" ref="K1984">_xlfn.LET(_xlpm.d,UPPER(TRIM(CLEAN(SUBSTITUTE(F1984,CHAR(160),"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85" spans="2:11" x14ac:dyDescent="0.25">
      <c r="B1985" s="21">
        <v>45723</v>
      </c>
      <c r="C1985" s="2" t="s">
        <v>1</v>
      </c>
      <c r="D1985" s="2" t="s">
        <v>358</v>
      </c>
      <c r="E1985" s="2" t="s">
        <v>60</v>
      </c>
      <c r="F1985" s="2" t="s">
        <v>1395</v>
      </c>
      <c r="G1985" s="5">
        <v>-40</v>
      </c>
      <c r="H1985" s="5">
        <v>21.3</v>
      </c>
      <c r="I1985" s="5">
        <v>-852</v>
      </c>
      <c r="J1985" s="5">
        <v>-107332.03999999994</v>
      </c>
      <c r="K1985" s="5" t="str" cm="1">
        <f t="array" ref="K1985">_xlfn.LET(_xlpm.d,UPPER(TRIM(CLEAN(SUBSTITUTE(F1985,CHAR(160),"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86" spans="2:11" x14ac:dyDescent="0.25">
      <c r="B1986" s="21">
        <v>45723</v>
      </c>
      <c r="C1986" s="2" t="s">
        <v>1</v>
      </c>
      <c r="D1986" s="2" t="s">
        <v>1586</v>
      </c>
      <c r="E1986" s="2" t="s">
        <v>3</v>
      </c>
      <c r="F1986" s="2" t="s">
        <v>1393</v>
      </c>
      <c r="G1986" s="5">
        <v>-25</v>
      </c>
      <c r="H1986" s="5">
        <v>19.989999999999998</v>
      </c>
      <c r="I1986" s="5">
        <v>-499.75</v>
      </c>
      <c r="J1986" s="5">
        <v>-107831.78999999994</v>
      </c>
      <c r="K1986" s="5" t="str" cm="1">
        <f t="array" ref="K1986">_xlfn.LET(_xlpm.d,UPPER(TRIM(CLEAN(SUBSTITUTE(F1986,CHAR(160),"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87" spans="2:11" x14ac:dyDescent="0.25">
      <c r="B1987" s="21">
        <v>45726</v>
      </c>
      <c r="C1987" s="2" t="s">
        <v>1</v>
      </c>
      <c r="D1987" s="2" t="s">
        <v>1587</v>
      </c>
      <c r="E1987" s="2" t="s">
        <v>324</v>
      </c>
      <c r="F1987" s="2" t="s">
        <v>1393</v>
      </c>
      <c r="G1987" s="5">
        <v>-4</v>
      </c>
      <c r="H1987" s="5">
        <v>19.989999999999998</v>
      </c>
      <c r="I1987" s="5">
        <v>-79.959999999999994</v>
      </c>
      <c r="J1987" s="5">
        <v>-107911.74999999994</v>
      </c>
      <c r="K1987" s="5" t="str" cm="1">
        <f t="array" ref="K1987">_xlfn.LET(_xlpm.d,UPPER(TRIM(CLEAN(SUBSTITUTE(F1987,CHAR(160),"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88" spans="2:11" x14ac:dyDescent="0.25">
      <c r="B1988" s="21">
        <v>45726</v>
      </c>
      <c r="C1988" s="2" t="s">
        <v>1</v>
      </c>
      <c r="D1988" s="2" t="s">
        <v>1588</v>
      </c>
      <c r="E1988" s="2" t="s">
        <v>791</v>
      </c>
      <c r="F1988" s="2" t="s">
        <v>1395</v>
      </c>
      <c r="G1988" s="5">
        <v>-7</v>
      </c>
      <c r="H1988" s="5">
        <v>21.3</v>
      </c>
      <c r="I1988" s="5">
        <v>-149.1</v>
      </c>
      <c r="J1988" s="5">
        <v>-108060.84999999995</v>
      </c>
      <c r="K1988" s="5" t="str" cm="1">
        <f t="array" ref="K1988">_xlfn.LET(_xlpm.d,UPPER(TRIM(CLEAN(SUBSTITUTE(F1988,CHAR(160),"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89" spans="2:11" x14ac:dyDescent="0.25">
      <c r="B1989" s="21">
        <v>45726</v>
      </c>
      <c r="C1989" s="2" t="s">
        <v>1</v>
      </c>
      <c r="D1989" s="2" t="s">
        <v>359</v>
      </c>
      <c r="E1989" s="2" t="s">
        <v>32</v>
      </c>
      <c r="F1989" s="2" t="s">
        <v>1395</v>
      </c>
      <c r="G1989" s="5">
        <v>-18</v>
      </c>
      <c r="H1989" s="5">
        <v>21.3</v>
      </c>
      <c r="I1989" s="5">
        <v>-383.4</v>
      </c>
      <c r="J1989" s="5">
        <v>-108444.24999999994</v>
      </c>
      <c r="K1989" s="5" t="str" cm="1">
        <f t="array" ref="K1989">_xlfn.LET(_xlpm.d,UPPER(TRIM(CLEAN(SUBSTITUTE(F1989,CHAR(160),"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90" spans="2:11" x14ac:dyDescent="0.25">
      <c r="B1990" s="21">
        <v>45726</v>
      </c>
      <c r="C1990" s="2" t="s">
        <v>1</v>
      </c>
      <c r="D1990" s="2" t="s">
        <v>360</v>
      </c>
      <c r="E1990" s="2" t="s">
        <v>27</v>
      </c>
      <c r="F1990" s="2" t="s">
        <v>1395</v>
      </c>
      <c r="G1990" s="5">
        <v>-26</v>
      </c>
      <c r="H1990" s="5">
        <v>21.3</v>
      </c>
      <c r="I1990" s="5">
        <v>-553.79999999999995</v>
      </c>
      <c r="J1990" s="5">
        <v>-108998.04999999994</v>
      </c>
      <c r="K1990" s="5" t="str" cm="1">
        <f t="array" ref="K1990">_xlfn.LET(_xlpm.d,UPPER(TRIM(CLEAN(SUBSTITUTE(F1990,CHAR(160),"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91" spans="2:11" x14ac:dyDescent="0.25">
      <c r="B1991" s="21">
        <v>45726</v>
      </c>
      <c r="C1991" s="2" t="s">
        <v>1</v>
      </c>
      <c r="D1991" s="2" t="s">
        <v>361</v>
      </c>
      <c r="E1991" s="2" t="s">
        <v>27</v>
      </c>
      <c r="F1991" s="2" t="s">
        <v>1395</v>
      </c>
      <c r="G1991" s="5">
        <v>-2</v>
      </c>
      <c r="H1991" s="5">
        <v>21.3</v>
      </c>
      <c r="I1991" s="5">
        <v>-42.6</v>
      </c>
      <c r="J1991" s="5">
        <v>-109040.64999999995</v>
      </c>
      <c r="K1991" s="5" t="str" cm="1">
        <f t="array" ref="K1991">_xlfn.LET(_xlpm.d,UPPER(TRIM(CLEAN(SUBSTITUTE(F1991,CHAR(160),"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92" spans="2:11" x14ac:dyDescent="0.25">
      <c r="B1992" s="21">
        <v>45727</v>
      </c>
      <c r="C1992" s="2" t="s">
        <v>1</v>
      </c>
      <c r="D1992" s="2" t="s">
        <v>1589</v>
      </c>
      <c r="E1992" s="2" t="s">
        <v>446</v>
      </c>
      <c r="F1992" s="2" t="s">
        <v>1395</v>
      </c>
      <c r="G1992" s="5">
        <v>-22</v>
      </c>
      <c r="H1992" s="5">
        <v>21.3</v>
      </c>
      <c r="I1992" s="5">
        <v>-468.6</v>
      </c>
      <c r="J1992" s="5">
        <v>-109509.24999999996</v>
      </c>
      <c r="K1992" s="5" t="str" cm="1">
        <f t="array" ref="K1992">_xlfn.LET(_xlpm.d,UPPER(TRIM(CLEAN(SUBSTITUTE(F1992,CHAR(160),"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93" spans="2:11" x14ac:dyDescent="0.25">
      <c r="B1993" s="21">
        <v>45727</v>
      </c>
      <c r="C1993" s="2" t="s">
        <v>1</v>
      </c>
      <c r="D1993" s="2" t="s">
        <v>909</v>
      </c>
      <c r="E1993" s="2" t="s">
        <v>29</v>
      </c>
      <c r="F1993" s="2" t="s">
        <v>1395</v>
      </c>
      <c r="G1993" s="5">
        <v>-10</v>
      </c>
      <c r="H1993" s="5">
        <v>21.3</v>
      </c>
      <c r="I1993" s="5">
        <v>-213</v>
      </c>
      <c r="J1993" s="5">
        <v>-109722.24999999996</v>
      </c>
      <c r="K1993" s="5" t="str" cm="1">
        <f t="array" ref="K1993">_xlfn.LET(_xlpm.d,UPPER(TRIM(CLEAN(SUBSTITUTE(F1993,CHAR(160),"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94" spans="2:11" x14ac:dyDescent="0.25">
      <c r="B1994" s="21">
        <v>45727</v>
      </c>
      <c r="C1994" s="2" t="s">
        <v>1</v>
      </c>
      <c r="D1994" s="2" t="s">
        <v>362</v>
      </c>
      <c r="E1994" s="2" t="s">
        <v>35</v>
      </c>
      <c r="F1994" s="2" t="s">
        <v>1395</v>
      </c>
      <c r="G1994" s="5">
        <v>-20</v>
      </c>
      <c r="H1994" s="5">
        <v>21.3</v>
      </c>
      <c r="I1994" s="5">
        <v>-426</v>
      </c>
      <c r="J1994" s="5">
        <v>-110148.24999999996</v>
      </c>
      <c r="K1994" s="5" t="str" cm="1">
        <f t="array" ref="K1994">_xlfn.LET(_xlpm.d,UPPER(TRIM(CLEAN(SUBSTITUTE(F1994,CHAR(160),"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95" spans="2:11" x14ac:dyDescent="0.25">
      <c r="B1995" s="21">
        <v>45727</v>
      </c>
      <c r="C1995" s="2" t="s">
        <v>1</v>
      </c>
      <c r="D1995" s="2" t="s">
        <v>1590</v>
      </c>
      <c r="E1995" s="2" t="s">
        <v>60</v>
      </c>
      <c r="F1995" s="2" t="s">
        <v>1395</v>
      </c>
      <c r="G1995" s="5">
        <v>-50</v>
      </c>
      <c r="H1995" s="5">
        <v>21.3</v>
      </c>
      <c r="I1995" s="5">
        <v>-1065</v>
      </c>
      <c r="J1995" s="5">
        <v>-111213.24999999996</v>
      </c>
      <c r="K1995" s="5" t="str" cm="1">
        <f t="array" ref="K1995">_xlfn.LET(_xlpm.d,UPPER(TRIM(CLEAN(SUBSTITUTE(F1995,CHAR(160),"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96" spans="2:11" x14ac:dyDescent="0.25">
      <c r="B1996" s="21">
        <v>45727</v>
      </c>
      <c r="C1996" s="2" t="s">
        <v>1</v>
      </c>
      <c r="D1996" s="2" t="s">
        <v>912</v>
      </c>
      <c r="E1996" s="2" t="s">
        <v>5</v>
      </c>
      <c r="F1996" s="2" t="s">
        <v>1393</v>
      </c>
      <c r="G1996" s="5">
        <v>-4</v>
      </c>
      <c r="H1996" s="5">
        <v>19.989999999999998</v>
      </c>
      <c r="I1996" s="5">
        <v>-79.959999999999994</v>
      </c>
      <c r="J1996" s="5">
        <v>-111293.20999999996</v>
      </c>
      <c r="K1996" s="5" t="str" cm="1">
        <f t="array" ref="K1996">_xlfn.LET(_xlpm.d,UPPER(TRIM(CLEAN(SUBSTITUTE(F1996,CHAR(160),"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97" spans="2:11" x14ac:dyDescent="0.25">
      <c r="B1997" s="21">
        <v>45728</v>
      </c>
      <c r="C1997" s="2" t="s">
        <v>1</v>
      </c>
      <c r="D1997" s="2" t="s">
        <v>913</v>
      </c>
      <c r="E1997" s="2" t="s">
        <v>65</v>
      </c>
      <c r="F1997" s="2" t="s">
        <v>1395</v>
      </c>
      <c r="G1997" s="5">
        <v>-12</v>
      </c>
      <c r="H1997" s="5">
        <v>21.3</v>
      </c>
      <c r="I1997" s="5">
        <v>-255.6</v>
      </c>
      <c r="J1997" s="5">
        <v>-111548.80999999997</v>
      </c>
      <c r="K1997" s="5" t="str" cm="1">
        <f t="array" ref="K1997">_xlfn.LET(_xlpm.d,UPPER(TRIM(CLEAN(SUBSTITUTE(F1997,CHAR(160),"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98" spans="2:11" x14ac:dyDescent="0.25">
      <c r="B1998" s="21">
        <v>45728</v>
      </c>
      <c r="C1998" s="2" t="s">
        <v>1</v>
      </c>
      <c r="D1998" s="2" t="s">
        <v>363</v>
      </c>
      <c r="E1998" s="2" t="s">
        <v>40</v>
      </c>
      <c r="F1998" s="2" t="s">
        <v>1395</v>
      </c>
      <c r="G1998" s="5">
        <v>-7</v>
      </c>
      <c r="H1998" s="5">
        <v>21.3</v>
      </c>
      <c r="I1998" s="5">
        <v>-149.1</v>
      </c>
      <c r="J1998" s="5">
        <v>-111697.90999999997</v>
      </c>
      <c r="K1998" s="5" t="str" cm="1">
        <f t="array" ref="K1998">_xlfn.LET(_xlpm.d,UPPER(TRIM(CLEAN(SUBSTITUTE(F1998,CHAR(160),"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999" spans="2:11" x14ac:dyDescent="0.25">
      <c r="B1999" s="21">
        <v>45728</v>
      </c>
      <c r="C1999" s="2" t="s">
        <v>1</v>
      </c>
      <c r="D1999" s="2" t="s">
        <v>914</v>
      </c>
      <c r="E1999" s="2" t="s">
        <v>202</v>
      </c>
      <c r="F1999" s="2" t="s">
        <v>1395</v>
      </c>
      <c r="G1999" s="5">
        <v>-35</v>
      </c>
      <c r="H1999" s="5">
        <v>21.3</v>
      </c>
      <c r="I1999" s="5">
        <v>-745.5</v>
      </c>
      <c r="J1999" s="5">
        <v>-112443.40999999997</v>
      </c>
      <c r="K1999" s="5" t="str" cm="1">
        <f t="array" ref="K1999">_xlfn.LET(_xlpm.d,UPPER(TRIM(CLEAN(SUBSTITUTE(F1999,CHAR(160),"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00" spans="2:11" x14ac:dyDescent="0.25">
      <c r="B2000" s="21">
        <v>45729</v>
      </c>
      <c r="C2000" s="2" t="s">
        <v>1</v>
      </c>
      <c r="D2000" s="2" t="s">
        <v>364</v>
      </c>
      <c r="E2000" s="2" t="s">
        <v>19</v>
      </c>
      <c r="F2000" s="2" t="s">
        <v>1395</v>
      </c>
      <c r="G2000" s="5">
        <v>-40</v>
      </c>
      <c r="H2000" s="5">
        <v>21.3</v>
      </c>
      <c r="I2000" s="5">
        <v>-852</v>
      </c>
      <c r="J2000" s="5">
        <v>-113295.40999999997</v>
      </c>
      <c r="K2000" s="5" t="str" cm="1">
        <f t="array" ref="K2000">_xlfn.LET(_xlpm.d,UPPER(TRIM(CLEAN(SUBSTITUTE(F2000,CHAR(160),"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01" spans="2:11" x14ac:dyDescent="0.25">
      <c r="B2001" s="21">
        <v>45729</v>
      </c>
      <c r="C2001" s="2" t="s">
        <v>1</v>
      </c>
      <c r="D2001" s="2" t="s">
        <v>1591</v>
      </c>
      <c r="E2001" s="2" t="s">
        <v>99</v>
      </c>
      <c r="F2001" s="2" t="s">
        <v>1395</v>
      </c>
      <c r="G2001" s="5">
        <v>-16</v>
      </c>
      <c r="H2001" s="5">
        <v>21.3</v>
      </c>
      <c r="I2001" s="5">
        <v>-340.8</v>
      </c>
      <c r="J2001" s="5">
        <v>-113636.20999999998</v>
      </c>
      <c r="K2001" s="5" t="str" cm="1">
        <f t="array" ref="K2001">_xlfn.LET(_xlpm.d,UPPER(TRIM(CLEAN(SUBSTITUTE(F2001,CHAR(160),"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02" spans="2:11" x14ac:dyDescent="0.25">
      <c r="B2002" s="21">
        <v>45729</v>
      </c>
      <c r="C2002" s="2" t="s">
        <v>1</v>
      </c>
      <c r="D2002" s="2" t="s">
        <v>1592</v>
      </c>
      <c r="E2002" s="2" t="s">
        <v>801</v>
      </c>
      <c r="F2002" s="2" t="s">
        <v>1538</v>
      </c>
      <c r="G2002" s="5">
        <v>-4</v>
      </c>
      <c r="H2002" s="5">
        <v>20.9</v>
      </c>
      <c r="I2002" s="5">
        <v>-83.6</v>
      </c>
      <c r="J2002" s="5">
        <v>-113719.80999999998</v>
      </c>
      <c r="K2002" s="5" t="str" cm="1">
        <f t="array" ref="K2002">_xlfn.LET(_xlpm.d,UPPER(TRIM(CLEAN(SUBSTITUTE(F2002,CHAR(160),"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03" spans="2:11" x14ac:dyDescent="0.25">
      <c r="B2003" s="21">
        <v>45729</v>
      </c>
      <c r="C2003" s="2" t="s">
        <v>1</v>
      </c>
      <c r="D2003" s="2" t="s">
        <v>1592</v>
      </c>
      <c r="E2003" s="2" t="s">
        <v>801</v>
      </c>
      <c r="F2003" s="2" t="s">
        <v>1593</v>
      </c>
      <c r="G2003" s="5">
        <v>-1</v>
      </c>
      <c r="H2003" s="5">
        <v>15.99</v>
      </c>
      <c r="I2003" s="5">
        <v>-15.99</v>
      </c>
      <c r="J2003" s="5">
        <v>-113735.79999999999</v>
      </c>
      <c r="K2003" s="5" t="str" cm="1">
        <f t="array" ref="K2003">_xlfn.LET(_xlpm.d,UPPER(TRIM(CLEAN(SUBSTITUTE(F2003,CHAR(160),"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04" spans="2:11" x14ac:dyDescent="0.25">
      <c r="B2004" s="21">
        <v>45729</v>
      </c>
      <c r="C2004" s="2" t="s">
        <v>1</v>
      </c>
      <c r="D2004" s="2" t="s">
        <v>1592</v>
      </c>
      <c r="E2004" s="2" t="s">
        <v>801</v>
      </c>
      <c r="F2004" s="2" t="s">
        <v>1594</v>
      </c>
      <c r="G2004" s="5">
        <v>-2</v>
      </c>
      <c r="H2004" s="5">
        <v>20.9</v>
      </c>
      <c r="I2004" s="5">
        <v>-41.8</v>
      </c>
      <c r="J2004" s="5">
        <v>-113777.59999999999</v>
      </c>
      <c r="K2004" s="5" t="str" cm="1">
        <f t="array" ref="K2004">_xlfn.LET(_xlpm.d,UPPER(TRIM(CLEAN(SUBSTITUTE(F2004,CHAR(160),"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05" spans="2:11" x14ac:dyDescent="0.25">
      <c r="B2005" s="21">
        <v>45730</v>
      </c>
      <c r="C2005" s="2" t="s">
        <v>1</v>
      </c>
      <c r="D2005" s="2" t="s">
        <v>1595</v>
      </c>
      <c r="E2005" s="2" t="s">
        <v>244</v>
      </c>
      <c r="F2005" s="2" t="s">
        <v>1395</v>
      </c>
      <c r="G2005" s="5">
        <v>-80</v>
      </c>
      <c r="H2005" s="5">
        <v>21.3</v>
      </c>
      <c r="I2005" s="5">
        <v>-1704</v>
      </c>
      <c r="J2005" s="5">
        <v>-115481.59999999999</v>
      </c>
      <c r="K2005" s="5" t="str" cm="1">
        <f t="array" ref="K2005">_xlfn.LET(_xlpm.d,UPPER(TRIM(CLEAN(SUBSTITUTE(F2005,CHAR(160),"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06" spans="2:11" x14ac:dyDescent="0.25">
      <c r="B2006" s="21">
        <v>45730</v>
      </c>
      <c r="C2006" s="2" t="s">
        <v>1</v>
      </c>
      <c r="D2006" s="2" t="s">
        <v>1596</v>
      </c>
      <c r="E2006" s="2" t="s">
        <v>24</v>
      </c>
      <c r="F2006" s="2" t="s">
        <v>1395</v>
      </c>
      <c r="G2006" s="5">
        <v>-7</v>
      </c>
      <c r="H2006" s="5">
        <v>21.3</v>
      </c>
      <c r="I2006" s="5">
        <v>-149.1</v>
      </c>
      <c r="J2006" s="5">
        <v>-115630.7</v>
      </c>
      <c r="K2006" s="5" t="str" cm="1">
        <f t="array" ref="K2006">_xlfn.LET(_xlpm.d,UPPER(TRIM(CLEAN(SUBSTITUTE(F2006,CHAR(160),"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07" spans="2:11" x14ac:dyDescent="0.25">
      <c r="B2007" s="21">
        <v>45730</v>
      </c>
      <c r="C2007" s="2" t="s">
        <v>1</v>
      </c>
      <c r="D2007" s="2" t="s">
        <v>1597</v>
      </c>
      <c r="E2007" s="2" t="s">
        <v>82</v>
      </c>
      <c r="F2007" s="2" t="s">
        <v>1395</v>
      </c>
      <c r="G2007" s="5">
        <v>-10</v>
      </c>
      <c r="H2007" s="5">
        <v>21.3</v>
      </c>
      <c r="I2007" s="5">
        <v>-213</v>
      </c>
      <c r="J2007" s="5">
        <v>-115843.7</v>
      </c>
      <c r="K2007" s="5" t="str" cm="1">
        <f t="array" ref="K2007">_xlfn.LET(_xlpm.d,UPPER(TRIM(CLEAN(SUBSTITUTE(F2007,CHAR(160),"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08" spans="2:11" x14ac:dyDescent="0.25">
      <c r="B2008" s="21">
        <v>45730</v>
      </c>
      <c r="C2008" s="2" t="s">
        <v>1</v>
      </c>
      <c r="D2008" s="2" t="s">
        <v>665</v>
      </c>
      <c r="E2008" s="2" t="s">
        <v>86</v>
      </c>
      <c r="F2008" s="2" t="s">
        <v>1395</v>
      </c>
      <c r="G2008" s="5">
        <v>-97</v>
      </c>
      <c r="H2008" s="5">
        <v>21.3</v>
      </c>
      <c r="I2008" s="5">
        <v>-2066.1</v>
      </c>
      <c r="J2008" s="5">
        <v>-117909.8</v>
      </c>
      <c r="K2008" s="5" t="str" cm="1">
        <f t="array" ref="K2008">_xlfn.LET(_xlpm.d,UPPER(TRIM(CLEAN(SUBSTITUTE(F2008,CHAR(160),"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09" spans="2:11" x14ac:dyDescent="0.25">
      <c r="B2009" s="21">
        <v>45730</v>
      </c>
      <c r="C2009" s="2" t="s">
        <v>1</v>
      </c>
      <c r="D2009" s="2" t="s">
        <v>1598</v>
      </c>
      <c r="E2009" s="2" t="s">
        <v>53</v>
      </c>
      <c r="F2009" s="2" t="s">
        <v>1395</v>
      </c>
      <c r="G2009" s="5">
        <v>-10</v>
      </c>
      <c r="H2009" s="5">
        <v>21.3</v>
      </c>
      <c r="I2009" s="5">
        <v>-213</v>
      </c>
      <c r="J2009" s="5">
        <v>-118122.8</v>
      </c>
      <c r="K2009" s="5" t="str" cm="1">
        <f t="array" ref="K2009">_xlfn.LET(_xlpm.d,UPPER(TRIM(CLEAN(SUBSTITUTE(F2009,CHAR(160),"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10" spans="2:11" x14ac:dyDescent="0.25">
      <c r="B2010" s="21">
        <v>45730</v>
      </c>
      <c r="C2010" s="2" t="s">
        <v>1</v>
      </c>
      <c r="D2010" s="2" t="s">
        <v>365</v>
      </c>
      <c r="E2010" s="2" t="s">
        <v>68</v>
      </c>
      <c r="F2010" s="2" t="s">
        <v>1395</v>
      </c>
      <c r="G2010" s="5">
        <v>-110</v>
      </c>
      <c r="H2010" s="5">
        <v>21.3</v>
      </c>
      <c r="I2010" s="5">
        <v>-2343</v>
      </c>
      <c r="J2010" s="5">
        <v>-120465.8</v>
      </c>
      <c r="K2010" s="5" t="str" cm="1">
        <f t="array" ref="K2010">_xlfn.LET(_xlpm.d,UPPER(TRIM(CLEAN(SUBSTITUTE(F2010,CHAR(160),"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11" spans="2:11" x14ac:dyDescent="0.25">
      <c r="B2011" s="21">
        <v>45730</v>
      </c>
      <c r="C2011" s="2" t="s">
        <v>1</v>
      </c>
      <c r="D2011" s="2" t="s">
        <v>917</v>
      </c>
      <c r="E2011" s="2" t="s">
        <v>433</v>
      </c>
      <c r="F2011" s="2" t="s">
        <v>1395</v>
      </c>
      <c r="G2011" s="5">
        <v>-2</v>
      </c>
      <c r="H2011" s="5">
        <v>21.3</v>
      </c>
      <c r="I2011" s="5">
        <v>-42.6</v>
      </c>
      <c r="J2011" s="5">
        <v>-120508.40000000001</v>
      </c>
      <c r="K2011" s="5" t="str" cm="1">
        <f t="array" ref="K2011">_xlfn.LET(_xlpm.d,UPPER(TRIM(CLEAN(SUBSTITUTE(F2011,CHAR(160),"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12" spans="2:11" x14ac:dyDescent="0.25">
      <c r="B2012" s="21">
        <v>45730</v>
      </c>
      <c r="C2012" s="2" t="s">
        <v>1</v>
      </c>
      <c r="D2012" s="2" t="s">
        <v>1599</v>
      </c>
      <c r="E2012" s="2" t="s">
        <v>926</v>
      </c>
      <c r="F2012" s="2" t="s">
        <v>1393</v>
      </c>
      <c r="G2012" s="5">
        <v>-20</v>
      </c>
      <c r="H2012" s="5">
        <v>21.3</v>
      </c>
      <c r="I2012" s="5">
        <v>-426</v>
      </c>
      <c r="J2012" s="5">
        <v>-120934.40000000001</v>
      </c>
      <c r="K2012" s="5" t="str" cm="1">
        <f t="array" ref="K2012">_xlfn.LET(_xlpm.d,UPPER(TRIM(CLEAN(SUBSTITUTE(F2012,CHAR(160),"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13" spans="2:11" x14ac:dyDescent="0.25">
      <c r="B2013" s="21">
        <v>45730</v>
      </c>
      <c r="C2013" s="2" t="s">
        <v>1</v>
      </c>
      <c r="D2013" s="2" t="s">
        <v>918</v>
      </c>
      <c r="E2013" s="2" t="s">
        <v>3</v>
      </c>
      <c r="F2013" s="2" t="s">
        <v>1393</v>
      </c>
      <c r="G2013" s="5">
        <v>-3</v>
      </c>
      <c r="H2013" s="5">
        <v>18.989999999999998</v>
      </c>
      <c r="I2013" s="5">
        <v>-56.97</v>
      </c>
      <c r="J2013" s="5">
        <v>-120991.37000000001</v>
      </c>
      <c r="K2013" s="5" t="str" cm="1">
        <f t="array" ref="K2013">_xlfn.LET(_xlpm.d,UPPER(TRIM(CLEAN(SUBSTITUTE(F2013,CHAR(160),"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14" spans="2:11" x14ac:dyDescent="0.25">
      <c r="B2014" s="21">
        <v>45730</v>
      </c>
      <c r="C2014" s="2" t="s">
        <v>1</v>
      </c>
      <c r="D2014" s="2" t="s">
        <v>1600</v>
      </c>
      <c r="E2014" s="2" t="s">
        <v>311</v>
      </c>
      <c r="F2014" s="2" t="s">
        <v>1393</v>
      </c>
      <c r="G2014" s="5">
        <v>-19</v>
      </c>
      <c r="H2014" s="5">
        <v>18.989999999999998</v>
      </c>
      <c r="I2014" s="5">
        <v>-360.81</v>
      </c>
      <c r="J2014" s="5">
        <v>-121352.18000000001</v>
      </c>
      <c r="K2014" s="5" t="str" cm="1">
        <f t="array" ref="K2014">_xlfn.LET(_xlpm.d,UPPER(TRIM(CLEAN(SUBSTITUTE(F2014,CHAR(160),"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15" spans="2:11" x14ac:dyDescent="0.25">
      <c r="B2015" s="21">
        <v>45731</v>
      </c>
      <c r="C2015" s="2" t="s">
        <v>1</v>
      </c>
      <c r="D2015" s="2" t="s">
        <v>296</v>
      </c>
      <c r="E2015" s="2" t="s">
        <v>143</v>
      </c>
      <c r="F2015" s="2" t="s">
        <v>1393</v>
      </c>
      <c r="G2015" s="5">
        <v>-11</v>
      </c>
      <c r="H2015" s="5">
        <v>19.989999999999998</v>
      </c>
      <c r="I2015" s="5">
        <v>-219.89</v>
      </c>
      <c r="J2015" s="5">
        <v>-121572.07</v>
      </c>
      <c r="K2015" s="5" t="str" cm="1">
        <f t="array" ref="K2015">_xlfn.LET(_xlpm.d,UPPER(TRIM(CLEAN(SUBSTITUTE(F2015,CHAR(160),"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16" spans="2:11" x14ac:dyDescent="0.25">
      <c r="B2016" s="21">
        <v>45733</v>
      </c>
      <c r="C2016" s="2" t="s">
        <v>1</v>
      </c>
      <c r="D2016" s="2" t="s">
        <v>1601</v>
      </c>
      <c r="E2016" s="2" t="s">
        <v>465</v>
      </c>
      <c r="F2016" s="2" t="s">
        <v>1395</v>
      </c>
      <c r="G2016" s="5">
        <v>-10</v>
      </c>
      <c r="H2016" s="5">
        <v>21.3</v>
      </c>
      <c r="I2016" s="5">
        <v>-213</v>
      </c>
      <c r="J2016" s="5">
        <v>-121785.07</v>
      </c>
      <c r="K2016" s="5" t="str" cm="1">
        <f t="array" ref="K2016">_xlfn.LET(_xlpm.d,UPPER(TRIM(CLEAN(SUBSTITUTE(F2016,CHAR(160),"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17" spans="2:11" x14ac:dyDescent="0.25">
      <c r="B2017" s="21">
        <v>45733</v>
      </c>
      <c r="C2017" s="2" t="s">
        <v>1</v>
      </c>
      <c r="D2017" s="2" t="s">
        <v>366</v>
      </c>
      <c r="E2017" s="2" t="s">
        <v>49</v>
      </c>
      <c r="F2017" s="2" t="s">
        <v>1395</v>
      </c>
      <c r="G2017" s="5">
        <v>-16</v>
      </c>
      <c r="H2017" s="5">
        <v>21.3</v>
      </c>
      <c r="I2017" s="5">
        <v>-340.8</v>
      </c>
      <c r="J2017" s="5">
        <v>-122125.87000000001</v>
      </c>
      <c r="K2017" s="5" t="str" cm="1">
        <f t="array" ref="K2017">_xlfn.LET(_xlpm.d,UPPER(TRIM(CLEAN(SUBSTITUTE(F2017,CHAR(160),"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18" spans="2:11" x14ac:dyDescent="0.25">
      <c r="B2018" s="21">
        <v>45733</v>
      </c>
      <c r="C2018" s="2" t="s">
        <v>1</v>
      </c>
      <c r="D2018" s="2" t="s">
        <v>367</v>
      </c>
      <c r="E2018" s="2" t="s">
        <v>97</v>
      </c>
      <c r="F2018" s="2" t="s">
        <v>1395</v>
      </c>
      <c r="G2018" s="5">
        <v>-10</v>
      </c>
      <c r="H2018" s="5">
        <v>21.3</v>
      </c>
      <c r="I2018" s="5">
        <v>-213</v>
      </c>
      <c r="J2018" s="5">
        <v>-122338.87000000001</v>
      </c>
      <c r="K2018" s="5" t="str" cm="1">
        <f t="array" ref="K2018">_xlfn.LET(_xlpm.d,UPPER(TRIM(CLEAN(SUBSTITUTE(F2018,CHAR(160),"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19" spans="2:11" x14ac:dyDescent="0.25">
      <c r="B2019" s="21">
        <v>45734</v>
      </c>
      <c r="C2019" s="2" t="s">
        <v>1</v>
      </c>
      <c r="D2019" s="2" t="s">
        <v>1602</v>
      </c>
      <c r="E2019" s="2" t="s">
        <v>14</v>
      </c>
      <c r="F2019" s="2" t="s">
        <v>1395</v>
      </c>
      <c r="G2019" s="5">
        <v>-38</v>
      </c>
      <c r="H2019" s="5">
        <v>21.3</v>
      </c>
      <c r="I2019" s="5">
        <v>-809.4</v>
      </c>
      <c r="J2019" s="5">
        <v>-123148.27</v>
      </c>
      <c r="K2019" s="5" t="str" cm="1">
        <f t="array" ref="K2019">_xlfn.LET(_xlpm.d,UPPER(TRIM(CLEAN(SUBSTITUTE(F2019,CHAR(160),"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20" spans="2:11" x14ac:dyDescent="0.25">
      <c r="B2020" s="21">
        <v>45734</v>
      </c>
      <c r="C2020" s="2" t="s">
        <v>1</v>
      </c>
      <c r="D2020" s="2" t="s">
        <v>920</v>
      </c>
      <c r="E2020" s="2" t="s">
        <v>148</v>
      </c>
      <c r="F2020" s="2" t="s">
        <v>1395</v>
      </c>
      <c r="G2020" s="5">
        <v>-2</v>
      </c>
      <c r="H2020" s="5">
        <v>21.3</v>
      </c>
      <c r="I2020" s="5">
        <v>-42.6</v>
      </c>
      <c r="J2020" s="5">
        <v>-123190.87000000001</v>
      </c>
      <c r="K2020" s="5" t="str" cm="1">
        <f t="array" ref="K2020">_xlfn.LET(_xlpm.d,UPPER(TRIM(CLEAN(SUBSTITUTE(F2020,CHAR(160),"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21" spans="2:11" x14ac:dyDescent="0.25">
      <c r="B2021" s="21">
        <v>45734</v>
      </c>
      <c r="C2021" s="2" t="s">
        <v>1</v>
      </c>
      <c r="D2021" s="2" t="s">
        <v>1603</v>
      </c>
      <c r="E2021" s="2" t="s">
        <v>9</v>
      </c>
      <c r="F2021" s="2" t="s">
        <v>1395</v>
      </c>
      <c r="G2021" s="5">
        <v>-40</v>
      </c>
      <c r="H2021" s="5">
        <v>21.3</v>
      </c>
      <c r="I2021" s="5">
        <v>-852</v>
      </c>
      <c r="J2021" s="5">
        <v>-124042.87000000001</v>
      </c>
      <c r="K2021" s="5" t="str" cm="1">
        <f t="array" ref="K2021">_xlfn.LET(_xlpm.d,UPPER(TRIM(CLEAN(SUBSTITUTE(F2021,CHAR(160),"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22" spans="2:11" x14ac:dyDescent="0.25">
      <c r="B2022" s="21">
        <v>45734</v>
      </c>
      <c r="C2022" s="2" t="s">
        <v>1</v>
      </c>
      <c r="D2022" s="2" t="s">
        <v>368</v>
      </c>
      <c r="E2022" s="2" t="s">
        <v>29</v>
      </c>
      <c r="F2022" s="2" t="s">
        <v>1395</v>
      </c>
      <c r="G2022" s="5">
        <v>-37</v>
      </c>
      <c r="H2022" s="5">
        <v>21.3</v>
      </c>
      <c r="I2022" s="5">
        <v>-788.1</v>
      </c>
      <c r="J2022" s="5">
        <v>-124830.97000000002</v>
      </c>
      <c r="K2022" s="5" t="str" cm="1">
        <f t="array" ref="K2022">_xlfn.LET(_xlpm.d,UPPER(TRIM(CLEAN(SUBSTITUTE(F2022,CHAR(160),"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23" spans="2:11" x14ac:dyDescent="0.25">
      <c r="B2023" s="21">
        <v>45734</v>
      </c>
      <c r="C2023" s="2" t="s">
        <v>1</v>
      </c>
      <c r="D2023" s="2" t="s">
        <v>921</v>
      </c>
      <c r="E2023" s="2" t="s">
        <v>95</v>
      </c>
      <c r="F2023" s="2" t="s">
        <v>1395</v>
      </c>
      <c r="G2023" s="5">
        <v>-5</v>
      </c>
      <c r="H2023" s="5">
        <v>21.3</v>
      </c>
      <c r="I2023" s="5">
        <v>-106.5</v>
      </c>
      <c r="J2023" s="5">
        <v>-124937.47000000002</v>
      </c>
      <c r="K2023" s="5" t="str" cm="1">
        <f t="array" ref="K2023">_xlfn.LET(_xlpm.d,UPPER(TRIM(CLEAN(SUBSTITUTE(F2023,CHAR(160),"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24" spans="2:11" x14ac:dyDescent="0.25">
      <c r="B2024" s="21">
        <v>45734</v>
      </c>
      <c r="C2024" s="2" t="s">
        <v>1</v>
      </c>
      <c r="D2024" s="2" t="s">
        <v>1604</v>
      </c>
      <c r="E2024" s="2" t="s">
        <v>660</v>
      </c>
      <c r="F2024" s="2" t="s">
        <v>1395</v>
      </c>
      <c r="G2024" s="5">
        <v>-10</v>
      </c>
      <c r="H2024" s="5">
        <v>21.3</v>
      </c>
      <c r="I2024" s="5">
        <v>-213</v>
      </c>
      <c r="J2024" s="5">
        <v>-125150.47000000002</v>
      </c>
      <c r="K2024" s="5" t="str" cm="1">
        <f t="array" ref="K2024">_xlfn.LET(_xlpm.d,UPPER(TRIM(CLEAN(SUBSTITUTE(F2024,CHAR(160),"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25" spans="2:11" x14ac:dyDescent="0.25">
      <c r="B2025" s="21">
        <v>45734</v>
      </c>
      <c r="C2025" s="2" t="s">
        <v>1</v>
      </c>
      <c r="D2025" s="2" t="s">
        <v>1605</v>
      </c>
      <c r="E2025" s="2" t="s">
        <v>159</v>
      </c>
      <c r="F2025" s="2" t="s">
        <v>1395</v>
      </c>
      <c r="G2025" s="5">
        <v>-15</v>
      </c>
      <c r="H2025" s="5">
        <v>21.3</v>
      </c>
      <c r="I2025" s="5">
        <v>-319.5</v>
      </c>
      <c r="J2025" s="5">
        <v>-125469.97000000002</v>
      </c>
      <c r="K2025" s="5" t="str" cm="1">
        <f t="array" ref="K2025">_xlfn.LET(_xlpm.d,UPPER(TRIM(CLEAN(SUBSTITUTE(F2025,CHAR(160),"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26" spans="2:11" x14ac:dyDescent="0.25">
      <c r="B2026" s="21">
        <v>45734</v>
      </c>
      <c r="C2026" s="2" t="s">
        <v>1</v>
      </c>
      <c r="D2026" s="2" t="s">
        <v>1606</v>
      </c>
      <c r="E2026" s="2" t="s">
        <v>289</v>
      </c>
      <c r="F2026" s="2" t="s">
        <v>1538</v>
      </c>
      <c r="G2026" s="5">
        <v>-1</v>
      </c>
      <c r="H2026" s="5">
        <v>19.989999999999998</v>
      </c>
      <c r="I2026" s="5">
        <v>-19.989999999999998</v>
      </c>
      <c r="J2026" s="5">
        <v>-125489.96000000002</v>
      </c>
      <c r="K2026" s="5" t="str" cm="1">
        <f t="array" ref="K2026">_xlfn.LET(_xlpm.d,UPPER(TRIM(CLEAN(SUBSTITUTE(F2026,CHAR(160),"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27" spans="2:11" x14ac:dyDescent="0.25">
      <c r="B2027" s="21">
        <v>45735</v>
      </c>
      <c r="C2027" s="2" t="s">
        <v>1</v>
      </c>
      <c r="D2027" s="2" t="s">
        <v>1607</v>
      </c>
      <c r="E2027" s="2" t="s">
        <v>1130</v>
      </c>
      <c r="F2027" s="2" t="s">
        <v>1395</v>
      </c>
      <c r="G2027" s="5">
        <v>-5</v>
      </c>
      <c r="H2027" s="5">
        <v>21.3</v>
      </c>
      <c r="I2027" s="5">
        <v>-106.5</v>
      </c>
      <c r="J2027" s="5">
        <v>-125596.46000000002</v>
      </c>
      <c r="K2027" s="5" t="str" cm="1">
        <f t="array" ref="K2027">_xlfn.LET(_xlpm.d,UPPER(TRIM(CLEAN(SUBSTITUTE(F2027,CHAR(160),"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28" spans="2:11" x14ac:dyDescent="0.25">
      <c r="B2028" s="21">
        <v>45735</v>
      </c>
      <c r="C2028" s="2" t="s">
        <v>1</v>
      </c>
      <c r="D2028" s="2" t="s">
        <v>1608</v>
      </c>
      <c r="E2028" s="2" t="s">
        <v>163</v>
      </c>
      <c r="F2028" s="2" t="s">
        <v>1395</v>
      </c>
      <c r="G2028" s="5">
        <v>-32</v>
      </c>
      <c r="H2028" s="5">
        <v>21.22</v>
      </c>
      <c r="I2028" s="5">
        <v>-679.04</v>
      </c>
      <c r="J2028" s="5">
        <v>-126275.50000000001</v>
      </c>
      <c r="K2028" s="5" t="str" cm="1">
        <f t="array" ref="K2028">_xlfn.LET(_xlpm.d,UPPER(TRIM(CLEAN(SUBSTITUTE(F2028,CHAR(160),"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29" spans="2:11" x14ac:dyDescent="0.25">
      <c r="B2029" s="21">
        <v>45735</v>
      </c>
      <c r="C2029" s="2" t="s">
        <v>1</v>
      </c>
      <c r="D2029" s="2" t="s">
        <v>1609</v>
      </c>
      <c r="E2029" s="2" t="s">
        <v>163</v>
      </c>
      <c r="F2029" s="2" t="s">
        <v>1395</v>
      </c>
      <c r="G2029" s="5">
        <v>-64</v>
      </c>
      <c r="H2029" s="5">
        <v>21.22</v>
      </c>
      <c r="I2029" s="5">
        <v>-1358.08</v>
      </c>
      <c r="J2029" s="5">
        <v>-127633.58000000002</v>
      </c>
      <c r="K2029" s="5" t="str" cm="1">
        <f t="array" ref="K2029">_xlfn.LET(_xlpm.d,UPPER(TRIM(CLEAN(SUBSTITUTE(F2029,CHAR(160),"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30" spans="2:11" x14ac:dyDescent="0.25">
      <c r="B2030" s="21">
        <v>45735</v>
      </c>
      <c r="C2030" s="2" t="s">
        <v>1</v>
      </c>
      <c r="D2030" s="2" t="s">
        <v>708</v>
      </c>
      <c r="E2030" s="2" t="s">
        <v>433</v>
      </c>
      <c r="F2030" s="2" t="s">
        <v>1395</v>
      </c>
      <c r="G2030" s="5">
        <v>-2</v>
      </c>
      <c r="H2030" s="5">
        <v>21.3</v>
      </c>
      <c r="I2030" s="5">
        <v>-42.6</v>
      </c>
      <c r="J2030" s="5">
        <v>-127676.18000000002</v>
      </c>
      <c r="K2030" s="5" t="str" cm="1">
        <f t="array" ref="K2030">_xlfn.LET(_xlpm.d,UPPER(TRIM(CLEAN(SUBSTITUTE(F2030,CHAR(160),"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31" spans="2:11" x14ac:dyDescent="0.25">
      <c r="B2031" s="21">
        <v>45735</v>
      </c>
      <c r="C2031" s="2" t="s">
        <v>1</v>
      </c>
      <c r="D2031" s="2" t="s">
        <v>369</v>
      </c>
      <c r="E2031" s="2" t="s">
        <v>58</v>
      </c>
      <c r="F2031" s="2" t="s">
        <v>1395</v>
      </c>
      <c r="G2031" s="5">
        <v>-3</v>
      </c>
      <c r="H2031" s="5">
        <v>21.3</v>
      </c>
      <c r="I2031" s="5">
        <v>-63.9</v>
      </c>
      <c r="J2031" s="5">
        <v>-127740.08000000002</v>
      </c>
      <c r="K2031" s="5" t="str" cm="1">
        <f t="array" ref="K2031">_xlfn.LET(_xlpm.d,UPPER(TRIM(CLEAN(SUBSTITUTE(F2031,CHAR(160),"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32" spans="2:11" x14ac:dyDescent="0.25">
      <c r="B2032" s="21">
        <v>45735</v>
      </c>
      <c r="C2032" s="2" t="s">
        <v>1</v>
      </c>
      <c r="D2032" s="2" t="s">
        <v>370</v>
      </c>
      <c r="E2032" s="2" t="s">
        <v>129</v>
      </c>
      <c r="F2032" s="2" t="s">
        <v>1395</v>
      </c>
      <c r="G2032" s="5">
        <v>-20</v>
      </c>
      <c r="H2032" s="5">
        <v>21.3</v>
      </c>
      <c r="I2032" s="5">
        <v>-426</v>
      </c>
      <c r="J2032" s="5">
        <v>-128166.08000000002</v>
      </c>
      <c r="K2032" s="5" t="str" cm="1">
        <f t="array" ref="K2032">_xlfn.LET(_xlpm.d,UPPER(TRIM(CLEAN(SUBSTITUTE(F2032,CHAR(160),"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33" spans="2:11" x14ac:dyDescent="0.25">
      <c r="B2033" s="21">
        <v>45735</v>
      </c>
      <c r="C2033" s="2" t="s">
        <v>1</v>
      </c>
      <c r="D2033" s="2" t="s">
        <v>1610</v>
      </c>
      <c r="E2033" s="2" t="s">
        <v>1611</v>
      </c>
      <c r="F2033" s="2" t="s">
        <v>1395</v>
      </c>
      <c r="G2033" s="5">
        <v>-4</v>
      </c>
      <c r="H2033" s="5">
        <v>19.989999999999998</v>
      </c>
      <c r="I2033" s="5">
        <v>-79.959999999999994</v>
      </c>
      <c r="J2033" s="5">
        <v>-128246.04000000002</v>
      </c>
      <c r="K2033" s="5" t="str" cm="1">
        <f t="array" ref="K2033">_xlfn.LET(_xlpm.d,UPPER(TRIM(CLEAN(SUBSTITUTE(F2033,CHAR(160),"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34" spans="2:11" x14ac:dyDescent="0.25">
      <c r="B2034" s="21">
        <v>45735</v>
      </c>
      <c r="C2034" s="2" t="s">
        <v>1</v>
      </c>
      <c r="D2034" s="2" t="s">
        <v>924</v>
      </c>
      <c r="E2034" s="2" t="s">
        <v>153</v>
      </c>
      <c r="F2034" s="2" t="s">
        <v>1395</v>
      </c>
      <c r="G2034" s="5">
        <v>-12</v>
      </c>
      <c r="H2034" s="5">
        <v>21.3</v>
      </c>
      <c r="I2034" s="5">
        <v>-255.6</v>
      </c>
      <c r="J2034" s="5">
        <v>-128501.64000000003</v>
      </c>
      <c r="K2034" s="5" t="str" cm="1">
        <f t="array" ref="K2034">_xlfn.LET(_xlpm.d,UPPER(TRIM(CLEAN(SUBSTITUTE(F2034,CHAR(160),"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35" spans="2:11" x14ac:dyDescent="0.25">
      <c r="B2035" s="21">
        <v>45736</v>
      </c>
      <c r="C2035" s="2" t="s">
        <v>1</v>
      </c>
      <c r="D2035" s="2" t="s">
        <v>1612</v>
      </c>
      <c r="E2035" s="2" t="s">
        <v>304</v>
      </c>
      <c r="F2035" s="2" t="s">
        <v>1393</v>
      </c>
      <c r="G2035" s="5">
        <v>-15</v>
      </c>
      <c r="H2035" s="5">
        <v>19.989999999999998</v>
      </c>
      <c r="I2035" s="5">
        <v>-299.85000000000002</v>
      </c>
      <c r="J2035" s="5">
        <v>-128801.49000000003</v>
      </c>
      <c r="K2035" s="5" t="str" cm="1">
        <f t="array" ref="K2035">_xlfn.LET(_xlpm.d,UPPER(TRIM(CLEAN(SUBSTITUTE(F2035,CHAR(160),"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36" spans="2:11" x14ac:dyDescent="0.25">
      <c r="B2036" s="21">
        <v>45736</v>
      </c>
      <c r="C2036" s="2" t="s">
        <v>1</v>
      </c>
      <c r="D2036" s="2" t="s">
        <v>1613</v>
      </c>
      <c r="E2036" s="2" t="s">
        <v>1397</v>
      </c>
      <c r="F2036" s="2" t="s">
        <v>1395</v>
      </c>
      <c r="G2036" s="5">
        <v>-15</v>
      </c>
      <c r="H2036" s="5">
        <v>21.3</v>
      </c>
      <c r="I2036" s="5">
        <v>-319.5</v>
      </c>
      <c r="J2036" s="5">
        <v>-129120.99000000003</v>
      </c>
      <c r="K2036" s="5" t="str" cm="1">
        <f t="array" ref="K2036">_xlfn.LET(_xlpm.d,UPPER(TRIM(CLEAN(SUBSTITUTE(F2036,CHAR(160),"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37" spans="2:11" x14ac:dyDescent="0.25">
      <c r="B2037" s="21">
        <v>45736</v>
      </c>
      <c r="C2037" s="2" t="s">
        <v>1</v>
      </c>
      <c r="D2037" s="2" t="s">
        <v>1614</v>
      </c>
      <c r="E2037" s="2" t="s">
        <v>202</v>
      </c>
      <c r="F2037" s="2" t="s">
        <v>1395</v>
      </c>
      <c r="G2037" s="5">
        <v>-20</v>
      </c>
      <c r="H2037" s="5">
        <v>21.3</v>
      </c>
      <c r="I2037" s="5">
        <v>-426</v>
      </c>
      <c r="J2037" s="5">
        <v>-129546.99000000003</v>
      </c>
      <c r="K2037" s="5" t="str" cm="1">
        <f t="array" ref="K2037">_xlfn.LET(_xlpm.d,UPPER(TRIM(CLEAN(SUBSTITUTE(F2037,CHAR(160),"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38" spans="2:11" x14ac:dyDescent="0.25">
      <c r="B2038" s="21">
        <v>45736</v>
      </c>
      <c r="C2038" s="2" t="s">
        <v>1</v>
      </c>
      <c r="D2038" s="2" t="s">
        <v>1615</v>
      </c>
      <c r="E2038" s="2" t="s">
        <v>324</v>
      </c>
      <c r="F2038" s="2" t="s">
        <v>1393</v>
      </c>
      <c r="G2038" s="5">
        <v>-1</v>
      </c>
      <c r="H2038" s="5">
        <v>19.989999999999998</v>
      </c>
      <c r="I2038" s="5">
        <v>-19.989999999999998</v>
      </c>
      <c r="J2038" s="5">
        <v>-129566.98000000004</v>
      </c>
      <c r="K2038" s="5" t="str" cm="1">
        <f t="array" ref="K2038">_xlfn.LET(_xlpm.d,UPPER(TRIM(CLEAN(SUBSTITUTE(F2038,CHAR(160),"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39" spans="2:11" x14ac:dyDescent="0.25">
      <c r="B2039" s="21">
        <v>45736</v>
      </c>
      <c r="C2039" s="2" t="s">
        <v>1</v>
      </c>
      <c r="D2039" s="2" t="s">
        <v>1616</v>
      </c>
      <c r="E2039" s="2" t="s">
        <v>76</v>
      </c>
      <c r="F2039" s="2" t="s">
        <v>1395</v>
      </c>
      <c r="G2039" s="5">
        <v>-16</v>
      </c>
      <c r="H2039" s="5">
        <v>21.3</v>
      </c>
      <c r="I2039" s="5">
        <v>-340.8</v>
      </c>
      <c r="J2039" s="5">
        <v>-129907.78000000004</v>
      </c>
      <c r="K2039" s="5" t="str" cm="1">
        <f t="array" ref="K2039">_xlfn.LET(_xlpm.d,UPPER(TRIM(CLEAN(SUBSTITUTE(F2039,CHAR(160),"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40" spans="2:11" x14ac:dyDescent="0.25">
      <c r="B2040" s="21">
        <v>45740</v>
      </c>
      <c r="C2040" s="2" t="s">
        <v>1</v>
      </c>
      <c r="D2040" s="2" t="s">
        <v>371</v>
      </c>
      <c r="E2040" s="2" t="s">
        <v>53</v>
      </c>
      <c r="F2040" s="2" t="s">
        <v>1395</v>
      </c>
      <c r="G2040" s="5">
        <v>-2</v>
      </c>
      <c r="H2040" s="5">
        <v>21.3</v>
      </c>
      <c r="I2040" s="5">
        <v>-42.6</v>
      </c>
      <c r="J2040" s="5">
        <v>-129950.38000000005</v>
      </c>
      <c r="K2040" s="5" t="str" cm="1">
        <f t="array" ref="K2040">_xlfn.LET(_xlpm.d,UPPER(TRIM(CLEAN(SUBSTITUTE(F2040,CHAR(160),"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41" spans="2:11" x14ac:dyDescent="0.25">
      <c r="B2041" s="21">
        <v>45741</v>
      </c>
      <c r="C2041" s="2" t="s">
        <v>1</v>
      </c>
      <c r="D2041" s="2" t="s">
        <v>372</v>
      </c>
      <c r="E2041" s="2" t="s">
        <v>58</v>
      </c>
      <c r="F2041" s="2" t="s">
        <v>1395</v>
      </c>
      <c r="G2041" s="5">
        <v>-4</v>
      </c>
      <c r="H2041" s="5">
        <v>21.3</v>
      </c>
      <c r="I2041" s="5">
        <v>-85.2</v>
      </c>
      <c r="J2041" s="5">
        <v>-130035.58000000005</v>
      </c>
      <c r="K2041" s="5" t="str" cm="1">
        <f t="array" ref="K2041">_xlfn.LET(_xlpm.d,UPPER(TRIM(CLEAN(SUBSTITUTE(F2041,CHAR(160),"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42" spans="2:11" x14ac:dyDescent="0.25">
      <c r="B2042" s="21">
        <v>45742</v>
      </c>
      <c r="C2042" s="2" t="s">
        <v>1</v>
      </c>
      <c r="D2042" s="2" t="s">
        <v>932</v>
      </c>
      <c r="E2042" s="2" t="s">
        <v>844</v>
      </c>
      <c r="F2042" s="2" t="s">
        <v>1393</v>
      </c>
      <c r="G2042" s="5">
        <v>-10</v>
      </c>
      <c r="H2042" s="5">
        <v>21.3</v>
      </c>
      <c r="I2042" s="5">
        <v>-213</v>
      </c>
      <c r="J2042" s="5">
        <v>-130248.58000000005</v>
      </c>
      <c r="K2042" s="5" t="str" cm="1">
        <f t="array" ref="K2042">_xlfn.LET(_xlpm.d,UPPER(TRIM(CLEAN(SUBSTITUTE(F2042,CHAR(160),"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43" spans="2:11" x14ac:dyDescent="0.25">
      <c r="B2043" s="21">
        <v>45742</v>
      </c>
      <c r="C2043" s="2" t="s">
        <v>1</v>
      </c>
      <c r="D2043" s="2" t="s">
        <v>1617</v>
      </c>
      <c r="E2043" s="2" t="s">
        <v>129</v>
      </c>
      <c r="F2043" s="2" t="s">
        <v>1395</v>
      </c>
      <c r="G2043" s="5">
        <v>-10</v>
      </c>
      <c r="H2043" s="5">
        <v>21.3</v>
      </c>
      <c r="I2043" s="5">
        <v>-213</v>
      </c>
      <c r="J2043" s="5">
        <v>-130461.58000000005</v>
      </c>
      <c r="K2043" s="5" t="str" cm="1">
        <f t="array" ref="K2043">_xlfn.LET(_xlpm.d,UPPER(TRIM(CLEAN(SUBSTITUTE(F2043,CHAR(160),"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44" spans="2:11" x14ac:dyDescent="0.25">
      <c r="B2044" s="21">
        <v>45742</v>
      </c>
      <c r="C2044" s="2" t="s">
        <v>1</v>
      </c>
      <c r="D2044" s="2" t="s">
        <v>1618</v>
      </c>
      <c r="E2044" s="2" t="s">
        <v>1619</v>
      </c>
      <c r="F2044" s="2" t="s">
        <v>1393</v>
      </c>
      <c r="G2044" s="5">
        <v>-8</v>
      </c>
      <c r="H2044" s="5">
        <v>19.75</v>
      </c>
      <c r="I2044" s="5">
        <v>-158</v>
      </c>
      <c r="J2044" s="5">
        <v>-130619.58000000005</v>
      </c>
      <c r="K2044" s="5" t="str" cm="1">
        <f t="array" ref="K2044">_xlfn.LET(_xlpm.d,UPPER(TRIM(CLEAN(SUBSTITUTE(F2044,CHAR(160),"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45" spans="2:11" x14ac:dyDescent="0.25">
      <c r="B2045" s="21">
        <v>45742</v>
      </c>
      <c r="C2045" s="2" t="s">
        <v>1</v>
      </c>
      <c r="D2045" s="2" t="s">
        <v>373</v>
      </c>
      <c r="E2045" s="2" t="s">
        <v>40</v>
      </c>
      <c r="F2045" s="2" t="s">
        <v>1395</v>
      </c>
      <c r="G2045" s="5">
        <v>-1</v>
      </c>
      <c r="H2045" s="5">
        <v>21.3</v>
      </c>
      <c r="I2045" s="5">
        <v>-21.3</v>
      </c>
      <c r="J2045" s="5">
        <v>-130640.88000000005</v>
      </c>
      <c r="K2045" s="5" t="str" cm="1">
        <f t="array" ref="K2045">_xlfn.LET(_xlpm.d,UPPER(TRIM(CLEAN(SUBSTITUTE(F2045,CHAR(160),"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46" spans="2:11" x14ac:dyDescent="0.25">
      <c r="B2046" s="21">
        <v>45742</v>
      </c>
      <c r="C2046" s="2" t="s">
        <v>1</v>
      </c>
      <c r="D2046" s="2" t="s">
        <v>1620</v>
      </c>
      <c r="E2046" s="2" t="s">
        <v>5</v>
      </c>
      <c r="F2046" s="2" t="s">
        <v>1393</v>
      </c>
      <c r="G2046" s="5">
        <v>-47</v>
      </c>
      <c r="H2046" s="5">
        <v>19.989999999999998</v>
      </c>
      <c r="I2046" s="5">
        <v>-939.53</v>
      </c>
      <c r="J2046" s="5">
        <v>-131580.41000000006</v>
      </c>
      <c r="K2046" s="5" t="str" cm="1">
        <f t="array" ref="K2046">_xlfn.LET(_xlpm.d,UPPER(TRIM(CLEAN(SUBSTITUTE(F2046,CHAR(160),"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47" spans="2:11" x14ac:dyDescent="0.25">
      <c r="B2047" s="21">
        <v>45742</v>
      </c>
      <c r="C2047" s="2" t="s">
        <v>1</v>
      </c>
      <c r="D2047" s="2" t="s">
        <v>374</v>
      </c>
      <c r="E2047" s="2" t="s">
        <v>68</v>
      </c>
      <c r="F2047" s="2" t="s">
        <v>1395</v>
      </c>
      <c r="G2047" s="5">
        <v>-12</v>
      </c>
      <c r="H2047" s="5">
        <v>16.95</v>
      </c>
      <c r="I2047" s="5">
        <v>-203.4</v>
      </c>
      <c r="J2047" s="5">
        <v>-131783.81000000006</v>
      </c>
      <c r="K2047" s="5" t="str" cm="1">
        <f t="array" ref="K2047">_xlfn.LET(_xlpm.d,UPPER(TRIM(CLEAN(SUBSTITUTE(F2047,CHAR(160),"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48" spans="2:11" x14ac:dyDescent="0.25">
      <c r="B2048" s="21">
        <v>45743</v>
      </c>
      <c r="C2048" s="2" t="s">
        <v>1</v>
      </c>
      <c r="D2048" s="2" t="s">
        <v>1621</v>
      </c>
      <c r="E2048" s="2" t="s">
        <v>595</v>
      </c>
      <c r="F2048" s="2" t="s">
        <v>1395</v>
      </c>
      <c r="G2048" s="5">
        <v>-15</v>
      </c>
      <c r="H2048" s="5">
        <v>21.3</v>
      </c>
      <c r="I2048" s="5">
        <v>-319.5</v>
      </c>
      <c r="J2048" s="5">
        <v>-132103.31000000006</v>
      </c>
      <c r="K2048" s="5" t="str" cm="1">
        <f t="array" ref="K2048">_xlfn.LET(_xlpm.d,UPPER(TRIM(CLEAN(SUBSTITUTE(F2048,CHAR(160),"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49" spans="2:11" x14ac:dyDescent="0.25">
      <c r="B2049" s="21">
        <v>45743</v>
      </c>
      <c r="C2049" s="2" t="s">
        <v>1</v>
      </c>
      <c r="D2049" s="2" t="s">
        <v>1622</v>
      </c>
      <c r="E2049" s="2" t="s">
        <v>801</v>
      </c>
      <c r="F2049" s="2" t="s">
        <v>1623</v>
      </c>
      <c r="G2049" s="5">
        <v>-7</v>
      </c>
      <c r="H2049" s="5">
        <v>20.9</v>
      </c>
      <c r="I2049" s="5">
        <v>-146.30000000000001</v>
      </c>
      <c r="J2049" s="5">
        <v>-132249.61000000004</v>
      </c>
      <c r="K2049" s="5" t="str" cm="1">
        <f t="array" ref="K2049">_xlfn.LET(_xlpm.d,UPPER(TRIM(CLEAN(SUBSTITUTE(F2049,CHAR(160),"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50" spans="2:11" x14ac:dyDescent="0.25">
      <c r="B2050" s="21">
        <v>45743</v>
      </c>
      <c r="C2050" s="2" t="s">
        <v>1</v>
      </c>
      <c r="D2050" s="2" t="s">
        <v>1622</v>
      </c>
      <c r="E2050" s="2" t="s">
        <v>801</v>
      </c>
      <c r="F2050" s="2" t="s">
        <v>1624</v>
      </c>
      <c r="G2050" s="5">
        <v>-2</v>
      </c>
      <c r="H2050" s="5">
        <v>20.9</v>
      </c>
      <c r="I2050" s="5">
        <v>-41.8</v>
      </c>
      <c r="J2050" s="5">
        <v>-132291.41000000003</v>
      </c>
      <c r="K2050" s="5" t="str" cm="1">
        <f t="array" ref="K2050">_xlfn.LET(_xlpm.d,UPPER(TRIM(CLEAN(SUBSTITUTE(F2050,CHAR(160),"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51" spans="2:11" x14ac:dyDescent="0.25">
      <c r="B2051" s="21">
        <v>45743</v>
      </c>
      <c r="C2051" s="2" t="s">
        <v>1</v>
      </c>
      <c r="D2051" s="2" t="s">
        <v>1625</v>
      </c>
      <c r="E2051" s="2" t="s">
        <v>99</v>
      </c>
      <c r="F2051" s="2" t="s">
        <v>1395</v>
      </c>
      <c r="G2051" s="5">
        <v>-10</v>
      </c>
      <c r="H2051" s="5">
        <v>21.3</v>
      </c>
      <c r="I2051" s="5">
        <v>-213</v>
      </c>
      <c r="J2051" s="5">
        <v>-132504.41000000003</v>
      </c>
      <c r="K2051" s="5" t="str" cm="1">
        <f t="array" ref="K2051">_xlfn.LET(_xlpm.d,UPPER(TRIM(CLEAN(SUBSTITUTE(F2051,CHAR(160),"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52" spans="2:11" x14ac:dyDescent="0.25">
      <c r="B2052" s="21">
        <v>45743</v>
      </c>
      <c r="C2052" s="2" t="s">
        <v>1</v>
      </c>
      <c r="D2052" s="2" t="s">
        <v>375</v>
      </c>
      <c r="E2052" s="2" t="s">
        <v>19</v>
      </c>
      <c r="F2052" s="2" t="s">
        <v>1395</v>
      </c>
      <c r="G2052" s="5">
        <v>-29</v>
      </c>
      <c r="H2052" s="5">
        <v>21.3</v>
      </c>
      <c r="I2052" s="5">
        <v>-617.70000000000005</v>
      </c>
      <c r="J2052" s="5">
        <v>-133122.11000000004</v>
      </c>
      <c r="K2052" s="5" t="str" cm="1">
        <f t="array" ref="K2052">_xlfn.LET(_xlpm.d,UPPER(TRIM(CLEAN(SUBSTITUTE(F2052,CHAR(160),"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53" spans="2:11" x14ac:dyDescent="0.25">
      <c r="B2053" s="21">
        <v>45744</v>
      </c>
      <c r="C2053" s="2" t="s">
        <v>1</v>
      </c>
      <c r="D2053" s="2" t="s">
        <v>1626</v>
      </c>
      <c r="E2053" s="2" t="s">
        <v>311</v>
      </c>
      <c r="F2053" s="2" t="s">
        <v>1393</v>
      </c>
      <c r="G2053" s="5">
        <v>-36</v>
      </c>
      <c r="H2053" s="5">
        <v>19.989999999999998</v>
      </c>
      <c r="I2053" s="5">
        <v>-719.64</v>
      </c>
      <c r="J2053" s="5">
        <v>-133841.75000000006</v>
      </c>
      <c r="K2053" s="5" t="str" cm="1">
        <f t="array" ref="K2053">_xlfn.LET(_xlpm.d,UPPER(TRIM(CLEAN(SUBSTITUTE(F2053,CHAR(160),"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54" spans="2:11" x14ac:dyDescent="0.25">
      <c r="B2054" s="21">
        <v>45744</v>
      </c>
      <c r="C2054" s="2" t="s">
        <v>1</v>
      </c>
      <c r="D2054" s="2" t="s">
        <v>1627</v>
      </c>
      <c r="E2054" s="2" t="s">
        <v>110</v>
      </c>
      <c r="F2054" s="2" t="s">
        <v>1395</v>
      </c>
      <c r="G2054" s="5">
        <v>-5</v>
      </c>
      <c r="H2054" s="5">
        <v>21.3</v>
      </c>
      <c r="I2054" s="5">
        <v>-106.5</v>
      </c>
      <c r="J2054" s="5">
        <v>-133948.25000000006</v>
      </c>
      <c r="K2054" s="5" t="str" cm="1">
        <f t="array" ref="K2054">_xlfn.LET(_xlpm.d,UPPER(TRIM(CLEAN(SUBSTITUTE(F2054,CHAR(160),"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55" spans="2:11" x14ac:dyDescent="0.25">
      <c r="B2055" s="21">
        <v>45744</v>
      </c>
      <c r="C2055" s="2" t="s">
        <v>1</v>
      </c>
      <c r="D2055" s="2" t="s">
        <v>1628</v>
      </c>
      <c r="E2055" s="2" t="s">
        <v>829</v>
      </c>
      <c r="F2055" s="2" t="s">
        <v>1395</v>
      </c>
      <c r="G2055" s="5">
        <v>-50</v>
      </c>
      <c r="H2055" s="5">
        <v>21.3</v>
      </c>
      <c r="I2055" s="5">
        <v>-1065</v>
      </c>
      <c r="J2055" s="5">
        <v>-135013.25000000006</v>
      </c>
      <c r="K2055" s="5" t="str" cm="1">
        <f t="array" ref="K2055">_xlfn.LET(_xlpm.d,UPPER(TRIM(CLEAN(SUBSTITUTE(F2055,CHAR(160),"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56" spans="2:11" x14ac:dyDescent="0.25">
      <c r="B2056" s="21">
        <v>45744</v>
      </c>
      <c r="C2056" s="2" t="s">
        <v>1</v>
      </c>
      <c r="D2056" s="2" t="s">
        <v>1629</v>
      </c>
      <c r="E2056" s="2" t="s">
        <v>72</v>
      </c>
      <c r="F2056" s="2" t="s">
        <v>1395</v>
      </c>
      <c r="G2056" s="5">
        <v>-3</v>
      </c>
      <c r="H2056" s="5">
        <v>21.3</v>
      </c>
      <c r="I2056" s="5">
        <v>-63.9</v>
      </c>
      <c r="J2056" s="5">
        <v>-135077.15000000005</v>
      </c>
      <c r="K2056" s="5" t="str" cm="1">
        <f t="array" ref="K2056">_xlfn.LET(_xlpm.d,UPPER(TRIM(CLEAN(SUBSTITUTE(F2056,CHAR(160),"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57" spans="2:11" x14ac:dyDescent="0.25">
      <c r="B2057" s="21">
        <v>45744</v>
      </c>
      <c r="C2057" s="2" t="s">
        <v>1</v>
      </c>
      <c r="D2057" s="2" t="s">
        <v>1630</v>
      </c>
      <c r="E2057" s="2" t="s">
        <v>82</v>
      </c>
      <c r="F2057" s="2" t="s">
        <v>1395</v>
      </c>
      <c r="G2057" s="5">
        <v>-16</v>
      </c>
      <c r="H2057" s="5">
        <v>21.3</v>
      </c>
      <c r="I2057" s="5">
        <v>-340.8</v>
      </c>
      <c r="J2057" s="5">
        <v>-135417.95000000004</v>
      </c>
      <c r="K2057" s="5" t="str" cm="1">
        <f t="array" ref="K2057">_xlfn.LET(_xlpm.d,UPPER(TRIM(CLEAN(SUBSTITUTE(F2057,CHAR(160),"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58" spans="2:11" x14ac:dyDescent="0.25">
      <c r="B2058" s="21">
        <v>45744</v>
      </c>
      <c r="C2058" s="2" t="s">
        <v>1</v>
      </c>
      <c r="D2058" s="2" t="s">
        <v>376</v>
      </c>
      <c r="E2058" s="2" t="s">
        <v>76</v>
      </c>
      <c r="F2058" s="2" t="s">
        <v>1395</v>
      </c>
      <c r="G2058" s="5">
        <v>-57</v>
      </c>
      <c r="H2058" s="5">
        <v>21.3</v>
      </c>
      <c r="I2058" s="5">
        <v>-1214.0999999999999</v>
      </c>
      <c r="J2058" s="5">
        <v>-136632.05000000005</v>
      </c>
      <c r="K2058" s="5" t="str" cm="1">
        <f t="array" ref="K2058">_xlfn.LET(_xlpm.d,UPPER(TRIM(CLEAN(SUBSTITUTE(F2058,CHAR(160),"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59" spans="2:11" x14ac:dyDescent="0.25">
      <c r="B2059" s="21">
        <v>45744</v>
      </c>
      <c r="C2059" s="2" t="s">
        <v>1</v>
      </c>
      <c r="D2059" s="2" t="s">
        <v>377</v>
      </c>
      <c r="E2059" s="2" t="s">
        <v>24</v>
      </c>
      <c r="F2059" s="2" t="s">
        <v>1395</v>
      </c>
      <c r="G2059" s="5">
        <v>-6</v>
      </c>
      <c r="H2059" s="5">
        <v>21.3</v>
      </c>
      <c r="I2059" s="5">
        <v>-127.8</v>
      </c>
      <c r="J2059" s="5">
        <v>-136759.85000000003</v>
      </c>
      <c r="K2059" s="5" t="str" cm="1">
        <f t="array" ref="K2059">_xlfn.LET(_xlpm.d,UPPER(TRIM(CLEAN(SUBSTITUTE(F2059,CHAR(160),"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60" spans="2:11" x14ac:dyDescent="0.25">
      <c r="B2060" s="21">
        <v>45744</v>
      </c>
      <c r="C2060" s="2" t="s">
        <v>1</v>
      </c>
      <c r="D2060" s="2" t="s">
        <v>933</v>
      </c>
      <c r="E2060" s="2" t="s">
        <v>143</v>
      </c>
      <c r="F2060" s="2" t="s">
        <v>1393</v>
      </c>
      <c r="G2060" s="5">
        <v>-20</v>
      </c>
      <c r="H2060" s="5">
        <v>19.989999999999998</v>
      </c>
      <c r="I2060" s="5">
        <v>-399.8</v>
      </c>
      <c r="J2060" s="5">
        <v>-137159.65000000002</v>
      </c>
      <c r="K2060" s="5" t="str" cm="1">
        <f t="array" ref="K2060">_xlfn.LET(_xlpm.d,UPPER(TRIM(CLEAN(SUBSTITUTE(F2060,CHAR(160),"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61" spans="2:11" x14ac:dyDescent="0.25">
      <c r="B2061" s="21">
        <v>45744</v>
      </c>
      <c r="C2061" s="2" t="s">
        <v>1</v>
      </c>
      <c r="D2061" s="2" t="s">
        <v>934</v>
      </c>
      <c r="E2061" s="2" t="s">
        <v>3</v>
      </c>
      <c r="F2061" s="2" t="s">
        <v>1393</v>
      </c>
      <c r="G2061" s="5">
        <v>-5</v>
      </c>
      <c r="H2061" s="5">
        <v>19.989999999999998</v>
      </c>
      <c r="I2061" s="5">
        <v>-99.95</v>
      </c>
      <c r="J2061" s="5">
        <v>-137259.60000000003</v>
      </c>
      <c r="K2061" s="5" t="str" cm="1">
        <f t="array" ref="K2061">_xlfn.LET(_xlpm.d,UPPER(TRIM(CLEAN(SUBSTITUTE(F2061,CHAR(160),"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62" spans="2:11" x14ac:dyDescent="0.25">
      <c r="B2062" s="21">
        <v>45747</v>
      </c>
      <c r="C2062" s="2" t="s">
        <v>1</v>
      </c>
      <c r="D2062" s="2" t="s">
        <v>1631</v>
      </c>
      <c r="E2062" s="2" t="s">
        <v>465</v>
      </c>
      <c r="F2062" s="2" t="s">
        <v>1395</v>
      </c>
      <c r="G2062" s="5">
        <v>-15</v>
      </c>
      <c r="H2062" s="5">
        <v>21.3</v>
      </c>
      <c r="I2062" s="5">
        <v>-319.5</v>
      </c>
      <c r="J2062" s="5">
        <v>-137579.10000000003</v>
      </c>
      <c r="K2062" s="5" t="str" cm="1">
        <f t="array" ref="K2062">_xlfn.LET(_xlpm.d,UPPER(TRIM(CLEAN(SUBSTITUTE(F2062,CHAR(160),"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63" spans="2:11" x14ac:dyDescent="0.25">
      <c r="B2063" s="21">
        <v>45747</v>
      </c>
      <c r="C2063" s="2" t="s">
        <v>1</v>
      </c>
      <c r="D2063" s="2" t="s">
        <v>378</v>
      </c>
      <c r="E2063" s="2" t="s">
        <v>49</v>
      </c>
      <c r="F2063" s="2" t="s">
        <v>1395</v>
      </c>
      <c r="G2063" s="5">
        <v>-15</v>
      </c>
      <c r="H2063" s="5">
        <v>21.3</v>
      </c>
      <c r="I2063" s="5">
        <v>-319.5</v>
      </c>
      <c r="J2063" s="5">
        <v>-137898.60000000003</v>
      </c>
      <c r="K2063" s="5" t="str" cm="1">
        <f t="array" ref="K2063">_xlfn.LET(_xlpm.d,UPPER(TRIM(CLEAN(SUBSTITUTE(F2063,CHAR(160),"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64" spans="2:11" x14ac:dyDescent="0.25">
      <c r="B2064" s="21">
        <v>45747</v>
      </c>
      <c r="C2064" s="2" t="s">
        <v>1</v>
      </c>
      <c r="D2064" s="2" t="s">
        <v>1632</v>
      </c>
      <c r="E2064" s="2" t="s">
        <v>53</v>
      </c>
      <c r="F2064" s="2" t="s">
        <v>1393</v>
      </c>
      <c r="G2064" s="5">
        <v>-45</v>
      </c>
      <c r="H2064" s="5">
        <v>21.3</v>
      </c>
      <c r="I2064" s="5">
        <v>-958.5</v>
      </c>
      <c r="J2064" s="5">
        <v>-138857.10000000003</v>
      </c>
      <c r="K2064" s="5" t="str" cm="1">
        <f t="array" ref="K2064">_xlfn.LET(_xlpm.d,UPPER(TRIM(CLEAN(SUBSTITUTE(F2064,CHAR(160),"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65" spans="2:11" x14ac:dyDescent="0.25">
      <c r="B2065" s="21">
        <v>45747</v>
      </c>
      <c r="C2065" s="2" t="s">
        <v>1</v>
      </c>
      <c r="D2065" s="2" t="s">
        <v>1329</v>
      </c>
      <c r="E2065" s="2" t="s">
        <v>29</v>
      </c>
      <c r="F2065" s="2" t="s">
        <v>1395</v>
      </c>
      <c r="G2065" s="5">
        <v>-20</v>
      </c>
      <c r="H2065" s="5">
        <v>21.3</v>
      </c>
      <c r="I2065" s="5">
        <v>-426</v>
      </c>
      <c r="J2065" s="5">
        <v>-139283.10000000003</v>
      </c>
      <c r="K2065" s="5" t="str" cm="1">
        <f t="array" ref="K2065">_xlfn.LET(_xlpm.d,UPPER(TRIM(CLEAN(SUBSTITUTE(F2065,CHAR(160),"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66" spans="2:11" x14ac:dyDescent="0.25">
      <c r="B2066" s="21">
        <v>45748</v>
      </c>
      <c r="C2066" s="2" t="s">
        <v>1</v>
      </c>
      <c r="D2066" s="2" t="s">
        <v>809</v>
      </c>
      <c r="E2066" s="2" t="s">
        <v>807</v>
      </c>
      <c r="F2066" s="2" t="s">
        <v>1393</v>
      </c>
      <c r="G2066" s="5">
        <v>-12</v>
      </c>
      <c r="H2066" s="5">
        <v>21.3</v>
      </c>
      <c r="I2066" s="5">
        <v>-255.6</v>
      </c>
      <c r="J2066" s="5">
        <v>-139538.70000000004</v>
      </c>
      <c r="K2066" s="5" t="str" cm="1">
        <f t="array" ref="K2066">_xlfn.LET(_xlpm.d,UPPER(TRIM(CLEAN(SUBSTITUTE(F2066,CHAR(160),"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67" spans="2:11" x14ac:dyDescent="0.25">
      <c r="B2067" s="21">
        <v>45748</v>
      </c>
      <c r="C2067" s="2" t="s">
        <v>1</v>
      </c>
      <c r="D2067" s="2" t="s">
        <v>1633</v>
      </c>
      <c r="E2067" s="2" t="s">
        <v>35</v>
      </c>
      <c r="F2067" s="2" t="s">
        <v>1395</v>
      </c>
      <c r="G2067" s="5">
        <v>-50</v>
      </c>
      <c r="H2067" s="5">
        <v>21.3</v>
      </c>
      <c r="I2067" s="5">
        <v>-1065</v>
      </c>
      <c r="J2067" s="5">
        <v>-140603.70000000004</v>
      </c>
      <c r="K2067" s="5" t="str" cm="1">
        <f t="array" ref="K2067">_xlfn.LET(_xlpm.d,UPPER(TRIM(CLEAN(SUBSTITUTE(F2067,CHAR(160),"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68" spans="2:11" x14ac:dyDescent="0.25">
      <c r="B2068" s="21">
        <v>45748</v>
      </c>
      <c r="C2068" s="2" t="s">
        <v>1</v>
      </c>
      <c r="D2068" s="2" t="s">
        <v>1634</v>
      </c>
      <c r="E2068" s="2" t="s">
        <v>32</v>
      </c>
      <c r="F2068" s="2" t="s">
        <v>1395</v>
      </c>
      <c r="G2068" s="5">
        <v>-3</v>
      </c>
      <c r="H2068" s="5">
        <v>21.3</v>
      </c>
      <c r="I2068" s="5">
        <v>-63.9</v>
      </c>
      <c r="J2068" s="5">
        <v>-140667.60000000003</v>
      </c>
      <c r="K2068" s="5" t="str" cm="1">
        <f t="array" ref="K2068">_xlfn.LET(_xlpm.d,UPPER(TRIM(CLEAN(SUBSTITUTE(F2068,CHAR(160),"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69" spans="2:11" x14ac:dyDescent="0.25">
      <c r="B2069" s="21">
        <v>45748</v>
      </c>
      <c r="C2069" s="2" t="s">
        <v>1</v>
      </c>
      <c r="D2069" s="2" t="s">
        <v>1635</v>
      </c>
      <c r="E2069" s="2" t="s">
        <v>92</v>
      </c>
      <c r="F2069" s="2" t="s">
        <v>1395</v>
      </c>
      <c r="G2069" s="5">
        <v>-26</v>
      </c>
      <c r="H2069" s="5">
        <v>21.3</v>
      </c>
      <c r="I2069" s="5">
        <v>-553.79999999999995</v>
      </c>
      <c r="J2069" s="5">
        <v>-141221.40000000002</v>
      </c>
      <c r="K2069" s="5" t="str" cm="1">
        <f t="array" ref="K2069">_xlfn.LET(_xlpm.d,UPPER(TRIM(CLEAN(SUBSTITUTE(F2069,CHAR(160),"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70" spans="2:11" x14ac:dyDescent="0.25">
      <c r="B2070" s="21">
        <v>45748</v>
      </c>
      <c r="C2070" s="2" t="s">
        <v>1</v>
      </c>
      <c r="D2070" s="2" t="s">
        <v>1636</v>
      </c>
      <c r="E2070" s="2" t="s">
        <v>95</v>
      </c>
      <c r="F2070" s="2" t="s">
        <v>1395</v>
      </c>
      <c r="G2070" s="5">
        <v>-5</v>
      </c>
      <c r="H2070" s="5">
        <v>21.3</v>
      </c>
      <c r="I2070" s="5">
        <v>-106.5</v>
      </c>
      <c r="J2070" s="5">
        <v>-141327.90000000002</v>
      </c>
      <c r="K2070" s="5" t="str" cm="1">
        <f t="array" ref="K2070">_xlfn.LET(_xlpm.d,UPPER(TRIM(CLEAN(SUBSTITUTE(F2070,CHAR(160),"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71" spans="2:11" x14ac:dyDescent="0.25">
      <c r="B2071" s="21">
        <v>45749</v>
      </c>
      <c r="C2071" s="2" t="s">
        <v>1</v>
      </c>
      <c r="D2071" s="2" t="s">
        <v>1637</v>
      </c>
      <c r="E2071" s="2" t="s">
        <v>1611</v>
      </c>
      <c r="F2071" s="2" t="s">
        <v>1393</v>
      </c>
      <c r="G2071" s="5">
        <v>-4</v>
      </c>
      <c r="H2071" s="5">
        <v>21.55</v>
      </c>
      <c r="I2071" s="5">
        <v>-86.2</v>
      </c>
      <c r="J2071" s="5">
        <v>-141414.10000000003</v>
      </c>
      <c r="K2071" s="5" t="str" cm="1">
        <f t="array" ref="K2071">_xlfn.LET(_xlpm.d,UPPER(TRIM(CLEAN(SUBSTITUTE(F2071,CHAR(160),"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72" spans="2:11" x14ac:dyDescent="0.25">
      <c r="B2072" s="21">
        <v>45749</v>
      </c>
      <c r="C2072" s="2" t="s">
        <v>1</v>
      </c>
      <c r="D2072" s="2" t="s">
        <v>1638</v>
      </c>
      <c r="E2072" s="2" t="s">
        <v>816</v>
      </c>
      <c r="F2072" s="2" t="s">
        <v>1393</v>
      </c>
      <c r="G2072" s="5">
        <v>-10</v>
      </c>
      <c r="H2072" s="5">
        <v>21.3</v>
      </c>
      <c r="I2072" s="5">
        <v>-213</v>
      </c>
      <c r="J2072" s="5">
        <v>-141627.10000000003</v>
      </c>
      <c r="K2072" s="5" t="str" cm="1">
        <f t="array" ref="K2072">_xlfn.LET(_xlpm.d,UPPER(TRIM(CLEAN(SUBSTITUTE(F2072,CHAR(160),"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73" spans="2:11" x14ac:dyDescent="0.25">
      <c r="B2073" s="21">
        <v>45749</v>
      </c>
      <c r="C2073" s="2" t="s">
        <v>1</v>
      </c>
      <c r="D2073" s="2" t="s">
        <v>297</v>
      </c>
      <c r="E2073" s="2" t="s">
        <v>5</v>
      </c>
      <c r="F2073" s="2" t="s">
        <v>1393</v>
      </c>
      <c r="G2073" s="5">
        <v>-14</v>
      </c>
      <c r="H2073" s="5">
        <v>19.989999999999998</v>
      </c>
      <c r="I2073" s="5">
        <v>-279.86</v>
      </c>
      <c r="J2073" s="5">
        <v>-141906.96000000002</v>
      </c>
      <c r="K2073" s="5" t="str" cm="1">
        <f t="array" ref="K2073">_xlfn.LET(_xlpm.d,UPPER(TRIM(CLEAN(SUBSTITUTE(F2073,CHAR(160),"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74" spans="2:11" x14ac:dyDescent="0.25">
      <c r="B2074" s="21">
        <v>45749</v>
      </c>
      <c r="C2074" s="2" t="s">
        <v>1</v>
      </c>
      <c r="D2074" s="2" t="s">
        <v>1639</v>
      </c>
      <c r="E2074" s="2" t="s">
        <v>1478</v>
      </c>
      <c r="F2074" s="2" t="s">
        <v>1393</v>
      </c>
      <c r="G2074" s="5">
        <v>-20</v>
      </c>
      <c r="H2074" s="5">
        <v>19.989999999999998</v>
      </c>
      <c r="I2074" s="5">
        <v>-399.8</v>
      </c>
      <c r="J2074" s="5">
        <v>-142306.76</v>
      </c>
      <c r="K2074" s="5" t="str" cm="1">
        <f t="array" ref="K2074">_xlfn.LET(_xlpm.d,UPPER(TRIM(CLEAN(SUBSTITUTE(F2074,CHAR(160),"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75" spans="2:11" x14ac:dyDescent="0.25">
      <c r="B2075" s="21">
        <v>45749</v>
      </c>
      <c r="C2075" s="2" t="s">
        <v>1</v>
      </c>
      <c r="D2075" s="2" t="s">
        <v>939</v>
      </c>
      <c r="E2075" s="2" t="s">
        <v>202</v>
      </c>
      <c r="F2075" s="2" t="s">
        <v>1395</v>
      </c>
      <c r="G2075" s="5">
        <v>-15</v>
      </c>
      <c r="H2075" s="5">
        <v>21.3</v>
      </c>
      <c r="I2075" s="5">
        <v>-319.5</v>
      </c>
      <c r="J2075" s="5">
        <v>-142626.26</v>
      </c>
      <c r="K2075" s="5" t="str" cm="1">
        <f t="array" ref="K2075">_xlfn.LET(_xlpm.d,UPPER(TRIM(CLEAN(SUBSTITUTE(F2075,CHAR(160),"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76" spans="2:11" x14ac:dyDescent="0.25">
      <c r="B2076" s="21">
        <v>45750</v>
      </c>
      <c r="C2076" s="2" t="s">
        <v>1</v>
      </c>
      <c r="D2076" s="2" t="s">
        <v>380</v>
      </c>
      <c r="E2076" s="2" t="s">
        <v>99</v>
      </c>
      <c r="F2076" s="2" t="s">
        <v>1395</v>
      </c>
      <c r="G2076" s="5">
        <v>-3</v>
      </c>
      <c r="H2076" s="5">
        <v>21.3</v>
      </c>
      <c r="I2076" s="5">
        <v>-63.9</v>
      </c>
      <c r="J2076" s="5">
        <v>-142690.16</v>
      </c>
      <c r="K2076" s="5" t="str" cm="1">
        <f t="array" ref="K2076">_xlfn.LET(_xlpm.d,UPPER(TRIM(CLEAN(SUBSTITUTE(F2076,CHAR(160),"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77" spans="2:11" x14ac:dyDescent="0.25">
      <c r="B2077" s="21">
        <v>45750</v>
      </c>
      <c r="C2077" s="2" t="s">
        <v>1</v>
      </c>
      <c r="D2077" s="2" t="s">
        <v>940</v>
      </c>
      <c r="E2077" s="2" t="s">
        <v>74</v>
      </c>
      <c r="F2077" s="2" t="s">
        <v>1395</v>
      </c>
      <c r="G2077" s="5">
        <v>-10</v>
      </c>
      <c r="H2077" s="5">
        <v>21.3</v>
      </c>
      <c r="I2077" s="5">
        <v>-213</v>
      </c>
      <c r="J2077" s="5">
        <v>-142903.16</v>
      </c>
      <c r="K2077" s="5" t="str" cm="1">
        <f t="array" ref="K2077">_xlfn.LET(_xlpm.d,UPPER(TRIM(CLEAN(SUBSTITUTE(F2077,CHAR(160),"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78" spans="2:11" x14ac:dyDescent="0.25">
      <c r="B2078" s="21">
        <v>45750</v>
      </c>
      <c r="C2078" s="2" t="s">
        <v>1</v>
      </c>
      <c r="D2078" s="2" t="s">
        <v>1640</v>
      </c>
      <c r="E2078" s="2" t="s">
        <v>324</v>
      </c>
      <c r="F2078" s="2" t="s">
        <v>1393</v>
      </c>
      <c r="G2078" s="5">
        <v>-12</v>
      </c>
      <c r="H2078" s="5">
        <v>19.989999999999998</v>
      </c>
      <c r="I2078" s="5">
        <v>-239.88</v>
      </c>
      <c r="J2078" s="5">
        <v>-143143.04000000001</v>
      </c>
      <c r="K2078" s="5" t="str" cm="1">
        <f t="array" ref="K2078">_xlfn.LET(_xlpm.d,UPPER(TRIM(CLEAN(SUBSTITUTE(F2078,CHAR(160),"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79" spans="2:11" x14ac:dyDescent="0.25">
      <c r="B2079" s="21">
        <v>45750</v>
      </c>
      <c r="C2079" s="2" t="s">
        <v>1</v>
      </c>
      <c r="D2079" s="2" t="s">
        <v>381</v>
      </c>
      <c r="E2079" s="2" t="s">
        <v>141</v>
      </c>
      <c r="F2079" s="2" t="s">
        <v>1395</v>
      </c>
      <c r="G2079" s="5">
        <v>-22</v>
      </c>
      <c r="H2079" s="5">
        <v>21.3</v>
      </c>
      <c r="I2079" s="5">
        <v>-468.6</v>
      </c>
      <c r="J2079" s="5">
        <v>-143611.64000000001</v>
      </c>
      <c r="K2079" s="5" t="str" cm="1">
        <f t="array" ref="K2079">_xlfn.LET(_xlpm.d,UPPER(TRIM(CLEAN(SUBSTITUTE(F2079,CHAR(160),"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80" spans="2:11" x14ac:dyDescent="0.25">
      <c r="B2080" s="21">
        <v>45750</v>
      </c>
      <c r="C2080" s="2" t="s">
        <v>1</v>
      </c>
      <c r="D2080" s="2" t="s">
        <v>1641</v>
      </c>
      <c r="E2080" s="2" t="s">
        <v>84</v>
      </c>
      <c r="F2080" s="2" t="s">
        <v>1395</v>
      </c>
      <c r="G2080" s="5">
        <v>-14</v>
      </c>
      <c r="H2080" s="5">
        <v>21.3</v>
      </c>
      <c r="I2080" s="5">
        <v>-298.2</v>
      </c>
      <c r="J2080" s="5">
        <v>-143909.84000000003</v>
      </c>
      <c r="K2080" s="5" t="str" cm="1">
        <f t="array" ref="K2080">_xlfn.LET(_xlpm.d,UPPER(TRIM(CLEAN(SUBSTITUTE(F2080,CHAR(160),"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81" spans="2:11" x14ac:dyDescent="0.25">
      <c r="B2081" s="21">
        <v>45750</v>
      </c>
      <c r="C2081" s="2" t="s">
        <v>1</v>
      </c>
      <c r="D2081" s="2" t="s">
        <v>382</v>
      </c>
      <c r="E2081" s="2" t="s">
        <v>38</v>
      </c>
      <c r="F2081" s="2" t="s">
        <v>1395</v>
      </c>
      <c r="G2081" s="5">
        <v>-5</v>
      </c>
      <c r="H2081" s="5">
        <v>21.3</v>
      </c>
      <c r="I2081" s="5">
        <v>-106.5</v>
      </c>
      <c r="J2081" s="5">
        <v>-144016.34000000003</v>
      </c>
      <c r="K2081" s="5" t="str" cm="1">
        <f t="array" ref="K2081">_xlfn.LET(_xlpm.d,UPPER(TRIM(CLEAN(SUBSTITUTE(F2081,CHAR(160),"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82" spans="2:11" x14ac:dyDescent="0.25">
      <c r="B2082" s="21">
        <v>45750</v>
      </c>
      <c r="C2082" s="2" t="s">
        <v>1</v>
      </c>
      <c r="D2082" s="2" t="s">
        <v>1330</v>
      </c>
      <c r="E2082" s="2" t="s">
        <v>163</v>
      </c>
      <c r="F2082" s="2" t="s">
        <v>1395</v>
      </c>
      <c r="G2082" s="5">
        <v>-8</v>
      </c>
      <c r="H2082" s="5">
        <v>21.22</v>
      </c>
      <c r="I2082" s="5">
        <v>-169.76</v>
      </c>
      <c r="J2082" s="5">
        <v>-144186.10000000003</v>
      </c>
      <c r="K2082" s="5" t="str" cm="1">
        <f t="array" ref="K2082">_xlfn.LET(_xlpm.d,UPPER(TRIM(CLEAN(SUBSTITUTE(F2082,CHAR(160),"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83" spans="2:11" x14ac:dyDescent="0.25">
      <c r="B2083" s="21">
        <v>45751</v>
      </c>
      <c r="C2083" s="2" t="s">
        <v>1</v>
      </c>
      <c r="D2083" s="2" t="s">
        <v>1642</v>
      </c>
      <c r="E2083" s="2" t="s">
        <v>403</v>
      </c>
      <c r="F2083" s="2" t="s">
        <v>1395</v>
      </c>
      <c r="G2083" s="5">
        <v>-11</v>
      </c>
      <c r="H2083" s="5">
        <v>21.3</v>
      </c>
      <c r="I2083" s="5">
        <v>-234.3</v>
      </c>
      <c r="J2083" s="5">
        <v>-144420.40000000002</v>
      </c>
      <c r="K2083" s="5" t="str" cm="1">
        <f t="array" ref="K2083">_xlfn.LET(_xlpm.d,UPPER(TRIM(CLEAN(SUBSTITUTE(F2083,CHAR(160),"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84" spans="2:11" x14ac:dyDescent="0.25">
      <c r="B2084" s="21">
        <v>45751</v>
      </c>
      <c r="C2084" s="2" t="s">
        <v>1</v>
      </c>
      <c r="D2084" s="2" t="s">
        <v>941</v>
      </c>
      <c r="E2084" s="2" t="s">
        <v>143</v>
      </c>
      <c r="F2084" s="2" t="s">
        <v>1393</v>
      </c>
      <c r="G2084" s="5">
        <v>-8</v>
      </c>
      <c r="H2084" s="5">
        <v>19.989999999999998</v>
      </c>
      <c r="I2084" s="5">
        <v>-159.91999999999999</v>
      </c>
      <c r="J2084" s="5">
        <v>-144580.32000000004</v>
      </c>
      <c r="K2084" s="5" t="str" cm="1">
        <f t="array" ref="K2084">_xlfn.LET(_xlpm.d,UPPER(TRIM(CLEAN(SUBSTITUTE(F2084,CHAR(160),"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85" spans="2:11" x14ac:dyDescent="0.25">
      <c r="B2085" s="21">
        <v>45751</v>
      </c>
      <c r="C2085" s="2" t="s">
        <v>1</v>
      </c>
      <c r="D2085" s="2" t="s">
        <v>1643</v>
      </c>
      <c r="E2085" s="2" t="s">
        <v>1530</v>
      </c>
      <c r="F2085" s="2" t="s">
        <v>1393</v>
      </c>
      <c r="G2085" s="5">
        <v>-90</v>
      </c>
      <c r="H2085" s="5">
        <v>19.989999999999998</v>
      </c>
      <c r="I2085" s="5">
        <v>-1799.1</v>
      </c>
      <c r="J2085" s="5">
        <v>-146379.42000000004</v>
      </c>
      <c r="K2085" s="5" t="str" cm="1">
        <f t="array" ref="K2085">_xlfn.LET(_xlpm.d,UPPER(TRIM(CLEAN(SUBSTITUTE(F2085,CHAR(160),"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86" spans="2:11" x14ac:dyDescent="0.25">
      <c r="B2086" s="21">
        <v>45751</v>
      </c>
      <c r="C2086" s="2" t="s">
        <v>1</v>
      </c>
      <c r="D2086" s="2" t="s">
        <v>1644</v>
      </c>
      <c r="E2086" s="2" t="s">
        <v>926</v>
      </c>
      <c r="F2086" s="2" t="s">
        <v>1393</v>
      </c>
      <c r="G2086" s="5">
        <v>-12</v>
      </c>
      <c r="H2086" s="5">
        <v>21.3</v>
      </c>
      <c r="I2086" s="5">
        <v>-255.6</v>
      </c>
      <c r="J2086" s="5">
        <v>-146635.02000000005</v>
      </c>
      <c r="K2086" s="5" t="str" cm="1">
        <f t="array" ref="K2086">_xlfn.LET(_xlpm.d,UPPER(TRIM(CLEAN(SUBSTITUTE(F2086,CHAR(160),"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87" spans="2:11" x14ac:dyDescent="0.25">
      <c r="B2087" s="21">
        <v>45754</v>
      </c>
      <c r="C2087" s="2" t="s">
        <v>1</v>
      </c>
      <c r="D2087" s="2" t="s">
        <v>1645</v>
      </c>
      <c r="E2087" s="2" t="s">
        <v>1646</v>
      </c>
      <c r="F2087" s="2" t="s">
        <v>1393</v>
      </c>
      <c r="G2087" s="5">
        <v>-11</v>
      </c>
      <c r="H2087" s="5">
        <v>19.989999999999998</v>
      </c>
      <c r="I2087" s="5">
        <v>-219.89</v>
      </c>
      <c r="J2087" s="5">
        <v>-146854.91000000006</v>
      </c>
      <c r="K2087" s="5" t="str" cm="1">
        <f t="array" ref="K2087">_xlfn.LET(_xlpm.d,UPPER(TRIM(CLEAN(SUBSTITUTE(F2087,CHAR(160),"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88" spans="2:11" x14ac:dyDescent="0.25">
      <c r="B2088" s="21">
        <v>45755</v>
      </c>
      <c r="C2088" s="2" t="s">
        <v>1</v>
      </c>
      <c r="D2088" s="2" t="s">
        <v>383</v>
      </c>
      <c r="E2088" s="2" t="s">
        <v>60</v>
      </c>
      <c r="F2088" s="2" t="s">
        <v>1395</v>
      </c>
      <c r="G2088" s="5">
        <v>-43</v>
      </c>
      <c r="H2088" s="5">
        <v>21.3</v>
      </c>
      <c r="I2088" s="5">
        <v>-915.9</v>
      </c>
      <c r="J2088" s="5">
        <v>-147770.81000000006</v>
      </c>
      <c r="K2088" s="5" t="str" cm="1">
        <f t="array" ref="K2088">_xlfn.LET(_xlpm.d,UPPER(TRIM(CLEAN(SUBSTITUTE(F2088,CHAR(160),"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89" spans="2:11" x14ac:dyDescent="0.25">
      <c r="B2089" s="21">
        <v>45755</v>
      </c>
      <c r="C2089" s="2" t="s">
        <v>1</v>
      </c>
      <c r="D2089" s="2" t="s">
        <v>1647</v>
      </c>
      <c r="E2089" s="2" t="s">
        <v>14</v>
      </c>
      <c r="F2089" s="2" t="s">
        <v>1395</v>
      </c>
      <c r="G2089" s="5">
        <v>-40</v>
      </c>
      <c r="H2089" s="5">
        <v>21.3</v>
      </c>
      <c r="I2089" s="5">
        <v>-852</v>
      </c>
      <c r="J2089" s="5">
        <v>-148622.81000000006</v>
      </c>
      <c r="K2089" s="5" t="str" cm="1">
        <f t="array" ref="K2089">_xlfn.LET(_xlpm.d,UPPER(TRIM(CLEAN(SUBSTITUTE(F2089,CHAR(160),"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90" spans="2:11" x14ac:dyDescent="0.25">
      <c r="B2090" s="21">
        <v>45755</v>
      </c>
      <c r="C2090" s="2" t="s">
        <v>1</v>
      </c>
      <c r="D2090" s="2" t="s">
        <v>944</v>
      </c>
      <c r="E2090" s="2" t="s">
        <v>29</v>
      </c>
      <c r="F2090" s="2" t="s">
        <v>1395</v>
      </c>
      <c r="G2090" s="5">
        <v>-50</v>
      </c>
      <c r="H2090" s="5">
        <v>21.3</v>
      </c>
      <c r="I2090" s="5">
        <v>-1065</v>
      </c>
      <c r="J2090" s="5">
        <v>-149687.81000000006</v>
      </c>
      <c r="K2090" s="5" t="str" cm="1">
        <f t="array" ref="K2090">_xlfn.LET(_xlpm.d,UPPER(TRIM(CLEAN(SUBSTITUTE(F2090,CHAR(160),"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91" spans="2:11" x14ac:dyDescent="0.25">
      <c r="B2091" s="21">
        <v>45756</v>
      </c>
      <c r="C2091" s="2" t="s">
        <v>1</v>
      </c>
      <c r="D2091" s="2" t="s">
        <v>384</v>
      </c>
      <c r="E2091" s="2" t="s">
        <v>40</v>
      </c>
      <c r="F2091" s="2" t="s">
        <v>1395</v>
      </c>
      <c r="G2091" s="5">
        <v>-20</v>
      </c>
      <c r="H2091" s="5">
        <v>21.3</v>
      </c>
      <c r="I2091" s="5">
        <v>-426</v>
      </c>
      <c r="J2091" s="5">
        <v>-150113.81000000006</v>
      </c>
      <c r="K2091" s="5" t="str" cm="1">
        <f t="array" ref="K2091">_xlfn.LET(_xlpm.d,UPPER(TRIM(CLEAN(SUBSTITUTE(F2091,CHAR(160),"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92" spans="2:11" x14ac:dyDescent="0.25">
      <c r="B2092" s="21">
        <v>45756</v>
      </c>
      <c r="C2092" s="2" t="s">
        <v>1</v>
      </c>
      <c r="D2092" s="2" t="s">
        <v>945</v>
      </c>
      <c r="E2092" s="2" t="s">
        <v>238</v>
      </c>
      <c r="F2092" s="2" t="s">
        <v>1393</v>
      </c>
      <c r="G2092" s="5">
        <v>-5</v>
      </c>
      <c r="H2092" s="5">
        <v>21.3</v>
      </c>
      <c r="I2092" s="5">
        <v>-106.5</v>
      </c>
      <c r="J2092" s="5">
        <v>-150220.31000000006</v>
      </c>
      <c r="K2092" s="5" t="str" cm="1">
        <f t="array" ref="K2092">_xlfn.LET(_xlpm.d,UPPER(TRIM(CLEAN(SUBSTITUTE(F2092,CHAR(160),"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93" spans="2:11" x14ac:dyDescent="0.25">
      <c r="B2093" s="21">
        <v>45756</v>
      </c>
      <c r="C2093" s="2" t="s">
        <v>1</v>
      </c>
      <c r="D2093" s="2" t="s">
        <v>1648</v>
      </c>
      <c r="E2093" s="2" t="s">
        <v>816</v>
      </c>
      <c r="F2093" s="2" t="s">
        <v>1393</v>
      </c>
      <c r="G2093" s="5">
        <v>-8</v>
      </c>
      <c r="H2093" s="5">
        <v>21.3</v>
      </c>
      <c r="I2093" s="5">
        <v>-170.4</v>
      </c>
      <c r="J2093" s="5">
        <v>-150390.71000000005</v>
      </c>
      <c r="K2093" s="5" t="str" cm="1">
        <f t="array" ref="K2093">_xlfn.LET(_xlpm.d,UPPER(TRIM(CLEAN(SUBSTITUTE(F2093,CHAR(160),"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94" spans="2:11" x14ac:dyDescent="0.25">
      <c r="B2094" s="21">
        <v>45756</v>
      </c>
      <c r="C2094" s="2" t="s">
        <v>1</v>
      </c>
      <c r="D2094" s="2" t="s">
        <v>946</v>
      </c>
      <c r="E2094" s="2" t="s">
        <v>65</v>
      </c>
      <c r="F2094" s="2" t="s">
        <v>1395</v>
      </c>
      <c r="G2094" s="5">
        <v>-4</v>
      </c>
      <c r="H2094" s="5">
        <v>21.3</v>
      </c>
      <c r="I2094" s="5">
        <v>-85.2</v>
      </c>
      <c r="J2094" s="5">
        <v>-150475.91000000006</v>
      </c>
      <c r="K2094" s="5" t="str" cm="1">
        <f t="array" ref="K2094">_xlfn.LET(_xlpm.d,UPPER(TRIM(CLEAN(SUBSTITUTE(F2094,CHAR(160),"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95" spans="2:11" x14ac:dyDescent="0.25">
      <c r="B2095" s="21">
        <v>45756</v>
      </c>
      <c r="C2095" s="2" t="s">
        <v>1</v>
      </c>
      <c r="D2095" s="2" t="s">
        <v>1649</v>
      </c>
      <c r="E2095" s="2" t="s">
        <v>1619</v>
      </c>
      <c r="F2095" s="2" t="s">
        <v>1393</v>
      </c>
      <c r="G2095" s="5">
        <v>-12</v>
      </c>
      <c r="H2095" s="5">
        <v>21.3</v>
      </c>
      <c r="I2095" s="5">
        <v>-255.6</v>
      </c>
      <c r="J2095" s="5">
        <v>-150731.51000000007</v>
      </c>
      <c r="K2095" s="5" t="str" cm="1">
        <f t="array" ref="K2095">_xlfn.LET(_xlpm.d,UPPER(TRIM(CLEAN(SUBSTITUTE(F2095,CHAR(160),"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96" spans="2:11" x14ac:dyDescent="0.25">
      <c r="B2096" s="21">
        <v>45757</v>
      </c>
      <c r="C2096" s="2" t="s">
        <v>1</v>
      </c>
      <c r="D2096" s="2" t="s">
        <v>1650</v>
      </c>
      <c r="E2096" s="2" t="s">
        <v>926</v>
      </c>
      <c r="F2096" s="2" t="s">
        <v>1393</v>
      </c>
      <c r="G2096" s="5">
        <v>-59</v>
      </c>
      <c r="H2096" s="5">
        <v>21.3</v>
      </c>
      <c r="I2096" s="5">
        <v>-1256.7</v>
      </c>
      <c r="J2096" s="5">
        <v>-151988.21000000008</v>
      </c>
      <c r="K2096" s="5" t="str" cm="1">
        <f t="array" ref="K2096">_xlfn.LET(_xlpm.d,UPPER(TRIM(CLEAN(SUBSTITUTE(F2096,CHAR(160),"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97" spans="2:11" x14ac:dyDescent="0.25">
      <c r="B2097" s="21">
        <v>45757</v>
      </c>
      <c r="C2097" s="2" t="s">
        <v>1</v>
      </c>
      <c r="D2097" s="2" t="s">
        <v>947</v>
      </c>
      <c r="E2097" s="2" t="s">
        <v>19</v>
      </c>
      <c r="F2097" s="2" t="s">
        <v>1395</v>
      </c>
      <c r="G2097" s="5">
        <v>-21</v>
      </c>
      <c r="H2097" s="5">
        <v>21.3</v>
      </c>
      <c r="I2097" s="5">
        <v>-447.3</v>
      </c>
      <c r="J2097" s="5">
        <v>-152435.51000000007</v>
      </c>
      <c r="K2097" s="5" t="str" cm="1">
        <f t="array" ref="K2097">_xlfn.LET(_xlpm.d,UPPER(TRIM(CLEAN(SUBSTITUTE(F2097,CHAR(160),"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98" spans="2:11" x14ac:dyDescent="0.25">
      <c r="B2098" s="21">
        <v>45757</v>
      </c>
      <c r="C2098" s="2" t="s">
        <v>1</v>
      </c>
      <c r="D2098" s="2" t="s">
        <v>1651</v>
      </c>
      <c r="E2098" s="2" t="s">
        <v>99</v>
      </c>
      <c r="F2098" s="2" t="s">
        <v>1395</v>
      </c>
      <c r="G2098" s="5">
        <v>-23</v>
      </c>
      <c r="H2098" s="5">
        <v>21.3</v>
      </c>
      <c r="I2098" s="5">
        <v>-489.9</v>
      </c>
      <c r="J2098" s="5">
        <v>-152925.41000000006</v>
      </c>
      <c r="K2098" s="5" t="str" cm="1">
        <f t="array" ref="K2098">_xlfn.LET(_xlpm.d,UPPER(TRIM(CLEAN(SUBSTITUTE(F2098,CHAR(160),"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099" spans="2:11" x14ac:dyDescent="0.25">
      <c r="B2099" s="21">
        <v>45757</v>
      </c>
      <c r="C2099" s="2" t="s">
        <v>1</v>
      </c>
      <c r="D2099" s="2" t="s">
        <v>1652</v>
      </c>
      <c r="E2099" s="2" t="s">
        <v>595</v>
      </c>
      <c r="F2099" s="2" t="s">
        <v>1395</v>
      </c>
      <c r="G2099" s="5">
        <v>-10</v>
      </c>
      <c r="H2099" s="5">
        <v>21.3</v>
      </c>
      <c r="I2099" s="5">
        <v>-213</v>
      </c>
      <c r="J2099" s="5">
        <v>-153138.41000000006</v>
      </c>
      <c r="K2099" s="5" t="str" cm="1">
        <f t="array" ref="K2099">_xlfn.LET(_xlpm.d,UPPER(TRIM(CLEAN(SUBSTITUTE(F2099,CHAR(160),"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00" spans="2:11" x14ac:dyDescent="0.25">
      <c r="B2100" s="21">
        <v>45757</v>
      </c>
      <c r="C2100" s="2" t="s">
        <v>1</v>
      </c>
      <c r="D2100" s="2" t="s">
        <v>1653</v>
      </c>
      <c r="E2100" s="2" t="s">
        <v>324</v>
      </c>
      <c r="F2100" s="2" t="s">
        <v>1393</v>
      </c>
      <c r="G2100" s="5">
        <v>-1</v>
      </c>
      <c r="H2100" s="5">
        <v>19.989999999999998</v>
      </c>
      <c r="I2100" s="5">
        <v>-19.989999999999998</v>
      </c>
      <c r="J2100" s="5">
        <v>-153158.40000000005</v>
      </c>
      <c r="K2100" s="5" t="str" cm="1">
        <f t="array" ref="K2100">_xlfn.LET(_xlpm.d,UPPER(TRIM(CLEAN(SUBSTITUTE(F2100,CHAR(160),"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01" spans="2:11" x14ac:dyDescent="0.25">
      <c r="B2101" s="21">
        <v>45757</v>
      </c>
      <c r="C2101" s="2" t="s">
        <v>1</v>
      </c>
      <c r="D2101" s="2" t="s">
        <v>385</v>
      </c>
      <c r="E2101" s="2" t="s">
        <v>68</v>
      </c>
      <c r="F2101" s="2" t="s">
        <v>1395</v>
      </c>
      <c r="G2101" s="5">
        <v>-8</v>
      </c>
      <c r="H2101" s="5">
        <v>21.3</v>
      </c>
      <c r="I2101" s="5">
        <v>-170.4</v>
      </c>
      <c r="J2101" s="5">
        <v>-153328.80000000005</v>
      </c>
      <c r="K2101" s="5" t="str" cm="1">
        <f t="array" ref="K2101">_xlfn.LET(_xlpm.d,UPPER(TRIM(CLEAN(SUBSTITUTE(F2101,CHAR(160),"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02" spans="2:11" x14ac:dyDescent="0.25">
      <c r="B2102" s="21">
        <v>45758</v>
      </c>
      <c r="C2102" s="2" t="s">
        <v>1</v>
      </c>
      <c r="D2102" s="2" t="s">
        <v>386</v>
      </c>
      <c r="E2102" s="2" t="s">
        <v>24</v>
      </c>
      <c r="F2102" s="2" t="s">
        <v>1395</v>
      </c>
      <c r="G2102" s="5">
        <v>-45</v>
      </c>
      <c r="H2102" s="5">
        <v>21.3</v>
      </c>
      <c r="I2102" s="5">
        <v>-958.5</v>
      </c>
      <c r="J2102" s="5">
        <v>-154287.30000000005</v>
      </c>
      <c r="K2102" s="5" t="str" cm="1">
        <f t="array" ref="K2102">_xlfn.LET(_xlpm.d,UPPER(TRIM(CLEAN(SUBSTITUTE(F2102,CHAR(160),"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03" spans="2:11" x14ac:dyDescent="0.25">
      <c r="B2103" s="21">
        <v>45758</v>
      </c>
      <c r="C2103" s="2" t="s">
        <v>1</v>
      </c>
      <c r="D2103" s="2" t="s">
        <v>1654</v>
      </c>
      <c r="E2103" s="2" t="s">
        <v>403</v>
      </c>
      <c r="F2103" s="2" t="s">
        <v>1395</v>
      </c>
      <c r="G2103" s="5">
        <v>-6</v>
      </c>
      <c r="H2103" s="5">
        <v>21.3</v>
      </c>
      <c r="I2103" s="5">
        <v>-127.8</v>
      </c>
      <c r="J2103" s="5">
        <v>-154415.10000000003</v>
      </c>
      <c r="K2103" s="5" t="str" cm="1">
        <f t="array" ref="K2103">_xlfn.LET(_xlpm.d,UPPER(TRIM(CLEAN(SUBSTITUTE(F2103,CHAR(160),"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04" spans="2:11" x14ac:dyDescent="0.25">
      <c r="B2104" s="21">
        <v>45758</v>
      </c>
      <c r="C2104" s="2" t="s">
        <v>1</v>
      </c>
      <c r="D2104" s="2" t="s">
        <v>1655</v>
      </c>
      <c r="E2104" s="2" t="s">
        <v>9</v>
      </c>
      <c r="F2104" s="2" t="s">
        <v>1395</v>
      </c>
      <c r="G2104" s="5">
        <v>-30</v>
      </c>
      <c r="H2104" s="5">
        <v>21.3</v>
      </c>
      <c r="I2104" s="5">
        <v>-639</v>
      </c>
      <c r="J2104" s="5">
        <v>-155054.10000000003</v>
      </c>
      <c r="K2104" s="5" t="str" cm="1">
        <f t="array" ref="K2104">_xlfn.LET(_xlpm.d,UPPER(TRIM(CLEAN(SUBSTITUTE(F2104,CHAR(160),"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05" spans="2:11" x14ac:dyDescent="0.25">
      <c r="B2105" s="21">
        <v>45758</v>
      </c>
      <c r="C2105" s="2" t="s">
        <v>1</v>
      </c>
      <c r="D2105" s="2" t="s">
        <v>948</v>
      </c>
      <c r="E2105" s="2" t="s">
        <v>143</v>
      </c>
      <c r="F2105" s="2" t="s">
        <v>1393</v>
      </c>
      <c r="G2105" s="5">
        <v>-23</v>
      </c>
      <c r="H2105" s="5">
        <v>19.989999999999998</v>
      </c>
      <c r="I2105" s="5">
        <v>-459.77</v>
      </c>
      <c r="J2105" s="5">
        <v>-155513.87000000002</v>
      </c>
      <c r="K2105" s="5" t="str" cm="1">
        <f t="array" ref="K2105">_xlfn.LET(_xlpm.d,UPPER(TRIM(CLEAN(SUBSTITUTE(F2105,CHAR(160),"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06" spans="2:11" x14ac:dyDescent="0.25">
      <c r="B2106" s="21">
        <v>45758</v>
      </c>
      <c r="C2106" s="2" t="s">
        <v>1</v>
      </c>
      <c r="D2106" s="2" t="s">
        <v>1656</v>
      </c>
      <c r="E2106" s="2" t="s">
        <v>801</v>
      </c>
      <c r="F2106" s="2" t="s">
        <v>1393</v>
      </c>
      <c r="G2106" s="5">
        <v>-2</v>
      </c>
      <c r="H2106" s="5">
        <v>20.9</v>
      </c>
      <c r="I2106" s="5">
        <v>-41.8</v>
      </c>
      <c r="J2106" s="5">
        <v>-155555.67000000001</v>
      </c>
      <c r="K2106" s="5" t="str" cm="1">
        <f t="array" ref="K2106">_xlfn.LET(_xlpm.d,UPPER(TRIM(CLEAN(SUBSTITUTE(F2106,CHAR(160),"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07" spans="2:11" x14ac:dyDescent="0.25">
      <c r="B2107" s="21">
        <v>45758</v>
      </c>
      <c r="C2107" s="2" t="s">
        <v>1</v>
      </c>
      <c r="D2107" s="2" t="s">
        <v>387</v>
      </c>
      <c r="E2107" s="2" t="s">
        <v>82</v>
      </c>
      <c r="F2107" s="2" t="s">
        <v>1395</v>
      </c>
      <c r="G2107" s="5">
        <v>-49</v>
      </c>
      <c r="H2107" s="5">
        <v>21.3</v>
      </c>
      <c r="I2107" s="5">
        <v>-1043.7</v>
      </c>
      <c r="J2107" s="5">
        <v>-156599.37000000002</v>
      </c>
      <c r="K2107" s="5" t="str" cm="1">
        <f t="array" ref="K2107">_xlfn.LET(_xlpm.d,UPPER(TRIM(CLEAN(SUBSTITUTE(F2107,CHAR(160),"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08" spans="2:11" x14ac:dyDescent="0.25">
      <c r="B2108" s="21">
        <v>45758</v>
      </c>
      <c r="C2108" s="2" t="s">
        <v>1</v>
      </c>
      <c r="D2108" s="2" t="s">
        <v>949</v>
      </c>
      <c r="E2108" s="2" t="s">
        <v>95</v>
      </c>
      <c r="F2108" s="2" t="s">
        <v>1395</v>
      </c>
      <c r="G2108" s="5">
        <v>-7</v>
      </c>
      <c r="H2108" s="5">
        <v>21.3</v>
      </c>
      <c r="I2108" s="5">
        <v>-149.1</v>
      </c>
      <c r="J2108" s="5">
        <v>-156748.47000000003</v>
      </c>
      <c r="K2108" s="5" t="str" cm="1">
        <f t="array" ref="K2108">_xlfn.LET(_xlpm.d,UPPER(TRIM(CLEAN(SUBSTITUTE(F2108,CHAR(160),"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09" spans="2:11" x14ac:dyDescent="0.25">
      <c r="B2109" s="21">
        <v>45758</v>
      </c>
      <c r="C2109" s="2" t="s">
        <v>1</v>
      </c>
      <c r="D2109" s="2" t="s">
        <v>1657</v>
      </c>
      <c r="E2109" s="2" t="s">
        <v>53</v>
      </c>
      <c r="F2109" s="2" t="s">
        <v>1395</v>
      </c>
      <c r="G2109" s="5">
        <v>-40</v>
      </c>
      <c r="H2109" s="5">
        <v>21.3</v>
      </c>
      <c r="I2109" s="5">
        <v>-852</v>
      </c>
      <c r="J2109" s="5">
        <v>-157600.47000000003</v>
      </c>
      <c r="K2109" s="5" t="str" cm="1">
        <f t="array" ref="K2109">_xlfn.LET(_xlpm.d,UPPER(TRIM(CLEAN(SUBSTITUTE(F2109,CHAR(160),"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10" spans="2:11" x14ac:dyDescent="0.25">
      <c r="B2110" s="21">
        <v>45758</v>
      </c>
      <c r="C2110" s="2" t="s">
        <v>1</v>
      </c>
      <c r="D2110" s="2" t="s">
        <v>1658</v>
      </c>
      <c r="E2110" s="2" t="s">
        <v>1016</v>
      </c>
      <c r="F2110" s="2" t="s">
        <v>1395</v>
      </c>
      <c r="G2110" s="5">
        <v>-40</v>
      </c>
      <c r="H2110" s="5">
        <v>21.3</v>
      </c>
      <c r="I2110" s="5">
        <v>-852</v>
      </c>
      <c r="J2110" s="5">
        <v>-158452.47000000003</v>
      </c>
      <c r="K2110" s="5" t="str" cm="1">
        <f t="array" ref="K2110">_xlfn.LET(_xlpm.d,UPPER(TRIM(CLEAN(SUBSTITUTE(F2110,CHAR(160),"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11" spans="2:11" x14ac:dyDescent="0.25">
      <c r="B2111" s="21">
        <v>45761</v>
      </c>
      <c r="C2111" s="2" t="s">
        <v>1</v>
      </c>
      <c r="D2111" s="2" t="s">
        <v>1659</v>
      </c>
      <c r="E2111" s="2" t="s">
        <v>321</v>
      </c>
      <c r="F2111" s="2" t="s">
        <v>1393</v>
      </c>
      <c r="G2111" s="5">
        <v>-10</v>
      </c>
      <c r="H2111" s="5">
        <v>19.989999999999998</v>
      </c>
      <c r="I2111" s="5">
        <v>-199.9</v>
      </c>
      <c r="J2111" s="5">
        <v>-158652.37000000002</v>
      </c>
      <c r="K2111" s="5" t="str" cm="1">
        <f t="array" ref="K2111">_xlfn.LET(_xlpm.d,UPPER(TRIM(CLEAN(SUBSTITUTE(F2111,CHAR(160),"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12" spans="2:11" x14ac:dyDescent="0.25">
      <c r="B2112" s="21">
        <v>45761</v>
      </c>
      <c r="C2112" s="2" t="s">
        <v>1</v>
      </c>
      <c r="D2112" s="2" t="s">
        <v>1660</v>
      </c>
      <c r="E2112" s="2" t="s">
        <v>304</v>
      </c>
      <c r="F2112" s="2" t="s">
        <v>1393</v>
      </c>
      <c r="G2112" s="5">
        <v>-14</v>
      </c>
      <c r="H2112" s="5">
        <v>19.989999999999998</v>
      </c>
      <c r="I2112" s="5">
        <v>-279.86</v>
      </c>
      <c r="J2112" s="5">
        <v>-158932.23000000001</v>
      </c>
      <c r="K2112" s="5" t="str" cm="1">
        <f t="array" ref="K2112">_xlfn.LET(_xlpm.d,UPPER(TRIM(CLEAN(SUBSTITUTE(F2112,CHAR(160),"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13" spans="2:11" x14ac:dyDescent="0.25">
      <c r="B2113" s="21">
        <v>45761</v>
      </c>
      <c r="C2113" s="2" t="s">
        <v>1</v>
      </c>
      <c r="D2113" s="2" t="s">
        <v>1661</v>
      </c>
      <c r="E2113" s="2" t="s">
        <v>19</v>
      </c>
      <c r="F2113" s="2" t="s">
        <v>1395</v>
      </c>
      <c r="G2113" s="5">
        <v>-5</v>
      </c>
      <c r="H2113" s="5">
        <v>21.3</v>
      </c>
      <c r="I2113" s="5">
        <v>-106.5</v>
      </c>
      <c r="J2113" s="5">
        <v>-159038.73000000001</v>
      </c>
      <c r="K2113" s="5" t="str" cm="1">
        <f t="array" ref="K2113">_xlfn.LET(_xlpm.d,UPPER(TRIM(CLEAN(SUBSTITUTE(F2113,CHAR(160),"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14" spans="2:11" x14ac:dyDescent="0.25">
      <c r="B2114" s="21">
        <v>45761</v>
      </c>
      <c r="C2114" s="2" t="s">
        <v>1</v>
      </c>
      <c r="D2114" s="2" t="s">
        <v>1662</v>
      </c>
      <c r="E2114" s="2" t="s">
        <v>791</v>
      </c>
      <c r="F2114" s="2" t="s">
        <v>1395</v>
      </c>
      <c r="G2114" s="5">
        <v>-16</v>
      </c>
      <c r="H2114" s="5">
        <v>21.3</v>
      </c>
      <c r="I2114" s="5">
        <v>-340.8</v>
      </c>
      <c r="J2114" s="5">
        <v>-159379.53</v>
      </c>
      <c r="K2114" s="5" t="str" cm="1">
        <f t="array" ref="K2114">_xlfn.LET(_xlpm.d,UPPER(TRIM(CLEAN(SUBSTITUTE(F2114,CHAR(160),"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15" spans="2:11" x14ac:dyDescent="0.25">
      <c r="B2115" s="21">
        <v>45761</v>
      </c>
      <c r="C2115" s="2" t="s">
        <v>1</v>
      </c>
      <c r="D2115" s="2" t="s">
        <v>950</v>
      </c>
      <c r="E2115" s="2" t="s">
        <v>202</v>
      </c>
      <c r="F2115" s="2" t="s">
        <v>1395</v>
      </c>
      <c r="G2115" s="5">
        <v>-43</v>
      </c>
      <c r="H2115" s="5">
        <v>21.3</v>
      </c>
      <c r="I2115" s="5">
        <v>-915.9</v>
      </c>
      <c r="J2115" s="5">
        <v>-160295.43</v>
      </c>
      <c r="K2115" s="5" t="str" cm="1">
        <f t="array" ref="K2115">_xlfn.LET(_xlpm.d,UPPER(TRIM(CLEAN(SUBSTITUTE(F2115,CHAR(160),"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16" spans="2:11" x14ac:dyDescent="0.25">
      <c r="B2116" s="21">
        <v>45762</v>
      </c>
      <c r="C2116" s="2" t="s">
        <v>1</v>
      </c>
      <c r="D2116" s="2" t="s">
        <v>1663</v>
      </c>
      <c r="E2116" s="2" t="s">
        <v>72</v>
      </c>
      <c r="F2116" s="2" t="s">
        <v>1395</v>
      </c>
      <c r="G2116" s="5">
        <v>-1</v>
      </c>
      <c r="H2116" s="5">
        <v>21.3</v>
      </c>
      <c r="I2116" s="5">
        <v>-21.3</v>
      </c>
      <c r="J2116" s="5">
        <v>-160316.72999999998</v>
      </c>
      <c r="K2116" s="5" t="str" cm="1">
        <f t="array" ref="K2116">_xlfn.LET(_xlpm.d,UPPER(TRIM(CLEAN(SUBSTITUTE(F2116,CHAR(160),"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17" spans="2:11" x14ac:dyDescent="0.25">
      <c r="B2117" s="21">
        <v>45762</v>
      </c>
      <c r="C2117" s="2" t="s">
        <v>1</v>
      </c>
      <c r="D2117" s="2" t="s">
        <v>1664</v>
      </c>
      <c r="E2117" s="2" t="s">
        <v>403</v>
      </c>
      <c r="F2117" s="2" t="s">
        <v>1395</v>
      </c>
      <c r="G2117" s="5">
        <v>-20</v>
      </c>
      <c r="H2117" s="5">
        <v>21.3</v>
      </c>
      <c r="I2117" s="5">
        <v>-426</v>
      </c>
      <c r="J2117" s="5">
        <v>-160742.72999999998</v>
      </c>
      <c r="K2117" s="5" t="str" cm="1">
        <f t="array" ref="K2117">_xlfn.LET(_xlpm.d,UPPER(TRIM(CLEAN(SUBSTITUTE(F2117,CHAR(160),"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18" spans="2:11" x14ac:dyDescent="0.25">
      <c r="B2118" s="21">
        <v>45762</v>
      </c>
      <c r="C2118" s="2" t="s">
        <v>1</v>
      </c>
      <c r="D2118" s="2" t="s">
        <v>388</v>
      </c>
      <c r="E2118" s="2" t="s">
        <v>49</v>
      </c>
      <c r="F2118" s="2" t="s">
        <v>1395</v>
      </c>
      <c r="G2118" s="5">
        <v>-27</v>
      </c>
      <c r="H2118" s="5">
        <v>21.3</v>
      </c>
      <c r="I2118" s="5">
        <v>-575.1</v>
      </c>
      <c r="J2118" s="5">
        <v>-161317.82999999999</v>
      </c>
      <c r="K2118" s="5" t="str" cm="1">
        <f t="array" ref="K2118">_xlfn.LET(_xlpm.d,UPPER(TRIM(CLEAN(SUBSTITUTE(F2118,CHAR(160),"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19" spans="2:11" x14ac:dyDescent="0.25">
      <c r="B2119" s="21">
        <v>45762</v>
      </c>
      <c r="C2119" s="2" t="s">
        <v>1</v>
      </c>
      <c r="D2119" s="2" t="s">
        <v>1665</v>
      </c>
      <c r="E2119" s="2" t="s">
        <v>60</v>
      </c>
      <c r="F2119" s="2" t="s">
        <v>1395</v>
      </c>
      <c r="G2119" s="5">
        <v>-20</v>
      </c>
      <c r="H2119" s="5">
        <v>21.3</v>
      </c>
      <c r="I2119" s="5">
        <v>-426</v>
      </c>
      <c r="J2119" s="5">
        <v>-161743.82999999999</v>
      </c>
      <c r="K2119" s="5" t="str" cm="1">
        <f t="array" ref="K2119">_xlfn.LET(_xlpm.d,UPPER(TRIM(CLEAN(SUBSTITUTE(F2119,CHAR(160),"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20" spans="2:11" x14ac:dyDescent="0.25">
      <c r="B2120" s="21">
        <v>45762</v>
      </c>
      <c r="C2120" s="2" t="s">
        <v>1</v>
      </c>
      <c r="D2120" s="2" t="s">
        <v>1666</v>
      </c>
      <c r="E2120" s="2" t="s">
        <v>852</v>
      </c>
      <c r="F2120" s="2" t="s">
        <v>1393</v>
      </c>
      <c r="G2120" s="5">
        <v>-1</v>
      </c>
      <c r="H2120" s="5">
        <v>19.989999999999998</v>
      </c>
      <c r="I2120" s="5">
        <v>-19.989999999999998</v>
      </c>
      <c r="J2120" s="5">
        <v>-161763.81999999998</v>
      </c>
      <c r="K2120" s="5" t="str" cm="1">
        <f t="array" ref="K2120">_xlfn.LET(_xlpm.d,UPPER(TRIM(CLEAN(SUBSTITUTE(F2120,CHAR(160),"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21" spans="2:11" x14ac:dyDescent="0.25">
      <c r="B2121" s="21">
        <v>45762</v>
      </c>
      <c r="C2121" s="2" t="s">
        <v>1</v>
      </c>
      <c r="D2121" s="2" t="s">
        <v>955</v>
      </c>
      <c r="E2121" s="2" t="s">
        <v>3</v>
      </c>
      <c r="F2121" s="2" t="s">
        <v>1393</v>
      </c>
      <c r="G2121" s="5">
        <v>-21</v>
      </c>
      <c r="H2121" s="5">
        <v>18.989999999999998</v>
      </c>
      <c r="I2121" s="5">
        <v>-398.79</v>
      </c>
      <c r="J2121" s="5">
        <v>-162162.60999999999</v>
      </c>
      <c r="K2121" s="5" t="str" cm="1">
        <f t="array" ref="K2121">_xlfn.LET(_xlpm.d,UPPER(TRIM(CLEAN(SUBSTITUTE(F2121,CHAR(160),"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22" spans="2:11" x14ac:dyDescent="0.25">
      <c r="B2122" s="21">
        <v>45763</v>
      </c>
      <c r="C2122" s="2" t="s">
        <v>1</v>
      </c>
      <c r="D2122" s="2" t="s">
        <v>1667</v>
      </c>
      <c r="E2122" s="2" t="s">
        <v>324</v>
      </c>
      <c r="F2122" s="2" t="s">
        <v>1393</v>
      </c>
      <c r="G2122" s="5">
        <v>-9</v>
      </c>
      <c r="H2122" s="5">
        <v>19.989999999999998</v>
      </c>
      <c r="I2122" s="5">
        <v>-179.91</v>
      </c>
      <c r="J2122" s="5">
        <v>-162342.51999999999</v>
      </c>
      <c r="K2122" s="5" t="str" cm="1">
        <f t="array" ref="K2122">_xlfn.LET(_xlpm.d,UPPER(TRIM(CLEAN(SUBSTITUTE(F2122,CHAR(160),"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23" spans="2:11" x14ac:dyDescent="0.25">
      <c r="B2123" s="21">
        <v>45763</v>
      </c>
      <c r="C2123" s="2" t="s">
        <v>1</v>
      </c>
      <c r="D2123" s="2" t="s">
        <v>1668</v>
      </c>
      <c r="E2123" s="2" t="s">
        <v>1130</v>
      </c>
      <c r="F2123" s="2" t="s">
        <v>1395</v>
      </c>
      <c r="G2123" s="5">
        <v>-18</v>
      </c>
      <c r="H2123" s="5">
        <v>21.3</v>
      </c>
      <c r="I2123" s="5">
        <v>-383.4</v>
      </c>
      <c r="J2123" s="5">
        <v>-162725.91999999998</v>
      </c>
      <c r="K2123" s="5" t="str" cm="1">
        <f t="array" ref="K2123">_xlfn.LET(_xlpm.d,UPPER(TRIM(CLEAN(SUBSTITUTE(F2123,CHAR(160),"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24" spans="2:11" x14ac:dyDescent="0.25">
      <c r="B2124" s="21">
        <v>45763</v>
      </c>
      <c r="C2124" s="2" t="s">
        <v>1</v>
      </c>
      <c r="D2124" s="2" t="s">
        <v>956</v>
      </c>
      <c r="E2124" s="2" t="s">
        <v>5</v>
      </c>
      <c r="F2124" s="2" t="s">
        <v>1393</v>
      </c>
      <c r="G2124" s="5">
        <v>-4</v>
      </c>
      <c r="H2124" s="5">
        <v>19.989999999999998</v>
      </c>
      <c r="I2124" s="5">
        <v>-79.959999999999994</v>
      </c>
      <c r="J2124" s="5">
        <v>-162805.87999999998</v>
      </c>
      <c r="K2124" s="5" t="str" cm="1">
        <f t="array" ref="K2124">_xlfn.LET(_xlpm.d,UPPER(TRIM(CLEAN(SUBSTITUTE(F2124,CHAR(160),"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25" spans="2:11" x14ac:dyDescent="0.25">
      <c r="B2125" s="21">
        <v>45763</v>
      </c>
      <c r="C2125" s="2" t="s">
        <v>1</v>
      </c>
      <c r="D2125" s="2" t="s">
        <v>390</v>
      </c>
      <c r="E2125" s="2" t="s">
        <v>129</v>
      </c>
      <c r="F2125" s="2" t="s">
        <v>1395</v>
      </c>
      <c r="G2125" s="5">
        <v>-16</v>
      </c>
      <c r="H2125" s="5">
        <v>21.3</v>
      </c>
      <c r="I2125" s="5">
        <v>-340.8</v>
      </c>
      <c r="J2125" s="5">
        <v>-163146.67999999996</v>
      </c>
      <c r="K2125" s="5" t="str" cm="1">
        <f t="array" ref="K2125">_xlfn.LET(_xlpm.d,UPPER(TRIM(CLEAN(SUBSTITUTE(F2125,CHAR(160),"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26" spans="2:11" x14ac:dyDescent="0.25">
      <c r="B2126" s="21">
        <v>45763</v>
      </c>
      <c r="C2126" s="2" t="s">
        <v>1</v>
      </c>
      <c r="D2126" s="2" t="s">
        <v>1669</v>
      </c>
      <c r="E2126" s="2" t="s">
        <v>801</v>
      </c>
      <c r="F2126" s="2" t="s">
        <v>1393</v>
      </c>
      <c r="G2126" s="5">
        <v>-3</v>
      </c>
      <c r="H2126" s="5">
        <v>20.9</v>
      </c>
      <c r="I2126" s="5">
        <v>-62.7</v>
      </c>
      <c r="J2126" s="5">
        <v>-163209.37999999998</v>
      </c>
      <c r="K2126" s="5" t="str" cm="1">
        <f t="array" ref="K2126">_xlfn.LET(_xlpm.d,UPPER(TRIM(CLEAN(SUBSTITUTE(F2126,CHAR(160),"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27" spans="2:11" x14ac:dyDescent="0.25">
      <c r="B2127" s="21">
        <v>45763</v>
      </c>
      <c r="C2127" s="2" t="s">
        <v>1</v>
      </c>
      <c r="D2127" s="2" t="s">
        <v>155</v>
      </c>
      <c r="E2127" s="2" t="s">
        <v>29</v>
      </c>
      <c r="F2127" s="2" t="s">
        <v>1393</v>
      </c>
      <c r="G2127" s="5">
        <v>-20</v>
      </c>
      <c r="H2127" s="5">
        <v>21.3</v>
      </c>
      <c r="I2127" s="5">
        <v>-426</v>
      </c>
      <c r="J2127" s="5">
        <v>-163635.37999999998</v>
      </c>
      <c r="K2127" s="5" t="str" cm="1">
        <f t="array" ref="K2127">_xlfn.LET(_xlpm.d,UPPER(TRIM(CLEAN(SUBSTITUTE(F2127,CHAR(160),"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28" spans="2:11" x14ac:dyDescent="0.25">
      <c r="B2128" s="21">
        <v>45764</v>
      </c>
      <c r="C2128" s="2" t="s">
        <v>1</v>
      </c>
      <c r="D2128" s="2" t="s">
        <v>391</v>
      </c>
      <c r="E2128" s="2" t="s">
        <v>76</v>
      </c>
      <c r="F2128" s="2" t="s">
        <v>1395</v>
      </c>
      <c r="G2128" s="5">
        <v>-1</v>
      </c>
      <c r="H2128" s="5">
        <v>21.3</v>
      </c>
      <c r="I2128" s="5">
        <v>-21.3</v>
      </c>
      <c r="J2128" s="5">
        <v>-163656.67999999996</v>
      </c>
      <c r="K2128" s="5" t="str" cm="1">
        <f t="array" ref="K2128">_xlfn.LET(_xlpm.d,UPPER(TRIM(CLEAN(SUBSTITUTE(F2128,CHAR(160),"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29" spans="2:11" x14ac:dyDescent="0.25">
      <c r="B2129" s="21">
        <v>45764</v>
      </c>
      <c r="C2129" s="2" t="s">
        <v>1</v>
      </c>
      <c r="D2129" s="2" t="s">
        <v>1670</v>
      </c>
      <c r="E2129" s="2" t="s">
        <v>53</v>
      </c>
      <c r="F2129" s="2" t="s">
        <v>1395</v>
      </c>
      <c r="G2129" s="5">
        <v>-16</v>
      </c>
      <c r="H2129" s="5">
        <v>21.3</v>
      </c>
      <c r="I2129" s="5">
        <v>-340.8</v>
      </c>
      <c r="J2129" s="5">
        <v>-163997.47999999995</v>
      </c>
      <c r="K2129" s="5" t="str" cm="1">
        <f t="array" ref="K2129">_xlfn.LET(_xlpm.d,UPPER(TRIM(CLEAN(SUBSTITUTE(F2129,CHAR(160),"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30" spans="2:11" x14ac:dyDescent="0.25">
      <c r="B2130" s="21">
        <v>45764</v>
      </c>
      <c r="C2130" s="2" t="s">
        <v>1</v>
      </c>
      <c r="D2130" s="2" t="s">
        <v>958</v>
      </c>
      <c r="E2130" s="2" t="s">
        <v>74</v>
      </c>
      <c r="F2130" s="2" t="s">
        <v>1395</v>
      </c>
      <c r="G2130" s="5">
        <v>-15</v>
      </c>
      <c r="H2130" s="5">
        <v>21.3</v>
      </c>
      <c r="I2130" s="5">
        <v>-319.5</v>
      </c>
      <c r="J2130" s="5">
        <v>-164316.97999999995</v>
      </c>
      <c r="K2130" s="5" t="str" cm="1">
        <f t="array" ref="K2130">_xlfn.LET(_xlpm.d,UPPER(TRIM(CLEAN(SUBSTITUTE(F2130,CHAR(160),"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31" spans="2:11" x14ac:dyDescent="0.25">
      <c r="B2131" s="21">
        <v>45764</v>
      </c>
      <c r="C2131" s="2" t="s">
        <v>1</v>
      </c>
      <c r="D2131" s="2" t="s">
        <v>667</v>
      </c>
      <c r="E2131" s="2" t="s">
        <v>62</v>
      </c>
      <c r="F2131" s="2" t="s">
        <v>1395</v>
      </c>
      <c r="G2131" s="5">
        <v>-27</v>
      </c>
      <c r="H2131" s="5">
        <v>21.3</v>
      </c>
      <c r="I2131" s="5">
        <v>-575.1</v>
      </c>
      <c r="J2131" s="5">
        <v>-164892.07999999996</v>
      </c>
      <c r="K2131" s="5" t="str" cm="1">
        <f t="array" ref="K2131">_xlfn.LET(_xlpm.d,UPPER(TRIM(CLEAN(SUBSTITUTE(F2131,CHAR(160),"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32" spans="2:11" x14ac:dyDescent="0.25">
      <c r="B2132" s="21">
        <v>45764</v>
      </c>
      <c r="C2132" s="2" t="s">
        <v>1</v>
      </c>
      <c r="D2132" s="2" t="s">
        <v>156</v>
      </c>
      <c r="E2132" s="2" t="s">
        <v>110</v>
      </c>
      <c r="F2132" s="2" t="s">
        <v>1395</v>
      </c>
      <c r="G2132" s="5">
        <v>-7</v>
      </c>
      <c r="H2132" s="5">
        <v>21.3</v>
      </c>
      <c r="I2132" s="5">
        <v>-149.1</v>
      </c>
      <c r="J2132" s="5">
        <v>-165041.17999999996</v>
      </c>
      <c r="K2132" s="5" t="str" cm="1">
        <f t="array" ref="K2132">_xlfn.LET(_xlpm.d,UPPER(TRIM(CLEAN(SUBSTITUTE(F2132,CHAR(160),"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33" spans="2:11" x14ac:dyDescent="0.25">
      <c r="B2133" s="21">
        <v>45764</v>
      </c>
      <c r="C2133" s="2" t="s">
        <v>1</v>
      </c>
      <c r="D2133" s="2" t="s">
        <v>299</v>
      </c>
      <c r="E2133" s="2" t="s">
        <v>143</v>
      </c>
      <c r="F2133" s="2" t="s">
        <v>1393</v>
      </c>
      <c r="G2133" s="5">
        <v>-13</v>
      </c>
      <c r="H2133" s="5">
        <v>19.989999999999998</v>
      </c>
      <c r="I2133" s="5">
        <v>-259.87</v>
      </c>
      <c r="J2133" s="5">
        <v>-165301.04999999996</v>
      </c>
      <c r="K2133" s="5" t="str" cm="1">
        <f t="array" ref="K2133">_xlfn.LET(_xlpm.d,UPPER(TRIM(CLEAN(SUBSTITUTE(F2133,CHAR(160),"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34" spans="2:11" x14ac:dyDescent="0.25">
      <c r="B2134" s="21">
        <v>45764</v>
      </c>
      <c r="C2134" s="2" t="s">
        <v>1</v>
      </c>
      <c r="D2134" s="2" t="s">
        <v>1671</v>
      </c>
      <c r="E2134" s="2" t="s">
        <v>82</v>
      </c>
      <c r="F2134" s="2" t="s">
        <v>1395</v>
      </c>
      <c r="G2134" s="5">
        <v>-5</v>
      </c>
      <c r="H2134" s="5">
        <v>21.3</v>
      </c>
      <c r="I2134" s="5">
        <v>-106.5</v>
      </c>
      <c r="J2134" s="5">
        <v>-165407.54999999996</v>
      </c>
      <c r="K2134" s="5" t="str" cm="1">
        <f t="array" ref="K2134">_xlfn.LET(_xlpm.d,UPPER(TRIM(CLEAN(SUBSTITUTE(F2134,CHAR(160),"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35" spans="2:11" x14ac:dyDescent="0.25">
      <c r="B2135" s="21">
        <v>45769</v>
      </c>
      <c r="C2135" s="2" t="s">
        <v>1</v>
      </c>
      <c r="D2135" s="2" t="s">
        <v>1672</v>
      </c>
      <c r="E2135" s="2" t="s">
        <v>465</v>
      </c>
      <c r="F2135" s="2" t="s">
        <v>1395</v>
      </c>
      <c r="G2135" s="5">
        <v>-5</v>
      </c>
      <c r="H2135" s="5">
        <v>21.3</v>
      </c>
      <c r="I2135" s="5">
        <v>-106.5</v>
      </c>
      <c r="J2135" s="5">
        <v>-165514.04999999996</v>
      </c>
      <c r="K2135" s="5" t="str" cm="1">
        <f t="array" ref="K2135">_xlfn.LET(_xlpm.d,UPPER(TRIM(CLEAN(SUBSTITUTE(F2135,CHAR(160),"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36" spans="2:11" x14ac:dyDescent="0.25">
      <c r="B2136" s="21">
        <v>45770</v>
      </c>
      <c r="C2136" s="2" t="s">
        <v>1</v>
      </c>
      <c r="D2136" s="2" t="s">
        <v>959</v>
      </c>
      <c r="E2136" s="2" t="s">
        <v>9</v>
      </c>
      <c r="F2136" s="2" t="s">
        <v>1395</v>
      </c>
      <c r="G2136" s="5">
        <v>-30</v>
      </c>
      <c r="H2136" s="5">
        <v>21.3</v>
      </c>
      <c r="I2136" s="5">
        <v>-639</v>
      </c>
      <c r="J2136" s="5">
        <v>-166153.04999999996</v>
      </c>
      <c r="K2136" s="5" t="str" cm="1">
        <f t="array" ref="K2136">_xlfn.LET(_xlpm.d,UPPER(TRIM(CLEAN(SUBSTITUTE(F2136,CHAR(160),"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37" spans="2:11" x14ac:dyDescent="0.25">
      <c r="B2137" s="21">
        <v>45770</v>
      </c>
      <c r="C2137" s="2" t="s">
        <v>1</v>
      </c>
      <c r="D2137" s="2" t="s">
        <v>158</v>
      </c>
      <c r="E2137" s="2" t="s">
        <v>159</v>
      </c>
      <c r="F2137" s="2" t="s">
        <v>1395</v>
      </c>
      <c r="G2137" s="5">
        <v>-10</v>
      </c>
      <c r="H2137" s="5">
        <v>21.3</v>
      </c>
      <c r="I2137" s="5">
        <v>-213</v>
      </c>
      <c r="J2137" s="5">
        <v>-166366.04999999996</v>
      </c>
      <c r="K2137" s="5" t="str" cm="1">
        <f t="array" ref="K2137">_xlfn.LET(_xlpm.d,UPPER(TRIM(CLEAN(SUBSTITUTE(F2137,CHAR(160),"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38" spans="2:11" x14ac:dyDescent="0.25">
      <c r="B2138" s="21">
        <v>45770</v>
      </c>
      <c r="C2138" s="2" t="s">
        <v>1</v>
      </c>
      <c r="D2138" s="2" t="s">
        <v>961</v>
      </c>
      <c r="E2138" s="2" t="s">
        <v>3</v>
      </c>
      <c r="F2138" s="2" t="s">
        <v>1393</v>
      </c>
      <c r="G2138" s="5">
        <v>-2</v>
      </c>
      <c r="H2138" s="5">
        <v>18.989999999999998</v>
      </c>
      <c r="I2138" s="5">
        <v>-37.979999999999997</v>
      </c>
      <c r="J2138" s="5">
        <v>-166404.02999999997</v>
      </c>
      <c r="K2138" s="5" t="str" cm="1">
        <f t="array" ref="K2138">_xlfn.LET(_xlpm.d,UPPER(TRIM(CLEAN(SUBSTITUTE(F2138,CHAR(160),"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39" spans="2:11" x14ac:dyDescent="0.25">
      <c r="B2139" s="21">
        <v>45771</v>
      </c>
      <c r="C2139" s="2" t="s">
        <v>1</v>
      </c>
      <c r="D2139" s="2" t="s">
        <v>393</v>
      </c>
      <c r="E2139" s="2" t="s">
        <v>129</v>
      </c>
      <c r="F2139" s="2" t="s">
        <v>1395</v>
      </c>
      <c r="G2139" s="5">
        <v>-6</v>
      </c>
      <c r="H2139" s="5">
        <v>21.3</v>
      </c>
      <c r="I2139" s="5">
        <v>-127.8</v>
      </c>
      <c r="J2139" s="5">
        <v>-166531.82999999996</v>
      </c>
      <c r="K2139" s="5" t="str" cm="1">
        <f t="array" ref="K2139">_xlfn.LET(_xlpm.d,UPPER(TRIM(CLEAN(SUBSTITUTE(F2139,CHAR(160),"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40" spans="2:11" x14ac:dyDescent="0.25">
      <c r="B2140" s="21">
        <v>45771</v>
      </c>
      <c r="C2140" s="2" t="s">
        <v>1</v>
      </c>
      <c r="D2140" s="2" t="s">
        <v>1673</v>
      </c>
      <c r="E2140" s="2" t="s">
        <v>65</v>
      </c>
      <c r="F2140" s="2" t="s">
        <v>1395</v>
      </c>
      <c r="G2140" s="5">
        <v>-10</v>
      </c>
      <c r="H2140" s="5">
        <v>21.3</v>
      </c>
      <c r="I2140" s="5">
        <v>-213</v>
      </c>
      <c r="J2140" s="5">
        <v>-166744.82999999996</v>
      </c>
      <c r="K2140" s="5" t="str" cm="1">
        <f t="array" ref="K2140">_xlfn.LET(_xlpm.d,UPPER(TRIM(CLEAN(SUBSTITUTE(F2140,CHAR(160),"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41" spans="2:11" x14ac:dyDescent="0.25">
      <c r="B2141" s="21">
        <v>45772</v>
      </c>
      <c r="C2141" s="2" t="s">
        <v>1</v>
      </c>
      <c r="D2141" s="2" t="s">
        <v>964</v>
      </c>
      <c r="E2141" s="2" t="s">
        <v>311</v>
      </c>
      <c r="F2141" s="2" t="s">
        <v>1393</v>
      </c>
      <c r="G2141" s="5">
        <v>-28</v>
      </c>
      <c r="H2141" s="5">
        <v>18.989999999999998</v>
      </c>
      <c r="I2141" s="5">
        <v>-531.72</v>
      </c>
      <c r="J2141" s="5">
        <v>-167276.54999999996</v>
      </c>
      <c r="K2141" s="5" t="str" cm="1">
        <f t="array" ref="K2141">_xlfn.LET(_xlpm.d,UPPER(TRIM(CLEAN(SUBSTITUTE(F2141,CHAR(160),"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42" spans="2:11" x14ac:dyDescent="0.25">
      <c r="B2142" s="21">
        <v>45772</v>
      </c>
      <c r="C2142" s="2" t="s">
        <v>1</v>
      </c>
      <c r="D2142" s="2" t="s">
        <v>394</v>
      </c>
      <c r="E2142" s="2" t="s">
        <v>86</v>
      </c>
      <c r="F2142" s="2" t="s">
        <v>1395</v>
      </c>
      <c r="G2142" s="5">
        <v>-31</v>
      </c>
      <c r="H2142" s="5">
        <v>21.3</v>
      </c>
      <c r="I2142" s="5">
        <v>-660.3</v>
      </c>
      <c r="J2142" s="5">
        <v>-167936.84999999995</v>
      </c>
      <c r="K2142" s="5" t="str" cm="1">
        <f t="array" ref="K2142">_xlfn.LET(_xlpm.d,UPPER(TRIM(CLEAN(SUBSTITUTE(F2142,CHAR(160),"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43" spans="2:11" x14ac:dyDescent="0.25">
      <c r="B2143" s="21">
        <v>45776</v>
      </c>
      <c r="C2143" s="2" t="s">
        <v>1</v>
      </c>
      <c r="D2143" s="2" t="s">
        <v>1674</v>
      </c>
      <c r="E2143" s="2" t="s">
        <v>1403</v>
      </c>
      <c r="F2143" s="2" t="s">
        <v>1393</v>
      </c>
      <c r="G2143" s="5">
        <v>-5</v>
      </c>
      <c r="H2143" s="5">
        <v>19.989999999999998</v>
      </c>
      <c r="I2143" s="5">
        <v>-99.95</v>
      </c>
      <c r="J2143" s="5">
        <v>-168036.79999999996</v>
      </c>
      <c r="K2143" s="5" t="str" cm="1">
        <f t="array" ref="K2143">_xlfn.LET(_xlpm.d,UPPER(TRIM(CLEAN(SUBSTITUTE(F2143,CHAR(160),"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44" spans="2:11" x14ac:dyDescent="0.25">
      <c r="B2144" s="21">
        <v>45776</v>
      </c>
      <c r="C2144" s="2" t="s">
        <v>1</v>
      </c>
      <c r="D2144" s="2" t="s">
        <v>1675</v>
      </c>
      <c r="E2144" s="2" t="s">
        <v>68</v>
      </c>
      <c r="F2144" s="2" t="s">
        <v>1395</v>
      </c>
      <c r="G2144" s="5">
        <v>-30</v>
      </c>
      <c r="H2144" s="5">
        <v>21.3</v>
      </c>
      <c r="I2144" s="5">
        <v>-639</v>
      </c>
      <c r="J2144" s="5">
        <v>-168675.79999999996</v>
      </c>
      <c r="K2144" s="5" t="str" cm="1">
        <f t="array" ref="K2144">_xlfn.LET(_xlpm.d,UPPER(TRIM(CLEAN(SUBSTITUTE(F2144,CHAR(160),"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45" spans="2:11" x14ac:dyDescent="0.25">
      <c r="B2145" s="21">
        <v>45777</v>
      </c>
      <c r="C2145" s="2" t="s">
        <v>1</v>
      </c>
      <c r="D2145" s="2" t="s">
        <v>1676</v>
      </c>
      <c r="E2145" s="2" t="s">
        <v>202</v>
      </c>
      <c r="F2145" s="2" t="s">
        <v>1395</v>
      </c>
      <c r="G2145" s="5">
        <v>-5</v>
      </c>
      <c r="H2145" s="5">
        <v>21.3</v>
      </c>
      <c r="I2145" s="5">
        <v>-106.5</v>
      </c>
      <c r="J2145" s="5">
        <v>-168782.29999999996</v>
      </c>
      <c r="K2145" s="5" t="str" cm="1">
        <f t="array" ref="K2145">_xlfn.LET(_xlpm.d,UPPER(TRIM(CLEAN(SUBSTITUTE(F2145,CHAR(160),"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46" spans="2:11" x14ac:dyDescent="0.25">
      <c r="B2146" s="21">
        <v>45777</v>
      </c>
      <c r="C2146" s="2" t="s">
        <v>1</v>
      </c>
      <c r="D2146" s="2" t="s">
        <v>966</v>
      </c>
      <c r="E2146" s="2" t="s">
        <v>92</v>
      </c>
      <c r="F2146" s="2" t="s">
        <v>1395</v>
      </c>
      <c r="G2146" s="5">
        <v>-49</v>
      </c>
      <c r="H2146" s="5">
        <v>21.3</v>
      </c>
      <c r="I2146" s="5">
        <v>-1043.7</v>
      </c>
      <c r="J2146" s="5">
        <v>-169825.99999999997</v>
      </c>
      <c r="K2146" s="5" t="str" cm="1">
        <f t="array" ref="K2146">_xlfn.LET(_xlpm.d,UPPER(TRIM(CLEAN(SUBSTITUTE(F2146,CHAR(160),"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47" spans="2:11" x14ac:dyDescent="0.25">
      <c r="B2147" s="21">
        <v>45777</v>
      </c>
      <c r="C2147" s="2" t="s">
        <v>1</v>
      </c>
      <c r="D2147" s="2" t="s">
        <v>1677</v>
      </c>
      <c r="E2147" s="2" t="s">
        <v>153</v>
      </c>
      <c r="F2147" s="2" t="s">
        <v>1395</v>
      </c>
      <c r="G2147" s="5">
        <v>-10</v>
      </c>
      <c r="H2147" s="5">
        <v>21.3</v>
      </c>
      <c r="I2147" s="5">
        <v>-213</v>
      </c>
      <c r="J2147" s="5">
        <v>-170038.99999999997</v>
      </c>
      <c r="K2147" s="5" t="str" cm="1">
        <f t="array" ref="K2147">_xlfn.LET(_xlpm.d,UPPER(TRIM(CLEAN(SUBSTITUTE(F2147,CHAR(160),"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48" spans="2:11" x14ac:dyDescent="0.25">
      <c r="B2148" s="21">
        <v>45777</v>
      </c>
      <c r="C2148" s="2" t="s">
        <v>1</v>
      </c>
      <c r="D2148" s="2" t="s">
        <v>1678</v>
      </c>
      <c r="E2148" s="2" t="s">
        <v>9</v>
      </c>
      <c r="F2148" s="2" t="s">
        <v>1395</v>
      </c>
      <c r="G2148" s="5">
        <v>-20</v>
      </c>
      <c r="H2148" s="5">
        <v>21.3</v>
      </c>
      <c r="I2148" s="5">
        <v>-426</v>
      </c>
      <c r="J2148" s="5">
        <v>-170464.99999999997</v>
      </c>
      <c r="K2148" s="5" t="str" cm="1">
        <f t="array" ref="K2148">_xlfn.LET(_xlpm.d,UPPER(TRIM(CLEAN(SUBSTITUTE(F2148,CHAR(160),"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49" spans="2:11" x14ac:dyDescent="0.25">
      <c r="B2149" s="21">
        <v>45777</v>
      </c>
      <c r="C2149" s="2" t="s">
        <v>1</v>
      </c>
      <c r="D2149" s="2" t="s">
        <v>1679</v>
      </c>
      <c r="E2149" s="2" t="s">
        <v>72</v>
      </c>
      <c r="F2149" s="2" t="s">
        <v>1395</v>
      </c>
      <c r="G2149" s="5">
        <v>-1</v>
      </c>
      <c r="H2149" s="5">
        <v>21.3</v>
      </c>
      <c r="I2149" s="5">
        <v>-21.3</v>
      </c>
      <c r="J2149" s="5">
        <v>-170486.29999999996</v>
      </c>
      <c r="K2149" s="5" t="str" cm="1">
        <f t="array" ref="K2149">_xlfn.LET(_xlpm.d,UPPER(TRIM(CLEAN(SUBSTITUTE(F2149,CHAR(160),"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50" spans="2:11" x14ac:dyDescent="0.25">
      <c r="B2150" s="21">
        <v>45777</v>
      </c>
      <c r="C2150" s="2" t="s">
        <v>1</v>
      </c>
      <c r="D2150" s="2" t="s">
        <v>160</v>
      </c>
      <c r="E2150" s="2" t="s">
        <v>29</v>
      </c>
      <c r="F2150" s="2" t="s">
        <v>1395</v>
      </c>
      <c r="G2150" s="5">
        <v>-10</v>
      </c>
      <c r="H2150" s="5">
        <v>21.3</v>
      </c>
      <c r="I2150" s="5">
        <v>-213</v>
      </c>
      <c r="J2150" s="5">
        <v>-170699.29999999996</v>
      </c>
      <c r="K2150" s="5" t="str" cm="1">
        <f t="array" ref="K2150">_xlfn.LET(_xlpm.d,UPPER(TRIM(CLEAN(SUBSTITUTE(F2150,CHAR(160),"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51" spans="2:11" x14ac:dyDescent="0.25">
      <c r="B2151" s="21">
        <v>45777</v>
      </c>
      <c r="C2151" s="2" t="s">
        <v>1</v>
      </c>
      <c r="D2151" s="2" t="s">
        <v>967</v>
      </c>
      <c r="E2151" s="2" t="s">
        <v>807</v>
      </c>
      <c r="F2151" s="2" t="s">
        <v>1393</v>
      </c>
      <c r="G2151" s="5">
        <v>-30</v>
      </c>
      <c r="H2151" s="5">
        <v>21.3</v>
      </c>
      <c r="I2151" s="5">
        <v>-639</v>
      </c>
      <c r="J2151" s="5">
        <v>-171338.29999999996</v>
      </c>
      <c r="K2151" s="5" t="str" cm="1">
        <f t="array" ref="K2151">_xlfn.LET(_xlpm.d,UPPER(TRIM(CLEAN(SUBSTITUTE(F2151,CHAR(160),"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52" spans="2:11" x14ac:dyDescent="0.25">
      <c r="B2152" s="21">
        <v>45777</v>
      </c>
      <c r="C2152" s="2" t="s">
        <v>1</v>
      </c>
      <c r="D2152" s="2" t="s">
        <v>397</v>
      </c>
      <c r="E2152" s="2" t="s">
        <v>89</v>
      </c>
      <c r="F2152" s="2" t="s">
        <v>1395</v>
      </c>
      <c r="G2152" s="5">
        <v>-16</v>
      </c>
      <c r="H2152" s="5">
        <v>21.3</v>
      </c>
      <c r="I2152" s="5">
        <v>-340.8</v>
      </c>
      <c r="J2152" s="5">
        <v>-171679.09999999995</v>
      </c>
      <c r="K2152" s="5" t="str" cm="1">
        <f t="array" ref="K2152">_xlfn.LET(_xlpm.d,UPPER(TRIM(CLEAN(SUBSTITUTE(F2152,CHAR(160),"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53" spans="2:11" x14ac:dyDescent="0.25">
      <c r="B2153" s="21">
        <v>45777</v>
      </c>
      <c r="C2153" s="2" t="s">
        <v>1</v>
      </c>
      <c r="D2153" s="2" t="s">
        <v>398</v>
      </c>
      <c r="E2153" s="2" t="s">
        <v>35</v>
      </c>
      <c r="F2153" s="2" t="s">
        <v>1395</v>
      </c>
      <c r="G2153" s="5">
        <v>-12</v>
      </c>
      <c r="H2153" s="5">
        <v>21.3</v>
      </c>
      <c r="I2153" s="5">
        <v>-255.6</v>
      </c>
      <c r="J2153" s="5">
        <v>-171934.69999999995</v>
      </c>
      <c r="K2153" s="5" t="str" cm="1">
        <f t="array" ref="K2153">_xlfn.LET(_xlpm.d,UPPER(TRIM(CLEAN(SUBSTITUTE(F2153,CHAR(160),"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54" spans="2:11" x14ac:dyDescent="0.25">
      <c r="B2154" s="21">
        <v>45777</v>
      </c>
      <c r="C2154" s="2" t="s">
        <v>1</v>
      </c>
      <c r="D2154" s="2" t="s">
        <v>1680</v>
      </c>
      <c r="E2154" s="2" t="s">
        <v>3</v>
      </c>
      <c r="F2154" s="2" t="s">
        <v>1393</v>
      </c>
      <c r="G2154" s="5">
        <v>-1</v>
      </c>
      <c r="H2154" s="5">
        <v>18.989999999999998</v>
      </c>
      <c r="I2154" s="5">
        <v>-18.989999999999998</v>
      </c>
      <c r="J2154" s="5">
        <v>-171953.68999999994</v>
      </c>
      <c r="K2154" s="5" t="str" cm="1">
        <f t="array" ref="K2154">_xlfn.LET(_xlpm.d,UPPER(TRIM(CLEAN(SUBSTITUTE(F2154,CHAR(160),"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55" spans="2:11" x14ac:dyDescent="0.25">
      <c r="B2155" s="21">
        <v>45779</v>
      </c>
      <c r="C2155" s="2" t="s">
        <v>1</v>
      </c>
      <c r="D2155" s="2" t="s">
        <v>1681</v>
      </c>
      <c r="E2155" s="2" t="s">
        <v>324</v>
      </c>
      <c r="F2155" s="2" t="s">
        <v>1682</v>
      </c>
      <c r="G2155" s="5">
        <v>-8</v>
      </c>
      <c r="H2155" s="5">
        <v>19.989999999999998</v>
      </c>
      <c r="I2155" s="5">
        <v>-159.91999999999999</v>
      </c>
      <c r="J2155" s="5">
        <v>-172113.60999999996</v>
      </c>
      <c r="K2155" s="5" t="str" cm="1">
        <f t="array" ref="K2155">_xlfn.LET(_xlpm.d,UPPER(TRIM(CLEAN(SUBSTITUTE(F2155,CHAR(160),"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56" spans="2:11" x14ac:dyDescent="0.25">
      <c r="B2156" s="21">
        <v>45779</v>
      </c>
      <c r="C2156" s="2" t="s">
        <v>1</v>
      </c>
      <c r="D2156" s="2" t="s">
        <v>1683</v>
      </c>
      <c r="E2156" s="2" t="s">
        <v>40</v>
      </c>
      <c r="F2156" s="2" t="s">
        <v>1395</v>
      </c>
      <c r="G2156" s="5">
        <v>-10</v>
      </c>
      <c r="H2156" s="5">
        <v>21.3</v>
      </c>
      <c r="I2156" s="5">
        <v>-213</v>
      </c>
      <c r="J2156" s="5">
        <v>-172326.60999999996</v>
      </c>
      <c r="K2156" s="5" t="str" cm="1">
        <f t="array" ref="K2156">_xlfn.LET(_xlpm.d,UPPER(TRIM(CLEAN(SUBSTITUTE(F2156,CHAR(160),"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57" spans="2:11" x14ac:dyDescent="0.25">
      <c r="B2157" s="21">
        <v>45779</v>
      </c>
      <c r="C2157" s="2" t="s">
        <v>1</v>
      </c>
      <c r="D2157" s="2" t="s">
        <v>789</v>
      </c>
      <c r="E2157" s="2" t="s">
        <v>74</v>
      </c>
      <c r="F2157" s="2" t="s">
        <v>1395</v>
      </c>
      <c r="G2157" s="5">
        <v>-3</v>
      </c>
      <c r="H2157" s="5">
        <v>21.3</v>
      </c>
      <c r="I2157" s="5">
        <v>-63.9</v>
      </c>
      <c r="J2157" s="5">
        <v>-172390.50999999995</v>
      </c>
      <c r="K2157" s="5" t="str" cm="1">
        <f t="array" ref="K2157">_xlfn.LET(_xlpm.d,UPPER(TRIM(CLEAN(SUBSTITUTE(F2157,CHAR(160),"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58" spans="2:11" x14ac:dyDescent="0.25">
      <c r="B2158" s="21">
        <v>45779</v>
      </c>
      <c r="C2158" s="2" t="s">
        <v>1</v>
      </c>
      <c r="D2158" s="2" t="s">
        <v>1684</v>
      </c>
      <c r="E2158" s="2" t="s">
        <v>926</v>
      </c>
      <c r="F2158" s="2" t="s">
        <v>1393</v>
      </c>
      <c r="G2158" s="5">
        <v>-19</v>
      </c>
      <c r="H2158" s="5">
        <v>21.3</v>
      </c>
      <c r="I2158" s="5">
        <v>-404.7</v>
      </c>
      <c r="J2158" s="5">
        <v>-172795.20999999996</v>
      </c>
      <c r="K2158" s="5" t="str" cm="1">
        <f t="array" ref="K2158">_xlfn.LET(_xlpm.d,UPPER(TRIM(CLEAN(SUBSTITUTE(F2158,CHAR(160),"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59" spans="2:11" x14ac:dyDescent="0.25">
      <c r="B2159" s="21">
        <v>45782</v>
      </c>
      <c r="C2159" s="2" t="s">
        <v>1</v>
      </c>
      <c r="D2159" s="2" t="s">
        <v>1685</v>
      </c>
      <c r="E2159" s="2" t="s">
        <v>791</v>
      </c>
      <c r="F2159" s="2" t="s">
        <v>1395</v>
      </c>
      <c r="G2159" s="5">
        <v>-3</v>
      </c>
      <c r="H2159" s="5">
        <v>21.3</v>
      </c>
      <c r="I2159" s="5">
        <v>-63.9</v>
      </c>
      <c r="J2159" s="5">
        <v>-172859.10999999996</v>
      </c>
      <c r="K2159" s="5" t="str" cm="1">
        <f t="array" ref="K2159">_xlfn.LET(_xlpm.d,UPPER(TRIM(CLEAN(SUBSTITUTE(F2159,CHAR(160),"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60" spans="2:11" x14ac:dyDescent="0.25">
      <c r="B2160" s="21">
        <v>45782</v>
      </c>
      <c r="C2160" s="2" t="s">
        <v>1</v>
      </c>
      <c r="D2160" s="2" t="s">
        <v>300</v>
      </c>
      <c r="E2160" s="2" t="s">
        <v>143</v>
      </c>
      <c r="F2160" s="2" t="s">
        <v>1393</v>
      </c>
      <c r="G2160" s="5">
        <v>-12</v>
      </c>
      <c r="H2160" s="5">
        <v>19.989999999999998</v>
      </c>
      <c r="I2160" s="5">
        <v>-239.88</v>
      </c>
      <c r="J2160" s="5">
        <v>-173098.98999999996</v>
      </c>
      <c r="K2160" s="5" t="str" cm="1">
        <f t="array" ref="K2160">_xlfn.LET(_xlpm.d,UPPER(TRIM(CLEAN(SUBSTITUTE(F2160,CHAR(160),"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61" spans="2:11" x14ac:dyDescent="0.25">
      <c r="B2161" s="21">
        <v>45782</v>
      </c>
      <c r="C2161" s="2" t="s">
        <v>1</v>
      </c>
      <c r="D2161" s="2" t="s">
        <v>400</v>
      </c>
      <c r="E2161" s="2" t="s">
        <v>49</v>
      </c>
      <c r="F2161" s="2" t="s">
        <v>1395</v>
      </c>
      <c r="G2161" s="5">
        <v>-31</v>
      </c>
      <c r="H2161" s="5">
        <v>21.3</v>
      </c>
      <c r="I2161" s="5">
        <v>-660.3</v>
      </c>
      <c r="J2161" s="5">
        <v>-173759.28999999995</v>
      </c>
      <c r="K2161" s="5" t="str" cm="1">
        <f t="array" ref="K2161">_xlfn.LET(_xlpm.d,UPPER(TRIM(CLEAN(SUBSTITUTE(F2161,CHAR(160),"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62" spans="2:11" x14ac:dyDescent="0.25">
      <c r="B2162" s="21">
        <v>45783</v>
      </c>
      <c r="C2162" s="2" t="s">
        <v>1</v>
      </c>
      <c r="D2162" s="2" t="s">
        <v>1686</v>
      </c>
      <c r="E2162" s="2" t="s">
        <v>446</v>
      </c>
      <c r="F2162" s="2" t="s">
        <v>1395</v>
      </c>
      <c r="G2162" s="5">
        <v>-28</v>
      </c>
      <c r="H2162" s="5">
        <v>21.3</v>
      </c>
      <c r="I2162" s="5">
        <v>-596.4</v>
      </c>
      <c r="J2162" s="5">
        <v>-174355.68999999994</v>
      </c>
      <c r="K2162" s="5" t="str" cm="1">
        <f t="array" ref="K2162">_xlfn.LET(_xlpm.d,UPPER(TRIM(CLEAN(SUBSTITUTE(F2162,CHAR(160),"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63" spans="2:11" x14ac:dyDescent="0.25">
      <c r="B2163" s="21">
        <v>45783</v>
      </c>
      <c r="C2163" s="2" t="s">
        <v>1</v>
      </c>
      <c r="D2163" s="2" t="s">
        <v>1332</v>
      </c>
      <c r="E2163" s="2" t="s">
        <v>14</v>
      </c>
      <c r="F2163" s="2" t="s">
        <v>1395</v>
      </c>
      <c r="G2163" s="5">
        <v>-26</v>
      </c>
      <c r="H2163" s="5">
        <v>21.3</v>
      </c>
      <c r="I2163" s="5">
        <v>-553.79999999999995</v>
      </c>
      <c r="J2163" s="5">
        <v>-174909.48999999993</v>
      </c>
      <c r="K2163" s="5" t="str" cm="1">
        <f t="array" ref="K2163">_xlfn.LET(_xlpm.d,UPPER(TRIM(CLEAN(SUBSTITUTE(F2163,CHAR(160),"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64" spans="2:11" x14ac:dyDescent="0.25">
      <c r="B2164" s="21">
        <v>45783</v>
      </c>
      <c r="C2164" s="2" t="s">
        <v>1</v>
      </c>
      <c r="D2164" s="2" t="s">
        <v>969</v>
      </c>
      <c r="E2164" s="2" t="s">
        <v>148</v>
      </c>
      <c r="F2164" s="2" t="s">
        <v>1395</v>
      </c>
      <c r="G2164" s="5">
        <v>-4</v>
      </c>
      <c r="H2164" s="5">
        <v>21.3</v>
      </c>
      <c r="I2164" s="5">
        <v>-85.2</v>
      </c>
      <c r="J2164" s="5">
        <v>-174994.68999999994</v>
      </c>
      <c r="K2164" s="5" t="str" cm="1">
        <f t="array" ref="K2164">_xlfn.LET(_xlpm.d,UPPER(TRIM(CLEAN(SUBSTITUTE(F2164,CHAR(160),"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65" spans="2:11" x14ac:dyDescent="0.25">
      <c r="B2165" s="21">
        <v>45783</v>
      </c>
      <c r="C2165" s="2" t="s">
        <v>1</v>
      </c>
      <c r="D2165" s="2" t="s">
        <v>1687</v>
      </c>
      <c r="E2165" s="2" t="s">
        <v>95</v>
      </c>
      <c r="F2165" s="2" t="s">
        <v>1395</v>
      </c>
      <c r="G2165" s="5">
        <v>-10</v>
      </c>
      <c r="H2165" s="5">
        <v>21.3</v>
      </c>
      <c r="I2165" s="5">
        <v>-213</v>
      </c>
      <c r="J2165" s="5">
        <v>-175207.68999999994</v>
      </c>
      <c r="K2165" s="5" t="str" cm="1">
        <f t="array" ref="K2165">_xlfn.LET(_xlpm.d,UPPER(TRIM(CLEAN(SUBSTITUTE(F2165,CHAR(160),"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66" spans="2:11" x14ac:dyDescent="0.25">
      <c r="B2166" s="21">
        <v>45783</v>
      </c>
      <c r="C2166" s="2" t="s">
        <v>1</v>
      </c>
      <c r="D2166" s="2" t="s">
        <v>1688</v>
      </c>
      <c r="E2166" s="2" t="s">
        <v>9</v>
      </c>
      <c r="F2166" s="2" t="s">
        <v>1395</v>
      </c>
      <c r="G2166" s="5">
        <v>-4</v>
      </c>
      <c r="H2166" s="5">
        <v>21.3</v>
      </c>
      <c r="I2166" s="5">
        <v>-85.2</v>
      </c>
      <c r="J2166" s="5">
        <v>-175292.88999999996</v>
      </c>
      <c r="K2166" s="5" t="str" cm="1">
        <f t="array" ref="K2166">_xlfn.LET(_xlpm.d,UPPER(TRIM(CLEAN(SUBSTITUTE(F2166,CHAR(160),"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67" spans="2:11" x14ac:dyDescent="0.25">
      <c r="B2167" s="21">
        <v>45783</v>
      </c>
      <c r="C2167" s="2" t="s">
        <v>1</v>
      </c>
      <c r="D2167" s="2" t="s">
        <v>402</v>
      </c>
      <c r="E2167" s="2" t="s">
        <v>403</v>
      </c>
      <c r="F2167" s="2" t="s">
        <v>1395</v>
      </c>
      <c r="G2167" s="5">
        <v>-3</v>
      </c>
      <c r="H2167" s="5">
        <v>21.3</v>
      </c>
      <c r="I2167" s="5">
        <v>-63.9</v>
      </c>
      <c r="J2167" s="5">
        <v>-175356.78999999995</v>
      </c>
      <c r="K2167" s="5" t="str" cm="1">
        <f t="array" ref="K2167">_xlfn.LET(_xlpm.d,UPPER(TRIM(CLEAN(SUBSTITUTE(F2167,CHAR(160),"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68" spans="2:11" x14ac:dyDescent="0.25">
      <c r="B2168" s="21">
        <v>45783</v>
      </c>
      <c r="C2168" s="2" t="s">
        <v>1</v>
      </c>
      <c r="D2168" s="2" t="s">
        <v>1689</v>
      </c>
      <c r="E2168" s="2" t="s">
        <v>159</v>
      </c>
      <c r="F2168" s="2" t="s">
        <v>1395</v>
      </c>
      <c r="G2168" s="5">
        <v>-5</v>
      </c>
      <c r="H2168" s="5">
        <v>21.3</v>
      </c>
      <c r="I2168" s="5">
        <v>-106.5</v>
      </c>
      <c r="J2168" s="5">
        <v>-175463.28999999995</v>
      </c>
      <c r="K2168" s="5" t="str" cm="1">
        <f t="array" ref="K2168">_xlfn.LET(_xlpm.d,UPPER(TRIM(CLEAN(SUBSTITUTE(F2168,CHAR(160),"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69" spans="2:11" x14ac:dyDescent="0.25">
      <c r="B2169" s="21">
        <v>45784</v>
      </c>
      <c r="C2169" s="2" t="s">
        <v>1</v>
      </c>
      <c r="D2169" s="2" t="s">
        <v>1690</v>
      </c>
      <c r="E2169" s="2" t="s">
        <v>1611</v>
      </c>
      <c r="F2169" s="2" t="s">
        <v>1393</v>
      </c>
      <c r="G2169" s="5">
        <v>-15</v>
      </c>
      <c r="H2169" s="5">
        <v>19.989999999999998</v>
      </c>
      <c r="I2169" s="5">
        <v>-299.85000000000002</v>
      </c>
      <c r="J2169" s="5">
        <v>-175763.13999999996</v>
      </c>
      <c r="K2169" s="5" t="str" cm="1">
        <f t="array" ref="K2169">_xlfn.LET(_xlpm.d,UPPER(TRIM(CLEAN(SUBSTITUTE(F2169,CHAR(160),"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70" spans="2:11" x14ac:dyDescent="0.25">
      <c r="B2170" s="21">
        <v>45784</v>
      </c>
      <c r="C2170" s="2" t="s">
        <v>1</v>
      </c>
      <c r="D2170" s="2" t="s">
        <v>973</v>
      </c>
      <c r="E2170" s="2" t="s">
        <v>5</v>
      </c>
      <c r="F2170" s="2" t="s">
        <v>1393</v>
      </c>
      <c r="G2170" s="5">
        <v>-3</v>
      </c>
      <c r="H2170" s="5">
        <v>19.989999999999998</v>
      </c>
      <c r="I2170" s="5">
        <v>-59.97</v>
      </c>
      <c r="J2170" s="5">
        <v>-175823.10999999996</v>
      </c>
      <c r="K2170" s="5" t="str" cm="1">
        <f t="array" ref="K2170">_xlfn.LET(_xlpm.d,UPPER(TRIM(CLEAN(SUBSTITUTE(F2170,CHAR(160),"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71" spans="2:11" x14ac:dyDescent="0.25">
      <c r="B2171" s="21">
        <v>45784</v>
      </c>
      <c r="C2171" s="2" t="s">
        <v>1</v>
      </c>
      <c r="D2171" s="2" t="s">
        <v>404</v>
      </c>
      <c r="E2171" s="2" t="s">
        <v>58</v>
      </c>
      <c r="F2171" s="2" t="s">
        <v>1395</v>
      </c>
      <c r="G2171" s="5">
        <v>-60</v>
      </c>
      <c r="H2171" s="5">
        <v>21.3</v>
      </c>
      <c r="I2171" s="5">
        <v>-1278</v>
      </c>
      <c r="J2171" s="5">
        <v>-177101.10999999996</v>
      </c>
      <c r="K2171" s="5" t="str" cm="1">
        <f t="array" ref="K2171">_xlfn.LET(_xlpm.d,UPPER(TRIM(CLEAN(SUBSTITUTE(F2171,CHAR(160),"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72" spans="2:11" x14ac:dyDescent="0.25">
      <c r="B2172" s="21">
        <v>45785</v>
      </c>
      <c r="C2172" s="2" t="s">
        <v>1</v>
      </c>
      <c r="D2172" s="2" t="s">
        <v>162</v>
      </c>
      <c r="E2172" s="2" t="s">
        <v>163</v>
      </c>
      <c r="F2172" s="2" t="s">
        <v>1395</v>
      </c>
      <c r="G2172" s="5">
        <v>-17</v>
      </c>
      <c r="H2172" s="5">
        <v>21.29</v>
      </c>
      <c r="I2172" s="5">
        <v>-361.93</v>
      </c>
      <c r="J2172" s="5">
        <v>-177463.03999999995</v>
      </c>
      <c r="K2172" s="5" t="str" cm="1">
        <f t="array" ref="K2172">_xlfn.LET(_xlpm.d,UPPER(TRIM(CLEAN(SUBSTITUTE(F2172,CHAR(160),"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73" spans="2:11" x14ac:dyDescent="0.25">
      <c r="B2173" s="21">
        <v>45785</v>
      </c>
      <c r="C2173" s="2" t="s">
        <v>1</v>
      </c>
      <c r="D2173" s="2" t="s">
        <v>1691</v>
      </c>
      <c r="E2173" s="2" t="s">
        <v>791</v>
      </c>
      <c r="F2173" s="2" t="s">
        <v>1395</v>
      </c>
      <c r="G2173" s="5">
        <v>-16</v>
      </c>
      <c r="H2173" s="5">
        <v>21.3</v>
      </c>
      <c r="I2173" s="5">
        <v>-340.8</v>
      </c>
      <c r="J2173" s="5">
        <v>-177803.83999999994</v>
      </c>
      <c r="K2173" s="5" t="str" cm="1">
        <f t="array" ref="K2173">_xlfn.LET(_xlpm.d,UPPER(TRIM(CLEAN(SUBSTITUTE(F2173,CHAR(160),"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74" spans="2:11" x14ac:dyDescent="0.25">
      <c r="B2174" s="21">
        <v>45785</v>
      </c>
      <c r="C2174" s="2" t="s">
        <v>1</v>
      </c>
      <c r="D2174" s="2" t="s">
        <v>1692</v>
      </c>
      <c r="E2174" s="2" t="s">
        <v>74</v>
      </c>
      <c r="F2174" s="2" t="s">
        <v>1395</v>
      </c>
      <c r="G2174" s="5">
        <v>-10</v>
      </c>
      <c r="H2174" s="5">
        <v>21.3</v>
      </c>
      <c r="I2174" s="5">
        <v>-213</v>
      </c>
      <c r="J2174" s="5">
        <v>-178016.83999999994</v>
      </c>
      <c r="K2174" s="5" t="str" cm="1">
        <f t="array" ref="K2174">_xlfn.LET(_xlpm.d,UPPER(TRIM(CLEAN(SUBSTITUTE(F2174,CHAR(160),"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75" spans="2:11" x14ac:dyDescent="0.25">
      <c r="B2175" s="21">
        <v>45785</v>
      </c>
      <c r="C2175" s="2" t="s">
        <v>1</v>
      </c>
      <c r="D2175" s="2" t="s">
        <v>1693</v>
      </c>
      <c r="E2175" s="2" t="s">
        <v>324</v>
      </c>
      <c r="F2175" s="2" t="s">
        <v>1393</v>
      </c>
      <c r="G2175" s="5">
        <v>-5</v>
      </c>
      <c r="H2175" s="5">
        <v>19.989999999999998</v>
      </c>
      <c r="I2175" s="5">
        <v>-99.95</v>
      </c>
      <c r="J2175" s="5">
        <v>-178116.78999999995</v>
      </c>
      <c r="K2175" s="5" t="str" cm="1">
        <f t="array" ref="K2175">_xlfn.LET(_xlpm.d,UPPER(TRIM(CLEAN(SUBSTITUTE(F2175,CHAR(160),"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76" spans="2:11" x14ac:dyDescent="0.25">
      <c r="B2176" s="21">
        <v>45785</v>
      </c>
      <c r="C2176" s="2" t="s">
        <v>1</v>
      </c>
      <c r="D2176" s="2" t="s">
        <v>1694</v>
      </c>
      <c r="E2176" s="2" t="s">
        <v>595</v>
      </c>
      <c r="F2176" s="2" t="s">
        <v>1395</v>
      </c>
      <c r="G2176" s="5">
        <v>-4</v>
      </c>
      <c r="H2176" s="5">
        <v>21.3</v>
      </c>
      <c r="I2176" s="5">
        <v>-85.2</v>
      </c>
      <c r="J2176" s="5">
        <v>-178201.98999999996</v>
      </c>
      <c r="K2176" s="5" t="str" cm="1">
        <f t="array" ref="K2176">_xlfn.LET(_xlpm.d,UPPER(TRIM(CLEAN(SUBSTITUTE(F2176,CHAR(160),"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77" spans="2:11" x14ac:dyDescent="0.25">
      <c r="B2177" s="21">
        <v>45785</v>
      </c>
      <c r="C2177" s="2" t="s">
        <v>1</v>
      </c>
      <c r="D2177" s="2" t="s">
        <v>1333</v>
      </c>
      <c r="E2177" s="2" t="s">
        <v>19</v>
      </c>
      <c r="F2177" s="2" t="s">
        <v>1395</v>
      </c>
      <c r="G2177" s="5">
        <v>-22</v>
      </c>
      <c r="H2177" s="5">
        <v>21.3</v>
      </c>
      <c r="I2177" s="5">
        <v>-468.6</v>
      </c>
      <c r="J2177" s="5">
        <v>-178670.58999999997</v>
      </c>
      <c r="K2177" s="5" t="str" cm="1">
        <f t="array" ref="K2177">_xlfn.LET(_xlpm.d,UPPER(TRIM(CLEAN(SUBSTITUTE(F2177,CHAR(160),"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78" spans="2:11" x14ac:dyDescent="0.25">
      <c r="B2178" s="21">
        <v>45785</v>
      </c>
      <c r="C2178" s="2" t="s">
        <v>1</v>
      </c>
      <c r="D2178" s="2" t="s">
        <v>407</v>
      </c>
      <c r="E2178" s="2" t="s">
        <v>99</v>
      </c>
      <c r="F2178" s="2" t="s">
        <v>1395</v>
      </c>
      <c r="G2178" s="5">
        <v>-5</v>
      </c>
      <c r="H2178" s="5">
        <v>21.3</v>
      </c>
      <c r="I2178" s="5">
        <v>-106.5</v>
      </c>
      <c r="J2178" s="5">
        <v>-178777.08999999997</v>
      </c>
      <c r="K2178" s="5" t="str" cm="1">
        <f t="array" ref="K2178">_xlfn.LET(_xlpm.d,UPPER(TRIM(CLEAN(SUBSTITUTE(F2178,CHAR(160),"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79" spans="2:11" x14ac:dyDescent="0.25">
      <c r="B2179" s="21">
        <v>45785</v>
      </c>
      <c r="C2179" s="2" t="s">
        <v>1</v>
      </c>
      <c r="D2179" s="2" t="s">
        <v>1695</v>
      </c>
      <c r="E2179" s="2" t="s">
        <v>99</v>
      </c>
      <c r="F2179" s="2" t="s">
        <v>1395</v>
      </c>
      <c r="G2179" s="5">
        <v>-10</v>
      </c>
      <c r="H2179" s="5">
        <v>21.3</v>
      </c>
      <c r="I2179" s="5">
        <v>-213</v>
      </c>
      <c r="J2179" s="5">
        <v>-178990.08999999997</v>
      </c>
      <c r="K2179" s="5" t="str" cm="1">
        <f t="array" ref="K2179">_xlfn.LET(_xlpm.d,UPPER(TRIM(CLEAN(SUBSTITUTE(F2179,CHAR(160),"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80" spans="2:11" x14ac:dyDescent="0.25">
      <c r="B2180" s="21">
        <v>45786</v>
      </c>
      <c r="C2180" s="2" t="s">
        <v>1</v>
      </c>
      <c r="D2180" s="2" t="s">
        <v>1696</v>
      </c>
      <c r="E2180" s="2" t="s">
        <v>202</v>
      </c>
      <c r="F2180" s="2" t="s">
        <v>1395</v>
      </c>
      <c r="G2180" s="5">
        <v>-8</v>
      </c>
      <c r="H2180" s="5">
        <v>21.3</v>
      </c>
      <c r="I2180" s="5">
        <v>-170.4</v>
      </c>
      <c r="J2180" s="5">
        <v>-179160.48999999996</v>
      </c>
      <c r="K2180" s="5" t="str" cm="1">
        <f t="array" ref="K2180">_xlfn.LET(_xlpm.d,UPPER(TRIM(CLEAN(SUBSTITUTE(F2180,CHAR(160),"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81" spans="2:11" x14ac:dyDescent="0.25">
      <c r="B2181" s="21">
        <v>45786</v>
      </c>
      <c r="C2181" s="2" t="s">
        <v>1</v>
      </c>
      <c r="D2181" s="2" t="s">
        <v>975</v>
      </c>
      <c r="E2181" s="2" t="s">
        <v>110</v>
      </c>
      <c r="F2181" s="2" t="s">
        <v>1395</v>
      </c>
      <c r="G2181" s="5">
        <v>-21</v>
      </c>
      <c r="H2181" s="5">
        <v>21.3</v>
      </c>
      <c r="I2181" s="5">
        <v>-447.3</v>
      </c>
      <c r="J2181" s="5">
        <v>-179607.78999999995</v>
      </c>
      <c r="K2181" s="5" t="str" cm="1">
        <f t="array" ref="K2181">_xlfn.LET(_xlpm.d,UPPER(TRIM(CLEAN(SUBSTITUTE(F2181,CHAR(160),"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82" spans="2:11" x14ac:dyDescent="0.25">
      <c r="B2182" s="21">
        <v>45786</v>
      </c>
      <c r="C2182" s="2" t="s">
        <v>1</v>
      </c>
      <c r="D2182" s="2" t="s">
        <v>164</v>
      </c>
      <c r="E2182" s="2" t="s">
        <v>82</v>
      </c>
      <c r="F2182" s="2" t="s">
        <v>1395</v>
      </c>
      <c r="G2182" s="5">
        <v>-10</v>
      </c>
      <c r="H2182" s="5">
        <v>21.3</v>
      </c>
      <c r="I2182" s="5">
        <v>-213</v>
      </c>
      <c r="J2182" s="5">
        <v>-179820.78999999995</v>
      </c>
      <c r="K2182" s="5" t="str" cm="1">
        <f t="array" ref="K2182">_xlfn.LET(_xlpm.d,UPPER(TRIM(CLEAN(SUBSTITUTE(F2182,CHAR(160),"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83" spans="2:11" x14ac:dyDescent="0.25">
      <c r="B2183" s="21">
        <v>45786</v>
      </c>
      <c r="C2183" s="2" t="s">
        <v>1</v>
      </c>
      <c r="D2183" s="2" t="s">
        <v>1697</v>
      </c>
      <c r="E2183" s="2" t="s">
        <v>9</v>
      </c>
      <c r="F2183" s="2" t="s">
        <v>1395</v>
      </c>
      <c r="G2183" s="5">
        <v>-1</v>
      </c>
      <c r="H2183" s="5">
        <v>21.3</v>
      </c>
      <c r="I2183" s="5">
        <v>-21.3</v>
      </c>
      <c r="J2183" s="5">
        <v>-179842.08999999994</v>
      </c>
      <c r="K2183" s="5" t="str" cm="1">
        <f t="array" ref="K2183">_xlfn.LET(_xlpm.d,UPPER(TRIM(CLEAN(SUBSTITUTE(F2183,CHAR(160),"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84" spans="2:11" x14ac:dyDescent="0.25">
      <c r="B2184" s="21">
        <v>45786</v>
      </c>
      <c r="C2184" s="2" t="s">
        <v>1</v>
      </c>
      <c r="D2184" s="2" t="s">
        <v>408</v>
      </c>
      <c r="E2184" s="2" t="s">
        <v>24</v>
      </c>
      <c r="F2184" s="2" t="s">
        <v>1395</v>
      </c>
      <c r="G2184" s="5">
        <v>-10</v>
      </c>
      <c r="H2184" s="5">
        <v>21.3</v>
      </c>
      <c r="I2184" s="5">
        <v>-213</v>
      </c>
      <c r="J2184" s="5">
        <v>-180055.08999999994</v>
      </c>
      <c r="K2184" s="5" t="str" cm="1">
        <f t="array" ref="K2184">_xlfn.LET(_xlpm.d,UPPER(TRIM(CLEAN(SUBSTITUTE(F2184,CHAR(160),"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85" spans="2:11" x14ac:dyDescent="0.25">
      <c r="B2185" s="21">
        <v>45786</v>
      </c>
      <c r="C2185" s="2" t="s">
        <v>1</v>
      </c>
      <c r="D2185" s="2" t="s">
        <v>409</v>
      </c>
      <c r="E2185" s="2" t="s">
        <v>24</v>
      </c>
      <c r="F2185" s="2" t="s">
        <v>1395</v>
      </c>
      <c r="G2185" s="5">
        <v>-10</v>
      </c>
      <c r="H2185" s="5">
        <v>21.3</v>
      </c>
      <c r="I2185" s="5">
        <v>-213</v>
      </c>
      <c r="J2185" s="5">
        <v>-180268.08999999994</v>
      </c>
      <c r="K2185" s="5" t="str" cm="1">
        <f t="array" ref="K2185">_xlfn.LET(_xlpm.d,UPPER(TRIM(CLEAN(SUBSTITUTE(F2185,CHAR(160),"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86" spans="2:11" x14ac:dyDescent="0.25">
      <c r="B2186" s="21">
        <v>45786</v>
      </c>
      <c r="C2186" s="2" t="s">
        <v>1</v>
      </c>
      <c r="D2186" s="2" t="s">
        <v>1698</v>
      </c>
      <c r="E2186" s="2" t="s">
        <v>3</v>
      </c>
      <c r="F2186" s="2" t="s">
        <v>1393</v>
      </c>
      <c r="G2186" s="5">
        <v>-6</v>
      </c>
      <c r="H2186" s="5">
        <v>18.989999999999998</v>
      </c>
      <c r="I2186" s="5">
        <v>-113.94</v>
      </c>
      <c r="J2186" s="5">
        <v>-180382.02999999994</v>
      </c>
      <c r="K2186" s="5" t="str" cm="1">
        <f t="array" ref="K2186">_xlfn.LET(_xlpm.d,UPPER(TRIM(CLEAN(SUBSTITUTE(F2186,CHAR(160),"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87" spans="2:11" x14ac:dyDescent="0.25">
      <c r="B2187" s="21">
        <v>45789</v>
      </c>
      <c r="C2187" s="2" t="s">
        <v>1</v>
      </c>
      <c r="D2187" s="2" t="s">
        <v>978</v>
      </c>
      <c r="E2187" s="2" t="s">
        <v>465</v>
      </c>
      <c r="F2187" s="2" t="s">
        <v>1416</v>
      </c>
      <c r="G2187" s="5">
        <v>-8</v>
      </c>
      <c r="H2187" s="5">
        <v>21.3</v>
      </c>
      <c r="I2187" s="5">
        <v>-170.4</v>
      </c>
      <c r="J2187" s="5">
        <v>-180552.42999999993</v>
      </c>
      <c r="K2187" s="5" t="str" cm="1">
        <f t="array" ref="K2187">_xlfn.LET(_xlpm.d,UPPER(TRIM(CLEAN(SUBSTITUTE(F2187,CHAR(160),"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88" spans="2:11" x14ac:dyDescent="0.25">
      <c r="B2188" s="21">
        <v>45789</v>
      </c>
      <c r="C2188" s="2" t="s">
        <v>1</v>
      </c>
      <c r="D2188" s="2" t="s">
        <v>1699</v>
      </c>
      <c r="E2188" s="2" t="s">
        <v>53</v>
      </c>
      <c r="F2188" s="2" t="s">
        <v>1395</v>
      </c>
      <c r="G2188" s="5">
        <v>-20</v>
      </c>
      <c r="H2188" s="5">
        <v>21.3</v>
      </c>
      <c r="I2188" s="5">
        <v>-426</v>
      </c>
      <c r="J2188" s="5">
        <v>-180978.42999999993</v>
      </c>
      <c r="K2188" s="5" t="str" cm="1">
        <f t="array" ref="K2188">_xlfn.LET(_xlpm.d,UPPER(TRIM(CLEAN(SUBSTITUTE(F2188,CHAR(160),"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89" spans="2:11" x14ac:dyDescent="0.25">
      <c r="B2189" s="21">
        <v>45790</v>
      </c>
      <c r="C2189" s="2" t="s">
        <v>1</v>
      </c>
      <c r="D2189" s="2" t="s">
        <v>1335</v>
      </c>
      <c r="E2189" s="2" t="s">
        <v>32</v>
      </c>
      <c r="F2189" s="2" t="s">
        <v>1395</v>
      </c>
      <c r="G2189" s="5">
        <v>-36</v>
      </c>
      <c r="H2189" s="5">
        <v>21.3</v>
      </c>
      <c r="I2189" s="5">
        <v>-766.8</v>
      </c>
      <c r="J2189" s="5">
        <v>-181745.22999999992</v>
      </c>
      <c r="K2189" s="5" t="str" cm="1">
        <f t="array" ref="K2189">_xlfn.LET(_xlpm.d,UPPER(TRIM(CLEAN(SUBSTITUTE(F2189,CHAR(160),"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90" spans="2:11" x14ac:dyDescent="0.25">
      <c r="B2190" s="21">
        <v>45790</v>
      </c>
      <c r="C2190" s="2" t="s">
        <v>1</v>
      </c>
      <c r="D2190" s="2" t="s">
        <v>1700</v>
      </c>
      <c r="E2190" s="2" t="s">
        <v>3</v>
      </c>
      <c r="F2190" s="2" t="s">
        <v>1393</v>
      </c>
      <c r="G2190" s="5">
        <v>-1</v>
      </c>
      <c r="H2190" s="5">
        <v>18.989999999999998</v>
      </c>
      <c r="I2190" s="5">
        <v>-18.989999999999998</v>
      </c>
      <c r="J2190" s="5">
        <v>-181764.21999999991</v>
      </c>
      <c r="K2190" s="5" t="str" cm="1">
        <f t="array" ref="K2190">_xlfn.LET(_xlpm.d,UPPER(TRIM(CLEAN(SUBSTITUTE(F2190,CHAR(160),"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91" spans="2:11" x14ac:dyDescent="0.25">
      <c r="B2191" s="21">
        <v>45790</v>
      </c>
      <c r="C2191" s="2" t="s">
        <v>1</v>
      </c>
      <c r="D2191" s="2" t="s">
        <v>410</v>
      </c>
      <c r="E2191" s="2" t="s">
        <v>89</v>
      </c>
      <c r="F2191" s="2" t="s">
        <v>1395</v>
      </c>
      <c r="G2191" s="5">
        <v>-2</v>
      </c>
      <c r="H2191" s="5">
        <v>21.3</v>
      </c>
      <c r="I2191" s="5">
        <v>-42.6</v>
      </c>
      <c r="J2191" s="5">
        <v>-181806.81999999992</v>
      </c>
      <c r="K2191" s="5" t="str" cm="1">
        <f t="array" ref="K2191">_xlfn.LET(_xlpm.d,UPPER(TRIM(CLEAN(SUBSTITUTE(F2191,CHAR(160),"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92" spans="2:11" x14ac:dyDescent="0.25">
      <c r="B2192" s="21">
        <v>45791</v>
      </c>
      <c r="C2192" s="2" t="s">
        <v>1</v>
      </c>
      <c r="D2192" s="2" t="s">
        <v>166</v>
      </c>
      <c r="E2192" s="2" t="s">
        <v>129</v>
      </c>
      <c r="F2192" s="2" t="s">
        <v>1395</v>
      </c>
      <c r="G2192" s="5">
        <v>-26</v>
      </c>
      <c r="H2192" s="5">
        <v>21.3</v>
      </c>
      <c r="I2192" s="5">
        <v>-553.79999999999995</v>
      </c>
      <c r="J2192" s="5">
        <v>-182360.61999999991</v>
      </c>
      <c r="K2192" s="5" t="str" cm="1">
        <f t="array" ref="K2192">_xlfn.LET(_xlpm.d,UPPER(TRIM(CLEAN(SUBSTITUTE(F2192,CHAR(160),"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93" spans="2:11" x14ac:dyDescent="0.25">
      <c r="B2193" s="21">
        <v>45791</v>
      </c>
      <c r="C2193" s="2" t="s">
        <v>1</v>
      </c>
      <c r="D2193" s="2" t="s">
        <v>167</v>
      </c>
      <c r="E2193" s="2" t="s">
        <v>58</v>
      </c>
      <c r="F2193" s="2" t="s">
        <v>1416</v>
      </c>
      <c r="G2193" s="5">
        <v>-15</v>
      </c>
      <c r="H2193" s="5">
        <v>21.3</v>
      </c>
      <c r="I2193" s="5">
        <v>-319.5</v>
      </c>
      <c r="J2193" s="5">
        <v>-182680.11999999991</v>
      </c>
      <c r="K2193" s="5" t="str" cm="1">
        <f t="array" ref="K2193">_xlfn.LET(_xlpm.d,UPPER(TRIM(CLEAN(SUBSTITUTE(F2193,CHAR(160),"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94" spans="2:11" x14ac:dyDescent="0.25">
      <c r="B2194" s="21">
        <v>45791</v>
      </c>
      <c r="C2194" s="2" t="s">
        <v>1</v>
      </c>
      <c r="D2194" s="2" t="s">
        <v>1701</v>
      </c>
      <c r="E2194" s="2" t="s">
        <v>816</v>
      </c>
      <c r="F2194" s="2" t="s">
        <v>1393</v>
      </c>
      <c r="G2194" s="5">
        <v>-4</v>
      </c>
      <c r="H2194" s="5">
        <v>21.3</v>
      </c>
      <c r="I2194" s="5">
        <v>-85.2</v>
      </c>
      <c r="J2194" s="5">
        <v>-182765.31999999992</v>
      </c>
      <c r="K2194" s="5" t="str" cm="1">
        <f t="array" ref="K2194">_xlfn.LET(_xlpm.d,UPPER(TRIM(CLEAN(SUBSTITUTE(F2194,CHAR(160),"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95" spans="2:11" x14ac:dyDescent="0.25">
      <c r="B2195" s="21">
        <v>45791</v>
      </c>
      <c r="C2195" s="2" t="s">
        <v>1</v>
      </c>
      <c r="D2195" s="2" t="s">
        <v>1702</v>
      </c>
      <c r="E2195" s="2" t="s">
        <v>816</v>
      </c>
      <c r="F2195" s="2" t="s">
        <v>1393</v>
      </c>
      <c r="G2195" s="5">
        <v>-1</v>
      </c>
      <c r="H2195" s="5">
        <v>21.3</v>
      </c>
      <c r="I2195" s="5">
        <v>-21.3</v>
      </c>
      <c r="J2195" s="5">
        <v>-182786.61999999991</v>
      </c>
      <c r="K2195" s="5" t="str" cm="1">
        <f t="array" ref="K2195">_xlfn.LET(_xlpm.d,UPPER(TRIM(CLEAN(SUBSTITUTE(F2195,CHAR(160),"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96" spans="2:11" x14ac:dyDescent="0.25">
      <c r="B2196" s="21">
        <v>45791</v>
      </c>
      <c r="C2196" s="2" t="s">
        <v>1</v>
      </c>
      <c r="D2196" s="2" t="s">
        <v>1703</v>
      </c>
      <c r="E2196" s="2" t="s">
        <v>40</v>
      </c>
      <c r="F2196" s="2" t="s">
        <v>1395</v>
      </c>
      <c r="G2196" s="5">
        <v>-5</v>
      </c>
      <c r="H2196" s="5">
        <v>21.3</v>
      </c>
      <c r="I2196" s="5">
        <v>-106.5</v>
      </c>
      <c r="J2196" s="5">
        <v>-182893.11999999991</v>
      </c>
      <c r="K2196" s="5" t="str" cm="1">
        <f t="array" ref="K2196">_xlfn.LET(_xlpm.d,UPPER(TRIM(CLEAN(SUBSTITUTE(F2196,CHAR(160),"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97" spans="2:11" x14ac:dyDescent="0.25">
      <c r="B2197" s="21">
        <v>45791</v>
      </c>
      <c r="C2197" s="2" t="s">
        <v>1</v>
      </c>
      <c r="D2197" s="2" t="s">
        <v>810</v>
      </c>
      <c r="E2197" s="2" t="s">
        <v>807</v>
      </c>
      <c r="F2197" s="2" t="s">
        <v>1393</v>
      </c>
      <c r="G2197" s="5">
        <v>-2</v>
      </c>
      <c r="H2197" s="5">
        <v>21.3</v>
      </c>
      <c r="I2197" s="5">
        <v>-42.6</v>
      </c>
      <c r="J2197" s="5">
        <v>-182935.71999999991</v>
      </c>
      <c r="K2197" s="5" t="str" cm="1">
        <f t="array" ref="K2197">_xlfn.LET(_xlpm.d,UPPER(TRIM(CLEAN(SUBSTITUTE(F2197,CHAR(160),"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98" spans="2:11" x14ac:dyDescent="0.25">
      <c r="B2198" s="21">
        <v>45792</v>
      </c>
      <c r="C2198" s="2" t="s">
        <v>1</v>
      </c>
      <c r="D2198" s="2" t="s">
        <v>1704</v>
      </c>
      <c r="E2198" s="2" t="s">
        <v>801</v>
      </c>
      <c r="F2198" s="2" t="s">
        <v>1538</v>
      </c>
      <c r="G2198" s="5">
        <v>-1</v>
      </c>
      <c r="H2198" s="5">
        <v>20.9</v>
      </c>
      <c r="I2198" s="5">
        <v>-20.9</v>
      </c>
      <c r="J2198" s="5">
        <v>-182956.61999999991</v>
      </c>
      <c r="K2198" s="5" t="str" cm="1">
        <f t="array" ref="K2198">_xlfn.LET(_xlpm.d,UPPER(TRIM(CLEAN(SUBSTITUTE(F2198,CHAR(160),"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199" spans="2:11" x14ac:dyDescent="0.25">
      <c r="B2199" s="21">
        <v>45792</v>
      </c>
      <c r="C2199" s="2" t="s">
        <v>1</v>
      </c>
      <c r="D2199" s="2" t="s">
        <v>1705</v>
      </c>
      <c r="E2199" s="2" t="s">
        <v>324</v>
      </c>
      <c r="F2199" s="2" t="s">
        <v>1393</v>
      </c>
      <c r="G2199" s="5">
        <v>-2</v>
      </c>
      <c r="H2199" s="5">
        <v>19.989999999999998</v>
      </c>
      <c r="I2199" s="5">
        <v>-39.979999999999997</v>
      </c>
      <c r="J2199" s="5">
        <v>-182996.59999999992</v>
      </c>
      <c r="K2199" s="5" t="str" cm="1">
        <f t="array" ref="K2199">_xlfn.LET(_xlpm.d,UPPER(TRIM(CLEAN(SUBSTITUTE(F2199,CHAR(160),"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00" spans="2:11" x14ac:dyDescent="0.25">
      <c r="B2200" s="21">
        <v>45793</v>
      </c>
      <c r="C2200" s="2" t="s">
        <v>1</v>
      </c>
      <c r="D2200" s="2" t="s">
        <v>1706</v>
      </c>
      <c r="E2200" s="2" t="s">
        <v>76</v>
      </c>
      <c r="F2200" s="2" t="s">
        <v>1395</v>
      </c>
      <c r="G2200" s="5">
        <v>-11</v>
      </c>
      <c r="H2200" s="5">
        <v>21.3</v>
      </c>
      <c r="I2200" s="5">
        <v>-234.3</v>
      </c>
      <c r="J2200" s="5">
        <v>-183230.89999999991</v>
      </c>
      <c r="K2200" s="5" t="str" cm="1">
        <f t="array" ref="K2200">_xlfn.LET(_xlpm.d,UPPER(TRIM(CLEAN(SUBSTITUTE(F2200,CHAR(160),"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01" spans="2:11" x14ac:dyDescent="0.25">
      <c r="B2201" s="21">
        <v>45793</v>
      </c>
      <c r="C2201" s="2" t="s">
        <v>1</v>
      </c>
      <c r="D2201" s="2" t="s">
        <v>991</v>
      </c>
      <c r="E2201" s="2" t="s">
        <v>24</v>
      </c>
      <c r="F2201" s="2" t="s">
        <v>1395</v>
      </c>
      <c r="G2201" s="5">
        <v>-18</v>
      </c>
      <c r="H2201" s="5">
        <v>21.3</v>
      </c>
      <c r="I2201" s="5">
        <v>-383.4</v>
      </c>
      <c r="J2201" s="5">
        <v>-183614.2999999999</v>
      </c>
      <c r="K2201" s="5" t="str" cm="1">
        <f t="array" ref="K2201">_xlfn.LET(_xlpm.d,UPPER(TRIM(CLEAN(SUBSTITUTE(F2201,CHAR(160),"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02" spans="2:11" x14ac:dyDescent="0.25">
      <c r="B2202" s="21">
        <v>45793</v>
      </c>
      <c r="C2202" s="2" t="s">
        <v>1</v>
      </c>
      <c r="D2202" s="2" t="s">
        <v>168</v>
      </c>
      <c r="E2202" s="2" t="s">
        <v>82</v>
      </c>
      <c r="F2202" s="2" t="s">
        <v>1395</v>
      </c>
      <c r="G2202" s="5">
        <v>-18</v>
      </c>
      <c r="H2202" s="5">
        <v>21.3</v>
      </c>
      <c r="I2202" s="5">
        <v>-383.4</v>
      </c>
      <c r="J2202" s="5">
        <v>-183997.6999999999</v>
      </c>
      <c r="K2202" s="5" t="str" cm="1">
        <f t="array" ref="K2202">_xlfn.LET(_xlpm.d,UPPER(TRIM(CLEAN(SUBSTITUTE(F2202,CHAR(160),"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03" spans="2:11" x14ac:dyDescent="0.25">
      <c r="B2203" s="21">
        <v>45796</v>
      </c>
      <c r="C2203" s="2" t="s">
        <v>1</v>
      </c>
      <c r="D2203" s="2" t="s">
        <v>1707</v>
      </c>
      <c r="E2203" s="2" t="s">
        <v>68</v>
      </c>
      <c r="F2203" s="2" t="s">
        <v>1395</v>
      </c>
      <c r="G2203" s="5">
        <v>-3</v>
      </c>
      <c r="H2203" s="5">
        <v>21.3</v>
      </c>
      <c r="I2203" s="5">
        <v>-63.9</v>
      </c>
      <c r="J2203" s="5">
        <v>-184061.59999999989</v>
      </c>
      <c r="K2203" s="5" t="str" cm="1">
        <f t="array" ref="K2203">_xlfn.LET(_xlpm.d,UPPER(TRIM(CLEAN(SUBSTITUTE(F2203,CHAR(160),"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04" spans="2:11" x14ac:dyDescent="0.25">
      <c r="B2204" s="21">
        <v>45797</v>
      </c>
      <c r="C2204" s="2" t="s">
        <v>1</v>
      </c>
      <c r="D2204" s="2" t="s">
        <v>1708</v>
      </c>
      <c r="E2204" s="2" t="s">
        <v>403</v>
      </c>
      <c r="F2204" s="2" t="s">
        <v>1395</v>
      </c>
      <c r="G2204" s="5">
        <v>-17</v>
      </c>
      <c r="H2204" s="5">
        <v>21.3</v>
      </c>
      <c r="I2204" s="5">
        <v>-362.1</v>
      </c>
      <c r="J2204" s="5">
        <v>-184423.6999999999</v>
      </c>
      <c r="K2204" s="5" t="str" cm="1">
        <f t="array" ref="K2204">_xlfn.LET(_xlpm.d,UPPER(TRIM(CLEAN(SUBSTITUTE(F2204,CHAR(160),"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05" spans="2:11" x14ac:dyDescent="0.25">
      <c r="B2205" s="21">
        <v>45797</v>
      </c>
      <c r="C2205" s="2" t="s">
        <v>1</v>
      </c>
      <c r="D2205" s="2" t="s">
        <v>994</v>
      </c>
      <c r="E2205" s="2" t="s">
        <v>92</v>
      </c>
      <c r="F2205" s="2" t="s">
        <v>1395</v>
      </c>
      <c r="G2205" s="5">
        <v>-11</v>
      </c>
      <c r="H2205" s="5">
        <v>21.3</v>
      </c>
      <c r="I2205" s="5">
        <v>-234.3</v>
      </c>
      <c r="J2205" s="5">
        <v>-184657.99999999988</v>
      </c>
      <c r="K2205" s="5" t="str" cm="1">
        <f t="array" ref="K2205">_xlfn.LET(_xlpm.d,UPPER(TRIM(CLEAN(SUBSTITUTE(F2205,CHAR(160),"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06" spans="2:11" x14ac:dyDescent="0.25">
      <c r="B2206" s="21">
        <v>45797</v>
      </c>
      <c r="C2206" s="2" t="s">
        <v>1</v>
      </c>
      <c r="D2206" s="2" t="s">
        <v>995</v>
      </c>
      <c r="E2206" s="2" t="s">
        <v>14</v>
      </c>
      <c r="F2206" s="2" t="s">
        <v>1395</v>
      </c>
      <c r="G2206" s="5">
        <v>-12</v>
      </c>
      <c r="H2206" s="5">
        <v>21.3</v>
      </c>
      <c r="I2206" s="5">
        <v>-255.6</v>
      </c>
      <c r="J2206" s="5">
        <v>-184913.59999999989</v>
      </c>
      <c r="K2206" s="5" t="str" cm="1">
        <f t="array" ref="K2206">_xlfn.LET(_xlpm.d,UPPER(TRIM(CLEAN(SUBSTITUTE(F2206,CHAR(160),"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07" spans="2:11" x14ac:dyDescent="0.25">
      <c r="B2207" s="21">
        <v>45797</v>
      </c>
      <c r="C2207" s="2" t="s">
        <v>1</v>
      </c>
      <c r="D2207" s="2" t="s">
        <v>1709</v>
      </c>
      <c r="E2207" s="2" t="s">
        <v>9</v>
      </c>
      <c r="F2207" s="2" t="s">
        <v>1395</v>
      </c>
      <c r="G2207" s="5">
        <v>-5</v>
      </c>
      <c r="H2207" s="5">
        <v>21.3</v>
      </c>
      <c r="I2207" s="5">
        <v>-106.5</v>
      </c>
      <c r="J2207" s="5">
        <v>-185020.09999999989</v>
      </c>
      <c r="K2207" s="5" t="str" cm="1">
        <f t="array" ref="K2207">_xlfn.LET(_xlpm.d,UPPER(TRIM(CLEAN(SUBSTITUTE(F2207,CHAR(160),"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08" spans="2:11" x14ac:dyDescent="0.25">
      <c r="B2208" s="21">
        <v>45797</v>
      </c>
      <c r="C2208" s="2" t="s">
        <v>1</v>
      </c>
      <c r="D2208" s="2" t="s">
        <v>169</v>
      </c>
      <c r="E2208" s="2" t="s">
        <v>29</v>
      </c>
      <c r="F2208" s="2" t="s">
        <v>1395</v>
      </c>
      <c r="G2208" s="5">
        <v>-12</v>
      </c>
      <c r="H2208" s="5">
        <v>21.3</v>
      </c>
      <c r="I2208" s="5">
        <v>-255.6</v>
      </c>
      <c r="J2208" s="5">
        <v>-185275.6999999999</v>
      </c>
      <c r="K2208" s="5" t="str" cm="1">
        <f t="array" ref="K2208">_xlfn.LET(_xlpm.d,UPPER(TRIM(CLEAN(SUBSTITUTE(F2208,CHAR(160),"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09" spans="2:11" x14ac:dyDescent="0.25">
      <c r="B2209" s="21">
        <v>45797</v>
      </c>
      <c r="C2209" s="2" t="s">
        <v>1</v>
      </c>
      <c r="D2209" s="2" t="s">
        <v>414</v>
      </c>
      <c r="E2209" s="2" t="s">
        <v>35</v>
      </c>
      <c r="F2209" s="2" t="s">
        <v>1395</v>
      </c>
      <c r="G2209" s="5">
        <v>-23</v>
      </c>
      <c r="H2209" s="5">
        <v>21.3</v>
      </c>
      <c r="I2209" s="5">
        <v>-489.9</v>
      </c>
      <c r="J2209" s="5">
        <v>-185765.59999999989</v>
      </c>
      <c r="K2209" s="5" t="str" cm="1">
        <f t="array" ref="K2209">_xlfn.LET(_xlpm.d,UPPER(TRIM(CLEAN(SUBSTITUTE(F2209,CHAR(160),"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10" spans="2:11" x14ac:dyDescent="0.25">
      <c r="B2210" s="21">
        <v>45799</v>
      </c>
      <c r="C2210" s="2" t="s">
        <v>1</v>
      </c>
      <c r="D2210" s="2" t="s">
        <v>1001</v>
      </c>
      <c r="E2210" s="2" t="s">
        <v>163</v>
      </c>
      <c r="F2210" s="2" t="s">
        <v>1710</v>
      </c>
      <c r="G2210" s="5">
        <v>-10</v>
      </c>
      <c r="H2210" s="5">
        <v>21.29</v>
      </c>
      <c r="I2210" s="5">
        <v>-212.9</v>
      </c>
      <c r="J2210" s="5">
        <v>-185978.49999999988</v>
      </c>
      <c r="K2210" s="5" t="str" cm="1">
        <f t="array" ref="K2210">_xlfn.LET(_xlpm.d,UPPER(TRIM(CLEAN(SUBSTITUTE(F2210,CHAR(160),"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11" spans="2:11" x14ac:dyDescent="0.25">
      <c r="B2211" s="21">
        <v>45800</v>
      </c>
      <c r="C2211" s="2" t="s">
        <v>1</v>
      </c>
      <c r="D2211" s="2" t="s">
        <v>710</v>
      </c>
      <c r="E2211" s="2" t="s">
        <v>76</v>
      </c>
      <c r="F2211" s="2" t="s">
        <v>1395</v>
      </c>
      <c r="G2211" s="5">
        <v>-1</v>
      </c>
      <c r="H2211" s="5">
        <v>21.3</v>
      </c>
      <c r="I2211" s="5">
        <v>-21.3</v>
      </c>
      <c r="J2211" s="5">
        <v>-185999.79999999987</v>
      </c>
      <c r="K2211" s="5" t="str" cm="1">
        <f t="array" ref="K2211">_xlfn.LET(_xlpm.d,UPPER(TRIM(CLEAN(SUBSTITUTE(F2211,CHAR(160),"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12" spans="2:11" x14ac:dyDescent="0.25">
      <c r="B2212" s="21">
        <v>45800</v>
      </c>
      <c r="C2212" s="2" t="s">
        <v>1</v>
      </c>
      <c r="D2212" s="2" t="s">
        <v>1002</v>
      </c>
      <c r="E2212" s="2" t="s">
        <v>3</v>
      </c>
      <c r="F2212" s="2" t="s">
        <v>1393</v>
      </c>
      <c r="G2212" s="5">
        <v>-1</v>
      </c>
      <c r="H2212" s="5">
        <v>18.989999999999998</v>
      </c>
      <c r="I2212" s="5">
        <v>-18.989999999999998</v>
      </c>
      <c r="J2212" s="5">
        <v>-186018.78999999986</v>
      </c>
      <c r="K2212" s="5" t="str" cm="1">
        <f t="array" ref="K2212">_xlfn.LET(_xlpm.d,UPPER(TRIM(CLEAN(SUBSTITUTE(F2212,CHAR(160),"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13" spans="2:11" x14ac:dyDescent="0.25">
      <c r="B2213" s="21">
        <v>45800</v>
      </c>
      <c r="C2213" s="2" t="s">
        <v>1</v>
      </c>
      <c r="D2213" s="2" t="s">
        <v>1711</v>
      </c>
      <c r="E2213" s="2" t="s">
        <v>5</v>
      </c>
      <c r="F2213" s="2" t="s">
        <v>1393</v>
      </c>
      <c r="G2213" s="5">
        <v>-9</v>
      </c>
      <c r="H2213" s="5">
        <v>19.989999999999998</v>
      </c>
      <c r="I2213" s="5">
        <v>-179.91</v>
      </c>
      <c r="J2213" s="5">
        <v>-186198.69999999987</v>
      </c>
      <c r="K2213" s="5" t="str" cm="1">
        <f t="array" ref="K2213">_xlfn.LET(_xlpm.d,UPPER(TRIM(CLEAN(SUBSTITUTE(F2213,CHAR(160),"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14" spans="2:11" x14ac:dyDescent="0.25">
      <c r="B2214" s="21">
        <v>45800</v>
      </c>
      <c r="C2214" s="2" t="s">
        <v>1</v>
      </c>
      <c r="D2214" s="2" t="s">
        <v>1004</v>
      </c>
      <c r="E2214" s="2" t="s">
        <v>202</v>
      </c>
      <c r="F2214" s="2" t="s">
        <v>1395</v>
      </c>
      <c r="G2214" s="5">
        <v>-32</v>
      </c>
      <c r="H2214" s="5">
        <v>21.3</v>
      </c>
      <c r="I2214" s="5">
        <v>-681.6</v>
      </c>
      <c r="J2214" s="5">
        <v>-186880.29999999987</v>
      </c>
      <c r="K2214" s="5" t="str" cm="1">
        <f t="array" ref="K2214">_xlfn.LET(_xlpm.d,UPPER(TRIM(CLEAN(SUBSTITUTE(F2214,CHAR(160),"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15" spans="2:11" x14ac:dyDescent="0.25">
      <c r="B2215" s="21">
        <v>45800</v>
      </c>
      <c r="C2215" s="2" t="s">
        <v>1</v>
      </c>
      <c r="D2215" s="2" t="s">
        <v>171</v>
      </c>
      <c r="E2215" s="2" t="s">
        <v>53</v>
      </c>
      <c r="F2215" s="2" t="s">
        <v>1395</v>
      </c>
      <c r="G2215" s="5">
        <v>-58</v>
      </c>
      <c r="H2215" s="5">
        <v>21.3</v>
      </c>
      <c r="I2215" s="5">
        <v>-1235.4000000000001</v>
      </c>
      <c r="J2215" s="5">
        <v>-188115.69999999987</v>
      </c>
      <c r="K2215" s="5" t="str" cm="1">
        <f t="array" ref="K2215">_xlfn.LET(_xlpm.d,UPPER(TRIM(CLEAN(SUBSTITUTE(F2215,CHAR(160),"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16" spans="2:11" x14ac:dyDescent="0.25">
      <c r="B2216" s="21">
        <v>45800</v>
      </c>
      <c r="C2216" s="2" t="s">
        <v>1</v>
      </c>
      <c r="D2216" s="2" t="s">
        <v>1005</v>
      </c>
      <c r="E2216" s="2" t="s">
        <v>143</v>
      </c>
      <c r="F2216" s="2" t="s">
        <v>1393</v>
      </c>
      <c r="G2216" s="5">
        <v>-47</v>
      </c>
      <c r="H2216" s="5">
        <v>19.989999999999998</v>
      </c>
      <c r="I2216" s="5">
        <v>-939.53</v>
      </c>
      <c r="J2216" s="5">
        <v>-189055.22999999986</v>
      </c>
      <c r="K2216" s="5" t="str" cm="1">
        <f t="array" ref="K2216">_xlfn.LET(_xlpm.d,UPPER(TRIM(CLEAN(SUBSTITUTE(F2216,CHAR(160),"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17" spans="2:11" x14ac:dyDescent="0.25">
      <c r="B2217" s="21">
        <v>45800</v>
      </c>
      <c r="C2217" s="2" t="s">
        <v>1</v>
      </c>
      <c r="D2217" s="2" t="s">
        <v>1712</v>
      </c>
      <c r="E2217" s="2" t="s">
        <v>82</v>
      </c>
      <c r="F2217" s="2" t="s">
        <v>1395</v>
      </c>
      <c r="G2217" s="5">
        <v>-12</v>
      </c>
      <c r="H2217" s="5">
        <v>21.3</v>
      </c>
      <c r="I2217" s="5">
        <v>-255.6</v>
      </c>
      <c r="J2217" s="5">
        <v>-189310.82999999987</v>
      </c>
      <c r="K2217" s="5" t="str" cm="1">
        <f t="array" ref="K2217">_xlfn.LET(_xlpm.d,UPPER(TRIM(CLEAN(SUBSTITUTE(F2217,CHAR(160),"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18" spans="2:11" x14ac:dyDescent="0.25">
      <c r="B2218" s="21">
        <v>45800</v>
      </c>
      <c r="C2218" s="2" t="s">
        <v>1</v>
      </c>
      <c r="D2218" s="2" t="s">
        <v>1713</v>
      </c>
      <c r="E2218" s="2" t="s">
        <v>1016</v>
      </c>
      <c r="F2218" s="2" t="s">
        <v>1393</v>
      </c>
      <c r="G2218" s="5">
        <v>-32</v>
      </c>
      <c r="H2218" s="5">
        <v>21.3</v>
      </c>
      <c r="I2218" s="5">
        <v>-681.6</v>
      </c>
      <c r="J2218" s="5">
        <v>-189992.42999999988</v>
      </c>
      <c r="K2218" s="5" t="str" cm="1">
        <f t="array" ref="K2218">_xlfn.LET(_xlpm.d,UPPER(TRIM(CLEAN(SUBSTITUTE(F2218,CHAR(160),"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19" spans="2:11" x14ac:dyDescent="0.25">
      <c r="B2219" s="21">
        <v>45803</v>
      </c>
      <c r="C2219" s="2" t="s">
        <v>1</v>
      </c>
      <c r="D2219" s="2" t="s">
        <v>1714</v>
      </c>
      <c r="E2219" s="2" t="s">
        <v>791</v>
      </c>
      <c r="F2219" s="2" t="s">
        <v>1395</v>
      </c>
      <c r="G2219" s="5">
        <v>-10</v>
      </c>
      <c r="H2219" s="5">
        <v>21.3</v>
      </c>
      <c r="I2219" s="5">
        <v>-213</v>
      </c>
      <c r="J2219" s="5">
        <v>-190205.42999999988</v>
      </c>
      <c r="K2219" s="5" t="str" cm="1">
        <f t="array" ref="K2219">_xlfn.LET(_xlpm.d,UPPER(TRIM(CLEAN(SUBSTITUTE(F2219,CHAR(160),"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20" spans="2:11" x14ac:dyDescent="0.25">
      <c r="B2220" s="21">
        <v>45803</v>
      </c>
      <c r="C2220" s="2" t="s">
        <v>1</v>
      </c>
      <c r="D2220" s="2" t="s">
        <v>416</v>
      </c>
      <c r="E2220" s="2" t="s">
        <v>97</v>
      </c>
      <c r="F2220" s="2" t="s">
        <v>1395</v>
      </c>
      <c r="G2220" s="5">
        <v>-5</v>
      </c>
      <c r="H2220" s="5">
        <v>21.3</v>
      </c>
      <c r="I2220" s="5">
        <v>-106.5</v>
      </c>
      <c r="J2220" s="5">
        <v>-190311.92999999988</v>
      </c>
      <c r="K2220" s="5" t="str" cm="1">
        <f t="array" ref="K2220">_xlfn.LET(_xlpm.d,UPPER(TRIM(CLEAN(SUBSTITUTE(F2220,CHAR(160),"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21" spans="2:11" x14ac:dyDescent="0.25">
      <c r="B2221" s="21">
        <v>45804</v>
      </c>
      <c r="C2221" s="2" t="s">
        <v>1</v>
      </c>
      <c r="D2221" s="2" t="s">
        <v>172</v>
      </c>
      <c r="E2221" s="2" t="s">
        <v>29</v>
      </c>
      <c r="F2221" s="2" t="s">
        <v>1395</v>
      </c>
      <c r="G2221" s="5">
        <v>-20</v>
      </c>
      <c r="H2221" s="5">
        <v>21.3</v>
      </c>
      <c r="I2221" s="5">
        <v>-426</v>
      </c>
      <c r="J2221" s="5">
        <v>-190737.92999999988</v>
      </c>
      <c r="K2221" s="5" t="str" cm="1">
        <f t="array" ref="K2221">_xlfn.LET(_xlpm.d,UPPER(TRIM(CLEAN(SUBSTITUTE(F2221,CHAR(160),"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22" spans="2:11" x14ac:dyDescent="0.25">
      <c r="B2222" s="21">
        <v>45804</v>
      </c>
      <c r="C2222" s="2" t="s">
        <v>1</v>
      </c>
      <c r="D2222" s="2" t="s">
        <v>1715</v>
      </c>
      <c r="E2222" s="2" t="s">
        <v>9</v>
      </c>
      <c r="F2222" s="2" t="s">
        <v>1395</v>
      </c>
      <c r="G2222" s="5">
        <v>-9</v>
      </c>
      <c r="H2222" s="5">
        <v>21.3</v>
      </c>
      <c r="I2222" s="5">
        <v>-191.7</v>
      </c>
      <c r="J2222" s="5">
        <v>-190929.62999999989</v>
      </c>
      <c r="K2222" s="5" t="str" cm="1">
        <f t="array" ref="K2222">_xlfn.LET(_xlpm.d,UPPER(TRIM(CLEAN(SUBSTITUTE(F2222,CHAR(160),"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23" spans="2:11" x14ac:dyDescent="0.25">
      <c r="B2223" s="21">
        <v>45804</v>
      </c>
      <c r="C2223" s="2" t="s">
        <v>1</v>
      </c>
      <c r="D2223" s="2" t="s">
        <v>1716</v>
      </c>
      <c r="E2223" s="2" t="s">
        <v>238</v>
      </c>
      <c r="F2223" s="2" t="s">
        <v>1393</v>
      </c>
      <c r="G2223" s="5">
        <v>-20</v>
      </c>
      <c r="H2223" s="5">
        <v>21.3</v>
      </c>
      <c r="I2223" s="5">
        <v>-426</v>
      </c>
      <c r="J2223" s="5">
        <v>-191355.62999999989</v>
      </c>
      <c r="K2223" s="5" t="str" cm="1">
        <f t="array" ref="K2223">_xlfn.LET(_xlpm.d,UPPER(TRIM(CLEAN(SUBSTITUTE(F2223,CHAR(160),"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24" spans="2:11" x14ac:dyDescent="0.25">
      <c r="B2224" s="21">
        <v>45804</v>
      </c>
      <c r="C2224" s="2" t="s">
        <v>1</v>
      </c>
      <c r="D2224" s="2" t="s">
        <v>1716</v>
      </c>
      <c r="E2224" s="2" t="s">
        <v>238</v>
      </c>
      <c r="F2224" s="2" t="s">
        <v>1393</v>
      </c>
      <c r="G2224" s="5">
        <v>-6</v>
      </c>
      <c r="H2224" s="5">
        <v>21.3</v>
      </c>
      <c r="I2224" s="5">
        <v>-127.8</v>
      </c>
      <c r="J2224" s="5">
        <v>-191483.42999999988</v>
      </c>
      <c r="K2224" s="5" t="str" cm="1">
        <f t="array" ref="K2224">_xlfn.LET(_xlpm.d,UPPER(TRIM(CLEAN(SUBSTITUTE(F2224,CHAR(160),"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25" spans="2:11" x14ac:dyDescent="0.25">
      <c r="B2225" s="21">
        <v>45804</v>
      </c>
      <c r="C2225" s="2" t="s">
        <v>1</v>
      </c>
      <c r="D2225" s="2" t="s">
        <v>417</v>
      </c>
      <c r="E2225" s="2" t="s">
        <v>49</v>
      </c>
      <c r="F2225" s="2" t="s">
        <v>1395</v>
      </c>
      <c r="G2225" s="5">
        <v>-16</v>
      </c>
      <c r="H2225" s="5">
        <v>21.3</v>
      </c>
      <c r="I2225" s="5">
        <v>-340.8</v>
      </c>
      <c r="J2225" s="5">
        <v>-191824.22999999986</v>
      </c>
      <c r="K2225" s="5" t="str" cm="1">
        <f t="array" ref="K2225">_xlfn.LET(_xlpm.d,UPPER(TRIM(CLEAN(SUBSTITUTE(F2225,CHAR(160),"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26" spans="2:11" x14ac:dyDescent="0.25">
      <c r="B2226" s="21">
        <v>45804</v>
      </c>
      <c r="C2226" s="2" t="s">
        <v>1</v>
      </c>
      <c r="D2226" s="2" t="s">
        <v>1006</v>
      </c>
      <c r="E2226" s="2" t="s">
        <v>807</v>
      </c>
      <c r="F2226" s="2" t="s">
        <v>1393</v>
      </c>
      <c r="G2226" s="5">
        <v>-11</v>
      </c>
      <c r="H2226" s="5">
        <v>21.3</v>
      </c>
      <c r="I2226" s="5">
        <v>-234.3</v>
      </c>
      <c r="J2226" s="5">
        <v>-192058.52999999985</v>
      </c>
      <c r="K2226" s="5" t="str" cm="1">
        <f t="array" ref="K2226">_xlfn.LET(_xlpm.d,UPPER(TRIM(CLEAN(SUBSTITUTE(F2226,CHAR(160),"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27" spans="2:11" x14ac:dyDescent="0.25">
      <c r="B2227" s="21">
        <v>45805</v>
      </c>
      <c r="C2227" s="2" t="s">
        <v>1</v>
      </c>
      <c r="D2227" s="2" t="s">
        <v>1717</v>
      </c>
      <c r="E2227" s="2" t="s">
        <v>446</v>
      </c>
      <c r="F2227" s="2" t="s">
        <v>1395</v>
      </c>
      <c r="G2227" s="5">
        <v>-12</v>
      </c>
      <c r="H2227" s="5">
        <v>21.3</v>
      </c>
      <c r="I2227" s="5">
        <v>-255.6</v>
      </c>
      <c r="J2227" s="5">
        <v>-192314.12999999986</v>
      </c>
      <c r="K2227" s="5" t="str" cm="1">
        <f t="array" ref="K2227">_xlfn.LET(_xlpm.d,UPPER(TRIM(CLEAN(SUBSTITUTE(F2227,CHAR(160),"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28" spans="2:11" x14ac:dyDescent="0.25">
      <c r="B2228" s="21">
        <v>45806</v>
      </c>
      <c r="C2228" s="2" t="s">
        <v>1</v>
      </c>
      <c r="D2228" s="2" t="s">
        <v>1718</v>
      </c>
      <c r="E2228" s="2" t="s">
        <v>595</v>
      </c>
      <c r="F2228" s="2" t="s">
        <v>1395</v>
      </c>
      <c r="G2228" s="5">
        <v>-6</v>
      </c>
      <c r="H2228" s="5">
        <v>21.3</v>
      </c>
      <c r="I2228" s="5">
        <v>-127.8</v>
      </c>
      <c r="J2228" s="5">
        <v>-192441.92999999985</v>
      </c>
      <c r="K2228" s="5" t="str" cm="1">
        <f t="array" ref="K2228">_xlfn.LET(_xlpm.d,UPPER(TRIM(CLEAN(SUBSTITUTE(F2228,CHAR(160),"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29" spans="2:11" x14ac:dyDescent="0.25">
      <c r="B2229" s="21">
        <v>45806</v>
      </c>
      <c r="C2229" s="2" t="s">
        <v>1</v>
      </c>
      <c r="D2229" s="2" t="s">
        <v>1718</v>
      </c>
      <c r="E2229" s="2" t="s">
        <v>595</v>
      </c>
      <c r="F2229" s="2" t="s">
        <v>1395</v>
      </c>
      <c r="G2229" s="5">
        <v>-6</v>
      </c>
      <c r="H2229" s="5">
        <v>21.3</v>
      </c>
      <c r="I2229" s="5">
        <v>-127.8</v>
      </c>
      <c r="J2229" s="5">
        <v>-192569.72999999984</v>
      </c>
      <c r="K2229" s="5" t="str" cm="1">
        <f t="array" ref="K2229">_xlfn.LET(_xlpm.d,UPPER(TRIM(CLEAN(SUBSTITUTE(F2229,CHAR(160),"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30" spans="2:11" x14ac:dyDescent="0.25">
      <c r="B2230" s="21">
        <v>45806</v>
      </c>
      <c r="C2230" s="2" t="s">
        <v>1</v>
      </c>
      <c r="D2230" s="2" t="s">
        <v>1719</v>
      </c>
      <c r="E2230" s="2" t="s">
        <v>99</v>
      </c>
      <c r="F2230" s="2" t="s">
        <v>1395</v>
      </c>
      <c r="G2230" s="5">
        <v>-1</v>
      </c>
      <c r="H2230" s="5">
        <v>21.3</v>
      </c>
      <c r="I2230" s="5">
        <v>-21.3</v>
      </c>
      <c r="J2230" s="5">
        <v>-192591.02999999982</v>
      </c>
      <c r="K2230" s="5" t="str" cm="1">
        <f t="array" ref="K2230">_xlfn.LET(_xlpm.d,UPPER(TRIM(CLEAN(SUBSTITUTE(F2230,CHAR(160),"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31" spans="2:11" x14ac:dyDescent="0.25">
      <c r="B2231" s="21">
        <v>45806</v>
      </c>
      <c r="C2231" s="2" t="s">
        <v>1</v>
      </c>
      <c r="D2231" s="2" t="s">
        <v>1720</v>
      </c>
      <c r="E2231" s="2" t="s">
        <v>5</v>
      </c>
      <c r="F2231" s="2" t="s">
        <v>1393</v>
      </c>
      <c r="G2231" s="5">
        <v>-3</v>
      </c>
      <c r="H2231" s="5">
        <v>19.989999999999998</v>
      </c>
      <c r="I2231" s="5">
        <v>-59.97</v>
      </c>
      <c r="J2231" s="5">
        <v>-192650.99999999983</v>
      </c>
      <c r="K2231" s="5" t="str" cm="1">
        <f t="array" ref="K2231">_xlfn.LET(_xlpm.d,UPPER(TRIM(CLEAN(SUBSTITUTE(F2231,CHAR(160),"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32" spans="2:11" x14ac:dyDescent="0.25">
      <c r="B2232" s="21">
        <v>45806</v>
      </c>
      <c r="C2232" s="2" t="s">
        <v>1</v>
      </c>
      <c r="D2232" s="2" t="s">
        <v>1721</v>
      </c>
      <c r="E2232" s="2" t="s">
        <v>926</v>
      </c>
      <c r="F2232" s="2" t="s">
        <v>1393</v>
      </c>
      <c r="G2232" s="5">
        <v>-60</v>
      </c>
      <c r="H2232" s="5">
        <v>21.3</v>
      </c>
      <c r="I2232" s="5">
        <v>-1278</v>
      </c>
      <c r="J2232" s="5">
        <v>-193928.99999999983</v>
      </c>
      <c r="K2232" s="5" t="str" cm="1">
        <f t="array" ref="K2232">_xlfn.LET(_xlpm.d,UPPER(TRIM(CLEAN(SUBSTITUTE(F2232,CHAR(160),"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33" spans="2:11" x14ac:dyDescent="0.25">
      <c r="B2233" s="21">
        <v>45806</v>
      </c>
      <c r="C2233" s="2" t="s">
        <v>1</v>
      </c>
      <c r="D2233" s="2" t="s">
        <v>1009</v>
      </c>
      <c r="E2233" s="2" t="s">
        <v>324</v>
      </c>
      <c r="F2233" s="2" t="s">
        <v>1393</v>
      </c>
      <c r="G2233" s="5">
        <v>-5</v>
      </c>
      <c r="H2233" s="5">
        <v>19.989999999999998</v>
      </c>
      <c r="I2233" s="5">
        <v>-99.95</v>
      </c>
      <c r="J2233" s="5">
        <v>-194028.94999999984</v>
      </c>
      <c r="K2233" s="5" t="str" cm="1">
        <f t="array" ref="K2233">_xlfn.LET(_xlpm.d,UPPER(TRIM(CLEAN(SUBSTITUTE(F2233,CHAR(160),"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34" spans="2:11" x14ac:dyDescent="0.25">
      <c r="B2234" s="21">
        <v>45807</v>
      </c>
      <c r="C2234" s="2" t="s">
        <v>1</v>
      </c>
      <c r="D2234" s="2" t="s">
        <v>418</v>
      </c>
      <c r="E2234" s="2" t="s">
        <v>53</v>
      </c>
      <c r="F2234" s="2" t="s">
        <v>1395</v>
      </c>
      <c r="G2234" s="5">
        <v>-2</v>
      </c>
      <c r="H2234" s="5">
        <v>21.3</v>
      </c>
      <c r="I2234" s="5">
        <v>-42.6</v>
      </c>
      <c r="J2234" s="5">
        <v>-194071.54999999984</v>
      </c>
      <c r="K2234" s="5" t="str" cm="1">
        <f t="array" ref="K2234">_xlfn.LET(_xlpm.d,UPPER(TRIM(CLEAN(SUBSTITUTE(F2234,CHAR(160),"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35" spans="2:11" x14ac:dyDescent="0.25">
      <c r="B2235" s="21">
        <v>45807</v>
      </c>
      <c r="C2235" s="2" t="s">
        <v>1</v>
      </c>
      <c r="D2235" s="2" t="s">
        <v>1722</v>
      </c>
      <c r="E2235" s="2" t="s">
        <v>76</v>
      </c>
      <c r="F2235" s="2" t="s">
        <v>1395</v>
      </c>
      <c r="G2235" s="5">
        <v>-35</v>
      </c>
      <c r="H2235" s="5">
        <v>21.3</v>
      </c>
      <c r="I2235" s="5">
        <v>-745.5</v>
      </c>
      <c r="J2235" s="5">
        <v>-194817.04999999984</v>
      </c>
      <c r="K2235" s="5" t="str" cm="1">
        <f t="array" ref="K2235">_xlfn.LET(_xlpm.d,UPPER(TRIM(CLEAN(SUBSTITUTE(F2235,CHAR(160),"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36" spans="2:11" x14ac:dyDescent="0.25">
      <c r="B2236" s="21">
        <v>45810</v>
      </c>
      <c r="C2236" s="2" t="s">
        <v>1</v>
      </c>
      <c r="D2236" s="2" t="s">
        <v>1011</v>
      </c>
      <c r="E2236" s="2" t="s">
        <v>465</v>
      </c>
      <c r="F2236" s="2" t="s">
        <v>1395</v>
      </c>
      <c r="G2236" s="5">
        <v>-4</v>
      </c>
      <c r="H2236" s="5">
        <v>21.3</v>
      </c>
      <c r="I2236" s="5">
        <v>-85.2</v>
      </c>
      <c r="J2236" s="5">
        <v>-194902.24999999985</v>
      </c>
      <c r="K2236" s="5" t="str" cm="1">
        <f t="array" ref="K2236">_xlfn.LET(_xlpm.d,UPPER(TRIM(CLEAN(SUBSTITUTE(F2236,CHAR(160),"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37" spans="2:11" x14ac:dyDescent="0.25">
      <c r="B2237" s="21">
        <v>45811</v>
      </c>
      <c r="C2237" s="2" t="s">
        <v>1</v>
      </c>
      <c r="D2237" s="2" t="s">
        <v>1723</v>
      </c>
      <c r="E2237" s="2" t="s">
        <v>14</v>
      </c>
      <c r="F2237" s="2" t="s">
        <v>1395</v>
      </c>
      <c r="G2237" s="5">
        <v>-25</v>
      </c>
      <c r="H2237" s="5">
        <v>21.3</v>
      </c>
      <c r="I2237" s="5">
        <v>-532.5</v>
      </c>
      <c r="J2237" s="5">
        <v>-195434.74999999985</v>
      </c>
      <c r="K2237" s="5" t="str" cm="1">
        <f t="array" ref="K2237">_xlfn.LET(_xlpm.d,UPPER(TRIM(CLEAN(SUBSTITUTE(F2237,CHAR(160),"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38" spans="2:11" x14ac:dyDescent="0.25">
      <c r="B2238" s="21">
        <v>45811</v>
      </c>
      <c r="C2238" s="2" t="s">
        <v>1</v>
      </c>
      <c r="D2238" s="2" t="s">
        <v>1014</v>
      </c>
      <c r="E2238" s="2" t="s">
        <v>3</v>
      </c>
      <c r="F2238" s="2" t="s">
        <v>1393</v>
      </c>
      <c r="G2238" s="5">
        <v>-3</v>
      </c>
      <c r="H2238" s="5">
        <v>18.989999999999998</v>
      </c>
      <c r="I2238" s="5">
        <v>-56.97</v>
      </c>
      <c r="J2238" s="5">
        <v>-195491.71999999986</v>
      </c>
      <c r="K2238" s="5" t="str" cm="1">
        <f t="array" ref="K2238">_xlfn.LET(_xlpm.d,UPPER(TRIM(CLEAN(SUBSTITUTE(F2238,CHAR(160),"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39" spans="2:11" x14ac:dyDescent="0.25">
      <c r="B2239" s="21">
        <v>45811</v>
      </c>
      <c r="C2239" s="2" t="s">
        <v>1</v>
      </c>
      <c r="D2239" s="2" t="s">
        <v>675</v>
      </c>
      <c r="E2239" s="2" t="s">
        <v>35</v>
      </c>
      <c r="F2239" s="2" t="s">
        <v>1395</v>
      </c>
      <c r="G2239" s="5">
        <v>-7</v>
      </c>
      <c r="H2239" s="5">
        <v>21.3</v>
      </c>
      <c r="I2239" s="5">
        <v>-149.1</v>
      </c>
      <c r="J2239" s="5">
        <v>-195640.81999999986</v>
      </c>
      <c r="K2239" s="5" t="str" cm="1">
        <f t="array" ref="K2239">_xlfn.LET(_xlpm.d,UPPER(TRIM(CLEAN(SUBSTITUTE(F2239,CHAR(160),"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40" spans="2:11" x14ac:dyDescent="0.25">
      <c r="B2240" s="21">
        <v>45811</v>
      </c>
      <c r="C2240" s="2" t="s">
        <v>1</v>
      </c>
      <c r="D2240" s="2" t="s">
        <v>1724</v>
      </c>
      <c r="E2240" s="2" t="s">
        <v>807</v>
      </c>
      <c r="F2240" s="2" t="s">
        <v>1393</v>
      </c>
      <c r="G2240" s="5">
        <v>-3</v>
      </c>
      <c r="H2240" s="5">
        <v>21.3</v>
      </c>
      <c r="I2240" s="5">
        <v>-63.9</v>
      </c>
      <c r="J2240" s="5">
        <v>-195704.71999999986</v>
      </c>
      <c r="K2240" s="5" t="str" cm="1">
        <f t="array" ref="K2240">_xlfn.LET(_xlpm.d,UPPER(TRIM(CLEAN(SUBSTITUTE(F2240,CHAR(160),"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41" spans="2:11" x14ac:dyDescent="0.25">
      <c r="B2241" s="21">
        <v>45812</v>
      </c>
      <c r="C2241" s="2" t="s">
        <v>1</v>
      </c>
      <c r="D2241" s="2" t="s">
        <v>676</v>
      </c>
      <c r="E2241" s="2" t="s">
        <v>129</v>
      </c>
      <c r="F2241" s="2" t="s">
        <v>1395</v>
      </c>
      <c r="G2241" s="5">
        <v>-7</v>
      </c>
      <c r="H2241" s="5">
        <v>21.3</v>
      </c>
      <c r="I2241" s="5">
        <v>-149.1</v>
      </c>
      <c r="J2241" s="5">
        <v>-195853.81999999986</v>
      </c>
      <c r="K2241" s="5" t="str" cm="1">
        <f t="array" ref="K2241">_xlfn.LET(_xlpm.d,UPPER(TRIM(CLEAN(SUBSTITUTE(F2241,CHAR(160),"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42" spans="2:11" x14ac:dyDescent="0.25">
      <c r="B2242" s="21">
        <v>45813</v>
      </c>
      <c r="C2242" s="2" t="s">
        <v>1</v>
      </c>
      <c r="D2242" s="2" t="s">
        <v>739</v>
      </c>
      <c r="E2242" s="2" t="s">
        <v>19</v>
      </c>
      <c r="F2242" s="2" t="s">
        <v>1395</v>
      </c>
      <c r="G2242" s="5">
        <v>-16</v>
      </c>
      <c r="H2242" s="5">
        <v>21.3</v>
      </c>
      <c r="I2242" s="5">
        <v>-340.8</v>
      </c>
      <c r="J2242" s="5">
        <v>-196194.61999999985</v>
      </c>
      <c r="K2242" s="5" t="str" cm="1">
        <f t="array" ref="K2242">_xlfn.LET(_xlpm.d,UPPER(TRIM(CLEAN(SUBSTITUTE(F2242,CHAR(160),"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43" spans="2:11" x14ac:dyDescent="0.25">
      <c r="B2243" s="21">
        <v>45813</v>
      </c>
      <c r="C2243" s="2" t="s">
        <v>1</v>
      </c>
      <c r="D2243" s="2" t="s">
        <v>1725</v>
      </c>
      <c r="E2243" s="2" t="s">
        <v>324</v>
      </c>
      <c r="F2243" s="2" t="s">
        <v>1393</v>
      </c>
      <c r="G2243" s="5">
        <v>-4</v>
      </c>
      <c r="H2243" s="5">
        <v>19.989999999999998</v>
      </c>
      <c r="I2243" s="5">
        <v>-79.959999999999994</v>
      </c>
      <c r="J2243" s="5">
        <v>-196274.57999999984</v>
      </c>
      <c r="K2243" s="5" t="str" cm="1">
        <f t="array" ref="K2243">_xlfn.LET(_xlpm.d,UPPER(TRIM(CLEAN(SUBSTITUTE(F2243,CHAR(160),"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44" spans="2:11" x14ac:dyDescent="0.25">
      <c r="B2244" s="21">
        <v>45813</v>
      </c>
      <c r="C2244" s="2" t="s">
        <v>1</v>
      </c>
      <c r="D2244" s="2" t="s">
        <v>1726</v>
      </c>
      <c r="E2244" s="2" t="s">
        <v>1397</v>
      </c>
      <c r="F2244" s="2" t="s">
        <v>1395</v>
      </c>
      <c r="G2244" s="5">
        <v>-5</v>
      </c>
      <c r="H2244" s="5">
        <v>21.3</v>
      </c>
      <c r="I2244" s="5">
        <v>-106.5</v>
      </c>
      <c r="J2244" s="5">
        <v>-196381.07999999984</v>
      </c>
      <c r="K2244" s="5" t="str" cm="1">
        <f t="array" ref="K2244">_xlfn.LET(_xlpm.d,UPPER(TRIM(CLEAN(SUBSTITUTE(F2244,CHAR(160),"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45" spans="2:11" x14ac:dyDescent="0.25">
      <c r="B2245" s="21">
        <v>45814</v>
      </c>
      <c r="C2245" s="2" t="s">
        <v>1</v>
      </c>
      <c r="D2245" s="2" t="s">
        <v>1727</v>
      </c>
      <c r="E2245" s="2" t="s">
        <v>311</v>
      </c>
      <c r="F2245" s="2" t="s">
        <v>1393</v>
      </c>
      <c r="G2245" s="5">
        <v>-7</v>
      </c>
      <c r="H2245" s="5">
        <v>18.989999999999998</v>
      </c>
      <c r="I2245" s="5">
        <v>-132.93</v>
      </c>
      <c r="J2245" s="5">
        <v>-196514.00999999983</v>
      </c>
      <c r="K2245" s="5" t="str" cm="1">
        <f t="array" ref="K2245">_xlfn.LET(_xlpm.d,UPPER(TRIM(CLEAN(SUBSTITUTE(F2245,CHAR(160),"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46" spans="2:11" x14ac:dyDescent="0.25">
      <c r="B2246" s="21">
        <v>45814</v>
      </c>
      <c r="C2246" s="2" t="s">
        <v>1</v>
      </c>
      <c r="D2246" s="2" t="s">
        <v>1015</v>
      </c>
      <c r="E2246" s="2" t="s">
        <v>1016</v>
      </c>
      <c r="F2246" s="2" t="s">
        <v>1395</v>
      </c>
      <c r="G2246" s="5">
        <v>-21</v>
      </c>
      <c r="H2246" s="5">
        <v>21.3</v>
      </c>
      <c r="I2246" s="5">
        <v>-447.3</v>
      </c>
      <c r="J2246" s="5">
        <v>-196961.30999999982</v>
      </c>
      <c r="K2246" s="5" t="str" cm="1">
        <f t="array" ref="K2246">_xlfn.LET(_xlpm.d,UPPER(TRIM(CLEAN(SUBSTITUTE(F2246,CHAR(160),"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47" spans="2:11" x14ac:dyDescent="0.25">
      <c r="B2247" s="21">
        <v>45814</v>
      </c>
      <c r="C2247" s="2" t="s">
        <v>1</v>
      </c>
      <c r="D2247" s="2" t="s">
        <v>175</v>
      </c>
      <c r="E2247" s="2" t="s">
        <v>82</v>
      </c>
      <c r="F2247" s="2" t="s">
        <v>1395</v>
      </c>
      <c r="G2247" s="5">
        <v>-20</v>
      </c>
      <c r="H2247" s="5">
        <v>21.3</v>
      </c>
      <c r="I2247" s="5">
        <v>-426</v>
      </c>
      <c r="J2247" s="5">
        <v>-197387.30999999982</v>
      </c>
      <c r="K2247" s="5" t="str" cm="1">
        <f t="array" ref="K2247">_xlfn.LET(_xlpm.d,UPPER(TRIM(CLEAN(SUBSTITUTE(F2247,CHAR(160),"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48" spans="2:11" x14ac:dyDescent="0.25">
      <c r="B2248" s="21">
        <v>45814</v>
      </c>
      <c r="C2248" s="2" t="s">
        <v>1</v>
      </c>
      <c r="D2248" s="2" t="s">
        <v>419</v>
      </c>
      <c r="E2248" s="2" t="s">
        <v>403</v>
      </c>
      <c r="F2248" s="2" t="s">
        <v>1395</v>
      </c>
      <c r="G2248" s="5">
        <v>-10</v>
      </c>
      <c r="H2248" s="5">
        <v>21.3</v>
      </c>
      <c r="I2248" s="5">
        <v>-213</v>
      </c>
      <c r="J2248" s="5">
        <v>-197600.30999999982</v>
      </c>
      <c r="K2248" s="5" t="str" cm="1">
        <f t="array" ref="K2248">_xlfn.LET(_xlpm.d,UPPER(TRIM(CLEAN(SUBSTITUTE(F2248,CHAR(160),"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49" spans="2:11" x14ac:dyDescent="0.25">
      <c r="B2249" s="21">
        <v>45814</v>
      </c>
      <c r="C2249" s="2" t="s">
        <v>1</v>
      </c>
      <c r="D2249" s="2" t="s">
        <v>1728</v>
      </c>
      <c r="E2249" s="2" t="s">
        <v>86</v>
      </c>
      <c r="F2249" s="2" t="s">
        <v>1395</v>
      </c>
      <c r="G2249" s="5">
        <v>-10</v>
      </c>
      <c r="H2249" s="5">
        <v>21.3</v>
      </c>
      <c r="I2249" s="5">
        <v>-213</v>
      </c>
      <c r="J2249" s="5">
        <v>-197813.30999999982</v>
      </c>
      <c r="K2249" s="5" t="str" cm="1">
        <f t="array" ref="K2249">_xlfn.LET(_xlpm.d,UPPER(TRIM(CLEAN(SUBSTITUTE(F2249,CHAR(160),"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50" spans="2:11" x14ac:dyDescent="0.25">
      <c r="B2250" s="21">
        <v>45814</v>
      </c>
      <c r="C2250" s="2" t="s">
        <v>1</v>
      </c>
      <c r="D2250" s="2" t="s">
        <v>1729</v>
      </c>
      <c r="E2250" s="2" t="s">
        <v>9</v>
      </c>
      <c r="F2250" s="2" t="s">
        <v>1395</v>
      </c>
      <c r="G2250" s="5">
        <v>-10</v>
      </c>
      <c r="H2250" s="5">
        <v>21.3</v>
      </c>
      <c r="I2250" s="5">
        <v>-213</v>
      </c>
      <c r="J2250" s="5">
        <v>-198026.30999999982</v>
      </c>
      <c r="K2250" s="5" t="str" cm="1">
        <f t="array" ref="K2250">_xlfn.LET(_xlpm.d,UPPER(TRIM(CLEAN(SUBSTITUTE(F2250,CHAR(160),"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51" spans="2:11" x14ac:dyDescent="0.25">
      <c r="B2251" s="21">
        <v>45814</v>
      </c>
      <c r="C2251" s="2" t="s">
        <v>1</v>
      </c>
      <c r="D2251" s="2" t="s">
        <v>1730</v>
      </c>
      <c r="E2251" s="2" t="s">
        <v>53</v>
      </c>
      <c r="F2251" s="2" t="s">
        <v>1395</v>
      </c>
      <c r="G2251" s="5">
        <v>-33</v>
      </c>
      <c r="H2251" s="5">
        <v>21.3</v>
      </c>
      <c r="I2251" s="5">
        <v>-702.9</v>
      </c>
      <c r="J2251" s="5">
        <v>-198729.20999999982</v>
      </c>
      <c r="K2251" s="5" t="str" cm="1">
        <f t="array" ref="K2251">_xlfn.LET(_xlpm.d,UPPER(TRIM(CLEAN(SUBSTITUTE(F2251,CHAR(160),"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52" spans="2:11" x14ac:dyDescent="0.25">
      <c r="B2252" s="21">
        <v>45814</v>
      </c>
      <c r="C2252" s="2" t="s">
        <v>1</v>
      </c>
      <c r="D2252" s="2" t="s">
        <v>1731</v>
      </c>
      <c r="E2252" s="2" t="s">
        <v>95</v>
      </c>
      <c r="F2252" s="2" t="s">
        <v>1395</v>
      </c>
      <c r="G2252" s="5">
        <v>-3</v>
      </c>
      <c r="H2252" s="5">
        <v>21.3</v>
      </c>
      <c r="I2252" s="5">
        <v>-63.9</v>
      </c>
      <c r="J2252" s="5">
        <v>-198793.10999999981</v>
      </c>
      <c r="K2252" s="5" t="str" cm="1">
        <f t="array" ref="K2252">_xlfn.LET(_xlpm.d,UPPER(TRIM(CLEAN(SUBSTITUTE(F2252,CHAR(160),"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53" spans="2:11" x14ac:dyDescent="0.25">
      <c r="B2253" s="21">
        <v>45814</v>
      </c>
      <c r="C2253" s="2" t="s">
        <v>1</v>
      </c>
      <c r="D2253" s="2" t="s">
        <v>1732</v>
      </c>
      <c r="E2253" s="2" t="s">
        <v>1611</v>
      </c>
      <c r="F2253" s="2" t="s">
        <v>1393</v>
      </c>
      <c r="G2253" s="5">
        <v>-2</v>
      </c>
      <c r="H2253" s="5">
        <v>19.989999999999998</v>
      </c>
      <c r="I2253" s="5">
        <v>-39.979999999999997</v>
      </c>
      <c r="J2253" s="5">
        <v>-198833.08999999982</v>
      </c>
      <c r="K2253" s="5" t="str" cm="1">
        <f t="array" ref="K2253">_xlfn.LET(_xlpm.d,UPPER(TRIM(CLEAN(SUBSTITUTE(F2253,CHAR(160),"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54" spans="2:11" x14ac:dyDescent="0.25">
      <c r="B2254" s="21">
        <v>45814</v>
      </c>
      <c r="C2254" s="2" t="s">
        <v>1</v>
      </c>
      <c r="D2254" s="2" t="s">
        <v>302</v>
      </c>
      <c r="E2254" s="2" t="s">
        <v>143</v>
      </c>
      <c r="F2254" s="2" t="s">
        <v>1393</v>
      </c>
      <c r="G2254" s="5">
        <v>-16</v>
      </c>
      <c r="H2254" s="5">
        <v>19.989999999999998</v>
      </c>
      <c r="I2254" s="5">
        <v>-319.83999999999997</v>
      </c>
      <c r="J2254" s="5">
        <v>-199152.92999999982</v>
      </c>
      <c r="K2254" s="5" t="str" cm="1">
        <f t="array" ref="K2254">_xlfn.LET(_xlpm.d,UPPER(TRIM(CLEAN(SUBSTITUTE(F2254,CHAR(160),"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55" spans="2:11" x14ac:dyDescent="0.25">
      <c r="B2255" s="21">
        <v>45817</v>
      </c>
      <c r="C2255" s="2" t="s">
        <v>1</v>
      </c>
      <c r="D2255" s="2" t="s">
        <v>1733</v>
      </c>
      <c r="E2255" s="2" t="s">
        <v>68</v>
      </c>
      <c r="F2255" s="2" t="s">
        <v>1395</v>
      </c>
      <c r="G2255" s="5">
        <v>-3</v>
      </c>
      <c r="H2255" s="5">
        <v>21.3</v>
      </c>
      <c r="I2255" s="5">
        <v>-63.9</v>
      </c>
      <c r="J2255" s="5">
        <v>-199216.82999999981</v>
      </c>
      <c r="K2255" s="5" t="str" cm="1">
        <f t="array" ref="K2255">_xlfn.LET(_xlpm.d,UPPER(TRIM(CLEAN(SUBSTITUTE(F2255,CHAR(160),"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56" spans="2:11" x14ac:dyDescent="0.25">
      <c r="B2256" s="21">
        <v>45818</v>
      </c>
      <c r="C2256" s="2" t="s">
        <v>1</v>
      </c>
      <c r="D2256" s="2" t="s">
        <v>1734</v>
      </c>
      <c r="E2256" s="2" t="s">
        <v>92</v>
      </c>
      <c r="F2256" s="2" t="s">
        <v>1395</v>
      </c>
      <c r="G2256" s="5">
        <v>-23</v>
      </c>
      <c r="H2256" s="5">
        <v>21.3</v>
      </c>
      <c r="I2256" s="5">
        <v>-489.9</v>
      </c>
      <c r="J2256" s="5">
        <v>-199706.72999999981</v>
      </c>
      <c r="K2256" s="5" t="str" cm="1">
        <f t="array" ref="K2256">_xlfn.LET(_xlpm.d,UPPER(TRIM(CLEAN(SUBSTITUTE(F2256,CHAR(160),"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57" spans="2:11" x14ac:dyDescent="0.25">
      <c r="B2257" s="21">
        <v>45818</v>
      </c>
      <c r="C2257" s="2" t="s">
        <v>1</v>
      </c>
      <c r="D2257" s="2" t="s">
        <v>1017</v>
      </c>
      <c r="E2257" s="2" t="s">
        <v>14</v>
      </c>
      <c r="F2257" s="2" t="s">
        <v>1395</v>
      </c>
      <c r="G2257" s="5">
        <v>-36</v>
      </c>
      <c r="H2257" s="5">
        <v>21.3</v>
      </c>
      <c r="I2257" s="5">
        <v>-766.8</v>
      </c>
      <c r="J2257" s="5">
        <v>-200473.5299999998</v>
      </c>
      <c r="K2257" s="5" t="str" cm="1">
        <f t="array" ref="K2257">_xlfn.LET(_xlpm.d,UPPER(TRIM(CLEAN(SUBSTITUTE(F2257,CHAR(160),"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58" spans="2:11" x14ac:dyDescent="0.25">
      <c r="B2258" s="21">
        <v>45818</v>
      </c>
      <c r="C2258" s="2" t="s">
        <v>1</v>
      </c>
      <c r="D2258" s="2" t="s">
        <v>176</v>
      </c>
      <c r="E2258" s="2" t="s">
        <v>159</v>
      </c>
      <c r="F2258" s="2" t="s">
        <v>1395</v>
      </c>
      <c r="G2258" s="5">
        <v>-5</v>
      </c>
      <c r="H2258" s="5">
        <v>21.3</v>
      </c>
      <c r="I2258" s="5">
        <v>-106.5</v>
      </c>
      <c r="J2258" s="5">
        <v>-200580.0299999998</v>
      </c>
      <c r="K2258" s="5" t="str" cm="1">
        <f t="array" ref="K2258">_xlfn.LET(_xlpm.d,UPPER(TRIM(CLEAN(SUBSTITUTE(F2258,CHAR(160),"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59" spans="2:11" x14ac:dyDescent="0.25">
      <c r="B2259" s="21">
        <v>45818</v>
      </c>
      <c r="C2259" s="2" t="s">
        <v>1</v>
      </c>
      <c r="D2259" s="2" t="s">
        <v>1019</v>
      </c>
      <c r="E2259" s="2" t="s">
        <v>29</v>
      </c>
      <c r="F2259" s="2" t="s">
        <v>1395</v>
      </c>
      <c r="G2259" s="5">
        <v>-15</v>
      </c>
      <c r="H2259" s="5">
        <v>21.3</v>
      </c>
      <c r="I2259" s="5">
        <v>-319.5</v>
      </c>
      <c r="J2259" s="5">
        <v>-200899.5299999998</v>
      </c>
      <c r="K2259" s="5" t="str" cm="1">
        <f t="array" ref="K2259">_xlfn.LET(_xlpm.d,UPPER(TRIM(CLEAN(SUBSTITUTE(F2259,CHAR(160),"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60" spans="2:11" x14ac:dyDescent="0.25">
      <c r="B2260" s="21">
        <v>45818</v>
      </c>
      <c r="C2260" s="2" t="s">
        <v>1</v>
      </c>
      <c r="D2260" s="2" t="s">
        <v>177</v>
      </c>
      <c r="E2260" s="2" t="s">
        <v>49</v>
      </c>
      <c r="F2260" s="2" t="s">
        <v>1395</v>
      </c>
      <c r="G2260" s="5">
        <v>-33</v>
      </c>
      <c r="H2260" s="5">
        <v>21.3</v>
      </c>
      <c r="I2260" s="5">
        <v>-702.9</v>
      </c>
      <c r="J2260" s="5">
        <v>-201602.42999999979</v>
      </c>
      <c r="K2260" s="5" t="str" cm="1">
        <f t="array" ref="K2260">_xlfn.LET(_xlpm.d,UPPER(TRIM(CLEAN(SUBSTITUTE(F2260,CHAR(160),"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61" spans="2:11" x14ac:dyDescent="0.25">
      <c r="B2261" s="21">
        <v>45820</v>
      </c>
      <c r="C2261" s="2" t="s">
        <v>1</v>
      </c>
      <c r="D2261" s="2" t="s">
        <v>1021</v>
      </c>
      <c r="E2261" s="2" t="s">
        <v>74</v>
      </c>
      <c r="F2261" s="2" t="s">
        <v>1395</v>
      </c>
      <c r="G2261" s="5">
        <v>-5</v>
      </c>
      <c r="H2261" s="5">
        <v>21.3</v>
      </c>
      <c r="I2261" s="5">
        <v>-106.5</v>
      </c>
      <c r="J2261" s="5">
        <v>-201708.92999999979</v>
      </c>
      <c r="K2261" s="5" t="str" cm="1">
        <f t="array" ref="K2261">_xlfn.LET(_xlpm.d,UPPER(TRIM(CLEAN(SUBSTITUTE(F2261,CHAR(160),"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62" spans="2:11" x14ac:dyDescent="0.25">
      <c r="B2262" s="21">
        <v>45821</v>
      </c>
      <c r="C2262" s="2" t="s">
        <v>1</v>
      </c>
      <c r="D2262" s="2" t="s">
        <v>1735</v>
      </c>
      <c r="E2262" s="2" t="s">
        <v>311</v>
      </c>
      <c r="F2262" s="2" t="s">
        <v>1393</v>
      </c>
      <c r="G2262" s="5">
        <v>-3</v>
      </c>
      <c r="H2262" s="5">
        <v>18.989999999999998</v>
      </c>
      <c r="I2262" s="5">
        <v>-56.97</v>
      </c>
      <c r="J2262" s="5">
        <v>-201765.89999999979</v>
      </c>
      <c r="K2262" s="5" t="str" cm="1">
        <f t="array" ref="K2262">_xlfn.LET(_xlpm.d,UPPER(TRIM(CLEAN(SUBSTITUTE(F2262,CHAR(160),"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63" spans="2:11" x14ac:dyDescent="0.25">
      <c r="B2263" s="21">
        <v>45821</v>
      </c>
      <c r="C2263" s="2" t="s">
        <v>1</v>
      </c>
      <c r="D2263" s="2" t="s">
        <v>178</v>
      </c>
      <c r="E2263" s="2" t="s">
        <v>82</v>
      </c>
      <c r="F2263" s="2" t="s">
        <v>1395</v>
      </c>
      <c r="G2263" s="5">
        <v>-11</v>
      </c>
      <c r="H2263" s="5">
        <v>21.3</v>
      </c>
      <c r="I2263" s="5">
        <v>-234.3</v>
      </c>
      <c r="J2263" s="5">
        <v>-202000.19999999978</v>
      </c>
      <c r="K2263" s="5" t="str" cm="1">
        <f t="array" ref="K2263">_xlfn.LET(_xlpm.d,UPPER(TRIM(CLEAN(SUBSTITUTE(F2263,CHAR(160),"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64" spans="2:11" x14ac:dyDescent="0.25">
      <c r="B2264" s="21">
        <v>45821</v>
      </c>
      <c r="C2264" s="2" t="s">
        <v>1</v>
      </c>
      <c r="D2264" s="2" t="s">
        <v>1736</v>
      </c>
      <c r="E2264" s="2" t="s">
        <v>9</v>
      </c>
      <c r="F2264" s="2" t="s">
        <v>1395</v>
      </c>
      <c r="G2264" s="5">
        <v>-1</v>
      </c>
      <c r="H2264" s="5">
        <v>21.3</v>
      </c>
      <c r="I2264" s="5">
        <v>-21.3</v>
      </c>
      <c r="J2264" s="5">
        <v>-202021.49999999977</v>
      </c>
      <c r="K2264" s="5" t="str" cm="1">
        <f t="array" ref="K2264">_xlfn.LET(_xlpm.d,UPPER(TRIM(CLEAN(SUBSTITUTE(F2264,CHAR(160),"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65" spans="2:11" x14ac:dyDescent="0.25">
      <c r="B2265" s="21">
        <v>45821</v>
      </c>
      <c r="C2265" s="2" t="s">
        <v>1</v>
      </c>
      <c r="D2265" s="2" t="s">
        <v>420</v>
      </c>
      <c r="E2265" s="2" t="s">
        <v>40</v>
      </c>
      <c r="F2265" s="2" t="s">
        <v>1395</v>
      </c>
      <c r="G2265" s="5">
        <v>-5</v>
      </c>
      <c r="H2265" s="5">
        <v>21.3</v>
      </c>
      <c r="I2265" s="5">
        <v>-106.5</v>
      </c>
      <c r="J2265" s="5">
        <v>-202127.99999999977</v>
      </c>
      <c r="K2265" s="5" t="str" cm="1">
        <f t="array" ref="K2265">_xlfn.LET(_xlpm.d,UPPER(TRIM(CLEAN(SUBSTITUTE(F2265,CHAR(160),"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66" spans="2:11" x14ac:dyDescent="0.25">
      <c r="B2266" s="21">
        <v>45821</v>
      </c>
      <c r="C2266" s="2" t="s">
        <v>1</v>
      </c>
      <c r="D2266" s="2" t="s">
        <v>1023</v>
      </c>
      <c r="E2266" s="2" t="s">
        <v>143</v>
      </c>
      <c r="F2266" s="2" t="s">
        <v>1393</v>
      </c>
      <c r="G2266" s="5">
        <v>-2</v>
      </c>
      <c r="H2266" s="5">
        <v>19.989999999999998</v>
      </c>
      <c r="I2266" s="5">
        <v>-39.979999999999997</v>
      </c>
      <c r="J2266" s="5">
        <v>-202167.97999999978</v>
      </c>
      <c r="K2266" s="5" t="str" cm="1">
        <f t="array" ref="K2266">_xlfn.LET(_xlpm.d,UPPER(TRIM(CLEAN(SUBSTITUTE(F2266,CHAR(160),"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67" spans="2:11" x14ac:dyDescent="0.25">
      <c r="B2267" s="21">
        <v>45825</v>
      </c>
      <c r="C2267" s="2" t="s">
        <v>1</v>
      </c>
      <c r="D2267" s="2" t="s">
        <v>1737</v>
      </c>
      <c r="E2267" s="2" t="s">
        <v>446</v>
      </c>
      <c r="F2267" s="2" t="s">
        <v>1395</v>
      </c>
      <c r="G2267" s="5">
        <v>-5</v>
      </c>
      <c r="H2267" s="5">
        <v>21.3</v>
      </c>
      <c r="I2267" s="5">
        <v>-106.5</v>
      </c>
      <c r="J2267" s="5">
        <v>-202274.47999999978</v>
      </c>
      <c r="K2267" s="5" t="str" cm="1">
        <f t="array" ref="K2267">_xlfn.LET(_xlpm.d,UPPER(TRIM(CLEAN(SUBSTITUTE(F2267,CHAR(160),"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68" spans="2:11" x14ac:dyDescent="0.25">
      <c r="B2268" s="21">
        <v>45825</v>
      </c>
      <c r="C2268" s="2" t="s">
        <v>1</v>
      </c>
      <c r="D2268" s="2" t="s">
        <v>1738</v>
      </c>
      <c r="E2268" s="2" t="s">
        <v>465</v>
      </c>
      <c r="F2268" s="2" t="s">
        <v>1395</v>
      </c>
      <c r="G2268" s="5">
        <v>-2</v>
      </c>
      <c r="H2268" s="5">
        <v>21.3</v>
      </c>
      <c r="I2268" s="5">
        <v>-42.6</v>
      </c>
      <c r="J2268" s="5">
        <v>-202317.07999999978</v>
      </c>
      <c r="K2268" s="5" t="str" cm="1">
        <f t="array" ref="K2268">_xlfn.LET(_xlpm.d,UPPER(TRIM(CLEAN(SUBSTITUTE(F2268,CHAR(160),"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69" spans="2:11" x14ac:dyDescent="0.25">
      <c r="B2269" s="21">
        <v>45825</v>
      </c>
      <c r="C2269" s="2" t="s">
        <v>1</v>
      </c>
      <c r="D2269" s="2" t="s">
        <v>1739</v>
      </c>
      <c r="E2269" s="2" t="s">
        <v>791</v>
      </c>
      <c r="F2269" s="2" t="s">
        <v>1395</v>
      </c>
      <c r="G2269" s="5">
        <v>-5</v>
      </c>
      <c r="H2269" s="5">
        <v>21.3</v>
      </c>
      <c r="I2269" s="5">
        <v>-106.5</v>
      </c>
      <c r="J2269" s="5">
        <v>-202423.57999999978</v>
      </c>
      <c r="K2269" s="5" t="str" cm="1">
        <f t="array" ref="K2269">_xlfn.LET(_xlpm.d,UPPER(TRIM(CLEAN(SUBSTITUTE(F2269,CHAR(160),"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70" spans="2:11" x14ac:dyDescent="0.25">
      <c r="B2270" s="21">
        <v>45826</v>
      </c>
      <c r="C2270" s="2" t="s">
        <v>1</v>
      </c>
      <c r="D2270" s="2" t="s">
        <v>1740</v>
      </c>
      <c r="E2270" s="2" t="s">
        <v>202</v>
      </c>
      <c r="F2270" s="2" t="s">
        <v>1395</v>
      </c>
      <c r="G2270" s="5">
        <v>-16</v>
      </c>
      <c r="H2270" s="5">
        <v>21.3</v>
      </c>
      <c r="I2270" s="5">
        <v>-340.8</v>
      </c>
      <c r="J2270" s="5">
        <v>-202764.37999999977</v>
      </c>
      <c r="K2270" s="5" t="str" cm="1">
        <f t="array" ref="K2270">_xlfn.LET(_xlpm.d,UPPER(TRIM(CLEAN(SUBSTITUTE(F2270,CHAR(160),"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71" spans="2:11" x14ac:dyDescent="0.25">
      <c r="B2271" s="21">
        <v>45826</v>
      </c>
      <c r="C2271" s="2" t="s">
        <v>1</v>
      </c>
      <c r="D2271" s="2" t="s">
        <v>624</v>
      </c>
      <c r="E2271" s="2" t="s">
        <v>32</v>
      </c>
      <c r="F2271" s="2" t="s">
        <v>1395</v>
      </c>
      <c r="G2271" s="5">
        <v>-20</v>
      </c>
      <c r="H2271" s="5">
        <v>21.3</v>
      </c>
      <c r="I2271" s="5">
        <v>-426</v>
      </c>
      <c r="J2271" s="5">
        <v>-203190.37999999977</v>
      </c>
      <c r="K2271" s="5" t="str" cm="1">
        <f t="array" ref="K2271">_xlfn.LET(_xlpm.d,UPPER(TRIM(CLEAN(SUBSTITUTE(F2271,CHAR(160),"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72" spans="2:11" x14ac:dyDescent="0.25">
      <c r="B2272" s="21">
        <v>45826</v>
      </c>
      <c r="C2272" s="2" t="s">
        <v>1</v>
      </c>
      <c r="D2272" s="2" t="s">
        <v>180</v>
      </c>
      <c r="E2272" s="2" t="s">
        <v>24</v>
      </c>
      <c r="F2272" s="2" t="s">
        <v>1395</v>
      </c>
      <c r="G2272" s="5">
        <v>-12</v>
      </c>
      <c r="H2272" s="5">
        <v>21.3</v>
      </c>
      <c r="I2272" s="5">
        <v>-255.6</v>
      </c>
      <c r="J2272" s="5">
        <v>-203445.97999999978</v>
      </c>
      <c r="K2272" s="5" t="str" cm="1">
        <f t="array" ref="K2272">_xlfn.LET(_xlpm.d,UPPER(TRIM(CLEAN(SUBSTITUTE(F2272,CHAR(160),"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73" spans="2:11" x14ac:dyDescent="0.25">
      <c r="B2273" s="21">
        <v>45826</v>
      </c>
      <c r="C2273" s="2" t="s">
        <v>1</v>
      </c>
      <c r="D2273" s="2" t="s">
        <v>181</v>
      </c>
      <c r="E2273" s="2" t="s">
        <v>148</v>
      </c>
      <c r="F2273" s="2" t="s">
        <v>1395</v>
      </c>
      <c r="G2273" s="5">
        <v>-1</v>
      </c>
      <c r="H2273" s="5">
        <v>21.3</v>
      </c>
      <c r="I2273" s="5">
        <v>-21.3</v>
      </c>
      <c r="J2273" s="5">
        <v>-203467.27999999977</v>
      </c>
      <c r="K2273" s="5" t="str" cm="1">
        <f t="array" ref="K2273">_xlfn.LET(_xlpm.d,UPPER(TRIM(CLEAN(SUBSTITUTE(F2273,CHAR(160),"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74" spans="2:11" x14ac:dyDescent="0.25">
      <c r="B2274" s="21">
        <v>45826</v>
      </c>
      <c r="C2274" s="2" t="s">
        <v>1</v>
      </c>
      <c r="D2274" s="2" t="s">
        <v>1741</v>
      </c>
      <c r="E2274" s="2" t="s">
        <v>3</v>
      </c>
      <c r="F2274" s="2" t="s">
        <v>1393</v>
      </c>
      <c r="G2274" s="5">
        <v>-2</v>
      </c>
      <c r="H2274" s="5">
        <v>19.989999999999998</v>
      </c>
      <c r="I2274" s="5">
        <v>-39.979999999999997</v>
      </c>
      <c r="J2274" s="5">
        <v>-203507.25999999978</v>
      </c>
      <c r="K2274" s="5" t="str" cm="1">
        <f t="array" ref="K2274">_xlfn.LET(_xlpm.d,UPPER(TRIM(CLEAN(SUBSTITUTE(F2274,CHAR(160),"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75" spans="2:11" x14ac:dyDescent="0.25">
      <c r="B2275" s="21">
        <v>45826</v>
      </c>
      <c r="C2275" s="2" t="s">
        <v>1</v>
      </c>
      <c r="D2275" s="2" t="s">
        <v>1742</v>
      </c>
      <c r="E2275" s="2" t="s">
        <v>807</v>
      </c>
      <c r="F2275" s="2" t="s">
        <v>1393</v>
      </c>
      <c r="G2275" s="5">
        <v>-8</v>
      </c>
      <c r="H2275" s="5">
        <v>21.3</v>
      </c>
      <c r="I2275" s="5">
        <v>-170.4</v>
      </c>
      <c r="J2275" s="5">
        <v>-203677.65999999977</v>
      </c>
      <c r="K2275" s="5" t="str" cm="1">
        <f t="array" ref="K2275">_xlfn.LET(_xlpm.d,UPPER(TRIM(CLEAN(SUBSTITUTE(F2275,CHAR(160),"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76" spans="2:11" x14ac:dyDescent="0.25">
      <c r="B2276" s="21">
        <v>45826</v>
      </c>
      <c r="C2276" s="2" t="s">
        <v>1</v>
      </c>
      <c r="D2276" s="2" t="s">
        <v>1743</v>
      </c>
      <c r="E2276" s="2" t="s">
        <v>926</v>
      </c>
      <c r="F2276" s="2" t="s">
        <v>1393</v>
      </c>
      <c r="G2276" s="5">
        <v>-51</v>
      </c>
      <c r="H2276" s="5">
        <v>21.3</v>
      </c>
      <c r="I2276" s="5">
        <v>-1086.3</v>
      </c>
      <c r="J2276" s="5">
        <v>-204763.95999999976</v>
      </c>
      <c r="K2276" s="5" t="str" cm="1">
        <f t="array" ref="K2276">_xlfn.LET(_xlpm.d,UPPER(TRIM(CLEAN(SUBSTITUTE(F2276,CHAR(160),"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77" spans="2:11" x14ac:dyDescent="0.25">
      <c r="B2277" s="21">
        <v>45827</v>
      </c>
      <c r="C2277" s="2" t="s">
        <v>1</v>
      </c>
      <c r="D2277" s="2" t="s">
        <v>1026</v>
      </c>
      <c r="E2277" s="2" t="s">
        <v>844</v>
      </c>
      <c r="F2277" s="2" t="s">
        <v>1393</v>
      </c>
      <c r="G2277" s="5">
        <v>-10</v>
      </c>
      <c r="H2277" s="5">
        <v>21.3</v>
      </c>
      <c r="I2277" s="5">
        <v>-213</v>
      </c>
      <c r="J2277" s="5">
        <v>-204976.95999999976</v>
      </c>
      <c r="K2277" s="5" t="str" cm="1">
        <f t="array" ref="K2277">_xlfn.LET(_xlpm.d,UPPER(TRIM(CLEAN(SUBSTITUTE(F2277,CHAR(160),"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78" spans="2:11" x14ac:dyDescent="0.25">
      <c r="B2278" s="21">
        <v>45827</v>
      </c>
      <c r="C2278" s="2" t="s">
        <v>1</v>
      </c>
      <c r="D2278" s="2" t="s">
        <v>1744</v>
      </c>
      <c r="E2278" s="2" t="s">
        <v>5</v>
      </c>
      <c r="F2278" s="2" t="s">
        <v>1393</v>
      </c>
      <c r="G2278" s="5">
        <v>-1</v>
      </c>
      <c r="H2278" s="5">
        <v>40.99</v>
      </c>
      <c r="I2278" s="5">
        <v>-40.99</v>
      </c>
      <c r="J2278" s="5">
        <v>-205017.94999999975</v>
      </c>
      <c r="K2278" s="5" t="str" cm="1">
        <f t="array" ref="K2278">_xlfn.LET(_xlpm.d,UPPER(TRIM(CLEAN(SUBSTITUTE(F2278,CHAR(160),"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79" spans="2:11" x14ac:dyDescent="0.25">
      <c r="B2279" s="21">
        <v>45827</v>
      </c>
      <c r="C2279" s="2" t="s">
        <v>1</v>
      </c>
      <c r="D2279" s="2" t="s">
        <v>1745</v>
      </c>
      <c r="E2279" s="2" t="s">
        <v>801</v>
      </c>
      <c r="F2279" s="2" t="s">
        <v>1393</v>
      </c>
      <c r="G2279" s="5">
        <v>-1</v>
      </c>
      <c r="H2279" s="5">
        <v>16.95</v>
      </c>
      <c r="I2279" s="5">
        <v>-16.95</v>
      </c>
      <c r="J2279" s="5">
        <v>-205034.89999999976</v>
      </c>
      <c r="K2279" s="5" t="str" cm="1">
        <f t="array" ref="K2279">_xlfn.LET(_xlpm.d,UPPER(TRIM(CLEAN(SUBSTITUTE(F2279,CHAR(160),"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80" spans="2:11" x14ac:dyDescent="0.25">
      <c r="B2280" s="21">
        <v>45828</v>
      </c>
      <c r="C2280" s="2" t="s">
        <v>1</v>
      </c>
      <c r="D2280" s="2" t="s">
        <v>183</v>
      </c>
      <c r="E2280" s="2" t="s">
        <v>53</v>
      </c>
      <c r="F2280" s="2" t="s">
        <v>1395</v>
      </c>
      <c r="G2280" s="5">
        <v>-3</v>
      </c>
      <c r="H2280" s="5">
        <v>21.3</v>
      </c>
      <c r="I2280" s="5">
        <v>-63.9</v>
      </c>
      <c r="J2280" s="5">
        <v>-205098.79999999976</v>
      </c>
      <c r="K2280" s="5" t="str" cm="1">
        <f t="array" ref="K2280">_xlfn.LET(_xlpm.d,UPPER(TRIM(CLEAN(SUBSTITUTE(F2280,CHAR(160),"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81" spans="2:11" x14ac:dyDescent="0.25">
      <c r="B2281" s="21">
        <v>45828</v>
      </c>
      <c r="C2281" s="2" t="s">
        <v>1</v>
      </c>
      <c r="D2281" s="2" t="s">
        <v>1746</v>
      </c>
      <c r="E2281" s="2" t="s">
        <v>62</v>
      </c>
      <c r="F2281" s="2" t="s">
        <v>1395</v>
      </c>
      <c r="G2281" s="5">
        <v>-2</v>
      </c>
      <c r="H2281" s="5">
        <v>21.3</v>
      </c>
      <c r="I2281" s="5">
        <v>-42.6</v>
      </c>
      <c r="J2281" s="5">
        <v>-205141.39999999976</v>
      </c>
      <c r="K2281" s="5" t="str" cm="1">
        <f t="array" ref="K2281">_xlfn.LET(_xlpm.d,UPPER(TRIM(CLEAN(SUBSTITUTE(F2281,CHAR(160),"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82" spans="2:11" x14ac:dyDescent="0.25">
      <c r="B2282" s="21">
        <v>45831</v>
      </c>
      <c r="C2282" s="2" t="s">
        <v>1</v>
      </c>
      <c r="D2282" s="2" t="s">
        <v>1747</v>
      </c>
      <c r="E2282" s="2" t="s">
        <v>1530</v>
      </c>
      <c r="F2282" s="2" t="s">
        <v>1393</v>
      </c>
      <c r="G2282" s="5">
        <v>-16</v>
      </c>
      <c r="H2282" s="5">
        <v>19.989999999999998</v>
      </c>
      <c r="I2282" s="5">
        <v>-319.83999999999997</v>
      </c>
      <c r="J2282" s="5">
        <v>-205461.23999999976</v>
      </c>
      <c r="K2282" s="5" t="str" cm="1">
        <f t="array" ref="K2282">_xlfn.LET(_xlpm.d,UPPER(TRIM(CLEAN(SUBSTITUTE(F2282,CHAR(160),"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83" spans="2:11" x14ac:dyDescent="0.25">
      <c r="B2283" s="21">
        <v>45831</v>
      </c>
      <c r="C2283" s="2" t="s">
        <v>1</v>
      </c>
      <c r="D2283" s="2" t="s">
        <v>678</v>
      </c>
      <c r="E2283" s="2" t="s">
        <v>68</v>
      </c>
      <c r="F2283" s="2" t="s">
        <v>1395</v>
      </c>
      <c r="G2283" s="5">
        <v>-8</v>
      </c>
      <c r="H2283" s="5">
        <v>21.3</v>
      </c>
      <c r="I2283" s="5">
        <v>-170.4</v>
      </c>
      <c r="J2283" s="5">
        <v>-205631.63999999975</v>
      </c>
      <c r="K2283" s="5" t="str" cm="1">
        <f t="array" ref="K2283">_xlfn.LET(_xlpm.d,UPPER(TRIM(CLEAN(SUBSTITUTE(F2283,CHAR(160),"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84" spans="2:11" x14ac:dyDescent="0.25">
      <c r="B2284" s="21">
        <v>45832</v>
      </c>
      <c r="C2284" s="2" t="s">
        <v>1</v>
      </c>
      <c r="D2284" s="2" t="s">
        <v>1029</v>
      </c>
      <c r="E2284" s="2" t="s">
        <v>60</v>
      </c>
      <c r="F2284" s="2" t="s">
        <v>1395</v>
      </c>
      <c r="G2284" s="5">
        <v>-6</v>
      </c>
      <c r="H2284" s="5">
        <v>21.3</v>
      </c>
      <c r="I2284" s="5">
        <v>-127.8</v>
      </c>
      <c r="J2284" s="5">
        <v>-205759.43999999974</v>
      </c>
      <c r="K2284" s="5" t="str" cm="1">
        <f t="array" ref="K2284">_xlfn.LET(_xlpm.d,UPPER(TRIM(CLEAN(SUBSTITUTE(F2284,CHAR(160),"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85" spans="2:11" x14ac:dyDescent="0.25">
      <c r="B2285" s="21">
        <v>45832</v>
      </c>
      <c r="C2285" s="2" t="s">
        <v>1</v>
      </c>
      <c r="D2285" s="2" t="s">
        <v>184</v>
      </c>
      <c r="E2285" s="2" t="s">
        <v>97</v>
      </c>
      <c r="F2285" s="2" t="s">
        <v>1395</v>
      </c>
      <c r="G2285" s="5">
        <v>-17</v>
      </c>
      <c r="H2285" s="5">
        <v>21.3</v>
      </c>
      <c r="I2285" s="5">
        <v>-362.1</v>
      </c>
      <c r="J2285" s="5">
        <v>-206121.53999999975</v>
      </c>
      <c r="K2285" s="5" t="str" cm="1">
        <f t="array" ref="K2285">_xlfn.LET(_xlpm.d,UPPER(TRIM(CLEAN(SUBSTITUTE(F2285,CHAR(160),"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86" spans="2:11" x14ac:dyDescent="0.25">
      <c r="B2286" s="21">
        <v>45832</v>
      </c>
      <c r="C2286" s="2" t="s">
        <v>1</v>
      </c>
      <c r="D2286" s="2" t="s">
        <v>1748</v>
      </c>
      <c r="E2286" s="2" t="s">
        <v>29</v>
      </c>
      <c r="F2286" s="2" t="s">
        <v>1395</v>
      </c>
      <c r="G2286" s="5">
        <v>-12</v>
      </c>
      <c r="H2286" s="5">
        <v>21.3</v>
      </c>
      <c r="I2286" s="5">
        <v>-255.6</v>
      </c>
      <c r="J2286" s="5">
        <v>-206377.13999999975</v>
      </c>
      <c r="K2286" s="5" t="str" cm="1">
        <f t="array" ref="K2286">_xlfn.LET(_xlpm.d,UPPER(TRIM(CLEAN(SUBSTITUTE(F2286,CHAR(160),"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87" spans="2:11" x14ac:dyDescent="0.25">
      <c r="B2287" s="21">
        <v>45833</v>
      </c>
      <c r="C2287" s="2" t="s">
        <v>1</v>
      </c>
      <c r="D2287" s="2" t="s">
        <v>1749</v>
      </c>
      <c r="E2287" s="2" t="s">
        <v>829</v>
      </c>
      <c r="F2287" s="2" t="s">
        <v>1395</v>
      </c>
      <c r="G2287" s="5">
        <v>-103</v>
      </c>
      <c r="H2287" s="5">
        <v>21.3</v>
      </c>
      <c r="I2287" s="5">
        <v>-2193.9</v>
      </c>
      <c r="J2287" s="5">
        <v>-208571.03999999975</v>
      </c>
      <c r="K2287" s="5" t="str" cm="1">
        <f t="array" ref="K2287">_xlfn.LET(_xlpm.d,UPPER(TRIM(CLEAN(SUBSTITUTE(F2287,CHAR(160),"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88" spans="2:11" x14ac:dyDescent="0.25">
      <c r="B2288" s="21">
        <v>45833</v>
      </c>
      <c r="C2288" s="2" t="s">
        <v>1</v>
      </c>
      <c r="D2288" s="2" t="s">
        <v>1750</v>
      </c>
      <c r="E2288" s="2" t="s">
        <v>163</v>
      </c>
      <c r="F2288" s="2" t="s">
        <v>1393</v>
      </c>
      <c r="G2288" s="5">
        <v>-36</v>
      </c>
      <c r="H2288" s="5">
        <v>21.3</v>
      </c>
      <c r="I2288" s="5">
        <v>-766.8</v>
      </c>
      <c r="J2288" s="5">
        <v>-209337.83999999973</v>
      </c>
      <c r="K2288" s="5" t="str" cm="1">
        <f t="array" ref="K2288">_xlfn.LET(_xlpm.d,UPPER(TRIM(CLEAN(SUBSTITUTE(F2288,CHAR(160),"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89" spans="2:11" x14ac:dyDescent="0.25">
      <c r="B2289" s="21">
        <v>45834</v>
      </c>
      <c r="C2289" s="2" t="s">
        <v>1</v>
      </c>
      <c r="D2289" s="2" t="s">
        <v>1751</v>
      </c>
      <c r="E2289" s="2" t="s">
        <v>99</v>
      </c>
      <c r="F2289" s="2" t="s">
        <v>1395</v>
      </c>
      <c r="G2289" s="5">
        <v>-40</v>
      </c>
      <c r="H2289" s="5">
        <v>21.3</v>
      </c>
      <c r="I2289" s="5">
        <v>-852</v>
      </c>
      <c r="J2289" s="5">
        <v>-210189.83999999973</v>
      </c>
      <c r="K2289" s="5" t="str" cm="1">
        <f t="array" ref="K2289">_xlfn.LET(_xlpm.d,UPPER(TRIM(CLEAN(SUBSTITUTE(F2289,CHAR(160),"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90" spans="2:11" x14ac:dyDescent="0.25">
      <c r="B2290" s="21">
        <v>45834</v>
      </c>
      <c r="C2290" s="2" t="s">
        <v>1</v>
      </c>
      <c r="D2290" s="2" t="s">
        <v>1032</v>
      </c>
      <c r="E2290" s="2" t="s">
        <v>465</v>
      </c>
      <c r="F2290" s="2" t="s">
        <v>1395</v>
      </c>
      <c r="G2290" s="5">
        <v>-10</v>
      </c>
      <c r="H2290" s="5">
        <v>21.3</v>
      </c>
      <c r="I2290" s="5">
        <v>-213</v>
      </c>
      <c r="J2290" s="5">
        <v>-210402.83999999973</v>
      </c>
      <c r="K2290" s="5" t="str" cm="1">
        <f t="array" ref="K2290">_xlfn.LET(_xlpm.d,UPPER(TRIM(CLEAN(SUBSTITUTE(F2290,CHAR(160),"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91" spans="2:11" x14ac:dyDescent="0.25">
      <c r="B2291" s="21">
        <v>45835</v>
      </c>
      <c r="C2291" s="2" t="s">
        <v>1</v>
      </c>
      <c r="D2291" s="2" t="s">
        <v>1752</v>
      </c>
      <c r="E2291" s="2" t="s">
        <v>76</v>
      </c>
      <c r="F2291" s="2" t="s">
        <v>1753</v>
      </c>
      <c r="G2291" s="5">
        <v>-38</v>
      </c>
      <c r="H2291" s="5">
        <v>21.3</v>
      </c>
      <c r="I2291" s="5">
        <v>-809.4</v>
      </c>
      <c r="J2291" s="5">
        <v>-211212.23999999973</v>
      </c>
      <c r="K2291" s="5" t="str" cm="1">
        <f t="array" ref="K2291">_xlfn.LET(_xlpm.d,UPPER(TRIM(CLEAN(SUBSTITUTE(F2291,CHAR(160),"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92" spans="2:11" x14ac:dyDescent="0.25">
      <c r="B2292" s="21">
        <v>45835</v>
      </c>
      <c r="C2292" s="2" t="s">
        <v>1</v>
      </c>
      <c r="D2292" s="2" t="s">
        <v>1033</v>
      </c>
      <c r="E2292" s="2" t="s">
        <v>143</v>
      </c>
      <c r="F2292" s="2" t="s">
        <v>1393</v>
      </c>
      <c r="G2292" s="5">
        <v>-6</v>
      </c>
      <c r="H2292" s="5">
        <v>19.989999999999998</v>
      </c>
      <c r="I2292" s="5">
        <v>-119.94</v>
      </c>
      <c r="J2292" s="5">
        <v>-211332.17999999973</v>
      </c>
      <c r="K2292" s="5" t="str" cm="1">
        <f t="array" ref="K2292">_xlfn.LET(_xlpm.d,UPPER(TRIM(CLEAN(SUBSTITUTE(F2292,CHAR(160),"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93" spans="2:11" x14ac:dyDescent="0.25">
      <c r="B2293" s="21">
        <v>45835</v>
      </c>
      <c r="C2293" s="2" t="s">
        <v>1</v>
      </c>
      <c r="D2293" s="2" t="s">
        <v>679</v>
      </c>
      <c r="E2293" s="2" t="s">
        <v>82</v>
      </c>
      <c r="F2293" s="2" t="s">
        <v>1754</v>
      </c>
      <c r="G2293" s="5">
        <v>-5</v>
      </c>
      <c r="H2293" s="5">
        <v>21.3</v>
      </c>
      <c r="I2293" s="5">
        <v>-106.5</v>
      </c>
      <c r="J2293" s="5">
        <v>-211438.67999999973</v>
      </c>
      <c r="K2293" s="5" t="str" cm="1">
        <f t="array" ref="K2293">_xlfn.LET(_xlpm.d,UPPER(TRIM(CLEAN(SUBSTITUTE(F2293,CHAR(160),"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94" spans="2:11" x14ac:dyDescent="0.25">
      <c r="B2294" s="21">
        <v>45835</v>
      </c>
      <c r="C2294" s="2" t="s">
        <v>1</v>
      </c>
      <c r="D2294" s="2" t="s">
        <v>1311</v>
      </c>
      <c r="E2294" s="2" t="s">
        <v>3</v>
      </c>
      <c r="F2294" s="2" t="s">
        <v>1393</v>
      </c>
      <c r="G2294" s="5">
        <v>-22</v>
      </c>
      <c r="H2294" s="5">
        <v>19.989999999999998</v>
      </c>
      <c r="I2294" s="5">
        <v>-439.78</v>
      </c>
      <c r="J2294" s="5">
        <v>-211878.45999999973</v>
      </c>
      <c r="K2294" s="5" t="str" cm="1">
        <f t="array" ref="K2294">_xlfn.LET(_xlpm.d,UPPER(TRIM(CLEAN(SUBSTITUTE(F2294,CHAR(160),"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95" spans="2:11" x14ac:dyDescent="0.25">
      <c r="B2295" s="21">
        <v>45835</v>
      </c>
      <c r="C2295" s="2" t="s">
        <v>1</v>
      </c>
      <c r="D2295" s="2" t="s">
        <v>1755</v>
      </c>
      <c r="E2295" s="2" t="s">
        <v>311</v>
      </c>
      <c r="F2295" s="2" t="s">
        <v>1393</v>
      </c>
      <c r="G2295" s="5">
        <v>-15</v>
      </c>
      <c r="H2295" s="5">
        <v>18.989999999999998</v>
      </c>
      <c r="I2295" s="5">
        <v>-284.85000000000002</v>
      </c>
      <c r="J2295" s="5">
        <v>-212163.30999999974</v>
      </c>
      <c r="K2295" s="5" t="str" cm="1">
        <f t="array" ref="K2295">_xlfn.LET(_xlpm.d,UPPER(TRIM(CLEAN(SUBSTITUTE(F2295,CHAR(160),"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96" spans="2:11" x14ac:dyDescent="0.25">
      <c r="B2296" s="21">
        <v>45839</v>
      </c>
      <c r="C2296" s="2" t="s">
        <v>1</v>
      </c>
      <c r="D2296" s="2" t="s">
        <v>1756</v>
      </c>
      <c r="E2296" s="2" t="s">
        <v>1384</v>
      </c>
      <c r="F2296" s="2" t="s">
        <v>1754</v>
      </c>
      <c r="G2296" s="5">
        <v>-8</v>
      </c>
      <c r="H2296" s="5">
        <v>19.989999999999998</v>
      </c>
      <c r="I2296" s="5">
        <v>-159.91999999999999</v>
      </c>
      <c r="J2296" s="5">
        <v>-212323.22999999975</v>
      </c>
      <c r="K2296" s="5" t="str" cm="1">
        <f t="array" ref="K2296">_xlfn.LET(_xlpm.d,UPPER(TRIM(CLEAN(SUBSTITUTE(F2296,CHAR(160),"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97" spans="2:11" x14ac:dyDescent="0.25">
      <c r="B2297" s="21">
        <v>45839</v>
      </c>
      <c r="C2297" s="2" t="s">
        <v>1</v>
      </c>
      <c r="D2297" s="2" t="s">
        <v>1757</v>
      </c>
      <c r="E2297" s="2" t="s">
        <v>72</v>
      </c>
      <c r="F2297" s="2" t="s">
        <v>1754</v>
      </c>
      <c r="G2297" s="5">
        <v>-1</v>
      </c>
      <c r="H2297" s="5">
        <v>21.3</v>
      </c>
      <c r="I2297" s="5">
        <v>-21.3</v>
      </c>
      <c r="J2297" s="5">
        <v>-212344.52999999974</v>
      </c>
      <c r="K2297" s="5" t="str" cm="1">
        <f t="array" ref="K2297">_xlfn.LET(_xlpm.d,UPPER(TRIM(CLEAN(SUBSTITUTE(F2297,CHAR(160),"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98" spans="2:11" x14ac:dyDescent="0.25">
      <c r="B2298" s="21">
        <v>45839</v>
      </c>
      <c r="C2298" s="2" t="s">
        <v>1</v>
      </c>
      <c r="D2298" s="2" t="s">
        <v>1758</v>
      </c>
      <c r="E2298" s="2" t="s">
        <v>35</v>
      </c>
      <c r="F2298" s="2" t="s">
        <v>1754</v>
      </c>
      <c r="G2298" s="5">
        <v>-9</v>
      </c>
      <c r="H2298" s="5">
        <v>21.3</v>
      </c>
      <c r="I2298" s="5">
        <v>-191.7</v>
      </c>
      <c r="J2298" s="5">
        <v>-212536.22999999975</v>
      </c>
      <c r="K2298" s="5" t="str" cm="1">
        <f t="array" ref="K2298">_xlfn.LET(_xlpm.d,UPPER(TRIM(CLEAN(SUBSTITUTE(F2298,CHAR(160),"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299" spans="2:11" x14ac:dyDescent="0.25">
      <c r="B2299" s="21">
        <v>45839</v>
      </c>
      <c r="C2299" s="2" t="s">
        <v>1</v>
      </c>
      <c r="D2299" s="2" t="s">
        <v>424</v>
      </c>
      <c r="E2299" s="2" t="s">
        <v>89</v>
      </c>
      <c r="F2299" s="2" t="s">
        <v>1754</v>
      </c>
      <c r="G2299" s="5">
        <v>-9</v>
      </c>
      <c r="H2299" s="5">
        <v>21.3</v>
      </c>
      <c r="I2299" s="5">
        <v>-191.7</v>
      </c>
      <c r="J2299" s="5">
        <v>-212727.92999999976</v>
      </c>
      <c r="K2299" s="5" t="str" cm="1">
        <f t="array" ref="K2299">_xlfn.LET(_xlpm.d,UPPER(TRIM(CLEAN(SUBSTITUTE(F2299,CHAR(160),"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00" spans="2:11" x14ac:dyDescent="0.25">
      <c r="B2300" s="21">
        <v>45839</v>
      </c>
      <c r="C2300" s="2" t="s">
        <v>1</v>
      </c>
      <c r="D2300" s="2" t="s">
        <v>1035</v>
      </c>
      <c r="E2300" s="2" t="s">
        <v>29</v>
      </c>
      <c r="F2300" s="2" t="s">
        <v>1754</v>
      </c>
      <c r="G2300" s="5">
        <v>-6</v>
      </c>
      <c r="H2300" s="5">
        <v>21.3</v>
      </c>
      <c r="I2300" s="5">
        <v>-127.8</v>
      </c>
      <c r="J2300" s="5">
        <v>-212855.72999999975</v>
      </c>
      <c r="K2300" s="5" t="str" cm="1">
        <f t="array" ref="K2300">_xlfn.LET(_xlpm.d,UPPER(TRIM(CLEAN(SUBSTITUTE(F2300,CHAR(160),"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01" spans="2:11" x14ac:dyDescent="0.25">
      <c r="B2301" s="21">
        <v>45839</v>
      </c>
      <c r="C2301" s="2" t="s">
        <v>1</v>
      </c>
      <c r="D2301" s="2" t="s">
        <v>713</v>
      </c>
      <c r="E2301" s="2" t="s">
        <v>32</v>
      </c>
      <c r="F2301" s="2" t="s">
        <v>1754</v>
      </c>
      <c r="G2301" s="5">
        <v>-11</v>
      </c>
      <c r="H2301" s="5">
        <v>21.3</v>
      </c>
      <c r="I2301" s="5">
        <v>-234.3</v>
      </c>
      <c r="J2301" s="5">
        <v>-213090.02999999974</v>
      </c>
      <c r="K2301" s="5" t="str" cm="1">
        <f t="array" ref="K2301">_xlfn.LET(_xlpm.d,UPPER(TRIM(CLEAN(SUBSTITUTE(F2301,CHAR(160),"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02" spans="2:11" x14ac:dyDescent="0.25">
      <c r="B2302" s="21">
        <v>45841</v>
      </c>
      <c r="C2302" s="2" t="s">
        <v>1</v>
      </c>
      <c r="D2302" s="2" t="s">
        <v>1759</v>
      </c>
      <c r="E2302" s="2" t="s">
        <v>68</v>
      </c>
      <c r="F2302" s="2" t="s">
        <v>1754</v>
      </c>
      <c r="G2302" s="5">
        <v>-31</v>
      </c>
      <c r="H2302" s="5">
        <v>21.3</v>
      </c>
      <c r="I2302" s="5">
        <v>-660.3</v>
      </c>
      <c r="J2302" s="5">
        <v>-213750.32999999973</v>
      </c>
      <c r="K2302" s="5" t="str" cm="1">
        <f t="array" ref="K2302">_xlfn.LET(_xlpm.d,UPPER(TRIM(CLEAN(SUBSTITUTE(F2302,CHAR(160),"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03" spans="2:11" x14ac:dyDescent="0.25">
      <c r="B2303" s="21">
        <v>45841</v>
      </c>
      <c r="C2303" s="2" t="s">
        <v>1</v>
      </c>
      <c r="D2303" s="2" t="s">
        <v>426</v>
      </c>
      <c r="E2303" s="2" t="s">
        <v>19</v>
      </c>
      <c r="F2303" s="2" t="s">
        <v>1754</v>
      </c>
      <c r="G2303" s="5">
        <v>-20</v>
      </c>
      <c r="H2303" s="5">
        <v>21.3</v>
      </c>
      <c r="I2303" s="5">
        <v>-426</v>
      </c>
      <c r="J2303" s="5">
        <v>-214176.32999999973</v>
      </c>
      <c r="K2303" s="5" t="str" cm="1">
        <f t="array" ref="K2303">_xlfn.LET(_xlpm.d,UPPER(TRIM(CLEAN(SUBSTITUTE(F2303,CHAR(160),"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04" spans="2:11" x14ac:dyDescent="0.25">
      <c r="B2304" s="21">
        <v>45841</v>
      </c>
      <c r="C2304" s="2" t="s">
        <v>1</v>
      </c>
      <c r="D2304" s="2" t="s">
        <v>1760</v>
      </c>
      <c r="E2304" s="2" t="s">
        <v>74</v>
      </c>
      <c r="F2304" s="2" t="s">
        <v>1754</v>
      </c>
      <c r="G2304" s="5">
        <v>-12</v>
      </c>
      <c r="H2304" s="5">
        <v>21.3</v>
      </c>
      <c r="I2304" s="5">
        <v>-255.6</v>
      </c>
      <c r="J2304" s="5">
        <v>-214431.92999999973</v>
      </c>
      <c r="K2304" s="5" t="str" cm="1">
        <f t="array" ref="K2304">_xlfn.LET(_xlpm.d,UPPER(TRIM(CLEAN(SUBSTITUTE(F2304,CHAR(160),"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05" spans="2:11" x14ac:dyDescent="0.25">
      <c r="B2305" s="21">
        <v>45841</v>
      </c>
      <c r="C2305" s="2" t="s">
        <v>1</v>
      </c>
      <c r="D2305" s="2" t="s">
        <v>1761</v>
      </c>
      <c r="E2305" s="2" t="s">
        <v>926</v>
      </c>
      <c r="F2305" s="2" t="s">
        <v>1754</v>
      </c>
      <c r="G2305" s="5">
        <v>-33</v>
      </c>
      <c r="H2305" s="5">
        <v>21.3</v>
      </c>
      <c r="I2305" s="5">
        <v>-702.9</v>
      </c>
      <c r="J2305" s="5">
        <v>-215134.82999999973</v>
      </c>
      <c r="K2305" s="5" t="str" cm="1">
        <f t="array" ref="K2305">_xlfn.LET(_xlpm.d,UPPER(TRIM(CLEAN(SUBSTITUTE(F2305,CHAR(160),"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06" spans="2:11" x14ac:dyDescent="0.25">
      <c r="B2306" s="21">
        <v>45841</v>
      </c>
      <c r="C2306" s="2" t="s">
        <v>1</v>
      </c>
      <c r="D2306" s="2" t="s">
        <v>189</v>
      </c>
      <c r="E2306" s="2" t="s">
        <v>24</v>
      </c>
      <c r="F2306" s="2" t="s">
        <v>1754</v>
      </c>
      <c r="G2306" s="5">
        <v>-22</v>
      </c>
      <c r="H2306" s="5">
        <v>21.3</v>
      </c>
      <c r="I2306" s="5">
        <v>-468.6</v>
      </c>
      <c r="J2306" s="5">
        <v>-215603.42999999973</v>
      </c>
      <c r="K2306" s="5" t="str" cm="1">
        <f t="array" ref="K2306">_xlfn.LET(_xlpm.d,UPPER(TRIM(CLEAN(SUBSTITUTE(F2306,CHAR(160),"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07" spans="2:11" x14ac:dyDescent="0.25">
      <c r="B2307" s="21">
        <v>45842</v>
      </c>
      <c r="C2307" s="2" t="s">
        <v>1</v>
      </c>
      <c r="D2307" s="2" t="s">
        <v>1762</v>
      </c>
      <c r="E2307" s="2" t="s">
        <v>311</v>
      </c>
      <c r="F2307" s="2" t="s">
        <v>1393</v>
      </c>
      <c r="G2307" s="5">
        <v>-21</v>
      </c>
      <c r="H2307" s="5">
        <v>18.989999999999998</v>
      </c>
      <c r="I2307" s="5">
        <v>-398.79</v>
      </c>
      <c r="J2307" s="5">
        <v>-216002.21999999974</v>
      </c>
      <c r="K2307" s="5" t="str" cm="1">
        <f t="array" ref="K2307">_xlfn.LET(_xlpm.d,UPPER(TRIM(CLEAN(SUBSTITUTE(F2307,CHAR(160),"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08" spans="2:11" x14ac:dyDescent="0.25">
      <c r="B2308" s="21">
        <v>45842</v>
      </c>
      <c r="C2308" s="2" t="s">
        <v>1</v>
      </c>
      <c r="D2308" s="2" t="s">
        <v>1763</v>
      </c>
      <c r="E2308" s="2" t="s">
        <v>95</v>
      </c>
      <c r="F2308" s="2" t="s">
        <v>1395</v>
      </c>
      <c r="G2308" s="5">
        <v>-6</v>
      </c>
      <c r="H2308" s="5">
        <v>21.3</v>
      </c>
      <c r="I2308" s="5">
        <v>-127.8</v>
      </c>
      <c r="J2308" s="5">
        <v>-216130.01999999973</v>
      </c>
      <c r="K2308" s="5" t="str" cm="1">
        <f t="array" ref="K2308">_xlfn.LET(_xlpm.d,UPPER(TRIM(CLEAN(SUBSTITUTE(F2308,CHAR(160),"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09" spans="2:11" x14ac:dyDescent="0.25">
      <c r="B2309" s="21">
        <v>45842</v>
      </c>
      <c r="C2309" s="2" t="s">
        <v>1</v>
      </c>
      <c r="D2309" s="2" t="s">
        <v>1764</v>
      </c>
      <c r="E2309" s="2" t="s">
        <v>9</v>
      </c>
      <c r="F2309" s="2" t="s">
        <v>1395</v>
      </c>
      <c r="G2309" s="5">
        <v>-6</v>
      </c>
      <c r="H2309" s="5">
        <v>21.3</v>
      </c>
      <c r="I2309" s="5">
        <v>-127.8</v>
      </c>
      <c r="J2309" s="5">
        <v>-216257.81999999972</v>
      </c>
      <c r="K2309" s="5" t="str" cm="1">
        <f t="array" ref="K2309">_xlfn.LET(_xlpm.d,UPPER(TRIM(CLEAN(SUBSTITUTE(F2309,CHAR(160),"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10" spans="2:11" x14ac:dyDescent="0.25">
      <c r="B2310" s="21">
        <v>45845</v>
      </c>
      <c r="C2310" s="2" t="s">
        <v>1</v>
      </c>
      <c r="D2310" s="2" t="s">
        <v>1765</v>
      </c>
      <c r="E2310" s="2" t="s">
        <v>324</v>
      </c>
      <c r="F2310" s="2" t="s">
        <v>1393</v>
      </c>
      <c r="G2310" s="5">
        <v>-5</v>
      </c>
      <c r="H2310" s="5">
        <v>19.989999999999998</v>
      </c>
      <c r="I2310" s="5">
        <v>-99.95</v>
      </c>
      <c r="J2310" s="5">
        <v>-216357.76999999973</v>
      </c>
      <c r="K2310" s="5" t="str" cm="1">
        <f t="array" ref="K2310">_xlfn.LET(_xlpm.d,UPPER(TRIM(CLEAN(SUBSTITUTE(F2310,CHAR(160),"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11" spans="2:11" x14ac:dyDescent="0.25">
      <c r="B2311" s="21">
        <v>45846</v>
      </c>
      <c r="C2311" s="2" t="s">
        <v>1</v>
      </c>
      <c r="D2311" s="2" t="s">
        <v>1038</v>
      </c>
      <c r="E2311" s="2" t="s">
        <v>153</v>
      </c>
      <c r="F2311" s="2" t="s">
        <v>1395</v>
      </c>
      <c r="G2311" s="5">
        <v>-26</v>
      </c>
      <c r="H2311" s="5">
        <v>21.3</v>
      </c>
      <c r="I2311" s="5">
        <v>-553.79999999999995</v>
      </c>
      <c r="J2311" s="5">
        <v>-216911.56999999972</v>
      </c>
      <c r="K2311" s="5" t="str" cm="1">
        <f t="array" ref="K2311">_xlfn.LET(_xlpm.d,UPPER(TRIM(CLEAN(SUBSTITUTE(F2311,CHAR(160),"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12" spans="2:11" x14ac:dyDescent="0.25">
      <c r="B2312" s="21">
        <v>45846</v>
      </c>
      <c r="C2312" s="2" t="s">
        <v>1</v>
      </c>
      <c r="D2312" s="2" t="s">
        <v>1766</v>
      </c>
      <c r="E2312" s="2" t="s">
        <v>14</v>
      </c>
      <c r="F2312" s="2" t="s">
        <v>1395</v>
      </c>
      <c r="G2312" s="5">
        <v>-10</v>
      </c>
      <c r="H2312" s="5">
        <v>21.3</v>
      </c>
      <c r="I2312" s="5">
        <v>-213</v>
      </c>
      <c r="J2312" s="5">
        <v>-217124.56999999972</v>
      </c>
      <c r="K2312" s="5" t="str" cm="1">
        <f t="array" ref="K2312">_xlfn.LET(_xlpm.d,UPPER(TRIM(CLEAN(SUBSTITUTE(F2312,CHAR(160),"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13" spans="2:11" x14ac:dyDescent="0.25">
      <c r="B2313" s="21">
        <v>45847</v>
      </c>
      <c r="C2313" s="2" t="s">
        <v>1</v>
      </c>
      <c r="D2313" s="2" t="s">
        <v>1040</v>
      </c>
      <c r="E2313" s="2" t="s">
        <v>807</v>
      </c>
      <c r="F2313" s="2" t="s">
        <v>1393</v>
      </c>
      <c r="G2313" s="5">
        <v>-5</v>
      </c>
      <c r="H2313" s="5">
        <v>21.3</v>
      </c>
      <c r="I2313" s="5">
        <v>-106.5</v>
      </c>
      <c r="J2313" s="5">
        <v>-217231.06999999972</v>
      </c>
      <c r="K2313" s="5" t="str" cm="1">
        <f t="array" ref="K2313">_xlfn.LET(_xlpm.d,UPPER(TRIM(CLEAN(SUBSTITUTE(F2313,CHAR(160),"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14" spans="2:11" x14ac:dyDescent="0.25">
      <c r="B2314" s="21">
        <v>45848</v>
      </c>
      <c r="C2314" s="2" t="s">
        <v>1</v>
      </c>
      <c r="D2314" s="2" t="s">
        <v>427</v>
      </c>
      <c r="E2314" s="2" t="s">
        <v>141</v>
      </c>
      <c r="F2314" s="2" t="s">
        <v>1395</v>
      </c>
      <c r="G2314" s="5">
        <v>-7</v>
      </c>
      <c r="H2314" s="5">
        <v>21.3</v>
      </c>
      <c r="I2314" s="5">
        <v>-149.1</v>
      </c>
      <c r="J2314" s="5">
        <v>-217380.16999999972</v>
      </c>
      <c r="K2314" s="5" t="str" cm="1">
        <f t="array" ref="K2314">_xlfn.LET(_xlpm.d,UPPER(TRIM(CLEAN(SUBSTITUTE(F2314,CHAR(160),"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15" spans="2:11" x14ac:dyDescent="0.25">
      <c r="B2315" s="21">
        <v>45848</v>
      </c>
      <c r="C2315" s="2" t="s">
        <v>1</v>
      </c>
      <c r="D2315" s="2" t="s">
        <v>1767</v>
      </c>
      <c r="E2315" s="2" t="s">
        <v>99</v>
      </c>
      <c r="F2315" s="2" t="s">
        <v>1395</v>
      </c>
      <c r="G2315" s="5">
        <v>-1</v>
      </c>
      <c r="H2315" s="5">
        <v>21.3</v>
      </c>
      <c r="I2315" s="5">
        <v>-21.3</v>
      </c>
      <c r="J2315" s="5">
        <v>-217401.46999999971</v>
      </c>
      <c r="K2315" s="5" t="str" cm="1">
        <f t="array" ref="K2315">_xlfn.LET(_xlpm.d,UPPER(TRIM(CLEAN(SUBSTITUTE(F2315,CHAR(160),"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16" spans="2:11" x14ac:dyDescent="0.25">
      <c r="B2316" s="21">
        <v>45848</v>
      </c>
      <c r="C2316" s="2" t="s">
        <v>1</v>
      </c>
      <c r="D2316" s="2" t="s">
        <v>1768</v>
      </c>
      <c r="E2316" s="2" t="s">
        <v>324</v>
      </c>
      <c r="F2316" s="2" t="s">
        <v>1393</v>
      </c>
      <c r="G2316" s="5">
        <v>-13</v>
      </c>
      <c r="H2316" s="5">
        <v>19.989999999999998</v>
      </c>
      <c r="I2316" s="5">
        <v>-259.87</v>
      </c>
      <c r="J2316" s="5">
        <v>-217661.33999999971</v>
      </c>
      <c r="K2316" s="5" t="str" cm="1">
        <f t="array" ref="K2316">_xlfn.LET(_xlpm.d,UPPER(TRIM(CLEAN(SUBSTITUTE(F2316,CHAR(160),"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17" spans="2:11" x14ac:dyDescent="0.25">
      <c r="B2317" s="21">
        <v>45849</v>
      </c>
      <c r="C2317" s="2" t="s">
        <v>1</v>
      </c>
      <c r="D2317" s="2" t="s">
        <v>1769</v>
      </c>
      <c r="E2317" s="2" t="s">
        <v>311</v>
      </c>
      <c r="F2317" s="2" t="s">
        <v>1393</v>
      </c>
      <c r="G2317" s="5">
        <v>-16</v>
      </c>
      <c r="H2317" s="5">
        <v>14.95</v>
      </c>
      <c r="I2317" s="5">
        <v>-239.2</v>
      </c>
      <c r="J2317" s="5">
        <v>-217900.53999999972</v>
      </c>
      <c r="K2317" s="5" t="str" cm="1">
        <f t="array" ref="K2317">_xlfn.LET(_xlpm.d,UPPER(TRIM(CLEAN(SUBSTITUTE(F2317,CHAR(160),"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18" spans="2:11" x14ac:dyDescent="0.25">
      <c r="B2318" s="21">
        <v>45849</v>
      </c>
      <c r="C2318" s="2" t="s">
        <v>1</v>
      </c>
      <c r="D2318" s="2" t="s">
        <v>1770</v>
      </c>
      <c r="E2318" s="2" t="s">
        <v>1478</v>
      </c>
      <c r="F2318" s="2" t="s">
        <v>1393</v>
      </c>
      <c r="G2318" s="5">
        <v>-22</v>
      </c>
      <c r="H2318" s="5">
        <v>19.989999999999998</v>
      </c>
      <c r="I2318" s="5">
        <v>-439.78</v>
      </c>
      <c r="J2318" s="5">
        <v>-218340.31999999972</v>
      </c>
      <c r="K2318" s="5" t="str" cm="1">
        <f t="array" ref="K2318">_xlfn.LET(_xlpm.d,UPPER(TRIM(CLEAN(SUBSTITUTE(F2318,CHAR(160),"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19" spans="2:11" x14ac:dyDescent="0.25">
      <c r="B2319" s="21">
        <v>45849</v>
      </c>
      <c r="C2319" s="2" t="s">
        <v>1</v>
      </c>
      <c r="D2319" s="2" t="s">
        <v>1771</v>
      </c>
      <c r="E2319" s="2" t="s">
        <v>202</v>
      </c>
      <c r="F2319" s="2" t="s">
        <v>1395</v>
      </c>
      <c r="G2319" s="5">
        <v>-16</v>
      </c>
      <c r="H2319" s="5">
        <v>21.3</v>
      </c>
      <c r="I2319" s="5">
        <v>-340.8</v>
      </c>
      <c r="J2319" s="5">
        <v>-218681.1199999997</v>
      </c>
      <c r="K2319" s="5" t="str" cm="1">
        <f t="array" ref="K2319">_xlfn.LET(_xlpm.d,UPPER(TRIM(CLEAN(SUBSTITUTE(F2319,CHAR(160),"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20" spans="2:11" x14ac:dyDescent="0.25">
      <c r="B2320" s="21">
        <v>45849</v>
      </c>
      <c r="C2320" s="2" t="s">
        <v>1</v>
      </c>
      <c r="D2320" s="2" t="s">
        <v>1772</v>
      </c>
      <c r="E2320" s="2" t="s">
        <v>1016</v>
      </c>
      <c r="F2320" s="2" t="s">
        <v>1395</v>
      </c>
      <c r="G2320" s="5">
        <v>-32</v>
      </c>
      <c r="H2320" s="5">
        <v>21.3</v>
      </c>
      <c r="I2320" s="5">
        <v>-681.6</v>
      </c>
      <c r="J2320" s="5">
        <v>-219362.71999999971</v>
      </c>
      <c r="K2320" s="5" t="str" cm="1">
        <f t="array" ref="K2320">_xlfn.LET(_xlpm.d,UPPER(TRIM(CLEAN(SUBSTITUTE(F2320,CHAR(160),"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21" spans="2:11" x14ac:dyDescent="0.25">
      <c r="B2321" s="21">
        <v>45849</v>
      </c>
      <c r="C2321" s="2" t="s">
        <v>1</v>
      </c>
      <c r="D2321" s="2" t="s">
        <v>1773</v>
      </c>
      <c r="E2321" s="2" t="s">
        <v>72</v>
      </c>
      <c r="F2321" s="2" t="s">
        <v>1395</v>
      </c>
      <c r="G2321" s="5">
        <v>-1</v>
      </c>
      <c r="H2321" s="5">
        <v>21.3</v>
      </c>
      <c r="I2321" s="5">
        <v>-21.3</v>
      </c>
      <c r="J2321" s="5">
        <v>-219384.0199999997</v>
      </c>
      <c r="K2321" s="5" t="str" cm="1">
        <f t="array" ref="K2321">_xlfn.LET(_xlpm.d,UPPER(TRIM(CLEAN(SUBSTITUTE(F2321,CHAR(160),"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22" spans="2:11" x14ac:dyDescent="0.25">
      <c r="B2322" s="21">
        <v>45849</v>
      </c>
      <c r="C2322" s="2" t="s">
        <v>1</v>
      </c>
      <c r="D2322" s="2" t="s">
        <v>1774</v>
      </c>
      <c r="E2322" s="2" t="s">
        <v>86</v>
      </c>
      <c r="F2322" s="2" t="s">
        <v>1395</v>
      </c>
      <c r="G2322" s="5">
        <v>-16</v>
      </c>
      <c r="H2322" s="5">
        <v>21.3</v>
      </c>
      <c r="I2322" s="5">
        <v>-340.8</v>
      </c>
      <c r="J2322" s="5">
        <v>-219724.81999999969</v>
      </c>
      <c r="K2322" s="5" t="str" cm="1">
        <f t="array" ref="K2322">_xlfn.LET(_xlpm.d,UPPER(TRIM(CLEAN(SUBSTITUTE(F2322,CHAR(160),"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23" spans="2:11" x14ac:dyDescent="0.25">
      <c r="B2323" s="21">
        <v>45849</v>
      </c>
      <c r="C2323" s="2" t="s">
        <v>1</v>
      </c>
      <c r="D2323" s="2" t="s">
        <v>698</v>
      </c>
      <c r="E2323" s="2" t="s">
        <v>82</v>
      </c>
      <c r="F2323" s="2" t="s">
        <v>1395</v>
      </c>
      <c r="G2323" s="5">
        <v>-4</v>
      </c>
      <c r="H2323" s="5">
        <v>21.3</v>
      </c>
      <c r="I2323" s="5">
        <v>-85.2</v>
      </c>
      <c r="J2323" s="5">
        <v>-219810.0199999997</v>
      </c>
      <c r="K2323" s="5" t="str" cm="1">
        <f t="array" ref="K2323">_xlfn.LET(_xlpm.d,UPPER(TRIM(CLEAN(SUBSTITUTE(F2323,CHAR(160),"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24" spans="2:11" x14ac:dyDescent="0.25">
      <c r="B2324" s="21">
        <v>45852</v>
      </c>
      <c r="C2324" s="2" t="s">
        <v>1</v>
      </c>
      <c r="D2324" s="2" t="s">
        <v>1775</v>
      </c>
      <c r="E2324" s="2" t="s">
        <v>465</v>
      </c>
      <c r="F2324" s="2" t="s">
        <v>1395</v>
      </c>
      <c r="G2324" s="5">
        <v>-4</v>
      </c>
      <c r="H2324" s="5">
        <v>21.3</v>
      </c>
      <c r="I2324" s="5">
        <v>-85.2</v>
      </c>
      <c r="J2324" s="5">
        <v>-219895.21999999971</v>
      </c>
      <c r="K2324" s="5" t="str" cm="1">
        <f t="array" ref="K2324">_xlfn.LET(_xlpm.d,UPPER(TRIM(CLEAN(SUBSTITUTE(F2324,CHAR(160),"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25" spans="2:11" x14ac:dyDescent="0.25">
      <c r="B2325" s="21">
        <v>45853</v>
      </c>
      <c r="C2325" s="2" t="s">
        <v>1</v>
      </c>
      <c r="D2325" s="2" t="s">
        <v>1776</v>
      </c>
      <c r="E2325" s="2" t="s">
        <v>446</v>
      </c>
      <c r="F2325" s="2" t="s">
        <v>1395</v>
      </c>
      <c r="G2325" s="5">
        <v>-24</v>
      </c>
      <c r="H2325" s="5">
        <v>21.3</v>
      </c>
      <c r="I2325" s="5">
        <v>-511.2</v>
      </c>
      <c r="J2325" s="5">
        <v>-220406.41999999972</v>
      </c>
      <c r="K2325" s="5" t="str" cm="1">
        <f t="array" ref="K2325">_xlfn.LET(_xlpm.d,UPPER(TRIM(CLEAN(SUBSTITUTE(F2325,CHAR(160),"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26" spans="2:11" x14ac:dyDescent="0.25">
      <c r="B2326" s="21">
        <v>45853</v>
      </c>
      <c r="C2326" s="2" t="s">
        <v>1</v>
      </c>
      <c r="D2326" s="2" t="s">
        <v>430</v>
      </c>
      <c r="E2326" s="2" t="s">
        <v>89</v>
      </c>
      <c r="F2326" s="2" t="s">
        <v>1416</v>
      </c>
      <c r="G2326" s="5">
        <v>-28</v>
      </c>
      <c r="H2326" s="5">
        <v>21.3</v>
      </c>
      <c r="I2326" s="5">
        <v>-596.4</v>
      </c>
      <c r="J2326" s="5">
        <v>-221002.81999999972</v>
      </c>
      <c r="K2326" s="5" t="str" cm="1">
        <f t="array" ref="K2326">_xlfn.LET(_xlpm.d,UPPER(TRIM(CLEAN(SUBSTITUTE(F2326,CHAR(160),"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27" spans="2:11" x14ac:dyDescent="0.25">
      <c r="B2327" s="21">
        <v>45853</v>
      </c>
      <c r="C2327" s="2" t="s">
        <v>1</v>
      </c>
      <c r="D2327" s="2" t="s">
        <v>193</v>
      </c>
      <c r="E2327" s="2" t="s">
        <v>49</v>
      </c>
      <c r="F2327" s="2" t="s">
        <v>1395</v>
      </c>
      <c r="G2327" s="5">
        <v>-44</v>
      </c>
      <c r="H2327" s="5">
        <v>21.3</v>
      </c>
      <c r="I2327" s="5">
        <v>-937.2</v>
      </c>
      <c r="J2327" s="5">
        <v>-221940.01999999973</v>
      </c>
      <c r="K2327" s="5" t="str" cm="1">
        <f t="array" ref="K2327">_xlfn.LET(_xlpm.d,UPPER(TRIM(CLEAN(SUBSTITUTE(F2327,CHAR(160),"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28" spans="2:11" x14ac:dyDescent="0.25">
      <c r="B2328" s="21">
        <v>45854</v>
      </c>
      <c r="C2328" s="2" t="s">
        <v>1</v>
      </c>
      <c r="D2328" s="2" t="s">
        <v>431</v>
      </c>
      <c r="E2328" s="2" t="s">
        <v>129</v>
      </c>
      <c r="F2328" s="2" t="s">
        <v>1395</v>
      </c>
      <c r="G2328" s="5">
        <v>-3</v>
      </c>
      <c r="H2328" s="5">
        <v>21.3</v>
      </c>
      <c r="I2328" s="5">
        <v>-63.9</v>
      </c>
      <c r="J2328" s="5">
        <v>-222003.91999999972</v>
      </c>
      <c r="K2328" s="5" t="str" cm="1">
        <f t="array" ref="K2328">_xlfn.LET(_xlpm.d,UPPER(TRIM(CLEAN(SUBSTITUTE(F2328,CHAR(160),"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29" spans="2:11" x14ac:dyDescent="0.25">
      <c r="B2329" s="21">
        <v>45854</v>
      </c>
      <c r="C2329" s="2" t="s">
        <v>1</v>
      </c>
      <c r="D2329" s="2" t="s">
        <v>1777</v>
      </c>
      <c r="E2329" s="2" t="s">
        <v>5</v>
      </c>
      <c r="F2329" s="2" t="s">
        <v>1393</v>
      </c>
      <c r="G2329" s="5">
        <v>-12</v>
      </c>
      <c r="H2329" s="5">
        <v>19.989999999999998</v>
      </c>
      <c r="I2329" s="5">
        <v>-239.88</v>
      </c>
      <c r="J2329" s="5">
        <v>-222243.79999999973</v>
      </c>
      <c r="K2329" s="5" t="str" cm="1">
        <f t="array" ref="K2329">_xlfn.LET(_xlpm.d,UPPER(TRIM(CLEAN(SUBSTITUTE(F2329,CHAR(160),"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30" spans="2:11" x14ac:dyDescent="0.25">
      <c r="B2330" s="21">
        <v>45855</v>
      </c>
      <c r="C2330" s="2" t="s">
        <v>1</v>
      </c>
      <c r="D2330" s="2" t="s">
        <v>1778</v>
      </c>
      <c r="E2330" s="2" t="s">
        <v>163</v>
      </c>
      <c r="F2330" s="2" t="s">
        <v>1395</v>
      </c>
      <c r="G2330" s="5">
        <v>-35</v>
      </c>
      <c r="H2330" s="5">
        <v>21.3</v>
      </c>
      <c r="I2330" s="5">
        <v>-745.5</v>
      </c>
      <c r="J2330" s="5">
        <v>-222989.29999999973</v>
      </c>
      <c r="K2330" s="5" t="str" cm="1">
        <f t="array" ref="K2330">_xlfn.LET(_xlpm.d,UPPER(TRIM(CLEAN(SUBSTITUTE(F2330,CHAR(160),"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31" spans="2:11" x14ac:dyDescent="0.25">
      <c r="B2331" s="21">
        <v>45855</v>
      </c>
      <c r="C2331" s="2" t="s">
        <v>1</v>
      </c>
      <c r="D2331" s="2" t="s">
        <v>432</v>
      </c>
      <c r="E2331" s="2" t="s">
        <v>433</v>
      </c>
      <c r="F2331" s="2" t="s">
        <v>1395</v>
      </c>
      <c r="G2331" s="5">
        <v>-1</v>
      </c>
      <c r="H2331" s="5">
        <v>21.3</v>
      </c>
      <c r="I2331" s="5">
        <v>-21.3</v>
      </c>
      <c r="J2331" s="5">
        <v>-223010.59999999971</v>
      </c>
      <c r="K2331" s="5" t="str" cm="1">
        <f t="array" ref="K2331">_xlfn.LET(_xlpm.d,UPPER(TRIM(CLEAN(SUBSTITUTE(F2331,CHAR(160),"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32" spans="2:11" x14ac:dyDescent="0.25">
      <c r="B2332" s="21">
        <v>45856</v>
      </c>
      <c r="C2332" s="2" t="s">
        <v>1</v>
      </c>
      <c r="D2332" s="2" t="s">
        <v>1047</v>
      </c>
      <c r="E2332" s="2" t="s">
        <v>3</v>
      </c>
      <c r="F2332" s="2" t="s">
        <v>1393</v>
      </c>
      <c r="G2332" s="5">
        <v>-53</v>
      </c>
      <c r="H2332" s="5">
        <v>19.989999999999998</v>
      </c>
      <c r="I2332" s="5">
        <v>-1059.47</v>
      </c>
      <c r="J2332" s="5">
        <v>-224070.06999999972</v>
      </c>
      <c r="K2332" s="5" t="str" cm="1">
        <f t="array" ref="K2332">_xlfn.LET(_xlpm.d,UPPER(TRIM(CLEAN(SUBSTITUTE(F2332,CHAR(160),"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33" spans="2:11" x14ac:dyDescent="0.25">
      <c r="B2333" s="21">
        <v>45856</v>
      </c>
      <c r="C2333" s="2" t="s">
        <v>1</v>
      </c>
      <c r="D2333" s="2" t="s">
        <v>305</v>
      </c>
      <c r="E2333" s="2" t="s">
        <v>143</v>
      </c>
      <c r="F2333" s="2" t="s">
        <v>1393</v>
      </c>
      <c r="G2333" s="5">
        <v>-8</v>
      </c>
      <c r="H2333" s="5">
        <v>19.989999999999998</v>
      </c>
      <c r="I2333" s="5">
        <v>-159.91999999999999</v>
      </c>
      <c r="J2333" s="5">
        <v>-224229.98999999973</v>
      </c>
      <c r="K2333" s="5" t="str" cm="1">
        <f t="array" ref="K2333">_xlfn.LET(_xlpm.d,UPPER(TRIM(CLEAN(SUBSTITUTE(F2333,CHAR(160),"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34" spans="2:11" x14ac:dyDescent="0.25">
      <c r="B2334" s="21">
        <v>45859</v>
      </c>
      <c r="C2334" s="2" t="s">
        <v>1</v>
      </c>
      <c r="D2334" s="2" t="s">
        <v>1779</v>
      </c>
      <c r="E2334" s="2" t="s">
        <v>53</v>
      </c>
      <c r="F2334" s="2" t="s">
        <v>1395</v>
      </c>
      <c r="G2334" s="5">
        <v>-10</v>
      </c>
      <c r="H2334" s="5">
        <v>21.3</v>
      </c>
      <c r="I2334" s="5">
        <v>-213</v>
      </c>
      <c r="J2334" s="5">
        <v>-224442.98999999973</v>
      </c>
      <c r="K2334" s="5" t="str" cm="1">
        <f t="array" ref="K2334">_xlfn.LET(_xlpm.d,UPPER(TRIM(CLEAN(SUBSTITUTE(F2334,CHAR(160),"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35" spans="2:11" x14ac:dyDescent="0.25">
      <c r="B2335" s="21">
        <v>45859</v>
      </c>
      <c r="C2335" s="2" t="s">
        <v>1</v>
      </c>
      <c r="D2335" s="2" t="s">
        <v>196</v>
      </c>
      <c r="E2335" s="2" t="s">
        <v>97</v>
      </c>
      <c r="F2335" s="2" t="s">
        <v>1395</v>
      </c>
      <c r="G2335" s="5">
        <v>-1</v>
      </c>
      <c r="H2335" s="5">
        <v>21.3</v>
      </c>
      <c r="I2335" s="5">
        <v>-21.3</v>
      </c>
      <c r="J2335" s="5">
        <v>-224464.28999999972</v>
      </c>
      <c r="K2335" s="5" t="str" cm="1">
        <f t="array" ref="K2335">_xlfn.LET(_xlpm.d,UPPER(TRIM(CLEAN(SUBSTITUTE(F2335,CHAR(160),"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36" spans="2:11" x14ac:dyDescent="0.25">
      <c r="B2336" s="21">
        <v>45860</v>
      </c>
      <c r="C2336" s="2" t="s">
        <v>1</v>
      </c>
      <c r="D2336" s="2" t="s">
        <v>1780</v>
      </c>
      <c r="E2336" s="2" t="s">
        <v>92</v>
      </c>
      <c r="F2336" s="2" t="s">
        <v>1395</v>
      </c>
      <c r="G2336" s="5">
        <v>-16</v>
      </c>
      <c r="H2336" s="5">
        <v>21.3</v>
      </c>
      <c r="I2336" s="5">
        <v>-340.8</v>
      </c>
      <c r="J2336" s="5">
        <v>-224805.08999999971</v>
      </c>
      <c r="K2336" s="5" t="str" cm="1">
        <f t="array" ref="K2336">_xlfn.LET(_xlpm.d,UPPER(TRIM(CLEAN(SUBSTITUTE(F2336,CHAR(160),"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37" spans="2:11" x14ac:dyDescent="0.25">
      <c r="B2337" s="21">
        <v>45860</v>
      </c>
      <c r="C2337" s="2" t="s">
        <v>1</v>
      </c>
      <c r="D2337" s="2" t="s">
        <v>1781</v>
      </c>
      <c r="E2337" s="2" t="s">
        <v>32</v>
      </c>
      <c r="F2337" s="2" t="s">
        <v>1395</v>
      </c>
      <c r="G2337" s="5">
        <v>-6</v>
      </c>
      <c r="H2337" s="5">
        <v>21.3</v>
      </c>
      <c r="I2337" s="5">
        <v>-127.8</v>
      </c>
      <c r="J2337" s="5">
        <v>-224932.88999999969</v>
      </c>
      <c r="K2337" s="5" t="str" cm="1">
        <f t="array" ref="K2337">_xlfn.LET(_xlpm.d,UPPER(TRIM(CLEAN(SUBSTITUTE(F2337,CHAR(160),"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38" spans="2:11" x14ac:dyDescent="0.25">
      <c r="B2338" s="21">
        <v>45860</v>
      </c>
      <c r="C2338" s="2" t="s">
        <v>1</v>
      </c>
      <c r="D2338" s="2" t="s">
        <v>1050</v>
      </c>
      <c r="E2338" s="2" t="s">
        <v>807</v>
      </c>
      <c r="F2338" s="2" t="s">
        <v>1393</v>
      </c>
      <c r="G2338" s="5">
        <v>-6</v>
      </c>
      <c r="H2338" s="5">
        <v>21.3</v>
      </c>
      <c r="I2338" s="5">
        <v>-127.8</v>
      </c>
      <c r="J2338" s="5">
        <v>-225060.68999999968</v>
      </c>
      <c r="K2338" s="5" t="str" cm="1">
        <f t="array" ref="K2338">_xlfn.LET(_xlpm.d,UPPER(TRIM(CLEAN(SUBSTITUTE(F2338,CHAR(160),"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39" spans="2:11" x14ac:dyDescent="0.25">
      <c r="B2339" s="21">
        <v>45860</v>
      </c>
      <c r="C2339" s="2" t="s">
        <v>1</v>
      </c>
      <c r="D2339" s="2" t="s">
        <v>197</v>
      </c>
      <c r="E2339" s="2" t="s">
        <v>29</v>
      </c>
      <c r="F2339" s="2" t="s">
        <v>1395</v>
      </c>
      <c r="G2339" s="5">
        <v>-16</v>
      </c>
      <c r="H2339" s="5">
        <v>21.3</v>
      </c>
      <c r="I2339" s="5">
        <v>-340.8</v>
      </c>
      <c r="J2339" s="5">
        <v>-225401.48999999967</v>
      </c>
      <c r="K2339" s="5" t="str" cm="1">
        <f t="array" ref="K2339">_xlfn.LET(_xlpm.d,UPPER(TRIM(CLEAN(SUBSTITUTE(F2339,CHAR(160),"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40" spans="2:11" x14ac:dyDescent="0.25">
      <c r="B2340" s="21">
        <v>45860</v>
      </c>
      <c r="C2340" s="2" t="s">
        <v>1</v>
      </c>
      <c r="D2340" s="2" t="s">
        <v>1782</v>
      </c>
      <c r="E2340" s="2" t="s">
        <v>60</v>
      </c>
      <c r="F2340" s="2" t="s">
        <v>1395</v>
      </c>
      <c r="G2340" s="5">
        <v>-20</v>
      </c>
      <c r="H2340" s="5">
        <v>21.3</v>
      </c>
      <c r="I2340" s="5">
        <v>-426</v>
      </c>
      <c r="J2340" s="5">
        <v>-225827.48999999967</v>
      </c>
      <c r="K2340" s="5" t="str" cm="1">
        <f t="array" ref="K2340">_xlfn.LET(_xlpm.d,UPPER(TRIM(CLEAN(SUBSTITUTE(F2340,CHAR(160),"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41" spans="2:11" x14ac:dyDescent="0.25">
      <c r="B2341" s="21">
        <v>45860</v>
      </c>
      <c r="C2341" s="2" t="s">
        <v>1</v>
      </c>
      <c r="D2341" s="2" t="s">
        <v>1783</v>
      </c>
      <c r="E2341" s="2" t="s">
        <v>1611</v>
      </c>
      <c r="F2341" s="2" t="s">
        <v>1393</v>
      </c>
      <c r="G2341" s="5">
        <v>-60</v>
      </c>
      <c r="H2341" s="5">
        <v>19.989999999999998</v>
      </c>
      <c r="I2341" s="5">
        <v>-1199.4000000000001</v>
      </c>
      <c r="J2341" s="5">
        <v>-227026.88999999966</v>
      </c>
      <c r="K2341" s="5" t="str" cm="1">
        <f t="array" ref="K2341">_xlfn.LET(_xlpm.d,UPPER(TRIM(CLEAN(SUBSTITUTE(F2341,CHAR(160),"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42" spans="2:11" x14ac:dyDescent="0.25">
      <c r="B2342" s="21">
        <v>45861</v>
      </c>
      <c r="C2342" s="2" t="s">
        <v>1</v>
      </c>
      <c r="D2342" s="2" t="s">
        <v>1784</v>
      </c>
      <c r="E2342" s="2" t="s">
        <v>844</v>
      </c>
      <c r="F2342" s="2" t="s">
        <v>1393</v>
      </c>
      <c r="G2342" s="5">
        <v>-3</v>
      </c>
      <c r="H2342" s="5">
        <v>21.3</v>
      </c>
      <c r="I2342" s="5">
        <v>-63.9</v>
      </c>
      <c r="J2342" s="5">
        <v>-227090.78999999966</v>
      </c>
      <c r="K2342" s="5" t="str" cm="1">
        <f t="array" ref="K2342">_xlfn.LET(_xlpm.d,UPPER(TRIM(CLEAN(SUBSTITUTE(F2342,CHAR(160),"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43" spans="2:11" x14ac:dyDescent="0.25">
      <c r="B2343" s="21">
        <v>45862</v>
      </c>
      <c r="C2343" s="2" t="s">
        <v>1</v>
      </c>
      <c r="D2343" s="2" t="s">
        <v>1052</v>
      </c>
      <c r="E2343" s="2" t="s">
        <v>5</v>
      </c>
      <c r="F2343" s="2" t="s">
        <v>1393</v>
      </c>
      <c r="G2343" s="5">
        <v>-5</v>
      </c>
      <c r="H2343" s="5">
        <v>19.989999999999998</v>
      </c>
      <c r="I2343" s="5">
        <v>-99.95</v>
      </c>
      <c r="J2343" s="5">
        <v>-227190.73999999967</v>
      </c>
      <c r="K2343" s="5" t="str" cm="1">
        <f t="array" ref="K2343">_xlfn.LET(_xlpm.d,UPPER(TRIM(CLEAN(SUBSTITUTE(F2343,CHAR(160),"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44" spans="2:11" x14ac:dyDescent="0.25">
      <c r="B2344" s="21">
        <v>45862</v>
      </c>
      <c r="C2344" s="2" t="s">
        <v>1</v>
      </c>
      <c r="D2344" s="2" t="s">
        <v>1785</v>
      </c>
      <c r="E2344" s="2" t="s">
        <v>465</v>
      </c>
      <c r="F2344" s="2" t="s">
        <v>1395</v>
      </c>
      <c r="G2344" s="5">
        <v>-50</v>
      </c>
      <c r="H2344" s="5">
        <v>21.3</v>
      </c>
      <c r="I2344" s="5">
        <v>-1065</v>
      </c>
      <c r="J2344" s="5">
        <v>-228255.73999999967</v>
      </c>
      <c r="K2344" s="5" t="str" cm="1">
        <f t="array" ref="K2344">_xlfn.LET(_xlpm.d,UPPER(TRIM(CLEAN(SUBSTITUTE(F2344,CHAR(160),"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45" spans="2:11" x14ac:dyDescent="0.25">
      <c r="B2345" s="21">
        <v>45862</v>
      </c>
      <c r="C2345" s="2" t="s">
        <v>1</v>
      </c>
      <c r="D2345" s="2" t="s">
        <v>774</v>
      </c>
      <c r="E2345" s="2" t="s">
        <v>19</v>
      </c>
      <c r="F2345" s="2" t="s">
        <v>1395</v>
      </c>
      <c r="G2345" s="5">
        <v>-2</v>
      </c>
      <c r="H2345" s="5">
        <v>21.3</v>
      </c>
      <c r="I2345" s="5">
        <v>-42.6</v>
      </c>
      <c r="J2345" s="5">
        <v>-228298.33999999968</v>
      </c>
      <c r="K2345" s="5" t="str" cm="1">
        <f t="array" ref="K2345">_xlfn.LET(_xlpm.d,UPPER(TRIM(CLEAN(SUBSTITUTE(F2345,CHAR(160),"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46" spans="2:11" x14ac:dyDescent="0.25">
      <c r="B2346" s="21">
        <v>45862</v>
      </c>
      <c r="C2346" s="2" t="s">
        <v>1</v>
      </c>
      <c r="D2346" s="2" t="s">
        <v>1786</v>
      </c>
      <c r="E2346" s="2" t="s">
        <v>926</v>
      </c>
      <c r="F2346" s="2" t="s">
        <v>1393</v>
      </c>
      <c r="G2346" s="5">
        <v>-36</v>
      </c>
      <c r="H2346" s="5">
        <v>21.3</v>
      </c>
      <c r="I2346" s="5">
        <v>-766.8</v>
      </c>
      <c r="J2346" s="5">
        <v>-229065.13999999966</v>
      </c>
      <c r="K2346" s="5" t="str" cm="1">
        <f t="array" ref="K2346">_xlfn.LET(_xlpm.d,UPPER(TRIM(CLEAN(SUBSTITUTE(F2346,CHAR(160),"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47" spans="2:11" x14ac:dyDescent="0.25">
      <c r="B2347" s="21">
        <v>45863</v>
      </c>
      <c r="C2347" s="2" t="s">
        <v>1</v>
      </c>
      <c r="D2347" s="2" t="s">
        <v>198</v>
      </c>
      <c r="E2347" s="2" t="s">
        <v>76</v>
      </c>
      <c r="F2347" s="2" t="s">
        <v>1395</v>
      </c>
      <c r="G2347" s="5">
        <v>-69</v>
      </c>
      <c r="H2347" s="5">
        <v>21.3</v>
      </c>
      <c r="I2347" s="5">
        <v>-1469.7</v>
      </c>
      <c r="J2347" s="5">
        <v>-230534.83999999968</v>
      </c>
      <c r="K2347" s="5" t="str" cm="1">
        <f t="array" ref="K2347">_xlfn.LET(_xlpm.d,UPPER(TRIM(CLEAN(SUBSTITUTE(F2347,CHAR(160),"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48" spans="2:11" x14ac:dyDescent="0.25">
      <c r="B2348" s="21">
        <v>45863</v>
      </c>
      <c r="C2348" s="2" t="s">
        <v>1</v>
      </c>
      <c r="D2348" s="2" t="s">
        <v>1787</v>
      </c>
      <c r="E2348" s="2" t="s">
        <v>24</v>
      </c>
      <c r="F2348" s="2" t="s">
        <v>1395</v>
      </c>
      <c r="G2348" s="5">
        <v>-4</v>
      </c>
      <c r="H2348" s="5">
        <v>21.3</v>
      </c>
      <c r="I2348" s="5">
        <v>-85.2</v>
      </c>
      <c r="J2348" s="5">
        <v>-230620.03999999969</v>
      </c>
      <c r="K2348" s="5" t="str" cm="1">
        <f t="array" ref="K2348">_xlfn.LET(_xlpm.d,UPPER(TRIM(CLEAN(SUBSTITUTE(F2348,CHAR(160),"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49" spans="2:11" x14ac:dyDescent="0.25">
      <c r="B2349" s="21">
        <v>45863</v>
      </c>
      <c r="C2349" s="2" t="s">
        <v>1</v>
      </c>
      <c r="D2349" s="2" t="s">
        <v>1054</v>
      </c>
      <c r="E2349" s="2" t="s">
        <v>403</v>
      </c>
      <c r="F2349" s="2" t="s">
        <v>1395</v>
      </c>
      <c r="G2349" s="5">
        <v>-1</v>
      </c>
      <c r="H2349" s="5">
        <v>21.3</v>
      </c>
      <c r="I2349" s="5">
        <v>-21.3</v>
      </c>
      <c r="J2349" s="5">
        <v>-230641.33999999968</v>
      </c>
      <c r="K2349" s="5" t="str" cm="1">
        <f t="array" ref="K2349">_xlfn.LET(_xlpm.d,UPPER(TRIM(CLEAN(SUBSTITUTE(F2349,CHAR(160),"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50" spans="2:11" x14ac:dyDescent="0.25">
      <c r="B2350" s="21">
        <v>45863</v>
      </c>
      <c r="C2350" s="2" t="s">
        <v>1</v>
      </c>
      <c r="D2350" s="2" t="s">
        <v>1788</v>
      </c>
      <c r="E2350" s="2" t="s">
        <v>9</v>
      </c>
      <c r="F2350" s="2" t="s">
        <v>1395</v>
      </c>
      <c r="G2350" s="5">
        <v>-10</v>
      </c>
      <c r="H2350" s="5">
        <v>21.3</v>
      </c>
      <c r="I2350" s="5">
        <v>-213</v>
      </c>
      <c r="J2350" s="5">
        <v>-230854.33999999968</v>
      </c>
      <c r="K2350" s="5" t="str" cm="1">
        <f t="array" ref="K2350">_xlfn.LET(_xlpm.d,UPPER(TRIM(CLEAN(SUBSTITUTE(F2350,CHAR(160),"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51" spans="2:11" x14ac:dyDescent="0.25">
      <c r="B2351" s="21">
        <v>45863</v>
      </c>
      <c r="C2351" s="2" t="s">
        <v>1</v>
      </c>
      <c r="D2351" s="2" t="s">
        <v>1789</v>
      </c>
      <c r="E2351" s="2" t="s">
        <v>82</v>
      </c>
      <c r="F2351" s="2" t="s">
        <v>1395</v>
      </c>
      <c r="G2351" s="5">
        <v>-2</v>
      </c>
      <c r="H2351" s="5">
        <v>21.3</v>
      </c>
      <c r="I2351" s="5">
        <v>-42.6</v>
      </c>
      <c r="J2351" s="5">
        <v>-230896.93999999968</v>
      </c>
      <c r="K2351" s="5" t="str" cm="1">
        <f t="array" ref="K2351">_xlfn.LET(_xlpm.d,UPPER(TRIM(CLEAN(SUBSTITUTE(F2351,CHAR(160),"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52" spans="2:11" x14ac:dyDescent="0.25">
      <c r="B2352" s="21">
        <v>45866</v>
      </c>
      <c r="C2352" s="2" t="s">
        <v>1</v>
      </c>
      <c r="D2352" s="2" t="s">
        <v>1790</v>
      </c>
      <c r="E2352" s="2" t="s">
        <v>324</v>
      </c>
      <c r="F2352" s="2" t="s">
        <v>1393</v>
      </c>
      <c r="G2352" s="5">
        <v>-11</v>
      </c>
      <c r="H2352" s="5">
        <v>19.989999999999998</v>
      </c>
      <c r="I2352" s="5">
        <v>-219.89</v>
      </c>
      <c r="J2352" s="5">
        <v>-231116.8299999997</v>
      </c>
      <c r="K2352" s="5" t="str" cm="1">
        <f t="array" ref="K2352">_xlfn.LET(_xlpm.d,UPPER(TRIM(CLEAN(SUBSTITUTE(F2352,CHAR(160),"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53" spans="2:11" x14ac:dyDescent="0.25">
      <c r="B2353" s="21">
        <v>45866</v>
      </c>
      <c r="C2353" s="2" t="s">
        <v>1</v>
      </c>
      <c r="D2353" s="2" t="s">
        <v>1791</v>
      </c>
      <c r="E2353" s="2" t="s">
        <v>1384</v>
      </c>
      <c r="F2353" s="2" t="s">
        <v>1393</v>
      </c>
      <c r="G2353" s="5">
        <v>-24</v>
      </c>
      <c r="H2353" s="5">
        <v>19.989999999999998</v>
      </c>
      <c r="I2353" s="5">
        <v>-479.76</v>
      </c>
      <c r="J2353" s="5">
        <v>-231596.58999999971</v>
      </c>
      <c r="K2353" s="5" t="str" cm="1">
        <f t="array" ref="K2353">_xlfn.LET(_xlpm.d,UPPER(TRIM(CLEAN(SUBSTITUTE(F2353,CHAR(160),"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54" spans="2:11" x14ac:dyDescent="0.25">
      <c r="B2354" s="21">
        <v>45867</v>
      </c>
      <c r="C2354" s="2" t="s">
        <v>1</v>
      </c>
      <c r="D2354" s="2" t="s">
        <v>199</v>
      </c>
      <c r="E2354" s="2" t="s">
        <v>159</v>
      </c>
      <c r="F2354" s="2" t="s">
        <v>1395</v>
      </c>
      <c r="G2354" s="5">
        <v>-4</v>
      </c>
      <c r="H2354" s="5">
        <v>21.3</v>
      </c>
      <c r="I2354" s="5">
        <v>-85.2</v>
      </c>
      <c r="J2354" s="5">
        <v>-231681.78999999972</v>
      </c>
      <c r="K2354" s="5" t="str" cm="1">
        <f t="array" ref="K2354">_xlfn.LET(_xlpm.d,UPPER(TRIM(CLEAN(SUBSTITUTE(F2354,CHAR(160),"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55" spans="2:11" x14ac:dyDescent="0.25">
      <c r="B2355" s="21">
        <v>45867</v>
      </c>
      <c r="C2355" s="2" t="s">
        <v>1</v>
      </c>
      <c r="D2355" s="2" t="s">
        <v>1055</v>
      </c>
      <c r="E2355" s="2" t="s">
        <v>95</v>
      </c>
      <c r="F2355" s="2" t="s">
        <v>1395</v>
      </c>
      <c r="G2355" s="5">
        <v>-8</v>
      </c>
      <c r="H2355" s="5">
        <v>21.3</v>
      </c>
      <c r="I2355" s="5">
        <v>-170.4</v>
      </c>
      <c r="J2355" s="5">
        <v>-231852.18999999971</v>
      </c>
      <c r="K2355" s="5" t="str" cm="1">
        <f t="array" ref="K2355">_xlfn.LET(_xlpm.d,UPPER(TRIM(CLEAN(SUBSTITUTE(F2355,CHAR(160),"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56" spans="2:11" x14ac:dyDescent="0.25">
      <c r="B2356" s="21">
        <v>45867</v>
      </c>
      <c r="C2356" s="2" t="s">
        <v>1</v>
      </c>
      <c r="D2356" s="2" t="s">
        <v>1792</v>
      </c>
      <c r="E2356" s="2" t="s">
        <v>72</v>
      </c>
      <c r="F2356" s="2" t="s">
        <v>1395</v>
      </c>
      <c r="G2356" s="5">
        <v>-1</v>
      </c>
      <c r="H2356" s="5">
        <v>21.3</v>
      </c>
      <c r="I2356" s="5">
        <v>-21.3</v>
      </c>
      <c r="J2356" s="5">
        <v>-231873.4899999997</v>
      </c>
      <c r="K2356" s="5" t="str" cm="1">
        <f t="array" ref="K2356">_xlfn.LET(_xlpm.d,UPPER(TRIM(CLEAN(SUBSTITUTE(F2356,CHAR(160),"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57" spans="2:11" x14ac:dyDescent="0.25">
      <c r="B2357" s="21">
        <v>45867</v>
      </c>
      <c r="C2357" s="2" t="s">
        <v>1</v>
      </c>
      <c r="D2357" s="2" t="s">
        <v>1793</v>
      </c>
      <c r="E2357" s="2" t="s">
        <v>29</v>
      </c>
      <c r="F2357" s="2" t="s">
        <v>1395</v>
      </c>
      <c r="G2357" s="5">
        <v>-20</v>
      </c>
      <c r="H2357" s="5">
        <v>21.3</v>
      </c>
      <c r="I2357" s="5">
        <v>-426</v>
      </c>
      <c r="J2357" s="5">
        <v>-232299.4899999997</v>
      </c>
      <c r="K2357" s="5" t="str" cm="1">
        <f t="array" ref="K2357">_xlfn.LET(_xlpm.d,UPPER(TRIM(CLEAN(SUBSTITUTE(F2357,CHAR(160),"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58" spans="2:11" x14ac:dyDescent="0.25">
      <c r="B2358" s="21">
        <v>45869</v>
      </c>
      <c r="C2358" s="2" t="s">
        <v>1</v>
      </c>
      <c r="D2358" s="2" t="s">
        <v>1794</v>
      </c>
      <c r="E2358" s="2" t="s">
        <v>324</v>
      </c>
      <c r="F2358" s="2" t="s">
        <v>1393</v>
      </c>
      <c r="G2358" s="5">
        <v>-4</v>
      </c>
      <c r="H2358" s="5">
        <v>19.989999999999998</v>
      </c>
      <c r="I2358" s="5">
        <v>-79.959999999999994</v>
      </c>
      <c r="J2358" s="5">
        <v>-232379.44999999969</v>
      </c>
      <c r="K2358" s="5" t="str" cm="1">
        <f t="array" ref="K2358">_xlfn.LET(_xlpm.d,UPPER(TRIM(CLEAN(SUBSTITUTE(F2358,CHAR(160),"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59" spans="2:11" x14ac:dyDescent="0.25">
      <c r="B2359" s="21">
        <v>45869</v>
      </c>
      <c r="C2359" s="2" t="s">
        <v>1</v>
      </c>
      <c r="D2359" s="2" t="s">
        <v>1795</v>
      </c>
      <c r="E2359" s="2" t="s">
        <v>1016</v>
      </c>
      <c r="F2359" s="2" t="s">
        <v>1395</v>
      </c>
      <c r="G2359" s="5">
        <v>-6</v>
      </c>
      <c r="H2359" s="5">
        <v>21.3</v>
      </c>
      <c r="I2359" s="5">
        <v>-127.8</v>
      </c>
      <c r="J2359" s="5">
        <v>-232507.24999999968</v>
      </c>
      <c r="K2359" s="5" t="str" cm="1">
        <f t="array" ref="K2359">_xlfn.LET(_xlpm.d,UPPER(TRIM(CLEAN(SUBSTITUTE(F2359,CHAR(160),"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60" spans="2:11" x14ac:dyDescent="0.25">
      <c r="B2360" s="21">
        <v>45870</v>
      </c>
      <c r="C2360" s="2" t="s">
        <v>1</v>
      </c>
      <c r="D2360" s="2" t="s">
        <v>1796</v>
      </c>
      <c r="E2360" s="2" t="s">
        <v>311</v>
      </c>
      <c r="F2360" s="2" t="s">
        <v>1393</v>
      </c>
      <c r="G2360" s="5">
        <v>-10</v>
      </c>
      <c r="H2360" s="5">
        <v>18.989999999999998</v>
      </c>
      <c r="I2360" s="5">
        <v>-189.9</v>
      </c>
      <c r="J2360" s="5">
        <v>-232697.14999999967</v>
      </c>
      <c r="K2360" s="5" t="str" cm="1">
        <f t="array" ref="K2360">_xlfn.LET(_xlpm.d,UPPER(TRIM(CLEAN(SUBSTITUTE(F2360,CHAR(160),"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61" spans="2:11" x14ac:dyDescent="0.25">
      <c r="B2361" s="21">
        <v>45870</v>
      </c>
      <c r="C2361" s="2" t="s">
        <v>1</v>
      </c>
      <c r="D2361" s="2" t="s">
        <v>1797</v>
      </c>
      <c r="E2361" s="2" t="s">
        <v>1130</v>
      </c>
      <c r="F2361" s="2" t="s">
        <v>1395</v>
      </c>
      <c r="G2361" s="5">
        <v>-2</v>
      </c>
      <c r="H2361" s="5">
        <v>22.4</v>
      </c>
      <c r="I2361" s="5">
        <v>-44.8</v>
      </c>
      <c r="J2361" s="5">
        <v>-232741.94999999966</v>
      </c>
      <c r="K2361" s="5" t="str" cm="1">
        <f t="array" ref="K2361">_xlfn.LET(_xlpm.d,UPPER(TRIM(CLEAN(SUBSTITUTE(F2361,CHAR(160),"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62" spans="2:11" x14ac:dyDescent="0.25">
      <c r="B2362" s="21">
        <v>45870</v>
      </c>
      <c r="C2362" s="2" t="s">
        <v>1</v>
      </c>
      <c r="D2362" s="2" t="s">
        <v>1798</v>
      </c>
      <c r="E2362" s="2" t="s">
        <v>9</v>
      </c>
      <c r="F2362" s="2" t="s">
        <v>1395</v>
      </c>
      <c r="G2362" s="5">
        <v>-20</v>
      </c>
      <c r="H2362" s="5">
        <v>22.4</v>
      </c>
      <c r="I2362" s="5">
        <v>-448</v>
      </c>
      <c r="J2362" s="5">
        <v>-233189.94999999966</v>
      </c>
      <c r="K2362" s="5" t="str" cm="1">
        <f t="array" ref="K2362">_xlfn.LET(_xlpm.d,UPPER(TRIM(CLEAN(SUBSTITUTE(F2362,CHAR(160),"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63" spans="2:11" x14ac:dyDescent="0.25">
      <c r="B2363" s="21">
        <v>45870</v>
      </c>
      <c r="C2363" s="2" t="s">
        <v>1</v>
      </c>
      <c r="D2363" s="2" t="s">
        <v>1799</v>
      </c>
      <c r="E2363" s="2" t="s">
        <v>3</v>
      </c>
      <c r="F2363" s="2" t="s">
        <v>1393</v>
      </c>
      <c r="G2363" s="5">
        <v>-12</v>
      </c>
      <c r="H2363" s="5">
        <v>18.989999999999998</v>
      </c>
      <c r="I2363" s="5">
        <v>-227.88</v>
      </c>
      <c r="J2363" s="5">
        <v>-233417.82999999967</v>
      </c>
      <c r="K2363" s="5" t="str" cm="1">
        <f t="array" ref="K2363">_xlfn.LET(_xlpm.d,UPPER(TRIM(CLEAN(SUBSTITUTE(F2363,CHAR(160),"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64" spans="2:11" x14ac:dyDescent="0.25">
      <c r="B2364" s="21">
        <v>45870</v>
      </c>
      <c r="C2364" s="2" t="s">
        <v>1</v>
      </c>
      <c r="D2364" s="2" t="s">
        <v>1800</v>
      </c>
      <c r="E2364" s="2" t="s">
        <v>143</v>
      </c>
      <c r="F2364" s="2" t="s">
        <v>1393</v>
      </c>
      <c r="G2364" s="5">
        <v>-3</v>
      </c>
      <c r="H2364" s="5">
        <v>19.989999999999998</v>
      </c>
      <c r="I2364" s="5">
        <v>-59.97</v>
      </c>
      <c r="J2364" s="5">
        <v>-233477.79999999967</v>
      </c>
      <c r="K2364" s="5" t="str" cm="1">
        <f t="array" ref="K2364">_xlfn.LET(_xlpm.d,UPPER(TRIM(CLEAN(SUBSTITUTE(F2364,CHAR(160),"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65" spans="2:11" x14ac:dyDescent="0.25">
      <c r="B2365" s="21">
        <v>45870</v>
      </c>
      <c r="C2365" s="2" t="s">
        <v>1</v>
      </c>
      <c r="D2365" s="2" t="s">
        <v>1801</v>
      </c>
      <c r="E2365" s="2" t="s">
        <v>60</v>
      </c>
      <c r="F2365" s="2" t="s">
        <v>1395</v>
      </c>
      <c r="G2365" s="5">
        <v>-10</v>
      </c>
      <c r="H2365" s="5">
        <v>22.4</v>
      </c>
      <c r="I2365" s="5">
        <v>-224</v>
      </c>
      <c r="J2365" s="5">
        <v>-233701.79999999967</v>
      </c>
      <c r="K2365" s="5" t="str" cm="1">
        <f t="array" ref="K2365">_xlfn.LET(_xlpm.d,UPPER(TRIM(CLEAN(SUBSTITUTE(F2365,CHAR(160),"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66" spans="2:11" x14ac:dyDescent="0.25">
      <c r="B2366" s="21">
        <v>45870</v>
      </c>
      <c r="C2366" s="2" t="s">
        <v>1</v>
      </c>
      <c r="D2366" s="2" t="s">
        <v>1802</v>
      </c>
      <c r="E2366" s="2" t="s">
        <v>60</v>
      </c>
      <c r="F2366" s="2" t="s">
        <v>1395</v>
      </c>
      <c r="G2366" s="5">
        <v>-30</v>
      </c>
      <c r="H2366" s="5">
        <v>22.4</v>
      </c>
      <c r="I2366" s="5">
        <v>-672</v>
      </c>
      <c r="J2366" s="5">
        <v>-234373.79999999967</v>
      </c>
      <c r="K2366" s="5" t="str" cm="1">
        <f t="array" ref="K2366">_xlfn.LET(_xlpm.d,UPPER(TRIM(CLEAN(SUBSTITUTE(F2366,CHAR(160),"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67" spans="2:11" x14ac:dyDescent="0.25">
      <c r="B2367" s="21">
        <v>45873</v>
      </c>
      <c r="C2367" s="2" t="s">
        <v>1</v>
      </c>
      <c r="D2367" s="2" t="s">
        <v>1803</v>
      </c>
      <c r="E2367" s="2" t="s">
        <v>53</v>
      </c>
      <c r="F2367" s="2" t="s">
        <v>1395</v>
      </c>
      <c r="G2367" s="5">
        <v>-4</v>
      </c>
      <c r="H2367" s="5">
        <v>22.4</v>
      </c>
      <c r="I2367" s="5">
        <v>-89.6</v>
      </c>
      <c r="J2367" s="5">
        <v>-234463.39999999967</v>
      </c>
      <c r="K2367" s="5" t="str" cm="1">
        <f t="array" ref="K2367">_xlfn.LET(_xlpm.d,UPPER(TRIM(CLEAN(SUBSTITUTE(F2367,CHAR(160),"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68" spans="2:11" x14ac:dyDescent="0.25">
      <c r="B2368" s="21">
        <v>45874</v>
      </c>
      <c r="C2368" s="2" t="s">
        <v>1</v>
      </c>
      <c r="D2368" s="2" t="s">
        <v>1804</v>
      </c>
      <c r="E2368" s="2" t="s">
        <v>14</v>
      </c>
      <c r="F2368" s="2" t="s">
        <v>1395</v>
      </c>
      <c r="G2368" s="5">
        <v>-50</v>
      </c>
      <c r="H2368" s="5">
        <v>22.4</v>
      </c>
      <c r="I2368" s="5">
        <v>-1120</v>
      </c>
      <c r="J2368" s="5">
        <v>-235583.39999999967</v>
      </c>
      <c r="K2368" s="5" t="str" cm="1">
        <f t="array" ref="K2368">_xlfn.LET(_xlpm.d,UPPER(TRIM(CLEAN(SUBSTITUTE(F2368,CHAR(160),"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69" spans="2:11" x14ac:dyDescent="0.25">
      <c r="B2369" s="21">
        <v>45874</v>
      </c>
      <c r="C2369" s="2" t="s">
        <v>1</v>
      </c>
      <c r="D2369" s="2" t="s">
        <v>434</v>
      </c>
      <c r="E2369" s="2" t="s">
        <v>92</v>
      </c>
      <c r="F2369" s="2" t="s">
        <v>1395</v>
      </c>
      <c r="G2369" s="5">
        <v>-11</v>
      </c>
      <c r="H2369" s="5">
        <v>22.4</v>
      </c>
      <c r="I2369" s="5">
        <v>-246.4</v>
      </c>
      <c r="J2369" s="5">
        <v>-235829.79999999967</v>
      </c>
      <c r="K2369" s="5" t="str" cm="1">
        <f t="array" ref="K2369">_xlfn.LET(_xlpm.d,UPPER(TRIM(CLEAN(SUBSTITUTE(F2369,CHAR(160),"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70" spans="2:11" x14ac:dyDescent="0.25">
      <c r="B2370" s="21">
        <v>45874</v>
      </c>
      <c r="C2370" s="2" t="s">
        <v>1</v>
      </c>
      <c r="D2370" s="2" t="s">
        <v>1805</v>
      </c>
      <c r="E2370" s="2" t="s">
        <v>29</v>
      </c>
      <c r="F2370" s="2" t="s">
        <v>1395</v>
      </c>
      <c r="G2370" s="5">
        <v>-3</v>
      </c>
      <c r="H2370" s="5">
        <v>22.4</v>
      </c>
      <c r="I2370" s="5">
        <v>-67.2</v>
      </c>
      <c r="J2370" s="5">
        <v>-235896.99999999968</v>
      </c>
      <c r="K2370" s="5" t="str" cm="1">
        <f t="array" ref="K2370">_xlfn.LET(_xlpm.d,UPPER(TRIM(CLEAN(SUBSTITUTE(F2370,CHAR(160),"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71" spans="2:11" x14ac:dyDescent="0.25">
      <c r="B2371" s="21">
        <v>45874</v>
      </c>
      <c r="C2371" s="2" t="s">
        <v>1</v>
      </c>
      <c r="D2371" s="2" t="s">
        <v>1806</v>
      </c>
      <c r="E2371" s="2" t="s">
        <v>1611</v>
      </c>
      <c r="F2371" s="2" t="s">
        <v>1393</v>
      </c>
      <c r="G2371" s="5">
        <v>-5</v>
      </c>
      <c r="H2371" s="5">
        <v>19.989999999999998</v>
      </c>
      <c r="I2371" s="5">
        <v>-99.95</v>
      </c>
      <c r="J2371" s="5">
        <v>-235996.94999999969</v>
      </c>
      <c r="K2371" s="5" t="str" cm="1">
        <f t="array" ref="K2371">_xlfn.LET(_xlpm.d,UPPER(TRIM(CLEAN(SUBSTITUTE(F2371,CHAR(160),"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72" spans="2:11" x14ac:dyDescent="0.25">
      <c r="B2372" s="21">
        <v>45875</v>
      </c>
      <c r="C2372" s="2" t="s">
        <v>1</v>
      </c>
      <c r="D2372" s="2" t="s">
        <v>1807</v>
      </c>
      <c r="E2372" s="2" t="s">
        <v>446</v>
      </c>
      <c r="F2372" s="2" t="s">
        <v>1395</v>
      </c>
      <c r="G2372" s="5">
        <v>-9</v>
      </c>
      <c r="H2372" s="5">
        <v>22.4</v>
      </c>
      <c r="I2372" s="5">
        <v>-201.6</v>
      </c>
      <c r="J2372" s="5">
        <v>-236198.5499999997</v>
      </c>
      <c r="K2372" s="5" t="str" cm="1">
        <f t="array" ref="K2372">_xlfn.LET(_xlpm.d,UPPER(TRIM(CLEAN(SUBSTITUTE(F2372,CHAR(160),"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73" spans="2:11" x14ac:dyDescent="0.25">
      <c r="B2373" s="21">
        <v>45875</v>
      </c>
      <c r="C2373" s="2" t="s">
        <v>1</v>
      </c>
      <c r="D2373" s="2" t="s">
        <v>1808</v>
      </c>
      <c r="E2373" s="2" t="s">
        <v>926</v>
      </c>
      <c r="F2373" s="2" t="s">
        <v>1393</v>
      </c>
      <c r="G2373" s="5">
        <v>-8</v>
      </c>
      <c r="H2373" s="5">
        <v>21.3</v>
      </c>
      <c r="I2373" s="5">
        <v>-170.4</v>
      </c>
      <c r="J2373" s="5">
        <v>-236368.94999999969</v>
      </c>
      <c r="K2373" s="5" t="str" cm="1">
        <f t="array" ref="K2373">_xlfn.LET(_xlpm.d,UPPER(TRIM(CLEAN(SUBSTITUTE(F2373,CHAR(160),"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74" spans="2:11" x14ac:dyDescent="0.25">
      <c r="B2374" s="21">
        <v>45876</v>
      </c>
      <c r="C2374" s="2" t="s">
        <v>1</v>
      </c>
      <c r="D2374" s="2" t="s">
        <v>1809</v>
      </c>
      <c r="E2374" s="2" t="s">
        <v>141</v>
      </c>
      <c r="F2374" s="2" t="s">
        <v>1395</v>
      </c>
      <c r="G2374" s="5">
        <v>-10</v>
      </c>
      <c r="H2374" s="5">
        <v>22.4</v>
      </c>
      <c r="I2374" s="5">
        <v>-224</v>
      </c>
      <c r="J2374" s="5">
        <v>-236592.94999999969</v>
      </c>
      <c r="K2374" s="5" t="str" cm="1">
        <f t="array" ref="K2374">_xlfn.LET(_xlpm.d,UPPER(TRIM(CLEAN(SUBSTITUTE(F2374,CHAR(160),"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75" spans="2:11" x14ac:dyDescent="0.25">
      <c r="B2375" s="21">
        <v>45876</v>
      </c>
      <c r="C2375" s="2" t="s">
        <v>1</v>
      </c>
      <c r="D2375" s="2" t="s">
        <v>1810</v>
      </c>
      <c r="E2375" s="2" t="s">
        <v>74</v>
      </c>
      <c r="F2375" s="2" t="s">
        <v>1395</v>
      </c>
      <c r="G2375" s="5">
        <v>-15</v>
      </c>
      <c r="H2375" s="5">
        <v>22.4</v>
      </c>
      <c r="I2375" s="5">
        <v>-336</v>
      </c>
      <c r="J2375" s="5">
        <v>-236928.94999999969</v>
      </c>
      <c r="K2375" s="5" t="str" cm="1">
        <f t="array" ref="K2375">_xlfn.LET(_xlpm.d,UPPER(TRIM(CLEAN(SUBSTITUTE(F2375,CHAR(160),"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76" spans="2:11" x14ac:dyDescent="0.25">
      <c r="B2376" s="21">
        <v>45876</v>
      </c>
      <c r="C2376" s="2" t="s">
        <v>1</v>
      </c>
      <c r="D2376" s="2" t="s">
        <v>1811</v>
      </c>
      <c r="E2376" s="2" t="s">
        <v>19</v>
      </c>
      <c r="F2376" s="2" t="s">
        <v>1395</v>
      </c>
      <c r="G2376" s="5">
        <v>-24</v>
      </c>
      <c r="H2376" s="5">
        <v>22.4</v>
      </c>
      <c r="I2376" s="5">
        <v>-537.6</v>
      </c>
      <c r="J2376" s="5">
        <v>-237466.5499999997</v>
      </c>
      <c r="K2376" s="5" t="str" cm="1">
        <f t="array" ref="K2376">_xlfn.LET(_xlpm.d,UPPER(TRIM(CLEAN(SUBSTITUTE(F2376,CHAR(160),"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77" spans="2:11" x14ac:dyDescent="0.25">
      <c r="B2377" s="21">
        <v>45876</v>
      </c>
      <c r="C2377" s="2" t="s">
        <v>1</v>
      </c>
      <c r="D2377" s="2" t="s">
        <v>1812</v>
      </c>
      <c r="E2377" s="2" t="s">
        <v>60</v>
      </c>
      <c r="F2377" s="2" t="s">
        <v>1393</v>
      </c>
      <c r="G2377" s="5">
        <v>-4</v>
      </c>
      <c r="H2377" s="5">
        <v>22.4</v>
      </c>
      <c r="I2377" s="5">
        <v>-89.6</v>
      </c>
      <c r="J2377" s="5">
        <v>-237556.1499999997</v>
      </c>
      <c r="K2377" s="5" t="str" cm="1">
        <f t="array" ref="K2377">_xlfn.LET(_xlpm.d,UPPER(TRIM(CLEAN(SUBSTITUTE(F2377,CHAR(160),"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78" spans="2:11" x14ac:dyDescent="0.25">
      <c r="B2378" s="21">
        <v>45877</v>
      </c>
      <c r="C2378" s="2" t="s">
        <v>1</v>
      </c>
      <c r="D2378" s="2" t="s">
        <v>1813</v>
      </c>
      <c r="E2378" s="2" t="s">
        <v>829</v>
      </c>
      <c r="F2378" s="2" t="s">
        <v>1395</v>
      </c>
      <c r="G2378" s="5">
        <v>-90</v>
      </c>
      <c r="H2378" s="5">
        <v>22.4</v>
      </c>
      <c r="I2378" s="5">
        <v>-2016</v>
      </c>
      <c r="J2378" s="5">
        <v>-239572.1499999997</v>
      </c>
      <c r="K2378" s="5" t="str" cm="1">
        <f t="array" ref="K2378">_xlfn.LET(_xlpm.d,UPPER(TRIM(CLEAN(SUBSTITUTE(F2378,CHAR(160),"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79" spans="2:11" x14ac:dyDescent="0.25">
      <c r="B2379" s="21">
        <v>45877</v>
      </c>
      <c r="C2379" s="2" t="s">
        <v>1</v>
      </c>
      <c r="D2379" s="2" t="s">
        <v>203</v>
      </c>
      <c r="E2379" s="2" t="s">
        <v>76</v>
      </c>
      <c r="F2379" s="2" t="s">
        <v>1395</v>
      </c>
      <c r="G2379" s="5">
        <v>-3</v>
      </c>
      <c r="H2379" s="5">
        <v>22.4</v>
      </c>
      <c r="I2379" s="5">
        <v>-67.2</v>
      </c>
      <c r="J2379" s="5">
        <v>-239639.34999999971</v>
      </c>
      <c r="K2379" s="5" t="str" cm="1">
        <f t="array" ref="K2379">_xlfn.LET(_xlpm.d,UPPER(TRIM(CLEAN(SUBSTITUTE(F2379,CHAR(160),"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80" spans="2:11" x14ac:dyDescent="0.25">
      <c r="B2380" s="21">
        <v>45877</v>
      </c>
      <c r="C2380" s="2" t="s">
        <v>1</v>
      </c>
      <c r="D2380" s="2" t="s">
        <v>1814</v>
      </c>
      <c r="E2380" s="2" t="s">
        <v>53</v>
      </c>
      <c r="F2380" s="2" t="s">
        <v>1395</v>
      </c>
      <c r="G2380" s="5">
        <v>-36</v>
      </c>
      <c r="H2380" s="5">
        <v>22.4</v>
      </c>
      <c r="I2380" s="5">
        <v>-806.4</v>
      </c>
      <c r="J2380" s="5">
        <v>-240445.74999999971</v>
      </c>
      <c r="K2380" s="5" t="str" cm="1">
        <f t="array" ref="K2380">_xlfn.LET(_xlpm.d,UPPER(TRIM(CLEAN(SUBSTITUTE(F2380,CHAR(160),"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81" spans="2:11" x14ac:dyDescent="0.25">
      <c r="B2381" s="21">
        <v>45877</v>
      </c>
      <c r="C2381" s="2" t="s">
        <v>1</v>
      </c>
      <c r="D2381" s="2" t="s">
        <v>1815</v>
      </c>
      <c r="E2381" s="2" t="s">
        <v>62</v>
      </c>
      <c r="F2381" s="2" t="s">
        <v>1395</v>
      </c>
      <c r="G2381" s="5">
        <v>-18</v>
      </c>
      <c r="H2381" s="5">
        <v>22.4</v>
      </c>
      <c r="I2381" s="5">
        <v>-403.2</v>
      </c>
      <c r="J2381" s="5">
        <v>-240848.94999999972</v>
      </c>
      <c r="K2381" s="5" t="str" cm="1">
        <f t="array" ref="K2381">_xlfn.LET(_xlpm.d,UPPER(TRIM(CLEAN(SUBSTITUTE(F2381,CHAR(160),"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82" spans="2:11" x14ac:dyDescent="0.25">
      <c r="B2382" s="21">
        <v>45877</v>
      </c>
      <c r="C2382" s="2" t="s">
        <v>1</v>
      </c>
      <c r="D2382" s="2" t="s">
        <v>204</v>
      </c>
      <c r="E2382" s="2" t="s">
        <v>82</v>
      </c>
      <c r="F2382" s="2" t="s">
        <v>1395</v>
      </c>
      <c r="G2382" s="5">
        <v>-25</v>
      </c>
      <c r="H2382" s="5">
        <v>22.4</v>
      </c>
      <c r="I2382" s="5">
        <v>-560</v>
      </c>
      <c r="J2382" s="5">
        <v>-241408.94999999972</v>
      </c>
      <c r="K2382" s="5" t="str" cm="1">
        <f t="array" ref="K2382">_xlfn.LET(_xlpm.d,UPPER(TRIM(CLEAN(SUBSTITUTE(F2382,CHAR(160),"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83" spans="2:11" x14ac:dyDescent="0.25">
      <c r="B2383" s="21">
        <v>45880</v>
      </c>
      <c r="C2383" s="2" t="s">
        <v>1</v>
      </c>
      <c r="D2383" s="2" t="s">
        <v>1816</v>
      </c>
      <c r="E2383" s="2" t="s">
        <v>465</v>
      </c>
      <c r="F2383" s="2" t="s">
        <v>1395</v>
      </c>
      <c r="G2383" s="5">
        <v>-20</v>
      </c>
      <c r="H2383" s="5">
        <v>22.4</v>
      </c>
      <c r="I2383" s="5">
        <v>-448</v>
      </c>
      <c r="J2383" s="5">
        <v>-241856.94999999972</v>
      </c>
      <c r="K2383" s="5" t="str" cm="1">
        <f t="array" ref="K2383">_xlfn.LET(_xlpm.d,UPPER(TRIM(CLEAN(SUBSTITUTE(F2383,CHAR(160),"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84" spans="2:11" x14ac:dyDescent="0.25">
      <c r="B2384" s="21">
        <v>45880</v>
      </c>
      <c r="C2384" s="2" t="s">
        <v>1</v>
      </c>
      <c r="D2384" s="2" t="s">
        <v>1817</v>
      </c>
      <c r="E2384" s="2" t="s">
        <v>791</v>
      </c>
      <c r="F2384" s="2" t="s">
        <v>1395</v>
      </c>
      <c r="G2384" s="5">
        <v>-2</v>
      </c>
      <c r="H2384" s="5">
        <v>22.4</v>
      </c>
      <c r="I2384" s="5">
        <v>-44.8</v>
      </c>
      <c r="J2384" s="5">
        <v>-241901.74999999971</v>
      </c>
      <c r="K2384" s="5" t="str" cm="1">
        <f t="array" ref="K2384">_xlfn.LET(_xlpm.d,UPPER(TRIM(CLEAN(SUBSTITUTE(F2384,CHAR(160),"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85" spans="2:11" x14ac:dyDescent="0.25">
      <c r="B2385" s="21">
        <v>45881</v>
      </c>
      <c r="C2385" s="2" t="s">
        <v>1</v>
      </c>
      <c r="D2385" s="2" t="s">
        <v>1818</v>
      </c>
      <c r="E2385" s="2" t="s">
        <v>32</v>
      </c>
      <c r="F2385" s="2" t="s">
        <v>1395</v>
      </c>
      <c r="G2385" s="5">
        <v>-30</v>
      </c>
      <c r="H2385" s="5">
        <v>22.4</v>
      </c>
      <c r="I2385" s="5">
        <v>-672</v>
      </c>
      <c r="J2385" s="5">
        <v>-242573.74999999971</v>
      </c>
      <c r="K2385" s="5" t="str" cm="1">
        <f t="array" ref="K2385">_xlfn.LET(_xlpm.d,UPPER(TRIM(CLEAN(SUBSTITUTE(F2385,CHAR(160),"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86" spans="2:11" x14ac:dyDescent="0.25">
      <c r="B2386" s="21">
        <v>45881</v>
      </c>
      <c r="C2386" s="2" t="s">
        <v>1</v>
      </c>
      <c r="D2386" s="2" t="s">
        <v>206</v>
      </c>
      <c r="E2386" s="2" t="s">
        <v>153</v>
      </c>
      <c r="F2386" s="2" t="s">
        <v>1395</v>
      </c>
      <c r="G2386" s="5">
        <v>-10</v>
      </c>
      <c r="H2386" s="5">
        <v>22.4</v>
      </c>
      <c r="I2386" s="5">
        <v>-224</v>
      </c>
      <c r="J2386" s="5">
        <v>-242797.74999999971</v>
      </c>
      <c r="K2386" s="5" t="str" cm="1">
        <f t="array" ref="K2386">_xlfn.LET(_xlpm.d,UPPER(TRIM(CLEAN(SUBSTITUTE(F2386,CHAR(160),"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87" spans="2:11" x14ac:dyDescent="0.25">
      <c r="B2387" s="21">
        <v>45881</v>
      </c>
      <c r="C2387" s="2" t="s">
        <v>1</v>
      </c>
      <c r="D2387" s="2" t="s">
        <v>1066</v>
      </c>
      <c r="E2387" s="2" t="s">
        <v>852</v>
      </c>
      <c r="F2387" s="2" t="s">
        <v>1393</v>
      </c>
      <c r="G2387" s="5">
        <v>-23</v>
      </c>
      <c r="H2387" s="5">
        <v>21.2</v>
      </c>
      <c r="I2387" s="5">
        <v>-487.6</v>
      </c>
      <c r="J2387" s="5">
        <v>-243285.34999999971</v>
      </c>
      <c r="K2387" s="5" t="str" cm="1">
        <f t="array" ref="K2387">_xlfn.LET(_xlpm.d,UPPER(TRIM(CLEAN(SUBSTITUTE(F2387,CHAR(160),"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88" spans="2:11" x14ac:dyDescent="0.25">
      <c r="B2388" s="21">
        <v>45881</v>
      </c>
      <c r="C2388" s="2" t="s">
        <v>1</v>
      </c>
      <c r="D2388" s="2" t="s">
        <v>1819</v>
      </c>
      <c r="E2388" s="2" t="s">
        <v>852</v>
      </c>
      <c r="F2388" s="2" t="s">
        <v>1393</v>
      </c>
      <c r="G2388" s="5">
        <v>-33</v>
      </c>
      <c r="H2388" s="5">
        <v>21.2</v>
      </c>
      <c r="I2388" s="5">
        <v>-699.6</v>
      </c>
      <c r="J2388" s="5">
        <v>-243984.94999999972</v>
      </c>
      <c r="K2388" s="5" t="str" cm="1">
        <f t="array" ref="K2388">_xlfn.LET(_xlpm.d,UPPER(TRIM(CLEAN(SUBSTITUTE(F2388,CHAR(160),"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89" spans="2:11" x14ac:dyDescent="0.25">
      <c r="B2389" s="21">
        <v>45882</v>
      </c>
      <c r="C2389" s="2" t="s">
        <v>1</v>
      </c>
      <c r="D2389" s="2" t="s">
        <v>1337</v>
      </c>
      <c r="E2389" s="2" t="s">
        <v>35</v>
      </c>
      <c r="F2389" s="2" t="s">
        <v>1395</v>
      </c>
      <c r="G2389" s="5">
        <v>-40</v>
      </c>
      <c r="H2389" s="5">
        <v>22.4</v>
      </c>
      <c r="I2389" s="5">
        <v>-896</v>
      </c>
      <c r="J2389" s="5">
        <v>-244880.94999999972</v>
      </c>
      <c r="K2389" s="5" t="str" cm="1">
        <f t="array" ref="K2389">_xlfn.LET(_xlpm.d,UPPER(TRIM(CLEAN(SUBSTITUTE(F2389,CHAR(160),"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90" spans="2:11" x14ac:dyDescent="0.25">
      <c r="B2390" s="21">
        <v>45882</v>
      </c>
      <c r="C2390" s="2" t="s">
        <v>1</v>
      </c>
      <c r="D2390" s="2" t="s">
        <v>1820</v>
      </c>
      <c r="E2390" s="2" t="s">
        <v>58</v>
      </c>
      <c r="F2390" s="2" t="s">
        <v>1395</v>
      </c>
      <c r="G2390" s="5">
        <v>-2</v>
      </c>
      <c r="H2390" s="5">
        <v>22.4</v>
      </c>
      <c r="I2390" s="5">
        <v>-44.8</v>
      </c>
      <c r="J2390" s="5">
        <v>-244925.74999999971</v>
      </c>
      <c r="K2390" s="5" t="str" cm="1">
        <f t="array" ref="K2390">_xlfn.LET(_xlpm.d,UPPER(TRIM(CLEAN(SUBSTITUTE(F2390,CHAR(160),"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91" spans="2:11" x14ac:dyDescent="0.25">
      <c r="B2391" s="21">
        <v>45882</v>
      </c>
      <c r="C2391" s="2" t="s">
        <v>1</v>
      </c>
      <c r="D2391" s="2" t="s">
        <v>208</v>
      </c>
      <c r="E2391" s="2" t="s">
        <v>159</v>
      </c>
      <c r="F2391" s="2" t="s">
        <v>1395</v>
      </c>
      <c r="G2391" s="5">
        <v>-5</v>
      </c>
      <c r="H2391" s="5">
        <v>22.4</v>
      </c>
      <c r="I2391" s="5">
        <v>-112</v>
      </c>
      <c r="J2391" s="5">
        <v>-245037.74999999971</v>
      </c>
      <c r="K2391" s="5" t="str" cm="1">
        <f t="array" ref="K2391">_xlfn.LET(_xlpm.d,UPPER(TRIM(CLEAN(SUBSTITUTE(F2391,CHAR(160),"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92" spans="2:11" x14ac:dyDescent="0.25">
      <c r="B2392" s="21">
        <v>45883</v>
      </c>
      <c r="C2392" s="2" t="s">
        <v>1</v>
      </c>
      <c r="D2392" s="2" t="s">
        <v>1821</v>
      </c>
      <c r="E2392" s="2" t="s">
        <v>317</v>
      </c>
      <c r="F2392" s="2" t="s">
        <v>1393</v>
      </c>
      <c r="G2392" s="5">
        <v>-15</v>
      </c>
      <c r="H2392" s="5">
        <v>21.2</v>
      </c>
      <c r="I2392" s="5">
        <v>-318</v>
      </c>
      <c r="J2392" s="5">
        <v>-245355.74999999971</v>
      </c>
      <c r="K2392" s="5" t="str" cm="1">
        <f t="array" ref="K2392">_xlfn.LET(_xlpm.d,UPPER(TRIM(CLEAN(SUBSTITUTE(F2392,CHAR(160),"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93" spans="2:11" x14ac:dyDescent="0.25">
      <c r="B2393" s="21">
        <v>45883</v>
      </c>
      <c r="C2393" s="2" t="s">
        <v>1</v>
      </c>
      <c r="D2393" s="2" t="s">
        <v>1822</v>
      </c>
      <c r="E2393" s="2" t="s">
        <v>1130</v>
      </c>
      <c r="F2393" s="2" t="s">
        <v>1395</v>
      </c>
      <c r="G2393" s="5">
        <v>-69</v>
      </c>
      <c r="H2393" s="5">
        <v>22.4</v>
      </c>
      <c r="I2393" s="5">
        <v>-1545.6</v>
      </c>
      <c r="J2393" s="5">
        <v>-246901.34999999971</v>
      </c>
      <c r="K2393" s="5" t="str" cm="1">
        <f t="array" ref="K2393">_xlfn.LET(_xlpm.d,UPPER(TRIM(CLEAN(SUBSTITUTE(F2393,CHAR(160),"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94" spans="2:11" x14ac:dyDescent="0.25">
      <c r="B2394" s="21">
        <v>45883</v>
      </c>
      <c r="C2394" s="2" t="s">
        <v>1</v>
      </c>
      <c r="D2394" s="2" t="s">
        <v>1823</v>
      </c>
      <c r="E2394" s="2" t="s">
        <v>565</v>
      </c>
      <c r="F2394" s="2" t="s">
        <v>1395</v>
      </c>
      <c r="G2394" s="5">
        <v>-6</v>
      </c>
      <c r="H2394" s="5">
        <v>22.4</v>
      </c>
      <c r="I2394" s="5">
        <v>-134.4</v>
      </c>
      <c r="J2394" s="5">
        <v>-247035.74999999971</v>
      </c>
      <c r="K2394" s="5" t="str" cm="1">
        <f t="array" ref="K2394">_xlfn.LET(_xlpm.d,UPPER(TRIM(CLEAN(SUBSTITUTE(F2394,CHAR(160),"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95" spans="2:11" x14ac:dyDescent="0.25">
      <c r="B2395" s="21">
        <v>45883</v>
      </c>
      <c r="C2395" s="2" t="s">
        <v>1</v>
      </c>
      <c r="D2395" s="2" t="s">
        <v>1824</v>
      </c>
      <c r="E2395" s="2" t="s">
        <v>68</v>
      </c>
      <c r="F2395" s="2" t="s">
        <v>1395</v>
      </c>
      <c r="G2395" s="5">
        <v>-27</v>
      </c>
      <c r="H2395" s="5">
        <v>22.4</v>
      </c>
      <c r="I2395" s="5">
        <v>-604.79999999999995</v>
      </c>
      <c r="J2395" s="5">
        <v>-247640.5499999997</v>
      </c>
      <c r="K2395" s="5" t="str" cm="1">
        <f t="array" ref="K2395">_xlfn.LET(_xlpm.d,UPPER(TRIM(CLEAN(SUBSTITUTE(F2395,CHAR(160),"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96" spans="2:11" x14ac:dyDescent="0.25">
      <c r="B2396" s="21">
        <v>45883</v>
      </c>
      <c r="C2396" s="2" t="s">
        <v>1</v>
      </c>
      <c r="D2396" s="2" t="s">
        <v>1070</v>
      </c>
      <c r="E2396" s="2" t="s">
        <v>74</v>
      </c>
      <c r="F2396" s="2" t="s">
        <v>1395</v>
      </c>
      <c r="G2396" s="5">
        <v>-5</v>
      </c>
      <c r="H2396" s="5">
        <v>22.4</v>
      </c>
      <c r="I2396" s="5">
        <v>-112</v>
      </c>
      <c r="J2396" s="5">
        <v>-247752.5499999997</v>
      </c>
      <c r="K2396" s="5" t="str" cm="1">
        <f t="array" ref="K2396">_xlfn.LET(_xlpm.d,UPPER(TRIM(CLEAN(SUBSTITUTE(F2396,CHAR(160),"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97" spans="2:11" x14ac:dyDescent="0.25">
      <c r="B2397" s="21">
        <v>45884</v>
      </c>
      <c r="C2397" s="2" t="s">
        <v>1</v>
      </c>
      <c r="D2397" s="2" t="s">
        <v>1825</v>
      </c>
      <c r="E2397" s="2" t="s">
        <v>97</v>
      </c>
      <c r="F2397" s="2" t="s">
        <v>1395</v>
      </c>
      <c r="G2397" s="5">
        <v>-144</v>
      </c>
      <c r="H2397" s="5">
        <v>22.4</v>
      </c>
      <c r="I2397" s="5">
        <v>-3225.6</v>
      </c>
      <c r="J2397" s="5">
        <v>-250978.1499999997</v>
      </c>
      <c r="K2397" s="5" t="str" cm="1">
        <f t="array" ref="K2397">_xlfn.LET(_xlpm.d,UPPER(TRIM(CLEAN(SUBSTITUTE(F2397,CHAR(160),"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98" spans="2:11" x14ac:dyDescent="0.25">
      <c r="B2398" s="21">
        <v>45884</v>
      </c>
      <c r="C2398" s="2" t="s">
        <v>1</v>
      </c>
      <c r="D2398" s="2" t="s">
        <v>1826</v>
      </c>
      <c r="E2398" s="2" t="s">
        <v>82</v>
      </c>
      <c r="F2398" s="2" t="s">
        <v>1395</v>
      </c>
      <c r="G2398" s="5">
        <v>-20</v>
      </c>
      <c r="H2398" s="5">
        <v>22.4</v>
      </c>
      <c r="I2398" s="5">
        <v>-448</v>
      </c>
      <c r="J2398" s="5">
        <v>-251426.1499999997</v>
      </c>
      <c r="K2398" s="5" t="str" cm="1">
        <f t="array" ref="K2398">_xlfn.LET(_xlpm.d,UPPER(TRIM(CLEAN(SUBSTITUTE(F2398,CHAR(160),"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399" spans="2:11" x14ac:dyDescent="0.25">
      <c r="B2399" s="21">
        <v>45884</v>
      </c>
      <c r="C2399" s="2" t="s">
        <v>1</v>
      </c>
      <c r="D2399" s="2" t="s">
        <v>1827</v>
      </c>
      <c r="E2399" s="2" t="s">
        <v>62</v>
      </c>
      <c r="F2399" s="2" t="s">
        <v>1395</v>
      </c>
      <c r="G2399" s="5">
        <v>-16</v>
      </c>
      <c r="H2399" s="5">
        <v>22.4</v>
      </c>
      <c r="I2399" s="5">
        <v>-358.4</v>
      </c>
      <c r="J2399" s="5">
        <v>-251784.5499999997</v>
      </c>
      <c r="K2399" s="5" t="str" cm="1">
        <f t="array" ref="K2399">_xlfn.LET(_xlpm.d,UPPER(TRIM(CLEAN(SUBSTITUTE(F2399,CHAR(160),"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00" spans="2:11" x14ac:dyDescent="0.25">
      <c r="B2400" s="21">
        <v>45884</v>
      </c>
      <c r="C2400" s="2" t="s">
        <v>1</v>
      </c>
      <c r="D2400" s="2" t="s">
        <v>1828</v>
      </c>
      <c r="E2400" s="2" t="s">
        <v>9</v>
      </c>
      <c r="F2400" s="2" t="s">
        <v>1416</v>
      </c>
      <c r="G2400" s="5">
        <v>-32</v>
      </c>
      <c r="H2400" s="5">
        <v>22.4</v>
      </c>
      <c r="I2400" s="5">
        <v>-716.8</v>
      </c>
      <c r="J2400" s="5">
        <v>-252501.34999999969</v>
      </c>
      <c r="K2400" s="5" t="str" cm="1">
        <f t="array" ref="K2400">_xlfn.LET(_xlpm.d,UPPER(TRIM(CLEAN(SUBSTITUTE(F2400,CHAR(160),"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01" spans="2:11" x14ac:dyDescent="0.25">
      <c r="B2401" s="21">
        <v>45884</v>
      </c>
      <c r="C2401" s="2" t="s">
        <v>1</v>
      </c>
      <c r="D2401" s="2" t="s">
        <v>209</v>
      </c>
      <c r="E2401" s="2" t="s">
        <v>76</v>
      </c>
      <c r="F2401" s="2" t="s">
        <v>1395</v>
      </c>
      <c r="G2401" s="5">
        <v>-10</v>
      </c>
      <c r="H2401" s="5">
        <v>22.4</v>
      </c>
      <c r="I2401" s="5">
        <v>-224</v>
      </c>
      <c r="J2401" s="5">
        <v>-252725.34999999969</v>
      </c>
      <c r="K2401" s="5" t="str" cm="1">
        <f t="array" ref="K2401">_xlfn.LET(_xlpm.d,UPPER(TRIM(CLEAN(SUBSTITUTE(F2401,CHAR(160),"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02" spans="2:11" x14ac:dyDescent="0.25">
      <c r="B2402" s="21">
        <v>45884</v>
      </c>
      <c r="C2402" s="2" t="s">
        <v>1</v>
      </c>
      <c r="D2402" s="2" t="s">
        <v>210</v>
      </c>
      <c r="E2402" s="2" t="s">
        <v>24</v>
      </c>
      <c r="F2402" s="2" t="s">
        <v>1395</v>
      </c>
      <c r="G2402" s="5">
        <v>-10</v>
      </c>
      <c r="H2402" s="5">
        <v>22.4</v>
      </c>
      <c r="I2402" s="5">
        <v>-224</v>
      </c>
      <c r="J2402" s="5">
        <v>-252949.34999999969</v>
      </c>
      <c r="K2402" s="5" t="str" cm="1">
        <f t="array" ref="K2402">_xlfn.LET(_xlpm.d,UPPER(TRIM(CLEAN(SUBSTITUTE(F2402,CHAR(160),"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03" spans="2:11" x14ac:dyDescent="0.25">
      <c r="B2403" s="21">
        <v>45884</v>
      </c>
      <c r="C2403" s="2" t="s">
        <v>1</v>
      </c>
      <c r="D2403" s="2" t="s">
        <v>211</v>
      </c>
      <c r="E2403" s="2" t="s">
        <v>53</v>
      </c>
      <c r="F2403" s="2" t="s">
        <v>1395</v>
      </c>
      <c r="G2403" s="5">
        <v>-30</v>
      </c>
      <c r="H2403" s="5">
        <v>22.4</v>
      </c>
      <c r="I2403" s="5">
        <v>-672</v>
      </c>
      <c r="J2403" s="5">
        <v>-253621.34999999969</v>
      </c>
      <c r="K2403" s="5" t="str" cm="1">
        <f t="array" ref="K2403">_xlfn.LET(_xlpm.d,UPPER(TRIM(CLEAN(SUBSTITUTE(F2403,CHAR(160),"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04" spans="2:11" x14ac:dyDescent="0.25">
      <c r="B2404" s="21">
        <v>45884</v>
      </c>
      <c r="C2404" s="2" t="s">
        <v>1</v>
      </c>
      <c r="D2404" s="2" t="s">
        <v>1071</v>
      </c>
      <c r="E2404" s="2" t="s">
        <v>143</v>
      </c>
      <c r="F2404" s="2" t="s">
        <v>1393</v>
      </c>
      <c r="G2404" s="5">
        <v>-13</v>
      </c>
      <c r="H2404" s="5">
        <v>21.2</v>
      </c>
      <c r="I2404" s="5">
        <v>-275.60000000000002</v>
      </c>
      <c r="J2404" s="5">
        <v>-253896.94999999969</v>
      </c>
      <c r="K2404" s="5" t="str" cm="1">
        <f t="array" ref="K2404">_xlfn.LET(_xlpm.d,UPPER(TRIM(CLEAN(SUBSTITUTE(F2404,CHAR(160),"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05" spans="2:11" x14ac:dyDescent="0.25">
      <c r="B2405" s="21">
        <v>45887</v>
      </c>
      <c r="C2405" s="2" t="s">
        <v>1</v>
      </c>
      <c r="D2405" s="2" t="s">
        <v>1829</v>
      </c>
      <c r="E2405" s="2" t="s">
        <v>324</v>
      </c>
      <c r="F2405" s="2" t="s">
        <v>1393</v>
      </c>
      <c r="G2405" s="5">
        <v>-1</v>
      </c>
      <c r="H2405" s="5">
        <v>21.2</v>
      </c>
      <c r="I2405" s="5">
        <v>-21.2</v>
      </c>
      <c r="J2405" s="5">
        <v>-253918.1499999997</v>
      </c>
      <c r="K2405" s="5" t="str" cm="1">
        <f t="array" ref="K2405">_xlfn.LET(_xlpm.d,UPPER(TRIM(CLEAN(SUBSTITUTE(F2405,CHAR(160),"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06" spans="2:11" x14ac:dyDescent="0.25">
      <c r="B2406" s="21">
        <v>45887</v>
      </c>
      <c r="C2406" s="2" t="s">
        <v>1</v>
      </c>
      <c r="D2406" s="2" t="s">
        <v>1830</v>
      </c>
      <c r="E2406" s="2" t="s">
        <v>1530</v>
      </c>
      <c r="F2406" s="2" t="s">
        <v>1393</v>
      </c>
      <c r="G2406" s="5">
        <v>-16</v>
      </c>
      <c r="H2406" s="5">
        <v>21.2</v>
      </c>
      <c r="I2406" s="5">
        <v>-339.2</v>
      </c>
      <c r="J2406" s="5">
        <v>-254257.34999999971</v>
      </c>
      <c r="K2406" s="5" t="str" cm="1">
        <f t="array" ref="K2406">_xlfn.LET(_xlpm.d,UPPER(TRIM(CLEAN(SUBSTITUTE(F2406,CHAR(160),"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07" spans="2:11" x14ac:dyDescent="0.25">
      <c r="B2407" s="21">
        <v>45887</v>
      </c>
      <c r="C2407" s="2" t="s">
        <v>1</v>
      </c>
      <c r="D2407" s="2" t="s">
        <v>1831</v>
      </c>
      <c r="E2407" s="2" t="s">
        <v>97</v>
      </c>
      <c r="F2407" s="2" t="s">
        <v>1395</v>
      </c>
      <c r="G2407" s="5">
        <v>-16</v>
      </c>
      <c r="H2407" s="5">
        <v>22.4</v>
      </c>
      <c r="I2407" s="5">
        <v>-358.4</v>
      </c>
      <c r="J2407" s="5">
        <v>-254615.74999999971</v>
      </c>
      <c r="K2407" s="5" t="str" cm="1">
        <f t="array" ref="K2407">_xlfn.LET(_xlpm.d,UPPER(TRIM(CLEAN(SUBSTITUTE(F2407,CHAR(160),"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08" spans="2:11" x14ac:dyDescent="0.25">
      <c r="B2408" s="21">
        <v>45888</v>
      </c>
      <c r="C2408" s="2" t="s">
        <v>1</v>
      </c>
      <c r="D2408" s="2" t="s">
        <v>1832</v>
      </c>
      <c r="E2408" s="2" t="s">
        <v>60</v>
      </c>
      <c r="F2408" s="2" t="s">
        <v>1395</v>
      </c>
      <c r="G2408" s="5">
        <v>-11</v>
      </c>
      <c r="H2408" s="5">
        <v>22.4</v>
      </c>
      <c r="I2408" s="5">
        <v>-246.4</v>
      </c>
      <c r="J2408" s="5">
        <v>-254862.1499999997</v>
      </c>
      <c r="K2408" s="5" t="str" cm="1">
        <f t="array" ref="K2408">_xlfn.LET(_xlpm.d,UPPER(TRIM(CLEAN(SUBSTITUTE(F2408,CHAR(160),"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09" spans="2:11" x14ac:dyDescent="0.25">
      <c r="B2409" s="21">
        <v>45888</v>
      </c>
      <c r="C2409" s="2" t="s">
        <v>1</v>
      </c>
      <c r="D2409" s="2" t="s">
        <v>1073</v>
      </c>
      <c r="E2409" s="2" t="s">
        <v>89</v>
      </c>
      <c r="F2409" s="2" t="s">
        <v>1395</v>
      </c>
      <c r="G2409" s="5">
        <v>-14</v>
      </c>
      <c r="H2409" s="5">
        <v>22.4</v>
      </c>
      <c r="I2409" s="5">
        <v>-313.60000000000002</v>
      </c>
      <c r="J2409" s="5">
        <v>-255175.74999999971</v>
      </c>
      <c r="K2409" s="5" t="str" cm="1">
        <f t="array" ref="K2409">_xlfn.LET(_xlpm.d,UPPER(TRIM(CLEAN(SUBSTITUTE(F2409,CHAR(160),"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10" spans="2:11" x14ac:dyDescent="0.25">
      <c r="B2410" s="21">
        <v>45888</v>
      </c>
      <c r="C2410" s="2" t="s">
        <v>1</v>
      </c>
      <c r="D2410" s="2" t="s">
        <v>627</v>
      </c>
      <c r="E2410" s="2" t="s">
        <v>32</v>
      </c>
      <c r="F2410" s="2" t="s">
        <v>1395</v>
      </c>
      <c r="G2410" s="5">
        <v>-3</v>
      </c>
      <c r="H2410" s="5">
        <v>22.4</v>
      </c>
      <c r="I2410" s="5">
        <v>-67.2</v>
      </c>
      <c r="J2410" s="5">
        <v>-255242.94999999972</v>
      </c>
      <c r="K2410" s="5" t="str" cm="1">
        <f t="array" ref="K2410">_xlfn.LET(_xlpm.d,UPPER(TRIM(CLEAN(SUBSTITUTE(F2410,CHAR(160),"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11" spans="2:11" x14ac:dyDescent="0.25">
      <c r="B2411" s="21">
        <v>45888</v>
      </c>
      <c r="C2411" s="2" t="s">
        <v>1</v>
      </c>
      <c r="D2411" s="2" t="s">
        <v>212</v>
      </c>
      <c r="E2411" s="2" t="s">
        <v>14</v>
      </c>
      <c r="F2411" s="2" t="s">
        <v>1395</v>
      </c>
      <c r="G2411" s="5">
        <v>-20</v>
      </c>
      <c r="H2411" s="5">
        <v>22.4</v>
      </c>
      <c r="I2411" s="5">
        <v>-448</v>
      </c>
      <c r="J2411" s="5">
        <v>-255690.94999999972</v>
      </c>
      <c r="K2411" s="5" t="str" cm="1">
        <f t="array" ref="K2411">_xlfn.LET(_xlpm.d,UPPER(TRIM(CLEAN(SUBSTITUTE(F2411,CHAR(160),"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12" spans="2:11" x14ac:dyDescent="0.25">
      <c r="B2412" s="21">
        <v>45888</v>
      </c>
      <c r="C2412" s="2" t="s">
        <v>1</v>
      </c>
      <c r="D2412" s="2" t="s">
        <v>1833</v>
      </c>
      <c r="E2412" s="2" t="s">
        <v>29</v>
      </c>
      <c r="F2412" s="2" t="s">
        <v>1395</v>
      </c>
      <c r="G2412" s="5">
        <v>-12</v>
      </c>
      <c r="H2412" s="5">
        <v>22.4</v>
      </c>
      <c r="I2412" s="5">
        <v>-268.8</v>
      </c>
      <c r="J2412" s="5">
        <v>-255959.74999999971</v>
      </c>
      <c r="K2412" s="5" t="str" cm="1">
        <f t="array" ref="K2412">_xlfn.LET(_xlpm.d,UPPER(TRIM(CLEAN(SUBSTITUTE(F2412,CHAR(160),"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13" spans="2:11" x14ac:dyDescent="0.25">
      <c r="B2413" s="21">
        <v>45888</v>
      </c>
      <c r="C2413" s="2" t="s">
        <v>1</v>
      </c>
      <c r="D2413" s="2" t="s">
        <v>1834</v>
      </c>
      <c r="E2413" s="2" t="s">
        <v>159</v>
      </c>
      <c r="F2413" s="2" t="s">
        <v>1395</v>
      </c>
      <c r="G2413" s="5">
        <v>-5</v>
      </c>
      <c r="H2413" s="5">
        <v>22.4</v>
      </c>
      <c r="I2413" s="5">
        <v>-112</v>
      </c>
      <c r="J2413" s="5">
        <v>-256071.74999999971</v>
      </c>
      <c r="K2413" s="5" t="str" cm="1">
        <f t="array" ref="K2413">_xlfn.LET(_xlpm.d,UPPER(TRIM(CLEAN(SUBSTITUTE(F2413,CHAR(160),"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14" spans="2:11" x14ac:dyDescent="0.25">
      <c r="B2414" s="21">
        <v>45888</v>
      </c>
      <c r="C2414" s="2" t="s">
        <v>1</v>
      </c>
      <c r="D2414" s="2" t="s">
        <v>529</v>
      </c>
      <c r="E2414" s="2" t="s">
        <v>403</v>
      </c>
      <c r="F2414" s="2" t="s">
        <v>1395</v>
      </c>
      <c r="G2414" s="5">
        <v>-2</v>
      </c>
      <c r="H2414" s="5">
        <v>22.4</v>
      </c>
      <c r="I2414" s="5">
        <v>-44.8</v>
      </c>
      <c r="J2414" s="5">
        <v>-256116.5499999997</v>
      </c>
      <c r="K2414" s="5" t="str" cm="1">
        <f t="array" ref="K2414">_xlfn.LET(_xlpm.d,UPPER(TRIM(CLEAN(SUBSTITUTE(F2414,CHAR(160),"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15" spans="2:11" x14ac:dyDescent="0.25">
      <c r="B2415" s="21">
        <v>45889</v>
      </c>
      <c r="C2415" s="2" t="s">
        <v>1</v>
      </c>
      <c r="D2415" s="2" t="s">
        <v>531</v>
      </c>
      <c r="E2415" s="2" t="s">
        <v>129</v>
      </c>
      <c r="F2415" s="2" t="s">
        <v>1395</v>
      </c>
      <c r="G2415" s="5">
        <v>-9</v>
      </c>
      <c r="H2415" s="5">
        <v>22.4</v>
      </c>
      <c r="I2415" s="5">
        <v>-201.6</v>
      </c>
      <c r="J2415" s="5">
        <v>-256318.1499999997</v>
      </c>
      <c r="K2415" s="5" t="str" cm="1">
        <f t="array" ref="K2415">_xlfn.LET(_xlpm.d,UPPER(TRIM(CLEAN(SUBSTITUTE(F2415,CHAR(160),"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16" spans="2:11" x14ac:dyDescent="0.25">
      <c r="B2416" s="21">
        <v>45889</v>
      </c>
      <c r="C2416" s="2" t="s">
        <v>1</v>
      </c>
      <c r="D2416" s="2" t="s">
        <v>1835</v>
      </c>
      <c r="E2416" s="2" t="s">
        <v>58</v>
      </c>
      <c r="F2416" s="2" t="s">
        <v>1395</v>
      </c>
      <c r="G2416" s="5">
        <v>-3</v>
      </c>
      <c r="H2416" s="5">
        <v>22.4</v>
      </c>
      <c r="I2416" s="5">
        <v>-67.2</v>
      </c>
      <c r="J2416" s="5">
        <v>-256385.34999999971</v>
      </c>
      <c r="K2416" s="5" t="str" cm="1">
        <f t="array" ref="K2416">_xlfn.LET(_xlpm.d,UPPER(TRIM(CLEAN(SUBSTITUTE(F2416,CHAR(160),"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17" spans="2:11" x14ac:dyDescent="0.25">
      <c r="B2417" s="21">
        <v>45890</v>
      </c>
      <c r="C2417" s="2" t="s">
        <v>1</v>
      </c>
      <c r="D2417" s="2" t="s">
        <v>1340</v>
      </c>
      <c r="E2417" s="2" t="s">
        <v>163</v>
      </c>
      <c r="F2417" s="2" t="s">
        <v>1395</v>
      </c>
      <c r="G2417" s="5">
        <v>-44</v>
      </c>
      <c r="H2417" s="5">
        <v>22.26</v>
      </c>
      <c r="I2417" s="5">
        <v>-979.44</v>
      </c>
      <c r="J2417" s="5">
        <v>-257364.78999999972</v>
      </c>
      <c r="K2417" s="5" t="str" cm="1">
        <f t="array" ref="K2417">_xlfn.LET(_xlpm.d,UPPER(TRIM(CLEAN(SUBSTITUTE(F2417,CHAR(160),"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18" spans="2:11" x14ac:dyDescent="0.25">
      <c r="B2418" s="21">
        <v>45890</v>
      </c>
      <c r="C2418" s="2" t="s">
        <v>1</v>
      </c>
      <c r="D2418" s="2" t="s">
        <v>1836</v>
      </c>
      <c r="E2418" s="2" t="s">
        <v>99</v>
      </c>
      <c r="F2418" s="2" t="s">
        <v>1395</v>
      </c>
      <c r="G2418" s="5">
        <v>-45</v>
      </c>
      <c r="H2418" s="5">
        <v>22.4</v>
      </c>
      <c r="I2418" s="5">
        <v>-1008</v>
      </c>
      <c r="J2418" s="5">
        <v>-258372.78999999972</v>
      </c>
      <c r="K2418" s="5" t="str" cm="1">
        <f t="array" ref="K2418">_xlfn.LET(_xlpm.d,UPPER(TRIM(CLEAN(SUBSTITUTE(F2418,CHAR(160),"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19" spans="2:11" x14ac:dyDescent="0.25">
      <c r="B2419" s="21">
        <v>45890</v>
      </c>
      <c r="C2419" s="2" t="s">
        <v>1</v>
      </c>
      <c r="D2419" s="2" t="s">
        <v>1837</v>
      </c>
      <c r="E2419" s="2" t="s">
        <v>1397</v>
      </c>
      <c r="F2419" s="2" t="s">
        <v>1395</v>
      </c>
      <c r="G2419" s="5">
        <v>-17</v>
      </c>
      <c r="H2419" s="5">
        <v>22.4</v>
      </c>
      <c r="I2419" s="5">
        <v>-380.8</v>
      </c>
      <c r="J2419" s="5">
        <v>-258753.58999999971</v>
      </c>
      <c r="K2419" s="5" t="str" cm="1">
        <f t="array" ref="K2419">_xlfn.LET(_xlpm.d,UPPER(TRIM(CLEAN(SUBSTITUTE(F2419,CHAR(160),"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20" spans="2:11" x14ac:dyDescent="0.25">
      <c r="B2420" s="21">
        <v>45890</v>
      </c>
      <c r="C2420" s="2" t="s">
        <v>1</v>
      </c>
      <c r="D2420" s="2" t="s">
        <v>1838</v>
      </c>
      <c r="E2420" s="2" t="s">
        <v>19</v>
      </c>
      <c r="F2420" s="2" t="s">
        <v>1395</v>
      </c>
      <c r="G2420" s="5">
        <v>-30</v>
      </c>
      <c r="H2420" s="5">
        <v>22.4</v>
      </c>
      <c r="I2420" s="5">
        <v>-672</v>
      </c>
      <c r="J2420" s="5">
        <v>-259425.58999999971</v>
      </c>
      <c r="K2420" s="5" t="str" cm="1">
        <f t="array" ref="K2420">_xlfn.LET(_xlpm.d,UPPER(TRIM(CLEAN(SUBSTITUTE(F2420,CHAR(160),"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21" spans="2:11" x14ac:dyDescent="0.25">
      <c r="B2421" s="21">
        <v>45891</v>
      </c>
      <c r="C2421" s="2" t="s">
        <v>1</v>
      </c>
      <c r="D2421" s="2" t="s">
        <v>215</v>
      </c>
      <c r="E2421" s="2" t="s">
        <v>202</v>
      </c>
      <c r="F2421" s="2" t="s">
        <v>1395</v>
      </c>
      <c r="G2421" s="5">
        <v>-32</v>
      </c>
      <c r="H2421" s="5">
        <v>22.4</v>
      </c>
      <c r="I2421" s="5">
        <v>-716.8</v>
      </c>
      <c r="J2421" s="5">
        <v>-260142.38999999969</v>
      </c>
      <c r="K2421" s="5" t="str" cm="1">
        <f t="array" ref="K2421">_xlfn.LET(_xlpm.d,UPPER(TRIM(CLEAN(SUBSTITUTE(F2421,CHAR(160),"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22" spans="2:11" x14ac:dyDescent="0.25">
      <c r="B2422" s="21">
        <v>45891</v>
      </c>
      <c r="C2422" s="2" t="s">
        <v>1</v>
      </c>
      <c r="D2422" s="2" t="s">
        <v>1839</v>
      </c>
      <c r="E2422" s="2" t="s">
        <v>1016</v>
      </c>
      <c r="F2422" s="2" t="s">
        <v>1395</v>
      </c>
      <c r="G2422" s="5">
        <v>-36</v>
      </c>
      <c r="H2422" s="5">
        <v>22.4</v>
      </c>
      <c r="I2422" s="5">
        <v>-806.4</v>
      </c>
      <c r="J2422" s="5">
        <v>-260948.78999999969</v>
      </c>
      <c r="K2422" s="5" t="str" cm="1">
        <f t="array" ref="K2422">_xlfn.LET(_xlpm.d,UPPER(TRIM(CLEAN(SUBSTITUTE(F2422,CHAR(160),"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23" spans="2:11" x14ac:dyDescent="0.25">
      <c r="B2423" s="21">
        <v>45891</v>
      </c>
      <c r="C2423" s="2" t="s">
        <v>1</v>
      </c>
      <c r="D2423" s="2" t="s">
        <v>1840</v>
      </c>
      <c r="E2423" s="2" t="s">
        <v>9</v>
      </c>
      <c r="F2423" s="2" t="s">
        <v>1395</v>
      </c>
      <c r="G2423" s="5">
        <v>-3</v>
      </c>
      <c r="H2423" s="5">
        <v>22.4</v>
      </c>
      <c r="I2423" s="5">
        <v>-67.2</v>
      </c>
      <c r="J2423" s="5">
        <v>-261015.9899999997</v>
      </c>
      <c r="K2423" s="5" t="str" cm="1">
        <f t="array" ref="K2423">_xlfn.LET(_xlpm.d,UPPER(TRIM(CLEAN(SUBSTITUTE(F2423,CHAR(160),"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24" spans="2:11" x14ac:dyDescent="0.25">
      <c r="B2424" s="21">
        <v>45891</v>
      </c>
      <c r="C2424" s="2" t="s">
        <v>1</v>
      </c>
      <c r="D2424" s="2" t="s">
        <v>1841</v>
      </c>
      <c r="E2424" s="2" t="s">
        <v>82</v>
      </c>
      <c r="F2424" s="2" t="s">
        <v>1395</v>
      </c>
      <c r="G2424" s="5">
        <v>-1</v>
      </c>
      <c r="H2424" s="5">
        <v>22.4</v>
      </c>
      <c r="I2424" s="5">
        <v>-22.4</v>
      </c>
      <c r="J2424" s="5">
        <v>-261038.38999999969</v>
      </c>
      <c r="K2424" s="5" t="str" cm="1">
        <f t="array" ref="K2424">_xlfn.LET(_xlpm.d,UPPER(TRIM(CLEAN(SUBSTITUTE(F2424,CHAR(160),"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25" spans="2:11" x14ac:dyDescent="0.25">
      <c r="B2425" s="21">
        <v>45891</v>
      </c>
      <c r="C2425" s="2" t="s">
        <v>1</v>
      </c>
      <c r="D2425" s="2" t="s">
        <v>1842</v>
      </c>
      <c r="E2425" s="2" t="s">
        <v>53</v>
      </c>
      <c r="F2425" s="2" t="s">
        <v>1395</v>
      </c>
      <c r="G2425" s="5">
        <v>-2</v>
      </c>
      <c r="H2425" s="5">
        <v>22.4</v>
      </c>
      <c r="I2425" s="5">
        <v>-44.8</v>
      </c>
      <c r="J2425" s="5">
        <v>-261083.18999999968</v>
      </c>
      <c r="K2425" s="5" t="str" cm="1">
        <f t="array" ref="K2425">_xlfn.LET(_xlpm.d,UPPER(TRIM(CLEAN(SUBSTITUTE(F2425,CHAR(160),"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26" spans="2:11" x14ac:dyDescent="0.25">
      <c r="B2426" s="21">
        <v>45891</v>
      </c>
      <c r="C2426" s="2" t="s">
        <v>1</v>
      </c>
      <c r="D2426" s="2" t="s">
        <v>216</v>
      </c>
      <c r="E2426" s="2" t="s">
        <v>53</v>
      </c>
      <c r="F2426" s="2" t="s">
        <v>1395</v>
      </c>
      <c r="G2426" s="5">
        <v>-20</v>
      </c>
      <c r="H2426" s="5">
        <v>22.4</v>
      </c>
      <c r="I2426" s="5">
        <v>-448</v>
      </c>
      <c r="J2426" s="5">
        <v>-261531.18999999968</v>
      </c>
      <c r="K2426" s="5" t="str" cm="1">
        <f t="array" ref="K2426">_xlfn.LET(_xlpm.d,UPPER(TRIM(CLEAN(SUBSTITUTE(F2426,CHAR(160),"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27" spans="2:11" x14ac:dyDescent="0.25">
      <c r="B2427" s="21">
        <v>45891</v>
      </c>
      <c r="C2427" s="2" t="s">
        <v>1</v>
      </c>
      <c r="D2427" s="2" t="s">
        <v>217</v>
      </c>
      <c r="E2427" s="2" t="s">
        <v>24</v>
      </c>
      <c r="F2427" s="2" t="s">
        <v>1395</v>
      </c>
      <c r="G2427" s="5">
        <v>-4</v>
      </c>
      <c r="H2427" s="5">
        <v>22.4</v>
      </c>
      <c r="I2427" s="5">
        <v>-89.6</v>
      </c>
      <c r="J2427" s="5">
        <v>-261620.78999999969</v>
      </c>
      <c r="K2427" s="5" t="str" cm="1">
        <f t="array" ref="K2427">_xlfn.LET(_xlpm.d,UPPER(TRIM(CLEAN(SUBSTITUTE(F2427,CHAR(160),"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28" spans="2:11" x14ac:dyDescent="0.25">
      <c r="B2428" s="21">
        <v>45891</v>
      </c>
      <c r="C2428" s="2" t="s">
        <v>1</v>
      </c>
      <c r="D2428" s="2" t="s">
        <v>441</v>
      </c>
      <c r="E2428" s="2" t="s">
        <v>60</v>
      </c>
      <c r="F2428" s="2" t="s">
        <v>1395</v>
      </c>
      <c r="G2428" s="5">
        <v>-25</v>
      </c>
      <c r="H2428" s="5">
        <v>22.4</v>
      </c>
      <c r="I2428" s="5">
        <v>-560</v>
      </c>
      <c r="J2428" s="5">
        <v>-262180.78999999969</v>
      </c>
      <c r="K2428" s="5" t="str" cm="1">
        <f t="array" ref="K2428">_xlfn.LET(_xlpm.d,UPPER(TRIM(CLEAN(SUBSTITUTE(F2428,CHAR(160),"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29" spans="2:11" x14ac:dyDescent="0.25">
      <c r="B2429" s="21">
        <v>45891</v>
      </c>
      <c r="C2429" s="2" t="s">
        <v>1</v>
      </c>
      <c r="D2429" s="2" t="s">
        <v>1843</v>
      </c>
      <c r="E2429" s="2" t="s">
        <v>60</v>
      </c>
      <c r="F2429" s="2" t="s">
        <v>1395</v>
      </c>
      <c r="G2429" s="5">
        <v>-16</v>
      </c>
      <c r="H2429" s="5">
        <v>22.4</v>
      </c>
      <c r="I2429" s="5">
        <v>-358.4</v>
      </c>
      <c r="J2429" s="5">
        <v>-262539.18999999971</v>
      </c>
      <c r="K2429" s="5" t="str" cm="1">
        <f t="array" ref="K2429">_xlfn.LET(_xlpm.d,UPPER(TRIM(CLEAN(SUBSTITUTE(F2429,CHAR(160),"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30" spans="2:11" x14ac:dyDescent="0.25">
      <c r="B2430" s="21">
        <v>45891</v>
      </c>
      <c r="C2430" s="2" t="s">
        <v>1</v>
      </c>
      <c r="D2430" s="2" t="s">
        <v>218</v>
      </c>
      <c r="E2430" s="2" t="s">
        <v>76</v>
      </c>
      <c r="F2430" s="2" t="s">
        <v>1395</v>
      </c>
      <c r="G2430" s="5">
        <v>-36</v>
      </c>
      <c r="H2430" s="5">
        <v>22.4</v>
      </c>
      <c r="I2430" s="5">
        <v>-806.4</v>
      </c>
      <c r="J2430" s="5">
        <v>-263345.58999999973</v>
      </c>
      <c r="K2430" s="5" t="str" cm="1">
        <f t="array" ref="K2430">_xlfn.LET(_xlpm.d,UPPER(TRIM(CLEAN(SUBSTITUTE(F2430,CHAR(160),"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31" spans="2:11" x14ac:dyDescent="0.25">
      <c r="B2431" s="21">
        <v>45894</v>
      </c>
      <c r="C2431" s="2" t="s">
        <v>1</v>
      </c>
      <c r="D2431" s="2" t="s">
        <v>1844</v>
      </c>
      <c r="E2431" s="2" t="s">
        <v>68</v>
      </c>
      <c r="F2431" s="2" t="s">
        <v>1395</v>
      </c>
      <c r="G2431" s="5">
        <v>-12</v>
      </c>
      <c r="H2431" s="5">
        <v>22.4</v>
      </c>
      <c r="I2431" s="5">
        <v>-268.8</v>
      </c>
      <c r="J2431" s="5">
        <v>-263614.38999999972</v>
      </c>
      <c r="K2431" s="5" t="str" cm="1">
        <f t="array" ref="K2431">_xlfn.LET(_xlpm.d,UPPER(TRIM(CLEAN(SUBSTITUTE(F2431,CHAR(160),"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32" spans="2:11" x14ac:dyDescent="0.25">
      <c r="B2432" s="21">
        <v>45894</v>
      </c>
      <c r="C2432" s="2" t="s">
        <v>1</v>
      </c>
      <c r="D2432" s="2" t="s">
        <v>1845</v>
      </c>
      <c r="E2432" s="2" t="s">
        <v>465</v>
      </c>
      <c r="F2432" s="2" t="s">
        <v>1395</v>
      </c>
      <c r="G2432" s="5">
        <v>-3</v>
      </c>
      <c r="H2432" s="5">
        <v>22.4</v>
      </c>
      <c r="I2432" s="5">
        <v>-67.2</v>
      </c>
      <c r="J2432" s="5">
        <v>-263681.58999999973</v>
      </c>
      <c r="K2432" s="5" t="str" cm="1">
        <f t="array" ref="K2432">_xlfn.LET(_xlpm.d,UPPER(TRIM(CLEAN(SUBSTITUTE(F2432,CHAR(160),"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33" spans="2:11" x14ac:dyDescent="0.25">
      <c r="B2433" s="21">
        <v>45894</v>
      </c>
      <c r="C2433" s="2" t="s">
        <v>1</v>
      </c>
      <c r="D2433" s="2" t="s">
        <v>1846</v>
      </c>
      <c r="E2433" s="2" t="s">
        <v>595</v>
      </c>
      <c r="F2433" s="2" t="s">
        <v>1395</v>
      </c>
      <c r="G2433" s="5">
        <v>-5</v>
      </c>
      <c r="H2433" s="5">
        <v>22.4</v>
      </c>
      <c r="I2433" s="5">
        <v>-112</v>
      </c>
      <c r="J2433" s="5">
        <v>-263793.58999999973</v>
      </c>
      <c r="K2433" s="5" t="str" cm="1">
        <f t="array" ref="K2433">_xlfn.LET(_xlpm.d,UPPER(TRIM(CLEAN(SUBSTITUTE(F2433,CHAR(160),"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34" spans="2:11" x14ac:dyDescent="0.25">
      <c r="B2434" s="21">
        <v>45895</v>
      </c>
      <c r="C2434" s="2" t="s">
        <v>1</v>
      </c>
      <c r="D2434" s="2" t="s">
        <v>1847</v>
      </c>
      <c r="E2434" s="2" t="s">
        <v>446</v>
      </c>
      <c r="F2434" s="2" t="s">
        <v>1395</v>
      </c>
      <c r="G2434" s="5">
        <v>-11</v>
      </c>
      <c r="H2434" s="5">
        <v>22.4</v>
      </c>
      <c r="I2434" s="5">
        <v>-246.4</v>
      </c>
      <c r="J2434" s="5">
        <v>-264039.98999999976</v>
      </c>
      <c r="K2434" s="5" t="str" cm="1">
        <f t="array" ref="K2434">_xlfn.LET(_xlpm.d,UPPER(TRIM(CLEAN(SUBSTITUTE(F2434,CHAR(160),"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35" spans="2:11" x14ac:dyDescent="0.25">
      <c r="B2435" s="21">
        <v>45895</v>
      </c>
      <c r="C2435" s="2" t="s">
        <v>1</v>
      </c>
      <c r="D2435" s="2" t="s">
        <v>1848</v>
      </c>
      <c r="E2435" s="2" t="s">
        <v>1130</v>
      </c>
      <c r="F2435" s="2" t="s">
        <v>1395</v>
      </c>
      <c r="G2435" s="5">
        <v>-6</v>
      </c>
      <c r="H2435" s="5">
        <v>22.4</v>
      </c>
      <c r="I2435" s="5">
        <v>-134.4</v>
      </c>
      <c r="J2435" s="5">
        <v>-264174.38999999978</v>
      </c>
      <c r="K2435" s="5" t="str" cm="1">
        <f t="array" ref="K2435">_xlfn.LET(_xlpm.d,UPPER(TRIM(CLEAN(SUBSTITUTE(F2435,CHAR(160),"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36" spans="2:11" x14ac:dyDescent="0.25">
      <c r="B2436" s="21">
        <v>45895</v>
      </c>
      <c r="C2436" s="2" t="s">
        <v>1</v>
      </c>
      <c r="D2436" s="2" t="s">
        <v>1849</v>
      </c>
      <c r="E2436" s="2" t="s">
        <v>14</v>
      </c>
      <c r="F2436" s="2" t="s">
        <v>1395</v>
      </c>
      <c r="G2436" s="5">
        <v>-32</v>
      </c>
      <c r="H2436" s="5">
        <v>22.4</v>
      </c>
      <c r="I2436" s="5">
        <v>-716.8</v>
      </c>
      <c r="J2436" s="5">
        <v>-264891.18999999977</v>
      </c>
      <c r="K2436" s="5" t="str" cm="1">
        <f t="array" ref="K2436">_xlfn.LET(_xlpm.d,UPPER(TRIM(CLEAN(SUBSTITUTE(F2436,CHAR(160),"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37" spans="2:11" x14ac:dyDescent="0.25">
      <c r="B2437" s="21">
        <v>45895</v>
      </c>
      <c r="C2437" s="2" t="s">
        <v>1</v>
      </c>
      <c r="D2437" s="2" t="s">
        <v>1077</v>
      </c>
      <c r="E2437" s="2" t="s">
        <v>153</v>
      </c>
      <c r="F2437" s="2" t="s">
        <v>1395</v>
      </c>
      <c r="G2437" s="5">
        <v>-28</v>
      </c>
      <c r="H2437" s="5">
        <v>22.4</v>
      </c>
      <c r="I2437" s="5">
        <v>-627.20000000000005</v>
      </c>
      <c r="J2437" s="5">
        <v>-265518.38999999978</v>
      </c>
      <c r="K2437" s="5" t="str" cm="1">
        <f t="array" ref="K2437">_xlfn.LET(_xlpm.d,UPPER(TRIM(CLEAN(SUBSTITUTE(F2437,CHAR(160),"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38" spans="2:11" x14ac:dyDescent="0.25">
      <c r="B2438" s="21">
        <v>45895</v>
      </c>
      <c r="C2438" s="2" t="s">
        <v>1</v>
      </c>
      <c r="D2438" s="2" t="s">
        <v>1850</v>
      </c>
      <c r="E2438" s="2" t="s">
        <v>92</v>
      </c>
      <c r="F2438" s="2" t="s">
        <v>1395</v>
      </c>
      <c r="G2438" s="5">
        <v>-11</v>
      </c>
      <c r="H2438" s="5">
        <v>22.4</v>
      </c>
      <c r="I2438" s="5">
        <v>-246.4</v>
      </c>
      <c r="J2438" s="5">
        <v>-265764.7899999998</v>
      </c>
      <c r="K2438" s="5" t="str" cm="1">
        <f t="array" ref="K2438">_xlfn.LET(_xlpm.d,UPPER(TRIM(CLEAN(SUBSTITUTE(F2438,CHAR(160),"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39" spans="2:11" x14ac:dyDescent="0.25">
      <c r="B2439" s="21">
        <v>45895</v>
      </c>
      <c r="C2439" s="2" t="s">
        <v>1</v>
      </c>
      <c r="D2439" s="2" t="s">
        <v>219</v>
      </c>
      <c r="E2439" s="2" t="s">
        <v>19</v>
      </c>
      <c r="F2439" s="2" t="s">
        <v>1395</v>
      </c>
      <c r="G2439" s="5">
        <v>-11</v>
      </c>
      <c r="H2439" s="5">
        <v>22.4</v>
      </c>
      <c r="I2439" s="5">
        <v>-246.4</v>
      </c>
      <c r="J2439" s="5">
        <v>-266011.18999999983</v>
      </c>
      <c r="K2439" s="5" t="str" cm="1">
        <f t="array" ref="K2439">_xlfn.LET(_xlpm.d,UPPER(TRIM(CLEAN(SUBSTITUTE(F2439,CHAR(160),"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40" spans="2:11" x14ac:dyDescent="0.25">
      <c r="B2440" s="21">
        <v>45895</v>
      </c>
      <c r="C2440" s="2" t="s">
        <v>1</v>
      </c>
      <c r="D2440" s="2" t="s">
        <v>220</v>
      </c>
      <c r="E2440" s="2" t="s">
        <v>159</v>
      </c>
      <c r="F2440" s="2" t="s">
        <v>1395</v>
      </c>
      <c r="G2440" s="5">
        <v>-1</v>
      </c>
      <c r="H2440" s="5">
        <v>22.4</v>
      </c>
      <c r="I2440" s="5">
        <v>-22.4</v>
      </c>
      <c r="J2440" s="5">
        <v>-266033.58999999985</v>
      </c>
      <c r="K2440" s="5" t="str" cm="1">
        <f t="array" ref="K2440">_xlfn.LET(_xlpm.d,UPPER(TRIM(CLEAN(SUBSTITUTE(F2440,CHAR(160),"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41" spans="2:11" x14ac:dyDescent="0.25">
      <c r="B2441" s="21">
        <v>45895</v>
      </c>
      <c r="C2441" s="2" t="s">
        <v>1</v>
      </c>
      <c r="D2441" s="2" t="s">
        <v>221</v>
      </c>
      <c r="E2441" s="2" t="s">
        <v>49</v>
      </c>
      <c r="F2441" s="2" t="s">
        <v>1395</v>
      </c>
      <c r="G2441" s="5">
        <v>-8</v>
      </c>
      <c r="H2441" s="5">
        <v>22.4</v>
      </c>
      <c r="I2441" s="5">
        <v>-179.2</v>
      </c>
      <c r="J2441" s="5">
        <v>-266212.78999999986</v>
      </c>
      <c r="K2441" s="5" t="str" cm="1">
        <f t="array" ref="K2441">_xlfn.LET(_xlpm.d,UPPER(TRIM(CLEAN(SUBSTITUTE(F2441,CHAR(160),"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42" spans="2:11" x14ac:dyDescent="0.25">
      <c r="B2442" s="21">
        <v>45896</v>
      </c>
      <c r="C2442" s="2" t="s">
        <v>1</v>
      </c>
      <c r="D2442" s="2" t="s">
        <v>1851</v>
      </c>
      <c r="E2442" s="2" t="s">
        <v>3</v>
      </c>
      <c r="F2442" s="2" t="s">
        <v>1393</v>
      </c>
      <c r="G2442" s="5">
        <v>-1</v>
      </c>
      <c r="H2442" s="5">
        <v>21</v>
      </c>
      <c r="I2442" s="5">
        <v>-21</v>
      </c>
      <c r="J2442" s="5">
        <v>-266233.78999999986</v>
      </c>
      <c r="K2442" s="5" t="str" cm="1">
        <f t="array" ref="K2442">_xlfn.LET(_xlpm.d,UPPER(TRIM(CLEAN(SUBSTITUTE(F2442,CHAR(160),"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43" spans="2:11" x14ac:dyDescent="0.25">
      <c r="B2443" s="21">
        <v>45896</v>
      </c>
      <c r="C2443" s="2" t="s">
        <v>1</v>
      </c>
      <c r="D2443" s="2" t="s">
        <v>1852</v>
      </c>
      <c r="E2443" s="2" t="s">
        <v>3</v>
      </c>
      <c r="F2443" s="2" t="s">
        <v>1393</v>
      </c>
      <c r="G2443" s="5">
        <v>-32</v>
      </c>
      <c r="H2443" s="5">
        <v>21</v>
      </c>
      <c r="I2443" s="5">
        <v>-672</v>
      </c>
      <c r="J2443" s="5">
        <v>-266905.78999999986</v>
      </c>
      <c r="K2443" s="5" t="str" cm="1">
        <f t="array" ref="K2443">_xlfn.LET(_xlpm.d,UPPER(TRIM(CLEAN(SUBSTITUTE(F2443,CHAR(160),"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44" spans="2:11" x14ac:dyDescent="0.25">
      <c r="B2444" s="21">
        <v>45896</v>
      </c>
      <c r="C2444" s="2" t="s">
        <v>1</v>
      </c>
      <c r="D2444" s="2" t="s">
        <v>629</v>
      </c>
      <c r="E2444" s="2" t="s">
        <v>89</v>
      </c>
      <c r="F2444" s="2" t="s">
        <v>1395</v>
      </c>
      <c r="G2444" s="5">
        <v>-22</v>
      </c>
      <c r="H2444" s="5">
        <v>22.4</v>
      </c>
      <c r="I2444" s="5">
        <v>-492.8</v>
      </c>
      <c r="J2444" s="5">
        <v>-267398.58999999985</v>
      </c>
      <c r="K2444" s="5" t="str" cm="1">
        <f t="array" ref="K2444">_xlfn.LET(_xlpm.d,UPPER(TRIM(CLEAN(SUBSTITUTE(F2444,CHAR(160),"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45" spans="2:11" x14ac:dyDescent="0.25">
      <c r="B2445" s="21">
        <v>45896</v>
      </c>
      <c r="C2445" s="2" t="s">
        <v>1</v>
      </c>
      <c r="D2445" s="2" t="s">
        <v>1853</v>
      </c>
      <c r="E2445" s="2" t="s">
        <v>1619</v>
      </c>
      <c r="F2445" s="2" t="s">
        <v>1393</v>
      </c>
      <c r="G2445" s="5">
        <v>-10</v>
      </c>
      <c r="H2445" s="5">
        <v>21.3</v>
      </c>
      <c r="I2445" s="5">
        <v>-213</v>
      </c>
      <c r="J2445" s="5">
        <v>-267611.58999999985</v>
      </c>
      <c r="K2445" s="5" t="str" cm="1">
        <f t="array" ref="K2445">_xlfn.LET(_xlpm.d,UPPER(TRIM(CLEAN(SUBSTITUTE(F2445,CHAR(160),"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46" spans="2:11" x14ac:dyDescent="0.25">
      <c r="B2446" s="21">
        <v>45896</v>
      </c>
      <c r="C2446" s="2" t="s">
        <v>1</v>
      </c>
      <c r="D2446" s="2" t="s">
        <v>1854</v>
      </c>
      <c r="E2446" s="2" t="s">
        <v>844</v>
      </c>
      <c r="F2446" s="2" t="s">
        <v>1393</v>
      </c>
      <c r="G2446" s="5">
        <v>-5</v>
      </c>
      <c r="H2446" s="5">
        <v>21.3</v>
      </c>
      <c r="I2446" s="5">
        <v>-106.5</v>
      </c>
      <c r="J2446" s="5">
        <v>-267718.08999999985</v>
      </c>
      <c r="K2446" s="5" t="str" cm="1">
        <f t="array" ref="K2446">_xlfn.LET(_xlpm.d,UPPER(TRIM(CLEAN(SUBSTITUTE(F2446,CHAR(160),"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47" spans="2:11" x14ac:dyDescent="0.25">
      <c r="B2447" s="21">
        <v>45896</v>
      </c>
      <c r="C2447" s="2" t="s">
        <v>1</v>
      </c>
      <c r="D2447" s="2" t="s">
        <v>1079</v>
      </c>
      <c r="E2447" s="2" t="s">
        <v>807</v>
      </c>
      <c r="F2447" s="2" t="s">
        <v>1393</v>
      </c>
      <c r="G2447" s="5">
        <v>-1</v>
      </c>
      <c r="H2447" s="5">
        <v>21.3</v>
      </c>
      <c r="I2447" s="5">
        <v>-21.3</v>
      </c>
      <c r="J2447" s="5">
        <v>-267739.38999999984</v>
      </c>
      <c r="K2447" s="5" t="str" cm="1">
        <f t="array" ref="K2447">_xlfn.LET(_xlpm.d,UPPER(TRIM(CLEAN(SUBSTITUTE(F2447,CHAR(160),"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48" spans="2:11" x14ac:dyDescent="0.25">
      <c r="B2448" s="21">
        <v>45896</v>
      </c>
      <c r="C2448" s="2" t="s">
        <v>1</v>
      </c>
      <c r="D2448" s="2" t="s">
        <v>1855</v>
      </c>
      <c r="E2448" s="2" t="s">
        <v>129</v>
      </c>
      <c r="F2448" s="2" t="s">
        <v>1395</v>
      </c>
      <c r="G2448" s="5">
        <v>-7</v>
      </c>
      <c r="H2448" s="5">
        <v>22.4</v>
      </c>
      <c r="I2448" s="5">
        <v>-156.80000000000001</v>
      </c>
      <c r="J2448" s="5">
        <v>-267896.18999999983</v>
      </c>
      <c r="K2448" s="5" t="str" cm="1">
        <f t="array" ref="K2448">_xlfn.LET(_xlpm.d,UPPER(TRIM(CLEAN(SUBSTITUTE(F2448,CHAR(160),"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49" spans="2:11" x14ac:dyDescent="0.25">
      <c r="B2449" s="21">
        <v>45896</v>
      </c>
      <c r="C2449" s="2" t="s">
        <v>1</v>
      </c>
      <c r="D2449" s="2" t="s">
        <v>1856</v>
      </c>
      <c r="E2449" s="2" t="s">
        <v>1530</v>
      </c>
      <c r="F2449" s="2" t="s">
        <v>1393</v>
      </c>
      <c r="G2449" s="5">
        <v>-35</v>
      </c>
      <c r="H2449" s="5">
        <v>21.2</v>
      </c>
      <c r="I2449" s="5">
        <v>-742</v>
      </c>
      <c r="J2449" s="5">
        <v>-268638.18999999983</v>
      </c>
      <c r="K2449" s="5" t="str" cm="1">
        <f t="array" ref="K2449">_xlfn.LET(_xlpm.d,UPPER(TRIM(CLEAN(SUBSTITUTE(F2449,CHAR(160),"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50" spans="2:11" x14ac:dyDescent="0.25">
      <c r="B2450" s="21">
        <v>45896</v>
      </c>
      <c r="C2450" s="2" t="s">
        <v>1</v>
      </c>
      <c r="D2450" s="2" t="s">
        <v>1857</v>
      </c>
      <c r="E2450" s="2" t="s">
        <v>40</v>
      </c>
      <c r="F2450" s="2" t="s">
        <v>1395</v>
      </c>
      <c r="G2450" s="5">
        <v>-5</v>
      </c>
      <c r="H2450" s="5">
        <v>22.4</v>
      </c>
      <c r="I2450" s="5">
        <v>-112</v>
      </c>
      <c r="J2450" s="5">
        <v>-268750.18999999983</v>
      </c>
      <c r="K2450" s="5" t="str" cm="1">
        <f t="array" ref="K2450">_xlfn.LET(_xlpm.d,UPPER(TRIM(CLEAN(SUBSTITUTE(F2450,CHAR(160),"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51" spans="2:11" x14ac:dyDescent="0.25">
      <c r="B2451" s="21">
        <v>45896</v>
      </c>
      <c r="C2451" s="2" t="s">
        <v>1</v>
      </c>
      <c r="D2451" s="2" t="s">
        <v>1858</v>
      </c>
      <c r="E2451" s="2" t="s">
        <v>35</v>
      </c>
      <c r="F2451" s="2" t="s">
        <v>1395</v>
      </c>
      <c r="G2451" s="5">
        <v>-34</v>
      </c>
      <c r="H2451" s="5">
        <v>22.4</v>
      </c>
      <c r="I2451" s="5">
        <v>-761.6</v>
      </c>
      <c r="J2451" s="5">
        <v>-269511.7899999998</v>
      </c>
      <c r="K2451" s="5" t="str" cm="1">
        <f t="array" ref="K2451">_xlfn.LET(_xlpm.d,UPPER(TRIM(CLEAN(SUBSTITUTE(F2451,CHAR(160),"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52" spans="2:11" x14ac:dyDescent="0.25">
      <c r="B2452" s="21">
        <v>45897</v>
      </c>
      <c r="C2452" s="2" t="s">
        <v>1</v>
      </c>
      <c r="D2452" s="2" t="s">
        <v>1859</v>
      </c>
      <c r="E2452" s="2" t="s">
        <v>595</v>
      </c>
      <c r="F2452" s="2" t="s">
        <v>1395</v>
      </c>
      <c r="G2452" s="5">
        <v>-10</v>
      </c>
      <c r="H2452" s="5">
        <v>22.4</v>
      </c>
      <c r="I2452" s="5">
        <v>-224</v>
      </c>
      <c r="J2452" s="5">
        <v>-269735.7899999998</v>
      </c>
      <c r="K2452" s="5" t="str" cm="1">
        <f t="array" ref="K2452">_xlfn.LET(_xlpm.d,UPPER(TRIM(CLEAN(SUBSTITUTE(F2452,CHAR(160),"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53" spans="2:11" x14ac:dyDescent="0.25">
      <c r="B2453" s="21">
        <v>45897</v>
      </c>
      <c r="C2453" s="2" t="s">
        <v>1</v>
      </c>
      <c r="D2453" s="2" t="s">
        <v>222</v>
      </c>
      <c r="E2453" s="2" t="s">
        <v>99</v>
      </c>
      <c r="F2453" s="2" t="s">
        <v>1395</v>
      </c>
      <c r="G2453" s="5">
        <v>-1</v>
      </c>
      <c r="H2453" s="5">
        <v>22.4</v>
      </c>
      <c r="I2453" s="5">
        <v>-22.4</v>
      </c>
      <c r="J2453" s="5">
        <v>-269758.18999999983</v>
      </c>
      <c r="K2453" s="5" t="str" cm="1">
        <f t="array" ref="K2453">_xlfn.LET(_xlpm.d,UPPER(TRIM(CLEAN(SUBSTITUTE(F2453,CHAR(160),"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54" spans="2:11" x14ac:dyDescent="0.25">
      <c r="B2454" s="21">
        <v>45897</v>
      </c>
      <c r="C2454" s="2" t="s">
        <v>1</v>
      </c>
      <c r="D2454" s="2" t="s">
        <v>1860</v>
      </c>
      <c r="E2454" s="2" t="s">
        <v>926</v>
      </c>
      <c r="F2454" s="2" t="s">
        <v>1393</v>
      </c>
      <c r="G2454" s="5">
        <v>-58</v>
      </c>
      <c r="H2454" s="5">
        <v>21.3</v>
      </c>
      <c r="I2454" s="5">
        <v>-1235.4000000000001</v>
      </c>
      <c r="J2454" s="5">
        <v>-270993.58999999985</v>
      </c>
      <c r="K2454" s="5" t="str" cm="1">
        <f t="array" ref="K2454">_xlfn.LET(_xlpm.d,UPPER(TRIM(CLEAN(SUBSTITUTE(F2454,CHAR(160),"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55" spans="2:11" x14ac:dyDescent="0.25">
      <c r="B2455" s="21">
        <v>45897</v>
      </c>
      <c r="C2455" s="2" t="s">
        <v>1</v>
      </c>
      <c r="D2455" s="2" t="s">
        <v>308</v>
      </c>
      <c r="E2455" s="2" t="s">
        <v>5</v>
      </c>
      <c r="F2455" s="2" t="s">
        <v>1393</v>
      </c>
      <c r="G2455" s="5">
        <v>-6</v>
      </c>
      <c r="H2455" s="5">
        <v>21.2</v>
      </c>
      <c r="I2455" s="5">
        <v>-127.2</v>
      </c>
      <c r="J2455" s="5">
        <v>-271120.78999999986</v>
      </c>
      <c r="K2455" s="5" t="str" cm="1">
        <f t="array" ref="K2455">_xlfn.LET(_xlpm.d,UPPER(TRIM(CLEAN(SUBSTITUTE(F2455,CHAR(160),"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56" spans="2:11" x14ac:dyDescent="0.25">
      <c r="B2456" s="21">
        <v>45898</v>
      </c>
      <c r="C2456" s="2" t="s">
        <v>1</v>
      </c>
      <c r="D2456" s="2" t="s">
        <v>1861</v>
      </c>
      <c r="E2456" s="2" t="s">
        <v>1478</v>
      </c>
      <c r="F2456" s="2" t="s">
        <v>1393</v>
      </c>
      <c r="G2456" s="5">
        <v>-16</v>
      </c>
      <c r="H2456" s="5">
        <v>21.2</v>
      </c>
      <c r="I2456" s="5">
        <v>-339.2</v>
      </c>
      <c r="J2456" s="5">
        <v>-271459.98999999987</v>
      </c>
      <c r="K2456" s="5" t="str" cm="1">
        <f t="array" ref="K2456">_xlfn.LET(_xlpm.d,UPPER(TRIM(CLEAN(SUBSTITUTE(F2456,CHAR(160),"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57" spans="2:11" x14ac:dyDescent="0.25">
      <c r="B2457" s="21">
        <v>45898</v>
      </c>
      <c r="C2457" s="2" t="s">
        <v>1</v>
      </c>
      <c r="D2457" s="2" t="s">
        <v>1862</v>
      </c>
      <c r="E2457" s="2" t="s">
        <v>202</v>
      </c>
      <c r="F2457" s="2" t="s">
        <v>1395</v>
      </c>
      <c r="G2457" s="5">
        <v>-16</v>
      </c>
      <c r="H2457" s="5">
        <v>22.4</v>
      </c>
      <c r="I2457" s="5">
        <v>-358.4</v>
      </c>
      <c r="J2457" s="5">
        <v>-271818.3899999999</v>
      </c>
      <c r="K2457" s="5" t="str" cm="1">
        <f t="array" ref="K2457">_xlfn.LET(_xlpm.d,UPPER(TRIM(CLEAN(SUBSTITUTE(F2457,CHAR(160),"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58" spans="2:11" x14ac:dyDescent="0.25">
      <c r="B2458" s="21">
        <v>45898</v>
      </c>
      <c r="C2458" s="2" t="s">
        <v>1</v>
      </c>
      <c r="D2458" s="2" t="s">
        <v>1863</v>
      </c>
      <c r="E2458" s="2" t="s">
        <v>244</v>
      </c>
      <c r="F2458" s="2" t="s">
        <v>1395</v>
      </c>
      <c r="G2458" s="5">
        <v>-3</v>
      </c>
      <c r="H2458" s="5">
        <v>22.4</v>
      </c>
      <c r="I2458" s="5">
        <v>-67.2</v>
      </c>
      <c r="J2458" s="5">
        <v>-271885.58999999991</v>
      </c>
      <c r="K2458" s="5" t="str" cm="1">
        <f t="array" ref="K2458">_xlfn.LET(_xlpm.d,UPPER(TRIM(CLEAN(SUBSTITUTE(F2458,CHAR(160),"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59" spans="2:11" x14ac:dyDescent="0.25">
      <c r="B2459" s="21">
        <v>45898</v>
      </c>
      <c r="C2459" s="2" t="s">
        <v>1</v>
      </c>
      <c r="D2459" s="2" t="s">
        <v>224</v>
      </c>
      <c r="E2459" s="2" t="s">
        <v>76</v>
      </c>
      <c r="F2459" s="2" t="s">
        <v>1395</v>
      </c>
      <c r="G2459" s="5">
        <v>-12</v>
      </c>
      <c r="H2459" s="5">
        <v>22.4</v>
      </c>
      <c r="I2459" s="5">
        <v>-268.8</v>
      </c>
      <c r="J2459" s="5">
        <v>-272154.3899999999</v>
      </c>
      <c r="K2459" s="5" t="str" cm="1">
        <f t="array" ref="K2459">_xlfn.LET(_xlpm.d,UPPER(TRIM(CLEAN(SUBSTITUTE(F2459,CHAR(160),"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60" spans="2:11" x14ac:dyDescent="0.25">
      <c r="B2460" s="21">
        <v>45898</v>
      </c>
      <c r="C2460" s="2" t="s">
        <v>1</v>
      </c>
      <c r="D2460" s="2" t="s">
        <v>1081</v>
      </c>
      <c r="E2460" s="2" t="s">
        <v>53</v>
      </c>
      <c r="F2460" s="2" t="s">
        <v>1395</v>
      </c>
      <c r="G2460" s="5">
        <v>-13</v>
      </c>
      <c r="H2460" s="5">
        <v>22.4</v>
      </c>
      <c r="I2460" s="5">
        <v>-291.2</v>
      </c>
      <c r="J2460" s="5">
        <v>-272445.58999999991</v>
      </c>
      <c r="K2460" s="5" t="str" cm="1">
        <f t="array" ref="K2460">_xlfn.LET(_xlpm.d,UPPER(TRIM(CLEAN(SUBSTITUTE(F2460,CHAR(160),"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61" spans="2:11" x14ac:dyDescent="0.25">
      <c r="B2461" s="21">
        <v>45898</v>
      </c>
      <c r="C2461" s="2" t="s">
        <v>1</v>
      </c>
      <c r="D2461" s="2" t="s">
        <v>1864</v>
      </c>
      <c r="E2461" s="2" t="s">
        <v>403</v>
      </c>
      <c r="F2461" s="2" t="s">
        <v>1395</v>
      </c>
      <c r="G2461" s="5">
        <v>-5</v>
      </c>
      <c r="H2461" s="5">
        <v>22.4</v>
      </c>
      <c r="I2461" s="5">
        <v>-112</v>
      </c>
      <c r="J2461" s="5">
        <v>-272557.58999999991</v>
      </c>
      <c r="K2461" s="5" t="str" cm="1">
        <f t="array" ref="K2461">_xlfn.LET(_xlpm.d,UPPER(TRIM(CLEAN(SUBSTITUTE(F2461,CHAR(160),"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62" spans="2:11" x14ac:dyDescent="0.25">
      <c r="B2462" s="21">
        <v>45898</v>
      </c>
      <c r="C2462" s="2" t="s">
        <v>1</v>
      </c>
      <c r="D2462" s="2" t="s">
        <v>1082</v>
      </c>
      <c r="E2462" s="2" t="s">
        <v>110</v>
      </c>
      <c r="F2462" s="2" t="s">
        <v>1395</v>
      </c>
      <c r="G2462" s="5">
        <v>-2</v>
      </c>
      <c r="H2462" s="5">
        <v>22.4</v>
      </c>
      <c r="I2462" s="5">
        <v>-44.8</v>
      </c>
      <c r="J2462" s="5">
        <v>-272602.3899999999</v>
      </c>
      <c r="K2462" s="5" t="str" cm="1">
        <f t="array" ref="K2462">_xlfn.LET(_xlpm.d,UPPER(TRIM(CLEAN(SUBSTITUTE(F2462,CHAR(160),"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63" spans="2:11" x14ac:dyDescent="0.25">
      <c r="B2463" s="21">
        <v>45898</v>
      </c>
      <c r="C2463" s="2" t="s">
        <v>1</v>
      </c>
      <c r="D2463" s="2" t="s">
        <v>443</v>
      </c>
      <c r="E2463" s="2" t="s">
        <v>60</v>
      </c>
      <c r="F2463" s="2" t="s">
        <v>1395</v>
      </c>
      <c r="G2463" s="5">
        <v>-30</v>
      </c>
      <c r="H2463" s="5">
        <v>22.4</v>
      </c>
      <c r="I2463" s="5">
        <v>-672</v>
      </c>
      <c r="J2463" s="5">
        <v>-273274.3899999999</v>
      </c>
      <c r="K2463" s="5" t="str" cm="1">
        <f t="array" ref="K2463">_xlfn.LET(_xlpm.d,UPPER(TRIM(CLEAN(SUBSTITUTE(F2463,CHAR(160),"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64" spans="2:11" x14ac:dyDescent="0.25">
      <c r="B2464" s="21">
        <v>45898</v>
      </c>
      <c r="C2464" s="2" t="s">
        <v>1</v>
      </c>
      <c r="D2464" s="2" t="s">
        <v>225</v>
      </c>
      <c r="E2464" s="2" t="s">
        <v>24</v>
      </c>
      <c r="F2464" s="2" t="s">
        <v>1395</v>
      </c>
      <c r="G2464" s="5">
        <v>-10</v>
      </c>
      <c r="H2464" s="5">
        <v>22.4</v>
      </c>
      <c r="I2464" s="5">
        <v>-224</v>
      </c>
      <c r="J2464" s="5">
        <v>-273498.3899999999</v>
      </c>
      <c r="K2464" s="5" t="str" cm="1">
        <f t="array" ref="K2464">_xlfn.LET(_xlpm.d,UPPER(TRIM(CLEAN(SUBSTITUTE(F2464,CHAR(160),"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65" spans="2:11" x14ac:dyDescent="0.25">
      <c r="B2465" s="21">
        <v>45901</v>
      </c>
      <c r="C2465" s="2" t="s">
        <v>1</v>
      </c>
      <c r="D2465" s="2" t="s">
        <v>226</v>
      </c>
      <c r="E2465" s="2" t="s">
        <v>97</v>
      </c>
      <c r="F2465" s="2" t="s">
        <v>1395</v>
      </c>
      <c r="G2465" s="5">
        <v>-4</v>
      </c>
      <c r="H2465" s="5">
        <v>22.4</v>
      </c>
      <c r="I2465" s="5">
        <v>-89.6</v>
      </c>
      <c r="J2465" s="5">
        <v>-273587.98999999987</v>
      </c>
      <c r="K2465" s="5" t="str" cm="1">
        <f t="array" ref="K2465">_xlfn.LET(_xlpm.d,UPPER(TRIM(CLEAN(SUBSTITUTE(F2465,CHAR(160),"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66" spans="2:11" x14ac:dyDescent="0.25">
      <c r="B2466" s="21">
        <v>45902</v>
      </c>
      <c r="C2466" s="2" t="s">
        <v>1</v>
      </c>
      <c r="D2466" s="2" t="s">
        <v>445</v>
      </c>
      <c r="E2466" s="2" t="s">
        <v>446</v>
      </c>
      <c r="F2466" s="2" t="s">
        <v>1395</v>
      </c>
      <c r="G2466" s="5">
        <v>-16</v>
      </c>
      <c r="H2466" s="5">
        <v>22.4</v>
      </c>
      <c r="I2466" s="5">
        <v>-358.4</v>
      </c>
      <c r="J2466" s="5">
        <v>-273946.3899999999</v>
      </c>
      <c r="K2466" s="5" t="str" cm="1">
        <f t="array" ref="K2466">_xlfn.LET(_xlpm.d,UPPER(TRIM(CLEAN(SUBSTITUTE(F2466,CHAR(160),"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67" spans="2:11" x14ac:dyDescent="0.25">
      <c r="B2467" s="21">
        <v>45902</v>
      </c>
      <c r="C2467" s="2" t="s">
        <v>1</v>
      </c>
      <c r="D2467" s="2" t="s">
        <v>742</v>
      </c>
      <c r="E2467" s="2" t="s">
        <v>89</v>
      </c>
      <c r="F2467" s="2" t="s">
        <v>1395</v>
      </c>
      <c r="G2467" s="5">
        <v>-20</v>
      </c>
      <c r="H2467" s="5">
        <v>22.4</v>
      </c>
      <c r="I2467" s="5">
        <v>-448</v>
      </c>
      <c r="J2467" s="5">
        <v>-274394.3899999999</v>
      </c>
      <c r="K2467" s="5" t="str" cm="1">
        <f t="array" ref="K2467">_xlfn.LET(_xlpm.d,UPPER(TRIM(CLEAN(SUBSTITUTE(F2467,CHAR(160),"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68" spans="2:11" x14ac:dyDescent="0.25">
      <c r="B2468" s="21">
        <v>45902</v>
      </c>
      <c r="C2468" s="2" t="s">
        <v>1</v>
      </c>
      <c r="D2468" s="2" t="s">
        <v>227</v>
      </c>
      <c r="E2468" s="2" t="s">
        <v>49</v>
      </c>
      <c r="F2468" s="2" t="s">
        <v>1395</v>
      </c>
      <c r="G2468" s="5">
        <v>-7</v>
      </c>
      <c r="H2468" s="5">
        <v>22.4</v>
      </c>
      <c r="I2468" s="5">
        <v>-156.80000000000001</v>
      </c>
      <c r="J2468" s="5">
        <v>-274551.18999999989</v>
      </c>
      <c r="K2468" s="5" t="str" cm="1">
        <f t="array" ref="K2468">_xlfn.LET(_xlpm.d,UPPER(TRIM(CLEAN(SUBSTITUTE(F2468,CHAR(160),"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69" spans="2:11" x14ac:dyDescent="0.25">
      <c r="B2469" s="21">
        <v>45902</v>
      </c>
      <c r="C2469" s="2" t="s">
        <v>1</v>
      </c>
      <c r="D2469" s="2" t="s">
        <v>228</v>
      </c>
      <c r="E2469" s="2" t="s">
        <v>159</v>
      </c>
      <c r="F2469" s="2" t="s">
        <v>1395</v>
      </c>
      <c r="G2469" s="5">
        <v>-5</v>
      </c>
      <c r="H2469" s="5">
        <v>22.4</v>
      </c>
      <c r="I2469" s="5">
        <v>-112</v>
      </c>
      <c r="J2469" s="5">
        <v>-274663.18999999989</v>
      </c>
      <c r="K2469" s="5" t="str" cm="1">
        <f t="array" ref="K2469">_xlfn.LET(_xlpm.d,UPPER(TRIM(CLEAN(SUBSTITUTE(F2469,CHAR(160),"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70" spans="2:11" x14ac:dyDescent="0.25">
      <c r="B2470" s="21">
        <v>45902</v>
      </c>
      <c r="C2470" s="2" t="s">
        <v>1</v>
      </c>
      <c r="D2470" s="2" t="s">
        <v>1865</v>
      </c>
      <c r="E2470" s="2" t="s">
        <v>35</v>
      </c>
      <c r="F2470" s="2" t="s">
        <v>1395</v>
      </c>
      <c r="G2470" s="5">
        <v>-11</v>
      </c>
      <c r="H2470" s="5">
        <v>22.4</v>
      </c>
      <c r="I2470" s="5">
        <v>-246.4</v>
      </c>
      <c r="J2470" s="5">
        <v>-274909.58999999991</v>
      </c>
      <c r="K2470" s="5" t="str" cm="1">
        <f t="array" ref="K2470">_xlfn.LET(_xlpm.d,UPPER(TRIM(CLEAN(SUBSTITUTE(F2470,CHAR(160),"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71" spans="2:11" x14ac:dyDescent="0.25">
      <c r="B2471" s="21">
        <v>45902</v>
      </c>
      <c r="C2471" s="2" t="s">
        <v>1</v>
      </c>
      <c r="D2471" s="2" t="s">
        <v>1866</v>
      </c>
      <c r="E2471" s="2" t="s">
        <v>3</v>
      </c>
      <c r="F2471" s="2" t="s">
        <v>1393</v>
      </c>
      <c r="G2471" s="5">
        <v>-1</v>
      </c>
      <c r="H2471" s="5">
        <v>21.2</v>
      </c>
      <c r="I2471" s="5">
        <v>-21.2</v>
      </c>
      <c r="J2471" s="5">
        <v>-274930.78999999992</v>
      </c>
      <c r="K2471" s="5" t="str" cm="1">
        <f t="array" ref="K2471">_xlfn.LET(_xlpm.d,UPPER(TRIM(CLEAN(SUBSTITUTE(F2471,CHAR(160),"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72" spans="2:11" x14ac:dyDescent="0.25">
      <c r="B2472" s="21">
        <v>45902</v>
      </c>
      <c r="C2472" s="2" t="s">
        <v>1</v>
      </c>
      <c r="D2472" s="2" t="s">
        <v>1867</v>
      </c>
      <c r="E2472" s="2" t="s">
        <v>3</v>
      </c>
      <c r="F2472" s="2" t="s">
        <v>1393</v>
      </c>
      <c r="G2472" s="5">
        <v>-100</v>
      </c>
      <c r="H2472" s="5">
        <v>21.2</v>
      </c>
      <c r="I2472" s="5">
        <v>-2120</v>
      </c>
      <c r="J2472" s="5">
        <v>-277050.78999999992</v>
      </c>
      <c r="K2472" s="5" t="str" cm="1">
        <f t="array" ref="K2472">_xlfn.LET(_xlpm.d,UPPER(TRIM(CLEAN(SUBSTITUTE(F2472,CHAR(160),"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73" spans="2:11" x14ac:dyDescent="0.25">
      <c r="B2473" s="21">
        <v>45903</v>
      </c>
      <c r="C2473" s="2" t="s">
        <v>1</v>
      </c>
      <c r="D2473" s="2" t="s">
        <v>1868</v>
      </c>
      <c r="E2473" s="2" t="s">
        <v>163</v>
      </c>
      <c r="F2473" s="2" t="s">
        <v>1395</v>
      </c>
      <c r="G2473" s="5">
        <v>-16</v>
      </c>
      <c r="H2473" s="5">
        <v>22.38</v>
      </c>
      <c r="I2473" s="5">
        <v>-358.08</v>
      </c>
      <c r="J2473" s="5">
        <v>-277408.86999999994</v>
      </c>
      <c r="K2473" s="5" t="str" cm="1">
        <f t="array" ref="K2473">_xlfn.LET(_xlpm.d,UPPER(TRIM(CLEAN(SUBSTITUTE(F2473,CHAR(160),"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74" spans="2:11" x14ac:dyDescent="0.25">
      <c r="B2474" s="21">
        <v>45903</v>
      </c>
      <c r="C2474" s="2" t="s">
        <v>1</v>
      </c>
      <c r="D2474" s="2" t="s">
        <v>448</v>
      </c>
      <c r="E2474" s="2" t="s">
        <v>60</v>
      </c>
      <c r="F2474" s="2" t="s">
        <v>1395</v>
      </c>
      <c r="G2474" s="5">
        <v>-5</v>
      </c>
      <c r="H2474" s="5">
        <v>22.4</v>
      </c>
      <c r="I2474" s="5">
        <v>-112</v>
      </c>
      <c r="J2474" s="5">
        <v>-277520.86999999994</v>
      </c>
      <c r="K2474" s="5" t="str" cm="1">
        <f t="array" ref="K2474">_xlfn.LET(_xlpm.d,UPPER(TRIM(CLEAN(SUBSTITUTE(F2474,CHAR(160),"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75" spans="2:11" x14ac:dyDescent="0.25">
      <c r="B2475" s="21">
        <v>45903</v>
      </c>
      <c r="C2475" s="2" t="s">
        <v>1</v>
      </c>
      <c r="D2475" s="2" t="s">
        <v>1869</v>
      </c>
      <c r="E2475" s="2" t="s">
        <v>60</v>
      </c>
      <c r="F2475" s="2" t="s">
        <v>1395</v>
      </c>
      <c r="G2475" s="5">
        <v>-2</v>
      </c>
      <c r="H2475" s="5">
        <v>22.4</v>
      </c>
      <c r="I2475" s="5">
        <v>-44.8</v>
      </c>
      <c r="J2475" s="5">
        <v>-277565.66999999993</v>
      </c>
      <c r="K2475" s="5" t="str" cm="1">
        <f t="array" ref="K2475">_xlfn.LET(_xlpm.d,UPPER(TRIM(CLEAN(SUBSTITUTE(F2475,CHAR(160),"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76" spans="2:11" x14ac:dyDescent="0.25">
      <c r="B2476" s="21">
        <v>45903</v>
      </c>
      <c r="C2476" s="2" t="s">
        <v>1</v>
      </c>
      <c r="D2476" s="2" t="s">
        <v>1083</v>
      </c>
      <c r="E2476" s="2" t="s">
        <v>829</v>
      </c>
      <c r="F2476" s="2" t="s">
        <v>1395</v>
      </c>
      <c r="G2476" s="5">
        <v>-13</v>
      </c>
      <c r="H2476" s="5">
        <v>22.4</v>
      </c>
      <c r="I2476" s="5">
        <v>-291.2</v>
      </c>
      <c r="J2476" s="5">
        <v>-277856.86999999994</v>
      </c>
      <c r="K2476" s="5" t="str" cm="1">
        <f t="array" ref="K2476">_xlfn.LET(_xlpm.d,UPPER(TRIM(CLEAN(SUBSTITUTE(F2476,CHAR(160),"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77" spans="2:11" x14ac:dyDescent="0.25">
      <c r="B2477" s="21">
        <v>45903</v>
      </c>
      <c r="C2477" s="2" t="s">
        <v>1</v>
      </c>
      <c r="D2477" s="2" t="s">
        <v>1870</v>
      </c>
      <c r="E2477" s="2" t="s">
        <v>58</v>
      </c>
      <c r="F2477" s="2" t="s">
        <v>1395</v>
      </c>
      <c r="G2477" s="5">
        <v>-30</v>
      </c>
      <c r="H2477" s="5">
        <v>22.4</v>
      </c>
      <c r="I2477" s="5">
        <v>-672</v>
      </c>
      <c r="J2477" s="5">
        <v>-278528.86999999994</v>
      </c>
      <c r="K2477" s="5" t="str" cm="1">
        <f t="array" ref="K2477">_xlfn.LET(_xlpm.d,UPPER(TRIM(CLEAN(SUBSTITUTE(F2477,CHAR(160),"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78" spans="2:11" x14ac:dyDescent="0.25">
      <c r="B2478" s="21">
        <v>45903</v>
      </c>
      <c r="C2478" s="2" t="s">
        <v>1</v>
      </c>
      <c r="D2478" s="2" t="s">
        <v>449</v>
      </c>
      <c r="E2478" s="2" t="s">
        <v>40</v>
      </c>
      <c r="F2478" s="2" t="s">
        <v>1395</v>
      </c>
      <c r="G2478" s="5">
        <v>-22</v>
      </c>
      <c r="H2478" s="5">
        <v>22.4</v>
      </c>
      <c r="I2478" s="5">
        <v>-492.8</v>
      </c>
      <c r="J2478" s="5">
        <v>-279021.66999999993</v>
      </c>
      <c r="K2478" s="5" t="str" cm="1">
        <f t="array" ref="K2478">_xlfn.LET(_xlpm.d,UPPER(TRIM(CLEAN(SUBSTITUTE(F2478,CHAR(160),"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79" spans="2:11" x14ac:dyDescent="0.25">
      <c r="B2479" s="21">
        <v>45904</v>
      </c>
      <c r="C2479" s="2" t="s">
        <v>1</v>
      </c>
      <c r="D2479" s="2" t="s">
        <v>450</v>
      </c>
      <c r="E2479" s="2" t="s">
        <v>304</v>
      </c>
      <c r="F2479" s="2" t="s">
        <v>1393</v>
      </c>
      <c r="G2479" s="5">
        <v>-6</v>
      </c>
      <c r="H2479" s="5">
        <v>21.2</v>
      </c>
      <c r="I2479" s="5">
        <v>-127.2</v>
      </c>
      <c r="J2479" s="5">
        <v>-279148.86999999994</v>
      </c>
      <c r="K2479" s="5" t="str" cm="1">
        <f t="array" ref="K2479">_xlfn.LET(_xlpm.d,UPPER(TRIM(CLEAN(SUBSTITUTE(F2479,CHAR(160),"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80" spans="2:11" x14ac:dyDescent="0.25">
      <c r="B2480" s="21">
        <v>45904</v>
      </c>
      <c r="C2480" s="2" t="s">
        <v>1</v>
      </c>
      <c r="D2480" s="2" t="s">
        <v>1871</v>
      </c>
      <c r="E2480" s="2" t="s">
        <v>202</v>
      </c>
      <c r="F2480" s="2" t="s">
        <v>1395</v>
      </c>
      <c r="G2480" s="5">
        <v>-46</v>
      </c>
      <c r="H2480" s="5">
        <v>22.4</v>
      </c>
      <c r="I2480" s="5">
        <v>-1030.4000000000001</v>
      </c>
      <c r="J2480" s="5">
        <v>-280179.26999999996</v>
      </c>
      <c r="K2480" s="5" t="str" cm="1">
        <f t="array" ref="K2480">_xlfn.LET(_xlpm.d,UPPER(TRIM(CLEAN(SUBSTITUTE(F2480,CHAR(160),"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81" spans="2:11" x14ac:dyDescent="0.25">
      <c r="B2481" s="21">
        <v>45904</v>
      </c>
      <c r="C2481" s="2" t="s">
        <v>1</v>
      </c>
      <c r="D2481" s="2" t="s">
        <v>1872</v>
      </c>
      <c r="E2481" s="2" t="s">
        <v>465</v>
      </c>
      <c r="F2481" s="2" t="s">
        <v>1395</v>
      </c>
      <c r="G2481" s="5">
        <v>-5</v>
      </c>
      <c r="H2481" s="5">
        <v>22.4</v>
      </c>
      <c r="I2481" s="5">
        <v>-112</v>
      </c>
      <c r="J2481" s="5">
        <v>-280291.26999999996</v>
      </c>
      <c r="K2481" s="5" t="str" cm="1">
        <f t="array" ref="K2481">_xlfn.LET(_xlpm.d,UPPER(TRIM(CLEAN(SUBSTITUTE(F2481,CHAR(160),"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82" spans="2:11" x14ac:dyDescent="0.25">
      <c r="B2482" s="21">
        <v>45904</v>
      </c>
      <c r="C2482" s="2" t="s">
        <v>1</v>
      </c>
      <c r="D2482" s="2" t="s">
        <v>231</v>
      </c>
      <c r="E2482" s="2" t="s">
        <v>68</v>
      </c>
      <c r="F2482" s="2" t="s">
        <v>1395</v>
      </c>
      <c r="G2482" s="5">
        <v>-10</v>
      </c>
      <c r="H2482" s="5">
        <v>22.4</v>
      </c>
      <c r="I2482" s="5">
        <v>-224</v>
      </c>
      <c r="J2482" s="5">
        <v>-280515.26999999996</v>
      </c>
      <c r="K2482" s="5" t="str" cm="1">
        <f t="array" ref="K2482">_xlfn.LET(_xlpm.d,UPPER(TRIM(CLEAN(SUBSTITUTE(F2482,CHAR(160),"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83" spans="2:11" x14ac:dyDescent="0.25">
      <c r="B2483" s="21">
        <v>45904</v>
      </c>
      <c r="C2483" s="2" t="s">
        <v>1</v>
      </c>
      <c r="D2483" s="2" t="s">
        <v>1086</v>
      </c>
      <c r="E2483" s="2" t="s">
        <v>807</v>
      </c>
      <c r="F2483" s="2" t="s">
        <v>1393</v>
      </c>
      <c r="G2483" s="5">
        <v>-19</v>
      </c>
      <c r="H2483" s="5">
        <v>21.3</v>
      </c>
      <c r="I2483" s="5">
        <v>-404.7</v>
      </c>
      <c r="J2483" s="5">
        <v>-280919.96999999997</v>
      </c>
      <c r="K2483" s="5" t="str" cm="1">
        <f t="array" ref="K2483">_xlfn.LET(_xlpm.d,UPPER(TRIM(CLEAN(SUBSTITUTE(F2483,CHAR(160),"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84" spans="2:11" x14ac:dyDescent="0.25">
      <c r="B2484" s="21">
        <v>45905</v>
      </c>
      <c r="C2484" s="2" t="s">
        <v>1</v>
      </c>
      <c r="D2484" s="2" t="s">
        <v>1873</v>
      </c>
      <c r="E2484" s="2" t="s">
        <v>244</v>
      </c>
      <c r="F2484" s="2" t="s">
        <v>1395</v>
      </c>
      <c r="G2484" s="5">
        <v>-12</v>
      </c>
      <c r="H2484" s="5">
        <v>22.4</v>
      </c>
      <c r="I2484" s="5">
        <v>-268.8</v>
      </c>
      <c r="J2484" s="5">
        <v>-281188.76999999996</v>
      </c>
      <c r="K2484" s="5" t="str" cm="1">
        <f t="array" ref="K2484">_xlfn.LET(_xlpm.d,UPPER(TRIM(CLEAN(SUBSTITUTE(F2484,CHAR(160),"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85" spans="2:11" x14ac:dyDescent="0.25">
      <c r="B2485" s="21">
        <v>45905</v>
      </c>
      <c r="C2485" s="2" t="s">
        <v>1</v>
      </c>
      <c r="D2485" s="2" t="s">
        <v>232</v>
      </c>
      <c r="E2485" s="2" t="s">
        <v>141</v>
      </c>
      <c r="F2485" s="2" t="s">
        <v>1395</v>
      </c>
      <c r="G2485" s="5">
        <v>-10</v>
      </c>
      <c r="H2485" s="5">
        <v>22.4</v>
      </c>
      <c r="I2485" s="5">
        <v>-224</v>
      </c>
      <c r="J2485" s="5">
        <v>-281412.76999999996</v>
      </c>
      <c r="K2485" s="5" t="str" cm="1">
        <f t="array" ref="K2485">_xlfn.LET(_xlpm.d,UPPER(TRIM(CLEAN(SUBSTITUTE(F2485,CHAR(160),"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86" spans="2:11" x14ac:dyDescent="0.25">
      <c r="B2486" s="21">
        <v>45905</v>
      </c>
      <c r="C2486" s="2" t="s">
        <v>1</v>
      </c>
      <c r="D2486" s="2" t="s">
        <v>1874</v>
      </c>
      <c r="E2486" s="2" t="s">
        <v>24</v>
      </c>
      <c r="F2486" s="2" t="s">
        <v>1395</v>
      </c>
      <c r="G2486" s="5">
        <v>-36</v>
      </c>
      <c r="H2486" s="5">
        <v>22.4</v>
      </c>
      <c r="I2486" s="5">
        <v>-806.4</v>
      </c>
      <c r="J2486" s="5">
        <v>-282219.17</v>
      </c>
      <c r="K2486" s="5" t="str" cm="1">
        <f t="array" ref="K2486">_xlfn.LET(_xlpm.d,UPPER(TRIM(CLEAN(SUBSTITUTE(F2486,CHAR(160),"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87" spans="2:11" x14ac:dyDescent="0.25">
      <c r="B2487" s="21">
        <v>45905</v>
      </c>
      <c r="C2487" s="2" t="s">
        <v>1</v>
      </c>
      <c r="D2487" s="2" t="s">
        <v>1875</v>
      </c>
      <c r="E2487" s="2" t="s">
        <v>3</v>
      </c>
      <c r="F2487" s="2" t="s">
        <v>1393</v>
      </c>
      <c r="G2487" s="5">
        <v>-4</v>
      </c>
      <c r="H2487" s="5">
        <v>21.2</v>
      </c>
      <c r="I2487" s="5">
        <v>-84.8</v>
      </c>
      <c r="J2487" s="5">
        <v>-282303.96999999997</v>
      </c>
      <c r="K2487" s="5" t="str" cm="1">
        <f t="array" ref="K2487">_xlfn.LET(_xlpm.d,UPPER(TRIM(CLEAN(SUBSTITUTE(F2487,CHAR(160),"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88" spans="2:11" x14ac:dyDescent="0.25">
      <c r="B2488" s="21">
        <v>45905</v>
      </c>
      <c r="C2488" s="2" t="s">
        <v>1</v>
      </c>
      <c r="D2488" s="2" t="s">
        <v>1876</v>
      </c>
      <c r="E2488" s="2" t="s">
        <v>3</v>
      </c>
      <c r="F2488" s="2" t="s">
        <v>1393</v>
      </c>
      <c r="G2488" s="5">
        <v>-100</v>
      </c>
      <c r="H2488" s="5">
        <v>21.2</v>
      </c>
      <c r="I2488" s="5">
        <v>-2120</v>
      </c>
      <c r="J2488" s="5">
        <v>-284423.96999999997</v>
      </c>
      <c r="K2488" s="5" t="str" cm="1">
        <f t="array" ref="K2488">_xlfn.LET(_xlpm.d,UPPER(TRIM(CLEAN(SUBSTITUTE(F2488,CHAR(160),"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89" spans="2:11" x14ac:dyDescent="0.25">
      <c r="B2489" s="21">
        <v>45905</v>
      </c>
      <c r="C2489" s="2" t="s">
        <v>1</v>
      </c>
      <c r="D2489" s="2" t="s">
        <v>1877</v>
      </c>
      <c r="E2489" s="2" t="s">
        <v>926</v>
      </c>
      <c r="F2489" s="2" t="s">
        <v>1393</v>
      </c>
      <c r="G2489" s="5">
        <v>-15</v>
      </c>
      <c r="H2489" s="5">
        <v>21.3</v>
      </c>
      <c r="I2489" s="5">
        <v>-319.5</v>
      </c>
      <c r="J2489" s="5">
        <v>-284743.46999999997</v>
      </c>
      <c r="K2489" s="5" t="str" cm="1">
        <f t="array" ref="K2489">_xlfn.LET(_xlpm.d,UPPER(TRIM(CLEAN(SUBSTITUTE(F2489,CHAR(160),"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90" spans="2:11" x14ac:dyDescent="0.25">
      <c r="B2490" s="21">
        <v>45905</v>
      </c>
      <c r="C2490" s="2" t="s">
        <v>1</v>
      </c>
      <c r="D2490" s="2" t="s">
        <v>1878</v>
      </c>
      <c r="E2490" s="2" t="s">
        <v>53</v>
      </c>
      <c r="F2490" s="2" t="s">
        <v>1395</v>
      </c>
      <c r="G2490" s="5">
        <v>-14</v>
      </c>
      <c r="H2490" s="5">
        <v>22.4</v>
      </c>
      <c r="I2490" s="5">
        <v>-313.60000000000002</v>
      </c>
      <c r="J2490" s="5">
        <v>-285057.06999999995</v>
      </c>
      <c r="K2490" s="5" t="str" cm="1">
        <f t="array" ref="K2490">_xlfn.LET(_xlpm.d,UPPER(TRIM(CLEAN(SUBSTITUTE(F2490,CHAR(160),"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91" spans="2:11" x14ac:dyDescent="0.25">
      <c r="B2491" s="21">
        <v>45906</v>
      </c>
      <c r="C2491" s="2" t="s">
        <v>1</v>
      </c>
      <c r="D2491" s="2" t="s">
        <v>309</v>
      </c>
      <c r="E2491" s="2" t="s">
        <v>143</v>
      </c>
      <c r="F2491" s="2" t="s">
        <v>1393</v>
      </c>
      <c r="G2491" s="5">
        <v>-17</v>
      </c>
      <c r="H2491" s="5">
        <v>21.2</v>
      </c>
      <c r="I2491" s="5">
        <v>-360.4</v>
      </c>
      <c r="J2491" s="5">
        <v>-285417.46999999997</v>
      </c>
      <c r="K2491" s="5" t="str" cm="1">
        <f t="array" ref="K2491">_xlfn.LET(_xlpm.d,UPPER(TRIM(CLEAN(SUBSTITUTE(F2491,CHAR(160),"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92" spans="2:11" x14ac:dyDescent="0.25">
      <c r="B2492" s="21">
        <v>45908</v>
      </c>
      <c r="C2492" s="2" t="s">
        <v>1</v>
      </c>
      <c r="D2492" s="2" t="s">
        <v>1879</v>
      </c>
      <c r="E2492" s="2" t="s">
        <v>311</v>
      </c>
      <c r="F2492" s="2" t="s">
        <v>1393</v>
      </c>
      <c r="G2492" s="5">
        <v>-32</v>
      </c>
      <c r="H2492" s="5">
        <v>21.2</v>
      </c>
      <c r="I2492" s="5">
        <v>-678.4</v>
      </c>
      <c r="J2492" s="5">
        <v>-286095.87</v>
      </c>
      <c r="K2492" s="5" t="str" cm="1">
        <f t="array" ref="K2492">_xlfn.LET(_xlpm.d,UPPER(TRIM(CLEAN(SUBSTITUTE(F2492,CHAR(160),"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93" spans="2:11" x14ac:dyDescent="0.25">
      <c r="B2493" s="21">
        <v>45908</v>
      </c>
      <c r="C2493" s="2" t="s">
        <v>1</v>
      </c>
      <c r="D2493" s="2" t="s">
        <v>1880</v>
      </c>
      <c r="E2493" s="2" t="s">
        <v>84</v>
      </c>
      <c r="F2493" s="2" t="s">
        <v>1395</v>
      </c>
      <c r="G2493" s="5">
        <v>-3</v>
      </c>
      <c r="H2493" s="5">
        <v>22.4</v>
      </c>
      <c r="I2493" s="5">
        <v>-67.2</v>
      </c>
      <c r="J2493" s="5">
        <v>-286163.07</v>
      </c>
      <c r="K2493" s="5" t="str" cm="1">
        <f t="array" ref="K2493">_xlfn.LET(_xlpm.d,UPPER(TRIM(CLEAN(SUBSTITUTE(F2493,CHAR(160),"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94" spans="2:11" x14ac:dyDescent="0.25">
      <c r="B2494" s="21">
        <v>45908</v>
      </c>
      <c r="C2494" s="2" t="s">
        <v>1</v>
      </c>
      <c r="D2494" s="2" t="s">
        <v>1881</v>
      </c>
      <c r="E2494" s="2" t="s">
        <v>465</v>
      </c>
      <c r="F2494" s="2" t="s">
        <v>1395</v>
      </c>
      <c r="G2494" s="5">
        <v>-4</v>
      </c>
      <c r="H2494" s="5">
        <v>22.4</v>
      </c>
      <c r="I2494" s="5">
        <v>-89.6</v>
      </c>
      <c r="J2494" s="5">
        <v>-286252.67</v>
      </c>
      <c r="K2494" s="5" t="str" cm="1">
        <f t="array" ref="K2494">_xlfn.LET(_xlpm.d,UPPER(TRIM(CLEAN(SUBSTITUTE(F2494,CHAR(160),"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95" spans="2:11" x14ac:dyDescent="0.25">
      <c r="B2495" s="21">
        <v>45908</v>
      </c>
      <c r="C2495" s="2" t="s">
        <v>1</v>
      </c>
      <c r="D2495" s="2" t="s">
        <v>1882</v>
      </c>
      <c r="E2495" s="2" t="s">
        <v>791</v>
      </c>
      <c r="F2495" s="2" t="s">
        <v>1395</v>
      </c>
      <c r="G2495" s="5">
        <v>-2</v>
      </c>
      <c r="H2495" s="5">
        <v>22.4</v>
      </c>
      <c r="I2495" s="5">
        <v>-44.8</v>
      </c>
      <c r="J2495" s="5">
        <v>-286297.46999999997</v>
      </c>
      <c r="K2495" s="5" t="str" cm="1">
        <f t="array" ref="K2495">_xlfn.LET(_xlpm.d,UPPER(TRIM(CLEAN(SUBSTITUTE(F2495,CHAR(160),"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96" spans="2:11" x14ac:dyDescent="0.25">
      <c r="B2496" s="21">
        <v>45908</v>
      </c>
      <c r="C2496" s="2" t="s">
        <v>1</v>
      </c>
      <c r="D2496" s="2" t="s">
        <v>1089</v>
      </c>
      <c r="E2496" s="2" t="s">
        <v>9</v>
      </c>
      <c r="F2496" s="2" t="s">
        <v>1395</v>
      </c>
      <c r="G2496" s="5">
        <v>-27</v>
      </c>
      <c r="H2496" s="5">
        <v>22.4</v>
      </c>
      <c r="I2496" s="5">
        <v>-604.79999999999995</v>
      </c>
      <c r="J2496" s="5">
        <v>-286902.26999999996</v>
      </c>
      <c r="K2496" s="5" t="str" cm="1">
        <f t="array" ref="K2496">_xlfn.LET(_xlpm.d,UPPER(TRIM(CLEAN(SUBSTITUTE(F2496,CHAR(160),"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97" spans="2:11" x14ac:dyDescent="0.25">
      <c r="B2497" s="21">
        <v>45908</v>
      </c>
      <c r="C2497" s="2" t="s">
        <v>1</v>
      </c>
      <c r="D2497" s="2" t="s">
        <v>1090</v>
      </c>
      <c r="E2497" s="2" t="s">
        <v>53</v>
      </c>
      <c r="F2497" s="2" t="s">
        <v>1395</v>
      </c>
      <c r="G2497" s="5">
        <v>-3</v>
      </c>
      <c r="H2497" s="5">
        <v>22.4</v>
      </c>
      <c r="I2497" s="5">
        <v>-67.2</v>
      </c>
      <c r="J2497" s="5">
        <v>-286969.46999999997</v>
      </c>
      <c r="K2497" s="5" t="str" cm="1">
        <f t="array" ref="K2497">_xlfn.LET(_xlpm.d,UPPER(TRIM(CLEAN(SUBSTITUTE(F2497,CHAR(160),"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98" spans="2:11" x14ac:dyDescent="0.25">
      <c r="B2498" s="21">
        <v>45909</v>
      </c>
      <c r="C2498" s="2" t="s">
        <v>1</v>
      </c>
      <c r="D2498" s="2" t="s">
        <v>717</v>
      </c>
      <c r="E2498" s="2" t="s">
        <v>89</v>
      </c>
      <c r="F2498" s="2" t="s">
        <v>1395</v>
      </c>
      <c r="G2498" s="5">
        <v>-16</v>
      </c>
      <c r="H2498" s="5">
        <v>22.4</v>
      </c>
      <c r="I2498" s="5">
        <v>-358.4</v>
      </c>
      <c r="J2498" s="5">
        <v>-287327.87</v>
      </c>
      <c r="K2498" s="5" t="str" cm="1">
        <f t="array" ref="K2498">_xlfn.LET(_xlpm.d,UPPER(TRIM(CLEAN(SUBSTITUTE(F2498,CHAR(160),"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499" spans="2:11" x14ac:dyDescent="0.25">
      <c r="B2499" s="21">
        <v>45909</v>
      </c>
      <c r="C2499" s="2" t="s">
        <v>1</v>
      </c>
      <c r="D2499" s="2" t="s">
        <v>1091</v>
      </c>
      <c r="E2499" s="2" t="s">
        <v>153</v>
      </c>
      <c r="F2499" s="2" t="s">
        <v>1395</v>
      </c>
      <c r="G2499" s="5">
        <v>-12</v>
      </c>
      <c r="H2499" s="5">
        <v>22.4</v>
      </c>
      <c r="I2499" s="5">
        <v>-268.8</v>
      </c>
      <c r="J2499" s="5">
        <v>-287596.67</v>
      </c>
      <c r="K2499" s="5" t="str" cm="1">
        <f t="array" ref="K2499">_xlfn.LET(_xlpm.d,UPPER(TRIM(CLEAN(SUBSTITUTE(F2499,CHAR(160),"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00" spans="2:11" x14ac:dyDescent="0.25">
      <c r="B2500" s="21">
        <v>45909</v>
      </c>
      <c r="C2500" s="2" t="s">
        <v>1</v>
      </c>
      <c r="D2500" s="2" t="s">
        <v>718</v>
      </c>
      <c r="E2500" s="2" t="s">
        <v>92</v>
      </c>
      <c r="F2500" s="2" t="s">
        <v>1395</v>
      </c>
      <c r="G2500" s="5">
        <v>-22</v>
      </c>
      <c r="H2500" s="5">
        <v>22.4</v>
      </c>
      <c r="I2500" s="5">
        <v>-492.8</v>
      </c>
      <c r="J2500" s="5">
        <v>-288089.46999999997</v>
      </c>
      <c r="K2500" s="5" t="str" cm="1">
        <f t="array" ref="K2500">_xlfn.LET(_xlpm.d,UPPER(TRIM(CLEAN(SUBSTITUTE(F2500,CHAR(160),"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01" spans="2:11" x14ac:dyDescent="0.25">
      <c r="B2501" s="21">
        <v>45909</v>
      </c>
      <c r="C2501" s="2" t="s">
        <v>1</v>
      </c>
      <c r="D2501" s="2" t="s">
        <v>533</v>
      </c>
      <c r="E2501" s="2" t="s">
        <v>32</v>
      </c>
      <c r="F2501" s="2" t="s">
        <v>1395</v>
      </c>
      <c r="G2501" s="5">
        <v>-16</v>
      </c>
      <c r="H2501" s="5">
        <v>22.4</v>
      </c>
      <c r="I2501" s="5">
        <v>-358.4</v>
      </c>
      <c r="J2501" s="5">
        <v>-288447.87</v>
      </c>
      <c r="K2501" s="5" t="str" cm="1">
        <f t="array" ref="K2501">_xlfn.LET(_xlpm.d,UPPER(TRIM(CLEAN(SUBSTITUTE(F2501,CHAR(160),"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02" spans="2:11" x14ac:dyDescent="0.25">
      <c r="B2502" s="21">
        <v>45909</v>
      </c>
      <c r="C2502" s="2" t="s">
        <v>1</v>
      </c>
      <c r="D2502" s="2" t="s">
        <v>235</v>
      </c>
      <c r="E2502" s="2" t="s">
        <v>29</v>
      </c>
      <c r="F2502" s="2" t="s">
        <v>1395</v>
      </c>
      <c r="G2502" s="5">
        <v>-14</v>
      </c>
      <c r="H2502" s="5">
        <v>22.4</v>
      </c>
      <c r="I2502" s="5">
        <v>-313.60000000000002</v>
      </c>
      <c r="J2502" s="5">
        <v>-288761.46999999997</v>
      </c>
      <c r="K2502" s="5" t="str" cm="1">
        <f t="array" ref="K2502">_xlfn.LET(_xlpm.d,UPPER(TRIM(CLEAN(SUBSTITUTE(F2502,CHAR(160),"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03" spans="2:11" x14ac:dyDescent="0.25">
      <c r="B2503" s="21">
        <v>45909</v>
      </c>
      <c r="C2503" s="2" t="s">
        <v>1</v>
      </c>
      <c r="D2503" s="2" t="s">
        <v>1883</v>
      </c>
      <c r="E2503" s="2" t="s">
        <v>29</v>
      </c>
      <c r="F2503" s="2" t="s">
        <v>1395</v>
      </c>
      <c r="G2503" s="5">
        <v>-12</v>
      </c>
      <c r="H2503" s="5">
        <v>22.4</v>
      </c>
      <c r="I2503" s="5">
        <v>-268.8</v>
      </c>
      <c r="J2503" s="5">
        <v>-289030.26999999996</v>
      </c>
      <c r="K2503" s="5" t="str" cm="1">
        <f t="array" ref="K2503">_xlfn.LET(_xlpm.d,UPPER(TRIM(CLEAN(SUBSTITUTE(F2503,CHAR(160),"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04" spans="2:11" x14ac:dyDescent="0.25">
      <c r="B2504" s="21">
        <v>45909</v>
      </c>
      <c r="C2504" s="2" t="s">
        <v>1</v>
      </c>
      <c r="D2504" s="2" t="s">
        <v>719</v>
      </c>
      <c r="E2504" s="2" t="s">
        <v>35</v>
      </c>
      <c r="F2504" s="2" t="s">
        <v>1395</v>
      </c>
      <c r="G2504" s="5">
        <v>-16</v>
      </c>
      <c r="H2504" s="5">
        <v>22.4</v>
      </c>
      <c r="I2504" s="5">
        <v>-358.4</v>
      </c>
      <c r="J2504" s="5">
        <v>-289388.67</v>
      </c>
      <c r="K2504" s="5" t="str" cm="1">
        <f t="array" ref="K2504">_xlfn.LET(_xlpm.d,UPPER(TRIM(CLEAN(SUBSTITUTE(F2504,CHAR(160),"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05" spans="2:11" x14ac:dyDescent="0.25">
      <c r="B2505" s="21">
        <v>45909</v>
      </c>
      <c r="C2505" s="2" t="s">
        <v>1</v>
      </c>
      <c r="D2505" s="2" t="s">
        <v>1884</v>
      </c>
      <c r="E2505" s="2" t="s">
        <v>3</v>
      </c>
      <c r="F2505" s="2" t="s">
        <v>1393</v>
      </c>
      <c r="G2505" s="5">
        <v>-50</v>
      </c>
      <c r="H2505" s="5">
        <v>20</v>
      </c>
      <c r="I2505" s="5">
        <v>-1000</v>
      </c>
      <c r="J2505" s="5">
        <v>-290388.67</v>
      </c>
      <c r="K2505" s="5" t="str" cm="1">
        <f t="array" ref="K2505">_xlfn.LET(_xlpm.d,UPPER(TRIM(CLEAN(SUBSTITUTE(F2505,CHAR(160),"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06" spans="2:11" x14ac:dyDescent="0.25">
      <c r="B2506" s="21">
        <v>45909</v>
      </c>
      <c r="C2506" s="2" t="s">
        <v>1</v>
      </c>
      <c r="D2506" s="2" t="s">
        <v>1885</v>
      </c>
      <c r="E2506" s="2" t="s">
        <v>1611</v>
      </c>
      <c r="F2506" s="2" t="s">
        <v>1393</v>
      </c>
      <c r="G2506" s="5">
        <v>-27</v>
      </c>
      <c r="H2506" s="5">
        <v>14.95</v>
      </c>
      <c r="I2506" s="5">
        <v>-403.65</v>
      </c>
      <c r="J2506" s="5">
        <v>-290792.32000000001</v>
      </c>
      <c r="K2506" s="5" t="str" cm="1">
        <f t="array" ref="K2506">_xlfn.LET(_xlpm.d,UPPER(TRIM(CLEAN(SUBSTITUTE(F2506,CHAR(160),"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07" spans="2:11" x14ac:dyDescent="0.25">
      <c r="B2507" s="21">
        <v>45909</v>
      </c>
      <c r="C2507" s="2" t="s">
        <v>1</v>
      </c>
      <c r="D2507" s="2" t="s">
        <v>1886</v>
      </c>
      <c r="E2507" s="2" t="s">
        <v>1130</v>
      </c>
      <c r="F2507" s="2" t="s">
        <v>1395</v>
      </c>
      <c r="G2507" s="5">
        <v>-6</v>
      </c>
      <c r="H2507" s="5">
        <v>22.4</v>
      </c>
      <c r="I2507" s="5">
        <v>-134.4</v>
      </c>
      <c r="J2507" s="5">
        <v>-290926.72000000003</v>
      </c>
      <c r="K2507" s="5" t="str" cm="1">
        <f t="array" ref="K2507">_xlfn.LET(_xlpm.d,UPPER(TRIM(CLEAN(SUBSTITUTE(F2507,CHAR(160),"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08" spans="2:11" x14ac:dyDescent="0.25">
      <c r="B2508" s="21">
        <v>45910</v>
      </c>
      <c r="C2508" s="2" t="s">
        <v>1</v>
      </c>
      <c r="D2508" s="2" t="s">
        <v>1093</v>
      </c>
      <c r="E2508" s="2" t="s">
        <v>60</v>
      </c>
      <c r="F2508" s="2" t="s">
        <v>1416</v>
      </c>
      <c r="G2508" s="5">
        <v>-13</v>
      </c>
      <c r="H2508" s="5">
        <v>22.4</v>
      </c>
      <c r="I2508" s="5">
        <v>-291.2</v>
      </c>
      <c r="J2508" s="5">
        <v>-291217.92000000004</v>
      </c>
      <c r="K2508" s="5" t="str" cm="1">
        <f t="array" ref="K2508">_xlfn.LET(_xlpm.d,UPPER(TRIM(CLEAN(SUBSTITUTE(F2508,CHAR(160),"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09" spans="2:11" x14ac:dyDescent="0.25">
      <c r="B2509" s="21">
        <v>45910</v>
      </c>
      <c r="C2509" s="2" t="s">
        <v>1</v>
      </c>
      <c r="D2509" s="2" t="s">
        <v>236</v>
      </c>
      <c r="E2509" s="2" t="s">
        <v>129</v>
      </c>
      <c r="F2509" s="2" t="s">
        <v>1395</v>
      </c>
      <c r="G2509" s="5">
        <v>-1</v>
      </c>
      <c r="H2509" s="5">
        <v>22.4</v>
      </c>
      <c r="I2509" s="5">
        <v>-22.4</v>
      </c>
      <c r="J2509" s="5">
        <v>-291240.32000000007</v>
      </c>
      <c r="K2509" s="5" t="str" cm="1">
        <f t="array" ref="K2509">_xlfn.LET(_xlpm.d,UPPER(TRIM(CLEAN(SUBSTITUTE(F2509,CHAR(160),"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10" spans="2:11" x14ac:dyDescent="0.25">
      <c r="B2510" s="21">
        <v>45910</v>
      </c>
      <c r="C2510" s="2" t="s">
        <v>1</v>
      </c>
      <c r="D2510" s="2" t="s">
        <v>1887</v>
      </c>
      <c r="E2510" s="2" t="s">
        <v>807</v>
      </c>
      <c r="F2510" s="2" t="s">
        <v>1393</v>
      </c>
      <c r="G2510" s="5">
        <v>-17</v>
      </c>
      <c r="H2510" s="5">
        <v>21.3</v>
      </c>
      <c r="I2510" s="5">
        <v>-362.1</v>
      </c>
      <c r="J2510" s="5">
        <v>-291602.42000000004</v>
      </c>
      <c r="K2510" s="5" t="str" cm="1">
        <f t="array" ref="K2510">_xlfn.LET(_xlpm.d,UPPER(TRIM(CLEAN(SUBSTITUTE(F2510,CHAR(160),"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11" spans="2:11" x14ac:dyDescent="0.25">
      <c r="B2511" s="21">
        <v>45911</v>
      </c>
      <c r="C2511" s="2" t="s">
        <v>1</v>
      </c>
      <c r="D2511" s="2" t="s">
        <v>1888</v>
      </c>
      <c r="E2511" s="2" t="s">
        <v>163</v>
      </c>
      <c r="F2511" s="2" t="s">
        <v>1393</v>
      </c>
      <c r="G2511" s="5">
        <v>-46</v>
      </c>
      <c r="H2511" s="5">
        <v>22.39</v>
      </c>
      <c r="I2511" s="5">
        <v>-1029.94</v>
      </c>
      <c r="J2511" s="5">
        <v>-292632.36000000004</v>
      </c>
      <c r="K2511" s="5" t="str" cm="1">
        <f t="array" ref="K2511">_xlfn.LET(_xlpm.d,UPPER(TRIM(CLEAN(SUBSTITUTE(F2511,CHAR(160),"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12" spans="2:11" x14ac:dyDescent="0.25">
      <c r="B2512" s="21">
        <v>45911</v>
      </c>
      <c r="C2512" s="2" t="s">
        <v>1</v>
      </c>
      <c r="D2512" s="2" t="s">
        <v>1889</v>
      </c>
      <c r="E2512" s="2" t="s">
        <v>465</v>
      </c>
      <c r="F2512" s="2" t="s">
        <v>1393</v>
      </c>
      <c r="G2512" s="5">
        <v>-4</v>
      </c>
      <c r="H2512" s="5">
        <v>22.4</v>
      </c>
      <c r="I2512" s="5">
        <v>-89.6</v>
      </c>
      <c r="J2512" s="5">
        <v>-292721.96000000002</v>
      </c>
      <c r="K2512" s="5" t="str" cm="1">
        <f t="array" ref="K2512">_xlfn.LET(_xlpm.d,UPPER(TRIM(CLEAN(SUBSTITUTE(F2512,CHAR(160),"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13" spans="2:11" x14ac:dyDescent="0.25">
      <c r="B2513" s="21">
        <v>45911</v>
      </c>
      <c r="C2513" s="2" t="s">
        <v>1</v>
      </c>
      <c r="D2513" s="2" t="s">
        <v>1094</v>
      </c>
      <c r="E2513" s="2" t="s">
        <v>68</v>
      </c>
      <c r="F2513" s="2" t="s">
        <v>1395</v>
      </c>
      <c r="G2513" s="5">
        <v>-9</v>
      </c>
      <c r="H2513" s="5">
        <v>22.4</v>
      </c>
      <c r="I2513" s="5">
        <v>-201.6</v>
      </c>
      <c r="J2513" s="5">
        <v>-292923.56</v>
      </c>
      <c r="K2513" s="5" t="str" cm="1">
        <f t="array" ref="K2513">_xlfn.LET(_xlpm.d,UPPER(TRIM(CLEAN(SUBSTITUTE(F2513,CHAR(160),"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14" spans="2:11" x14ac:dyDescent="0.25">
      <c r="B2514" s="21">
        <v>45911</v>
      </c>
      <c r="C2514" s="2" t="s">
        <v>1</v>
      </c>
      <c r="D2514" s="2" t="s">
        <v>535</v>
      </c>
      <c r="E2514" s="2" t="s">
        <v>74</v>
      </c>
      <c r="F2514" s="2" t="s">
        <v>1395</v>
      </c>
      <c r="G2514" s="5">
        <v>-16</v>
      </c>
      <c r="H2514" s="5">
        <v>22.4</v>
      </c>
      <c r="I2514" s="5">
        <v>-358.4</v>
      </c>
      <c r="J2514" s="5">
        <v>-293281.96000000002</v>
      </c>
      <c r="K2514" s="5" t="str" cm="1">
        <f t="array" ref="K2514">_xlfn.LET(_xlpm.d,UPPER(TRIM(CLEAN(SUBSTITUTE(F2514,CHAR(160),"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15" spans="2:11" x14ac:dyDescent="0.25">
      <c r="B2515" s="21">
        <v>45911</v>
      </c>
      <c r="C2515" s="2" t="s">
        <v>1</v>
      </c>
      <c r="D2515" s="2" t="s">
        <v>1890</v>
      </c>
      <c r="E2515" s="2" t="s">
        <v>324</v>
      </c>
      <c r="F2515" s="2" t="s">
        <v>1393</v>
      </c>
      <c r="G2515" s="5">
        <v>-22</v>
      </c>
      <c r="H2515" s="5">
        <v>21.2</v>
      </c>
      <c r="I2515" s="5">
        <v>-466.4</v>
      </c>
      <c r="J2515" s="5">
        <v>-293748.36000000004</v>
      </c>
      <c r="K2515" s="5" t="str" cm="1">
        <f t="array" ref="K2515">_xlfn.LET(_xlpm.d,UPPER(TRIM(CLEAN(SUBSTITUTE(F2515,CHAR(160),"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16" spans="2:11" x14ac:dyDescent="0.25">
      <c r="B2516" s="21">
        <v>45912</v>
      </c>
      <c r="C2516" s="2" t="s">
        <v>1</v>
      </c>
      <c r="D2516" s="2" t="s">
        <v>1096</v>
      </c>
      <c r="E2516" s="2" t="s">
        <v>311</v>
      </c>
      <c r="F2516" s="2" t="s">
        <v>1393</v>
      </c>
      <c r="G2516" s="5">
        <v>-32</v>
      </c>
      <c r="H2516" s="5">
        <v>19.989999999999998</v>
      </c>
      <c r="I2516" s="5">
        <v>-639.67999999999995</v>
      </c>
      <c r="J2516" s="5">
        <v>-294388.04000000004</v>
      </c>
      <c r="K2516" s="5" t="str" cm="1">
        <f t="array" ref="K2516">_xlfn.LET(_xlpm.d,UPPER(TRIM(CLEAN(SUBSTITUTE(F2516,CHAR(160),"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17" spans="2:11" x14ac:dyDescent="0.25">
      <c r="B2517" s="21">
        <v>45912</v>
      </c>
      <c r="C2517" s="2" t="s">
        <v>1</v>
      </c>
      <c r="D2517" s="2" t="s">
        <v>1891</v>
      </c>
      <c r="E2517" s="2" t="s">
        <v>202</v>
      </c>
      <c r="F2517" s="2" t="s">
        <v>1393</v>
      </c>
      <c r="G2517" s="5">
        <v>-6</v>
      </c>
      <c r="H2517" s="5">
        <v>22.4</v>
      </c>
      <c r="I2517" s="5">
        <v>-134.4</v>
      </c>
      <c r="J2517" s="5">
        <v>-294522.44000000006</v>
      </c>
      <c r="K2517" s="5" t="str" cm="1">
        <f t="array" ref="K2517">_xlfn.LET(_xlpm.d,UPPER(TRIM(CLEAN(SUBSTITUTE(F2517,CHAR(160),"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18" spans="2:11" x14ac:dyDescent="0.25">
      <c r="B2518" s="21">
        <v>45912</v>
      </c>
      <c r="C2518" s="2" t="s">
        <v>1</v>
      </c>
      <c r="D2518" s="2" t="s">
        <v>1892</v>
      </c>
      <c r="E2518" s="2" t="s">
        <v>1016</v>
      </c>
      <c r="F2518" s="2" t="s">
        <v>1395</v>
      </c>
      <c r="G2518" s="5">
        <v>-10</v>
      </c>
      <c r="H2518" s="5">
        <v>22.4</v>
      </c>
      <c r="I2518" s="5">
        <v>-224</v>
      </c>
      <c r="J2518" s="5">
        <v>-294746.44000000006</v>
      </c>
      <c r="K2518" s="5" t="str" cm="1">
        <f t="array" ref="K2518">_xlfn.LET(_xlpm.d,UPPER(TRIM(CLEAN(SUBSTITUTE(F2518,CHAR(160),"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19" spans="2:11" x14ac:dyDescent="0.25">
      <c r="B2519" s="21">
        <v>45912</v>
      </c>
      <c r="C2519" s="2" t="s">
        <v>1</v>
      </c>
      <c r="D2519" s="2" t="s">
        <v>536</v>
      </c>
      <c r="E2519" s="2" t="s">
        <v>9</v>
      </c>
      <c r="F2519" s="2" t="s">
        <v>1395</v>
      </c>
      <c r="G2519" s="5">
        <v>-9</v>
      </c>
      <c r="H2519" s="5">
        <v>22.4</v>
      </c>
      <c r="I2519" s="5">
        <v>-201.6</v>
      </c>
      <c r="J2519" s="5">
        <v>-294948.04000000004</v>
      </c>
      <c r="K2519" s="5" t="str" cm="1">
        <f t="array" ref="K2519">_xlfn.LET(_xlpm.d,UPPER(TRIM(CLEAN(SUBSTITUTE(F2519,CHAR(160),"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20" spans="2:11" x14ac:dyDescent="0.25">
      <c r="B2520" s="21">
        <v>45912</v>
      </c>
      <c r="C2520" s="2" t="s">
        <v>1</v>
      </c>
      <c r="D2520" s="2" t="s">
        <v>239</v>
      </c>
      <c r="E2520" s="2" t="s">
        <v>76</v>
      </c>
      <c r="F2520" s="2" t="s">
        <v>1395</v>
      </c>
      <c r="G2520" s="5">
        <v>-18</v>
      </c>
      <c r="H2520" s="5">
        <v>22.4</v>
      </c>
      <c r="I2520" s="5">
        <v>-403.2</v>
      </c>
      <c r="J2520" s="5">
        <v>-295351.24000000005</v>
      </c>
      <c r="K2520" s="5" t="str" cm="1">
        <f t="array" ref="K2520">_xlfn.LET(_xlpm.d,UPPER(TRIM(CLEAN(SUBSTITUTE(F2520,CHAR(160),"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21" spans="2:11" x14ac:dyDescent="0.25">
      <c r="B2521" s="21">
        <v>45912</v>
      </c>
      <c r="C2521" s="2" t="s">
        <v>1</v>
      </c>
      <c r="D2521" s="2" t="s">
        <v>1893</v>
      </c>
      <c r="E2521" s="2" t="s">
        <v>72</v>
      </c>
      <c r="F2521" s="2" t="s">
        <v>1395</v>
      </c>
      <c r="G2521" s="5">
        <v>-2</v>
      </c>
      <c r="H2521" s="5">
        <v>22.4</v>
      </c>
      <c r="I2521" s="5">
        <v>-44.8</v>
      </c>
      <c r="J2521" s="5">
        <v>-295396.04000000004</v>
      </c>
      <c r="K2521" s="5" t="str" cm="1">
        <f t="array" ref="K2521">_xlfn.LET(_xlpm.d,UPPER(TRIM(CLEAN(SUBSTITUTE(F2521,CHAR(160),"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22" spans="2:11" x14ac:dyDescent="0.25">
      <c r="B2522" s="21">
        <v>45912</v>
      </c>
      <c r="C2522" s="2" t="s">
        <v>1</v>
      </c>
      <c r="D2522" s="2" t="s">
        <v>1097</v>
      </c>
      <c r="E2522" s="2" t="s">
        <v>110</v>
      </c>
      <c r="F2522" s="2" t="s">
        <v>1395</v>
      </c>
      <c r="G2522" s="5">
        <v>-5</v>
      </c>
      <c r="H2522" s="5">
        <v>22.4</v>
      </c>
      <c r="I2522" s="5">
        <v>-112</v>
      </c>
      <c r="J2522" s="5">
        <v>-295508.04000000004</v>
      </c>
      <c r="K2522" s="5" t="str" cm="1">
        <f t="array" ref="K2522">_xlfn.LET(_xlpm.d,UPPER(TRIM(CLEAN(SUBSTITUTE(F2522,CHAR(160),"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23" spans="2:11" x14ac:dyDescent="0.25">
      <c r="B2523" s="21">
        <v>45912</v>
      </c>
      <c r="C2523" s="2" t="s">
        <v>1</v>
      </c>
      <c r="D2523" s="2" t="s">
        <v>1894</v>
      </c>
      <c r="E2523" s="2" t="s">
        <v>403</v>
      </c>
      <c r="F2523" s="2" t="s">
        <v>1395</v>
      </c>
      <c r="G2523" s="5">
        <v>-10</v>
      </c>
      <c r="H2523" s="5">
        <v>22.4</v>
      </c>
      <c r="I2523" s="5">
        <v>-224</v>
      </c>
      <c r="J2523" s="5">
        <v>-295732.04000000004</v>
      </c>
      <c r="K2523" s="5" t="str" cm="1">
        <f t="array" ref="K2523">_xlfn.LET(_xlpm.d,UPPER(TRIM(CLEAN(SUBSTITUTE(F2523,CHAR(160),"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24" spans="2:11" x14ac:dyDescent="0.25">
      <c r="B2524" s="21">
        <v>45912</v>
      </c>
      <c r="C2524" s="2" t="s">
        <v>1</v>
      </c>
      <c r="D2524" s="2" t="s">
        <v>1895</v>
      </c>
      <c r="E2524" s="2" t="s">
        <v>95</v>
      </c>
      <c r="F2524" s="2" t="s">
        <v>1395</v>
      </c>
      <c r="G2524" s="5">
        <v>-7</v>
      </c>
      <c r="H2524" s="5">
        <v>22.4</v>
      </c>
      <c r="I2524" s="5">
        <v>-156.80000000000001</v>
      </c>
      <c r="J2524" s="5">
        <v>-295888.84000000003</v>
      </c>
      <c r="K2524" s="5" t="str" cm="1">
        <f t="array" ref="K2524">_xlfn.LET(_xlpm.d,UPPER(TRIM(CLEAN(SUBSTITUTE(F2524,CHAR(160),"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25" spans="2:11" x14ac:dyDescent="0.25">
      <c r="B2525" s="21">
        <v>45912</v>
      </c>
      <c r="C2525" s="2" t="s">
        <v>1</v>
      </c>
      <c r="D2525" s="2" t="s">
        <v>240</v>
      </c>
      <c r="E2525" s="2" t="s">
        <v>24</v>
      </c>
      <c r="F2525" s="2" t="s">
        <v>1395</v>
      </c>
      <c r="G2525" s="5">
        <v>-29</v>
      </c>
      <c r="H2525" s="5">
        <v>22.4</v>
      </c>
      <c r="I2525" s="5">
        <v>-649.6</v>
      </c>
      <c r="J2525" s="5">
        <v>-296538.44</v>
      </c>
      <c r="K2525" s="5" t="str" cm="1">
        <f t="array" ref="K2525">_xlfn.LET(_xlpm.d,UPPER(TRIM(CLEAN(SUBSTITUTE(F2525,CHAR(160),"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26" spans="2:11" x14ac:dyDescent="0.25">
      <c r="B2526" s="21">
        <v>45916</v>
      </c>
      <c r="C2526" s="2" t="s">
        <v>1</v>
      </c>
      <c r="D2526" s="2" t="s">
        <v>1896</v>
      </c>
      <c r="E2526" s="2" t="s">
        <v>60</v>
      </c>
      <c r="F2526" s="2" t="s">
        <v>1395</v>
      </c>
      <c r="G2526" s="5">
        <v>-5</v>
      </c>
      <c r="H2526" s="5">
        <v>22.4</v>
      </c>
      <c r="I2526" s="5">
        <v>-112</v>
      </c>
      <c r="J2526" s="5">
        <v>-296650.44</v>
      </c>
      <c r="K2526" s="5" t="str" cm="1">
        <f t="array" ref="K2526">_xlfn.LET(_xlpm.d,UPPER(TRIM(CLEAN(SUBSTITUTE(F2526,CHAR(160),"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27" spans="2:11" x14ac:dyDescent="0.25">
      <c r="B2527" s="21">
        <v>45916</v>
      </c>
      <c r="C2527" s="2" t="s">
        <v>1</v>
      </c>
      <c r="D2527" s="2" t="s">
        <v>1897</v>
      </c>
      <c r="E2527" s="2" t="s">
        <v>14</v>
      </c>
      <c r="F2527" s="2" t="s">
        <v>1395</v>
      </c>
      <c r="G2527" s="5">
        <v>-64</v>
      </c>
      <c r="H2527" s="5">
        <v>22.4</v>
      </c>
      <c r="I2527" s="5">
        <v>-1433.6</v>
      </c>
      <c r="J2527" s="5">
        <v>-298084.03999999998</v>
      </c>
      <c r="K2527" s="5" t="str" cm="1">
        <f t="array" ref="K2527">_xlfn.LET(_xlpm.d,UPPER(TRIM(CLEAN(SUBSTITUTE(F2527,CHAR(160),"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28" spans="2:11" x14ac:dyDescent="0.25">
      <c r="B2528" s="21">
        <v>45916</v>
      </c>
      <c r="C2528" s="2" t="s">
        <v>1</v>
      </c>
      <c r="D2528" s="2" t="s">
        <v>242</v>
      </c>
      <c r="E2528" s="2" t="s">
        <v>32</v>
      </c>
      <c r="F2528" s="2" t="s">
        <v>1395</v>
      </c>
      <c r="G2528" s="5">
        <v>-25</v>
      </c>
      <c r="H2528" s="5">
        <v>22.4</v>
      </c>
      <c r="I2528" s="5">
        <v>-560</v>
      </c>
      <c r="J2528" s="5">
        <v>-298644.03999999998</v>
      </c>
      <c r="K2528" s="5" t="str" cm="1">
        <f t="array" ref="K2528">_xlfn.LET(_xlpm.d,UPPER(TRIM(CLEAN(SUBSTITUTE(F2528,CHAR(160),"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29" spans="2:11" x14ac:dyDescent="0.25">
      <c r="B2529" s="21">
        <v>45916</v>
      </c>
      <c r="C2529" s="2" t="s">
        <v>1</v>
      </c>
      <c r="D2529" s="2" t="s">
        <v>1898</v>
      </c>
      <c r="E2529" s="2" t="s">
        <v>3</v>
      </c>
      <c r="F2529" s="2" t="s">
        <v>1395</v>
      </c>
      <c r="G2529" s="5">
        <v>-5</v>
      </c>
      <c r="H2529" s="5">
        <v>30</v>
      </c>
      <c r="I2529" s="5">
        <v>-150</v>
      </c>
      <c r="J2529" s="5">
        <v>-298794.03999999998</v>
      </c>
      <c r="K2529" s="5" t="str" cm="1">
        <f t="array" ref="K2529">_xlfn.LET(_xlpm.d,UPPER(TRIM(CLEAN(SUBSTITUTE(F2529,CHAR(160),"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30" spans="2:11" x14ac:dyDescent="0.25">
      <c r="B2530" s="21">
        <v>45916</v>
      </c>
      <c r="C2530" s="2" t="s">
        <v>1</v>
      </c>
      <c r="D2530" s="2" t="s">
        <v>1899</v>
      </c>
      <c r="E2530" s="2" t="s">
        <v>27</v>
      </c>
      <c r="F2530" s="2" t="s">
        <v>1395</v>
      </c>
      <c r="G2530" s="5">
        <v>-1</v>
      </c>
      <c r="H2530" s="5">
        <v>22.4</v>
      </c>
      <c r="I2530" s="5">
        <v>-22.4</v>
      </c>
      <c r="J2530" s="5">
        <v>-298816.44</v>
      </c>
      <c r="K2530" s="5" t="str" cm="1">
        <f t="array" ref="K2530">_xlfn.LET(_xlpm.d,UPPER(TRIM(CLEAN(SUBSTITUTE(F2530,CHAR(160),"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31" spans="2:11" x14ac:dyDescent="0.25">
      <c r="B2531" s="21">
        <v>45916</v>
      </c>
      <c r="C2531" s="2" t="s">
        <v>1</v>
      </c>
      <c r="D2531" s="2" t="s">
        <v>243</v>
      </c>
      <c r="E2531" s="2" t="s">
        <v>244</v>
      </c>
      <c r="F2531" s="2" t="s">
        <v>1395</v>
      </c>
      <c r="G2531" s="5">
        <v>-27</v>
      </c>
      <c r="H2531" s="5">
        <v>22.4</v>
      </c>
      <c r="I2531" s="5">
        <v>-604.79999999999995</v>
      </c>
      <c r="J2531" s="5">
        <v>-299421.24</v>
      </c>
      <c r="K2531" s="5" t="str" cm="1">
        <f t="array" ref="K2531">_xlfn.LET(_xlpm.d,UPPER(TRIM(CLEAN(SUBSTITUTE(F2531,CHAR(160),"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32" spans="2:11" x14ac:dyDescent="0.25">
      <c r="B2532" s="21">
        <v>45916</v>
      </c>
      <c r="C2532" s="2" t="s">
        <v>1</v>
      </c>
      <c r="D2532" s="2" t="s">
        <v>310</v>
      </c>
      <c r="E2532" s="2" t="s">
        <v>311</v>
      </c>
      <c r="F2532" s="2" t="s">
        <v>1395</v>
      </c>
      <c r="G2532" s="5">
        <v>-1</v>
      </c>
      <c r="H2532" s="5">
        <v>19.989999999999998</v>
      </c>
      <c r="I2532" s="5">
        <v>-19.989999999999998</v>
      </c>
      <c r="J2532" s="5">
        <v>-299441.23</v>
      </c>
      <c r="K2532" s="5" t="str" cm="1">
        <f t="array" ref="K2532">_xlfn.LET(_xlpm.d,UPPER(TRIM(CLEAN(SUBSTITUTE(F2532,CHAR(160),"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33" spans="2:11" x14ac:dyDescent="0.25">
      <c r="B2533" s="21">
        <v>45916</v>
      </c>
      <c r="C2533" s="2" t="s">
        <v>1</v>
      </c>
      <c r="D2533" s="2" t="s">
        <v>245</v>
      </c>
      <c r="E2533" s="2" t="s">
        <v>159</v>
      </c>
      <c r="F2533" s="2" t="s">
        <v>1395</v>
      </c>
      <c r="G2533" s="5">
        <v>-12</v>
      </c>
      <c r="H2533" s="5">
        <v>22.4</v>
      </c>
      <c r="I2533" s="5">
        <v>-268.8</v>
      </c>
      <c r="J2533" s="5">
        <v>-299710.02999999997</v>
      </c>
      <c r="K2533" s="5" t="str" cm="1">
        <f t="array" ref="K2533">_xlfn.LET(_xlpm.d,UPPER(TRIM(CLEAN(SUBSTITUTE(F2533,CHAR(160),"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34" spans="2:11" x14ac:dyDescent="0.25">
      <c r="B2534" s="21">
        <v>45917</v>
      </c>
      <c r="C2534" s="2" t="s">
        <v>1</v>
      </c>
      <c r="D2534" s="2" t="s">
        <v>246</v>
      </c>
      <c r="E2534" s="2" t="s">
        <v>89</v>
      </c>
      <c r="F2534" s="2" t="s">
        <v>1395</v>
      </c>
      <c r="G2534" s="5">
        <v>-5</v>
      </c>
      <c r="H2534" s="5">
        <v>22.4</v>
      </c>
      <c r="I2534" s="5">
        <v>-112</v>
      </c>
      <c r="J2534" s="5">
        <v>-299822.02999999997</v>
      </c>
      <c r="K2534" s="5" t="str" cm="1">
        <f t="array" ref="K2534">_xlfn.LET(_xlpm.d,UPPER(TRIM(CLEAN(SUBSTITUTE(F2534,CHAR(160),"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35" spans="2:11" x14ac:dyDescent="0.25">
      <c r="B2535" s="21">
        <v>45917</v>
      </c>
      <c r="C2535" s="2" t="s">
        <v>1</v>
      </c>
      <c r="D2535" s="2" t="s">
        <v>247</v>
      </c>
      <c r="E2535" s="2" t="s">
        <v>35</v>
      </c>
      <c r="F2535" s="2" t="s">
        <v>1395</v>
      </c>
      <c r="G2535" s="5">
        <v>-24</v>
      </c>
      <c r="H2535" s="5">
        <v>22.4</v>
      </c>
      <c r="I2535" s="5">
        <v>-537.6</v>
      </c>
      <c r="J2535" s="5">
        <v>-300359.62999999995</v>
      </c>
      <c r="K2535" s="5" t="str" cm="1">
        <f t="array" ref="K2535">_xlfn.LET(_xlpm.d,UPPER(TRIM(CLEAN(SUBSTITUTE(F2535,CHAR(160),"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36" spans="2:11" x14ac:dyDescent="0.25">
      <c r="B2536" s="21">
        <v>45917</v>
      </c>
      <c r="C2536" s="2" t="s">
        <v>1</v>
      </c>
      <c r="D2536" s="2" t="s">
        <v>1102</v>
      </c>
      <c r="E2536" s="2" t="s">
        <v>40</v>
      </c>
      <c r="F2536" s="2" t="s">
        <v>1395</v>
      </c>
      <c r="G2536" s="5">
        <v>-2</v>
      </c>
      <c r="H2536" s="5">
        <v>22.4</v>
      </c>
      <c r="I2536" s="5">
        <v>-44.8</v>
      </c>
      <c r="J2536" s="5">
        <v>-300404.42999999993</v>
      </c>
      <c r="K2536" s="5" t="str" cm="1">
        <f t="array" ref="K2536">_xlfn.LET(_xlpm.d,UPPER(TRIM(CLEAN(SUBSTITUTE(F2536,CHAR(160),"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37" spans="2:11" x14ac:dyDescent="0.25">
      <c r="B2537" s="21">
        <v>45917</v>
      </c>
      <c r="C2537" s="2" t="s">
        <v>1</v>
      </c>
      <c r="D2537" s="2" t="s">
        <v>1900</v>
      </c>
      <c r="E2537" s="2" t="s">
        <v>58</v>
      </c>
      <c r="F2537" s="2" t="s">
        <v>1395</v>
      </c>
      <c r="G2537" s="5">
        <v>-3</v>
      </c>
      <c r="H2537" s="5">
        <v>22.4</v>
      </c>
      <c r="I2537" s="5">
        <v>-67.2</v>
      </c>
      <c r="J2537" s="5">
        <v>-300471.62999999995</v>
      </c>
      <c r="K2537" s="5" t="str" cm="1">
        <f t="array" ref="K2537">_xlfn.LET(_xlpm.d,UPPER(TRIM(CLEAN(SUBSTITUTE(F2537,CHAR(160),"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38" spans="2:11" x14ac:dyDescent="0.25">
      <c r="B2538" s="21">
        <v>45917</v>
      </c>
      <c r="C2538" s="2" t="s">
        <v>1</v>
      </c>
      <c r="D2538" s="2" t="s">
        <v>538</v>
      </c>
      <c r="E2538" s="2" t="s">
        <v>92</v>
      </c>
      <c r="F2538" s="2" t="s">
        <v>1395</v>
      </c>
      <c r="G2538" s="5">
        <v>-9</v>
      </c>
      <c r="H2538" s="5">
        <v>22.4</v>
      </c>
      <c r="I2538" s="5">
        <v>-201.6</v>
      </c>
      <c r="J2538" s="5">
        <v>-300673.22999999992</v>
      </c>
      <c r="K2538" s="5" t="str" cm="1">
        <f t="array" ref="K2538">_xlfn.LET(_xlpm.d,UPPER(TRIM(CLEAN(SUBSTITUTE(F2538,CHAR(160),"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39" spans="2:11" x14ac:dyDescent="0.25">
      <c r="B2539" s="21">
        <v>45917</v>
      </c>
      <c r="C2539" s="2" t="s">
        <v>1</v>
      </c>
      <c r="D2539" s="2" t="s">
        <v>455</v>
      </c>
      <c r="E2539" s="2" t="s">
        <v>65</v>
      </c>
      <c r="F2539" s="2" t="s">
        <v>1395</v>
      </c>
      <c r="G2539" s="5">
        <v>-1</v>
      </c>
      <c r="H2539" s="5">
        <v>22.4</v>
      </c>
      <c r="I2539" s="5">
        <v>-22.4</v>
      </c>
      <c r="J2539" s="5">
        <v>-300695.62999999995</v>
      </c>
      <c r="K2539" s="5" t="str" cm="1">
        <f t="array" ref="K2539">_xlfn.LET(_xlpm.d,UPPER(TRIM(CLEAN(SUBSTITUTE(F2539,CHAR(160),"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40" spans="2:11" x14ac:dyDescent="0.25">
      <c r="B2540" s="21">
        <v>45917</v>
      </c>
      <c r="C2540" s="2" t="s">
        <v>1</v>
      </c>
      <c r="D2540" s="2" t="s">
        <v>248</v>
      </c>
      <c r="E2540" s="2" t="s">
        <v>29</v>
      </c>
      <c r="F2540" s="2" t="s">
        <v>1395</v>
      </c>
      <c r="G2540" s="5">
        <v>-51</v>
      </c>
      <c r="H2540" s="5">
        <v>22.4</v>
      </c>
      <c r="I2540" s="5">
        <v>-1142.4000000000001</v>
      </c>
      <c r="J2540" s="5">
        <v>-301838.02999999997</v>
      </c>
      <c r="K2540" s="5" t="str" cm="1">
        <f t="array" ref="K2540">_xlfn.LET(_xlpm.d,UPPER(TRIM(CLEAN(SUBSTITUTE(F2540,CHAR(160),"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41" spans="2:11" x14ac:dyDescent="0.25">
      <c r="B2541" s="21">
        <v>45918</v>
      </c>
      <c r="C2541" s="2" t="s">
        <v>1</v>
      </c>
      <c r="D2541" s="2" t="s">
        <v>1901</v>
      </c>
      <c r="E2541" s="2" t="s">
        <v>86</v>
      </c>
      <c r="F2541" s="2" t="s">
        <v>1395</v>
      </c>
      <c r="G2541" s="5">
        <v>-60</v>
      </c>
      <c r="H2541" s="5">
        <v>22.4</v>
      </c>
      <c r="I2541" s="5">
        <v>-1344</v>
      </c>
      <c r="J2541" s="5">
        <v>-303182.02999999997</v>
      </c>
      <c r="K2541" s="5" t="str" cm="1">
        <f t="array" ref="K2541">_xlfn.LET(_xlpm.d,UPPER(TRIM(CLEAN(SUBSTITUTE(F2541,CHAR(160),"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42" spans="2:11" x14ac:dyDescent="0.25">
      <c r="B2542" s="21">
        <v>45918</v>
      </c>
      <c r="C2542" s="2" t="s">
        <v>1</v>
      </c>
      <c r="D2542" s="2" t="s">
        <v>313</v>
      </c>
      <c r="E2542" s="2" t="s">
        <v>5</v>
      </c>
      <c r="F2542" s="2" t="s">
        <v>1395</v>
      </c>
      <c r="G2542" s="5">
        <v>-34</v>
      </c>
      <c r="H2542" s="5">
        <v>21.2</v>
      </c>
      <c r="I2542" s="5">
        <v>-720.8</v>
      </c>
      <c r="J2542" s="5">
        <v>-303902.82999999996</v>
      </c>
      <c r="K2542" s="5" t="str" cm="1">
        <f t="array" ref="K2542">_xlfn.LET(_xlpm.d,UPPER(TRIM(CLEAN(SUBSTITUTE(F2542,CHAR(160),"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43" spans="2:11" x14ac:dyDescent="0.25">
      <c r="B2543" s="21">
        <v>45918</v>
      </c>
      <c r="C2543" s="2" t="s">
        <v>1</v>
      </c>
      <c r="D2543" s="2" t="s">
        <v>456</v>
      </c>
      <c r="E2543" s="2" t="s">
        <v>19</v>
      </c>
      <c r="F2543" s="2" t="s">
        <v>1395</v>
      </c>
      <c r="G2543" s="5">
        <v>-4</v>
      </c>
      <c r="H2543" s="5">
        <v>22.4</v>
      </c>
      <c r="I2543" s="5">
        <v>-89.6</v>
      </c>
      <c r="J2543" s="5">
        <v>-303992.42999999993</v>
      </c>
      <c r="K2543" s="5" t="str" cm="1">
        <f t="array" ref="K2543">_xlfn.LET(_xlpm.d,UPPER(TRIM(CLEAN(SUBSTITUTE(F2543,CHAR(160),"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44" spans="2:11" x14ac:dyDescent="0.25">
      <c r="B2544" s="21">
        <v>45918</v>
      </c>
      <c r="C2544" s="2" t="s">
        <v>1</v>
      </c>
      <c r="D2544" s="2" t="s">
        <v>249</v>
      </c>
      <c r="E2544" s="2" t="s">
        <v>141</v>
      </c>
      <c r="F2544" s="2" t="s">
        <v>1395</v>
      </c>
      <c r="G2544" s="5">
        <v>-4</v>
      </c>
      <c r="H2544" s="5">
        <v>22.4</v>
      </c>
      <c r="I2544" s="5">
        <v>-89.6</v>
      </c>
      <c r="J2544" s="5">
        <v>-304082.02999999991</v>
      </c>
      <c r="K2544" s="5" t="str" cm="1">
        <f t="array" ref="K2544">_xlfn.LET(_xlpm.d,UPPER(TRIM(CLEAN(SUBSTITUTE(F2544,CHAR(160),"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45" spans="2:11" x14ac:dyDescent="0.25">
      <c r="B2545" s="21">
        <v>45918</v>
      </c>
      <c r="C2545" s="2" t="s">
        <v>1</v>
      </c>
      <c r="D2545" s="2" t="s">
        <v>1902</v>
      </c>
      <c r="E2545" s="2" t="s">
        <v>68</v>
      </c>
      <c r="F2545" s="2" t="s">
        <v>1395</v>
      </c>
      <c r="G2545" s="5">
        <v>-19</v>
      </c>
      <c r="H2545" s="5">
        <v>22.4</v>
      </c>
      <c r="I2545" s="5">
        <v>-425.6</v>
      </c>
      <c r="J2545" s="5">
        <v>-304507.62999999989</v>
      </c>
      <c r="K2545" s="5" t="str" cm="1">
        <f t="array" ref="K2545">_xlfn.LET(_xlpm.d,UPPER(TRIM(CLEAN(SUBSTITUTE(F2545,CHAR(160),"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46" spans="2:11" x14ac:dyDescent="0.25">
      <c r="B2546" s="21">
        <v>45918</v>
      </c>
      <c r="C2546" s="2" t="s">
        <v>1</v>
      </c>
      <c r="D2546" s="2" t="s">
        <v>1903</v>
      </c>
      <c r="E2546" s="2" t="s">
        <v>74</v>
      </c>
      <c r="F2546" s="2" t="s">
        <v>1904</v>
      </c>
      <c r="G2546" s="5">
        <v>-16</v>
      </c>
      <c r="H2546" s="5">
        <v>22.4</v>
      </c>
      <c r="I2546" s="5">
        <v>-358.4</v>
      </c>
      <c r="J2546" s="5">
        <v>-304866.02999999991</v>
      </c>
      <c r="K2546" s="5" t="str" cm="1">
        <f t="array" ref="K2546">_xlfn.LET(_xlpm.d,UPPER(TRIM(CLEAN(SUBSTITUTE(F2546,CHAR(160),"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47" spans="2:11" x14ac:dyDescent="0.25">
      <c r="B2547" s="21">
        <v>45918</v>
      </c>
      <c r="C2547" s="2" t="s">
        <v>1</v>
      </c>
      <c r="D2547" s="2" t="s">
        <v>457</v>
      </c>
      <c r="E2547" s="2" t="s">
        <v>99</v>
      </c>
      <c r="F2547" s="2" t="s">
        <v>1395</v>
      </c>
      <c r="G2547" s="5">
        <v>-6</v>
      </c>
      <c r="H2547" s="5">
        <v>22.4</v>
      </c>
      <c r="I2547" s="5">
        <v>-134.4</v>
      </c>
      <c r="J2547" s="5">
        <v>-305000.42999999993</v>
      </c>
      <c r="K2547" s="5" t="str" cm="1">
        <f t="array" ref="K2547">_xlfn.LET(_xlpm.d,UPPER(TRIM(CLEAN(SUBSTITUTE(F2547,CHAR(160),"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48" spans="2:11" x14ac:dyDescent="0.25">
      <c r="B2548" s="21">
        <v>45919</v>
      </c>
      <c r="C2548" s="2" t="s">
        <v>1</v>
      </c>
      <c r="D2548" s="2" t="s">
        <v>1905</v>
      </c>
      <c r="E2548" s="2" t="s">
        <v>202</v>
      </c>
      <c r="F2548" s="2" t="s">
        <v>1395</v>
      </c>
      <c r="G2548" s="5">
        <v>-4</v>
      </c>
      <c r="H2548" s="5">
        <v>22.4</v>
      </c>
      <c r="I2548" s="5">
        <v>-89.6</v>
      </c>
      <c r="J2548" s="5">
        <v>-305090.02999999991</v>
      </c>
      <c r="K2548" s="5" t="str" cm="1">
        <f t="array" ref="K2548">_xlfn.LET(_xlpm.d,UPPER(TRIM(CLEAN(SUBSTITUTE(F2548,CHAR(160),"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49" spans="2:11" x14ac:dyDescent="0.25">
      <c r="B2549" s="21">
        <v>45919</v>
      </c>
      <c r="C2549" s="2" t="s">
        <v>1</v>
      </c>
      <c r="D2549" s="2" t="s">
        <v>315</v>
      </c>
      <c r="E2549" s="2" t="s">
        <v>143</v>
      </c>
      <c r="F2549" s="2" t="s">
        <v>1393</v>
      </c>
      <c r="G2549" s="5">
        <v>-30</v>
      </c>
      <c r="H2549" s="5">
        <v>21.2</v>
      </c>
      <c r="I2549" s="5">
        <v>-636</v>
      </c>
      <c r="J2549" s="5">
        <v>-305726.02999999991</v>
      </c>
      <c r="K2549" s="5" t="str" cm="1">
        <f t="array" ref="K2549">_xlfn.LET(_xlpm.d,UPPER(TRIM(CLEAN(SUBSTITUTE(F2549,CHAR(160),"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50" spans="2:11" x14ac:dyDescent="0.25">
      <c r="B2550" s="21">
        <v>45919</v>
      </c>
      <c r="C2550" s="2" t="s">
        <v>1</v>
      </c>
      <c r="D2550" s="2" t="s">
        <v>250</v>
      </c>
      <c r="E2550" s="2" t="s">
        <v>82</v>
      </c>
      <c r="F2550" s="2" t="s">
        <v>1395</v>
      </c>
      <c r="G2550" s="5">
        <v>-6</v>
      </c>
      <c r="H2550" s="5">
        <v>22.4</v>
      </c>
      <c r="I2550" s="5">
        <v>-134.4</v>
      </c>
      <c r="J2550" s="5">
        <v>-305860.42999999993</v>
      </c>
      <c r="K2550" s="5" t="str" cm="1">
        <f t="array" ref="K2550">_xlfn.LET(_xlpm.d,UPPER(TRIM(CLEAN(SUBSTITUTE(F2550,CHAR(160),"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51" spans="2:11" x14ac:dyDescent="0.25">
      <c r="B2551" s="21">
        <v>45919</v>
      </c>
      <c r="C2551" s="2" t="s">
        <v>1</v>
      </c>
      <c r="D2551" s="2" t="s">
        <v>251</v>
      </c>
      <c r="E2551" s="2" t="s">
        <v>76</v>
      </c>
      <c r="F2551" s="2" t="s">
        <v>1395</v>
      </c>
      <c r="G2551" s="5">
        <v>-61</v>
      </c>
      <c r="H2551" s="5">
        <v>22.4</v>
      </c>
      <c r="I2551" s="5">
        <v>-1366.4</v>
      </c>
      <c r="J2551" s="5">
        <v>-307226.82999999996</v>
      </c>
      <c r="K2551" s="5" t="str" cm="1">
        <f t="array" ref="K2551">_xlfn.LET(_xlpm.d,UPPER(TRIM(CLEAN(SUBSTITUTE(F2551,CHAR(160),"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52" spans="2:11" x14ac:dyDescent="0.25">
      <c r="B2552" s="21">
        <v>45919</v>
      </c>
      <c r="C2552" s="2" t="s">
        <v>1</v>
      </c>
      <c r="D2552" s="2" t="s">
        <v>252</v>
      </c>
      <c r="E2552" s="2" t="s">
        <v>62</v>
      </c>
      <c r="F2552" s="2" t="s">
        <v>1395</v>
      </c>
      <c r="G2552" s="5">
        <v>-4</v>
      </c>
      <c r="H2552" s="5">
        <v>22.4</v>
      </c>
      <c r="I2552" s="5">
        <v>-89.6</v>
      </c>
      <c r="J2552" s="5">
        <v>-307316.42999999993</v>
      </c>
      <c r="K2552" s="5" t="str" cm="1">
        <f t="array" ref="K2552">_xlfn.LET(_xlpm.d,UPPER(TRIM(CLEAN(SUBSTITUTE(F2552,CHAR(160),"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53" spans="2:11" x14ac:dyDescent="0.25">
      <c r="B2553" s="21">
        <v>45919</v>
      </c>
      <c r="C2553" s="2" t="s">
        <v>1</v>
      </c>
      <c r="D2553" s="2" t="s">
        <v>1906</v>
      </c>
      <c r="E2553" s="2" t="s">
        <v>24</v>
      </c>
      <c r="F2553" s="2" t="s">
        <v>1395</v>
      </c>
      <c r="G2553" s="5">
        <v>-12</v>
      </c>
      <c r="H2553" s="5">
        <v>22.4</v>
      </c>
      <c r="I2553" s="5">
        <v>-268.8</v>
      </c>
      <c r="J2553" s="5">
        <v>-307585.22999999992</v>
      </c>
      <c r="K2553" s="5" t="str" cm="1">
        <f t="array" ref="K2553">_xlfn.LET(_xlpm.d,UPPER(TRIM(CLEAN(SUBSTITUTE(F2553,CHAR(160),"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54" spans="2:11" x14ac:dyDescent="0.25">
      <c r="B2554" s="21">
        <v>45919</v>
      </c>
      <c r="C2554" s="2" t="s">
        <v>1</v>
      </c>
      <c r="D2554" s="2" t="s">
        <v>1105</v>
      </c>
      <c r="E2554" s="2" t="s">
        <v>807</v>
      </c>
      <c r="F2554" s="2" t="s">
        <v>1393</v>
      </c>
      <c r="G2554" s="5">
        <v>-12</v>
      </c>
      <c r="H2554" s="5">
        <v>21.3</v>
      </c>
      <c r="I2554" s="5">
        <v>-255.6</v>
      </c>
      <c r="J2554" s="5">
        <v>-307840.8299999999</v>
      </c>
      <c r="K2554" s="5" t="str" cm="1">
        <f t="array" ref="K2554">_xlfn.LET(_xlpm.d,UPPER(TRIM(CLEAN(SUBSTITUTE(F2554,CHAR(160),"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55" spans="2:11" x14ac:dyDescent="0.25">
      <c r="B2555" s="21">
        <v>45919</v>
      </c>
      <c r="C2555" s="2" t="s">
        <v>1</v>
      </c>
      <c r="D2555" s="2" t="s">
        <v>458</v>
      </c>
      <c r="E2555" s="2" t="s">
        <v>60</v>
      </c>
      <c r="F2555" s="2" t="s">
        <v>1395</v>
      </c>
      <c r="G2555" s="5">
        <v>-16</v>
      </c>
      <c r="H2555" s="5">
        <v>22.4</v>
      </c>
      <c r="I2555" s="5">
        <v>-358.4</v>
      </c>
      <c r="J2555" s="5">
        <v>-308199.22999999992</v>
      </c>
      <c r="K2555" s="5" t="str" cm="1">
        <f t="array" ref="K2555">_xlfn.LET(_xlpm.d,UPPER(TRIM(CLEAN(SUBSTITUTE(F2555,CHAR(160),"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56" spans="2:11" x14ac:dyDescent="0.25">
      <c r="B2556" s="21">
        <v>45919</v>
      </c>
      <c r="C2556" s="2" t="s">
        <v>1</v>
      </c>
      <c r="D2556" s="2" t="s">
        <v>1907</v>
      </c>
      <c r="E2556" s="2" t="s">
        <v>163</v>
      </c>
      <c r="F2556" s="2" t="s">
        <v>1395</v>
      </c>
      <c r="G2556" s="5">
        <v>-26</v>
      </c>
      <c r="H2556" s="5">
        <v>22.39</v>
      </c>
      <c r="I2556" s="5">
        <v>-582.14</v>
      </c>
      <c r="J2556" s="5">
        <v>-308781.36999999994</v>
      </c>
      <c r="K2556" s="5" t="str" cm="1">
        <f t="array" ref="K2556">_xlfn.LET(_xlpm.d,UPPER(TRIM(CLEAN(SUBSTITUTE(F2556,CHAR(160),"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57" spans="2:11" x14ac:dyDescent="0.25">
      <c r="B2557" s="21">
        <v>45919</v>
      </c>
      <c r="C2557" s="2" t="s">
        <v>1</v>
      </c>
      <c r="D2557" s="2" t="s">
        <v>1908</v>
      </c>
      <c r="E2557" s="2" t="s">
        <v>53</v>
      </c>
      <c r="F2557" s="2" t="s">
        <v>1395</v>
      </c>
      <c r="G2557" s="5">
        <v>-30</v>
      </c>
      <c r="H2557" s="5">
        <v>22.4</v>
      </c>
      <c r="I2557" s="5">
        <v>-672</v>
      </c>
      <c r="J2557" s="5">
        <v>-309453.36999999994</v>
      </c>
      <c r="K2557" s="5" t="str" cm="1">
        <f t="array" ref="K2557">_xlfn.LET(_xlpm.d,UPPER(TRIM(CLEAN(SUBSTITUTE(F2557,CHAR(160),"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58" spans="2:11" x14ac:dyDescent="0.25">
      <c r="B2558" s="21">
        <v>45922</v>
      </c>
      <c r="C2558" s="2" t="s">
        <v>1</v>
      </c>
      <c r="D2558" s="2" t="s">
        <v>1909</v>
      </c>
      <c r="E2558" s="2" t="s">
        <v>791</v>
      </c>
      <c r="F2558" s="2" t="s">
        <v>1395</v>
      </c>
      <c r="G2558" s="5">
        <v>-2</v>
      </c>
      <c r="H2558" s="5">
        <v>22.4</v>
      </c>
      <c r="I2558" s="5">
        <v>-44.8</v>
      </c>
      <c r="J2558" s="5">
        <v>-309498.16999999993</v>
      </c>
      <c r="K2558" s="5" t="str" cm="1">
        <f t="array" ref="K2558">_xlfn.LET(_xlpm.d,UPPER(TRIM(CLEAN(SUBSTITUTE(F2558,CHAR(160),"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59" spans="2:11" x14ac:dyDescent="0.25">
      <c r="B2559" s="21">
        <v>45923</v>
      </c>
      <c r="C2559" s="2" t="s">
        <v>1</v>
      </c>
      <c r="D2559" s="2" t="s">
        <v>459</v>
      </c>
      <c r="E2559" s="2" t="s">
        <v>446</v>
      </c>
      <c r="F2559" s="2" t="s">
        <v>1393</v>
      </c>
      <c r="G2559" s="5">
        <v>-6</v>
      </c>
      <c r="H2559" s="5">
        <v>22.4</v>
      </c>
      <c r="I2559" s="5">
        <v>-134.4</v>
      </c>
      <c r="J2559" s="5">
        <v>-309632.56999999995</v>
      </c>
      <c r="K2559" s="5" t="str" cm="1">
        <f t="array" ref="K2559">_xlfn.LET(_xlpm.d,UPPER(TRIM(CLEAN(SUBSTITUTE(F2559,CHAR(160),"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60" spans="2:11" x14ac:dyDescent="0.25">
      <c r="B2560" s="21">
        <v>45923</v>
      </c>
      <c r="C2560" s="2" t="s">
        <v>1</v>
      </c>
      <c r="D2560" s="2" t="s">
        <v>254</v>
      </c>
      <c r="E2560" s="2" t="s">
        <v>49</v>
      </c>
      <c r="F2560" s="2" t="s">
        <v>1395</v>
      </c>
      <c r="G2560" s="5">
        <v>-20</v>
      </c>
      <c r="H2560" s="5">
        <v>22.4</v>
      </c>
      <c r="I2560" s="5">
        <v>-448</v>
      </c>
      <c r="J2560" s="5">
        <v>-310080.56999999995</v>
      </c>
      <c r="K2560" s="5" t="str" cm="1">
        <f t="array" ref="K2560">_xlfn.LET(_xlpm.d,UPPER(TRIM(CLEAN(SUBSTITUTE(F2560,CHAR(160),"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61" spans="2:11" x14ac:dyDescent="0.25">
      <c r="B2561" s="21">
        <v>45923</v>
      </c>
      <c r="C2561" s="2" t="s">
        <v>1</v>
      </c>
      <c r="D2561" s="2" t="s">
        <v>1107</v>
      </c>
      <c r="E2561" s="2" t="s">
        <v>95</v>
      </c>
      <c r="F2561" s="2" t="s">
        <v>1395</v>
      </c>
      <c r="G2561" s="5">
        <v>-6</v>
      </c>
      <c r="H2561" s="5">
        <v>22.4</v>
      </c>
      <c r="I2561" s="5">
        <v>-134.4</v>
      </c>
      <c r="J2561" s="5">
        <v>-310214.96999999997</v>
      </c>
      <c r="K2561" s="5" t="str" cm="1">
        <f t="array" ref="K2561">_xlfn.LET(_xlpm.d,UPPER(TRIM(CLEAN(SUBSTITUTE(F2561,CHAR(160),"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62" spans="2:11" x14ac:dyDescent="0.25">
      <c r="B2562" s="21">
        <v>45923</v>
      </c>
      <c r="C2562" s="2" t="s">
        <v>1</v>
      </c>
      <c r="D2562" s="2" t="s">
        <v>1910</v>
      </c>
      <c r="E2562" s="2" t="s">
        <v>3</v>
      </c>
      <c r="F2562" s="2" t="s">
        <v>1393</v>
      </c>
      <c r="G2562" s="5">
        <v>-5</v>
      </c>
      <c r="H2562" s="5">
        <v>20</v>
      </c>
      <c r="I2562" s="5">
        <v>-100</v>
      </c>
      <c r="J2562" s="5">
        <v>-310314.96999999997</v>
      </c>
      <c r="K2562" s="5" t="str" cm="1">
        <f t="array" ref="K2562">_xlfn.LET(_xlpm.d,UPPER(TRIM(CLEAN(SUBSTITUTE(F2562,CHAR(160),"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63" spans="2:11" x14ac:dyDescent="0.25">
      <c r="B2563" s="21">
        <v>45923</v>
      </c>
      <c r="C2563" s="2" t="s">
        <v>1</v>
      </c>
      <c r="D2563" s="2" t="s">
        <v>461</v>
      </c>
      <c r="E2563" s="2" t="s">
        <v>153</v>
      </c>
      <c r="F2563" s="2" t="s">
        <v>1395</v>
      </c>
      <c r="G2563" s="5">
        <v>-22</v>
      </c>
      <c r="H2563" s="5">
        <v>22.4</v>
      </c>
      <c r="I2563" s="5">
        <v>-492.8</v>
      </c>
      <c r="J2563" s="5">
        <v>-310807.76999999996</v>
      </c>
      <c r="K2563" s="5" t="str" cm="1">
        <f t="array" ref="K2563">_xlfn.LET(_xlpm.d,UPPER(TRIM(CLEAN(SUBSTITUTE(F2563,CHAR(160),"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64" spans="2:11" x14ac:dyDescent="0.25">
      <c r="B2564" s="21">
        <v>45923</v>
      </c>
      <c r="C2564" s="2" t="s">
        <v>1</v>
      </c>
      <c r="D2564" s="2" t="s">
        <v>1911</v>
      </c>
      <c r="E2564" s="2" t="s">
        <v>60</v>
      </c>
      <c r="F2564" s="2" t="s">
        <v>1395</v>
      </c>
      <c r="G2564" s="5">
        <v>-15</v>
      </c>
      <c r="H2564" s="5">
        <v>22.4</v>
      </c>
      <c r="I2564" s="5">
        <v>-336</v>
      </c>
      <c r="J2564" s="5">
        <v>-311143.76999999996</v>
      </c>
      <c r="K2564" s="5" t="str" cm="1">
        <f t="array" ref="K2564">_xlfn.LET(_xlpm.d,UPPER(TRIM(CLEAN(SUBSTITUTE(F2564,CHAR(160),"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65" spans="2:11" x14ac:dyDescent="0.25">
      <c r="B2565" s="21">
        <v>45923</v>
      </c>
      <c r="C2565" s="2" t="s">
        <v>1</v>
      </c>
      <c r="D2565" s="2" t="s">
        <v>462</v>
      </c>
      <c r="E2565" s="2" t="s">
        <v>159</v>
      </c>
      <c r="F2565" s="2" t="s">
        <v>1395</v>
      </c>
      <c r="G2565" s="5">
        <v>-11</v>
      </c>
      <c r="H2565" s="5">
        <v>22.4</v>
      </c>
      <c r="I2565" s="5">
        <v>-246.4</v>
      </c>
      <c r="J2565" s="5">
        <v>-311390.17</v>
      </c>
      <c r="K2565" s="5" t="str" cm="1">
        <f t="array" ref="K2565">_xlfn.LET(_xlpm.d,UPPER(TRIM(CLEAN(SUBSTITUTE(F2565,CHAR(160),"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66" spans="2:11" x14ac:dyDescent="0.25">
      <c r="B2566" s="21">
        <v>45924</v>
      </c>
      <c r="C2566" s="2" t="s">
        <v>1</v>
      </c>
      <c r="D2566" s="2" t="s">
        <v>463</v>
      </c>
      <c r="E2566" s="2" t="s">
        <v>65</v>
      </c>
      <c r="F2566" s="2" t="s">
        <v>1395</v>
      </c>
      <c r="G2566" s="5">
        <v>-1</v>
      </c>
      <c r="H2566" s="5">
        <v>22.4</v>
      </c>
      <c r="I2566" s="5">
        <v>-22.4</v>
      </c>
      <c r="J2566" s="5">
        <v>-311412.57</v>
      </c>
      <c r="K2566" s="5" t="str" cm="1">
        <f t="array" ref="K2566">_xlfn.LET(_xlpm.d,UPPER(TRIM(CLEAN(SUBSTITUTE(F2566,CHAR(160),"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67" spans="2:11" x14ac:dyDescent="0.25">
      <c r="B2567" s="21">
        <v>45925</v>
      </c>
      <c r="C2567" s="2" t="s">
        <v>1</v>
      </c>
      <c r="D2567" s="2" t="s">
        <v>1359</v>
      </c>
      <c r="E2567" s="2" t="s">
        <v>141</v>
      </c>
      <c r="F2567" s="2" t="s">
        <v>1395</v>
      </c>
      <c r="G2567" s="5">
        <v>-22</v>
      </c>
      <c r="H2567" s="5">
        <v>22.4</v>
      </c>
      <c r="I2567" s="5">
        <v>-492.8</v>
      </c>
      <c r="J2567" s="5">
        <v>-311905.37</v>
      </c>
      <c r="K2567" s="5" t="str" cm="1">
        <f t="array" ref="K2567">_xlfn.LET(_xlpm.d,UPPER(TRIM(CLEAN(SUBSTITUTE(F2567,CHAR(160),"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68" spans="2:11" x14ac:dyDescent="0.25">
      <c r="B2568" s="21">
        <v>45925</v>
      </c>
      <c r="C2568" s="2" t="s">
        <v>1</v>
      </c>
      <c r="D2568" s="2" t="s">
        <v>257</v>
      </c>
      <c r="E2568" s="2" t="s">
        <v>29</v>
      </c>
      <c r="F2568" s="2" t="s">
        <v>1395</v>
      </c>
      <c r="G2568" s="5">
        <v>-17</v>
      </c>
      <c r="H2568" s="5">
        <v>22.4</v>
      </c>
      <c r="I2568" s="5">
        <v>-380.8</v>
      </c>
      <c r="J2568" s="5">
        <v>-312286.17</v>
      </c>
      <c r="K2568" s="5" t="str" cm="1">
        <f t="array" ref="K2568">_xlfn.LET(_xlpm.d,UPPER(TRIM(CLEAN(SUBSTITUTE(F2568,CHAR(160),"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69" spans="2:11" x14ac:dyDescent="0.25">
      <c r="B2569" s="21">
        <v>45925</v>
      </c>
      <c r="C2569" s="2" t="s">
        <v>1</v>
      </c>
      <c r="D2569" s="2" t="s">
        <v>1912</v>
      </c>
      <c r="E2569" s="2" t="s">
        <v>926</v>
      </c>
      <c r="F2569" s="2" t="s">
        <v>1393</v>
      </c>
      <c r="G2569" s="5">
        <v>-17</v>
      </c>
      <c r="H2569" s="5">
        <v>21.3</v>
      </c>
      <c r="I2569" s="5">
        <v>-362.1</v>
      </c>
      <c r="J2569" s="5">
        <v>-312648.26999999996</v>
      </c>
      <c r="K2569" s="5" t="str" cm="1">
        <f t="array" ref="K2569">_xlfn.LET(_xlpm.d,UPPER(TRIM(CLEAN(SUBSTITUTE(F2569,CHAR(160),"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70" spans="2:11" x14ac:dyDescent="0.25">
      <c r="B2570" s="21">
        <v>45925</v>
      </c>
      <c r="C2570" s="2" t="s">
        <v>1</v>
      </c>
      <c r="D2570" s="2" t="s">
        <v>1913</v>
      </c>
      <c r="E2570" s="2" t="s">
        <v>999</v>
      </c>
      <c r="F2570" s="2" t="s">
        <v>1395</v>
      </c>
      <c r="G2570" s="5">
        <v>-2</v>
      </c>
      <c r="H2570" s="5">
        <v>22.4</v>
      </c>
      <c r="I2570" s="5">
        <v>-44.8</v>
      </c>
      <c r="J2570" s="5">
        <v>-312693.06999999995</v>
      </c>
      <c r="K2570" s="5" t="str" cm="1">
        <f t="array" ref="K2570">_xlfn.LET(_xlpm.d,UPPER(TRIM(CLEAN(SUBSTITUTE(F2570,CHAR(160),"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71" spans="2:11" x14ac:dyDescent="0.25">
      <c r="B2571" s="21">
        <v>45926</v>
      </c>
      <c r="C2571" s="2" t="s">
        <v>1</v>
      </c>
      <c r="D2571" s="2" t="s">
        <v>1110</v>
      </c>
      <c r="E2571" s="2" t="s">
        <v>311</v>
      </c>
      <c r="F2571" s="2" t="s">
        <v>1395</v>
      </c>
      <c r="G2571" s="5">
        <v>-16</v>
      </c>
      <c r="H2571" s="5">
        <v>21.2</v>
      </c>
      <c r="I2571" s="5">
        <v>-339.2</v>
      </c>
      <c r="J2571" s="5">
        <v>-313032.26999999996</v>
      </c>
      <c r="K2571" s="5" t="str" cm="1">
        <f t="array" ref="K2571">_xlfn.LET(_xlpm.d,UPPER(TRIM(CLEAN(SUBSTITUTE(F2571,CHAR(160),"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72" spans="2:11" x14ac:dyDescent="0.25">
      <c r="B2572" s="21">
        <v>45926</v>
      </c>
      <c r="C2572" s="2" t="s">
        <v>1</v>
      </c>
      <c r="D2572" s="2" t="s">
        <v>1914</v>
      </c>
      <c r="E2572" s="2" t="s">
        <v>1130</v>
      </c>
      <c r="F2572" s="2" t="s">
        <v>1395</v>
      </c>
      <c r="G2572" s="5">
        <v>-22</v>
      </c>
      <c r="H2572" s="5">
        <v>22.4</v>
      </c>
      <c r="I2572" s="5">
        <v>-492.8</v>
      </c>
      <c r="J2572" s="5">
        <v>-313525.06999999995</v>
      </c>
      <c r="K2572" s="5" t="str" cm="1">
        <f t="array" ref="K2572">_xlfn.LET(_xlpm.d,UPPER(TRIM(CLEAN(SUBSTITUTE(F2572,CHAR(160),"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73" spans="2:11" x14ac:dyDescent="0.25">
      <c r="B2573" s="21">
        <v>45926</v>
      </c>
      <c r="C2573" s="2" t="s">
        <v>1</v>
      </c>
      <c r="D2573" s="2" t="s">
        <v>1915</v>
      </c>
      <c r="E2573" s="2" t="s">
        <v>1397</v>
      </c>
      <c r="F2573" s="2" t="s">
        <v>1395</v>
      </c>
      <c r="G2573" s="5">
        <v>-6</v>
      </c>
      <c r="H2573" s="5">
        <v>22.4</v>
      </c>
      <c r="I2573" s="5">
        <v>-134.4</v>
      </c>
      <c r="J2573" s="5">
        <v>-313659.46999999997</v>
      </c>
      <c r="K2573" s="5" t="str" cm="1">
        <f t="array" ref="K2573">_xlfn.LET(_xlpm.d,UPPER(TRIM(CLEAN(SUBSTITUTE(F2573,CHAR(160),"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74" spans="2:11" x14ac:dyDescent="0.25">
      <c r="B2574" s="21">
        <v>45926</v>
      </c>
      <c r="C2574" s="2" t="s">
        <v>1</v>
      </c>
      <c r="D2574" s="2" t="s">
        <v>1916</v>
      </c>
      <c r="E2574" s="2" t="s">
        <v>1016</v>
      </c>
      <c r="F2574" s="2" t="s">
        <v>1395</v>
      </c>
      <c r="G2574" s="5">
        <v>-45</v>
      </c>
      <c r="H2574" s="5">
        <v>22.4</v>
      </c>
      <c r="I2574" s="5">
        <v>-1008</v>
      </c>
      <c r="J2574" s="5">
        <v>-314667.46999999997</v>
      </c>
      <c r="K2574" s="5" t="str" cm="1">
        <f t="array" ref="K2574">_xlfn.LET(_xlpm.d,UPPER(TRIM(CLEAN(SUBSTITUTE(F2574,CHAR(160),"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75" spans="2:11" x14ac:dyDescent="0.25">
      <c r="B2575" s="21">
        <v>45926</v>
      </c>
      <c r="C2575" s="2" t="s">
        <v>1</v>
      </c>
      <c r="D2575" s="2" t="s">
        <v>1111</v>
      </c>
      <c r="E2575" s="2" t="s">
        <v>791</v>
      </c>
      <c r="F2575" s="2" t="s">
        <v>1395</v>
      </c>
      <c r="G2575" s="5">
        <v>-3</v>
      </c>
      <c r="H2575" s="5">
        <v>22.4</v>
      </c>
      <c r="I2575" s="5">
        <v>-67.2</v>
      </c>
      <c r="J2575" s="5">
        <v>-314734.67</v>
      </c>
      <c r="K2575" s="5" t="str" cm="1">
        <f t="array" ref="K2575">_xlfn.LET(_xlpm.d,UPPER(TRIM(CLEAN(SUBSTITUTE(F2575,CHAR(160),"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76" spans="2:11" x14ac:dyDescent="0.25">
      <c r="B2576" s="21">
        <v>45926</v>
      </c>
      <c r="C2576" s="2" t="s">
        <v>1</v>
      </c>
      <c r="D2576" s="2" t="s">
        <v>1917</v>
      </c>
      <c r="E2576" s="2" t="s">
        <v>86</v>
      </c>
      <c r="F2576" s="2" t="s">
        <v>1395</v>
      </c>
      <c r="G2576" s="5">
        <v>-10</v>
      </c>
      <c r="H2576" s="5">
        <v>22.4</v>
      </c>
      <c r="I2576" s="5">
        <v>-224</v>
      </c>
      <c r="J2576" s="5">
        <v>-314958.67</v>
      </c>
      <c r="K2576" s="5" t="str" cm="1">
        <f t="array" ref="K2576">_xlfn.LET(_xlpm.d,UPPER(TRIM(CLEAN(SUBSTITUTE(F2576,CHAR(160),"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77" spans="2:11" x14ac:dyDescent="0.25">
      <c r="B2577" s="21">
        <v>45926</v>
      </c>
      <c r="C2577" s="2" t="s">
        <v>1</v>
      </c>
      <c r="D2577" s="2" t="s">
        <v>1918</v>
      </c>
      <c r="E2577" s="2" t="s">
        <v>86</v>
      </c>
      <c r="F2577" s="2" t="s">
        <v>1395</v>
      </c>
      <c r="G2577" s="5">
        <v>-1</v>
      </c>
      <c r="H2577" s="5">
        <v>22.4</v>
      </c>
      <c r="I2577" s="5">
        <v>-22.4</v>
      </c>
      <c r="J2577" s="5">
        <v>-314981.07</v>
      </c>
      <c r="K2577" s="5" t="str" cm="1">
        <f t="array" ref="K2577">_xlfn.LET(_xlpm.d,UPPER(TRIM(CLEAN(SUBSTITUTE(F2577,CHAR(160),"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78" spans="2:11" x14ac:dyDescent="0.25">
      <c r="B2578" s="21">
        <v>45926</v>
      </c>
      <c r="C2578" s="2" t="s">
        <v>1</v>
      </c>
      <c r="D2578" s="2" t="s">
        <v>634</v>
      </c>
      <c r="E2578" s="2" t="s">
        <v>24</v>
      </c>
      <c r="F2578" s="2" t="s">
        <v>1395</v>
      </c>
      <c r="G2578" s="5">
        <v>-4</v>
      </c>
      <c r="H2578" s="5">
        <v>22.4</v>
      </c>
      <c r="I2578" s="5">
        <v>-89.6</v>
      </c>
      <c r="J2578" s="5">
        <v>-315070.67</v>
      </c>
      <c r="K2578" s="5" t="str" cm="1">
        <f t="array" ref="K2578">_xlfn.LET(_xlpm.d,UPPER(TRIM(CLEAN(SUBSTITUTE(F2578,CHAR(160),"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79" spans="2:11" x14ac:dyDescent="0.25">
      <c r="B2579" s="21">
        <v>45926</v>
      </c>
      <c r="C2579" s="2" t="s">
        <v>1</v>
      </c>
      <c r="D2579" s="2" t="s">
        <v>1919</v>
      </c>
      <c r="E2579" s="2" t="s">
        <v>76</v>
      </c>
      <c r="F2579" s="2" t="s">
        <v>1920</v>
      </c>
      <c r="G2579" s="5">
        <v>-3</v>
      </c>
      <c r="H2579" s="5">
        <v>22.4</v>
      </c>
      <c r="I2579" s="5">
        <v>-67.2</v>
      </c>
      <c r="J2579" s="5">
        <v>-315137.87</v>
      </c>
      <c r="K2579" s="5" t="str" cm="1">
        <f t="array" ref="K2579">_xlfn.LET(_xlpm.d,UPPER(TRIM(CLEAN(SUBSTITUTE(F2579,CHAR(160),"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80" spans="2:11" x14ac:dyDescent="0.25">
      <c r="B2580" s="21">
        <v>45926</v>
      </c>
      <c r="C2580" s="2" t="s">
        <v>1</v>
      </c>
      <c r="D2580" s="2" t="s">
        <v>721</v>
      </c>
      <c r="E2580" s="2" t="s">
        <v>110</v>
      </c>
      <c r="F2580" s="2" t="s">
        <v>1395</v>
      </c>
      <c r="G2580" s="5">
        <v>-1</v>
      </c>
      <c r="H2580" s="5">
        <v>22.4</v>
      </c>
      <c r="I2580" s="5">
        <v>-22.4</v>
      </c>
      <c r="J2580" s="5">
        <v>-315160.27</v>
      </c>
      <c r="K2580" s="5" t="str" cm="1">
        <f t="array" ref="K2580">_xlfn.LET(_xlpm.d,UPPER(TRIM(CLEAN(SUBSTITUTE(F2580,CHAR(160),"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81" spans="2:11" x14ac:dyDescent="0.25">
      <c r="B2581" s="21">
        <v>45926</v>
      </c>
      <c r="C2581" s="2" t="s">
        <v>1</v>
      </c>
      <c r="D2581" s="2" t="s">
        <v>1112</v>
      </c>
      <c r="E2581" s="2" t="s">
        <v>53</v>
      </c>
      <c r="F2581" s="2" t="s">
        <v>1395</v>
      </c>
      <c r="G2581" s="5">
        <v>-8</v>
      </c>
      <c r="H2581" s="5">
        <v>22.4</v>
      </c>
      <c r="I2581" s="5">
        <v>-179.2</v>
      </c>
      <c r="J2581" s="5">
        <v>-315339.47000000003</v>
      </c>
      <c r="K2581" s="5" t="str" cm="1">
        <f t="array" ref="K2581">_xlfn.LET(_xlpm.d,UPPER(TRIM(CLEAN(SUBSTITUTE(F2581,CHAR(160),"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82" spans="2:11" x14ac:dyDescent="0.25">
      <c r="B2582" s="21">
        <v>45926</v>
      </c>
      <c r="C2582" s="2" t="s">
        <v>1</v>
      </c>
      <c r="D2582" s="2" t="s">
        <v>1921</v>
      </c>
      <c r="E2582" s="2" t="s">
        <v>62</v>
      </c>
      <c r="F2582" s="2" t="s">
        <v>1395</v>
      </c>
      <c r="G2582" s="5">
        <v>-4</v>
      </c>
      <c r="H2582" s="5">
        <v>22.4</v>
      </c>
      <c r="I2582" s="5">
        <v>-89.6</v>
      </c>
      <c r="J2582" s="5">
        <v>-315429.07</v>
      </c>
      <c r="K2582" s="5" t="str" cm="1">
        <f t="array" ref="K2582">_xlfn.LET(_xlpm.d,UPPER(TRIM(CLEAN(SUBSTITUTE(F2582,CHAR(160),"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83" spans="2:11" x14ac:dyDescent="0.25">
      <c r="B2583" s="21">
        <v>45926</v>
      </c>
      <c r="C2583" s="2" t="s">
        <v>1</v>
      </c>
      <c r="D2583" s="2" t="s">
        <v>1922</v>
      </c>
      <c r="E2583" s="2" t="s">
        <v>807</v>
      </c>
      <c r="F2583" s="2" t="s">
        <v>1395</v>
      </c>
      <c r="G2583" s="5">
        <v>-20</v>
      </c>
      <c r="H2583" s="5">
        <v>21.3</v>
      </c>
      <c r="I2583" s="5">
        <v>-426</v>
      </c>
      <c r="J2583" s="5">
        <v>-315855.07</v>
      </c>
      <c r="K2583" s="5" t="str" cm="1">
        <f t="array" ref="K2583">_xlfn.LET(_xlpm.d,UPPER(TRIM(CLEAN(SUBSTITUTE(F2583,CHAR(160),"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84" spans="2:11" x14ac:dyDescent="0.25">
      <c r="B2584" s="21">
        <v>45926</v>
      </c>
      <c r="C2584" s="2" t="s">
        <v>1</v>
      </c>
      <c r="D2584" s="2" t="s">
        <v>1923</v>
      </c>
      <c r="E2584" s="2" t="s">
        <v>74</v>
      </c>
      <c r="F2584" s="2" t="s">
        <v>1395</v>
      </c>
      <c r="G2584" s="5">
        <v>-20</v>
      </c>
      <c r="H2584" s="5">
        <v>22.4</v>
      </c>
      <c r="I2584" s="5">
        <v>-448</v>
      </c>
      <c r="J2584" s="5">
        <v>-316303.07</v>
      </c>
      <c r="K2584" s="5" t="str" cm="1">
        <f t="array" ref="K2584">_xlfn.LET(_xlpm.d,UPPER(TRIM(CLEAN(SUBSTITUTE(F2584,CHAR(160),"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85" spans="2:11" x14ac:dyDescent="0.25">
      <c r="B2585" s="21">
        <v>45926</v>
      </c>
      <c r="C2585" s="2" t="s">
        <v>1</v>
      </c>
      <c r="D2585" s="2" t="s">
        <v>316</v>
      </c>
      <c r="E2585" s="2" t="s">
        <v>317</v>
      </c>
      <c r="F2585" s="2" t="s">
        <v>1395</v>
      </c>
      <c r="G2585" s="5">
        <v>-19</v>
      </c>
      <c r="H2585" s="5">
        <v>21.2</v>
      </c>
      <c r="I2585" s="5">
        <v>-402.8</v>
      </c>
      <c r="J2585" s="5">
        <v>-316705.87</v>
      </c>
      <c r="K2585" s="5" t="str" cm="1">
        <f t="array" ref="K2585">_xlfn.LET(_xlpm.d,UPPER(TRIM(CLEAN(SUBSTITUTE(F2585,CHAR(160),"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86" spans="2:11" x14ac:dyDescent="0.25">
      <c r="B2586" s="21">
        <v>45926</v>
      </c>
      <c r="C2586" s="2" t="s">
        <v>1</v>
      </c>
      <c r="D2586" s="2" t="s">
        <v>1113</v>
      </c>
      <c r="E2586" s="2" t="s">
        <v>143</v>
      </c>
      <c r="F2586" s="2" t="s">
        <v>1395</v>
      </c>
      <c r="G2586" s="5">
        <v>-5</v>
      </c>
      <c r="H2586" s="5">
        <v>21.2</v>
      </c>
      <c r="I2586" s="5">
        <v>-106</v>
      </c>
      <c r="J2586" s="5">
        <v>-316811.87</v>
      </c>
      <c r="K2586" s="5" t="str" cm="1">
        <f t="array" ref="K2586">_xlfn.LET(_xlpm.d,UPPER(TRIM(CLEAN(SUBSTITUTE(F2586,CHAR(160),"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87" spans="2:11" x14ac:dyDescent="0.25">
      <c r="B2587" s="21">
        <v>45929</v>
      </c>
      <c r="C2587" s="2" t="s">
        <v>1</v>
      </c>
      <c r="D2587" s="2" t="s">
        <v>1924</v>
      </c>
      <c r="E2587" s="2" t="s">
        <v>324</v>
      </c>
      <c r="F2587" s="2" t="s">
        <v>1925</v>
      </c>
      <c r="G2587" s="5">
        <v>-4</v>
      </c>
      <c r="H2587" s="5">
        <v>21.2</v>
      </c>
      <c r="I2587" s="5">
        <v>-84.8</v>
      </c>
      <c r="J2587" s="5">
        <v>-316896.67</v>
      </c>
      <c r="K2587" s="5" t="str" cm="1">
        <f t="array" ref="K2587">_xlfn.LET(_xlpm.d,UPPER(TRIM(CLEAN(SUBSTITUTE(F2587,CHAR(160),"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88" spans="2:11" x14ac:dyDescent="0.25">
      <c r="B2588" s="21">
        <v>45929</v>
      </c>
      <c r="C2588" s="2" t="s">
        <v>1</v>
      </c>
      <c r="D2588" s="2" t="s">
        <v>1926</v>
      </c>
      <c r="E2588" s="2" t="s">
        <v>68</v>
      </c>
      <c r="F2588" s="2" t="s">
        <v>1395</v>
      </c>
      <c r="G2588" s="5">
        <v>-1</v>
      </c>
      <c r="H2588" s="5">
        <v>22.4</v>
      </c>
      <c r="I2588" s="5">
        <v>-22.4</v>
      </c>
      <c r="J2588" s="5">
        <v>-316919.07</v>
      </c>
      <c r="K2588" s="5" t="str" cm="1">
        <f t="array" ref="K2588">_xlfn.LET(_xlpm.d,UPPER(TRIM(CLEAN(SUBSTITUTE(F2588,CHAR(160),"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89" spans="2:11" x14ac:dyDescent="0.25">
      <c r="B2589" s="21">
        <v>45930</v>
      </c>
      <c r="C2589" s="2" t="s">
        <v>1</v>
      </c>
      <c r="D2589" s="2" t="s">
        <v>1114</v>
      </c>
      <c r="E2589" s="2" t="s">
        <v>829</v>
      </c>
      <c r="F2589" s="2" t="s">
        <v>1395</v>
      </c>
      <c r="G2589" s="5">
        <v>-74</v>
      </c>
      <c r="H2589" s="5">
        <v>22.4</v>
      </c>
      <c r="I2589" s="5">
        <v>-1657.6</v>
      </c>
      <c r="J2589" s="5">
        <v>-318576.67</v>
      </c>
      <c r="K2589" s="5" t="str" cm="1">
        <f t="array" ref="K2589">_xlfn.LET(_xlpm.d,UPPER(TRIM(CLEAN(SUBSTITUTE(F2589,CHAR(160),"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90" spans="2:11" x14ac:dyDescent="0.25">
      <c r="B2590" s="21">
        <v>45930</v>
      </c>
      <c r="C2590" s="2" t="s">
        <v>1</v>
      </c>
      <c r="D2590" s="2" t="s">
        <v>466</v>
      </c>
      <c r="E2590" s="2" t="s">
        <v>49</v>
      </c>
      <c r="F2590" s="2" t="s">
        <v>1395</v>
      </c>
      <c r="G2590" s="5">
        <v>-17</v>
      </c>
      <c r="H2590" s="5">
        <v>22.4</v>
      </c>
      <c r="I2590" s="5">
        <v>-380.8</v>
      </c>
      <c r="J2590" s="5">
        <v>-318957.46999999997</v>
      </c>
      <c r="K2590" s="5" t="str" cm="1">
        <f t="array" ref="K2590">_xlfn.LET(_xlpm.d,UPPER(TRIM(CLEAN(SUBSTITUTE(F2590,CHAR(160),"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91" spans="2:11" x14ac:dyDescent="0.25">
      <c r="B2591" s="21">
        <v>45930</v>
      </c>
      <c r="C2591" s="2" t="s">
        <v>1</v>
      </c>
      <c r="D2591" s="2" t="s">
        <v>1927</v>
      </c>
      <c r="E2591" s="2" t="s">
        <v>9</v>
      </c>
      <c r="F2591" s="2" t="s">
        <v>1395</v>
      </c>
      <c r="G2591" s="5">
        <v>-6</v>
      </c>
      <c r="H2591" s="5">
        <v>22.4</v>
      </c>
      <c r="I2591" s="5">
        <v>-134.4</v>
      </c>
      <c r="J2591" s="5">
        <v>-319091.87</v>
      </c>
      <c r="K2591" s="5" t="str" cm="1">
        <f t="array" ref="K2591">_xlfn.LET(_xlpm.d,UPPER(TRIM(CLEAN(SUBSTITUTE(F2591,CHAR(160),"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92" spans="2:11" x14ac:dyDescent="0.25">
      <c r="B2592" s="21">
        <v>45930</v>
      </c>
      <c r="C2592" s="2" t="s">
        <v>1</v>
      </c>
      <c r="D2592" s="2" t="s">
        <v>539</v>
      </c>
      <c r="E2592" s="2" t="s">
        <v>72</v>
      </c>
      <c r="F2592" s="2" t="s">
        <v>1395</v>
      </c>
      <c r="G2592" s="5">
        <v>-1</v>
      </c>
      <c r="H2592" s="5">
        <v>22.4</v>
      </c>
      <c r="I2592" s="5">
        <v>-22.4</v>
      </c>
      <c r="J2592" s="5">
        <v>-319114.27</v>
      </c>
      <c r="K2592" s="5" t="str" cm="1">
        <f t="array" ref="K2592">_xlfn.LET(_xlpm.d,UPPER(TRIM(CLEAN(SUBSTITUTE(F2592,CHAR(160),"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93" spans="2:11" x14ac:dyDescent="0.25">
      <c r="B2593" s="21">
        <v>45930</v>
      </c>
      <c r="C2593" s="2" t="s">
        <v>1</v>
      </c>
      <c r="D2593" s="2" t="s">
        <v>1928</v>
      </c>
      <c r="E2593" s="2" t="s">
        <v>403</v>
      </c>
      <c r="F2593" s="2" t="s">
        <v>1395</v>
      </c>
      <c r="G2593" s="5">
        <v>-3</v>
      </c>
      <c r="H2593" s="5">
        <v>22.4</v>
      </c>
      <c r="I2593" s="5">
        <v>-67.2</v>
      </c>
      <c r="J2593" s="5">
        <v>-319181.47000000003</v>
      </c>
      <c r="K2593" s="5" t="str" cm="1">
        <f t="array" ref="K2593">_xlfn.LET(_xlpm.d,UPPER(TRIM(CLEAN(SUBSTITUTE(F2593,CHAR(160),"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94" spans="2:11" x14ac:dyDescent="0.25">
      <c r="B2594" s="21">
        <v>45930</v>
      </c>
      <c r="C2594" s="2" t="s">
        <v>1</v>
      </c>
      <c r="D2594" s="2" t="s">
        <v>1929</v>
      </c>
      <c r="E2594" s="2" t="s">
        <v>60</v>
      </c>
      <c r="F2594" s="2" t="s">
        <v>1395</v>
      </c>
      <c r="G2594" s="5">
        <v>-32</v>
      </c>
      <c r="H2594" s="5">
        <v>22.4</v>
      </c>
      <c r="I2594" s="5">
        <v>-716.8</v>
      </c>
      <c r="J2594" s="5">
        <v>-319898.27</v>
      </c>
      <c r="K2594" s="5" t="str" cm="1">
        <f t="array" ref="K2594">_xlfn.LET(_xlpm.d,UPPER(TRIM(CLEAN(SUBSTITUTE(F2594,CHAR(160),"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95" spans="2:11" x14ac:dyDescent="0.25">
      <c r="B2595" s="21">
        <v>45930</v>
      </c>
      <c r="C2595" s="2" t="s">
        <v>1</v>
      </c>
      <c r="D2595" s="2" t="s">
        <v>1116</v>
      </c>
      <c r="E2595" s="2" t="s">
        <v>29</v>
      </c>
      <c r="F2595" s="2" t="s">
        <v>1395</v>
      </c>
      <c r="G2595" s="5">
        <v>-52</v>
      </c>
      <c r="H2595" s="5">
        <v>22.4</v>
      </c>
      <c r="I2595" s="5">
        <v>-1164.8</v>
      </c>
      <c r="J2595" s="5">
        <v>-321063.07</v>
      </c>
      <c r="K2595" s="5" t="str" cm="1">
        <f t="array" ref="K2595">_xlfn.LET(_xlpm.d,UPPER(TRIM(CLEAN(SUBSTITUTE(F2595,CHAR(160),"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96" spans="2:11" x14ac:dyDescent="0.25">
      <c r="B2596" s="21">
        <v>45930</v>
      </c>
      <c r="C2596" s="2" t="s">
        <v>1</v>
      </c>
      <c r="D2596" s="2" t="s">
        <v>1930</v>
      </c>
      <c r="E2596" s="2" t="s">
        <v>14</v>
      </c>
      <c r="F2596" s="2" t="s">
        <v>1395</v>
      </c>
      <c r="G2596" s="5">
        <v>-23</v>
      </c>
      <c r="H2596" s="5">
        <v>22.4</v>
      </c>
      <c r="I2596" s="5">
        <v>-515.20000000000005</v>
      </c>
      <c r="J2596" s="5">
        <v>-321578.27</v>
      </c>
      <c r="K2596" s="5" t="str" cm="1">
        <f t="array" ref="K2596">_xlfn.LET(_xlpm.d,UPPER(TRIM(CLEAN(SUBSTITUTE(F2596,CHAR(160),"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97" spans="2:11" x14ac:dyDescent="0.25">
      <c r="B2597" s="21">
        <v>45930</v>
      </c>
      <c r="C2597" s="2" t="s">
        <v>1</v>
      </c>
      <c r="D2597" s="2" t="s">
        <v>567</v>
      </c>
      <c r="E2597" s="2" t="s">
        <v>92</v>
      </c>
      <c r="F2597" s="2" t="s">
        <v>1395</v>
      </c>
      <c r="G2597" s="5">
        <v>-1</v>
      </c>
      <c r="H2597" s="5">
        <v>22.4</v>
      </c>
      <c r="I2597" s="5">
        <v>-22.4</v>
      </c>
      <c r="J2597" s="5">
        <v>-321600.67000000004</v>
      </c>
      <c r="K2597" s="5" t="str" cm="1">
        <f t="array" ref="K2597">_xlfn.LET(_xlpm.d,UPPER(TRIM(CLEAN(SUBSTITUTE(F2597,CHAR(160),"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98" spans="2:11" x14ac:dyDescent="0.25">
      <c r="B2598" s="21">
        <v>45930</v>
      </c>
      <c r="C2598" s="2" t="s">
        <v>1</v>
      </c>
      <c r="D2598" s="2" t="s">
        <v>258</v>
      </c>
      <c r="E2598" s="2" t="s">
        <v>32</v>
      </c>
      <c r="F2598" s="2" t="s">
        <v>1395</v>
      </c>
      <c r="G2598" s="5">
        <v>-11</v>
      </c>
      <c r="H2598" s="5">
        <v>22.4</v>
      </c>
      <c r="I2598" s="5">
        <v>-246.4</v>
      </c>
      <c r="J2598" s="5">
        <v>-321847.07000000007</v>
      </c>
      <c r="K2598" s="5" t="str" cm="1">
        <f t="array" ref="K2598">_xlfn.LET(_xlpm.d,UPPER(TRIM(CLEAN(SUBSTITUTE(F2598,CHAR(160),"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599" spans="2:11" x14ac:dyDescent="0.25">
      <c r="B2599" s="21">
        <v>45930</v>
      </c>
      <c r="C2599" s="2" t="s">
        <v>1</v>
      </c>
      <c r="D2599" s="2" t="s">
        <v>467</v>
      </c>
      <c r="E2599" s="2" t="s">
        <v>153</v>
      </c>
      <c r="F2599" s="2" t="s">
        <v>1395</v>
      </c>
      <c r="G2599" s="5">
        <v>-1</v>
      </c>
      <c r="H2599" s="5">
        <v>22.4</v>
      </c>
      <c r="I2599" s="5">
        <v>-22.4</v>
      </c>
      <c r="J2599" s="5">
        <v>-321869.47000000009</v>
      </c>
      <c r="K2599" s="5" t="str" cm="1">
        <f t="array" ref="K2599">_xlfn.LET(_xlpm.d,UPPER(TRIM(CLEAN(SUBSTITUTE(F2599,CHAR(160),"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00" spans="2:11" x14ac:dyDescent="0.25">
      <c r="B2600" s="21">
        <v>45930</v>
      </c>
      <c r="C2600" s="2" t="s">
        <v>1</v>
      </c>
      <c r="D2600" s="2" t="s">
        <v>1931</v>
      </c>
      <c r="E2600" s="2" t="s">
        <v>153</v>
      </c>
      <c r="F2600" s="2" t="s">
        <v>1395</v>
      </c>
      <c r="G2600" s="5">
        <v>-25</v>
      </c>
      <c r="H2600" s="5">
        <v>22.4</v>
      </c>
      <c r="I2600" s="5">
        <v>-560</v>
      </c>
      <c r="J2600" s="5">
        <v>-322429.47000000009</v>
      </c>
      <c r="K2600" s="5" t="str" cm="1">
        <f t="array" ref="K2600">_xlfn.LET(_xlpm.d,UPPER(TRIM(CLEAN(SUBSTITUTE(F2600,CHAR(160),"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01" spans="2:11" x14ac:dyDescent="0.25">
      <c r="B2601" s="21">
        <v>45930</v>
      </c>
      <c r="C2601" s="2" t="s">
        <v>1</v>
      </c>
      <c r="D2601" s="2" t="s">
        <v>1932</v>
      </c>
      <c r="E2601" s="2" t="s">
        <v>321</v>
      </c>
      <c r="F2601" s="2" t="s">
        <v>1395</v>
      </c>
      <c r="G2601" s="5">
        <v>-9</v>
      </c>
      <c r="H2601" s="5">
        <v>21.2</v>
      </c>
      <c r="I2601" s="5">
        <v>-190.8</v>
      </c>
      <c r="J2601" s="5">
        <v>-322620.27000000008</v>
      </c>
      <c r="K2601" s="5" t="str" cm="1">
        <f t="array" ref="K2601">_xlfn.LET(_xlpm.d,UPPER(TRIM(CLEAN(SUBSTITUTE(F2601,CHAR(160),"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02" spans="2:11" x14ac:dyDescent="0.25">
      <c r="B2602" s="21">
        <v>45930</v>
      </c>
      <c r="C2602" s="2" t="s">
        <v>1</v>
      </c>
      <c r="D2602" s="2" t="s">
        <v>1117</v>
      </c>
      <c r="E2602" s="2" t="s">
        <v>82</v>
      </c>
      <c r="F2602" s="2" t="s">
        <v>1395</v>
      </c>
      <c r="G2602" s="5">
        <v>-13</v>
      </c>
      <c r="H2602" s="5">
        <v>22.4</v>
      </c>
      <c r="I2602" s="5">
        <v>-291.2</v>
      </c>
      <c r="J2602" s="5">
        <v>-322911.47000000009</v>
      </c>
      <c r="K2602" s="5" t="str" cm="1">
        <f t="array" ref="K2602">_xlfn.LET(_xlpm.d,UPPER(TRIM(CLEAN(SUBSTITUTE(F2602,CHAR(160),"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03" spans="2:11" x14ac:dyDescent="0.25">
      <c r="B2603" s="21">
        <v>45932</v>
      </c>
      <c r="C2603" s="2" t="s">
        <v>1</v>
      </c>
      <c r="D2603" s="2" t="s">
        <v>1933</v>
      </c>
      <c r="E2603" s="2" t="s">
        <v>5</v>
      </c>
      <c r="F2603" s="2" t="s">
        <v>1393</v>
      </c>
      <c r="G2603" s="5">
        <v>-40</v>
      </c>
      <c r="H2603" s="5">
        <v>21.2</v>
      </c>
      <c r="I2603" s="5">
        <v>-848</v>
      </c>
      <c r="J2603" s="5">
        <v>-323759.47000000009</v>
      </c>
      <c r="K2603" s="5" t="str" cm="1">
        <f t="array" ref="K2603">_xlfn.LET(_xlpm.d,UPPER(TRIM(CLEAN(SUBSTITUTE(F2603,CHAR(160),"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04" spans="2:11" x14ac:dyDescent="0.25">
      <c r="B2604" s="21">
        <v>45932</v>
      </c>
      <c r="C2604" s="2" t="s">
        <v>1</v>
      </c>
      <c r="D2604" s="2" t="s">
        <v>722</v>
      </c>
      <c r="E2604" s="2" t="s">
        <v>97</v>
      </c>
      <c r="F2604" s="2" t="s">
        <v>1395</v>
      </c>
      <c r="G2604" s="5">
        <v>-5</v>
      </c>
      <c r="H2604" s="5">
        <v>22.4</v>
      </c>
      <c r="I2604" s="5">
        <v>-112</v>
      </c>
      <c r="J2604" s="5">
        <v>-323871.47000000009</v>
      </c>
      <c r="K2604" s="5" t="str" cm="1">
        <f t="array" ref="K2604">_xlfn.LET(_xlpm.d,UPPER(TRIM(CLEAN(SUBSTITUTE(F2604,CHAR(160),"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05" spans="2:11" x14ac:dyDescent="0.25">
      <c r="B2605" s="21">
        <v>45932</v>
      </c>
      <c r="C2605" s="2" t="s">
        <v>1</v>
      </c>
      <c r="D2605" s="2" t="s">
        <v>723</v>
      </c>
      <c r="E2605" s="2" t="s">
        <v>19</v>
      </c>
      <c r="F2605" s="2" t="s">
        <v>1395</v>
      </c>
      <c r="G2605" s="5">
        <v>-7</v>
      </c>
      <c r="H2605" s="5">
        <v>22.4</v>
      </c>
      <c r="I2605" s="5">
        <v>-156.80000000000001</v>
      </c>
      <c r="J2605" s="5">
        <v>-324028.27000000008</v>
      </c>
      <c r="K2605" s="5" t="str" cm="1">
        <f t="array" ref="K2605">_xlfn.LET(_xlpm.d,UPPER(TRIM(CLEAN(SUBSTITUTE(F2605,CHAR(160),"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06" spans="2:11" x14ac:dyDescent="0.25">
      <c r="B2606" s="21">
        <v>45933</v>
      </c>
      <c r="C2606" s="2" t="s">
        <v>1</v>
      </c>
      <c r="D2606" s="2" t="s">
        <v>318</v>
      </c>
      <c r="E2606" s="2" t="s">
        <v>143</v>
      </c>
      <c r="F2606" s="2" t="s">
        <v>1393</v>
      </c>
      <c r="G2606" s="5">
        <v>-10</v>
      </c>
      <c r="H2606" s="5">
        <v>21.2</v>
      </c>
      <c r="I2606" s="5">
        <v>-212</v>
      </c>
      <c r="J2606" s="5">
        <v>-324240.27000000008</v>
      </c>
      <c r="K2606" s="5" t="str" cm="1">
        <f t="array" ref="K2606">_xlfn.LET(_xlpm.d,UPPER(TRIM(CLEAN(SUBSTITUTE(F2606,CHAR(160),"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07" spans="2:11" x14ac:dyDescent="0.25">
      <c r="B2607" s="21">
        <v>45933</v>
      </c>
      <c r="C2607" s="2" t="s">
        <v>1</v>
      </c>
      <c r="D2607" s="2" t="s">
        <v>1934</v>
      </c>
      <c r="E2607" s="2" t="s">
        <v>82</v>
      </c>
      <c r="F2607" s="2" t="s">
        <v>1395</v>
      </c>
      <c r="G2607" s="5">
        <v>-37</v>
      </c>
      <c r="H2607" s="5">
        <v>22.4</v>
      </c>
      <c r="I2607" s="5">
        <v>-828.8</v>
      </c>
      <c r="J2607" s="5">
        <v>-325069.07000000007</v>
      </c>
      <c r="K2607" s="5" t="str" cm="1">
        <f t="array" ref="K2607">_xlfn.LET(_xlpm.d,UPPER(TRIM(CLEAN(SUBSTITUTE(F2607,CHAR(160),"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08" spans="2:11" x14ac:dyDescent="0.25">
      <c r="B2608" s="21">
        <v>45933</v>
      </c>
      <c r="C2608" s="2" t="s">
        <v>1</v>
      </c>
      <c r="D2608" s="2" t="s">
        <v>469</v>
      </c>
      <c r="E2608" s="2" t="s">
        <v>24</v>
      </c>
      <c r="F2608" s="2" t="s">
        <v>1395</v>
      </c>
      <c r="G2608" s="5">
        <v>-7</v>
      </c>
      <c r="H2608" s="5">
        <v>22.4</v>
      </c>
      <c r="I2608" s="5">
        <v>-156.80000000000001</v>
      </c>
      <c r="J2608" s="5">
        <v>-325225.87000000005</v>
      </c>
      <c r="K2608" s="5" t="str" cm="1">
        <f t="array" ref="K2608">_xlfn.LET(_xlpm.d,UPPER(TRIM(CLEAN(SUBSTITUTE(F2608,CHAR(160),"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09" spans="2:11" x14ac:dyDescent="0.25">
      <c r="B2609" s="21">
        <v>45933</v>
      </c>
      <c r="C2609" s="2" t="s">
        <v>1</v>
      </c>
      <c r="D2609" s="2" t="s">
        <v>1119</v>
      </c>
      <c r="E2609" s="2" t="s">
        <v>403</v>
      </c>
      <c r="F2609" s="2" t="s">
        <v>1395</v>
      </c>
      <c r="G2609" s="5">
        <v>-6</v>
      </c>
      <c r="H2609" s="5">
        <v>22.4</v>
      </c>
      <c r="I2609" s="5">
        <v>-134.4</v>
      </c>
      <c r="J2609" s="5">
        <v>-325360.27000000008</v>
      </c>
      <c r="K2609" s="5" t="str" cm="1">
        <f t="array" ref="K2609">_xlfn.LET(_xlpm.d,UPPER(TRIM(CLEAN(SUBSTITUTE(F2609,CHAR(160),"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10" spans="2:11" x14ac:dyDescent="0.25">
      <c r="B2610" s="21">
        <v>45933</v>
      </c>
      <c r="C2610" s="2" t="s">
        <v>1</v>
      </c>
      <c r="D2610" s="2" t="s">
        <v>1935</v>
      </c>
      <c r="E2610" s="2" t="s">
        <v>565</v>
      </c>
      <c r="F2610" s="2" t="s">
        <v>1395</v>
      </c>
      <c r="G2610" s="5">
        <v>-4</v>
      </c>
      <c r="H2610" s="5">
        <v>22.4</v>
      </c>
      <c r="I2610" s="5">
        <v>-89.6</v>
      </c>
      <c r="J2610" s="5">
        <v>-325449.87000000005</v>
      </c>
      <c r="K2610" s="5" t="str" cm="1">
        <f t="array" ref="K2610">_xlfn.LET(_xlpm.d,UPPER(TRIM(CLEAN(SUBSTITUTE(F2610,CHAR(160),"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11" spans="2:11" x14ac:dyDescent="0.25">
      <c r="B2611" s="21">
        <v>45933</v>
      </c>
      <c r="C2611" s="2" t="s">
        <v>1</v>
      </c>
      <c r="D2611" s="2" t="s">
        <v>1936</v>
      </c>
      <c r="E2611" s="2" t="s">
        <v>60</v>
      </c>
      <c r="F2611" s="2" t="s">
        <v>1395</v>
      </c>
      <c r="G2611" s="5">
        <v>-1</v>
      </c>
      <c r="H2611" s="5">
        <v>22.4</v>
      </c>
      <c r="I2611" s="5">
        <v>-22.4</v>
      </c>
      <c r="J2611" s="5">
        <v>-325472.27000000008</v>
      </c>
      <c r="K2611" s="5" t="str" cm="1">
        <f t="array" ref="K2611">_xlfn.LET(_xlpm.d,UPPER(TRIM(CLEAN(SUBSTITUTE(F2611,CHAR(160),"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12" spans="2:11" x14ac:dyDescent="0.25">
      <c r="B2612" s="21">
        <v>45933</v>
      </c>
      <c r="C2612" s="2" t="s">
        <v>1</v>
      </c>
      <c r="D2612" s="2" t="s">
        <v>1937</v>
      </c>
      <c r="E2612" s="2" t="s">
        <v>311</v>
      </c>
      <c r="F2612" s="2" t="s">
        <v>1395</v>
      </c>
      <c r="G2612" s="5">
        <v>-7</v>
      </c>
      <c r="H2612" s="5">
        <v>21.2</v>
      </c>
      <c r="I2612" s="5">
        <v>-148.4</v>
      </c>
      <c r="J2612" s="5">
        <v>-325620.6700000001</v>
      </c>
      <c r="K2612" s="5" t="str" cm="1">
        <f t="array" ref="K2612">_xlfn.LET(_xlpm.d,UPPER(TRIM(CLEAN(SUBSTITUTE(F2612,CHAR(160),"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13" spans="2:11" x14ac:dyDescent="0.25">
      <c r="B2613" s="21">
        <v>45933</v>
      </c>
      <c r="C2613" s="2" t="s">
        <v>1</v>
      </c>
      <c r="D2613" s="2" t="s">
        <v>1938</v>
      </c>
      <c r="E2613" s="2" t="s">
        <v>807</v>
      </c>
      <c r="F2613" s="2" t="s">
        <v>1393</v>
      </c>
      <c r="G2613" s="5">
        <v>-6</v>
      </c>
      <c r="H2613" s="5">
        <v>21.3</v>
      </c>
      <c r="I2613" s="5">
        <v>-127.8</v>
      </c>
      <c r="J2613" s="5">
        <v>-325748.47000000009</v>
      </c>
      <c r="K2613" s="5" t="str" cm="1">
        <f t="array" ref="K2613">_xlfn.LET(_xlpm.d,UPPER(TRIM(CLEAN(SUBSTITUTE(F2613,CHAR(160),"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14" spans="2:11" x14ac:dyDescent="0.25">
      <c r="B2614" s="21">
        <v>45933</v>
      </c>
      <c r="C2614" s="2" t="s">
        <v>1</v>
      </c>
      <c r="D2614" s="2" t="s">
        <v>1120</v>
      </c>
      <c r="E2614" s="2" t="s">
        <v>3</v>
      </c>
      <c r="F2614" s="2" t="s">
        <v>1393</v>
      </c>
      <c r="G2614" s="5">
        <v>-4</v>
      </c>
      <c r="H2614" s="5">
        <v>21.2</v>
      </c>
      <c r="I2614" s="5">
        <v>-84.8</v>
      </c>
      <c r="J2614" s="5">
        <v>-325833.27000000008</v>
      </c>
      <c r="K2614" s="5" t="str" cm="1">
        <f t="array" ref="K2614">_xlfn.LET(_xlpm.d,UPPER(TRIM(CLEAN(SUBSTITUTE(F2614,CHAR(160),"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15" spans="2:11" x14ac:dyDescent="0.25">
      <c r="B2615" s="21">
        <v>45933</v>
      </c>
      <c r="C2615" s="2" t="s">
        <v>1</v>
      </c>
      <c r="D2615" s="2" t="s">
        <v>1939</v>
      </c>
      <c r="E2615" s="2" t="s">
        <v>9</v>
      </c>
      <c r="F2615" s="2" t="s">
        <v>1395</v>
      </c>
      <c r="G2615" s="5">
        <v>-3</v>
      </c>
      <c r="H2615" s="5">
        <v>22.4</v>
      </c>
      <c r="I2615" s="5">
        <v>-67.2</v>
      </c>
      <c r="J2615" s="5">
        <v>-325900.47000000009</v>
      </c>
      <c r="K2615" s="5" t="str" cm="1">
        <f t="array" ref="K2615">_xlfn.LET(_xlpm.d,UPPER(TRIM(CLEAN(SUBSTITUTE(F2615,CHAR(160),"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16" spans="2:11" x14ac:dyDescent="0.25">
      <c r="B2616" s="21">
        <v>45936</v>
      </c>
      <c r="C2616" s="2" t="s">
        <v>1</v>
      </c>
      <c r="D2616" s="2" t="s">
        <v>1121</v>
      </c>
      <c r="E2616" s="2" t="s">
        <v>465</v>
      </c>
      <c r="F2616" s="2" t="s">
        <v>1395</v>
      </c>
      <c r="G2616" s="5">
        <v>-5</v>
      </c>
      <c r="H2616" s="5">
        <v>22.4</v>
      </c>
      <c r="I2616" s="5">
        <v>-112</v>
      </c>
      <c r="J2616" s="5">
        <v>-326012.47000000009</v>
      </c>
      <c r="K2616" s="5" t="str" cm="1">
        <f t="array" ref="K2616">_xlfn.LET(_xlpm.d,UPPER(TRIM(CLEAN(SUBSTITUTE(F2616,CHAR(160),"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17" spans="2:11" x14ac:dyDescent="0.25">
      <c r="B2617" s="21">
        <v>45937</v>
      </c>
      <c r="C2617" s="2" t="s">
        <v>1</v>
      </c>
      <c r="D2617" s="2" t="s">
        <v>1940</v>
      </c>
      <c r="E2617" s="2" t="s">
        <v>1611</v>
      </c>
      <c r="F2617" s="2" t="s">
        <v>1393</v>
      </c>
      <c r="G2617" s="5">
        <v>-29</v>
      </c>
      <c r="H2617" s="5">
        <v>21.2</v>
      </c>
      <c r="I2617" s="5">
        <v>-614.79999999999995</v>
      </c>
      <c r="J2617" s="5">
        <v>-326627.27000000008</v>
      </c>
      <c r="K2617" s="5" t="str" cm="1">
        <f t="array" ref="K2617">_xlfn.LET(_xlpm.d,UPPER(TRIM(CLEAN(SUBSTITUTE(F2617,CHAR(160),"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18" spans="2:11" x14ac:dyDescent="0.25">
      <c r="B2618" s="21">
        <v>45937</v>
      </c>
      <c r="C2618" s="2" t="s">
        <v>1</v>
      </c>
      <c r="D2618" s="2" t="s">
        <v>261</v>
      </c>
      <c r="E2618" s="2" t="s">
        <v>35</v>
      </c>
      <c r="F2618" s="2" t="s">
        <v>1395</v>
      </c>
      <c r="G2618" s="5">
        <v>-7</v>
      </c>
      <c r="H2618" s="5">
        <v>22.4</v>
      </c>
      <c r="I2618" s="5">
        <v>-156.80000000000001</v>
      </c>
      <c r="J2618" s="5">
        <v>-326784.07000000007</v>
      </c>
      <c r="K2618" s="5" t="str" cm="1">
        <f t="array" ref="K2618">_xlfn.LET(_xlpm.d,UPPER(TRIM(CLEAN(SUBSTITUTE(F2618,CHAR(160),"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19" spans="2:11" x14ac:dyDescent="0.25">
      <c r="B2619" s="21">
        <v>45937</v>
      </c>
      <c r="C2619" s="2" t="s">
        <v>1</v>
      </c>
      <c r="D2619" s="2" t="s">
        <v>1941</v>
      </c>
      <c r="E2619" s="2" t="s">
        <v>29</v>
      </c>
      <c r="F2619" s="2" t="s">
        <v>1395</v>
      </c>
      <c r="G2619" s="5">
        <v>-9</v>
      </c>
      <c r="H2619" s="5">
        <v>22.4</v>
      </c>
      <c r="I2619" s="5">
        <v>-201.6</v>
      </c>
      <c r="J2619" s="5">
        <v>-326985.67000000004</v>
      </c>
      <c r="K2619" s="5" t="str" cm="1">
        <f t="array" ref="K2619">_xlfn.LET(_xlpm.d,UPPER(TRIM(CLEAN(SUBSTITUTE(F2619,CHAR(160),"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20" spans="2:11" x14ac:dyDescent="0.25">
      <c r="B2620" s="21">
        <v>45937</v>
      </c>
      <c r="C2620" s="2" t="s">
        <v>1</v>
      </c>
      <c r="D2620" s="2" t="s">
        <v>1942</v>
      </c>
      <c r="E2620" s="2" t="s">
        <v>27</v>
      </c>
      <c r="F2620" s="2" t="s">
        <v>1395</v>
      </c>
      <c r="G2620" s="5">
        <v>-5</v>
      </c>
      <c r="H2620" s="5">
        <v>22.4</v>
      </c>
      <c r="I2620" s="5">
        <v>-112</v>
      </c>
      <c r="J2620" s="5">
        <v>-327097.67000000004</v>
      </c>
      <c r="K2620" s="5" t="str" cm="1">
        <f t="array" ref="K2620">_xlfn.LET(_xlpm.d,UPPER(TRIM(CLEAN(SUBSTITUTE(F2620,CHAR(160),"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21" spans="2:11" x14ac:dyDescent="0.25">
      <c r="B2621" s="21">
        <v>45937</v>
      </c>
      <c r="C2621" s="2" t="s">
        <v>1</v>
      </c>
      <c r="D2621" s="2" t="s">
        <v>471</v>
      </c>
      <c r="E2621" s="2" t="s">
        <v>60</v>
      </c>
      <c r="F2621" s="2" t="s">
        <v>1395</v>
      </c>
      <c r="G2621" s="5">
        <v>-4</v>
      </c>
      <c r="H2621" s="5">
        <v>22.4</v>
      </c>
      <c r="I2621" s="5">
        <v>-89.6</v>
      </c>
      <c r="J2621" s="5">
        <v>-327187.27</v>
      </c>
      <c r="K2621" s="5" t="str" cm="1">
        <f t="array" ref="K2621">_xlfn.LET(_xlpm.d,UPPER(TRIM(CLEAN(SUBSTITUTE(F2621,CHAR(160),"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22" spans="2:11" x14ac:dyDescent="0.25">
      <c r="B2622" s="21">
        <v>45937</v>
      </c>
      <c r="C2622" s="2" t="s">
        <v>1</v>
      </c>
      <c r="D2622" s="2" t="s">
        <v>1124</v>
      </c>
      <c r="E2622" s="2" t="s">
        <v>9</v>
      </c>
      <c r="F2622" s="2" t="s">
        <v>1395</v>
      </c>
      <c r="G2622" s="5">
        <v>-8</v>
      </c>
      <c r="H2622" s="5">
        <v>22.4</v>
      </c>
      <c r="I2622" s="5">
        <v>-179.2</v>
      </c>
      <c r="J2622" s="5">
        <v>-327366.47000000003</v>
      </c>
      <c r="K2622" s="5" t="str" cm="1">
        <f t="array" ref="K2622">_xlfn.LET(_xlpm.d,UPPER(TRIM(CLEAN(SUBSTITUTE(F2622,CHAR(160),"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23" spans="2:11" x14ac:dyDescent="0.25">
      <c r="B2623" s="21">
        <v>45938</v>
      </c>
      <c r="C2623" s="2" t="s">
        <v>1</v>
      </c>
      <c r="D2623" s="2" t="s">
        <v>473</v>
      </c>
      <c r="E2623" s="2" t="s">
        <v>446</v>
      </c>
      <c r="F2623" s="2" t="s">
        <v>1395</v>
      </c>
      <c r="G2623" s="5">
        <v>-7</v>
      </c>
      <c r="H2623" s="5">
        <v>22.4</v>
      </c>
      <c r="I2623" s="5">
        <v>-156.80000000000001</v>
      </c>
      <c r="J2623" s="5">
        <v>-327523.27</v>
      </c>
      <c r="K2623" s="5" t="str" cm="1">
        <f t="array" ref="K2623">_xlfn.LET(_xlpm.d,UPPER(TRIM(CLEAN(SUBSTITUTE(F2623,CHAR(160),"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24" spans="2:11" x14ac:dyDescent="0.25">
      <c r="B2624" s="21">
        <v>45938</v>
      </c>
      <c r="C2624" s="2" t="s">
        <v>1</v>
      </c>
      <c r="D2624" s="2" t="s">
        <v>1943</v>
      </c>
      <c r="E2624" s="2" t="s">
        <v>159</v>
      </c>
      <c r="F2624" s="2" t="s">
        <v>1395</v>
      </c>
      <c r="G2624" s="5">
        <v>-15</v>
      </c>
      <c r="H2624" s="5">
        <v>22.4</v>
      </c>
      <c r="I2624" s="5">
        <v>-336</v>
      </c>
      <c r="J2624" s="5">
        <v>-327859.27</v>
      </c>
      <c r="K2624" s="5" t="str" cm="1">
        <f t="array" ref="K2624">_xlfn.LET(_xlpm.d,UPPER(TRIM(CLEAN(SUBSTITUTE(F2624,CHAR(160),"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25" spans="2:11" x14ac:dyDescent="0.25">
      <c r="B2625" s="21">
        <v>45938</v>
      </c>
      <c r="C2625" s="2" t="s">
        <v>1</v>
      </c>
      <c r="D2625" s="2" t="s">
        <v>1125</v>
      </c>
      <c r="E2625" s="2" t="s">
        <v>807</v>
      </c>
      <c r="F2625" s="2" t="s">
        <v>1395</v>
      </c>
      <c r="G2625" s="5">
        <v>-2</v>
      </c>
      <c r="H2625" s="5">
        <v>21.3</v>
      </c>
      <c r="I2625" s="5">
        <v>-42.6</v>
      </c>
      <c r="J2625" s="5">
        <v>-327901.87</v>
      </c>
      <c r="K2625" s="5" t="str" cm="1">
        <f t="array" ref="K2625">_xlfn.LET(_xlpm.d,UPPER(TRIM(CLEAN(SUBSTITUTE(F2625,CHAR(160),"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26" spans="2:11" x14ac:dyDescent="0.25">
      <c r="B2626" s="21">
        <v>45938</v>
      </c>
      <c r="C2626" s="2" t="s">
        <v>1</v>
      </c>
      <c r="D2626" s="2" t="s">
        <v>262</v>
      </c>
      <c r="E2626" s="2" t="s">
        <v>244</v>
      </c>
      <c r="F2626" s="2" t="s">
        <v>1395</v>
      </c>
      <c r="G2626" s="5">
        <v>-6</v>
      </c>
      <c r="H2626" s="5">
        <v>22.4</v>
      </c>
      <c r="I2626" s="5">
        <v>-134.4</v>
      </c>
      <c r="J2626" s="5">
        <v>-328036.27</v>
      </c>
      <c r="K2626" s="5" t="str" cm="1">
        <f t="array" ref="K2626">_xlfn.LET(_xlpm.d,UPPER(TRIM(CLEAN(SUBSTITUTE(F2626,CHAR(160),"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27" spans="2:11" x14ac:dyDescent="0.25">
      <c r="B2627" s="21">
        <v>45939</v>
      </c>
      <c r="C2627" s="2" t="s">
        <v>1</v>
      </c>
      <c r="D2627" s="2" t="s">
        <v>1944</v>
      </c>
      <c r="E2627" s="2" t="s">
        <v>99</v>
      </c>
      <c r="F2627" s="2" t="s">
        <v>1393</v>
      </c>
      <c r="G2627" s="5">
        <v>-4</v>
      </c>
      <c r="H2627" s="5">
        <v>22.4</v>
      </c>
      <c r="I2627" s="5">
        <v>-89.6</v>
      </c>
      <c r="J2627" s="5">
        <v>-328125.87</v>
      </c>
      <c r="K2627" s="5" t="str" cm="1">
        <f t="array" ref="K2627">_xlfn.LET(_xlpm.d,UPPER(TRIM(CLEAN(SUBSTITUTE(F2627,CHAR(160),"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28" spans="2:11" x14ac:dyDescent="0.25">
      <c r="B2628" s="21">
        <v>45939</v>
      </c>
      <c r="C2628" s="2" t="s">
        <v>1</v>
      </c>
      <c r="D2628" s="2" t="s">
        <v>1945</v>
      </c>
      <c r="E2628" s="2" t="s">
        <v>163</v>
      </c>
      <c r="F2628" s="2" t="s">
        <v>1395</v>
      </c>
      <c r="G2628" s="5">
        <v>-17</v>
      </c>
      <c r="H2628" s="5">
        <v>22.4</v>
      </c>
      <c r="I2628" s="5">
        <v>-380.8</v>
      </c>
      <c r="J2628" s="5">
        <v>-328506.67</v>
      </c>
      <c r="K2628" s="5" t="str" cm="1">
        <f t="array" ref="K2628">_xlfn.LET(_xlpm.d,UPPER(TRIM(CLEAN(SUBSTITUTE(F2628,CHAR(160),"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29" spans="2:11" x14ac:dyDescent="0.25">
      <c r="B2629" s="21">
        <v>45939</v>
      </c>
      <c r="C2629" s="2" t="s">
        <v>1</v>
      </c>
      <c r="D2629" s="2" t="s">
        <v>1946</v>
      </c>
      <c r="E2629" s="2" t="s">
        <v>791</v>
      </c>
      <c r="F2629" s="2" t="s">
        <v>1395</v>
      </c>
      <c r="G2629" s="5">
        <v>-3</v>
      </c>
      <c r="H2629" s="5">
        <v>22.4</v>
      </c>
      <c r="I2629" s="5">
        <v>-67.2</v>
      </c>
      <c r="J2629" s="5">
        <v>-328573.87</v>
      </c>
      <c r="K2629" s="5" t="str" cm="1">
        <f t="array" ref="K2629">_xlfn.LET(_xlpm.d,UPPER(TRIM(CLEAN(SUBSTITUTE(F2629,CHAR(160),"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30" spans="2:11" x14ac:dyDescent="0.25">
      <c r="B2630" s="21">
        <v>45939</v>
      </c>
      <c r="C2630" s="2" t="s">
        <v>1</v>
      </c>
      <c r="D2630" s="2" t="s">
        <v>1128</v>
      </c>
      <c r="E2630" s="2" t="s">
        <v>324</v>
      </c>
      <c r="F2630" s="2" t="s">
        <v>1395</v>
      </c>
      <c r="G2630" s="5">
        <v>-39</v>
      </c>
      <c r="H2630" s="5">
        <v>21.2</v>
      </c>
      <c r="I2630" s="5">
        <v>-826.8</v>
      </c>
      <c r="J2630" s="5">
        <v>-329400.67</v>
      </c>
      <c r="K2630" s="5" t="str" cm="1">
        <f t="array" ref="K2630">_xlfn.LET(_xlpm.d,UPPER(TRIM(CLEAN(SUBSTITUTE(F2630,CHAR(160),"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31" spans="2:11" x14ac:dyDescent="0.25">
      <c r="B2631" s="21">
        <v>45940</v>
      </c>
      <c r="C2631" s="2" t="s">
        <v>1</v>
      </c>
      <c r="D2631" s="2" t="s">
        <v>475</v>
      </c>
      <c r="E2631" s="2" t="s">
        <v>24</v>
      </c>
      <c r="F2631" s="2" t="s">
        <v>1395</v>
      </c>
      <c r="G2631" s="5">
        <v>-7</v>
      </c>
      <c r="H2631" s="5">
        <v>22.4</v>
      </c>
      <c r="I2631" s="5">
        <v>-156.80000000000001</v>
      </c>
      <c r="J2631" s="5">
        <v>-329557.46999999997</v>
      </c>
      <c r="K2631" s="5" t="str" cm="1">
        <f t="array" ref="K2631">_xlfn.LET(_xlpm.d,UPPER(TRIM(CLEAN(SUBSTITUTE(F2631,CHAR(160),"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32" spans="2:11" x14ac:dyDescent="0.25">
      <c r="B2632" s="21">
        <v>45940</v>
      </c>
      <c r="C2632" s="2" t="s">
        <v>1</v>
      </c>
      <c r="D2632" s="2" t="s">
        <v>319</v>
      </c>
      <c r="E2632" s="2" t="s">
        <v>143</v>
      </c>
      <c r="F2632" s="2" t="s">
        <v>1393</v>
      </c>
      <c r="G2632" s="5">
        <v>-5</v>
      </c>
      <c r="H2632" s="5">
        <v>21.2</v>
      </c>
      <c r="I2632" s="5">
        <v>-106</v>
      </c>
      <c r="J2632" s="5">
        <v>-329663.46999999997</v>
      </c>
      <c r="K2632" s="5" t="str" cm="1">
        <f t="array" ref="K2632">_xlfn.LET(_xlpm.d,UPPER(TRIM(CLEAN(SUBSTITUTE(F2632,CHAR(160),"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33" spans="2:11" x14ac:dyDescent="0.25">
      <c r="B2633" s="21">
        <v>45940</v>
      </c>
      <c r="C2633" s="2" t="s">
        <v>1</v>
      </c>
      <c r="D2633" s="2" t="s">
        <v>1947</v>
      </c>
      <c r="E2633" s="2" t="s">
        <v>9</v>
      </c>
      <c r="F2633" s="2" t="s">
        <v>1395</v>
      </c>
      <c r="G2633" s="5">
        <v>-22</v>
      </c>
      <c r="H2633" s="5">
        <v>22.4</v>
      </c>
      <c r="I2633" s="5">
        <v>-492.8</v>
      </c>
      <c r="J2633" s="5">
        <v>-330156.26999999996</v>
      </c>
      <c r="K2633" s="5" t="str" cm="1">
        <f t="array" ref="K2633">_xlfn.LET(_xlpm.d,UPPER(TRIM(CLEAN(SUBSTITUTE(F2633,CHAR(160),"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34" spans="2:11" x14ac:dyDescent="0.25">
      <c r="B2634" s="21">
        <v>45940</v>
      </c>
      <c r="C2634" s="2" t="s">
        <v>1</v>
      </c>
      <c r="D2634" s="2" t="s">
        <v>1948</v>
      </c>
      <c r="E2634" s="2" t="s">
        <v>76</v>
      </c>
      <c r="F2634" s="2" t="s">
        <v>1395</v>
      </c>
      <c r="G2634" s="5">
        <v>-8</v>
      </c>
      <c r="H2634" s="5">
        <v>22.4</v>
      </c>
      <c r="I2634" s="5">
        <v>-179.2</v>
      </c>
      <c r="J2634" s="5">
        <v>-330335.46999999997</v>
      </c>
      <c r="K2634" s="5" t="str" cm="1">
        <f t="array" ref="K2634">_xlfn.LET(_xlpm.d,UPPER(TRIM(CLEAN(SUBSTITUTE(F2634,CHAR(160),"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35" spans="2:11" x14ac:dyDescent="0.25">
      <c r="B2635" s="21">
        <v>45940</v>
      </c>
      <c r="C2635" s="2" t="s">
        <v>1</v>
      </c>
      <c r="D2635" s="2" t="s">
        <v>1949</v>
      </c>
      <c r="E2635" s="2" t="s">
        <v>202</v>
      </c>
      <c r="F2635" s="2" t="s">
        <v>1395</v>
      </c>
      <c r="G2635" s="5">
        <v>-12</v>
      </c>
      <c r="H2635" s="5">
        <v>22.4</v>
      </c>
      <c r="I2635" s="5">
        <v>-268.8</v>
      </c>
      <c r="J2635" s="5">
        <v>-330604.26999999996</v>
      </c>
      <c r="K2635" s="5" t="str" cm="1">
        <f t="array" ref="K2635">_xlfn.LET(_xlpm.d,UPPER(TRIM(CLEAN(SUBSTITUTE(F2635,CHAR(160),"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36" spans="2:11" x14ac:dyDescent="0.25">
      <c r="B2636" s="21">
        <v>45940</v>
      </c>
      <c r="C2636" s="2" t="s">
        <v>1</v>
      </c>
      <c r="D2636" s="2" t="s">
        <v>1950</v>
      </c>
      <c r="E2636" s="2" t="s">
        <v>304</v>
      </c>
      <c r="F2636" s="2" t="s">
        <v>1393</v>
      </c>
      <c r="G2636" s="5">
        <v>-1</v>
      </c>
      <c r="H2636" s="5">
        <v>21.2</v>
      </c>
      <c r="I2636" s="5">
        <v>-21.2</v>
      </c>
      <c r="J2636" s="5">
        <v>-330625.46999999997</v>
      </c>
      <c r="K2636" s="5" t="str" cm="1">
        <f t="array" ref="K2636">_xlfn.LET(_xlpm.d,UPPER(TRIM(CLEAN(SUBSTITUTE(F2636,CHAR(160),"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37" spans="2:11" x14ac:dyDescent="0.25">
      <c r="B2637" s="21">
        <v>45940</v>
      </c>
      <c r="C2637" s="2" t="s">
        <v>1</v>
      </c>
      <c r="D2637" s="2" t="s">
        <v>476</v>
      </c>
      <c r="E2637" s="2" t="s">
        <v>3</v>
      </c>
      <c r="F2637" s="2" t="s">
        <v>1393</v>
      </c>
      <c r="G2637" s="5">
        <v>-3</v>
      </c>
      <c r="H2637" s="5">
        <v>21.2</v>
      </c>
      <c r="I2637" s="5">
        <v>-63.6</v>
      </c>
      <c r="J2637" s="5">
        <v>-330689.06999999995</v>
      </c>
      <c r="K2637" s="5" t="str" cm="1">
        <f t="array" ref="K2637">_xlfn.LET(_xlpm.d,UPPER(TRIM(CLEAN(SUBSTITUTE(F2637,CHAR(160),"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38" spans="2:11" x14ac:dyDescent="0.25">
      <c r="B2638" s="21">
        <v>45940</v>
      </c>
      <c r="C2638" s="2" t="s">
        <v>1</v>
      </c>
      <c r="D2638" s="2" t="s">
        <v>1129</v>
      </c>
      <c r="E2638" s="2" t="s">
        <v>1130</v>
      </c>
      <c r="F2638" s="2" t="s">
        <v>1395</v>
      </c>
      <c r="G2638" s="5">
        <v>-30</v>
      </c>
      <c r="H2638" s="5">
        <v>22.4</v>
      </c>
      <c r="I2638" s="5">
        <v>-672</v>
      </c>
      <c r="J2638" s="5">
        <v>-331361.06999999995</v>
      </c>
      <c r="K2638" s="5" t="str" cm="1">
        <f t="array" ref="K2638">_xlfn.LET(_xlpm.d,UPPER(TRIM(CLEAN(SUBSTITUTE(F2638,CHAR(160),"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39" spans="2:11" x14ac:dyDescent="0.25">
      <c r="B2639" s="21">
        <v>45943</v>
      </c>
      <c r="C2639" s="2" t="s">
        <v>1</v>
      </c>
      <c r="D2639" s="2" t="s">
        <v>263</v>
      </c>
      <c r="E2639" s="2" t="s">
        <v>68</v>
      </c>
      <c r="F2639" s="2" t="s">
        <v>1395</v>
      </c>
      <c r="G2639" s="5">
        <v>-4</v>
      </c>
      <c r="H2639" s="5">
        <v>22.4</v>
      </c>
      <c r="I2639" s="5">
        <v>-89.6</v>
      </c>
      <c r="J2639" s="5">
        <v>-331450.66999999993</v>
      </c>
      <c r="K2639" s="5" t="str" cm="1">
        <f t="array" ref="K2639">_xlfn.LET(_xlpm.d,UPPER(TRIM(CLEAN(SUBSTITUTE(F2639,CHAR(160),"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40" spans="2:11" x14ac:dyDescent="0.25">
      <c r="B2640" s="21">
        <v>45943</v>
      </c>
      <c r="C2640" s="2" t="s">
        <v>1</v>
      </c>
      <c r="D2640" s="2" t="s">
        <v>1951</v>
      </c>
      <c r="E2640" s="2" t="s">
        <v>465</v>
      </c>
      <c r="F2640" s="2" t="s">
        <v>1395</v>
      </c>
      <c r="G2640" s="5">
        <v>-7</v>
      </c>
      <c r="H2640" s="5">
        <v>22.4</v>
      </c>
      <c r="I2640" s="5">
        <v>-156.80000000000001</v>
      </c>
      <c r="J2640" s="5">
        <v>-331607.46999999991</v>
      </c>
      <c r="K2640" s="5" t="str" cm="1">
        <f t="array" ref="K2640">_xlfn.LET(_xlpm.d,UPPER(TRIM(CLEAN(SUBSTITUTE(F2640,CHAR(160),"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41" spans="2:11" x14ac:dyDescent="0.25">
      <c r="B2641" s="21">
        <v>45944</v>
      </c>
      <c r="C2641" s="2" t="s">
        <v>1</v>
      </c>
      <c r="D2641" s="2" t="s">
        <v>1952</v>
      </c>
      <c r="E2641" s="2" t="s">
        <v>446</v>
      </c>
      <c r="F2641" s="2" t="s">
        <v>1395</v>
      </c>
      <c r="G2641" s="5">
        <v>-2</v>
      </c>
      <c r="H2641" s="5">
        <v>22.4</v>
      </c>
      <c r="I2641" s="5">
        <v>-44.8</v>
      </c>
      <c r="J2641" s="5">
        <v>-331652.2699999999</v>
      </c>
      <c r="K2641" s="5" t="str" cm="1">
        <f t="array" ref="K2641">_xlfn.LET(_xlpm.d,UPPER(TRIM(CLEAN(SUBSTITUTE(F2641,CHAR(160),"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42" spans="2:11" x14ac:dyDescent="0.25">
      <c r="B2642" s="21">
        <v>45944</v>
      </c>
      <c r="C2642" s="2" t="s">
        <v>1</v>
      </c>
      <c r="D2642" s="2" t="s">
        <v>1953</v>
      </c>
      <c r="E2642" s="2" t="s">
        <v>1611</v>
      </c>
      <c r="F2642" s="2" t="s">
        <v>1954</v>
      </c>
      <c r="G2642" s="5">
        <v>-1</v>
      </c>
      <c r="H2642" s="5">
        <v>21.2</v>
      </c>
      <c r="I2642" s="5">
        <v>-21.2</v>
      </c>
      <c r="J2642" s="5">
        <v>-331673.46999999991</v>
      </c>
      <c r="K2642" s="5" t="str" cm="1">
        <f t="array" ref="K2642">_xlfn.LET(_xlpm.d,UPPER(TRIM(CLEAN(SUBSTITUTE(F2642,CHAR(160),"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43" spans="2:11" x14ac:dyDescent="0.25">
      <c r="B2643" s="21">
        <v>45944</v>
      </c>
      <c r="C2643" s="2" t="s">
        <v>1</v>
      </c>
      <c r="D2643" s="2" t="s">
        <v>1955</v>
      </c>
      <c r="E2643" s="2" t="s">
        <v>92</v>
      </c>
      <c r="F2643" s="2" t="s">
        <v>1395</v>
      </c>
      <c r="G2643" s="5">
        <v>-3</v>
      </c>
      <c r="H2643" s="5">
        <v>22.4</v>
      </c>
      <c r="I2643" s="5">
        <v>-67.2</v>
      </c>
      <c r="J2643" s="5">
        <v>-331740.66999999993</v>
      </c>
      <c r="K2643" s="5" t="str" cm="1">
        <f t="array" ref="K2643">_xlfn.LET(_xlpm.d,UPPER(TRIM(CLEAN(SUBSTITUTE(F2643,CHAR(160),"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44" spans="2:11" x14ac:dyDescent="0.25">
      <c r="B2644" s="21">
        <v>45944</v>
      </c>
      <c r="C2644" s="2" t="s">
        <v>1</v>
      </c>
      <c r="D2644" s="2" t="s">
        <v>1956</v>
      </c>
      <c r="E2644" s="2" t="s">
        <v>32</v>
      </c>
      <c r="F2644" s="2" t="s">
        <v>1395</v>
      </c>
      <c r="G2644" s="5">
        <v>-2</v>
      </c>
      <c r="H2644" s="5">
        <v>22.4</v>
      </c>
      <c r="I2644" s="5">
        <v>-44.8</v>
      </c>
      <c r="J2644" s="5">
        <v>-331785.46999999991</v>
      </c>
      <c r="K2644" s="5" t="str" cm="1">
        <f t="array" ref="K2644">_xlfn.LET(_xlpm.d,UPPER(TRIM(CLEAN(SUBSTITUTE(F2644,CHAR(160),"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45" spans="2:11" x14ac:dyDescent="0.25">
      <c r="B2645" s="21">
        <v>45944</v>
      </c>
      <c r="C2645" s="2" t="s">
        <v>1</v>
      </c>
      <c r="D2645" s="2" t="s">
        <v>477</v>
      </c>
      <c r="E2645" s="2" t="s">
        <v>49</v>
      </c>
      <c r="F2645" s="2" t="s">
        <v>1395</v>
      </c>
      <c r="G2645" s="5">
        <v>-14</v>
      </c>
      <c r="H2645" s="5">
        <v>22.4</v>
      </c>
      <c r="I2645" s="5">
        <v>-313.60000000000002</v>
      </c>
      <c r="J2645" s="5">
        <v>-332099.06999999989</v>
      </c>
      <c r="K2645" s="5" t="str" cm="1">
        <f t="array" ref="K2645">_xlfn.LET(_xlpm.d,UPPER(TRIM(CLEAN(SUBSTITUTE(F2645,CHAR(160),"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46" spans="2:11" x14ac:dyDescent="0.25">
      <c r="B2646" s="21">
        <v>45944</v>
      </c>
      <c r="C2646" s="2" t="s">
        <v>1</v>
      </c>
      <c r="D2646" s="2" t="s">
        <v>1957</v>
      </c>
      <c r="E2646" s="2" t="s">
        <v>9</v>
      </c>
      <c r="F2646" s="2" t="s">
        <v>1395</v>
      </c>
      <c r="G2646" s="5">
        <v>-36</v>
      </c>
      <c r="H2646" s="5">
        <v>22.4</v>
      </c>
      <c r="I2646" s="5">
        <v>-806.4</v>
      </c>
      <c r="J2646" s="5">
        <v>-332905.46999999991</v>
      </c>
      <c r="K2646" s="5" t="str" cm="1">
        <f t="array" ref="K2646">_xlfn.LET(_xlpm.d,UPPER(TRIM(CLEAN(SUBSTITUTE(F2646,CHAR(160),"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47" spans="2:11" x14ac:dyDescent="0.25">
      <c r="B2647" s="21">
        <v>45944</v>
      </c>
      <c r="C2647" s="2" t="s">
        <v>1</v>
      </c>
      <c r="D2647" s="2" t="s">
        <v>1958</v>
      </c>
      <c r="E2647" s="2" t="s">
        <v>35</v>
      </c>
      <c r="F2647" s="2" t="s">
        <v>1395</v>
      </c>
      <c r="G2647" s="5">
        <v>-1</v>
      </c>
      <c r="H2647" s="5">
        <v>22.4</v>
      </c>
      <c r="I2647" s="5">
        <v>-22.4</v>
      </c>
      <c r="J2647" s="5">
        <v>-332927.86999999994</v>
      </c>
      <c r="K2647" s="5" t="str" cm="1">
        <f t="array" ref="K2647">_xlfn.LET(_xlpm.d,UPPER(TRIM(CLEAN(SUBSTITUTE(F2647,CHAR(160),"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48" spans="2:11" x14ac:dyDescent="0.25">
      <c r="B2648" s="21">
        <v>45944</v>
      </c>
      <c r="C2648" s="2" t="s">
        <v>1</v>
      </c>
      <c r="D2648" s="2" t="s">
        <v>1959</v>
      </c>
      <c r="E2648" s="2" t="s">
        <v>29</v>
      </c>
      <c r="F2648" s="2" t="s">
        <v>1395</v>
      </c>
      <c r="G2648" s="5">
        <v>-20</v>
      </c>
      <c r="H2648" s="5">
        <v>22.4</v>
      </c>
      <c r="I2648" s="5">
        <v>-448</v>
      </c>
      <c r="J2648" s="5">
        <v>-333375.86999999994</v>
      </c>
      <c r="K2648" s="5" t="str" cm="1">
        <f t="array" ref="K2648">_xlfn.LET(_xlpm.d,UPPER(TRIM(CLEAN(SUBSTITUTE(F2648,CHAR(160),"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49" spans="2:11" x14ac:dyDescent="0.25">
      <c r="B2649" s="21">
        <v>45944</v>
      </c>
      <c r="C2649" s="2" t="s">
        <v>1</v>
      </c>
      <c r="D2649" s="2" t="s">
        <v>264</v>
      </c>
      <c r="E2649" s="2" t="s">
        <v>148</v>
      </c>
      <c r="F2649" s="2" t="s">
        <v>1395</v>
      </c>
      <c r="G2649" s="5">
        <v>-1</v>
      </c>
      <c r="H2649" s="5">
        <v>22.4</v>
      </c>
      <c r="I2649" s="5">
        <v>-22.4</v>
      </c>
      <c r="J2649" s="5">
        <v>-333398.26999999996</v>
      </c>
      <c r="K2649" s="5" t="str" cm="1">
        <f t="array" ref="K2649">_xlfn.LET(_xlpm.d,UPPER(TRIM(CLEAN(SUBSTITUTE(F2649,CHAR(160),"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50" spans="2:11" x14ac:dyDescent="0.25">
      <c r="B2650" s="21">
        <v>45945</v>
      </c>
      <c r="C2650" s="2" t="s">
        <v>1</v>
      </c>
      <c r="D2650" s="2" t="s">
        <v>1960</v>
      </c>
      <c r="E2650" s="2" t="s">
        <v>926</v>
      </c>
      <c r="F2650" s="2" t="s">
        <v>1393</v>
      </c>
      <c r="G2650" s="5">
        <v>-9</v>
      </c>
      <c r="H2650" s="5">
        <v>21.3</v>
      </c>
      <c r="I2650" s="5">
        <v>-191.7</v>
      </c>
      <c r="J2650" s="5">
        <v>-333589.96999999997</v>
      </c>
      <c r="K2650" s="5" t="str" cm="1">
        <f t="array" ref="K2650">_xlfn.LET(_xlpm.d,UPPER(TRIM(CLEAN(SUBSTITUTE(F2650,CHAR(160),"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51" spans="2:11" x14ac:dyDescent="0.25">
      <c r="B2651" s="21">
        <v>45945</v>
      </c>
      <c r="C2651" s="2" t="s">
        <v>1</v>
      </c>
      <c r="D2651" s="2" t="s">
        <v>541</v>
      </c>
      <c r="E2651" s="2" t="s">
        <v>65</v>
      </c>
      <c r="F2651" s="2" t="s">
        <v>1395</v>
      </c>
      <c r="G2651" s="5">
        <v>-2</v>
      </c>
      <c r="H2651" s="5">
        <v>22.4</v>
      </c>
      <c r="I2651" s="5">
        <v>-44.8</v>
      </c>
      <c r="J2651" s="5">
        <v>-333634.76999999996</v>
      </c>
      <c r="K2651" s="5" t="str" cm="1">
        <f t="array" ref="K2651">_xlfn.LET(_xlpm.d,UPPER(TRIM(CLEAN(SUBSTITUTE(F2651,CHAR(160),"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52" spans="2:11" x14ac:dyDescent="0.25">
      <c r="B2652" s="21">
        <v>45946</v>
      </c>
      <c r="C2652" s="2" t="s">
        <v>1</v>
      </c>
      <c r="D2652" s="2" t="s">
        <v>1961</v>
      </c>
      <c r="E2652" s="2" t="s">
        <v>595</v>
      </c>
      <c r="F2652" s="2" t="s">
        <v>1395</v>
      </c>
      <c r="G2652" s="5">
        <v>-9</v>
      </c>
      <c r="H2652" s="5">
        <v>22.4</v>
      </c>
      <c r="I2652" s="5">
        <v>-201.6</v>
      </c>
      <c r="J2652" s="5">
        <v>-333836.36999999994</v>
      </c>
      <c r="K2652" s="5" t="str" cm="1">
        <f t="array" ref="K2652">_xlfn.LET(_xlpm.d,UPPER(TRIM(CLEAN(SUBSTITUTE(F2652,CHAR(160),"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53" spans="2:11" x14ac:dyDescent="0.25">
      <c r="B2653" s="21">
        <v>45946</v>
      </c>
      <c r="C2653" s="2" t="s">
        <v>1</v>
      </c>
      <c r="D2653" s="2" t="s">
        <v>1962</v>
      </c>
      <c r="E2653" s="2" t="s">
        <v>801</v>
      </c>
      <c r="F2653" s="2" t="s">
        <v>1393</v>
      </c>
      <c r="G2653" s="5">
        <v>-2</v>
      </c>
      <c r="H2653" s="5">
        <v>21.99</v>
      </c>
      <c r="I2653" s="5">
        <v>-43.98</v>
      </c>
      <c r="J2653" s="5">
        <v>-333880.34999999992</v>
      </c>
      <c r="K2653" s="5" t="str" cm="1">
        <f t="array" ref="K2653">_xlfn.LET(_xlpm.d,UPPER(TRIM(CLEAN(SUBSTITUTE(F2653,CHAR(160),"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54" spans="2:11" x14ac:dyDescent="0.25">
      <c r="B2654" s="21">
        <v>45946</v>
      </c>
      <c r="C2654" s="2" t="s">
        <v>1</v>
      </c>
      <c r="D2654" s="2" t="s">
        <v>1963</v>
      </c>
      <c r="E2654" s="2" t="s">
        <v>324</v>
      </c>
      <c r="F2654" s="2" t="s">
        <v>1393</v>
      </c>
      <c r="G2654" s="5">
        <v>-11</v>
      </c>
      <c r="H2654" s="5">
        <v>21.2</v>
      </c>
      <c r="I2654" s="5">
        <v>-233.2</v>
      </c>
      <c r="J2654" s="5">
        <v>-334113.54999999993</v>
      </c>
      <c r="K2654" s="5" t="str" cm="1">
        <f t="array" ref="K2654">_xlfn.LET(_xlpm.d,UPPER(TRIM(CLEAN(SUBSTITUTE(F2654,CHAR(160),"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55" spans="2:11" x14ac:dyDescent="0.25">
      <c r="B2655" s="21">
        <v>45946</v>
      </c>
      <c r="C2655" s="2" t="s">
        <v>1</v>
      </c>
      <c r="D2655" s="2" t="s">
        <v>1964</v>
      </c>
      <c r="E2655" s="2" t="s">
        <v>74</v>
      </c>
      <c r="F2655" s="2" t="s">
        <v>1395</v>
      </c>
      <c r="G2655" s="5">
        <v>-6</v>
      </c>
      <c r="H2655" s="5">
        <v>22.4</v>
      </c>
      <c r="I2655" s="5">
        <v>-134.4</v>
      </c>
      <c r="J2655" s="5">
        <v>-334247.94999999995</v>
      </c>
      <c r="K2655" s="5" t="str" cm="1">
        <f t="array" ref="K2655">_xlfn.LET(_xlpm.d,UPPER(TRIM(CLEAN(SUBSTITUTE(F2655,CHAR(160),"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56" spans="2:11" x14ac:dyDescent="0.25">
      <c r="B2656" s="21">
        <v>45946</v>
      </c>
      <c r="C2656" s="2" t="s">
        <v>1</v>
      </c>
      <c r="D2656" s="2" t="s">
        <v>1965</v>
      </c>
      <c r="E2656" s="2" t="s">
        <v>801</v>
      </c>
      <c r="F2656" s="2" t="s">
        <v>1393</v>
      </c>
      <c r="G2656" s="5">
        <v>-4</v>
      </c>
      <c r="H2656" s="5">
        <v>21.99</v>
      </c>
      <c r="I2656" s="5">
        <v>-87.96</v>
      </c>
      <c r="J2656" s="5">
        <v>-334335.90999999997</v>
      </c>
      <c r="K2656" s="5" t="str" cm="1">
        <f t="array" ref="K2656">_xlfn.LET(_xlpm.d,UPPER(TRIM(CLEAN(SUBSTITUTE(F2656,CHAR(160),"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57" spans="2:11" x14ac:dyDescent="0.25">
      <c r="B2657" s="21">
        <v>45947</v>
      </c>
      <c r="C2657" s="2" t="s">
        <v>1</v>
      </c>
      <c r="D2657" s="2" t="s">
        <v>1966</v>
      </c>
      <c r="E2657" s="2" t="s">
        <v>5</v>
      </c>
      <c r="F2657" s="2" t="s">
        <v>1393</v>
      </c>
      <c r="G2657" s="5">
        <v>-19</v>
      </c>
      <c r="H2657" s="5">
        <v>21.2</v>
      </c>
      <c r="I2657" s="5">
        <v>-402.8</v>
      </c>
      <c r="J2657" s="5">
        <v>-334738.70999999996</v>
      </c>
      <c r="K2657" s="5" t="str" cm="1">
        <f t="array" ref="K2657">_xlfn.LET(_xlpm.d,UPPER(TRIM(CLEAN(SUBSTITUTE(F2657,CHAR(160),"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58" spans="2:11" x14ac:dyDescent="0.25">
      <c r="B2658" s="21">
        <v>45947</v>
      </c>
      <c r="C2658" s="2" t="s">
        <v>1</v>
      </c>
      <c r="D2658" s="2" t="s">
        <v>1967</v>
      </c>
      <c r="E2658" s="2" t="s">
        <v>72</v>
      </c>
      <c r="F2658" s="2" t="s">
        <v>1393</v>
      </c>
      <c r="G2658" s="5">
        <v>-1</v>
      </c>
      <c r="H2658" s="5">
        <v>22.4</v>
      </c>
      <c r="I2658" s="5">
        <v>-22.4</v>
      </c>
      <c r="J2658" s="5">
        <v>-334761.11</v>
      </c>
      <c r="K2658" s="5" t="str" cm="1">
        <f t="array" ref="K2658">_xlfn.LET(_xlpm.d,UPPER(TRIM(CLEAN(SUBSTITUTE(F2658,CHAR(160),"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59" spans="2:11" x14ac:dyDescent="0.25">
      <c r="B2659" s="21">
        <v>45947</v>
      </c>
      <c r="C2659" s="2" t="s">
        <v>1</v>
      </c>
      <c r="D2659" s="2" t="s">
        <v>1968</v>
      </c>
      <c r="E2659" s="2" t="s">
        <v>143</v>
      </c>
      <c r="F2659" s="2" t="s">
        <v>1393</v>
      </c>
      <c r="G2659" s="5">
        <v>-1</v>
      </c>
      <c r="H2659" s="5">
        <v>21.2</v>
      </c>
      <c r="I2659" s="5">
        <v>-21.2</v>
      </c>
      <c r="J2659" s="5">
        <v>-334782.31</v>
      </c>
      <c r="K2659" s="5" t="str" cm="1">
        <f t="array" ref="K2659">_xlfn.LET(_xlpm.d,UPPER(TRIM(CLEAN(SUBSTITUTE(F2659,CHAR(160),"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60" spans="2:11" x14ac:dyDescent="0.25">
      <c r="B2660" s="21">
        <v>45947</v>
      </c>
      <c r="C2660" s="2" t="s">
        <v>1</v>
      </c>
      <c r="D2660" s="2" t="s">
        <v>1969</v>
      </c>
      <c r="E2660" s="2" t="s">
        <v>60</v>
      </c>
      <c r="F2660" s="2" t="s">
        <v>1395</v>
      </c>
      <c r="G2660" s="5">
        <v>-8</v>
      </c>
      <c r="H2660" s="5">
        <v>22.4</v>
      </c>
      <c r="I2660" s="5">
        <v>-179.2</v>
      </c>
      <c r="J2660" s="5">
        <v>-334961.51</v>
      </c>
      <c r="K2660" s="5" t="str" cm="1">
        <f t="array" ref="K2660">_xlfn.LET(_xlpm.d,UPPER(TRIM(CLEAN(SUBSTITUTE(F2660,CHAR(160),"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61" spans="2:11" x14ac:dyDescent="0.25">
      <c r="B2661" s="21">
        <v>45947</v>
      </c>
      <c r="C2661" s="2" t="s">
        <v>1</v>
      </c>
      <c r="D2661" s="2" t="s">
        <v>1343</v>
      </c>
      <c r="E2661" s="2" t="s">
        <v>24</v>
      </c>
      <c r="F2661" s="2" t="s">
        <v>1395</v>
      </c>
      <c r="G2661" s="5">
        <v>-3</v>
      </c>
      <c r="H2661" s="5">
        <v>22.4</v>
      </c>
      <c r="I2661" s="5">
        <v>-67.2</v>
      </c>
      <c r="J2661" s="5">
        <v>-335028.71000000002</v>
      </c>
      <c r="K2661" s="5" t="str" cm="1">
        <f t="array" ref="K2661">_xlfn.LET(_xlpm.d,UPPER(TRIM(CLEAN(SUBSTITUTE(F2661,CHAR(160),"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62" spans="2:11" x14ac:dyDescent="0.25">
      <c r="B2662" s="21">
        <v>45947</v>
      </c>
      <c r="C2662" s="2" t="s">
        <v>1</v>
      </c>
      <c r="D2662" s="2" t="s">
        <v>1135</v>
      </c>
      <c r="E2662" s="2" t="s">
        <v>82</v>
      </c>
      <c r="F2662" s="2" t="s">
        <v>1395</v>
      </c>
      <c r="G2662" s="5">
        <v>-5</v>
      </c>
      <c r="H2662" s="5">
        <v>22.4</v>
      </c>
      <c r="I2662" s="5">
        <v>-112</v>
      </c>
      <c r="J2662" s="5">
        <v>-335140.71000000002</v>
      </c>
      <c r="K2662" s="5" t="str" cm="1">
        <f t="array" ref="K2662">_xlfn.LET(_xlpm.d,UPPER(TRIM(CLEAN(SUBSTITUTE(F2662,CHAR(160),"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63" spans="2:11" x14ac:dyDescent="0.25">
      <c r="B2663" s="21">
        <v>45947</v>
      </c>
      <c r="C2663" s="2" t="s">
        <v>1</v>
      </c>
      <c r="D2663" s="2" t="s">
        <v>1970</v>
      </c>
      <c r="E2663" s="2" t="s">
        <v>1397</v>
      </c>
      <c r="F2663" s="2" t="s">
        <v>1393</v>
      </c>
      <c r="G2663" s="5">
        <v>-24</v>
      </c>
      <c r="H2663" s="5">
        <v>22.4</v>
      </c>
      <c r="I2663" s="5">
        <v>-537.6</v>
      </c>
      <c r="J2663" s="5">
        <v>-335678.31</v>
      </c>
      <c r="K2663" s="5" t="str" cm="1">
        <f t="array" ref="K2663">_xlfn.LET(_xlpm.d,UPPER(TRIM(CLEAN(SUBSTITUTE(F2663,CHAR(160),"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64" spans="2:11" x14ac:dyDescent="0.25">
      <c r="B2664" s="21">
        <v>45947</v>
      </c>
      <c r="C2664" s="2" t="s">
        <v>1</v>
      </c>
      <c r="D2664" s="2" t="s">
        <v>1971</v>
      </c>
      <c r="E2664" s="2" t="s">
        <v>1016</v>
      </c>
      <c r="F2664" s="2" t="s">
        <v>1395</v>
      </c>
      <c r="G2664" s="5">
        <v>-50</v>
      </c>
      <c r="H2664" s="5">
        <v>22.4</v>
      </c>
      <c r="I2664" s="5">
        <v>-1120</v>
      </c>
      <c r="J2664" s="5">
        <v>-336798.31</v>
      </c>
      <c r="K2664" s="5" t="str" cm="1">
        <f t="array" ref="K2664">_xlfn.LET(_xlpm.d,UPPER(TRIM(CLEAN(SUBSTITUTE(F2664,CHAR(160),"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65" spans="2:11" x14ac:dyDescent="0.25">
      <c r="B2665" s="21">
        <v>45947</v>
      </c>
      <c r="C2665" s="2" t="s">
        <v>1</v>
      </c>
      <c r="D2665" s="2" t="s">
        <v>1136</v>
      </c>
      <c r="E2665" s="2" t="s">
        <v>829</v>
      </c>
      <c r="F2665" s="2" t="s">
        <v>1395</v>
      </c>
      <c r="G2665" s="5">
        <v>-23</v>
      </c>
      <c r="H2665" s="5">
        <v>22.4</v>
      </c>
      <c r="I2665" s="5">
        <v>-515.20000000000005</v>
      </c>
      <c r="J2665" s="5">
        <v>-337313.51</v>
      </c>
      <c r="K2665" s="5" t="str" cm="1">
        <f t="array" ref="K2665">_xlfn.LET(_xlpm.d,UPPER(TRIM(CLEAN(SUBSTITUTE(F2665,CHAR(160),"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66" spans="2:11" x14ac:dyDescent="0.25">
      <c r="B2666" s="21">
        <v>45947</v>
      </c>
      <c r="C2666" s="2" t="s">
        <v>1</v>
      </c>
      <c r="D2666" s="2" t="s">
        <v>1972</v>
      </c>
      <c r="E2666" s="2" t="s">
        <v>1478</v>
      </c>
      <c r="F2666" s="2" t="s">
        <v>1395</v>
      </c>
      <c r="G2666" s="5">
        <v>-44</v>
      </c>
      <c r="H2666" s="5">
        <v>21.2</v>
      </c>
      <c r="I2666" s="5">
        <v>-932.8</v>
      </c>
      <c r="J2666" s="5">
        <v>-338246.31</v>
      </c>
      <c r="K2666" s="5" t="str" cm="1">
        <f t="array" ref="K2666">_xlfn.LET(_xlpm.d,UPPER(TRIM(CLEAN(SUBSTITUTE(F2666,CHAR(160),"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67" spans="2:11" x14ac:dyDescent="0.25">
      <c r="B2667" s="21">
        <v>45950</v>
      </c>
      <c r="C2667" s="2" t="s">
        <v>1</v>
      </c>
      <c r="D2667" s="2" t="s">
        <v>1973</v>
      </c>
      <c r="E2667" s="2" t="s">
        <v>1384</v>
      </c>
      <c r="F2667" s="2" t="s">
        <v>1393</v>
      </c>
      <c r="G2667" s="5">
        <v>-3</v>
      </c>
      <c r="H2667" s="5">
        <v>17</v>
      </c>
      <c r="I2667" s="5">
        <v>-51</v>
      </c>
      <c r="J2667" s="5">
        <v>-338297.31</v>
      </c>
      <c r="K2667" s="5" t="str" cm="1">
        <f t="array" ref="K2667">_xlfn.LET(_xlpm.d,UPPER(TRIM(CLEAN(SUBSTITUTE(F2667,CHAR(160),"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68" spans="2:11" x14ac:dyDescent="0.25">
      <c r="B2668" s="21">
        <v>45951</v>
      </c>
      <c r="C2668" s="2" t="s">
        <v>1</v>
      </c>
      <c r="D2668" s="2" t="s">
        <v>1974</v>
      </c>
      <c r="E2668" s="2" t="s">
        <v>14</v>
      </c>
      <c r="F2668" s="2" t="s">
        <v>1393</v>
      </c>
      <c r="G2668" s="5">
        <v>-7</v>
      </c>
      <c r="H2668" s="5">
        <v>22.4</v>
      </c>
      <c r="I2668" s="5">
        <v>-156.80000000000001</v>
      </c>
      <c r="J2668" s="5">
        <v>-338454.11</v>
      </c>
      <c r="K2668" s="5" t="str" cm="1">
        <f t="array" ref="K2668">_xlfn.LET(_xlpm.d,UPPER(TRIM(CLEAN(SUBSTITUTE(F2668,CHAR(160),"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69" spans="2:11" x14ac:dyDescent="0.25">
      <c r="B2669" s="21">
        <v>45951</v>
      </c>
      <c r="C2669" s="2" t="s">
        <v>1</v>
      </c>
      <c r="D2669" s="2" t="s">
        <v>1975</v>
      </c>
      <c r="E2669" s="2" t="s">
        <v>29</v>
      </c>
      <c r="F2669" s="2" t="s">
        <v>1393</v>
      </c>
      <c r="G2669" s="5">
        <v>-15</v>
      </c>
      <c r="H2669" s="5">
        <v>22.4</v>
      </c>
      <c r="I2669" s="5">
        <v>-336</v>
      </c>
      <c r="J2669" s="5">
        <v>-338790.11</v>
      </c>
      <c r="K2669" s="5" t="str" cm="1">
        <f t="array" ref="K2669">_xlfn.LET(_xlpm.d,UPPER(TRIM(CLEAN(SUBSTITUTE(F2669,CHAR(160),"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70" spans="2:11" x14ac:dyDescent="0.25">
      <c r="B2670" s="21">
        <v>45951</v>
      </c>
      <c r="C2670" s="2" t="s">
        <v>1</v>
      </c>
      <c r="D2670" s="2" t="s">
        <v>1976</v>
      </c>
      <c r="E2670" s="2" t="s">
        <v>60</v>
      </c>
      <c r="F2670" s="2" t="s">
        <v>1395</v>
      </c>
      <c r="G2670" s="5">
        <v>-11</v>
      </c>
      <c r="H2670" s="5">
        <v>22.4</v>
      </c>
      <c r="I2670" s="5">
        <v>-246.4</v>
      </c>
      <c r="J2670" s="5">
        <v>-339036.51</v>
      </c>
      <c r="K2670" s="5" t="str" cm="1">
        <f t="array" ref="K2670">_xlfn.LET(_xlpm.d,UPPER(TRIM(CLEAN(SUBSTITUTE(F2670,CHAR(160),"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71" spans="2:11" x14ac:dyDescent="0.25">
      <c r="B2671" s="21">
        <v>45951</v>
      </c>
      <c r="C2671" s="2" t="s">
        <v>1</v>
      </c>
      <c r="D2671" s="2" t="s">
        <v>1977</v>
      </c>
      <c r="E2671" s="2" t="s">
        <v>3</v>
      </c>
      <c r="F2671" s="2" t="s">
        <v>1393</v>
      </c>
      <c r="G2671" s="5">
        <v>-16</v>
      </c>
      <c r="H2671" s="5">
        <v>21.2</v>
      </c>
      <c r="I2671" s="5">
        <v>-339.2</v>
      </c>
      <c r="J2671" s="5">
        <v>-339375.71</v>
      </c>
      <c r="K2671" s="5" t="str" cm="1">
        <f t="array" ref="K2671">_xlfn.LET(_xlpm.d,UPPER(TRIM(CLEAN(SUBSTITUTE(F2671,CHAR(160),"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72" spans="2:11" x14ac:dyDescent="0.25">
      <c r="B2672" s="21">
        <v>45951</v>
      </c>
      <c r="C2672" s="2" t="s">
        <v>1</v>
      </c>
      <c r="D2672" s="2" t="s">
        <v>1978</v>
      </c>
      <c r="E2672" s="2" t="s">
        <v>49</v>
      </c>
      <c r="F2672" s="2" t="s">
        <v>1395</v>
      </c>
      <c r="G2672" s="5">
        <v>-13</v>
      </c>
      <c r="H2672" s="5">
        <v>22.4</v>
      </c>
      <c r="I2672" s="5">
        <v>-291.2</v>
      </c>
      <c r="J2672" s="5">
        <v>-339666.91000000003</v>
      </c>
      <c r="K2672" s="5" t="str" cm="1">
        <f t="array" ref="K2672">_xlfn.LET(_xlpm.d,UPPER(TRIM(CLEAN(SUBSTITUTE(F2672,CHAR(160),"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73" spans="2:11" x14ac:dyDescent="0.25">
      <c r="B2673" s="21">
        <v>45953</v>
      </c>
      <c r="C2673" s="2" t="s">
        <v>1</v>
      </c>
      <c r="D2673" s="2" t="s">
        <v>1979</v>
      </c>
      <c r="E2673" s="2" t="s">
        <v>74</v>
      </c>
      <c r="F2673" s="2" t="s">
        <v>1393</v>
      </c>
      <c r="G2673" s="5">
        <v>-7</v>
      </c>
      <c r="H2673" s="5">
        <v>22.4</v>
      </c>
      <c r="I2673" s="5">
        <v>-156.80000000000001</v>
      </c>
      <c r="J2673" s="5">
        <v>-339823.71</v>
      </c>
      <c r="K2673" s="5" t="str" cm="1">
        <f t="array" ref="K2673">_xlfn.LET(_xlpm.d,UPPER(TRIM(CLEAN(SUBSTITUTE(F2673,CHAR(160),"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74" spans="2:11" x14ac:dyDescent="0.25">
      <c r="B2674" s="21">
        <v>45953</v>
      </c>
      <c r="C2674" s="2" t="s">
        <v>1</v>
      </c>
      <c r="D2674" s="2" t="s">
        <v>1980</v>
      </c>
      <c r="E2674" s="2" t="s">
        <v>163</v>
      </c>
      <c r="F2674" s="2" t="s">
        <v>1395</v>
      </c>
      <c r="G2674" s="5">
        <v>-6</v>
      </c>
      <c r="H2674" s="5">
        <v>22.4</v>
      </c>
      <c r="I2674" s="5">
        <v>-134.4</v>
      </c>
      <c r="J2674" s="5">
        <v>-339958.11000000004</v>
      </c>
      <c r="K2674" s="5" t="str" cm="1">
        <f t="array" ref="K2674">_xlfn.LET(_xlpm.d,UPPER(TRIM(CLEAN(SUBSTITUTE(F2674,CHAR(160),"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75" spans="2:11" x14ac:dyDescent="0.25">
      <c r="B2675" s="21">
        <v>45954</v>
      </c>
      <c r="C2675" s="2" t="s">
        <v>1</v>
      </c>
      <c r="D2675" s="2" t="s">
        <v>265</v>
      </c>
      <c r="E2675" s="2" t="s">
        <v>244</v>
      </c>
      <c r="F2675" s="2" t="s">
        <v>1395</v>
      </c>
      <c r="G2675" s="5">
        <v>-30</v>
      </c>
      <c r="H2675" s="5">
        <v>22.4</v>
      </c>
      <c r="I2675" s="5">
        <v>-672</v>
      </c>
      <c r="J2675" s="5">
        <v>-340630.11000000004</v>
      </c>
      <c r="K2675" s="5" t="str" cm="1">
        <f t="array" ref="K2675">_xlfn.LET(_xlpm.d,UPPER(TRIM(CLEAN(SUBSTITUTE(F2675,CHAR(160),"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76" spans="2:11" x14ac:dyDescent="0.25">
      <c r="B2676" s="21">
        <v>45954</v>
      </c>
      <c r="C2676" s="2" t="s">
        <v>1</v>
      </c>
      <c r="D2676" s="2" t="s">
        <v>1981</v>
      </c>
      <c r="E2676" s="2" t="s">
        <v>97</v>
      </c>
      <c r="F2676" s="2" t="s">
        <v>1395</v>
      </c>
      <c r="G2676" s="5">
        <v>-30</v>
      </c>
      <c r="H2676" s="5">
        <v>22.4</v>
      </c>
      <c r="I2676" s="5">
        <v>-672</v>
      </c>
      <c r="J2676" s="5">
        <v>-341302.11000000004</v>
      </c>
      <c r="K2676" s="5" t="str" cm="1">
        <f t="array" ref="K2676">_xlfn.LET(_xlpm.d,UPPER(TRIM(CLEAN(SUBSTITUTE(F2676,CHAR(160),"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77" spans="2:11" x14ac:dyDescent="0.25">
      <c r="B2677" s="21">
        <v>45954</v>
      </c>
      <c r="C2677" s="2" t="s">
        <v>1</v>
      </c>
      <c r="D2677" s="2" t="s">
        <v>1982</v>
      </c>
      <c r="E2677" s="2" t="s">
        <v>72</v>
      </c>
      <c r="F2677" s="2" t="s">
        <v>1395</v>
      </c>
      <c r="G2677" s="5">
        <v>-4</v>
      </c>
      <c r="H2677" s="5">
        <v>22.4</v>
      </c>
      <c r="I2677" s="5">
        <v>-89.6</v>
      </c>
      <c r="J2677" s="5">
        <v>-341391.71</v>
      </c>
      <c r="K2677" s="5" t="str" cm="1">
        <f t="array" ref="K2677">_xlfn.LET(_xlpm.d,UPPER(TRIM(CLEAN(SUBSTITUTE(F2677,CHAR(160),"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78" spans="2:11" x14ac:dyDescent="0.25">
      <c r="B2678" s="21">
        <v>45954</v>
      </c>
      <c r="C2678" s="2" t="s">
        <v>1</v>
      </c>
      <c r="D2678" s="2" t="s">
        <v>701</v>
      </c>
      <c r="E2678" s="2" t="s">
        <v>24</v>
      </c>
      <c r="F2678" s="2" t="s">
        <v>1395</v>
      </c>
      <c r="G2678" s="5">
        <v>-1</v>
      </c>
      <c r="H2678" s="5">
        <v>22.4</v>
      </c>
      <c r="I2678" s="5">
        <v>-22.4</v>
      </c>
      <c r="J2678" s="5">
        <v>-341414.11000000004</v>
      </c>
      <c r="K2678" s="5" t="str" cm="1">
        <f t="array" ref="K2678">_xlfn.LET(_xlpm.d,UPPER(TRIM(CLEAN(SUBSTITUTE(F2678,CHAR(160),"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79" spans="2:11" x14ac:dyDescent="0.25">
      <c r="B2679" s="21">
        <v>45954</v>
      </c>
      <c r="C2679" s="2" t="s">
        <v>1</v>
      </c>
      <c r="D2679" s="2" t="s">
        <v>727</v>
      </c>
      <c r="E2679" s="2" t="s">
        <v>76</v>
      </c>
      <c r="F2679" s="2" t="s">
        <v>1395</v>
      </c>
      <c r="G2679" s="5">
        <v>-2</v>
      </c>
      <c r="H2679" s="5">
        <v>22.4</v>
      </c>
      <c r="I2679" s="5">
        <v>-44.8</v>
      </c>
      <c r="J2679" s="5">
        <v>-341458.91000000003</v>
      </c>
      <c r="K2679" s="5" t="str" cm="1">
        <f t="array" ref="K2679">_xlfn.LET(_xlpm.d,UPPER(TRIM(CLEAN(SUBSTITUTE(F2679,CHAR(160),"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80" spans="2:11" x14ac:dyDescent="0.25">
      <c r="B2680" s="21">
        <v>45954</v>
      </c>
      <c r="C2680" s="2" t="s">
        <v>1</v>
      </c>
      <c r="D2680" s="2" t="s">
        <v>1983</v>
      </c>
      <c r="E2680" s="2" t="s">
        <v>82</v>
      </c>
      <c r="F2680" s="2" t="s">
        <v>1395</v>
      </c>
      <c r="G2680" s="5">
        <v>-3</v>
      </c>
      <c r="H2680" s="5">
        <v>22.4</v>
      </c>
      <c r="I2680" s="5">
        <v>-67.2</v>
      </c>
      <c r="J2680" s="5">
        <v>-341526.11000000004</v>
      </c>
      <c r="K2680" s="5" t="str" cm="1">
        <f t="array" ref="K2680">_xlfn.LET(_xlpm.d,UPPER(TRIM(CLEAN(SUBSTITUTE(F2680,CHAR(160),"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81" spans="2:11" x14ac:dyDescent="0.25">
      <c r="B2681" s="21">
        <v>45954</v>
      </c>
      <c r="C2681" s="2" t="s">
        <v>1</v>
      </c>
      <c r="D2681" s="2" t="s">
        <v>1984</v>
      </c>
      <c r="E2681" s="2" t="s">
        <v>110</v>
      </c>
      <c r="F2681" s="2" t="s">
        <v>1395</v>
      </c>
      <c r="G2681" s="5">
        <v>-11</v>
      </c>
      <c r="H2681" s="5">
        <v>22.4</v>
      </c>
      <c r="I2681" s="5">
        <v>-246.4</v>
      </c>
      <c r="J2681" s="5">
        <v>-341772.51000000007</v>
      </c>
      <c r="K2681" s="5" t="str" cm="1">
        <f t="array" ref="K2681">_xlfn.LET(_xlpm.d,UPPER(TRIM(CLEAN(SUBSTITUTE(F2681,CHAR(160),"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82" spans="2:11" x14ac:dyDescent="0.25">
      <c r="B2682" s="21">
        <v>45954</v>
      </c>
      <c r="C2682" s="2" t="s">
        <v>1</v>
      </c>
      <c r="D2682" s="2" t="s">
        <v>1143</v>
      </c>
      <c r="E2682" s="2" t="s">
        <v>60</v>
      </c>
      <c r="F2682" s="2" t="s">
        <v>1395</v>
      </c>
      <c r="G2682" s="5">
        <v>-2</v>
      </c>
      <c r="H2682" s="5">
        <v>22.4</v>
      </c>
      <c r="I2682" s="5">
        <v>-44.8</v>
      </c>
      <c r="J2682" s="5">
        <v>-341817.31000000006</v>
      </c>
      <c r="K2682" s="5" t="str" cm="1">
        <f t="array" ref="K2682">_xlfn.LET(_xlpm.d,UPPER(TRIM(CLEAN(SUBSTITUTE(F2682,CHAR(160),"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83" spans="2:11" x14ac:dyDescent="0.25">
      <c r="B2683" s="21">
        <v>45954</v>
      </c>
      <c r="C2683" s="2" t="s">
        <v>1</v>
      </c>
      <c r="D2683" s="2" t="s">
        <v>1144</v>
      </c>
      <c r="E2683" s="2" t="s">
        <v>202</v>
      </c>
      <c r="F2683" s="2" t="s">
        <v>1395</v>
      </c>
      <c r="G2683" s="5">
        <v>-17</v>
      </c>
      <c r="H2683" s="5">
        <v>22.4</v>
      </c>
      <c r="I2683" s="5">
        <v>-380.8</v>
      </c>
      <c r="J2683" s="5">
        <v>-342198.11000000004</v>
      </c>
      <c r="K2683" s="5" t="str" cm="1">
        <f t="array" ref="K2683">_xlfn.LET(_xlpm.d,UPPER(TRIM(CLEAN(SUBSTITUTE(F2683,CHAR(160),"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84" spans="2:11" x14ac:dyDescent="0.25">
      <c r="B2684" s="21">
        <v>45957</v>
      </c>
      <c r="C2684" s="2" t="s">
        <v>1</v>
      </c>
      <c r="D2684" s="2" t="s">
        <v>1985</v>
      </c>
      <c r="E2684" s="2" t="s">
        <v>1530</v>
      </c>
      <c r="F2684" s="2" t="s">
        <v>1393</v>
      </c>
      <c r="G2684" s="5">
        <v>-2</v>
      </c>
      <c r="H2684" s="5">
        <v>21.2</v>
      </c>
      <c r="I2684" s="5">
        <v>-42.4</v>
      </c>
      <c r="J2684" s="5">
        <v>-342240.51000000007</v>
      </c>
      <c r="K2684" s="5" t="str" cm="1">
        <f t="array" ref="K2684">_xlfn.LET(_xlpm.d,UPPER(TRIM(CLEAN(SUBSTITUTE(F2684,CHAR(160),"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85" spans="2:11" x14ac:dyDescent="0.25">
      <c r="B2685" s="21">
        <v>45957</v>
      </c>
      <c r="C2685" s="2" t="s">
        <v>1</v>
      </c>
      <c r="D2685" s="2" t="s">
        <v>1986</v>
      </c>
      <c r="E2685" s="2" t="s">
        <v>1384</v>
      </c>
      <c r="F2685" s="2" t="s">
        <v>1393</v>
      </c>
      <c r="G2685" s="5">
        <v>-5</v>
      </c>
      <c r="H2685" s="5">
        <v>17</v>
      </c>
      <c r="I2685" s="5">
        <v>-85</v>
      </c>
      <c r="J2685" s="5">
        <v>-342325.51000000007</v>
      </c>
      <c r="K2685" s="5" t="str" cm="1">
        <f t="array" ref="K2685">_xlfn.LET(_xlpm.d,UPPER(TRIM(CLEAN(SUBSTITUTE(F2685,CHAR(160),"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86" spans="2:11" x14ac:dyDescent="0.25">
      <c r="B2686" s="21">
        <v>45957</v>
      </c>
      <c r="C2686" s="2" t="s">
        <v>1</v>
      </c>
      <c r="D2686" s="2" t="s">
        <v>1145</v>
      </c>
      <c r="E2686" s="2" t="s">
        <v>311</v>
      </c>
      <c r="F2686" s="2" t="s">
        <v>1393</v>
      </c>
      <c r="G2686" s="5">
        <v>-2</v>
      </c>
      <c r="H2686" s="5">
        <v>21.2</v>
      </c>
      <c r="I2686" s="5">
        <v>-42.4</v>
      </c>
      <c r="J2686" s="5">
        <v>-342367.91000000009</v>
      </c>
      <c r="K2686" s="5" t="str" cm="1">
        <f t="array" ref="K2686">_xlfn.LET(_xlpm.d,UPPER(TRIM(CLEAN(SUBSTITUTE(F2686,CHAR(160),"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87" spans="2:11" x14ac:dyDescent="0.25">
      <c r="B2687" s="21">
        <v>45957</v>
      </c>
      <c r="C2687" s="2" t="s">
        <v>1</v>
      </c>
      <c r="D2687" s="2" t="s">
        <v>1987</v>
      </c>
      <c r="E2687" s="2" t="s">
        <v>791</v>
      </c>
      <c r="F2687" s="2" t="s">
        <v>1395</v>
      </c>
      <c r="G2687" s="5">
        <v>-2</v>
      </c>
      <c r="H2687" s="5">
        <v>22.4</v>
      </c>
      <c r="I2687" s="5">
        <v>-44.8</v>
      </c>
      <c r="J2687" s="5">
        <v>-342412.71000000008</v>
      </c>
      <c r="K2687" s="5" t="str" cm="1">
        <f t="array" ref="K2687">_xlfn.LET(_xlpm.d,UPPER(TRIM(CLEAN(SUBSTITUTE(F2687,CHAR(160),"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88" spans="2:11" x14ac:dyDescent="0.25">
      <c r="B2688" s="21">
        <v>45957</v>
      </c>
      <c r="C2688" s="2" t="s">
        <v>1</v>
      </c>
      <c r="D2688" s="2" t="s">
        <v>1146</v>
      </c>
      <c r="E2688" s="2" t="s">
        <v>465</v>
      </c>
      <c r="F2688" s="2" t="s">
        <v>1395</v>
      </c>
      <c r="G2688" s="5">
        <v>-10</v>
      </c>
      <c r="H2688" s="5">
        <v>22.4</v>
      </c>
      <c r="I2688" s="5">
        <v>-224</v>
      </c>
      <c r="J2688" s="5">
        <v>-342636.71000000008</v>
      </c>
      <c r="K2688" s="5" t="str" cm="1">
        <f t="array" ref="K2688">_xlfn.LET(_xlpm.d,UPPER(TRIM(CLEAN(SUBSTITUTE(F2688,CHAR(160),"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89" spans="2:11" x14ac:dyDescent="0.25">
      <c r="B2689" s="21">
        <v>45958</v>
      </c>
      <c r="C2689" s="2" t="s">
        <v>1</v>
      </c>
      <c r="D2689" s="2" t="s">
        <v>1988</v>
      </c>
      <c r="E2689" s="2" t="s">
        <v>852</v>
      </c>
      <c r="F2689" s="2" t="s">
        <v>1393</v>
      </c>
      <c r="G2689" s="5">
        <v>-11</v>
      </c>
      <c r="H2689" s="5">
        <v>21.2</v>
      </c>
      <c r="I2689" s="5">
        <v>-233.2</v>
      </c>
      <c r="J2689" s="5">
        <v>-342869.91000000009</v>
      </c>
      <c r="K2689" s="5" t="str" cm="1">
        <f t="array" ref="K2689">_xlfn.LET(_xlpm.d,UPPER(TRIM(CLEAN(SUBSTITUTE(F2689,CHAR(160),"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90" spans="2:11" x14ac:dyDescent="0.25">
      <c r="B2690" s="21">
        <v>45958</v>
      </c>
      <c r="C2690" s="2" t="s">
        <v>1</v>
      </c>
      <c r="D2690" s="2" t="s">
        <v>266</v>
      </c>
      <c r="E2690" s="2" t="s">
        <v>159</v>
      </c>
      <c r="F2690" s="2" t="s">
        <v>1395</v>
      </c>
      <c r="G2690" s="5">
        <v>-12</v>
      </c>
      <c r="H2690" s="5">
        <v>22.4</v>
      </c>
      <c r="I2690" s="5">
        <v>-268.8</v>
      </c>
      <c r="J2690" s="5">
        <v>-343138.71000000008</v>
      </c>
      <c r="K2690" s="5" t="str" cm="1">
        <f t="array" ref="K2690">_xlfn.LET(_xlpm.d,UPPER(TRIM(CLEAN(SUBSTITUTE(F2690,CHAR(160),"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91" spans="2:11" x14ac:dyDescent="0.25">
      <c r="B2691" s="21">
        <v>45958</v>
      </c>
      <c r="C2691" s="2" t="s">
        <v>1</v>
      </c>
      <c r="D2691" s="2" t="s">
        <v>1989</v>
      </c>
      <c r="E2691" s="2" t="s">
        <v>29</v>
      </c>
      <c r="F2691" s="2" t="s">
        <v>1395</v>
      </c>
      <c r="G2691" s="5">
        <v>-10</v>
      </c>
      <c r="H2691" s="5">
        <v>22.4</v>
      </c>
      <c r="I2691" s="5">
        <v>-224</v>
      </c>
      <c r="J2691" s="5">
        <v>-343362.71000000008</v>
      </c>
      <c r="K2691" s="5" t="str" cm="1">
        <f t="array" ref="K2691">_xlfn.LET(_xlpm.d,UPPER(TRIM(CLEAN(SUBSTITUTE(F2691,CHAR(160),"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92" spans="2:11" x14ac:dyDescent="0.25">
      <c r="B2692" s="21">
        <v>45958</v>
      </c>
      <c r="C2692" s="2" t="s">
        <v>1</v>
      </c>
      <c r="D2692" s="2" t="s">
        <v>1990</v>
      </c>
      <c r="E2692" s="2" t="s">
        <v>3</v>
      </c>
      <c r="F2692" s="2" t="s">
        <v>1393</v>
      </c>
      <c r="G2692" s="5">
        <v>-5</v>
      </c>
      <c r="H2692" s="5">
        <v>20</v>
      </c>
      <c r="I2692" s="5">
        <v>-100</v>
      </c>
      <c r="J2692" s="5">
        <v>-343462.71000000008</v>
      </c>
      <c r="K2692" s="5" t="str" cm="1">
        <f t="array" ref="K2692">_xlfn.LET(_xlpm.d,UPPER(TRIM(CLEAN(SUBSTITUTE(F2692,CHAR(160),"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93" spans="2:11" x14ac:dyDescent="0.25">
      <c r="B2693" s="21">
        <v>45958</v>
      </c>
      <c r="C2693" s="2" t="s">
        <v>1</v>
      </c>
      <c r="D2693" s="2" t="s">
        <v>1991</v>
      </c>
      <c r="E2693" s="2" t="s">
        <v>3</v>
      </c>
      <c r="F2693" s="2" t="s">
        <v>1393</v>
      </c>
      <c r="G2693" s="5">
        <v>-8</v>
      </c>
      <c r="H2693" s="5">
        <v>20</v>
      </c>
      <c r="I2693" s="5">
        <v>-160</v>
      </c>
      <c r="J2693" s="5">
        <v>-343622.71000000008</v>
      </c>
      <c r="K2693" s="5" t="str" cm="1">
        <f t="array" ref="K2693">_xlfn.LET(_xlpm.d,UPPER(TRIM(CLEAN(SUBSTITUTE(F2693,CHAR(160),"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94" spans="2:11" x14ac:dyDescent="0.25">
      <c r="B2694" s="21">
        <v>45958</v>
      </c>
      <c r="C2694" s="2" t="s">
        <v>1</v>
      </c>
      <c r="D2694" s="2" t="s">
        <v>1992</v>
      </c>
      <c r="E2694" s="2" t="s">
        <v>89</v>
      </c>
      <c r="F2694" s="2" t="s">
        <v>1395</v>
      </c>
      <c r="G2694" s="5">
        <v>-8</v>
      </c>
      <c r="H2694" s="5">
        <v>22.4</v>
      </c>
      <c r="I2694" s="5">
        <v>-179.2</v>
      </c>
      <c r="J2694" s="5">
        <v>-343801.91000000009</v>
      </c>
      <c r="K2694" s="5" t="str" cm="1">
        <f t="array" ref="K2694">_xlfn.LET(_xlpm.d,UPPER(TRIM(CLEAN(SUBSTITUTE(F2694,CHAR(160),"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95" spans="2:11" x14ac:dyDescent="0.25">
      <c r="B2695" s="21">
        <v>45958</v>
      </c>
      <c r="C2695" s="2" t="s">
        <v>1</v>
      </c>
      <c r="D2695" s="2" t="s">
        <v>482</v>
      </c>
      <c r="E2695" s="2" t="s">
        <v>446</v>
      </c>
      <c r="F2695" s="2" t="s">
        <v>1395</v>
      </c>
      <c r="G2695" s="5">
        <v>-10</v>
      </c>
      <c r="H2695" s="5">
        <v>22.4</v>
      </c>
      <c r="I2695" s="5">
        <v>-224</v>
      </c>
      <c r="J2695" s="5">
        <v>-344025.91000000009</v>
      </c>
      <c r="K2695" s="5" t="str" cm="1">
        <f t="array" ref="K2695">_xlfn.LET(_xlpm.d,UPPER(TRIM(CLEAN(SUBSTITUTE(F2695,CHAR(160),"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96" spans="2:11" x14ac:dyDescent="0.25">
      <c r="B2696" s="21">
        <v>45958</v>
      </c>
      <c r="C2696" s="2" t="s">
        <v>1</v>
      </c>
      <c r="D2696" s="2" t="s">
        <v>1993</v>
      </c>
      <c r="E2696" s="2" t="s">
        <v>14</v>
      </c>
      <c r="F2696" s="2" t="s">
        <v>1395</v>
      </c>
      <c r="G2696" s="5">
        <v>-31</v>
      </c>
      <c r="H2696" s="5">
        <v>22.4</v>
      </c>
      <c r="I2696" s="5">
        <v>-694.4</v>
      </c>
      <c r="J2696" s="5">
        <v>-344720.31000000011</v>
      </c>
      <c r="K2696" s="5" t="str" cm="1">
        <f t="array" ref="K2696">_xlfn.LET(_xlpm.d,UPPER(TRIM(CLEAN(SUBSTITUTE(F2696,CHAR(160),"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97" spans="2:11" x14ac:dyDescent="0.25">
      <c r="B2697" s="21">
        <v>45959</v>
      </c>
      <c r="C2697" s="2" t="s">
        <v>1</v>
      </c>
      <c r="D2697" s="2" t="s">
        <v>1994</v>
      </c>
      <c r="E2697" s="2" t="s">
        <v>40</v>
      </c>
      <c r="F2697" s="2" t="s">
        <v>1395</v>
      </c>
      <c r="G2697" s="5">
        <v>-11</v>
      </c>
      <c r="H2697" s="5">
        <v>22.4</v>
      </c>
      <c r="I2697" s="5">
        <v>-246.4</v>
      </c>
      <c r="J2697" s="5">
        <v>-344966.71000000014</v>
      </c>
      <c r="K2697" s="5" t="str" cm="1">
        <f t="array" ref="K2697">_xlfn.LET(_xlpm.d,UPPER(TRIM(CLEAN(SUBSTITUTE(F2697,CHAR(160),"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98" spans="2:11" x14ac:dyDescent="0.25">
      <c r="B2698" s="21">
        <v>45959</v>
      </c>
      <c r="C2698" s="2" t="s">
        <v>1</v>
      </c>
      <c r="D2698" s="2" t="s">
        <v>745</v>
      </c>
      <c r="E2698" s="2" t="s">
        <v>129</v>
      </c>
      <c r="F2698" s="2" t="s">
        <v>1395</v>
      </c>
      <c r="G2698" s="5">
        <v>-6</v>
      </c>
      <c r="H2698" s="5">
        <v>22.4</v>
      </c>
      <c r="I2698" s="5">
        <v>-134.4</v>
      </c>
      <c r="J2698" s="5">
        <v>-345101.11000000016</v>
      </c>
      <c r="K2698" s="5" t="str" cm="1">
        <f t="array" ref="K2698">_xlfn.LET(_xlpm.d,UPPER(TRIM(CLEAN(SUBSTITUTE(F2698,CHAR(160),"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699" spans="2:11" x14ac:dyDescent="0.25">
      <c r="B2699" s="21">
        <v>45959</v>
      </c>
      <c r="C2699" s="2" t="s">
        <v>1</v>
      </c>
      <c r="D2699" s="2" t="s">
        <v>1995</v>
      </c>
      <c r="E2699" s="2" t="s">
        <v>65</v>
      </c>
      <c r="F2699" s="2" t="s">
        <v>1395</v>
      </c>
      <c r="G2699" s="5">
        <v>-2</v>
      </c>
      <c r="H2699" s="5">
        <v>22.4</v>
      </c>
      <c r="I2699" s="5">
        <v>-44.8</v>
      </c>
      <c r="J2699" s="5">
        <v>-345145.91000000015</v>
      </c>
      <c r="K2699" s="5" t="str" cm="1">
        <f t="array" ref="K2699">_xlfn.LET(_xlpm.d,UPPER(TRIM(CLEAN(SUBSTITUTE(F2699,CHAR(160),"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00" spans="2:11" x14ac:dyDescent="0.25">
      <c r="B2700" s="21">
        <v>45960</v>
      </c>
      <c r="C2700" s="2" t="s">
        <v>1</v>
      </c>
      <c r="D2700" s="2" t="s">
        <v>794</v>
      </c>
      <c r="E2700" s="2" t="s">
        <v>74</v>
      </c>
      <c r="F2700" s="2" t="s">
        <v>1395</v>
      </c>
      <c r="G2700" s="5">
        <v>-7</v>
      </c>
      <c r="H2700" s="5">
        <v>22.4</v>
      </c>
      <c r="I2700" s="5">
        <v>-156.80000000000001</v>
      </c>
      <c r="J2700" s="5">
        <v>-345302.71000000014</v>
      </c>
      <c r="K2700" s="5" t="str" cm="1">
        <f t="array" ref="K2700">_xlfn.LET(_xlpm.d,UPPER(TRIM(CLEAN(SUBSTITUTE(F2700,CHAR(160),"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01" spans="2:11" x14ac:dyDescent="0.25">
      <c r="B2701" s="21">
        <v>45960</v>
      </c>
      <c r="C2701" s="2" t="s">
        <v>1</v>
      </c>
      <c r="D2701" s="2" t="s">
        <v>1996</v>
      </c>
      <c r="E2701" s="2" t="s">
        <v>433</v>
      </c>
      <c r="F2701" s="2" t="s">
        <v>1395</v>
      </c>
      <c r="G2701" s="5">
        <v>-1</v>
      </c>
      <c r="H2701" s="5">
        <v>22.4</v>
      </c>
      <c r="I2701" s="5">
        <v>-22.4</v>
      </c>
      <c r="J2701" s="5">
        <v>-345325.11000000016</v>
      </c>
      <c r="K2701" s="5" t="str" cm="1">
        <f t="array" ref="K2701">_xlfn.LET(_xlpm.d,UPPER(TRIM(CLEAN(SUBSTITUTE(F2701,CHAR(160),"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02" spans="2:11" x14ac:dyDescent="0.25">
      <c r="B2702" s="21">
        <v>45960</v>
      </c>
      <c r="C2702" s="2" t="s">
        <v>1</v>
      </c>
      <c r="D2702" s="2" t="s">
        <v>1997</v>
      </c>
      <c r="E2702" s="2" t="s">
        <v>99</v>
      </c>
      <c r="F2702" s="2" t="s">
        <v>1395</v>
      </c>
      <c r="G2702" s="5">
        <v>-17</v>
      </c>
      <c r="H2702" s="5">
        <v>22.4</v>
      </c>
      <c r="I2702" s="5">
        <v>-380.8</v>
      </c>
      <c r="J2702" s="5">
        <v>-345705.91000000015</v>
      </c>
      <c r="K2702" s="5" t="str" cm="1">
        <f t="array" ref="K2702">_xlfn.LET(_xlpm.d,UPPER(TRIM(CLEAN(SUBSTITUTE(F2702,CHAR(160),"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03" spans="2:11" x14ac:dyDescent="0.25">
      <c r="B2703" s="21">
        <v>45960</v>
      </c>
      <c r="C2703" s="2" t="s">
        <v>1</v>
      </c>
      <c r="D2703" s="2" t="s">
        <v>728</v>
      </c>
      <c r="E2703" s="2" t="s">
        <v>84</v>
      </c>
      <c r="F2703" s="2" t="s">
        <v>1395</v>
      </c>
      <c r="G2703" s="5">
        <v>-1</v>
      </c>
      <c r="H2703" s="5">
        <v>22.4</v>
      </c>
      <c r="I2703" s="5">
        <v>-22.4</v>
      </c>
      <c r="J2703" s="5">
        <v>-345728.31000000017</v>
      </c>
      <c r="K2703" s="5" t="str" cm="1">
        <f t="array" ref="K2703">_xlfn.LET(_xlpm.d,UPPER(TRIM(CLEAN(SUBSTITUTE(F2703,CHAR(160),"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04" spans="2:11" x14ac:dyDescent="0.25">
      <c r="B2704" s="21">
        <v>45960</v>
      </c>
      <c r="C2704" s="2" t="s">
        <v>1</v>
      </c>
      <c r="D2704" s="2" t="s">
        <v>1152</v>
      </c>
      <c r="E2704" s="2" t="s">
        <v>68</v>
      </c>
      <c r="F2704" s="2" t="s">
        <v>1395</v>
      </c>
      <c r="G2704" s="5">
        <v>-42</v>
      </c>
      <c r="H2704" s="5">
        <v>22.4</v>
      </c>
      <c r="I2704" s="5">
        <v>-940.8</v>
      </c>
      <c r="J2704" s="5">
        <v>-346669.11000000016</v>
      </c>
      <c r="K2704" s="5" t="str" cm="1">
        <f t="array" ref="K2704">_xlfn.LET(_xlpm.d,UPPER(TRIM(CLEAN(SUBSTITUTE(F2704,CHAR(160),"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05" spans="2:11" x14ac:dyDescent="0.25">
      <c r="B2705" s="21">
        <v>45961</v>
      </c>
      <c r="C2705" s="2" t="s">
        <v>1</v>
      </c>
      <c r="D2705" s="2" t="s">
        <v>1998</v>
      </c>
      <c r="E2705" s="2" t="s">
        <v>24</v>
      </c>
      <c r="F2705" s="2" t="s">
        <v>1395</v>
      </c>
      <c r="G2705" s="5">
        <v>-1</v>
      </c>
      <c r="H2705" s="5">
        <v>22.4</v>
      </c>
      <c r="I2705" s="5">
        <v>-22.4</v>
      </c>
      <c r="J2705" s="5">
        <v>-346691.51000000018</v>
      </c>
      <c r="K2705" s="5" t="str" cm="1">
        <f t="array" ref="K2705">_xlfn.LET(_xlpm.d,UPPER(TRIM(CLEAN(SUBSTITUTE(F2705,CHAR(160),"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06" spans="2:11" x14ac:dyDescent="0.25">
      <c r="B2706" s="21">
        <v>45961</v>
      </c>
      <c r="C2706" s="2" t="s">
        <v>1</v>
      </c>
      <c r="D2706" s="2" t="s">
        <v>1155</v>
      </c>
      <c r="E2706" s="2" t="s">
        <v>82</v>
      </c>
      <c r="F2706" s="2" t="s">
        <v>1395</v>
      </c>
      <c r="G2706" s="5">
        <v>-3</v>
      </c>
      <c r="H2706" s="5">
        <v>22.4</v>
      </c>
      <c r="I2706" s="5">
        <v>-67.2</v>
      </c>
      <c r="J2706" s="5">
        <v>-346758.7100000002</v>
      </c>
      <c r="K2706" s="5" t="str" cm="1">
        <f t="array" ref="K2706">_xlfn.LET(_xlpm.d,UPPER(TRIM(CLEAN(SUBSTITUTE(F2706,CHAR(160),"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07" spans="2:11" x14ac:dyDescent="0.25">
      <c r="B2707" s="21">
        <v>45961</v>
      </c>
      <c r="C2707" s="2" t="s">
        <v>1</v>
      </c>
      <c r="D2707" s="2" t="s">
        <v>1999</v>
      </c>
      <c r="E2707" s="2" t="s">
        <v>163</v>
      </c>
      <c r="F2707" s="2" t="s">
        <v>1416</v>
      </c>
      <c r="G2707" s="5">
        <v>-16</v>
      </c>
      <c r="H2707" s="5">
        <v>22.4</v>
      </c>
      <c r="I2707" s="5">
        <v>-358.4</v>
      </c>
      <c r="J2707" s="5">
        <v>-347117.11000000022</v>
      </c>
      <c r="K2707" s="5" t="str" cm="1">
        <f t="array" ref="K2707">_xlfn.LET(_xlpm.d,UPPER(TRIM(CLEAN(SUBSTITUTE(F2707,CHAR(160),"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08" spans="2:11" x14ac:dyDescent="0.25">
      <c r="B2708" s="21">
        <v>45961</v>
      </c>
      <c r="C2708" s="2" t="s">
        <v>1</v>
      </c>
      <c r="D2708" s="2" t="s">
        <v>2000</v>
      </c>
      <c r="E2708" s="2" t="s">
        <v>202</v>
      </c>
      <c r="F2708" s="2" t="s">
        <v>1395</v>
      </c>
      <c r="G2708" s="5">
        <v>-22</v>
      </c>
      <c r="H2708" s="5">
        <v>22.4</v>
      </c>
      <c r="I2708" s="5">
        <v>-492.8</v>
      </c>
      <c r="J2708" s="5">
        <v>-347609.91000000021</v>
      </c>
      <c r="K2708" s="5" t="str" cm="1">
        <f t="array" ref="K2708">_xlfn.LET(_xlpm.d,UPPER(TRIM(CLEAN(SUBSTITUTE(F2708,CHAR(160),"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09" spans="2:11" x14ac:dyDescent="0.25">
      <c r="B2709" s="21">
        <v>45961</v>
      </c>
      <c r="C2709" s="2" t="s">
        <v>1</v>
      </c>
      <c r="D2709" s="2" t="s">
        <v>1156</v>
      </c>
      <c r="E2709" s="2" t="s">
        <v>72</v>
      </c>
      <c r="F2709" s="2" t="s">
        <v>1395</v>
      </c>
      <c r="G2709" s="5">
        <v>-9</v>
      </c>
      <c r="H2709" s="5">
        <v>22.4</v>
      </c>
      <c r="I2709" s="5">
        <v>-201.6</v>
      </c>
      <c r="J2709" s="5">
        <v>-347811.51000000018</v>
      </c>
      <c r="K2709" s="5" t="str" cm="1">
        <f t="array" ref="K2709">_xlfn.LET(_xlpm.d,UPPER(TRIM(CLEAN(SUBSTITUTE(F2709,CHAR(160),"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10" spans="2:11" x14ac:dyDescent="0.25">
      <c r="B2710" s="21">
        <v>45961</v>
      </c>
      <c r="C2710" s="2" t="s">
        <v>1</v>
      </c>
      <c r="D2710" s="2" t="s">
        <v>776</v>
      </c>
      <c r="E2710" s="2" t="s">
        <v>86</v>
      </c>
      <c r="F2710" s="2" t="s">
        <v>1395</v>
      </c>
      <c r="G2710" s="5">
        <v>-10</v>
      </c>
      <c r="H2710" s="5">
        <v>22.4</v>
      </c>
      <c r="I2710" s="5">
        <v>-224</v>
      </c>
      <c r="J2710" s="5">
        <v>-348035.51000000018</v>
      </c>
      <c r="K2710" s="5" t="str" cm="1">
        <f t="array" ref="K2710">_xlfn.LET(_xlpm.d,UPPER(TRIM(CLEAN(SUBSTITUTE(F2710,CHAR(160),"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11" spans="2:11" x14ac:dyDescent="0.25">
      <c r="B2711" s="21">
        <v>45961</v>
      </c>
      <c r="C2711" s="2" t="s">
        <v>1</v>
      </c>
      <c r="D2711" s="2" t="s">
        <v>2001</v>
      </c>
      <c r="E2711" s="2" t="s">
        <v>9</v>
      </c>
      <c r="F2711" s="2" t="s">
        <v>1395</v>
      </c>
      <c r="G2711" s="5">
        <v>-6</v>
      </c>
      <c r="H2711" s="5">
        <v>22.4</v>
      </c>
      <c r="I2711" s="5">
        <v>-134.4</v>
      </c>
      <c r="J2711" s="5">
        <v>-348169.91000000021</v>
      </c>
      <c r="K2711" s="5" t="str" cm="1">
        <f t="array" ref="K2711">_xlfn.LET(_xlpm.d,UPPER(TRIM(CLEAN(SUBSTITUTE(F2711,CHAR(160),"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12" spans="2:11" x14ac:dyDescent="0.25">
      <c r="B2712" s="21">
        <v>45964</v>
      </c>
      <c r="C2712" s="2" t="s">
        <v>1</v>
      </c>
      <c r="D2712" s="2" t="s">
        <v>2002</v>
      </c>
      <c r="E2712" s="2" t="s">
        <v>791</v>
      </c>
      <c r="F2712" s="2" t="s">
        <v>1395</v>
      </c>
      <c r="G2712" s="5">
        <v>-2</v>
      </c>
      <c r="H2712" s="5">
        <v>22.4</v>
      </c>
      <c r="I2712" s="5">
        <v>-44.8</v>
      </c>
      <c r="J2712" s="5">
        <v>-348214.7100000002</v>
      </c>
      <c r="K2712" s="5" t="str" cm="1">
        <f t="array" ref="K2712">_xlfn.LET(_xlpm.d,UPPER(TRIM(CLEAN(SUBSTITUTE(F2712,CHAR(160),"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13" spans="2:11" x14ac:dyDescent="0.25">
      <c r="B2713" s="21">
        <v>45964</v>
      </c>
      <c r="C2713" s="2" t="s">
        <v>1</v>
      </c>
      <c r="D2713" s="2" t="s">
        <v>2003</v>
      </c>
      <c r="E2713" s="2" t="s">
        <v>465</v>
      </c>
      <c r="F2713" s="2" t="s">
        <v>1395</v>
      </c>
      <c r="G2713" s="5">
        <v>-20</v>
      </c>
      <c r="H2713" s="5">
        <v>22.4</v>
      </c>
      <c r="I2713" s="5">
        <v>-448</v>
      </c>
      <c r="J2713" s="5">
        <v>-348662.7100000002</v>
      </c>
      <c r="K2713" s="5" t="str" cm="1">
        <f t="array" ref="K2713">_xlfn.LET(_xlpm.d,UPPER(TRIM(CLEAN(SUBSTITUTE(F2713,CHAR(160),"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14" spans="2:11" x14ac:dyDescent="0.25">
      <c r="B2714" s="21">
        <v>45964</v>
      </c>
      <c r="C2714" s="2" t="s">
        <v>1</v>
      </c>
      <c r="D2714" s="2" t="s">
        <v>2004</v>
      </c>
      <c r="E2714" s="2" t="s">
        <v>53</v>
      </c>
      <c r="F2714" s="2" t="s">
        <v>1395</v>
      </c>
      <c r="G2714" s="5">
        <v>-14</v>
      </c>
      <c r="H2714" s="5">
        <v>22.4</v>
      </c>
      <c r="I2714" s="5">
        <v>-313.60000000000002</v>
      </c>
      <c r="J2714" s="5">
        <v>-348976.31000000017</v>
      </c>
      <c r="K2714" s="5" t="str" cm="1">
        <f t="array" ref="K2714">_xlfn.LET(_xlpm.d,UPPER(TRIM(CLEAN(SUBSTITUTE(F2714,CHAR(160),"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15" spans="2:11" x14ac:dyDescent="0.25">
      <c r="B2715" s="21">
        <v>45965</v>
      </c>
      <c r="C2715" s="2" t="s">
        <v>1</v>
      </c>
      <c r="D2715" s="2" t="s">
        <v>2005</v>
      </c>
      <c r="E2715" s="2" t="s">
        <v>3</v>
      </c>
      <c r="F2715" s="2" t="s">
        <v>1393</v>
      </c>
      <c r="G2715" s="5">
        <v>-1</v>
      </c>
      <c r="H2715" s="5">
        <v>21.2</v>
      </c>
      <c r="I2715" s="5">
        <v>-21.2</v>
      </c>
      <c r="J2715" s="5">
        <v>-348997.51000000018</v>
      </c>
      <c r="K2715" s="5" t="str" cm="1">
        <f t="array" ref="K2715">_xlfn.LET(_xlpm.d,UPPER(TRIM(CLEAN(SUBSTITUTE(F2715,CHAR(160),"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16" spans="2:11" x14ac:dyDescent="0.25">
      <c r="B2716" s="21">
        <v>45965</v>
      </c>
      <c r="C2716" s="2" t="s">
        <v>1</v>
      </c>
      <c r="D2716" s="2" t="s">
        <v>2006</v>
      </c>
      <c r="E2716" s="2" t="s">
        <v>60</v>
      </c>
      <c r="F2716" s="2" t="s">
        <v>1395</v>
      </c>
      <c r="G2716" s="5">
        <v>-7</v>
      </c>
      <c r="H2716" s="5">
        <v>22.4</v>
      </c>
      <c r="I2716" s="5">
        <v>-156.80000000000001</v>
      </c>
      <c r="J2716" s="5">
        <v>-349154.31000000017</v>
      </c>
      <c r="K2716" s="5" t="str" cm="1">
        <f t="array" ref="K2716">_xlfn.LET(_xlpm.d,UPPER(TRIM(CLEAN(SUBSTITUTE(F2716,CHAR(160),"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17" spans="2:11" x14ac:dyDescent="0.25">
      <c r="B2717" s="21">
        <v>45965</v>
      </c>
      <c r="C2717" s="2" t="s">
        <v>1</v>
      </c>
      <c r="D2717" s="2" t="s">
        <v>1160</v>
      </c>
      <c r="E2717" s="2" t="s">
        <v>403</v>
      </c>
      <c r="F2717" s="2" t="s">
        <v>1395</v>
      </c>
      <c r="G2717" s="5">
        <v>-2</v>
      </c>
      <c r="H2717" s="5">
        <v>22.4</v>
      </c>
      <c r="I2717" s="5">
        <v>-44.8</v>
      </c>
      <c r="J2717" s="5">
        <v>-349199.11000000016</v>
      </c>
      <c r="K2717" s="5" t="str" cm="1">
        <f t="array" ref="K2717">_xlfn.LET(_xlpm.d,UPPER(TRIM(CLEAN(SUBSTITUTE(F2717,CHAR(160),"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18" spans="2:11" x14ac:dyDescent="0.25">
      <c r="B2718" s="21">
        <v>45965</v>
      </c>
      <c r="C2718" s="2" t="s">
        <v>1</v>
      </c>
      <c r="D2718" s="2" t="s">
        <v>2007</v>
      </c>
      <c r="E2718" s="2" t="s">
        <v>9</v>
      </c>
      <c r="F2718" s="2" t="s">
        <v>1395</v>
      </c>
      <c r="G2718" s="5">
        <v>-4</v>
      </c>
      <c r="H2718" s="5">
        <v>22.4</v>
      </c>
      <c r="I2718" s="5">
        <v>-89.6</v>
      </c>
      <c r="J2718" s="5">
        <v>-349288.71000000014</v>
      </c>
      <c r="K2718" s="5" t="str" cm="1">
        <f t="array" ref="K2718">_xlfn.LET(_xlpm.d,UPPER(TRIM(CLEAN(SUBSTITUTE(F2718,CHAR(160),"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19" spans="2:11" x14ac:dyDescent="0.25">
      <c r="B2719" s="21">
        <v>45965</v>
      </c>
      <c r="C2719" s="2" t="s">
        <v>1</v>
      </c>
      <c r="D2719" s="2" t="s">
        <v>268</v>
      </c>
      <c r="E2719" s="2" t="s">
        <v>153</v>
      </c>
      <c r="F2719" s="2" t="s">
        <v>1395</v>
      </c>
      <c r="G2719" s="5">
        <v>-4</v>
      </c>
      <c r="H2719" s="5">
        <v>22.4</v>
      </c>
      <c r="I2719" s="5">
        <v>-89.6</v>
      </c>
      <c r="J2719" s="5">
        <v>-349378.31000000011</v>
      </c>
      <c r="K2719" s="5" t="str" cm="1">
        <f t="array" ref="K2719">_xlfn.LET(_xlpm.d,UPPER(TRIM(CLEAN(SUBSTITUTE(F2719,CHAR(160),"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20" spans="2:11" x14ac:dyDescent="0.25">
      <c r="B2720" s="21">
        <v>45965</v>
      </c>
      <c r="C2720" s="2" t="s">
        <v>1</v>
      </c>
      <c r="D2720" s="2" t="s">
        <v>269</v>
      </c>
      <c r="E2720" s="2" t="s">
        <v>29</v>
      </c>
      <c r="F2720" s="2" t="s">
        <v>1395</v>
      </c>
      <c r="G2720" s="5">
        <v>-40</v>
      </c>
      <c r="H2720" s="5">
        <v>22.4</v>
      </c>
      <c r="I2720" s="5">
        <v>-896</v>
      </c>
      <c r="J2720" s="5">
        <v>-350274.31000000011</v>
      </c>
      <c r="K2720" s="5" t="str" cm="1">
        <f t="array" ref="K2720">_xlfn.LET(_xlpm.d,UPPER(TRIM(CLEAN(SUBSTITUTE(F2720,CHAR(160),"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21" spans="2:11" x14ac:dyDescent="0.25">
      <c r="B2721" s="21">
        <v>45965</v>
      </c>
      <c r="C2721" s="2" t="s">
        <v>1</v>
      </c>
      <c r="D2721" s="2" t="s">
        <v>1345</v>
      </c>
      <c r="E2721" s="2" t="s">
        <v>32</v>
      </c>
      <c r="F2721" s="2" t="s">
        <v>1395</v>
      </c>
      <c r="G2721" s="5">
        <v>-9</v>
      </c>
      <c r="H2721" s="5">
        <v>22.4</v>
      </c>
      <c r="I2721" s="5">
        <v>-201.6</v>
      </c>
      <c r="J2721" s="5">
        <v>-350475.91000000009</v>
      </c>
      <c r="K2721" s="5" t="str" cm="1">
        <f t="array" ref="K2721">_xlfn.LET(_xlpm.d,UPPER(TRIM(CLEAN(SUBSTITUTE(F2721,CHAR(160),"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22" spans="2:11" x14ac:dyDescent="0.25">
      <c r="B2722" s="21">
        <v>45966</v>
      </c>
      <c r="C2722" s="2" t="s">
        <v>1</v>
      </c>
      <c r="D2722" s="2" t="s">
        <v>2008</v>
      </c>
      <c r="E2722" s="2" t="s">
        <v>238</v>
      </c>
      <c r="F2722" s="2" t="s">
        <v>1393</v>
      </c>
      <c r="G2722" s="5">
        <v>-1</v>
      </c>
      <c r="H2722" s="5">
        <v>21.3</v>
      </c>
      <c r="I2722" s="5">
        <v>-21.3</v>
      </c>
      <c r="J2722" s="5">
        <v>-350497.21000000008</v>
      </c>
      <c r="K2722" s="5" t="str" cm="1">
        <f t="array" ref="K2722">_xlfn.LET(_xlpm.d,UPPER(TRIM(CLEAN(SUBSTITUTE(F2722,CHAR(160),"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23" spans="2:11" x14ac:dyDescent="0.25">
      <c r="B2723" s="21">
        <v>45966</v>
      </c>
      <c r="C2723" s="2" t="s">
        <v>1</v>
      </c>
      <c r="D2723" s="2" t="s">
        <v>2009</v>
      </c>
      <c r="E2723" s="2" t="s">
        <v>844</v>
      </c>
      <c r="F2723" s="2" t="s">
        <v>1393</v>
      </c>
      <c r="G2723" s="5">
        <v>-8</v>
      </c>
      <c r="H2723" s="5">
        <v>21.3</v>
      </c>
      <c r="I2723" s="5">
        <v>-170.4</v>
      </c>
      <c r="J2723" s="5">
        <v>-350667.6100000001</v>
      </c>
      <c r="K2723" s="5" t="str" cm="1">
        <f t="array" ref="K2723">_xlfn.LET(_xlpm.d,UPPER(TRIM(CLEAN(SUBSTITUTE(F2723,CHAR(160),"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24" spans="2:11" x14ac:dyDescent="0.25">
      <c r="B2724" s="21">
        <v>45966</v>
      </c>
      <c r="C2724" s="2" t="s">
        <v>1</v>
      </c>
      <c r="D2724" s="2" t="s">
        <v>2010</v>
      </c>
      <c r="E2724" s="2" t="s">
        <v>5</v>
      </c>
      <c r="F2724" s="2" t="s">
        <v>1393</v>
      </c>
      <c r="G2724" s="5">
        <v>-29</v>
      </c>
      <c r="H2724" s="5">
        <v>21.2</v>
      </c>
      <c r="I2724" s="5">
        <v>-614.79999999999995</v>
      </c>
      <c r="J2724" s="5">
        <v>-351282.41000000009</v>
      </c>
      <c r="K2724" s="5" t="str" cm="1">
        <f t="array" ref="K2724">_xlfn.LET(_xlpm.d,UPPER(TRIM(CLEAN(SUBSTITUTE(F2724,CHAR(160),"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25" spans="2:11" x14ac:dyDescent="0.25">
      <c r="B2725" s="21">
        <v>45967</v>
      </c>
      <c r="C2725" s="2" t="s">
        <v>1</v>
      </c>
      <c r="D2725" s="2" t="s">
        <v>2011</v>
      </c>
      <c r="E2725" s="2" t="s">
        <v>324</v>
      </c>
      <c r="F2725" s="2" t="s">
        <v>1393</v>
      </c>
      <c r="G2725" s="5">
        <v>-1</v>
      </c>
      <c r="H2725" s="5">
        <v>21.2</v>
      </c>
      <c r="I2725" s="5">
        <v>-21.2</v>
      </c>
      <c r="J2725" s="5">
        <v>-351303.6100000001</v>
      </c>
      <c r="K2725" s="5" t="str" cm="1">
        <f t="array" ref="K2725">_xlfn.LET(_xlpm.d,UPPER(TRIM(CLEAN(SUBSTITUTE(F2725,CHAR(160),"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26" spans="2:11" x14ac:dyDescent="0.25">
      <c r="B2726" s="21">
        <v>45967</v>
      </c>
      <c r="C2726" s="2" t="s">
        <v>1</v>
      </c>
      <c r="D2726" s="2" t="s">
        <v>2012</v>
      </c>
      <c r="E2726" s="2" t="s">
        <v>1016</v>
      </c>
      <c r="F2726" s="2" t="s">
        <v>1395</v>
      </c>
      <c r="G2726" s="5">
        <v>-43</v>
      </c>
      <c r="H2726" s="5">
        <v>22.4</v>
      </c>
      <c r="I2726" s="5">
        <v>-963.2</v>
      </c>
      <c r="J2726" s="5">
        <v>-352266.81000000011</v>
      </c>
      <c r="K2726" s="5" t="str" cm="1">
        <f t="array" ref="K2726">_xlfn.LET(_xlpm.d,UPPER(TRIM(CLEAN(SUBSTITUTE(F2726,CHAR(160),"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27" spans="2:11" x14ac:dyDescent="0.25">
      <c r="B2727" s="21">
        <v>45967</v>
      </c>
      <c r="C2727" s="2" t="s">
        <v>1</v>
      </c>
      <c r="D2727" s="2" t="s">
        <v>1164</v>
      </c>
      <c r="E2727" s="2" t="s">
        <v>97</v>
      </c>
      <c r="F2727" s="2" t="s">
        <v>1395</v>
      </c>
      <c r="G2727" s="5">
        <v>-12</v>
      </c>
      <c r="H2727" s="5">
        <v>22.4</v>
      </c>
      <c r="I2727" s="5">
        <v>-268.8</v>
      </c>
      <c r="J2727" s="5">
        <v>-352535.6100000001</v>
      </c>
      <c r="K2727" s="5" t="str" cm="1">
        <f t="array" ref="K2727">_xlfn.LET(_xlpm.d,UPPER(TRIM(CLEAN(SUBSTITUTE(F2727,CHAR(160),"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28" spans="2:11" x14ac:dyDescent="0.25">
      <c r="B2728" s="21">
        <v>45967</v>
      </c>
      <c r="C2728" s="2" t="s">
        <v>1</v>
      </c>
      <c r="D2728" s="2" t="s">
        <v>270</v>
      </c>
      <c r="E2728" s="2" t="s">
        <v>99</v>
      </c>
      <c r="F2728" s="2" t="s">
        <v>1395</v>
      </c>
      <c r="G2728" s="5">
        <v>-40</v>
      </c>
      <c r="H2728" s="5">
        <v>22.4</v>
      </c>
      <c r="I2728" s="5">
        <v>-896</v>
      </c>
      <c r="J2728" s="5">
        <v>-353431.6100000001</v>
      </c>
      <c r="K2728" s="5" t="str" cm="1">
        <f t="array" ref="K2728">_xlfn.LET(_xlpm.d,UPPER(TRIM(CLEAN(SUBSTITUTE(F2728,CHAR(160),"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29" spans="2:11" x14ac:dyDescent="0.25">
      <c r="B2729" s="21">
        <v>45967</v>
      </c>
      <c r="C2729" s="2" t="s">
        <v>1</v>
      </c>
      <c r="D2729" s="2" t="s">
        <v>2013</v>
      </c>
      <c r="E2729" s="2" t="s">
        <v>141</v>
      </c>
      <c r="F2729" s="2" t="s">
        <v>1395</v>
      </c>
      <c r="G2729" s="5">
        <v>-15</v>
      </c>
      <c r="H2729" s="5">
        <v>22.4</v>
      </c>
      <c r="I2729" s="5">
        <v>-336</v>
      </c>
      <c r="J2729" s="5">
        <v>-353767.6100000001</v>
      </c>
      <c r="K2729" s="5" t="str" cm="1">
        <f t="array" ref="K2729">_xlfn.LET(_xlpm.d,UPPER(TRIM(CLEAN(SUBSTITUTE(F2729,CHAR(160),"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30" spans="2:11" x14ac:dyDescent="0.25">
      <c r="B2730" s="21">
        <v>45968</v>
      </c>
      <c r="C2730" s="2" t="s">
        <v>1</v>
      </c>
      <c r="D2730" s="2" t="s">
        <v>2014</v>
      </c>
      <c r="E2730" s="2" t="s">
        <v>244</v>
      </c>
      <c r="F2730" s="2" t="s">
        <v>1395</v>
      </c>
      <c r="G2730" s="5">
        <v>-26</v>
      </c>
      <c r="H2730" s="5">
        <v>22.4</v>
      </c>
      <c r="I2730" s="5">
        <v>-582.4</v>
      </c>
      <c r="J2730" s="5">
        <v>-354350.01000000013</v>
      </c>
      <c r="K2730" s="5" t="str" cm="1">
        <f t="array" ref="K2730">_xlfn.LET(_xlpm.d,UPPER(TRIM(CLEAN(SUBSTITUTE(F2730,CHAR(160),"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31" spans="2:11" x14ac:dyDescent="0.25">
      <c r="B2731" s="21">
        <v>45968</v>
      </c>
      <c r="C2731" s="2" t="s">
        <v>1</v>
      </c>
      <c r="D2731" s="2" t="s">
        <v>2015</v>
      </c>
      <c r="E2731" s="2" t="s">
        <v>202</v>
      </c>
      <c r="F2731" s="2" t="s">
        <v>1395</v>
      </c>
      <c r="G2731" s="5">
        <v>-20</v>
      </c>
      <c r="H2731" s="5">
        <v>22.4</v>
      </c>
      <c r="I2731" s="5">
        <v>-448</v>
      </c>
      <c r="J2731" s="5">
        <v>-354798.01000000013</v>
      </c>
      <c r="K2731" s="5" t="str" cm="1">
        <f t="array" ref="K2731">_xlfn.LET(_xlpm.d,UPPER(TRIM(CLEAN(SUBSTITUTE(F2731,CHAR(160),"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32" spans="2:11" x14ac:dyDescent="0.25">
      <c r="B2732" s="21">
        <v>45968</v>
      </c>
      <c r="C2732" s="2" t="s">
        <v>1</v>
      </c>
      <c r="D2732" s="2" t="s">
        <v>2016</v>
      </c>
      <c r="E2732" s="2" t="s">
        <v>110</v>
      </c>
      <c r="F2732" s="2" t="s">
        <v>1395</v>
      </c>
      <c r="G2732" s="5">
        <v>-6</v>
      </c>
      <c r="H2732" s="5">
        <v>22.4</v>
      </c>
      <c r="I2732" s="5">
        <v>-134.4</v>
      </c>
      <c r="J2732" s="5">
        <v>-354932.41000000015</v>
      </c>
      <c r="K2732" s="5" t="str" cm="1">
        <f t="array" ref="K2732">_xlfn.LET(_xlpm.d,UPPER(TRIM(CLEAN(SUBSTITUTE(F2732,CHAR(160),"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33" spans="2:11" x14ac:dyDescent="0.25">
      <c r="B2733" s="21">
        <v>45968</v>
      </c>
      <c r="C2733" s="2" t="s">
        <v>1</v>
      </c>
      <c r="D2733" s="2" t="s">
        <v>2017</v>
      </c>
      <c r="E2733" s="2" t="s">
        <v>95</v>
      </c>
      <c r="F2733" s="2" t="s">
        <v>1395</v>
      </c>
      <c r="G2733" s="5">
        <v>-11</v>
      </c>
      <c r="H2733" s="5">
        <v>22.4</v>
      </c>
      <c r="I2733" s="5">
        <v>-246.4</v>
      </c>
      <c r="J2733" s="5">
        <v>-355178.81000000017</v>
      </c>
      <c r="K2733" s="5" t="str" cm="1">
        <f t="array" ref="K2733">_xlfn.LET(_xlpm.d,UPPER(TRIM(CLEAN(SUBSTITUTE(F2733,CHAR(160),"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34" spans="2:11" x14ac:dyDescent="0.25">
      <c r="B2734" s="21">
        <v>45968</v>
      </c>
      <c r="C2734" s="2" t="s">
        <v>1</v>
      </c>
      <c r="D2734" s="2" t="s">
        <v>569</v>
      </c>
      <c r="E2734" s="2" t="s">
        <v>24</v>
      </c>
      <c r="F2734" s="2" t="s">
        <v>1395</v>
      </c>
      <c r="G2734" s="5">
        <v>-1</v>
      </c>
      <c r="H2734" s="5">
        <v>22.4</v>
      </c>
      <c r="I2734" s="5">
        <v>-22.4</v>
      </c>
      <c r="J2734" s="5">
        <v>-355201.2100000002</v>
      </c>
      <c r="K2734" s="5" t="str" cm="1">
        <f t="array" ref="K2734">_xlfn.LET(_xlpm.d,UPPER(TRIM(CLEAN(SUBSTITUTE(F2734,CHAR(160),"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35" spans="2:11" x14ac:dyDescent="0.25">
      <c r="B2735" s="21">
        <v>45968</v>
      </c>
      <c r="C2735" s="2" t="s">
        <v>1</v>
      </c>
      <c r="D2735" s="2" t="s">
        <v>2018</v>
      </c>
      <c r="E2735" s="2" t="s">
        <v>82</v>
      </c>
      <c r="F2735" s="2" t="s">
        <v>1395</v>
      </c>
      <c r="G2735" s="5">
        <v>-25</v>
      </c>
      <c r="H2735" s="5">
        <v>22.4</v>
      </c>
      <c r="I2735" s="5">
        <v>-560</v>
      </c>
      <c r="J2735" s="5">
        <v>-355761.2100000002</v>
      </c>
      <c r="K2735" s="5" t="str" cm="1">
        <f t="array" ref="K2735">_xlfn.LET(_xlpm.d,UPPER(TRIM(CLEAN(SUBSTITUTE(F2735,CHAR(160),"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36" spans="2:11" x14ac:dyDescent="0.25">
      <c r="B2736" s="21">
        <v>45971</v>
      </c>
      <c r="C2736" s="2" t="s">
        <v>1</v>
      </c>
      <c r="D2736" s="2" t="s">
        <v>2019</v>
      </c>
      <c r="E2736" s="2" t="s">
        <v>2020</v>
      </c>
      <c r="F2736" s="2" t="s">
        <v>1393</v>
      </c>
      <c r="G2736" s="5">
        <v>-3</v>
      </c>
      <c r="H2736" s="5">
        <v>22.4</v>
      </c>
      <c r="I2736" s="5">
        <v>-67.2</v>
      </c>
      <c r="J2736" s="5">
        <v>-355828.41000000021</v>
      </c>
      <c r="K2736" s="5" t="str" cm="1">
        <f t="array" ref="K2736">_xlfn.LET(_xlpm.d,UPPER(TRIM(CLEAN(SUBSTITUTE(F2736,CHAR(160),"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37" spans="2:11" x14ac:dyDescent="0.25">
      <c r="B2737" s="21">
        <v>45972</v>
      </c>
      <c r="C2737" s="2" t="s">
        <v>1</v>
      </c>
      <c r="D2737" s="2" t="s">
        <v>2021</v>
      </c>
      <c r="E2737" s="2" t="s">
        <v>446</v>
      </c>
      <c r="F2737" s="2" t="s">
        <v>1395</v>
      </c>
      <c r="G2737" s="5">
        <v>-30</v>
      </c>
      <c r="H2737" s="5">
        <v>22.4</v>
      </c>
      <c r="I2737" s="5">
        <v>-672</v>
      </c>
      <c r="J2737" s="5">
        <v>-356500.41000000021</v>
      </c>
      <c r="K2737" s="5" t="str" cm="1">
        <f t="array" ref="K2737">_xlfn.LET(_xlpm.d,UPPER(TRIM(CLEAN(SUBSTITUTE(F2737,CHAR(160),"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38" spans="2:11" x14ac:dyDescent="0.25">
      <c r="B2738" s="21">
        <v>45972</v>
      </c>
      <c r="C2738" s="2" t="s">
        <v>1</v>
      </c>
      <c r="D2738" s="2" t="s">
        <v>271</v>
      </c>
      <c r="E2738" s="2" t="s">
        <v>35</v>
      </c>
      <c r="F2738" s="2" t="s">
        <v>1395</v>
      </c>
      <c r="G2738" s="5">
        <v>-13</v>
      </c>
      <c r="H2738" s="5">
        <v>22.4</v>
      </c>
      <c r="I2738" s="5">
        <v>-291.2</v>
      </c>
      <c r="J2738" s="5">
        <v>-356791.61000000022</v>
      </c>
      <c r="K2738" s="5" t="str" cm="1">
        <f t="array" ref="K2738">_xlfn.LET(_xlpm.d,UPPER(TRIM(CLEAN(SUBSTITUTE(F2738,CHAR(160),"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39" spans="2:11" x14ac:dyDescent="0.25">
      <c r="B2739" s="21">
        <v>45973</v>
      </c>
      <c r="C2739" s="2" t="s">
        <v>1</v>
      </c>
      <c r="D2739" s="2" t="s">
        <v>2022</v>
      </c>
      <c r="E2739" s="2" t="s">
        <v>926</v>
      </c>
      <c r="F2739" s="2" t="s">
        <v>1393</v>
      </c>
      <c r="G2739" s="5">
        <v>-75</v>
      </c>
      <c r="H2739" s="5">
        <v>21.3</v>
      </c>
      <c r="I2739" s="5">
        <v>-1597.5</v>
      </c>
      <c r="J2739" s="5">
        <v>-358389.11000000022</v>
      </c>
      <c r="K2739" s="5" t="str" cm="1">
        <f t="array" ref="K2739">_xlfn.LET(_xlpm.d,UPPER(TRIM(CLEAN(SUBSTITUTE(F2739,CHAR(160),"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40" spans="2:11" x14ac:dyDescent="0.25">
      <c r="B2740" s="21">
        <v>45973</v>
      </c>
      <c r="C2740" s="2" t="s">
        <v>1</v>
      </c>
      <c r="D2740" s="2" t="s">
        <v>484</v>
      </c>
      <c r="E2740" s="2" t="s">
        <v>129</v>
      </c>
      <c r="F2740" s="2" t="s">
        <v>1395</v>
      </c>
      <c r="G2740" s="5">
        <v>-11</v>
      </c>
      <c r="H2740" s="5">
        <v>22.4</v>
      </c>
      <c r="I2740" s="5">
        <v>-246.4</v>
      </c>
      <c r="J2740" s="5">
        <v>-358635.51000000024</v>
      </c>
      <c r="K2740" s="5" t="str" cm="1">
        <f t="array" ref="K2740">_xlfn.LET(_xlpm.d,UPPER(TRIM(CLEAN(SUBSTITUTE(F2740,CHAR(160),"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41" spans="2:11" x14ac:dyDescent="0.25">
      <c r="B2741" s="21">
        <v>45973</v>
      </c>
      <c r="C2741" s="2" t="s">
        <v>1</v>
      </c>
      <c r="D2741" s="2" t="s">
        <v>2023</v>
      </c>
      <c r="E2741" s="2" t="s">
        <v>65</v>
      </c>
      <c r="F2741" s="2" t="s">
        <v>1395</v>
      </c>
      <c r="G2741" s="5">
        <v>-5</v>
      </c>
      <c r="H2741" s="5">
        <v>22.4</v>
      </c>
      <c r="I2741" s="5">
        <v>-112</v>
      </c>
      <c r="J2741" s="5">
        <v>-358747.51000000024</v>
      </c>
      <c r="K2741" s="5" t="str" cm="1">
        <f t="array" ref="K2741">_xlfn.LET(_xlpm.d,UPPER(TRIM(CLEAN(SUBSTITUTE(F2741,CHAR(160),"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42" spans="2:11" x14ac:dyDescent="0.25">
      <c r="B2742" s="21">
        <v>45974</v>
      </c>
      <c r="C2742" s="2" t="s">
        <v>1</v>
      </c>
      <c r="D2742" s="2" t="s">
        <v>2024</v>
      </c>
      <c r="E2742" s="2" t="s">
        <v>163</v>
      </c>
      <c r="F2742" s="2" t="s">
        <v>1395</v>
      </c>
      <c r="G2742" s="5">
        <v>-28</v>
      </c>
      <c r="H2742" s="5">
        <v>22.4</v>
      </c>
      <c r="I2742" s="5">
        <v>-627.20000000000005</v>
      </c>
      <c r="J2742" s="5">
        <v>-359374.71000000025</v>
      </c>
      <c r="K2742" s="5" t="str" cm="1">
        <f t="array" ref="K2742">_xlfn.LET(_xlpm.d,UPPER(TRIM(CLEAN(SUBSTITUTE(F2742,CHAR(160),"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43" spans="2:11" x14ac:dyDescent="0.25">
      <c r="B2743" s="21">
        <v>45974</v>
      </c>
      <c r="C2743" s="2" t="s">
        <v>1</v>
      </c>
      <c r="D2743" s="2" t="s">
        <v>2025</v>
      </c>
      <c r="E2743" s="2" t="s">
        <v>565</v>
      </c>
      <c r="F2743" s="2" t="s">
        <v>1395</v>
      </c>
      <c r="G2743" s="5">
        <v>-4</v>
      </c>
      <c r="H2743" s="5">
        <v>22.4</v>
      </c>
      <c r="I2743" s="5">
        <v>-89.6</v>
      </c>
      <c r="J2743" s="5">
        <v>-359464.31000000023</v>
      </c>
      <c r="K2743" s="5" t="str" cm="1">
        <f t="array" ref="K2743">_xlfn.LET(_xlpm.d,UPPER(TRIM(CLEAN(SUBSTITUTE(F2743,CHAR(160),"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44" spans="2:11" x14ac:dyDescent="0.25">
      <c r="B2744" s="21">
        <v>45974</v>
      </c>
      <c r="C2744" s="2" t="s">
        <v>1</v>
      </c>
      <c r="D2744" s="2" t="s">
        <v>570</v>
      </c>
      <c r="E2744" s="2" t="s">
        <v>68</v>
      </c>
      <c r="F2744" s="2" t="s">
        <v>1395</v>
      </c>
      <c r="G2744" s="5">
        <v>-5</v>
      </c>
      <c r="H2744" s="5">
        <v>22.4</v>
      </c>
      <c r="I2744" s="5">
        <v>-112</v>
      </c>
      <c r="J2744" s="5">
        <v>-359576.31000000023</v>
      </c>
      <c r="K2744" s="5" t="str" cm="1">
        <f t="array" ref="K2744">_xlfn.LET(_xlpm.d,UPPER(TRIM(CLEAN(SUBSTITUTE(F2744,CHAR(160),"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45" spans="2:11" x14ac:dyDescent="0.25">
      <c r="B2745" s="21">
        <v>45974</v>
      </c>
      <c r="C2745" s="2" t="s">
        <v>1</v>
      </c>
      <c r="D2745" s="2" t="s">
        <v>2026</v>
      </c>
      <c r="E2745" s="2" t="s">
        <v>74</v>
      </c>
      <c r="F2745" s="2" t="s">
        <v>1395</v>
      </c>
      <c r="G2745" s="5">
        <v>-10</v>
      </c>
      <c r="H2745" s="5">
        <v>22.4</v>
      </c>
      <c r="I2745" s="5">
        <v>-224</v>
      </c>
      <c r="J2745" s="5">
        <v>-359800.31000000023</v>
      </c>
      <c r="K2745" s="5" t="str" cm="1">
        <f t="array" ref="K2745">_xlfn.LET(_xlpm.d,UPPER(TRIM(CLEAN(SUBSTITUTE(F2745,CHAR(160),"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46" spans="2:11" x14ac:dyDescent="0.25">
      <c r="B2746" s="21">
        <v>45974</v>
      </c>
      <c r="C2746" s="2" t="s">
        <v>1</v>
      </c>
      <c r="D2746" s="2" t="s">
        <v>748</v>
      </c>
      <c r="E2746" s="2" t="s">
        <v>99</v>
      </c>
      <c r="F2746" s="2" t="s">
        <v>1395</v>
      </c>
      <c r="G2746" s="5">
        <v>-2</v>
      </c>
      <c r="H2746" s="5">
        <v>22.4</v>
      </c>
      <c r="I2746" s="5">
        <v>-44.8</v>
      </c>
      <c r="J2746" s="5">
        <v>-359845.11000000022</v>
      </c>
      <c r="K2746" s="5" t="str" cm="1">
        <f t="array" ref="K2746">_xlfn.LET(_xlpm.d,UPPER(TRIM(CLEAN(SUBSTITUTE(F2746,CHAR(160),"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47" spans="2:11" x14ac:dyDescent="0.25">
      <c r="B2747" s="21">
        <v>45974</v>
      </c>
      <c r="C2747" s="2" t="s">
        <v>1</v>
      </c>
      <c r="D2747" s="2" t="s">
        <v>2027</v>
      </c>
      <c r="E2747" s="2" t="s">
        <v>595</v>
      </c>
      <c r="F2747" s="2" t="s">
        <v>1395</v>
      </c>
      <c r="G2747" s="5">
        <v>-40</v>
      </c>
      <c r="H2747" s="5">
        <v>22.4</v>
      </c>
      <c r="I2747" s="5">
        <v>-896</v>
      </c>
      <c r="J2747" s="5">
        <v>-360741.11000000022</v>
      </c>
      <c r="K2747" s="5" t="str" cm="1">
        <f t="array" ref="K2747">_xlfn.LET(_xlpm.d,UPPER(TRIM(CLEAN(SUBSTITUTE(F2747,CHAR(160),"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48" spans="2:11" x14ac:dyDescent="0.25">
      <c r="B2748" s="21">
        <v>45975</v>
      </c>
      <c r="C2748" s="2" t="s">
        <v>1</v>
      </c>
      <c r="D2748" s="2" t="s">
        <v>2028</v>
      </c>
      <c r="E2748" s="2" t="s">
        <v>304</v>
      </c>
      <c r="F2748" s="2" t="s">
        <v>1393</v>
      </c>
      <c r="G2748" s="5">
        <v>-5</v>
      </c>
      <c r="H2748" s="5">
        <v>21.2</v>
      </c>
      <c r="I2748" s="5">
        <v>-106</v>
      </c>
      <c r="J2748" s="5">
        <v>-360847.11000000022</v>
      </c>
      <c r="K2748" s="5" t="str" cm="1">
        <f t="array" ref="K2748">_xlfn.LET(_xlpm.d,UPPER(TRIM(CLEAN(SUBSTITUTE(F2748,CHAR(160),"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49" spans="2:11" x14ac:dyDescent="0.25">
      <c r="B2749" s="21">
        <v>45975</v>
      </c>
      <c r="C2749" s="2" t="s">
        <v>1</v>
      </c>
      <c r="D2749" s="2" t="s">
        <v>1169</v>
      </c>
      <c r="E2749" s="2" t="s">
        <v>143</v>
      </c>
      <c r="F2749" s="2" t="s">
        <v>1393</v>
      </c>
      <c r="G2749" s="5">
        <v>-23</v>
      </c>
      <c r="H2749" s="5">
        <v>21.2</v>
      </c>
      <c r="I2749" s="5">
        <v>-487.6</v>
      </c>
      <c r="J2749" s="5">
        <v>-361334.7100000002</v>
      </c>
      <c r="K2749" s="5" t="str" cm="1">
        <f t="array" ref="K2749">_xlfn.LET(_xlpm.d,UPPER(TRIM(CLEAN(SUBSTITUTE(F2749,CHAR(160),"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50" spans="2:11" x14ac:dyDescent="0.25">
      <c r="B2750" s="21">
        <v>45975</v>
      </c>
      <c r="C2750" s="2" t="s">
        <v>1</v>
      </c>
      <c r="D2750" s="2" t="s">
        <v>2029</v>
      </c>
      <c r="E2750" s="2" t="s">
        <v>202</v>
      </c>
      <c r="F2750" s="2" t="s">
        <v>1395</v>
      </c>
      <c r="G2750" s="5">
        <v>-10</v>
      </c>
      <c r="H2750" s="5">
        <v>22.4</v>
      </c>
      <c r="I2750" s="5">
        <v>-224</v>
      </c>
      <c r="J2750" s="5">
        <v>-361558.7100000002</v>
      </c>
      <c r="K2750" s="5" t="str" cm="1">
        <f t="array" ref="K2750">_xlfn.LET(_xlpm.d,UPPER(TRIM(CLEAN(SUBSTITUTE(F2750,CHAR(160),"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51" spans="2:11" x14ac:dyDescent="0.25">
      <c r="B2751" s="21">
        <v>45975</v>
      </c>
      <c r="C2751" s="2" t="s">
        <v>1</v>
      </c>
      <c r="D2751" s="2" t="s">
        <v>2030</v>
      </c>
      <c r="E2751" s="2" t="s">
        <v>82</v>
      </c>
      <c r="F2751" s="2" t="s">
        <v>1393</v>
      </c>
      <c r="G2751" s="5">
        <v>-3</v>
      </c>
      <c r="H2751" s="5">
        <v>22.4</v>
      </c>
      <c r="I2751" s="5">
        <v>-67.2</v>
      </c>
      <c r="J2751" s="5">
        <v>-361625.91000000021</v>
      </c>
      <c r="K2751" s="5" t="str" cm="1">
        <f t="array" ref="K2751">_xlfn.LET(_xlpm.d,UPPER(TRIM(CLEAN(SUBSTITUTE(F2751,CHAR(160),"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52" spans="2:11" x14ac:dyDescent="0.25">
      <c r="B2752" s="21">
        <v>45975</v>
      </c>
      <c r="C2752" s="2" t="s">
        <v>1</v>
      </c>
      <c r="D2752" s="2" t="s">
        <v>485</v>
      </c>
      <c r="E2752" s="2" t="s">
        <v>76</v>
      </c>
      <c r="F2752" s="2" t="s">
        <v>1395</v>
      </c>
      <c r="G2752" s="5">
        <v>-10</v>
      </c>
      <c r="H2752" s="5">
        <v>22.4</v>
      </c>
      <c r="I2752" s="5">
        <v>-224</v>
      </c>
      <c r="J2752" s="5">
        <v>-361849.91000000021</v>
      </c>
      <c r="K2752" s="5" t="str" cm="1">
        <f t="array" ref="K2752">_xlfn.LET(_xlpm.d,UPPER(TRIM(CLEAN(SUBSTITUTE(F2752,CHAR(160),"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53" spans="2:11" x14ac:dyDescent="0.25">
      <c r="B2753" s="21">
        <v>45975</v>
      </c>
      <c r="C2753" s="2" t="s">
        <v>1</v>
      </c>
      <c r="D2753" s="2" t="s">
        <v>2031</v>
      </c>
      <c r="E2753" s="2" t="s">
        <v>86</v>
      </c>
      <c r="F2753" s="2" t="s">
        <v>1395</v>
      </c>
      <c r="G2753" s="5">
        <v>-21</v>
      </c>
      <c r="H2753" s="5">
        <v>22.4</v>
      </c>
      <c r="I2753" s="5">
        <v>-470.4</v>
      </c>
      <c r="J2753" s="5">
        <v>-362320.31000000023</v>
      </c>
      <c r="K2753" s="5" t="str" cm="1">
        <f t="array" ref="K2753">_xlfn.LET(_xlpm.d,UPPER(TRIM(CLEAN(SUBSTITUTE(F2753,CHAR(160),"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54" spans="2:11" x14ac:dyDescent="0.25">
      <c r="B2754" s="21">
        <v>45975</v>
      </c>
      <c r="C2754" s="2" t="s">
        <v>1</v>
      </c>
      <c r="D2754" s="2" t="s">
        <v>2032</v>
      </c>
      <c r="E2754" s="2" t="s">
        <v>60</v>
      </c>
      <c r="F2754" s="2" t="s">
        <v>1395</v>
      </c>
      <c r="G2754" s="5">
        <v>-10</v>
      </c>
      <c r="H2754" s="5">
        <v>22.4</v>
      </c>
      <c r="I2754" s="5">
        <v>-224</v>
      </c>
      <c r="J2754" s="5">
        <v>-362544.31000000023</v>
      </c>
      <c r="K2754" s="5" t="str" cm="1">
        <f t="array" ref="K2754">_xlfn.LET(_xlpm.d,UPPER(TRIM(CLEAN(SUBSTITUTE(F2754,CHAR(160),"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55" spans="2:11" x14ac:dyDescent="0.25">
      <c r="B2755" s="21">
        <v>45975</v>
      </c>
      <c r="C2755" s="2" t="s">
        <v>1</v>
      </c>
      <c r="D2755" s="2" t="s">
        <v>2033</v>
      </c>
      <c r="E2755" s="2" t="s">
        <v>24</v>
      </c>
      <c r="F2755" s="2" t="s">
        <v>1395</v>
      </c>
      <c r="G2755" s="5">
        <v>-19</v>
      </c>
      <c r="H2755" s="5">
        <v>22.4</v>
      </c>
      <c r="I2755" s="5">
        <v>-425.6</v>
      </c>
      <c r="J2755" s="5">
        <v>-362969.91000000021</v>
      </c>
      <c r="K2755" s="5" t="str" cm="1">
        <f t="array" ref="K2755">_xlfn.LET(_xlpm.d,UPPER(TRIM(CLEAN(SUBSTITUTE(F2755,CHAR(160),"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56" spans="2:11" x14ac:dyDescent="0.25">
      <c r="B2756" s="21">
        <v>45979</v>
      </c>
      <c r="C2756" s="2" t="s">
        <v>1</v>
      </c>
      <c r="D2756" s="2" t="s">
        <v>2034</v>
      </c>
      <c r="E2756" s="2" t="s">
        <v>1530</v>
      </c>
      <c r="F2756" s="2" t="s">
        <v>1393</v>
      </c>
      <c r="G2756" s="5">
        <v>-3</v>
      </c>
      <c r="H2756" s="5">
        <v>21.2</v>
      </c>
      <c r="I2756" s="5">
        <v>-63.6</v>
      </c>
      <c r="J2756" s="5">
        <v>-363033.51000000018</v>
      </c>
      <c r="K2756" s="5" t="str" cm="1">
        <f t="array" ref="K2756">_xlfn.LET(_xlpm.d,UPPER(TRIM(CLEAN(SUBSTITUTE(F2756,CHAR(160),"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57" spans="2:11" x14ac:dyDescent="0.25">
      <c r="B2757" s="21">
        <v>45979</v>
      </c>
      <c r="C2757" s="2" t="s">
        <v>1</v>
      </c>
      <c r="D2757" s="2" t="s">
        <v>2035</v>
      </c>
      <c r="E2757" s="2" t="s">
        <v>829</v>
      </c>
      <c r="F2757" s="2" t="s">
        <v>1395</v>
      </c>
      <c r="G2757" s="5">
        <v>-16</v>
      </c>
      <c r="H2757" s="5">
        <v>22.4</v>
      </c>
      <c r="I2757" s="5">
        <v>-358.4</v>
      </c>
      <c r="J2757" s="5">
        <v>-363391.91000000021</v>
      </c>
      <c r="K2757" s="5" t="str" cm="1">
        <f t="array" ref="K2757">_xlfn.LET(_xlpm.d,UPPER(TRIM(CLEAN(SUBSTITUTE(F2757,CHAR(160),"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58" spans="2:11" x14ac:dyDescent="0.25">
      <c r="B2758" s="21">
        <v>45979</v>
      </c>
      <c r="C2758" s="2" t="s">
        <v>1</v>
      </c>
      <c r="D2758" s="2" t="s">
        <v>2036</v>
      </c>
      <c r="E2758" s="2" t="s">
        <v>49</v>
      </c>
      <c r="F2758" s="2" t="s">
        <v>1395</v>
      </c>
      <c r="G2758" s="5">
        <v>-16</v>
      </c>
      <c r="H2758" s="5">
        <v>22.4</v>
      </c>
      <c r="I2758" s="5">
        <v>-358.4</v>
      </c>
      <c r="J2758" s="5">
        <v>-363750.31000000023</v>
      </c>
      <c r="K2758" s="5" t="str" cm="1">
        <f t="array" ref="K2758">_xlfn.LET(_xlpm.d,UPPER(TRIM(CLEAN(SUBSTITUTE(F2758,CHAR(160),"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59" spans="2:11" x14ac:dyDescent="0.25">
      <c r="B2759" s="21">
        <v>45980</v>
      </c>
      <c r="C2759" s="2" t="s">
        <v>1</v>
      </c>
      <c r="D2759" s="2" t="s">
        <v>2037</v>
      </c>
      <c r="E2759" s="2" t="s">
        <v>65</v>
      </c>
      <c r="F2759" s="2" t="s">
        <v>1395</v>
      </c>
      <c r="G2759" s="5">
        <v>-2</v>
      </c>
      <c r="H2759" s="5">
        <v>22.4</v>
      </c>
      <c r="I2759" s="5">
        <v>-44.8</v>
      </c>
      <c r="J2759" s="5">
        <v>-363795.11000000022</v>
      </c>
      <c r="K2759" s="5" t="str" cm="1">
        <f t="array" ref="K2759">_xlfn.LET(_xlpm.d,UPPER(TRIM(CLEAN(SUBSTITUTE(F2759,CHAR(160),"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60" spans="2:11" x14ac:dyDescent="0.25">
      <c r="B2760" s="21">
        <v>45981</v>
      </c>
      <c r="C2760" s="2" t="s">
        <v>1</v>
      </c>
      <c r="D2760" s="2" t="s">
        <v>777</v>
      </c>
      <c r="E2760" s="2" t="s">
        <v>129</v>
      </c>
      <c r="F2760" s="2" t="s">
        <v>1395</v>
      </c>
      <c r="G2760" s="5">
        <v>-5</v>
      </c>
      <c r="H2760" s="5">
        <v>22.4</v>
      </c>
      <c r="I2760" s="5">
        <v>-112</v>
      </c>
      <c r="J2760" s="5">
        <v>-363907.11000000022</v>
      </c>
      <c r="K2760" s="5" t="str" cm="1">
        <f t="array" ref="K2760">_xlfn.LET(_xlpm.d,UPPER(TRIM(CLEAN(SUBSTITUTE(F2760,CHAR(160),"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61" spans="2:11" x14ac:dyDescent="0.25">
      <c r="B2761" s="21">
        <v>45981</v>
      </c>
      <c r="C2761" s="2" t="s">
        <v>1</v>
      </c>
      <c r="D2761" s="2" t="s">
        <v>2038</v>
      </c>
      <c r="E2761" s="2" t="s">
        <v>3</v>
      </c>
      <c r="F2761" s="2" t="s">
        <v>1393</v>
      </c>
      <c r="G2761" s="5">
        <v>-5</v>
      </c>
      <c r="H2761" s="5">
        <v>21.2</v>
      </c>
      <c r="I2761" s="5">
        <v>-106</v>
      </c>
      <c r="J2761" s="5">
        <v>-364013.11000000022</v>
      </c>
      <c r="K2761" s="5" t="str" cm="1">
        <f t="array" ref="K2761">_xlfn.LET(_xlpm.d,UPPER(TRIM(CLEAN(SUBSTITUTE(F2761,CHAR(160),"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62" spans="2:11" x14ac:dyDescent="0.25">
      <c r="B2762" s="21">
        <v>45982</v>
      </c>
      <c r="C2762" s="2" t="s">
        <v>1</v>
      </c>
      <c r="D2762" s="2" t="s">
        <v>2039</v>
      </c>
      <c r="E2762" s="2" t="s">
        <v>1397</v>
      </c>
      <c r="F2762" s="2" t="s">
        <v>1395</v>
      </c>
      <c r="G2762" s="5">
        <v>-1</v>
      </c>
      <c r="H2762" s="5">
        <v>22.4</v>
      </c>
      <c r="I2762" s="5">
        <v>-22.4</v>
      </c>
      <c r="J2762" s="5">
        <v>-364035.51000000024</v>
      </c>
      <c r="K2762" s="5" t="str" cm="1">
        <f t="array" ref="K2762">_xlfn.LET(_xlpm.d,UPPER(TRIM(CLEAN(SUBSTITUTE(F2762,CHAR(160),"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63" spans="2:11" x14ac:dyDescent="0.25">
      <c r="B2763" s="21">
        <v>45982</v>
      </c>
      <c r="C2763" s="2" t="s">
        <v>1</v>
      </c>
      <c r="D2763" s="2" t="s">
        <v>640</v>
      </c>
      <c r="E2763" s="2" t="s">
        <v>62</v>
      </c>
      <c r="F2763" s="2" t="s">
        <v>1395</v>
      </c>
      <c r="G2763" s="5">
        <v>-8</v>
      </c>
      <c r="H2763" s="5">
        <v>22.4</v>
      </c>
      <c r="I2763" s="5">
        <v>-179.2</v>
      </c>
      <c r="J2763" s="5">
        <v>-364214.71000000025</v>
      </c>
      <c r="K2763" s="5" t="str" cm="1">
        <f t="array" ref="K2763">_xlfn.LET(_xlpm.d,UPPER(TRIM(CLEAN(SUBSTITUTE(F2763,CHAR(160),"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64" spans="2:11" x14ac:dyDescent="0.25">
      <c r="B2764" s="21">
        <v>45982</v>
      </c>
      <c r="C2764" s="2" t="s">
        <v>1</v>
      </c>
      <c r="D2764" s="2" t="s">
        <v>1175</v>
      </c>
      <c r="E2764" s="2" t="s">
        <v>53</v>
      </c>
      <c r="F2764" s="2" t="s">
        <v>1395</v>
      </c>
      <c r="G2764" s="5">
        <v>-14</v>
      </c>
      <c r="H2764" s="5">
        <v>22.4</v>
      </c>
      <c r="I2764" s="5">
        <v>-313.60000000000002</v>
      </c>
      <c r="J2764" s="5">
        <v>-364528.31000000023</v>
      </c>
      <c r="K2764" s="5" t="str" cm="1">
        <f t="array" ref="K2764">_xlfn.LET(_xlpm.d,UPPER(TRIM(CLEAN(SUBSTITUTE(F2764,CHAR(160),"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65" spans="2:11" x14ac:dyDescent="0.25">
      <c r="B2765" s="21">
        <v>45982</v>
      </c>
      <c r="C2765" s="2" t="s">
        <v>1</v>
      </c>
      <c r="D2765" s="2" t="s">
        <v>2040</v>
      </c>
      <c r="E2765" s="2" t="s">
        <v>60</v>
      </c>
      <c r="F2765" s="2" t="s">
        <v>1395</v>
      </c>
      <c r="G2765" s="5">
        <v>-70</v>
      </c>
      <c r="H2765" s="5">
        <v>22.4</v>
      </c>
      <c r="I2765" s="5">
        <v>-1568</v>
      </c>
      <c r="J2765" s="5">
        <v>-366096.31000000023</v>
      </c>
      <c r="K2765" s="5" t="str" cm="1">
        <f t="array" ref="K2765">_xlfn.LET(_xlpm.d,UPPER(TRIM(CLEAN(SUBSTITUTE(F2765,CHAR(160),"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66" spans="2:11" x14ac:dyDescent="0.25">
      <c r="B2766" s="21">
        <v>45982</v>
      </c>
      <c r="C2766" s="2" t="s">
        <v>1</v>
      </c>
      <c r="D2766" s="2" t="s">
        <v>795</v>
      </c>
      <c r="E2766" s="2" t="s">
        <v>82</v>
      </c>
      <c r="F2766" s="2" t="s">
        <v>1395</v>
      </c>
      <c r="G2766" s="5">
        <v>-14</v>
      </c>
      <c r="H2766" s="5">
        <v>22.4</v>
      </c>
      <c r="I2766" s="5">
        <v>-313.60000000000002</v>
      </c>
      <c r="J2766" s="5">
        <v>-366409.91000000021</v>
      </c>
      <c r="K2766" s="5" t="str" cm="1">
        <f t="array" ref="K2766">_xlfn.LET(_xlpm.d,UPPER(TRIM(CLEAN(SUBSTITUTE(F2766,CHAR(160),"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67" spans="2:11" x14ac:dyDescent="0.25">
      <c r="B2767" s="21">
        <v>45985</v>
      </c>
      <c r="C2767" s="2" t="s">
        <v>1</v>
      </c>
      <c r="D2767" s="2" t="s">
        <v>1176</v>
      </c>
      <c r="E2767" s="2" t="s">
        <v>791</v>
      </c>
      <c r="F2767" s="2" t="s">
        <v>1395</v>
      </c>
      <c r="G2767" s="5">
        <v>-1</v>
      </c>
      <c r="H2767" s="5">
        <v>22.4</v>
      </c>
      <c r="I2767" s="5">
        <v>-22.4</v>
      </c>
      <c r="J2767" s="5">
        <v>-366432.31000000023</v>
      </c>
      <c r="K2767" s="5" t="str" cm="1">
        <f t="array" ref="K2767">_xlfn.LET(_xlpm.d,UPPER(TRIM(CLEAN(SUBSTITUTE(F2767,CHAR(160),"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68" spans="2:11" x14ac:dyDescent="0.25">
      <c r="B2768" s="21">
        <v>45986</v>
      </c>
      <c r="C2768" s="2" t="s">
        <v>1</v>
      </c>
      <c r="D2768" s="2" t="s">
        <v>2041</v>
      </c>
      <c r="E2768" s="2" t="s">
        <v>807</v>
      </c>
      <c r="F2768" s="2" t="s">
        <v>1393</v>
      </c>
      <c r="G2768" s="5">
        <v>-8</v>
      </c>
      <c r="H2768" s="5">
        <v>21.3</v>
      </c>
      <c r="I2768" s="5">
        <v>-170.4</v>
      </c>
      <c r="J2768" s="5">
        <v>-366602.71000000025</v>
      </c>
      <c r="K2768" s="5" t="str" cm="1">
        <f t="array" ref="K2768">_xlfn.LET(_xlpm.d,UPPER(TRIM(CLEAN(SUBSTITUTE(F2768,CHAR(160),"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69" spans="2:11" x14ac:dyDescent="0.25">
      <c r="B2769" s="21">
        <v>45986</v>
      </c>
      <c r="C2769" s="2" t="s">
        <v>1</v>
      </c>
      <c r="D2769" s="2" t="s">
        <v>2042</v>
      </c>
      <c r="E2769" s="2" t="s">
        <v>807</v>
      </c>
      <c r="F2769" s="2" t="s">
        <v>1393</v>
      </c>
      <c r="G2769" s="5">
        <v>-11</v>
      </c>
      <c r="H2769" s="5">
        <v>21.3</v>
      </c>
      <c r="I2769" s="5">
        <v>-234.3</v>
      </c>
      <c r="J2769" s="5">
        <v>-366837.01000000024</v>
      </c>
      <c r="K2769" s="5" t="str" cm="1">
        <f t="array" ref="K2769">_xlfn.LET(_xlpm.d,UPPER(TRIM(CLEAN(SUBSTITUTE(F2769,CHAR(160),"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70" spans="2:11" x14ac:dyDescent="0.25">
      <c r="B2770" s="21">
        <v>45986</v>
      </c>
      <c r="C2770" s="2" t="s">
        <v>1</v>
      </c>
      <c r="D2770" s="2" t="s">
        <v>2043</v>
      </c>
      <c r="E2770" s="2" t="s">
        <v>446</v>
      </c>
      <c r="F2770" s="2" t="s">
        <v>1395</v>
      </c>
      <c r="G2770" s="5">
        <v>-9</v>
      </c>
      <c r="H2770" s="5">
        <v>22.4</v>
      </c>
      <c r="I2770" s="5">
        <v>-201.6</v>
      </c>
      <c r="J2770" s="5">
        <v>-367038.61000000022</v>
      </c>
      <c r="K2770" s="5" t="str" cm="1">
        <f t="array" ref="K2770">_xlfn.LET(_xlpm.d,UPPER(TRIM(CLEAN(SUBSTITUTE(F2770,CHAR(160),"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71" spans="2:11" x14ac:dyDescent="0.25">
      <c r="B2771" s="21">
        <v>45986</v>
      </c>
      <c r="C2771" s="2" t="s">
        <v>1</v>
      </c>
      <c r="D2771" s="2" t="s">
        <v>2044</v>
      </c>
      <c r="E2771" s="2" t="s">
        <v>153</v>
      </c>
      <c r="F2771" s="2" t="s">
        <v>1395</v>
      </c>
      <c r="G2771" s="5">
        <v>-77</v>
      </c>
      <c r="H2771" s="5">
        <v>22.4</v>
      </c>
      <c r="I2771" s="5">
        <v>-1724.8</v>
      </c>
      <c r="J2771" s="5">
        <v>-368763.41000000021</v>
      </c>
      <c r="K2771" s="5" t="str" cm="1">
        <f t="array" ref="K2771">_xlfn.LET(_xlpm.d,UPPER(TRIM(CLEAN(SUBSTITUTE(F2771,CHAR(160),"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72" spans="2:11" x14ac:dyDescent="0.25">
      <c r="B2772" s="21">
        <v>45986</v>
      </c>
      <c r="C2772" s="2" t="s">
        <v>1</v>
      </c>
      <c r="D2772" s="2" t="s">
        <v>2045</v>
      </c>
      <c r="E2772" s="2" t="s">
        <v>153</v>
      </c>
      <c r="F2772" s="2" t="s">
        <v>1395</v>
      </c>
      <c r="G2772" s="5">
        <v>-30</v>
      </c>
      <c r="H2772" s="5">
        <v>22.4</v>
      </c>
      <c r="I2772" s="5">
        <v>-672</v>
      </c>
      <c r="J2772" s="5">
        <v>-369435.41000000021</v>
      </c>
      <c r="K2772" s="5" t="str" cm="1">
        <f t="array" ref="K2772">_xlfn.LET(_xlpm.d,UPPER(TRIM(CLEAN(SUBSTITUTE(F2772,CHAR(160),"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73" spans="2:11" x14ac:dyDescent="0.25">
      <c r="B2773" s="21">
        <v>45986</v>
      </c>
      <c r="C2773" s="2" t="s">
        <v>1</v>
      </c>
      <c r="D2773" s="2" t="s">
        <v>273</v>
      </c>
      <c r="E2773" s="2" t="s">
        <v>159</v>
      </c>
      <c r="F2773" s="2" t="s">
        <v>1395</v>
      </c>
      <c r="G2773" s="5">
        <v>-5</v>
      </c>
      <c r="H2773" s="5">
        <v>22.4</v>
      </c>
      <c r="I2773" s="5">
        <v>-112</v>
      </c>
      <c r="J2773" s="5">
        <v>-369547.41000000021</v>
      </c>
      <c r="K2773" s="5" t="str" cm="1">
        <f t="array" ref="K2773">_xlfn.LET(_xlpm.d,UPPER(TRIM(CLEAN(SUBSTITUTE(F2773,CHAR(160),"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74" spans="2:11" x14ac:dyDescent="0.25">
      <c r="B2774" s="21">
        <v>45986</v>
      </c>
      <c r="C2774" s="2" t="s">
        <v>1</v>
      </c>
      <c r="D2774" s="2" t="s">
        <v>1350</v>
      </c>
      <c r="E2774" s="2" t="s">
        <v>35</v>
      </c>
      <c r="F2774" s="2" t="s">
        <v>1395</v>
      </c>
      <c r="G2774" s="5">
        <v>-20</v>
      </c>
      <c r="H2774" s="5">
        <v>22.4</v>
      </c>
      <c r="I2774" s="5">
        <v>-448</v>
      </c>
      <c r="J2774" s="5">
        <v>-369995.41000000021</v>
      </c>
      <c r="K2774" s="5" t="str" cm="1">
        <f t="array" ref="K2774">_xlfn.LET(_xlpm.d,UPPER(TRIM(CLEAN(SUBSTITUTE(F2774,CHAR(160),"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75" spans="2:11" x14ac:dyDescent="0.25">
      <c r="B2775" s="21">
        <v>45986</v>
      </c>
      <c r="C2775" s="2" t="s">
        <v>1</v>
      </c>
      <c r="D2775" s="2" t="s">
        <v>2046</v>
      </c>
      <c r="E2775" s="2" t="s">
        <v>86</v>
      </c>
      <c r="F2775" s="2" t="s">
        <v>1395</v>
      </c>
      <c r="G2775" s="5">
        <v>-20</v>
      </c>
      <c r="H2775" s="5">
        <v>22.4</v>
      </c>
      <c r="I2775" s="5">
        <v>-448</v>
      </c>
      <c r="J2775" s="5">
        <v>-370443.41000000021</v>
      </c>
      <c r="K2775" s="5" t="str" cm="1">
        <f t="array" ref="K2775">_xlfn.LET(_xlpm.d,UPPER(TRIM(CLEAN(SUBSTITUTE(F2775,CHAR(160),"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76" spans="2:11" x14ac:dyDescent="0.25">
      <c r="B2776" s="21">
        <v>45986</v>
      </c>
      <c r="C2776" s="2" t="s">
        <v>1</v>
      </c>
      <c r="D2776" s="2" t="s">
        <v>487</v>
      </c>
      <c r="E2776" s="2" t="s">
        <v>14</v>
      </c>
      <c r="F2776" s="2" t="s">
        <v>1395</v>
      </c>
      <c r="G2776" s="5">
        <v>-16</v>
      </c>
      <c r="H2776" s="5">
        <v>22.4</v>
      </c>
      <c r="I2776" s="5">
        <v>-358.4</v>
      </c>
      <c r="J2776" s="5">
        <v>-370801.81000000023</v>
      </c>
      <c r="K2776" s="5" t="str" cm="1">
        <f t="array" ref="K2776">_xlfn.LET(_xlpm.d,UPPER(TRIM(CLEAN(SUBSTITUTE(F2776,CHAR(160),"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77" spans="2:11" x14ac:dyDescent="0.25">
      <c r="B2777" s="21">
        <v>45987</v>
      </c>
      <c r="C2777" s="2" t="s">
        <v>1</v>
      </c>
      <c r="D2777" s="2" t="s">
        <v>1179</v>
      </c>
      <c r="E2777" s="2" t="s">
        <v>29</v>
      </c>
      <c r="F2777" s="2" t="s">
        <v>1395</v>
      </c>
      <c r="G2777" s="5">
        <v>-14</v>
      </c>
      <c r="H2777" s="5">
        <v>22.4</v>
      </c>
      <c r="I2777" s="5">
        <v>-313.60000000000002</v>
      </c>
      <c r="J2777" s="5">
        <v>-371115.41000000021</v>
      </c>
      <c r="K2777" s="5" t="str" cm="1">
        <f t="array" ref="K2777">_xlfn.LET(_xlpm.d,UPPER(TRIM(CLEAN(SUBSTITUTE(F2777,CHAR(160),"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78" spans="2:11" x14ac:dyDescent="0.25">
      <c r="B2778" s="21">
        <v>45988</v>
      </c>
      <c r="C2778" s="2" t="s">
        <v>1</v>
      </c>
      <c r="D2778" s="2" t="s">
        <v>2047</v>
      </c>
      <c r="E2778" s="2" t="s">
        <v>244</v>
      </c>
      <c r="F2778" s="2" t="s">
        <v>1395</v>
      </c>
      <c r="G2778" s="5">
        <v>-1</v>
      </c>
      <c r="H2778" s="5">
        <v>22.4</v>
      </c>
      <c r="I2778" s="5">
        <v>-22.4</v>
      </c>
      <c r="J2778" s="5">
        <v>-371137.81000000023</v>
      </c>
      <c r="K2778" s="5" t="str" cm="1">
        <f t="array" ref="K2778">_xlfn.LET(_xlpm.d,UPPER(TRIM(CLEAN(SUBSTITUTE(F2778,CHAR(160),"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79" spans="2:11" x14ac:dyDescent="0.25">
      <c r="B2779" s="21">
        <v>45988</v>
      </c>
      <c r="C2779" s="2" t="s">
        <v>1</v>
      </c>
      <c r="D2779" s="2" t="s">
        <v>2048</v>
      </c>
      <c r="E2779" s="2" t="s">
        <v>163</v>
      </c>
      <c r="F2779" s="2" t="s">
        <v>1395</v>
      </c>
      <c r="G2779" s="5">
        <v>-29</v>
      </c>
      <c r="H2779" s="5">
        <v>22.4</v>
      </c>
      <c r="I2779" s="5">
        <v>-649.6</v>
      </c>
      <c r="J2779" s="5">
        <v>-371787.41000000021</v>
      </c>
      <c r="K2779" s="5" t="str" cm="1">
        <f t="array" ref="K2779">_xlfn.LET(_xlpm.d,UPPER(TRIM(CLEAN(SUBSTITUTE(F2779,CHAR(160),"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80" spans="2:11" x14ac:dyDescent="0.25">
      <c r="B2780" s="21">
        <v>45988</v>
      </c>
      <c r="C2780" s="2" t="s">
        <v>1</v>
      </c>
      <c r="D2780" s="2" t="s">
        <v>2049</v>
      </c>
      <c r="E2780" s="2" t="s">
        <v>68</v>
      </c>
      <c r="F2780" s="2" t="s">
        <v>1395</v>
      </c>
      <c r="G2780" s="5">
        <v>-25</v>
      </c>
      <c r="H2780" s="5">
        <v>22.4</v>
      </c>
      <c r="I2780" s="5">
        <v>-560</v>
      </c>
      <c r="J2780" s="5">
        <v>-372347.41000000021</v>
      </c>
      <c r="K2780" s="5" t="str" cm="1">
        <f t="array" ref="K2780">_xlfn.LET(_xlpm.d,UPPER(TRIM(CLEAN(SUBSTITUTE(F2780,CHAR(160),"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81" spans="2:11" x14ac:dyDescent="0.25">
      <c r="B2781" s="21">
        <v>45988</v>
      </c>
      <c r="C2781" s="2" t="s">
        <v>1</v>
      </c>
      <c r="D2781" s="2" t="s">
        <v>2050</v>
      </c>
      <c r="E2781" s="2" t="s">
        <v>324</v>
      </c>
      <c r="F2781" s="2" t="s">
        <v>1393</v>
      </c>
      <c r="G2781" s="5">
        <v>-18</v>
      </c>
      <c r="H2781" s="5">
        <v>21.2</v>
      </c>
      <c r="I2781" s="5">
        <v>-381.6</v>
      </c>
      <c r="J2781" s="5">
        <v>-372729.01000000018</v>
      </c>
      <c r="K2781" s="5" t="str" cm="1">
        <f t="array" ref="K2781">_xlfn.LET(_xlpm.d,UPPER(TRIM(CLEAN(SUBSTITUTE(F2781,CHAR(160),"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82" spans="2:11" x14ac:dyDescent="0.25">
      <c r="B2782" s="21">
        <v>45989</v>
      </c>
      <c r="C2782" s="2" t="s">
        <v>1</v>
      </c>
      <c r="D2782" s="2" t="s">
        <v>2051</v>
      </c>
      <c r="E2782" s="2" t="s">
        <v>304</v>
      </c>
      <c r="F2782" s="2" t="s">
        <v>1393</v>
      </c>
      <c r="G2782" s="5">
        <v>-3</v>
      </c>
      <c r="H2782" s="5">
        <v>21.2</v>
      </c>
      <c r="I2782" s="5">
        <v>-63.6</v>
      </c>
      <c r="J2782" s="5">
        <v>-372792.61000000016</v>
      </c>
      <c r="K2782" s="5" t="str" cm="1">
        <f t="array" ref="K2782">_xlfn.LET(_xlpm.d,UPPER(TRIM(CLEAN(SUBSTITUTE(F2782,CHAR(160),"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83" spans="2:11" x14ac:dyDescent="0.25">
      <c r="B2783" s="21">
        <v>45989</v>
      </c>
      <c r="C2783" s="2" t="s">
        <v>1</v>
      </c>
      <c r="D2783" s="2" t="s">
        <v>327</v>
      </c>
      <c r="E2783" s="2" t="s">
        <v>143</v>
      </c>
      <c r="F2783" s="2" t="s">
        <v>1393</v>
      </c>
      <c r="G2783" s="5">
        <v>-9</v>
      </c>
      <c r="H2783" s="5">
        <v>21.2</v>
      </c>
      <c r="I2783" s="5">
        <v>-190.8</v>
      </c>
      <c r="J2783" s="5">
        <v>-372983.41000000015</v>
      </c>
      <c r="K2783" s="5" t="str" cm="1">
        <f t="array" ref="K2783">_xlfn.LET(_xlpm.d,UPPER(TRIM(CLEAN(SUBSTITUTE(F2783,CHAR(160),"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84" spans="2:11" x14ac:dyDescent="0.25">
      <c r="B2784" s="21">
        <v>45989</v>
      </c>
      <c r="C2784" s="2" t="s">
        <v>1</v>
      </c>
      <c r="D2784" s="2" t="s">
        <v>2052</v>
      </c>
      <c r="E2784" s="2" t="s">
        <v>202</v>
      </c>
      <c r="F2784" s="2" t="s">
        <v>1395</v>
      </c>
      <c r="G2784" s="5">
        <v>-39</v>
      </c>
      <c r="H2784" s="5">
        <v>22.4</v>
      </c>
      <c r="I2784" s="5">
        <v>-873.6</v>
      </c>
      <c r="J2784" s="5">
        <v>-373857.01000000013</v>
      </c>
      <c r="K2784" s="5" t="str" cm="1">
        <f t="array" ref="K2784">_xlfn.LET(_xlpm.d,UPPER(TRIM(CLEAN(SUBSTITUTE(F2784,CHAR(160),"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85" spans="2:11" x14ac:dyDescent="0.25">
      <c r="B2785" s="21">
        <v>45989</v>
      </c>
      <c r="C2785" s="2" t="s">
        <v>1</v>
      </c>
      <c r="D2785" s="2" t="s">
        <v>2053</v>
      </c>
      <c r="E2785" s="2" t="s">
        <v>1016</v>
      </c>
      <c r="F2785" s="2" t="s">
        <v>1395</v>
      </c>
      <c r="G2785" s="5">
        <v>-12</v>
      </c>
      <c r="H2785" s="5">
        <v>22.4</v>
      </c>
      <c r="I2785" s="5">
        <v>-268.8</v>
      </c>
      <c r="J2785" s="5">
        <v>-374125.81000000011</v>
      </c>
      <c r="K2785" s="5" t="str" cm="1">
        <f t="array" ref="K2785">_xlfn.LET(_xlpm.d,UPPER(TRIM(CLEAN(SUBSTITUTE(F2785,CHAR(160),"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86" spans="2:11" x14ac:dyDescent="0.25">
      <c r="B2786" s="21">
        <v>45989</v>
      </c>
      <c r="C2786" s="2" t="s">
        <v>1</v>
      </c>
      <c r="D2786" s="2" t="s">
        <v>2054</v>
      </c>
      <c r="E2786" s="2" t="s">
        <v>82</v>
      </c>
      <c r="F2786" s="2" t="s">
        <v>1395</v>
      </c>
      <c r="G2786" s="5">
        <v>-25</v>
      </c>
      <c r="H2786" s="5">
        <v>22.4</v>
      </c>
      <c r="I2786" s="5">
        <v>-560</v>
      </c>
      <c r="J2786" s="5">
        <v>-374685.81000000011</v>
      </c>
      <c r="K2786" s="5" t="str" cm="1">
        <f t="array" ref="K2786">_xlfn.LET(_xlpm.d,UPPER(TRIM(CLEAN(SUBSTITUTE(F2786,CHAR(160),"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87" spans="2:11" x14ac:dyDescent="0.25">
      <c r="B2787" s="21">
        <v>45989</v>
      </c>
      <c r="C2787" s="2" t="s">
        <v>1</v>
      </c>
      <c r="D2787" s="2" t="s">
        <v>2055</v>
      </c>
      <c r="E2787" s="2" t="s">
        <v>24</v>
      </c>
      <c r="F2787" s="2" t="s">
        <v>1395</v>
      </c>
      <c r="G2787" s="5">
        <v>-20</v>
      </c>
      <c r="H2787" s="5">
        <v>22.4</v>
      </c>
      <c r="I2787" s="5">
        <v>-448</v>
      </c>
      <c r="J2787" s="5">
        <v>-375133.81000000011</v>
      </c>
      <c r="K2787" s="5" t="str" cm="1">
        <f t="array" ref="K2787">_xlfn.LET(_xlpm.d,UPPER(TRIM(CLEAN(SUBSTITUTE(F2787,CHAR(160),"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88" spans="2:11" x14ac:dyDescent="0.25">
      <c r="B2788" s="21">
        <v>45989</v>
      </c>
      <c r="C2788" s="2" t="s">
        <v>1</v>
      </c>
      <c r="D2788" s="2" t="s">
        <v>642</v>
      </c>
      <c r="E2788" s="2" t="s">
        <v>62</v>
      </c>
      <c r="F2788" s="2" t="s">
        <v>1395</v>
      </c>
      <c r="G2788" s="5">
        <v>-1</v>
      </c>
      <c r="H2788" s="5">
        <v>22.4</v>
      </c>
      <c r="I2788" s="5">
        <v>-22.4</v>
      </c>
      <c r="J2788" s="5">
        <v>-375156.21000000014</v>
      </c>
      <c r="K2788" s="5" t="str" cm="1">
        <f t="array" ref="K2788">_xlfn.LET(_xlpm.d,UPPER(TRIM(CLEAN(SUBSTITUTE(F2788,CHAR(160),"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89" spans="2:11" x14ac:dyDescent="0.25">
      <c r="B2789" s="21">
        <v>45989</v>
      </c>
      <c r="C2789" s="2" t="s">
        <v>1</v>
      </c>
      <c r="D2789" s="2" t="s">
        <v>2056</v>
      </c>
      <c r="E2789" s="2" t="s">
        <v>72</v>
      </c>
      <c r="F2789" s="2" t="s">
        <v>1395</v>
      </c>
      <c r="G2789" s="5">
        <v>-2</v>
      </c>
      <c r="H2789" s="5">
        <v>22.4</v>
      </c>
      <c r="I2789" s="5">
        <v>-44.8</v>
      </c>
      <c r="J2789" s="5">
        <v>-375201.01000000013</v>
      </c>
      <c r="K2789" s="5" t="str" cm="1">
        <f t="array" ref="K2789">_xlfn.LET(_xlpm.d,UPPER(TRIM(CLEAN(SUBSTITUTE(F2789,CHAR(160),"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90" spans="2:11" x14ac:dyDescent="0.25">
      <c r="B2790" s="21">
        <v>45993</v>
      </c>
      <c r="C2790" s="2" t="s">
        <v>1</v>
      </c>
      <c r="D2790" s="2" t="s">
        <v>1183</v>
      </c>
      <c r="E2790" s="2" t="s">
        <v>3</v>
      </c>
      <c r="F2790" s="2" t="s">
        <v>1393</v>
      </c>
      <c r="G2790" s="5">
        <v>-3</v>
      </c>
      <c r="H2790" s="5">
        <v>21.2</v>
      </c>
      <c r="I2790" s="5">
        <v>-63.6</v>
      </c>
      <c r="J2790" s="5">
        <v>-375264.6100000001</v>
      </c>
      <c r="K2790" s="5" t="str" cm="1">
        <f t="array" ref="K2790">_xlfn.LET(_xlpm.d,UPPER(TRIM(CLEAN(SUBSTITUTE(F2790,CHAR(160),"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91" spans="2:11" x14ac:dyDescent="0.25">
      <c r="B2791" s="21">
        <v>45993</v>
      </c>
      <c r="C2791" s="2" t="s">
        <v>1</v>
      </c>
      <c r="D2791" s="2" t="s">
        <v>1185</v>
      </c>
      <c r="E2791" s="2" t="s">
        <v>60</v>
      </c>
      <c r="F2791" s="2" t="s">
        <v>1395</v>
      </c>
      <c r="G2791" s="5">
        <v>-11</v>
      </c>
      <c r="H2791" s="5">
        <v>22.4</v>
      </c>
      <c r="I2791" s="5">
        <v>-246.4</v>
      </c>
      <c r="J2791" s="5">
        <v>-375511.01000000013</v>
      </c>
      <c r="K2791" s="5" t="str" cm="1">
        <f t="array" ref="K2791">_xlfn.LET(_xlpm.d,UPPER(TRIM(CLEAN(SUBSTITUTE(F2791,CHAR(160),"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92" spans="2:11" x14ac:dyDescent="0.25">
      <c r="B2792" s="21">
        <v>45993</v>
      </c>
      <c r="C2792" s="2" t="s">
        <v>1</v>
      </c>
      <c r="D2792" s="2" t="s">
        <v>275</v>
      </c>
      <c r="E2792" s="2" t="s">
        <v>32</v>
      </c>
      <c r="F2792" s="2" t="s">
        <v>1395</v>
      </c>
      <c r="G2792" s="5">
        <v>-7</v>
      </c>
      <c r="H2792" s="5">
        <v>22.4</v>
      </c>
      <c r="I2792" s="5">
        <v>-156.80000000000001</v>
      </c>
      <c r="J2792" s="5">
        <v>-375667.81000000011</v>
      </c>
      <c r="K2792" s="5" t="str" cm="1">
        <f t="array" ref="K2792">_xlfn.LET(_xlpm.d,UPPER(TRIM(CLEAN(SUBSTITUTE(F2792,CHAR(160),"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93" spans="2:11" x14ac:dyDescent="0.25">
      <c r="B2793" s="21">
        <v>45993</v>
      </c>
      <c r="C2793" s="2" t="s">
        <v>1</v>
      </c>
      <c r="D2793" s="2" t="s">
        <v>277</v>
      </c>
      <c r="E2793" s="2" t="s">
        <v>29</v>
      </c>
      <c r="F2793" s="2" t="s">
        <v>1395</v>
      </c>
      <c r="G2793" s="5">
        <v>-25</v>
      </c>
      <c r="H2793" s="5">
        <v>22.4</v>
      </c>
      <c r="I2793" s="5">
        <v>-560</v>
      </c>
      <c r="J2793" s="5">
        <v>-376227.81000000011</v>
      </c>
      <c r="K2793" s="5" t="str" cm="1">
        <f t="array" ref="K2793">_xlfn.LET(_xlpm.d,UPPER(TRIM(CLEAN(SUBSTITUTE(F2793,CHAR(160),"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94" spans="2:11" x14ac:dyDescent="0.25">
      <c r="B2794" s="21">
        <v>45993</v>
      </c>
      <c r="C2794" s="2" t="s">
        <v>1</v>
      </c>
      <c r="D2794" s="2" t="s">
        <v>1187</v>
      </c>
      <c r="E2794" s="2" t="s">
        <v>72</v>
      </c>
      <c r="F2794" s="2" t="s">
        <v>1395</v>
      </c>
      <c r="G2794" s="5">
        <v>-1</v>
      </c>
      <c r="H2794" s="5">
        <v>22.4</v>
      </c>
      <c r="I2794" s="5">
        <v>-22.4</v>
      </c>
      <c r="J2794" s="5">
        <v>-376250.21000000014</v>
      </c>
      <c r="K2794" s="5" t="str" cm="1">
        <f t="array" ref="K2794">_xlfn.LET(_xlpm.d,UPPER(TRIM(CLEAN(SUBSTITUTE(F2794,CHAR(160),"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95" spans="2:11" x14ac:dyDescent="0.25">
      <c r="B2795" s="21">
        <v>45993</v>
      </c>
      <c r="C2795" s="2" t="s">
        <v>1</v>
      </c>
      <c r="D2795" s="2" t="s">
        <v>2057</v>
      </c>
      <c r="E2795" s="2" t="s">
        <v>14</v>
      </c>
      <c r="F2795" s="2" t="s">
        <v>1395</v>
      </c>
      <c r="G2795" s="5">
        <v>-30</v>
      </c>
      <c r="H2795" s="5">
        <v>22.4</v>
      </c>
      <c r="I2795" s="5">
        <v>-672</v>
      </c>
      <c r="J2795" s="5">
        <v>-376922.21000000014</v>
      </c>
      <c r="K2795" s="5" t="str" cm="1">
        <f t="array" ref="K2795">_xlfn.LET(_xlpm.d,UPPER(TRIM(CLEAN(SUBSTITUTE(F2795,CHAR(160),"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96" spans="2:11" x14ac:dyDescent="0.25">
      <c r="B2796" s="21">
        <v>45994</v>
      </c>
      <c r="C2796" s="2" t="s">
        <v>1</v>
      </c>
      <c r="D2796" s="2" t="s">
        <v>1188</v>
      </c>
      <c r="E2796" s="2" t="s">
        <v>807</v>
      </c>
      <c r="F2796" s="2" t="s">
        <v>1393</v>
      </c>
      <c r="G2796" s="5">
        <v>-2</v>
      </c>
      <c r="H2796" s="5">
        <v>21.3</v>
      </c>
      <c r="I2796" s="5">
        <v>-42.6</v>
      </c>
      <c r="J2796" s="5">
        <v>-376964.81000000011</v>
      </c>
      <c r="K2796" s="5" t="str" cm="1">
        <f t="array" ref="K2796">_xlfn.LET(_xlpm.d,UPPER(TRIM(CLEAN(SUBSTITUTE(F2796,CHAR(160),"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97" spans="2:11" x14ac:dyDescent="0.25">
      <c r="B2797" s="21">
        <v>45994</v>
      </c>
      <c r="C2797" s="2" t="s">
        <v>1</v>
      </c>
      <c r="D2797" s="2" t="s">
        <v>2058</v>
      </c>
      <c r="E2797" s="2" t="s">
        <v>76</v>
      </c>
      <c r="F2797" s="2" t="s">
        <v>1395</v>
      </c>
      <c r="G2797" s="5">
        <v>-13</v>
      </c>
      <c r="H2797" s="5">
        <v>22.4</v>
      </c>
      <c r="I2797" s="5">
        <v>-291.2</v>
      </c>
      <c r="J2797" s="5">
        <v>-377256.01000000013</v>
      </c>
      <c r="K2797" s="5" t="str" cm="1">
        <f t="array" ref="K2797">_xlfn.LET(_xlpm.d,UPPER(TRIM(CLEAN(SUBSTITUTE(F2797,CHAR(160),"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98" spans="2:11" x14ac:dyDescent="0.25">
      <c r="B2798" s="21">
        <v>45994</v>
      </c>
      <c r="C2798" s="2" t="s">
        <v>1</v>
      </c>
      <c r="D2798" s="2" t="s">
        <v>1189</v>
      </c>
      <c r="E2798" s="2" t="s">
        <v>65</v>
      </c>
      <c r="F2798" s="2" t="s">
        <v>1395</v>
      </c>
      <c r="G2798" s="5">
        <v>-19</v>
      </c>
      <c r="H2798" s="5">
        <v>22.4</v>
      </c>
      <c r="I2798" s="5">
        <v>-425.6</v>
      </c>
      <c r="J2798" s="5">
        <v>-377681.6100000001</v>
      </c>
      <c r="K2798" s="5" t="str" cm="1">
        <f t="array" ref="K2798">_xlfn.LET(_xlpm.d,UPPER(TRIM(CLEAN(SUBSTITUTE(F2798,CHAR(160),"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799" spans="2:11" x14ac:dyDescent="0.25">
      <c r="B2799" s="21">
        <v>45994</v>
      </c>
      <c r="C2799" s="2" t="s">
        <v>1</v>
      </c>
      <c r="D2799" s="2" t="s">
        <v>573</v>
      </c>
      <c r="E2799" s="2" t="s">
        <v>129</v>
      </c>
      <c r="F2799" s="2" t="s">
        <v>1395</v>
      </c>
      <c r="G2799" s="5">
        <v>-2</v>
      </c>
      <c r="H2799" s="5">
        <v>22.4</v>
      </c>
      <c r="I2799" s="5">
        <v>-44.8</v>
      </c>
      <c r="J2799" s="5">
        <v>-377726.41000000009</v>
      </c>
      <c r="K2799" s="5" t="str" cm="1">
        <f t="array" ref="K2799">_xlfn.LET(_xlpm.d,UPPER(TRIM(CLEAN(SUBSTITUTE(F2799,CHAR(160),"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00" spans="2:11" x14ac:dyDescent="0.25">
      <c r="B2800" s="21">
        <v>45995</v>
      </c>
      <c r="C2800" s="2" t="s">
        <v>1</v>
      </c>
      <c r="D2800" s="2" t="s">
        <v>489</v>
      </c>
      <c r="E2800" s="2" t="s">
        <v>19</v>
      </c>
      <c r="F2800" s="2" t="s">
        <v>1395</v>
      </c>
      <c r="G2800" s="5">
        <v>-16</v>
      </c>
      <c r="H2800" s="5">
        <v>22.4</v>
      </c>
      <c r="I2800" s="5">
        <v>-358.4</v>
      </c>
      <c r="J2800" s="5">
        <v>-378084.81000000011</v>
      </c>
      <c r="K2800" s="5" t="str" cm="1">
        <f t="array" ref="K2800">_xlfn.LET(_xlpm.d,UPPER(TRIM(CLEAN(SUBSTITUTE(F2800,CHAR(160),"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01" spans="2:11" x14ac:dyDescent="0.25">
      <c r="B2801" s="21">
        <v>45995</v>
      </c>
      <c r="C2801" s="2" t="s">
        <v>1</v>
      </c>
      <c r="D2801" s="2" t="s">
        <v>2059</v>
      </c>
      <c r="E2801" s="2" t="s">
        <v>86</v>
      </c>
      <c r="F2801" s="2" t="s">
        <v>1395</v>
      </c>
      <c r="G2801" s="5">
        <v>-70</v>
      </c>
      <c r="H2801" s="5">
        <v>22.4</v>
      </c>
      <c r="I2801" s="5">
        <v>-1568</v>
      </c>
      <c r="J2801" s="5">
        <v>-379652.81000000011</v>
      </c>
      <c r="K2801" s="5" t="str" cm="1">
        <f t="array" ref="K2801">_xlfn.LET(_xlpm.d,UPPER(TRIM(CLEAN(SUBSTITUTE(F2801,CHAR(160),"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02" spans="2:11" x14ac:dyDescent="0.25">
      <c r="B2802" s="21">
        <v>45995</v>
      </c>
      <c r="C2802" s="2" t="s">
        <v>1</v>
      </c>
      <c r="D2802" s="2" t="s">
        <v>1190</v>
      </c>
      <c r="E2802" s="2" t="s">
        <v>465</v>
      </c>
      <c r="F2802" s="2" t="s">
        <v>1395</v>
      </c>
      <c r="G2802" s="5">
        <v>-5</v>
      </c>
      <c r="H2802" s="5">
        <v>22.4</v>
      </c>
      <c r="I2802" s="5">
        <v>-112</v>
      </c>
      <c r="J2802" s="5">
        <v>-379764.81000000011</v>
      </c>
      <c r="K2802" s="5" t="str" cm="1">
        <f t="array" ref="K2802">_xlfn.LET(_xlpm.d,UPPER(TRIM(CLEAN(SUBSTITUTE(F2802,CHAR(160),"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03" spans="2:11" x14ac:dyDescent="0.25">
      <c r="B2803" s="21">
        <v>45995</v>
      </c>
      <c r="C2803" s="2" t="s">
        <v>1</v>
      </c>
      <c r="D2803" s="2" t="s">
        <v>2060</v>
      </c>
      <c r="E2803" s="2" t="s">
        <v>791</v>
      </c>
      <c r="F2803" s="2" t="s">
        <v>1395</v>
      </c>
      <c r="G2803" s="5">
        <v>-4</v>
      </c>
      <c r="H2803" s="5">
        <v>22.4</v>
      </c>
      <c r="I2803" s="5">
        <v>-89.6</v>
      </c>
      <c r="J2803" s="5">
        <v>-379854.41000000009</v>
      </c>
      <c r="K2803" s="5" t="str" cm="1">
        <f t="array" ref="K2803">_xlfn.LET(_xlpm.d,UPPER(TRIM(CLEAN(SUBSTITUTE(F2803,CHAR(160),"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04" spans="2:11" x14ac:dyDescent="0.25">
      <c r="B2804" s="21">
        <v>45995</v>
      </c>
      <c r="C2804" s="2" t="s">
        <v>1</v>
      </c>
      <c r="D2804" s="2" t="s">
        <v>1191</v>
      </c>
      <c r="E2804" s="2" t="s">
        <v>5</v>
      </c>
      <c r="F2804" s="2" t="s">
        <v>1393</v>
      </c>
      <c r="G2804" s="5">
        <v>-118</v>
      </c>
      <c r="H2804" s="5">
        <v>21.2</v>
      </c>
      <c r="I2804" s="5">
        <v>-2501.6</v>
      </c>
      <c r="J2804" s="5">
        <v>-382356.01000000007</v>
      </c>
      <c r="K2804" s="5" t="str" cm="1">
        <f t="array" ref="K2804">_xlfn.LET(_xlpm.d,UPPER(TRIM(CLEAN(SUBSTITUTE(F2804,CHAR(160),"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05" spans="2:11" x14ac:dyDescent="0.25">
      <c r="B2805" s="21">
        <v>45996</v>
      </c>
      <c r="C2805" s="2" t="s">
        <v>1</v>
      </c>
      <c r="D2805" s="2" t="s">
        <v>1192</v>
      </c>
      <c r="E2805" s="2" t="s">
        <v>202</v>
      </c>
      <c r="F2805" s="2" t="s">
        <v>1395</v>
      </c>
      <c r="G2805" s="5">
        <v>-1</v>
      </c>
      <c r="H2805" s="5">
        <v>22.4</v>
      </c>
      <c r="I2805" s="5">
        <v>-22.4</v>
      </c>
      <c r="J2805" s="5">
        <v>-382378.41000000009</v>
      </c>
      <c r="K2805" s="5" t="str" cm="1">
        <f t="array" ref="K2805">_xlfn.LET(_xlpm.d,UPPER(TRIM(CLEAN(SUBSTITUTE(F2805,CHAR(160),"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06" spans="2:11" x14ac:dyDescent="0.25">
      <c r="B2806" s="21">
        <v>45996</v>
      </c>
      <c r="C2806" s="2" t="s">
        <v>1</v>
      </c>
      <c r="D2806" s="2" t="s">
        <v>2061</v>
      </c>
      <c r="E2806" s="2" t="s">
        <v>852</v>
      </c>
      <c r="F2806" s="2" t="s">
        <v>1393</v>
      </c>
      <c r="G2806" s="5">
        <v>-30</v>
      </c>
      <c r="H2806" s="5">
        <v>21.2</v>
      </c>
      <c r="I2806" s="5">
        <v>-636</v>
      </c>
      <c r="J2806" s="5">
        <v>-383014.41000000009</v>
      </c>
      <c r="K2806" s="5" t="str" cm="1">
        <f t="array" ref="K2806">_xlfn.LET(_xlpm.d,UPPER(TRIM(CLEAN(SUBSTITUTE(F2806,CHAR(160),"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07" spans="2:11" x14ac:dyDescent="0.25">
      <c r="B2807" s="21">
        <v>45996</v>
      </c>
      <c r="C2807" s="2" t="s">
        <v>1</v>
      </c>
      <c r="D2807" s="2" t="s">
        <v>490</v>
      </c>
      <c r="E2807" s="2" t="s">
        <v>24</v>
      </c>
      <c r="F2807" s="2" t="s">
        <v>1395</v>
      </c>
      <c r="G2807" s="5">
        <v>-9</v>
      </c>
      <c r="H2807" s="5">
        <v>22.4</v>
      </c>
      <c r="I2807" s="5">
        <v>-201.6</v>
      </c>
      <c r="J2807" s="5">
        <v>-383216.01000000007</v>
      </c>
      <c r="K2807" s="5" t="str" cm="1">
        <f t="array" ref="K2807">_xlfn.LET(_xlpm.d,UPPER(TRIM(CLEAN(SUBSTITUTE(F2807,CHAR(160),"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08" spans="2:11" x14ac:dyDescent="0.25">
      <c r="B2808" s="21">
        <v>45996</v>
      </c>
      <c r="C2808" s="2" t="s">
        <v>1</v>
      </c>
      <c r="D2808" s="2" t="s">
        <v>491</v>
      </c>
      <c r="E2808" s="2" t="s">
        <v>76</v>
      </c>
      <c r="F2808" s="2" t="s">
        <v>1395</v>
      </c>
      <c r="G2808" s="5">
        <v>-3</v>
      </c>
      <c r="H2808" s="5">
        <v>22.4</v>
      </c>
      <c r="I2808" s="5">
        <v>-67.2</v>
      </c>
      <c r="J2808" s="5">
        <v>-383283.21000000008</v>
      </c>
      <c r="K2808" s="5" t="str" cm="1">
        <f t="array" ref="K2808">_xlfn.LET(_xlpm.d,UPPER(TRIM(CLEAN(SUBSTITUTE(F2808,CHAR(160),"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09" spans="2:11" x14ac:dyDescent="0.25">
      <c r="B2809" s="21">
        <v>45996</v>
      </c>
      <c r="C2809" s="2" t="s">
        <v>1</v>
      </c>
      <c r="D2809" s="2" t="s">
        <v>2062</v>
      </c>
      <c r="E2809" s="2" t="s">
        <v>9</v>
      </c>
      <c r="F2809" s="2" t="s">
        <v>1395</v>
      </c>
      <c r="G2809" s="5">
        <v>-18</v>
      </c>
      <c r="H2809" s="5">
        <v>22.4</v>
      </c>
      <c r="I2809" s="5">
        <v>-403.2</v>
      </c>
      <c r="J2809" s="5">
        <v>-383686.41000000009</v>
      </c>
      <c r="K2809" s="5" t="str" cm="1">
        <f t="array" ref="K2809">_xlfn.LET(_xlpm.d,UPPER(TRIM(CLEAN(SUBSTITUTE(F2809,CHAR(160),"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10" spans="2:11" x14ac:dyDescent="0.25">
      <c r="B2810" s="21">
        <v>45996</v>
      </c>
      <c r="C2810" s="2" t="s">
        <v>1</v>
      </c>
      <c r="D2810" s="2" t="s">
        <v>59</v>
      </c>
      <c r="E2810" s="2" t="s">
        <v>60</v>
      </c>
      <c r="F2810" s="2" t="s">
        <v>1395</v>
      </c>
      <c r="G2810" s="5">
        <v>-20</v>
      </c>
      <c r="H2810" s="5">
        <v>22.4</v>
      </c>
      <c r="I2810" s="5">
        <v>-448</v>
      </c>
      <c r="J2810" s="5">
        <v>-384134.41000000009</v>
      </c>
      <c r="K2810" s="5" t="str" cm="1">
        <f t="array" ref="K2810">_xlfn.LET(_xlpm.d,UPPER(TRIM(CLEAN(SUBSTITUTE(F2810,CHAR(160),"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11" spans="2:11" x14ac:dyDescent="0.25">
      <c r="B2811" s="21">
        <v>45996</v>
      </c>
      <c r="C2811" s="2" t="s">
        <v>1</v>
      </c>
      <c r="D2811" s="2" t="s">
        <v>1194</v>
      </c>
      <c r="E2811" s="2" t="s">
        <v>53</v>
      </c>
      <c r="F2811" s="2" t="s">
        <v>1395</v>
      </c>
      <c r="G2811" s="5">
        <v>-14</v>
      </c>
      <c r="H2811" s="5">
        <v>22.4</v>
      </c>
      <c r="I2811" s="5">
        <v>-313.60000000000002</v>
      </c>
      <c r="J2811" s="5">
        <v>-384448.01000000007</v>
      </c>
      <c r="K2811" s="5" t="str" cm="1">
        <f t="array" ref="K2811">_xlfn.LET(_xlpm.d,UPPER(TRIM(CLEAN(SUBSTITUTE(F2811,CHAR(160),"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12" spans="2:11" x14ac:dyDescent="0.25">
      <c r="B2812" s="21">
        <v>45996</v>
      </c>
      <c r="C2812" s="2" t="s">
        <v>1</v>
      </c>
      <c r="D2812" s="2" t="s">
        <v>278</v>
      </c>
      <c r="E2812" s="2" t="s">
        <v>97</v>
      </c>
      <c r="F2812" s="2" t="s">
        <v>1393</v>
      </c>
      <c r="G2812" s="5">
        <v>-67</v>
      </c>
      <c r="H2812" s="5">
        <v>22.4</v>
      </c>
      <c r="I2812" s="5">
        <v>-1500.8</v>
      </c>
      <c r="J2812" s="5">
        <v>-385948.81000000006</v>
      </c>
      <c r="K2812" s="5" t="str" cm="1">
        <f t="array" ref="K2812">_xlfn.LET(_xlpm.d,UPPER(TRIM(CLEAN(SUBSTITUTE(F2812,CHAR(160),"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13" spans="2:11" x14ac:dyDescent="0.25">
      <c r="B2813" s="21">
        <v>45999</v>
      </c>
      <c r="C2813" s="2" t="s">
        <v>1</v>
      </c>
      <c r="D2813" s="2" t="s">
        <v>2063</v>
      </c>
      <c r="E2813" s="2" t="s">
        <v>1384</v>
      </c>
      <c r="F2813" s="2" t="s">
        <v>1393</v>
      </c>
      <c r="G2813" s="5">
        <v>-1</v>
      </c>
      <c r="H2813" s="5">
        <v>17</v>
      </c>
      <c r="I2813" s="5">
        <v>-17</v>
      </c>
      <c r="J2813" s="5">
        <v>-385965.81000000006</v>
      </c>
      <c r="K2813" s="5" t="str" cm="1">
        <f t="array" ref="K2813">_xlfn.LET(_xlpm.d,UPPER(TRIM(CLEAN(SUBSTITUTE(F2813,CHAR(160),"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14" spans="2:11" x14ac:dyDescent="0.25">
      <c r="B2814" s="21">
        <v>45999</v>
      </c>
      <c r="C2814" s="2" t="s">
        <v>1</v>
      </c>
      <c r="D2814" s="2" t="s">
        <v>2064</v>
      </c>
      <c r="E2814" s="2" t="s">
        <v>1530</v>
      </c>
      <c r="F2814" s="2" t="s">
        <v>1393</v>
      </c>
      <c r="G2814" s="5">
        <v>-8</v>
      </c>
      <c r="H2814" s="5">
        <v>21.2</v>
      </c>
      <c r="I2814" s="5">
        <v>-169.6</v>
      </c>
      <c r="J2814" s="5">
        <v>-386135.41000000003</v>
      </c>
      <c r="K2814" s="5" t="str" cm="1">
        <f t="array" ref="K2814">_xlfn.LET(_xlpm.d,UPPER(TRIM(CLEAN(SUBSTITUTE(F2814,CHAR(160),"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15" spans="2:11" x14ac:dyDescent="0.25">
      <c r="B2815" s="21">
        <v>45999</v>
      </c>
      <c r="C2815" s="2" t="s">
        <v>1</v>
      </c>
      <c r="D2815" s="2" t="s">
        <v>2065</v>
      </c>
      <c r="E2815" s="2" t="s">
        <v>465</v>
      </c>
      <c r="F2815" s="2" t="s">
        <v>1395</v>
      </c>
      <c r="G2815" s="5">
        <v>-20</v>
      </c>
      <c r="H2815" s="5">
        <v>22.4</v>
      </c>
      <c r="I2815" s="5">
        <v>-448</v>
      </c>
      <c r="J2815" s="5">
        <v>-386583.41000000003</v>
      </c>
      <c r="K2815" s="5" t="str" cm="1">
        <f t="array" ref="K2815">_xlfn.LET(_xlpm.d,UPPER(TRIM(CLEAN(SUBSTITUTE(F2815,CHAR(160),"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16" spans="2:11" x14ac:dyDescent="0.25">
      <c r="B2816" s="21">
        <v>46000</v>
      </c>
      <c r="C2816" s="2" t="s">
        <v>1</v>
      </c>
      <c r="D2816" s="2" t="s">
        <v>2066</v>
      </c>
      <c r="E2816" s="2" t="s">
        <v>3</v>
      </c>
      <c r="F2816" s="2" t="s">
        <v>1393</v>
      </c>
      <c r="G2816" s="5">
        <v>-7</v>
      </c>
      <c r="H2816" s="5">
        <v>21.2</v>
      </c>
      <c r="I2816" s="5">
        <v>-148.4</v>
      </c>
      <c r="J2816" s="5">
        <v>-386731.81000000006</v>
      </c>
      <c r="K2816" s="5" t="str" cm="1">
        <f t="array" ref="K2816">_xlfn.LET(_xlpm.d,UPPER(TRIM(CLEAN(SUBSTITUTE(F2816,CHAR(160),"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17" spans="2:11" x14ac:dyDescent="0.25">
      <c r="B2817" s="21">
        <v>46000</v>
      </c>
      <c r="C2817" s="2" t="s">
        <v>1</v>
      </c>
      <c r="D2817" s="2" t="s">
        <v>2067</v>
      </c>
      <c r="E2817" s="2" t="s">
        <v>1611</v>
      </c>
      <c r="F2817" s="2" t="s">
        <v>1393</v>
      </c>
      <c r="G2817" s="5">
        <v>-2</v>
      </c>
      <c r="H2817" s="5">
        <v>21.2</v>
      </c>
      <c r="I2817" s="5">
        <v>-42.4</v>
      </c>
      <c r="J2817" s="5">
        <v>-386774.21000000008</v>
      </c>
      <c r="K2817" s="5" t="str" cm="1">
        <f t="array" ref="K2817">_xlfn.LET(_xlpm.d,UPPER(TRIM(CLEAN(SUBSTITUTE(F2817,CHAR(160),"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18" spans="2:11" x14ac:dyDescent="0.25">
      <c r="B2818" s="21">
        <v>46000</v>
      </c>
      <c r="C2818" s="2" t="s">
        <v>1</v>
      </c>
      <c r="D2818" s="2" t="s">
        <v>645</v>
      </c>
      <c r="E2818" s="2" t="s">
        <v>14</v>
      </c>
      <c r="F2818" s="2" t="s">
        <v>1395</v>
      </c>
      <c r="G2818" s="5">
        <v>-32</v>
      </c>
      <c r="H2818" s="5">
        <v>22.4</v>
      </c>
      <c r="I2818" s="5">
        <v>-716.8</v>
      </c>
      <c r="J2818" s="5">
        <v>-387491.01000000007</v>
      </c>
      <c r="K2818" s="5" t="str" cm="1">
        <f t="array" ref="K2818">_xlfn.LET(_xlpm.d,UPPER(TRIM(CLEAN(SUBSTITUTE(F2818,CHAR(160),"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19" spans="2:11" x14ac:dyDescent="0.25">
      <c r="B2819" s="21">
        <v>46000</v>
      </c>
      <c r="C2819" s="2" t="s">
        <v>1</v>
      </c>
      <c r="D2819" s="2" t="s">
        <v>2068</v>
      </c>
      <c r="E2819" s="2" t="s">
        <v>35</v>
      </c>
      <c r="F2819" s="2" t="s">
        <v>1395</v>
      </c>
      <c r="G2819" s="5">
        <v>-32</v>
      </c>
      <c r="H2819" s="5">
        <v>22.4</v>
      </c>
      <c r="I2819" s="5">
        <v>-716.8</v>
      </c>
      <c r="J2819" s="5">
        <v>-388207.81000000006</v>
      </c>
      <c r="K2819" s="5" t="str" cm="1">
        <f t="array" ref="K2819">_xlfn.LET(_xlpm.d,UPPER(TRIM(CLEAN(SUBSTITUTE(F2819,CHAR(160),"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20" spans="2:11" x14ac:dyDescent="0.25">
      <c r="B2820" s="21">
        <v>46000</v>
      </c>
      <c r="C2820" s="2" t="s">
        <v>1</v>
      </c>
      <c r="D2820" s="2" t="s">
        <v>2069</v>
      </c>
      <c r="E2820" s="2" t="s">
        <v>89</v>
      </c>
      <c r="F2820" s="2" t="s">
        <v>1395</v>
      </c>
      <c r="G2820" s="5">
        <v>-11</v>
      </c>
      <c r="H2820" s="5">
        <v>22.4</v>
      </c>
      <c r="I2820" s="5">
        <v>-246.4</v>
      </c>
      <c r="J2820" s="5">
        <v>-388454.21000000008</v>
      </c>
      <c r="K2820" s="5" t="str" cm="1">
        <f t="array" ref="K2820">_xlfn.LET(_xlpm.d,UPPER(TRIM(CLEAN(SUBSTITUTE(F2820,CHAR(160),"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21" spans="2:11" x14ac:dyDescent="0.25">
      <c r="B2821" s="21">
        <v>46000</v>
      </c>
      <c r="C2821" s="2" t="s">
        <v>1</v>
      </c>
      <c r="D2821" s="2" t="s">
        <v>575</v>
      </c>
      <c r="E2821" s="2" t="s">
        <v>92</v>
      </c>
      <c r="F2821" s="2" t="s">
        <v>1395</v>
      </c>
      <c r="G2821" s="5">
        <v>-20</v>
      </c>
      <c r="H2821" s="5">
        <v>22.4</v>
      </c>
      <c r="I2821" s="5">
        <v>-448</v>
      </c>
      <c r="J2821" s="5">
        <v>-388902.21000000008</v>
      </c>
      <c r="K2821" s="5" t="str" cm="1">
        <f t="array" ref="K2821">_xlfn.LET(_xlpm.d,UPPER(TRIM(CLEAN(SUBSTITUTE(F2821,CHAR(160),"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22" spans="2:11" x14ac:dyDescent="0.25">
      <c r="B2822" s="21">
        <v>46001</v>
      </c>
      <c r="C2822" s="2" t="s">
        <v>1</v>
      </c>
      <c r="D2822" s="2" t="s">
        <v>2070</v>
      </c>
      <c r="E2822" s="2" t="s">
        <v>926</v>
      </c>
      <c r="F2822" s="2" t="s">
        <v>1393</v>
      </c>
      <c r="G2822" s="5">
        <v>-180</v>
      </c>
      <c r="H2822" s="5">
        <v>21.3</v>
      </c>
      <c r="I2822" s="5">
        <v>-3834</v>
      </c>
      <c r="J2822" s="5">
        <v>-392736.21000000008</v>
      </c>
      <c r="K2822" s="5" t="str" cm="1">
        <f t="array" ref="K2822">_xlfn.LET(_xlpm.d,UPPER(TRIM(CLEAN(SUBSTITUTE(F2822,CHAR(160),"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23" spans="2:11" x14ac:dyDescent="0.25">
      <c r="B2823" s="21">
        <v>46001</v>
      </c>
      <c r="C2823" s="2" t="s">
        <v>1</v>
      </c>
      <c r="D2823" s="2" t="s">
        <v>2071</v>
      </c>
      <c r="E2823" s="2" t="s">
        <v>433</v>
      </c>
      <c r="F2823" s="2" t="s">
        <v>1395</v>
      </c>
      <c r="G2823" s="5">
        <v>-2</v>
      </c>
      <c r="H2823" s="5">
        <v>22.4</v>
      </c>
      <c r="I2823" s="5">
        <v>-44.8</v>
      </c>
      <c r="J2823" s="5">
        <v>-392781.01000000007</v>
      </c>
      <c r="K2823" s="5" t="str" cm="1">
        <f t="array" ref="K2823">_xlfn.LET(_xlpm.d,UPPER(TRIM(CLEAN(SUBSTITUTE(F2823,CHAR(160),"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24" spans="2:11" x14ac:dyDescent="0.25">
      <c r="B2824" s="21">
        <v>46001</v>
      </c>
      <c r="C2824" s="2" t="s">
        <v>1</v>
      </c>
      <c r="D2824" s="2" t="s">
        <v>2072</v>
      </c>
      <c r="E2824" s="2" t="s">
        <v>29</v>
      </c>
      <c r="F2824" s="2" t="s">
        <v>1395</v>
      </c>
      <c r="G2824" s="5">
        <v>-20</v>
      </c>
      <c r="H2824" s="5">
        <v>22.4</v>
      </c>
      <c r="I2824" s="5">
        <v>-448</v>
      </c>
      <c r="J2824" s="5">
        <v>-393229.01000000007</v>
      </c>
      <c r="K2824" s="5" t="str" cm="1">
        <f t="array" ref="K2824">_xlfn.LET(_xlpm.d,UPPER(TRIM(CLEAN(SUBSTITUTE(F2824,CHAR(160),"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25" spans="2:11" x14ac:dyDescent="0.25">
      <c r="B2825" s="21">
        <v>46001</v>
      </c>
      <c r="C2825" s="2" t="s">
        <v>1</v>
      </c>
      <c r="D2825" s="2" t="s">
        <v>1201</v>
      </c>
      <c r="E2825" s="2" t="s">
        <v>565</v>
      </c>
      <c r="F2825" s="2" t="s">
        <v>1395</v>
      </c>
      <c r="G2825" s="5">
        <v>-15</v>
      </c>
      <c r="H2825" s="5">
        <v>22.4</v>
      </c>
      <c r="I2825" s="5">
        <v>-336</v>
      </c>
      <c r="J2825" s="5">
        <v>-393565.01000000007</v>
      </c>
      <c r="K2825" s="5" t="str" cm="1">
        <f t="array" ref="K2825">_xlfn.LET(_xlpm.d,UPPER(TRIM(CLEAN(SUBSTITUTE(F2825,CHAR(160),"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26" spans="2:11" x14ac:dyDescent="0.25">
      <c r="B2826" s="21">
        <v>46001</v>
      </c>
      <c r="C2826" s="2" t="s">
        <v>1</v>
      </c>
      <c r="D2826" s="2" t="s">
        <v>2073</v>
      </c>
      <c r="E2826" s="2" t="s">
        <v>29</v>
      </c>
      <c r="F2826" s="2" t="s">
        <v>1395</v>
      </c>
      <c r="G2826" s="5">
        <v>-20</v>
      </c>
      <c r="H2826" s="5">
        <v>22.4</v>
      </c>
      <c r="I2826" s="5">
        <v>-448</v>
      </c>
      <c r="J2826" s="5">
        <v>-394013.01000000007</v>
      </c>
      <c r="K2826" s="5" t="str" cm="1">
        <f t="array" ref="K2826">_xlfn.LET(_xlpm.d,UPPER(TRIM(CLEAN(SUBSTITUTE(F2826,CHAR(160),"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27" spans="2:11" x14ac:dyDescent="0.25">
      <c r="B2827" s="21">
        <v>46002</v>
      </c>
      <c r="C2827" s="2" t="s">
        <v>1</v>
      </c>
      <c r="D2827" s="2" t="s">
        <v>2074</v>
      </c>
      <c r="E2827" s="2" t="s">
        <v>1478</v>
      </c>
      <c r="F2827" s="2" t="s">
        <v>1393</v>
      </c>
      <c r="G2827" s="5">
        <v>-11</v>
      </c>
      <c r="H2827" s="5">
        <v>21.2</v>
      </c>
      <c r="I2827" s="5">
        <v>-233.2</v>
      </c>
      <c r="J2827" s="5">
        <v>-394246.21000000008</v>
      </c>
      <c r="K2827" s="5" t="str" cm="1">
        <f t="array" ref="K2827">_xlfn.LET(_xlpm.d,UPPER(TRIM(CLEAN(SUBSTITUTE(F2827,CHAR(160),"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28" spans="2:11" x14ac:dyDescent="0.25">
      <c r="B2828" s="21">
        <v>46002</v>
      </c>
      <c r="C2828" s="2" t="s">
        <v>1</v>
      </c>
      <c r="D2828" s="2" t="s">
        <v>2075</v>
      </c>
      <c r="E2828" s="2" t="s">
        <v>324</v>
      </c>
      <c r="F2828" s="2" t="s">
        <v>1393</v>
      </c>
      <c r="G2828" s="5">
        <v>-2</v>
      </c>
      <c r="H2828" s="5">
        <v>21.2</v>
      </c>
      <c r="I2828" s="5">
        <v>-42.4</v>
      </c>
      <c r="J2828" s="5">
        <v>-394288.6100000001</v>
      </c>
      <c r="K2828" s="5" t="str" cm="1">
        <f t="array" ref="K2828">_xlfn.LET(_xlpm.d,UPPER(TRIM(CLEAN(SUBSTITUTE(F2828,CHAR(160),"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29" spans="2:11" x14ac:dyDescent="0.25">
      <c r="B2829" s="21">
        <v>46002</v>
      </c>
      <c r="C2829" s="2" t="s">
        <v>1</v>
      </c>
      <c r="D2829" s="2" t="s">
        <v>2076</v>
      </c>
      <c r="E2829" s="2" t="s">
        <v>202</v>
      </c>
      <c r="F2829" s="2" t="s">
        <v>1395</v>
      </c>
      <c r="G2829" s="5">
        <v>-12</v>
      </c>
      <c r="H2829" s="5">
        <v>22.4</v>
      </c>
      <c r="I2829" s="5">
        <v>-268.8</v>
      </c>
      <c r="J2829" s="5">
        <v>-394557.41000000009</v>
      </c>
      <c r="K2829" s="5" t="str" cm="1">
        <f t="array" ref="K2829">_xlfn.LET(_xlpm.d,UPPER(TRIM(CLEAN(SUBSTITUTE(F2829,CHAR(160),"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30" spans="2:11" x14ac:dyDescent="0.25">
      <c r="B2830" s="21">
        <v>46002</v>
      </c>
      <c r="C2830" s="2" t="s">
        <v>1</v>
      </c>
      <c r="D2830" s="2" t="s">
        <v>2077</v>
      </c>
      <c r="E2830" s="2" t="s">
        <v>163</v>
      </c>
      <c r="F2830" s="2" t="s">
        <v>1395</v>
      </c>
      <c r="G2830" s="5">
        <v>-34</v>
      </c>
      <c r="H2830" s="5">
        <v>22.4</v>
      </c>
      <c r="I2830" s="5">
        <v>-761.6</v>
      </c>
      <c r="J2830" s="5">
        <v>-395319.01000000007</v>
      </c>
      <c r="K2830" s="5" t="str" cm="1">
        <f t="array" ref="K2830">_xlfn.LET(_xlpm.d,UPPER(TRIM(CLEAN(SUBSTITUTE(F2830,CHAR(160),"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31" spans="2:11" x14ac:dyDescent="0.25">
      <c r="B2831" s="21">
        <v>46002</v>
      </c>
      <c r="C2831" s="2" t="s">
        <v>1</v>
      </c>
      <c r="D2831" s="2" t="s">
        <v>2078</v>
      </c>
      <c r="E2831" s="2" t="s">
        <v>68</v>
      </c>
      <c r="F2831" s="2" t="s">
        <v>1395</v>
      </c>
      <c r="G2831" s="5">
        <v>-19</v>
      </c>
      <c r="H2831" s="5">
        <v>22.4</v>
      </c>
      <c r="I2831" s="5">
        <v>-425.6</v>
      </c>
      <c r="J2831" s="5">
        <v>-395744.61000000004</v>
      </c>
      <c r="K2831" s="5" t="str" cm="1">
        <f t="array" ref="K2831">_xlfn.LET(_xlpm.d,UPPER(TRIM(CLEAN(SUBSTITUTE(F2831,CHAR(160),"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32" spans="2:11" x14ac:dyDescent="0.25">
      <c r="B2832" s="21">
        <v>46002</v>
      </c>
      <c r="C2832" s="2" t="s">
        <v>1</v>
      </c>
      <c r="D2832" s="2" t="s">
        <v>577</v>
      </c>
      <c r="E2832" s="2" t="s">
        <v>99</v>
      </c>
      <c r="F2832" s="2" t="s">
        <v>1395</v>
      </c>
      <c r="G2832" s="5">
        <v>-3</v>
      </c>
      <c r="H2832" s="5">
        <v>22.4</v>
      </c>
      <c r="I2832" s="5">
        <v>-67.2</v>
      </c>
      <c r="J2832" s="5">
        <v>-395811.81000000006</v>
      </c>
      <c r="K2832" s="5" t="str" cm="1">
        <f t="array" ref="K2832">_xlfn.LET(_xlpm.d,UPPER(TRIM(CLEAN(SUBSTITUTE(F2832,CHAR(160),"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33" spans="2:11" x14ac:dyDescent="0.25">
      <c r="B2833" s="21">
        <v>46003</v>
      </c>
      <c r="C2833" s="2" t="s">
        <v>1</v>
      </c>
      <c r="D2833" s="2" t="s">
        <v>1203</v>
      </c>
      <c r="E2833" s="2" t="s">
        <v>53</v>
      </c>
      <c r="F2833" s="2" t="s">
        <v>1395</v>
      </c>
      <c r="G2833" s="5">
        <v>-27</v>
      </c>
      <c r="H2833" s="5">
        <v>22.4</v>
      </c>
      <c r="I2833" s="5">
        <v>-604.79999999999995</v>
      </c>
      <c r="J2833" s="5">
        <v>-396416.61000000004</v>
      </c>
      <c r="K2833" s="5" t="str" cm="1">
        <f t="array" ref="K2833">_xlfn.LET(_xlpm.d,UPPER(TRIM(CLEAN(SUBSTITUTE(F2833,CHAR(160),"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34" spans="2:11" x14ac:dyDescent="0.25">
      <c r="B2834" s="21">
        <v>46003</v>
      </c>
      <c r="C2834" s="2" t="s">
        <v>1</v>
      </c>
      <c r="D2834" s="2" t="s">
        <v>495</v>
      </c>
      <c r="E2834" s="2" t="s">
        <v>141</v>
      </c>
      <c r="F2834" s="2" t="s">
        <v>1395</v>
      </c>
      <c r="G2834" s="5">
        <v>-4</v>
      </c>
      <c r="H2834" s="5">
        <v>22.4</v>
      </c>
      <c r="I2834" s="5">
        <v>-89.6</v>
      </c>
      <c r="J2834" s="5">
        <v>-396506.21</v>
      </c>
      <c r="K2834" s="5" t="str" cm="1">
        <f t="array" ref="K2834">_xlfn.LET(_xlpm.d,UPPER(TRIM(CLEAN(SUBSTITUTE(F2834,CHAR(160),"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35" spans="2:11" x14ac:dyDescent="0.25">
      <c r="B2835" s="21">
        <v>46003</v>
      </c>
      <c r="C2835" s="2" t="s">
        <v>1</v>
      </c>
      <c r="D2835" s="2" t="s">
        <v>2079</v>
      </c>
      <c r="E2835" s="2" t="s">
        <v>74</v>
      </c>
      <c r="F2835" s="2" t="s">
        <v>1395</v>
      </c>
      <c r="G2835" s="5">
        <v>-11</v>
      </c>
      <c r="H2835" s="5">
        <v>22.4</v>
      </c>
      <c r="I2835" s="5">
        <v>-246.4</v>
      </c>
      <c r="J2835" s="5">
        <v>-396752.61000000004</v>
      </c>
      <c r="K2835" s="5" t="str" cm="1">
        <f t="array" ref="K2835">_xlfn.LET(_xlpm.d,UPPER(TRIM(CLEAN(SUBSTITUTE(F2835,CHAR(160),"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36" spans="2:11" x14ac:dyDescent="0.25">
      <c r="B2836" s="21">
        <v>46003</v>
      </c>
      <c r="C2836" s="2" t="s">
        <v>1</v>
      </c>
      <c r="D2836" s="2" t="s">
        <v>2080</v>
      </c>
      <c r="E2836" s="2" t="s">
        <v>9</v>
      </c>
      <c r="F2836" s="2" t="s">
        <v>1395</v>
      </c>
      <c r="G2836" s="5">
        <v>-4</v>
      </c>
      <c r="H2836" s="5">
        <v>22.4</v>
      </c>
      <c r="I2836" s="5">
        <v>-89.6</v>
      </c>
      <c r="J2836" s="5">
        <v>-396842.21</v>
      </c>
      <c r="K2836" s="5" t="str" cm="1">
        <f t="array" ref="K2836">_xlfn.LET(_xlpm.d,UPPER(TRIM(CLEAN(SUBSTITUTE(F2836,CHAR(160),"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37" spans="2:11" x14ac:dyDescent="0.25">
      <c r="B2837" s="21">
        <v>46003</v>
      </c>
      <c r="C2837" s="2" t="s">
        <v>1</v>
      </c>
      <c r="D2837" s="2" t="s">
        <v>2081</v>
      </c>
      <c r="E2837" s="2" t="s">
        <v>24</v>
      </c>
      <c r="F2837" s="2" t="s">
        <v>1395</v>
      </c>
      <c r="G2837" s="5">
        <v>-24</v>
      </c>
      <c r="H2837" s="5">
        <v>22.4</v>
      </c>
      <c r="I2837" s="5">
        <v>-537.6</v>
      </c>
      <c r="J2837" s="5">
        <v>-397379.81</v>
      </c>
      <c r="K2837" s="5" t="str" cm="1">
        <f t="array" ref="K2837">_xlfn.LET(_xlpm.d,UPPER(TRIM(CLEAN(SUBSTITUTE(F2837,CHAR(160),"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38" spans="2:11" x14ac:dyDescent="0.25">
      <c r="B2838" s="21">
        <v>46003</v>
      </c>
      <c r="C2838" s="2" t="s">
        <v>1</v>
      </c>
      <c r="D2838" s="2" t="s">
        <v>496</v>
      </c>
      <c r="E2838" s="2" t="s">
        <v>76</v>
      </c>
      <c r="F2838" s="2" t="s">
        <v>1395</v>
      </c>
      <c r="G2838" s="5">
        <v>-54</v>
      </c>
      <c r="H2838" s="5">
        <v>22.4</v>
      </c>
      <c r="I2838" s="5">
        <v>-1209.5999999999999</v>
      </c>
      <c r="J2838" s="5">
        <v>-398589.41</v>
      </c>
      <c r="K2838" s="5" t="str" cm="1">
        <f t="array" ref="K2838">_xlfn.LET(_xlpm.d,UPPER(TRIM(CLEAN(SUBSTITUTE(F2838,CHAR(160),"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39" spans="2:11" x14ac:dyDescent="0.25">
      <c r="B2839" s="21">
        <v>46003</v>
      </c>
      <c r="C2839" s="2" t="s">
        <v>1</v>
      </c>
      <c r="D2839" s="2" t="s">
        <v>1204</v>
      </c>
      <c r="E2839" s="2" t="s">
        <v>82</v>
      </c>
      <c r="F2839" s="2" t="s">
        <v>1395</v>
      </c>
      <c r="G2839" s="5">
        <v>-2</v>
      </c>
      <c r="H2839" s="5">
        <v>22.4</v>
      </c>
      <c r="I2839" s="5">
        <v>-44.8</v>
      </c>
      <c r="J2839" s="5">
        <v>-398634.20999999996</v>
      </c>
      <c r="K2839" s="5" t="str" cm="1">
        <f t="array" ref="K2839">_xlfn.LET(_xlpm.d,UPPER(TRIM(CLEAN(SUBSTITUTE(F2839,CHAR(160),"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40" spans="2:11" x14ac:dyDescent="0.25">
      <c r="B2840" s="21">
        <v>46003</v>
      </c>
      <c r="C2840" s="2" t="s">
        <v>1</v>
      </c>
      <c r="D2840" s="2" t="s">
        <v>2082</v>
      </c>
      <c r="E2840" s="2" t="s">
        <v>852</v>
      </c>
      <c r="F2840" s="2" t="s">
        <v>1393</v>
      </c>
      <c r="G2840" s="5">
        <v>-50</v>
      </c>
      <c r="H2840" s="5">
        <v>21.2</v>
      </c>
      <c r="I2840" s="5">
        <v>-1060</v>
      </c>
      <c r="J2840" s="5">
        <v>-399694.20999999996</v>
      </c>
      <c r="K2840" s="5" t="str" cm="1">
        <f t="array" ref="K2840">_xlfn.LET(_xlpm.d,UPPER(TRIM(CLEAN(SUBSTITUTE(F2840,CHAR(160),"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41" spans="2:11" x14ac:dyDescent="0.25">
      <c r="B2841" s="21">
        <v>46006</v>
      </c>
      <c r="C2841" s="2" t="s">
        <v>1</v>
      </c>
      <c r="D2841" s="2" t="s">
        <v>2083</v>
      </c>
      <c r="E2841" s="2" t="s">
        <v>1384</v>
      </c>
      <c r="F2841" s="2" t="s">
        <v>1393</v>
      </c>
      <c r="G2841" s="5">
        <v>-6</v>
      </c>
      <c r="H2841" s="5">
        <v>17</v>
      </c>
      <c r="I2841" s="5">
        <v>-102</v>
      </c>
      <c r="J2841" s="5">
        <v>-399796.20999999996</v>
      </c>
      <c r="K2841" s="5" t="str" cm="1">
        <f t="array" ref="K2841">_xlfn.LET(_xlpm.d,UPPER(TRIM(CLEAN(SUBSTITUTE(F2841,CHAR(160),"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42" spans="2:11" x14ac:dyDescent="0.25">
      <c r="B2842" s="21">
        <v>46006</v>
      </c>
      <c r="C2842" s="2" t="s">
        <v>1</v>
      </c>
      <c r="D2842" s="2" t="s">
        <v>2084</v>
      </c>
      <c r="E2842" s="2" t="s">
        <v>791</v>
      </c>
      <c r="F2842" s="2" t="s">
        <v>1395</v>
      </c>
      <c r="G2842" s="5">
        <v>-2</v>
      </c>
      <c r="H2842" s="5">
        <v>22.4</v>
      </c>
      <c r="I2842" s="5">
        <v>-44.8</v>
      </c>
      <c r="J2842" s="5">
        <v>-399841.00999999995</v>
      </c>
      <c r="K2842" s="5" t="str" cm="1">
        <f t="array" ref="K2842">_xlfn.LET(_xlpm.d,UPPER(TRIM(CLEAN(SUBSTITUTE(F2842,CHAR(160),"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43" spans="2:11" x14ac:dyDescent="0.25">
      <c r="B2843" s="21">
        <v>46008</v>
      </c>
      <c r="C2843" s="2" t="s">
        <v>1</v>
      </c>
      <c r="D2843" s="2" t="s">
        <v>2085</v>
      </c>
      <c r="E2843" s="2" t="s">
        <v>829</v>
      </c>
      <c r="F2843" s="2" t="s">
        <v>1395</v>
      </c>
      <c r="G2843" s="5">
        <v>-15</v>
      </c>
      <c r="H2843" s="5">
        <v>22.4</v>
      </c>
      <c r="I2843" s="5">
        <v>-336</v>
      </c>
      <c r="J2843" s="5">
        <v>-400177.00999999995</v>
      </c>
      <c r="K2843" s="5" t="str" cm="1">
        <f t="array" ref="K2843">_xlfn.LET(_xlpm.d,UPPER(TRIM(CLEAN(SUBSTITUTE(F2843,CHAR(160),"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44" spans="2:11" x14ac:dyDescent="0.25">
      <c r="B2844" s="21">
        <v>46008</v>
      </c>
      <c r="C2844" s="2" t="s">
        <v>1</v>
      </c>
      <c r="D2844" s="2" t="s">
        <v>1351</v>
      </c>
      <c r="E2844" s="2" t="s">
        <v>92</v>
      </c>
      <c r="F2844" s="2" t="s">
        <v>1395</v>
      </c>
      <c r="G2844" s="5">
        <v>-11</v>
      </c>
      <c r="H2844" s="5">
        <v>22.4</v>
      </c>
      <c r="I2844" s="5">
        <v>-246.4</v>
      </c>
      <c r="J2844" s="5">
        <v>-400423.41</v>
      </c>
      <c r="K2844" s="5" t="str" cm="1">
        <f t="array" ref="K2844">_xlfn.LET(_xlpm.d,UPPER(TRIM(CLEAN(SUBSTITUTE(F2844,CHAR(160),"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45" spans="2:11" x14ac:dyDescent="0.25">
      <c r="B2845" s="21">
        <v>46008</v>
      </c>
      <c r="C2845" s="2" t="s">
        <v>1</v>
      </c>
      <c r="D2845" s="2" t="s">
        <v>1352</v>
      </c>
      <c r="E2845" s="2" t="s">
        <v>89</v>
      </c>
      <c r="F2845" s="2" t="s">
        <v>1395</v>
      </c>
      <c r="G2845" s="5">
        <v>-16</v>
      </c>
      <c r="H2845" s="5">
        <v>22.4</v>
      </c>
      <c r="I2845" s="5">
        <v>-358.4</v>
      </c>
      <c r="J2845" s="5">
        <v>-400781.81</v>
      </c>
      <c r="K2845" s="5" t="str" cm="1">
        <f t="array" ref="K2845">_xlfn.LET(_xlpm.d,UPPER(TRIM(CLEAN(SUBSTITUTE(F2845,CHAR(160),"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46" spans="2:11" x14ac:dyDescent="0.25">
      <c r="B2846" s="21">
        <v>46008</v>
      </c>
      <c r="C2846" s="2" t="s">
        <v>1</v>
      </c>
      <c r="D2846" s="2" t="s">
        <v>66</v>
      </c>
      <c r="E2846" s="2" t="s">
        <v>49</v>
      </c>
      <c r="F2846" s="2" t="s">
        <v>1395</v>
      </c>
      <c r="G2846" s="5">
        <v>-23</v>
      </c>
      <c r="H2846" s="5">
        <v>22.4</v>
      </c>
      <c r="I2846" s="5">
        <v>-515.20000000000005</v>
      </c>
      <c r="J2846" s="5">
        <v>-401297.01</v>
      </c>
      <c r="K2846" s="5" t="str" cm="1">
        <f t="array" ref="K2846">_xlfn.LET(_xlpm.d,UPPER(TRIM(CLEAN(SUBSTITUTE(F2846,CHAR(160),"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47" spans="2:11" x14ac:dyDescent="0.25">
      <c r="B2847" s="21">
        <v>46009</v>
      </c>
      <c r="C2847" s="2" t="s">
        <v>1</v>
      </c>
      <c r="D2847" s="2" t="s">
        <v>2086</v>
      </c>
      <c r="E2847" s="2" t="s">
        <v>801</v>
      </c>
      <c r="F2847" s="2" t="s">
        <v>1393</v>
      </c>
      <c r="G2847" s="5">
        <v>-4</v>
      </c>
      <c r="H2847" s="5">
        <v>21.99</v>
      </c>
      <c r="I2847" s="5">
        <v>-87.96</v>
      </c>
      <c r="J2847" s="5">
        <v>-401384.97000000003</v>
      </c>
      <c r="K2847" s="5" t="str" cm="1">
        <f t="array" ref="K2847">_xlfn.LET(_xlpm.d,UPPER(TRIM(CLEAN(SUBSTITUTE(F2847,CHAR(160),"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48" spans="2:11" x14ac:dyDescent="0.25">
      <c r="B2848" s="21">
        <v>46009</v>
      </c>
      <c r="C2848" s="2" t="s">
        <v>1</v>
      </c>
      <c r="D2848" s="2" t="s">
        <v>67</v>
      </c>
      <c r="E2848" s="2" t="s">
        <v>68</v>
      </c>
      <c r="F2848" s="2" t="s">
        <v>1395</v>
      </c>
      <c r="G2848" s="5">
        <v>-10</v>
      </c>
      <c r="H2848" s="5">
        <v>22.4</v>
      </c>
      <c r="I2848" s="5">
        <v>-224</v>
      </c>
      <c r="J2848" s="5">
        <v>-401608.97000000003</v>
      </c>
      <c r="K2848" s="5" t="str" cm="1">
        <f t="array" ref="K2848">_xlfn.LET(_xlpm.d,UPPER(TRIM(CLEAN(SUBSTITUTE(F2848,CHAR(160),"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49" spans="2:11" x14ac:dyDescent="0.25">
      <c r="B2849" s="21">
        <v>46009</v>
      </c>
      <c r="C2849" s="2" t="s">
        <v>1</v>
      </c>
      <c r="D2849" s="2" t="s">
        <v>2087</v>
      </c>
      <c r="E2849" s="2" t="s">
        <v>99</v>
      </c>
      <c r="F2849" s="2" t="s">
        <v>1395</v>
      </c>
      <c r="G2849" s="5">
        <v>-12</v>
      </c>
      <c r="H2849" s="5">
        <v>22.4</v>
      </c>
      <c r="I2849" s="5">
        <v>-268.8</v>
      </c>
      <c r="J2849" s="5">
        <v>-401877.77</v>
      </c>
      <c r="K2849" s="5" t="str" cm="1">
        <f t="array" ref="K2849">_xlfn.LET(_xlpm.d,UPPER(TRIM(CLEAN(SUBSTITUTE(F2849,CHAR(160),"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50" spans="2:11" x14ac:dyDescent="0.25">
      <c r="B2850" s="21">
        <v>46010</v>
      </c>
      <c r="C2850" s="2" t="s">
        <v>1</v>
      </c>
      <c r="D2850" s="2" t="s">
        <v>1209</v>
      </c>
      <c r="E2850" s="2" t="s">
        <v>3</v>
      </c>
      <c r="F2850" s="2" t="s">
        <v>1393</v>
      </c>
      <c r="G2850" s="5">
        <v>-3</v>
      </c>
      <c r="H2850" s="5">
        <v>21.2</v>
      </c>
      <c r="I2850" s="5">
        <v>-63.6</v>
      </c>
      <c r="J2850" s="5">
        <v>-401941.37</v>
      </c>
      <c r="K2850" s="5" t="str" cm="1">
        <f t="array" ref="K2850">_xlfn.LET(_xlpm.d,UPPER(TRIM(CLEAN(SUBSTITUTE(F2850,CHAR(160),"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51" spans="2:11" x14ac:dyDescent="0.25">
      <c r="B2851" s="21">
        <v>46010</v>
      </c>
      <c r="C2851" s="2" t="s">
        <v>1</v>
      </c>
      <c r="D2851" s="2" t="s">
        <v>2088</v>
      </c>
      <c r="E2851" s="2" t="s">
        <v>82</v>
      </c>
      <c r="F2851" s="2" t="s">
        <v>1395</v>
      </c>
      <c r="G2851" s="5">
        <v>-8</v>
      </c>
      <c r="H2851" s="5">
        <v>22.4</v>
      </c>
      <c r="I2851" s="5">
        <v>-179.2</v>
      </c>
      <c r="J2851" s="5">
        <v>-402120.57</v>
      </c>
      <c r="K2851" s="5" t="str" cm="1">
        <f t="array" ref="K2851">_xlfn.LET(_xlpm.d,UPPER(TRIM(CLEAN(SUBSTITUTE(F2851,CHAR(160),"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52" spans="2:11" x14ac:dyDescent="0.25">
      <c r="B2852" s="21">
        <v>46010</v>
      </c>
      <c r="C2852" s="2" t="s">
        <v>1</v>
      </c>
      <c r="D2852" s="2" t="s">
        <v>2089</v>
      </c>
      <c r="E2852" s="2" t="s">
        <v>244</v>
      </c>
      <c r="F2852" s="2" t="s">
        <v>1395</v>
      </c>
      <c r="G2852" s="5">
        <v>-2</v>
      </c>
      <c r="H2852" s="5">
        <v>22.4</v>
      </c>
      <c r="I2852" s="5">
        <v>-44.8</v>
      </c>
      <c r="J2852" s="5">
        <v>-402165.37</v>
      </c>
      <c r="K2852" s="5" t="str" cm="1">
        <f t="array" ref="K2852">_xlfn.LET(_xlpm.d,UPPER(TRIM(CLEAN(SUBSTITUTE(F2852,CHAR(160),"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53" spans="2:11" x14ac:dyDescent="0.25">
      <c r="B2853" s="21">
        <v>46010</v>
      </c>
      <c r="C2853" s="2" t="s">
        <v>1</v>
      </c>
      <c r="D2853" s="2" t="s">
        <v>2090</v>
      </c>
      <c r="E2853" s="2" t="s">
        <v>403</v>
      </c>
      <c r="F2853" s="2" t="s">
        <v>1395</v>
      </c>
      <c r="G2853" s="5">
        <v>-12</v>
      </c>
      <c r="H2853" s="5">
        <v>22.4</v>
      </c>
      <c r="I2853" s="5">
        <v>-268.8</v>
      </c>
      <c r="J2853" s="5">
        <v>-402434.17</v>
      </c>
      <c r="K2853" s="5" t="str" cm="1">
        <f t="array" ref="K2853">_xlfn.LET(_xlpm.d,UPPER(TRIM(CLEAN(SUBSTITUTE(F2853,CHAR(160),"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54" spans="2:11" x14ac:dyDescent="0.25">
      <c r="B2854" s="21">
        <v>46010</v>
      </c>
      <c r="C2854" s="2" t="s">
        <v>1</v>
      </c>
      <c r="D2854" s="2" t="s">
        <v>69</v>
      </c>
      <c r="E2854" s="2" t="s">
        <v>24</v>
      </c>
      <c r="F2854" s="2" t="s">
        <v>1395</v>
      </c>
      <c r="G2854" s="5">
        <v>-17</v>
      </c>
      <c r="H2854" s="5">
        <v>22.4</v>
      </c>
      <c r="I2854" s="5">
        <v>-380.8</v>
      </c>
      <c r="J2854" s="5">
        <v>-402814.97</v>
      </c>
      <c r="K2854" s="5" t="str" cm="1">
        <f t="array" ref="K2854">_xlfn.LET(_xlpm.d,UPPER(TRIM(CLEAN(SUBSTITUTE(F2854,CHAR(160),"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55" spans="2:11" x14ac:dyDescent="0.25">
      <c r="B2855" s="21">
        <v>46010</v>
      </c>
      <c r="C2855" s="2" t="s">
        <v>1</v>
      </c>
      <c r="D2855" s="2" t="s">
        <v>2091</v>
      </c>
      <c r="E2855" s="2" t="s">
        <v>1130</v>
      </c>
      <c r="F2855" s="2" t="s">
        <v>1395</v>
      </c>
      <c r="G2855" s="5">
        <v>-5</v>
      </c>
      <c r="H2855" s="5">
        <v>22.4</v>
      </c>
      <c r="I2855" s="5">
        <v>-112</v>
      </c>
      <c r="J2855" s="5">
        <v>-402926.97</v>
      </c>
      <c r="K2855" s="5" t="str" cm="1">
        <f t="array" ref="K2855">_xlfn.LET(_xlpm.d,UPPER(TRIM(CLEAN(SUBSTITUTE(F2855,CHAR(160),"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56" spans="2:11" x14ac:dyDescent="0.25">
      <c r="B2856" s="21">
        <v>46010</v>
      </c>
      <c r="C2856" s="2" t="s">
        <v>1</v>
      </c>
      <c r="D2856" s="2" t="s">
        <v>1210</v>
      </c>
      <c r="E2856" s="2" t="s">
        <v>433</v>
      </c>
      <c r="F2856" s="2" t="s">
        <v>1395</v>
      </c>
      <c r="G2856" s="5">
        <v>-3</v>
      </c>
      <c r="H2856" s="5">
        <v>22.4</v>
      </c>
      <c r="I2856" s="5">
        <v>-67.2</v>
      </c>
      <c r="J2856" s="5">
        <v>-402994.17</v>
      </c>
      <c r="K2856" s="5" t="str" cm="1">
        <f t="array" ref="K2856">_xlfn.LET(_xlpm.d,UPPER(TRIM(CLEAN(SUBSTITUTE(F2856,CHAR(160),"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57" spans="2:11" x14ac:dyDescent="0.25">
      <c r="B2857" s="21">
        <v>46011</v>
      </c>
      <c r="C2857" s="2" t="s">
        <v>1</v>
      </c>
      <c r="D2857" s="2" t="s">
        <v>328</v>
      </c>
      <c r="E2857" s="2" t="s">
        <v>143</v>
      </c>
      <c r="F2857" s="2" t="s">
        <v>1393</v>
      </c>
      <c r="G2857" s="5">
        <v>-20</v>
      </c>
      <c r="H2857" s="5">
        <v>21.2</v>
      </c>
      <c r="I2857" s="5">
        <v>-424</v>
      </c>
      <c r="J2857" s="5">
        <v>-403418.17</v>
      </c>
      <c r="K2857" s="5" t="str" cm="1">
        <f t="array" ref="K2857">_xlfn.LET(_xlpm.d,UPPER(TRIM(CLEAN(SUBSTITUTE(F2857,CHAR(160),"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58" spans="2:11" x14ac:dyDescent="0.25">
      <c r="B2858" s="21">
        <v>46013</v>
      </c>
      <c r="C2858" s="2" t="s">
        <v>1</v>
      </c>
      <c r="D2858" s="2" t="s">
        <v>2092</v>
      </c>
      <c r="E2858" s="2" t="s">
        <v>1530</v>
      </c>
      <c r="F2858" s="2" t="s">
        <v>1393</v>
      </c>
      <c r="G2858" s="5">
        <v>-19</v>
      </c>
      <c r="H2858" s="5">
        <v>21.2</v>
      </c>
      <c r="I2858" s="5">
        <v>-402.8</v>
      </c>
      <c r="J2858" s="5">
        <v>-403820.97</v>
      </c>
      <c r="K2858" s="5" t="str" cm="1">
        <f t="array" ref="K2858">_xlfn.LET(_xlpm.d,UPPER(TRIM(CLEAN(SUBSTITUTE(F2858,CHAR(160),"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59" spans="2:11" x14ac:dyDescent="0.25">
      <c r="B2859" s="21">
        <v>46013</v>
      </c>
      <c r="C2859" s="2" t="s">
        <v>1</v>
      </c>
      <c r="D2859" s="2" t="s">
        <v>498</v>
      </c>
      <c r="E2859" s="2" t="s">
        <v>62</v>
      </c>
      <c r="F2859" s="2" t="s">
        <v>1395</v>
      </c>
      <c r="G2859" s="5">
        <v>-22</v>
      </c>
      <c r="H2859" s="5">
        <v>22.4</v>
      </c>
      <c r="I2859" s="5">
        <v>-492.8</v>
      </c>
      <c r="J2859" s="5">
        <v>-404313.76999999996</v>
      </c>
      <c r="K2859" s="5" t="str" cm="1">
        <f t="array" ref="K2859">_xlfn.LET(_xlpm.d,UPPER(TRIM(CLEAN(SUBSTITUTE(F2859,CHAR(160),"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60" spans="2:11" x14ac:dyDescent="0.25">
      <c r="B2860" s="21">
        <v>46014</v>
      </c>
      <c r="C2860" s="2" t="s">
        <v>1</v>
      </c>
      <c r="D2860" s="2" t="s">
        <v>279</v>
      </c>
      <c r="E2860" s="2" t="s">
        <v>238</v>
      </c>
      <c r="F2860" s="2" t="s">
        <v>1393</v>
      </c>
      <c r="G2860" s="5">
        <v>-6</v>
      </c>
      <c r="H2860" s="5">
        <v>21.3</v>
      </c>
      <c r="I2860" s="5">
        <v>-127.8</v>
      </c>
      <c r="J2860" s="5">
        <v>-404441.56999999995</v>
      </c>
      <c r="K2860" s="5" t="str" cm="1">
        <f t="array" ref="K2860">_xlfn.LET(_xlpm.d,UPPER(TRIM(CLEAN(SUBSTITUTE(F2860,CHAR(160),"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61" spans="2:11" x14ac:dyDescent="0.25">
      <c r="B2861" s="21">
        <v>46014</v>
      </c>
      <c r="C2861" s="2" t="s">
        <v>1</v>
      </c>
      <c r="D2861" s="2" t="s">
        <v>2093</v>
      </c>
      <c r="E2861" s="2" t="s">
        <v>1619</v>
      </c>
      <c r="F2861" s="2" t="s">
        <v>1393</v>
      </c>
      <c r="G2861" s="5">
        <v>-24</v>
      </c>
      <c r="H2861" s="5">
        <v>21.3</v>
      </c>
      <c r="I2861" s="5">
        <v>-511.2</v>
      </c>
      <c r="J2861" s="5">
        <v>-404952.76999999996</v>
      </c>
      <c r="K2861" s="5" t="str" cm="1">
        <f t="array" ref="K2861">_xlfn.LET(_xlpm.d,UPPER(TRIM(CLEAN(SUBSTITUTE(F2861,CHAR(160),"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62" spans="2:11" x14ac:dyDescent="0.25">
      <c r="B2862" s="21">
        <v>46014</v>
      </c>
      <c r="C2862" s="2" t="s">
        <v>1</v>
      </c>
      <c r="D2862" s="2" t="s">
        <v>2094</v>
      </c>
      <c r="E2862" s="2" t="s">
        <v>807</v>
      </c>
      <c r="F2862" s="2" t="s">
        <v>1393</v>
      </c>
      <c r="G2862" s="5">
        <v>-23</v>
      </c>
      <c r="H2862" s="5">
        <v>21.3</v>
      </c>
      <c r="I2862" s="5">
        <v>-489.9</v>
      </c>
      <c r="J2862" s="5">
        <v>-405442.67</v>
      </c>
      <c r="K2862" s="5" t="str" cm="1">
        <f t="array" ref="K2862">_xlfn.LET(_xlpm.d,UPPER(TRIM(CLEAN(SUBSTITUTE(F2862,CHAR(160),"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63" spans="2:11" x14ac:dyDescent="0.25">
      <c r="B2863" s="21">
        <v>46014</v>
      </c>
      <c r="C2863" s="2" t="s">
        <v>1</v>
      </c>
      <c r="D2863" s="2" t="s">
        <v>2095</v>
      </c>
      <c r="E2863" s="2" t="s">
        <v>446</v>
      </c>
      <c r="F2863" s="2" t="s">
        <v>1395</v>
      </c>
      <c r="G2863" s="5">
        <v>-14</v>
      </c>
      <c r="H2863" s="5">
        <v>22.4</v>
      </c>
      <c r="I2863" s="5">
        <v>-313.60000000000002</v>
      </c>
      <c r="J2863" s="5">
        <v>-405756.26999999996</v>
      </c>
      <c r="K2863" s="5" t="str" cm="1">
        <f t="array" ref="K2863">_xlfn.LET(_xlpm.d,UPPER(TRIM(CLEAN(SUBSTITUTE(F2863,CHAR(160),"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64" spans="2:11" x14ac:dyDescent="0.25">
      <c r="B2864" s="21">
        <v>46014</v>
      </c>
      <c r="C2864" s="2" t="s">
        <v>1</v>
      </c>
      <c r="D2864" s="2" t="s">
        <v>280</v>
      </c>
      <c r="E2864" s="2" t="s">
        <v>159</v>
      </c>
      <c r="F2864" s="2" t="s">
        <v>1395</v>
      </c>
      <c r="G2864" s="5">
        <v>-8</v>
      </c>
      <c r="H2864" s="5">
        <v>22.4</v>
      </c>
      <c r="I2864" s="5">
        <v>-179.2</v>
      </c>
      <c r="J2864" s="5">
        <v>-405935.47</v>
      </c>
      <c r="K2864" s="5" t="str" cm="1">
        <f t="array" ref="K2864">_xlfn.LET(_xlpm.d,UPPER(TRIM(CLEAN(SUBSTITUTE(F2864,CHAR(160),"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65" spans="2:11" x14ac:dyDescent="0.25">
      <c r="B2865" s="21">
        <v>46014</v>
      </c>
      <c r="C2865" s="2" t="s">
        <v>1</v>
      </c>
      <c r="D2865" s="2" t="s">
        <v>2096</v>
      </c>
      <c r="E2865" s="2" t="s">
        <v>32</v>
      </c>
      <c r="F2865" s="2" t="s">
        <v>1395</v>
      </c>
      <c r="G2865" s="5">
        <v>-13</v>
      </c>
      <c r="H2865" s="5">
        <v>22.4</v>
      </c>
      <c r="I2865" s="5">
        <v>-291.2</v>
      </c>
      <c r="J2865" s="5">
        <v>-406226.67</v>
      </c>
      <c r="K2865" s="5" t="str" cm="1">
        <f t="array" ref="K2865">_xlfn.LET(_xlpm.d,UPPER(TRIM(CLEAN(SUBSTITUTE(F2865,CHAR(160),"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66" spans="2:11" x14ac:dyDescent="0.25">
      <c r="B2866" s="21">
        <v>46014</v>
      </c>
      <c r="C2866" s="2" t="s">
        <v>1</v>
      </c>
      <c r="D2866" s="2" t="s">
        <v>2097</v>
      </c>
      <c r="E2866" s="2" t="s">
        <v>202</v>
      </c>
      <c r="F2866" s="2" t="s">
        <v>1395</v>
      </c>
      <c r="G2866" s="5">
        <v>-1</v>
      </c>
      <c r="H2866" s="5">
        <v>22.4</v>
      </c>
      <c r="I2866" s="5">
        <v>-22.4</v>
      </c>
      <c r="J2866" s="5">
        <v>-406249.07</v>
      </c>
      <c r="K2866" s="5" t="str" cm="1">
        <f t="array" ref="K2866">_xlfn.LET(_xlpm.d,UPPER(TRIM(CLEAN(SUBSTITUTE(F2866,CHAR(160),"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67" spans="2:11" x14ac:dyDescent="0.25">
      <c r="B2867" s="21">
        <v>46020</v>
      </c>
      <c r="C2867" s="2" t="s">
        <v>1</v>
      </c>
      <c r="D2867" s="2" t="s">
        <v>2098</v>
      </c>
      <c r="E2867" s="2" t="s">
        <v>2099</v>
      </c>
      <c r="F2867" s="2" t="s">
        <v>1393</v>
      </c>
      <c r="G2867" s="5">
        <v>-4</v>
      </c>
      <c r="H2867" s="5">
        <v>21.2</v>
      </c>
      <c r="I2867" s="5">
        <v>-84.8</v>
      </c>
      <c r="J2867" s="5">
        <v>-406333.87</v>
      </c>
      <c r="K2867" s="5" t="str" cm="1">
        <f t="array" ref="K2867">_xlfn.LET(_xlpm.d,UPPER(TRIM(CLEAN(SUBSTITUTE(F2867,CHAR(160),"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68" spans="2:11" x14ac:dyDescent="0.25">
      <c r="B2868" s="21">
        <v>46020</v>
      </c>
      <c r="C2868" s="2" t="s">
        <v>1</v>
      </c>
      <c r="D2868" s="2" t="s">
        <v>2100</v>
      </c>
      <c r="E2868" s="2" t="s">
        <v>595</v>
      </c>
      <c r="F2868" s="2" t="s">
        <v>1395</v>
      </c>
      <c r="G2868" s="5">
        <v>-21</v>
      </c>
      <c r="H2868" s="5">
        <v>22.4</v>
      </c>
      <c r="I2868" s="5">
        <v>-470.4</v>
      </c>
      <c r="J2868" s="5">
        <v>-406804.27</v>
      </c>
      <c r="K2868" s="5" t="str" cm="1">
        <f t="array" ref="K2868">_xlfn.LET(_xlpm.d,UPPER(TRIM(CLEAN(SUBSTITUTE(F2868,CHAR(160),"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69" spans="2:11" x14ac:dyDescent="0.25">
      <c r="B2869" s="21">
        <v>46021</v>
      </c>
      <c r="C2869" s="2" t="s">
        <v>1</v>
      </c>
      <c r="D2869" s="2" t="s">
        <v>2101</v>
      </c>
      <c r="E2869" s="2" t="s">
        <v>72</v>
      </c>
      <c r="F2869" s="2" t="s">
        <v>1904</v>
      </c>
      <c r="G2869" s="5">
        <v>-1</v>
      </c>
      <c r="H2869" s="5">
        <v>22.4</v>
      </c>
      <c r="I2869" s="5">
        <v>-22.4</v>
      </c>
      <c r="J2869" s="5">
        <v>-406826.67000000004</v>
      </c>
      <c r="K2869" s="5" t="str" cm="1">
        <f t="array" ref="K2869">_xlfn.LET(_xlpm.d,UPPER(TRIM(CLEAN(SUBSTITUTE(F2869,CHAR(160),"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70" spans="2:11" x14ac:dyDescent="0.25">
      <c r="B2870" s="21">
        <v>46021</v>
      </c>
      <c r="C2870" s="2" t="s">
        <v>1</v>
      </c>
      <c r="D2870" s="2" t="s">
        <v>1213</v>
      </c>
      <c r="E2870" s="2" t="s">
        <v>60</v>
      </c>
      <c r="F2870" s="2" t="s">
        <v>1395</v>
      </c>
      <c r="G2870" s="5">
        <v>-10</v>
      </c>
      <c r="H2870" s="5">
        <v>22.4</v>
      </c>
      <c r="I2870" s="5">
        <v>-224</v>
      </c>
      <c r="J2870" s="5">
        <v>-407050.67000000004</v>
      </c>
      <c r="K2870" s="5" t="str" cm="1">
        <f t="array" ref="K2870">_xlfn.LET(_xlpm.d,UPPER(TRIM(CLEAN(SUBSTITUTE(F2870,CHAR(160),"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71" spans="2:11" x14ac:dyDescent="0.25">
      <c r="B2871" s="21">
        <v>46021</v>
      </c>
      <c r="C2871" s="2" t="s">
        <v>1</v>
      </c>
      <c r="D2871" s="2" t="s">
        <v>1214</v>
      </c>
      <c r="E2871" s="2" t="s">
        <v>3</v>
      </c>
      <c r="F2871" s="2" t="s">
        <v>1393</v>
      </c>
      <c r="G2871" s="5">
        <v>-13</v>
      </c>
      <c r="H2871" s="5">
        <v>21.2</v>
      </c>
      <c r="I2871" s="5">
        <v>-275.60000000000002</v>
      </c>
      <c r="J2871" s="5">
        <v>-407326.27</v>
      </c>
      <c r="K2871" s="5" t="str" cm="1">
        <f t="array" ref="K2871">_xlfn.LET(_xlpm.d,UPPER(TRIM(CLEAN(SUBSTITUTE(F2871,CHAR(160),"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72" spans="2:11" x14ac:dyDescent="0.25">
      <c r="B2872" s="21">
        <v>46021</v>
      </c>
      <c r="C2872" s="2" t="s">
        <v>1</v>
      </c>
      <c r="D2872" s="2" t="s">
        <v>2102</v>
      </c>
      <c r="E2872" s="2" t="s">
        <v>29</v>
      </c>
      <c r="F2872" s="2" t="s">
        <v>1395</v>
      </c>
      <c r="G2872" s="5">
        <v>-15</v>
      </c>
      <c r="H2872" s="5">
        <v>22.4</v>
      </c>
      <c r="I2872" s="5">
        <v>-336</v>
      </c>
      <c r="J2872" s="5">
        <v>-407662.27</v>
      </c>
      <c r="K2872" s="5" t="str" cm="1">
        <f t="array" ref="K2872">_xlfn.LET(_xlpm.d,UPPER(TRIM(CLEAN(SUBSTITUTE(F2872,CHAR(160),"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73" spans="2:11" x14ac:dyDescent="0.25">
      <c r="B2873" s="21">
        <v>46021</v>
      </c>
      <c r="C2873" s="2" t="s">
        <v>1</v>
      </c>
      <c r="D2873" s="2" t="s">
        <v>2103</v>
      </c>
      <c r="E2873" s="2" t="s">
        <v>403</v>
      </c>
      <c r="F2873" s="2" t="s">
        <v>1395</v>
      </c>
      <c r="G2873" s="5">
        <v>-6</v>
      </c>
      <c r="H2873" s="5">
        <v>22.4</v>
      </c>
      <c r="I2873" s="5">
        <v>-134.4</v>
      </c>
      <c r="J2873" s="5">
        <v>-407796.67000000004</v>
      </c>
      <c r="K2873" s="5" t="str" cm="1">
        <f t="array" ref="K2873">_xlfn.LET(_xlpm.d,UPPER(TRIM(CLEAN(SUBSTITUTE(F2873,CHAR(160),"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74" spans="2:11" x14ac:dyDescent="0.25">
      <c r="B2874" s="21">
        <v>46022</v>
      </c>
      <c r="C2874" s="2" t="s">
        <v>1</v>
      </c>
      <c r="D2874" s="2" t="s">
        <v>2104</v>
      </c>
      <c r="E2874" s="2" t="s">
        <v>65</v>
      </c>
      <c r="F2874" s="2" t="s">
        <v>1395</v>
      </c>
      <c r="G2874" s="5">
        <v>-5</v>
      </c>
      <c r="H2874" s="5">
        <v>22.4</v>
      </c>
      <c r="I2874" s="5">
        <v>-112</v>
      </c>
      <c r="J2874" s="5">
        <v>-407908.67000000004</v>
      </c>
      <c r="K2874" s="5" t="str" cm="1">
        <f t="array" ref="K2874">_xlfn.LET(_xlpm.d,UPPER(TRIM(CLEAN(SUBSTITUTE(F2874,CHAR(160),"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75" spans="2:11" x14ac:dyDescent="0.25">
      <c r="B2875" s="21">
        <v>46024</v>
      </c>
      <c r="C2875" s="2" t="s">
        <v>1</v>
      </c>
      <c r="D2875" s="2" t="s">
        <v>1215</v>
      </c>
      <c r="E2875" s="2" t="s">
        <v>5</v>
      </c>
      <c r="F2875" s="2" t="s">
        <v>1393</v>
      </c>
      <c r="G2875" s="5">
        <v>-7</v>
      </c>
      <c r="H2875" s="5">
        <v>21.2</v>
      </c>
      <c r="I2875" s="5">
        <v>-148.4</v>
      </c>
      <c r="J2875" s="5">
        <v>-408057.07000000007</v>
      </c>
      <c r="K2875" s="5" t="str" cm="1">
        <f t="array" ref="K2875">_xlfn.LET(_xlpm.d,UPPER(TRIM(CLEAN(SUBSTITUTE(F2875,CHAR(160),"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76" spans="2:11" x14ac:dyDescent="0.25">
      <c r="B2876" s="21">
        <v>46024</v>
      </c>
      <c r="C2876" s="2" t="s">
        <v>1</v>
      </c>
      <c r="D2876" s="2" t="s">
        <v>2105</v>
      </c>
      <c r="E2876" s="2" t="s">
        <v>465</v>
      </c>
      <c r="F2876" s="2" t="s">
        <v>1395</v>
      </c>
      <c r="G2876" s="5">
        <v>-47</v>
      </c>
      <c r="H2876" s="5">
        <v>22.4</v>
      </c>
      <c r="I2876" s="5">
        <v>-1052.8</v>
      </c>
      <c r="J2876" s="5">
        <v>-409109.87000000005</v>
      </c>
      <c r="K2876" s="5" t="str" cm="1">
        <f t="array" ref="K2876">_xlfn.LET(_xlpm.d,UPPER(TRIM(CLEAN(SUBSTITUTE(F2876,CHAR(160),"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77" spans="2:11" x14ac:dyDescent="0.25">
      <c r="B2877" s="21">
        <v>46024</v>
      </c>
      <c r="C2877" s="2" t="s">
        <v>1</v>
      </c>
      <c r="D2877" s="2" t="s">
        <v>1217</v>
      </c>
      <c r="E2877" s="2" t="s">
        <v>82</v>
      </c>
      <c r="F2877" s="2" t="s">
        <v>1395</v>
      </c>
      <c r="G2877" s="5">
        <v>-16</v>
      </c>
      <c r="H2877" s="5">
        <v>22.4</v>
      </c>
      <c r="I2877" s="5">
        <v>-358.4</v>
      </c>
      <c r="J2877" s="5">
        <v>-409468.27000000008</v>
      </c>
      <c r="K2877" s="5" t="str" cm="1">
        <f t="array" ref="K2877">_xlfn.LET(_xlpm.d,UPPER(TRIM(CLEAN(SUBSTITUTE(F2877,CHAR(160),"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78" spans="2:11" x14ac:dyDescent="0.25">
      <c r="B2878" s="21">
        <v>46027</v>
      </c>
      <c r="C2878" s="2" t="s">
        <v>1</v>
      </c>
      <c r="D2878" s="2" t="s">
        <v>2106</v>
      </c>
      <c r="E2878" s="2" t="s">
        <v>1384</v>
      </c>
      <c r="F2878" s="2" t="s">
        <v>1395</v>
      </c>
      <c r="G2878" s="5">
        <v>-32</v>
      </c>
      <c r="H2878" s="5">
        <v>17</v>
      </c>
      <c r="I2878" s="5">
        <v>-544</v>
      </c>
      <c r="J2878" s="5">
        <v>-410012.27000000008</v>
      </c>
      <c r="K2878" s="5" t="str" cm="1">
        <f t="array" ref="K2878">_xlfn.LET(_xlpm.d,UPPER(TRIM(CLEAN(SUBSTITUTE(F2878,CHAR(160),"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79" spans="2:11" x14ac:dyDescent="0.25">
      <c r="B2879" s="21">
        <v>46027</v>
      </c>
      <c r="C2879" s="2" t="s">
        <v>1</v>
      </c>
      <c r="D2879" s="2" t="s">
        <v>2107</v>
      </c>
      <c r="E2879" s="2" t="s">
        <v>324</v>
      </c>
      <c r="F2879" s="2" t="s">
        <v>1393</v>
      </c>
      <c r="G2879" s="5">
        <v>-18</v>
      </c>
      <c r="H2879" s="5">
        <v>21.2</v>
      </c>
      <c r="I2879" s="5">
        <v>-381.6</v>
      </c>
      <c r="J2879" s="5">
        <v>-410393.87000000005</v>
      </c>
      <c r="K2879" s="5" t="str" cm="1">
        <f t="array" ref="K2879">_xlfn.LET(_xlpm.d,UPPER(TRIM(CLEAN(SUBSTITUTE(F2879,CHAR(160),"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80" spans="2:11" x14ac:dyDescent="0.25">
      <c r="B2880" s="21">
        <v>46027</v>
      </c>
      <c r="C2880" s="2" t="s">
        <v>1</v>
      </c>
      <c r="D2880" s="2" t="s">
        <v>77</v>
      </c>
      <c r="E2880" s="2" t="s">
        <v>24</v>
      </c>
      <c r="F2880" s="2" t="s">
        <v>1395</v>
      </c>
      <c r="G2880" s="5">
        <v>-51</v>
      </c>
      <c r="H2880" s="5">
        <v>22.4</v>
      </c>
      <c r="I2880" s="5">
        <v>-1142.4000000000001</v>
      </c>
      <c r="J2880" s="5">
        <v>-411536.27000000008</v>
      </c>
      <c r="K2880" s="5" t="str" cm="1">
        <f t="array" ref="K2880">_xlfn.LET(_xlpm.d,UPPER(TRIM(CLEAN(SUBSTITUTE(F2880,CHAR(160),"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81" spans="2:11" x14ac:dyDescent="0.25">
      <c r="B2881" s="21">
        <v>46028</v>
      </c>
      <c r="C2881" s="2" t="s">
        <v>1</v>
      </c>
      <c r="D2881" s="2" t="s">
        <v>2108</v>
      </c>
      <c r="E2881" s="2" t="s">
        <v>1611</v>
      </c>
      <c r="F2881" s="2" t="s">
        <v>1393</v>
      </c>
      <c r="G2881" s="5">
        <v>-3</v>
      </c>
      <c r="H2881" s="5">
        <v>21.2</v>
      </c>
      <c r="I2881" s="5">
        <v>-63.6</v>
      </c>
      <c r="J2881" s="5">
        <v>-411599.87000000005</v>
      </c>
      <c r="K2881" s="5" t="str" cm="1">
        <f t="array" ref="K2881">_xlfn.LET(_xlpm.d,UPPER(TRIM(CLEAN(SUBSTITUTE(F2881,CHAR(160),"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82" spans="2:11" x14ac:dyDescent="0.25">
      <c r="B2882" s="21">
        <v>46028</v>
      </c>
      <c r="C2882" s="2" t="s">
        <v>1</v>
      </c>
      <c r="D2882" s="2" t="s">
        <v>2109</v>
      </c>
      <c r="E2882" s="2" t="s">
        <v>159</v>
      </c>
      <c r="F2882" s="2" t="s">
        <v>1395</v>
      </c>
      <c r="G2882" s="5">
        <v>-8</v>
      </c>
      <c r="H2882" s="5">
        <v>22.4</v>
      </c>
      <c r="I2882" s="5">
        <v>-179.2</v>
      </c>
      <c r="J2882" s="5">
        <v>-411779.07000000007</v>
      </c>
      <c r="K2882" s="5" t="str" cm="1">
        <f t="array" ref="K2882">_xlfn.LET(_xlpm.d,UPPER(TRIM(CLEAN(SUBSTITUTE(F2882,CHAR(160),"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83" spans="2:11" x14ac:dyDescent="0.25">
      <c r="B2883" s="21">
        <v>46028</v>
      </c>
      <c r="C2883" s="2" t="s">
        <v>1</v>
      </c>
      <c r="D2883" s="2" t="s">
        <v>78</v>
      </c>
      <c r="E2883" s="2" t="s">
        <v>32</v>
      </c>
      <c r="F2883" s="2" t="s">
        <v>1395</v>
      </c>
      <c r="G2883" s="5">
        <v>-18</v>
      </c>
      <c r="H2883" s="5">
        <v>22.4</v>
      </c>
      <c r="I2883" s="5">
        <v>-403.2</v>
      </c>
      <c r="J2883" s="5">
        <v>-412182.27000000008</v>
      </c>
      <c r="K2883" s="5" t="str" cm="1">
        <f t="array" ref="K2883">_xlfn.LET(_xlpm.d,UPPER(TRIM(CLEAN(SUBSTITUTE(F2883,CHAR(160),"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84" spans="2:11" x14ac:dyDescent="0.25">
      <c r="B2884" s="21">
        <v>46028</v>
      </c>
      <c r="C2884" s="2" t="s">
        <v>1</v>
      </c>
      <c r="D2884" s="2" t="s">
        <v>2110</v>
      </c>
      <c r="E2884" s="2" t="s">
        <v>92</v>
      </c>
      <c r="F2884" s="2" t="s">
        <v>1395</v>
      </c>
      <c r="G2884" s="5">
        <v>-32</v>
      </c>
      <c r="H2884" s="5">
        <v>22.4</v>
      </c>
      <c r="I2884" s="5">
        <v>-716.8</v>
      </c>
      <c r="J2884" s="5">
        <v>-412899.07000000007</v>
      </c>
      <c r="K2884" s="5" t="str" cm="1">
        <f t="array" ref="K2884">_xlfn.LET(_xlpm.d,UPPER(TRIM(CLEAN(SUBSTITUTE(F2884,CHAR(160),"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85" spans="2:11" x14ac:dyDescent="0.25">
      <c r="B2885" s="21">
        <v>46028</v>
      </c>
      <c r="C2885" s="2" t="s">
        <v>1</v>
      </c>
      <c r="D2885" s="2" t="s">
        <v>281</v>
      </c>
      <c r="E2885" s="2" t="s">
        <v>153</v>
      </c>
      <c r="F2885" s="2" t="s">
        <v>1395</v>
      </c>
      <c r="G2885" s="5">
        <v>-12</v>
      </c>
      <c r="H2885" s="5">
        <v>22.4</v>
      </c>
      <c r="I2885" s="5">
        <v>-268.8</v>
      </c>
      <c r="J2885" s="5">
        <v>-413167.87000000005</v>
      </c>
      <c r="K2885" s="5" t="str" cm="1">
        <f t="array" ref="K2885">_xlfn.LET(_xlpm.d,UPPER(TRIM(CLEAN(SUBSTITUTE(F2885,CHAR(160),"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86" spans="2:11" x14ac:dyDescent="0.25">
      <c r="B2886" s="21">
        <v>46028</v>
      </c>
      <c r="C2886" s="2" t="s">
        <v>1</v>
      </c>
      <c r="D2886" s="2" t="s">
        <v>1220</v>
      </c>
      <c r="E2886" s="2" t="s">
        <v>3</v>
      </c>
      <c r="F2886" s="2" t="s">
        <v>1393</v>
      </c>
      <c r="G2886" s="5">
        <v>-19</v>
      </c>
      <c r="H2886" s="5">
        <v>21.2</v>
      </c>
      <c r="I2886" s="5">
        <v>-402.8</v>
      </c>
      <c r="J2886" s="5">
        <v>-413570.67000000004</v>
      </c>
      <c r="K2886" s="5" t="str" cm="1">
        <f t="array" ref="K2886">_xlfn.LET(_xlpm.d,UPPER(TRIM(CLEAN(SUBSTITUTE(F2886,CHAR(160),"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87" spans="2:11" x14ac:dyDescent="0.25">
      <c r="B2887" s="21">
        <v>46028</v>
      </c>
      <c r="C2887" s="2" t="s">
        <v>1</v>
      </c>
      <c r="D2887" s="2" t="s">
        <v>2111</v>
      </c>
      <c r="E2887" s="2" t="s">
        <v>852</v>
      </c>
      <c r="F2887" s="2" t="s">
        <v>1393</v>
      </c>
      <c r="G2887" s="5">
        <v>-149</v>
      </c>
      <c r="H2887" s="5">
        <v>21.2</v>
      </c>
      <c r="I2887" s="5">
        <v>-3158.8</v>
      </c>
      <c r="J2887" s="5">
        <v>-416729.47000000003</v>
      </c>
      <c r="K2887" s="5" t="str" cm="1">
        <f t="array" ref="K2887">_xlfn.LET(_xlpm.d,UPPER(TRIM(CLEAN(SUBSTITUTE(F2887,CHAR(160),"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88" spans="2:11" x14ac:dyDescent="0.25">
      <c r="B2888" s="21">
        <v>46029</v>
      </c>
      <c r="C2888" s="2" t="s">
        <v>1</v>
      </c>
      <c r="D2888" s="2" t="s">
        <v>4</v>
      </c>
      <c r="E2888" s="2" t="s">
        <v>5</v>
      </c>
      <c r="F2888" s="2" t="s">
        <v>1393</v>
      </c>
      <c r="G2888" s="5">
        <v>-24</v>
      </c>
      <c r="H2888" s="5">
        <v>21.2</v>
      </c>
      <c r="I2888" s="5">
        <v>-508.8</v>
      </c>
      <c r="J2888" s="5">
        <v>-417238.27</v>
      </c>
      <c r="K2888" s="5" t="str" cm="1">
        <f t="array" ref="K2888">_xlfn.LET(_xlpm.d,UPPER(TRIM(CLEAN(SUBSTITUTE(F2888,CHAR(160),"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89" spans="2:11" x14ac:dyDescent="0.25">
      <c r="B2889" s="21">
        <v>46029</v>
      </c>
      <c r="C2889" s="2" t="s">
        <v>1</v>
      </c>
      <c r="D2889" s="2" t="s">
        <v>2112</v>
      </c>
      <c r="E2889" s="2" t="s">
        <v>163</v>
      </c>
      <c r="F2889" s="2" t="s">
        <v>1395</v>
      </c>
      <c r="G2889" s="5">
        <v>-6</v>
      </c>
      <c r="H2889" s="5">
        <v>22.4</v>
      </c>
      <c r="I2889" s="5">
        <v>-134.4</v>
      </c>
      <c r="J2889" s="5">
        <v>-417372.67000000004</v>
      </c>
      <c r="K2889" s="5" t="str" cm="1">
        <f t="array" ref="K2889">_xlfn.LET(_xlpm.d,UPPER(TRIM(CLEAN(SUBSTITUTE(F2889,CHAR(160),"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90" spans="2:11" x14ac:dyDescent="0.25">
      <c r="B2890" s="21">
        <v>46029</v>
      </c>
      <c r="C2890" s="2" t="s">
        <v>1</v>
      </c>
      <c r="D2890" s="2" t="s">
        <v>503</v>
      </c>
      <c r="E2890" s="2" t="s">
        <v>129</v>
      </c>
      <c r="F2890" s="2" t="s">
        <v>1395</v>
      </c>
      <c r="G2890" s="5">
        <v>-44</v>
      </c>
      <c r="H2890" s="5">
        <v>22.4</v>
      </c>
      <c r="I2890" s="5">
        <v>-985.6</v>
      </c>
      <c r="J2890" s="5">
        <v>-418358.27</v>
      </c>
      <c r="K2890" s="5" t="str" cm="1">
        <f t="array" ref="K2890">_xlfn.LET(_xlpm.d,UPPER(TRIM(CLEAN(SUBSTITUTE(F2890,CHAR(160),"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91" spans="2:11" x14ac:dyDescent="0.25">
      <c r="B2891" s="21">
        <v>46029</v>
      </c>
      <c r="C2891" s="2" t="s">
        <v>1</v>
      </c>
      <c r="D2891" s="2" t="s">
        <v>2113</v>
      </c>
      <c r="E2891" s="2" t="s">
        <v>40</v>
      </c>
      <c r="F2891" s="2" t="s">
        <v>1395</v>
      </c>
      <c r="G2891" s="5">
        <v>-2</v>
      </c>
      <c r="H2891" s="5">
        <v>22.4</v>
      </c>
      <c r="I2891" s="5">
        <v>-44.8</v>
      </c>
      <c r="J2891" s="5">
        <v>-418403.07</v>
      </c>
      <c r="K2891" s="5" t="str" cm="1">
        <f t="array" ref="K2891">_xlfn.LET(_xlpm.d,UPPER(TRIM(CLEAN(SUBSTITUTE(F2891,CHAR(160),"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92" spans="2:11" x14ac:dyDescent="0.25">
      <c r="B2892" s="21">
        <v>46029</v>
      </c>
      <c r="C2892" s="2" t="s">
        <v>1</v>
      </c>
      <c r="D2892" s="2" t="s">
        <v>2114</v>
      </c>
      <c r="E2892" s="2" t="s">
        <v>829</v>
      </c>
      <c r="F2892" s="2" t="s">
        <v>1395</v>
      </c>
      <c r="G2892" s="5">
        <v>-10</v>
      </c>
      <c r="H2892" s="5">
        <v>22.4</v>
      </c>
      <c r="I2892" s="5">
        <v>-224</v>
      </c>
      <c r="J2892" s="5">
        <v>-418627.07</v>
      </c>
      <c r="K2892" s="5" t="str" cm="1">
        <f t="array" ref="K2892">_xlfn.LET(_xlpm.d,UPPER(TRIM(CLEAN(SUBSTITUTE(F2892,CHAR(160),"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93" spans="2:11" x14ac:dyDescent="0.25">
      <c r="B2893" s="21">
        <v>46030</v>
      </c>
      <c r="C2893" s="2" t="s">
        <v>1</v>
      </c>
      <c r="D2893" s="2" t="s">
        <v>2115</v>
      </c>
      <c r="E2893" s="2" t="s">
        <v>238</v>
      </c>
      <c r="F2893" s="2" t="s">
        <v>1393</v>
      </c>
      <c r="G2893" s="5">
        <v>-7</v>
      </c>
      <c r="H2893" s="5">
        <v>21.3</v>
      </c>
      <c r="I2893" s="5">
        <v>-149.1</v>
      </c>
      <c r="J2893" s="5">
        <v>-418776.17</v>
      </c>
      <c r="K2893" s="5" t="str" cm="1">
        <f t="array" ref="K2893">_xlfn.LET(_xlpm.d,UPPER(TRIM(CLEAN(SUBSTITUTE(F2893,CHAR(160),"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94" spans="2:11" x14ac:dyDescent="0.25">
      <c r="B2894" s="21">
        <v>46030</v>
      </c>
      <c r="C2894" s="2" t="s">
        <v>1</v>
      </c>
      <c r="D2894" s="2" t="s">
        <v>2116</v>
      </c>
      <c r="E2894" s="2" t="s">
        <v>926</v>
      </c>
      <c r="F2894" s="2" t="s">
        <v>1393</v>
      </c>
      <c r="G2894" s="5">
        <v>-18</v>
      </c>
      <c r="H2894" s="5">
        <v>21.3</v>
      </c>
      <c r="I2894" s="5">
        <v>-383.4</v>
      </c>
      <c r="J2894" s="5">
        <v>-419159.57</v>
      </c>
      <c r="K2894" s="5" t="str" cm="1">
        <f t="array" ref="K2894">_xlfn.LET(_xlpm.d,UPPER(TRIM(CLEAN(SUBSTITUTE(F2894,CHAR(160),"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95" spans="2:11" x14ac:dyDescent="0.25">
      <c r="B2895" s="21">
        <v>46030</v>
      </c>
      <c r="C2895" s="2" t="s">
        <v>1</v>
      </c>
      <c r="D2895" s="2" t="s">
        <v>2117</v>
      </c>
      <c r="E2895" s="2" t="s">
        <v>202</v>
      </c>
      <c r="F2895" s="2" t="s">
        <v>1395</v>
      </c>
      <c r="G2895" s="5">
        <v>-15</v>
      </c>
      <c r="H2895" s="5">
        <v>22.4</v>
      </c>
      <c r="I2895" s="5">
        <v>-336</v>
      </c>
      <c r="J2895" s="5">
        <v>-419495.57</v>
      </c>
      <c r="K2895" s="5" t="str" cm="1">
        <f t="array" ref="K2895">_xlfn.LET(_xlpm.d,UPPER(TRIM(CLEAN(SUBSTITUTE(F2895,CHAR(160),"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96" spans="2:11" x14ac:dyDescent="0.25">
      <c r="B2896" s="21">
        <v>46030</v>
      </c>
      <c r="C2896" s="2" t="s">
        <v>1</v>
      </c>
      <c r="D2896" s="2" t="s">
        <v>579</v>
      </c>
      <c r="E2896" s="2" t="s">
        <v>68</v>
      </c>
      <c r="F2896" s="2" t="s">
        <v>1395</v>
      </c>
      <c r="G2896" s="5">
        <v>-16</v>
      </c>
      <c r="H2896" s="5">
        <v>22.4</v>
      </c>
      <c r="I2896" s="5">
        <v>-358.4</v>
      </c>
      <c r="J2896" s="5">
        <v>-419853.97000000003</v>
      </c>
      <c r="K2896" s="5" t="str" cm="1">
        <f t="array" ref="K2896">_xlfn.LET(_xlpm.d,UPPER(TRIM(CLEAN(SUBSTITUTE(F2896,CHAR(160),"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97" spans="2:11" x14ac:dyDescent="0.25">
      <c r="B2897" s="21">
        <v>46030</v>
      </c>
      <c r="C2897" s="2" t="s">
        <v>1</v>
      </c>
      <c r="D2897" s="2" t="s">
        <v>580</v>
      </c>
      <c r="E2897" s="2" t="s">
        <v>19</v>
      </c>
      <c r="F2897" s="2" t="s">
        <v>1395</v>
      </c>
      <c r="G2897" s="5">
        <v>-32</v>
      </c>
      <c r="H2897" s="5">
        <v>22.4</v>
      </c>
      <c r="I2897" s="5">
        <v>-716.8</v>
      </c>
      <c r="J2897" s="5">
        <v>-420570.77</v>
      </c>
      <c r="K2897" s="5" t="str" cm="1">
        <f t="array" ref="K2897">_xlfn.LET(_xlpm.d,UPPER(TRIM(CLEAN(SUBSTITUTE(F2897,CHAR(160),"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98" spans="2:11" x14ac:dyDescent="0.25">
      <c r="B2898" s="21">
        <v>46030</v>
      </c>
      <c r="C2898" s="2" t="s">
        <v>1</v>
      </c>
      <c r="D2898" s="2" t="s">
        <v>504</v>
      </c>
      <c r="E2898" s="2" t="s">
        <v>141</v>
      </c>
      <c r="F2898" s="2" t="s">
        <v>1395</v>
      </c>
      <c r="G2898" s="5">
        <v>-1</v>
      </c>
      <c r="H2898" s="5">
        <v>22.4</v>
      </c>
      <c r="I2898" s="5">
        <v>-22.4</v>
      </c>
      <c r="J2898" s="5">
        <v>-420593.17000000004</v>
      </c>
      <c r="K2898" s="5" t="str" cm="1">
        <f t="array" ref="K2898">_xlfn.LET(_xlpm.d,UPPER(TRIM(CLEAN(SUBSTITUTE(F2898,CHAR(160),"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899" spans="2:11" x14ac:dyDescent="0.25">
      <c r="B2899" s="21">
        <v>46031</v>
      </c>
      <c r="C2899" s="2" t="s">
        <v>1</v>
      </c>
      <c r="D2899" s="2" t="s">
        <v>2118</v>
      </c>
      <c r="E2899" s="2" t="s">
        <v>324</v>
      </c>
      <c r="F2899" s="2" t="s">
        <v>1393</v>
      </c>
      <c r="G2899" s="5">
        <v>-12</v>
      </c>
      <c r="H2899" s="5">
        <v>21.4</v>
      </c>
      <c r="I2899" s="5">
        <v>-256.8</v>
      </c>
      <c r="J2899" s="5">
        <v>-420849.97000000003</v>
      </c>
      <c r="K2899" s="5" t="str" cm="1">
        <f t="array" ref="K2899">_xlfn.LET(_xlpm.d,UPPER(TRIM(CLEAN(SUBSTITUTE(F2899,CHAR(160),"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00" spans="2:11" x14ac:dyDescent="0.25">
      <c r="B2900" s="21">
        <v>46031</v>
      </c>
      <c r="C2900" s="2" t="s">
        <v>1</v>
      </c>
      <c r="D2900" s="2" t="s">
        <v>2119</v>
      </c>
      <c r="E2900" s="2" t="s">
        <v>1016</v>
      </c>
      <c r="F2900" s="2" t="s">
        <v>1395</v>
      </c>
      <c r="G2900" s="5">
        <v>-32</v>
      </c>
      <c r="H2900" s="5">
        <v>22.4</v>
      </c>
      <c r="I2900" s="5">
        <v>-716.8</v>
      </c>
      <c r="J2900" s="5">
        <v>-421566.77</v>
      </c>
      <c r="K2900" s="5" t="str" cm="1">
        <f t="array" ref="K2900">_xlfn.LET(_xlpm.d,UPPER(TRIM(CLEAN(SUBSTITUTE(F2900,CHAR(160),"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01" spans="2:11" x14ac:dyDescent="0.25">
      <c r="B2901" s="21">
        <v>46031</v>
      </c>
      <c r="C2901" s="2" t="s">
        <v>1</v>
      </c>
      <c r="D2901" s="2" t="s">
        <v>2120</v>
      </c>
      <c r="E2901" s="2" t="s">
        <v>1130</v>
      </c>
      <c r="F2901" s="2" t="s">
        <v>1395</v>
      </c>
      <c r="G2901" s="5">
        <v>-34</v>
      </c>
      <c r="H2901" s="5">
        <v>22.4</v>
      </c>
      <c r="I2901" s="5">
        <v>-761.6</v>
      </c>
      <c r="J2901" s="5">
        <v>-422328.37</v>
      </c>
      <c r="K2901" s="5" t="str" cm="1">
        <f t="array" ref="K2901">_xlfn.LET(_xlpm.d,UPPER(TRIM(CLEAN(SUBSTITUTE(F2901,CHAR(160),"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02" spans="2:11" x14ac:dyDescent="0.25">
      <c r="B2902" s="21">
        <v>46031</v>
      </c>
      <c r="C2902" s="2" t="s">
        <v>1</v>
      </c>
      <c r="D2902" s="2" t="s">
        <v>581</v>
      </c>
      <c r="E2902" s="2" t="s">
        <v>99</v>
      </c>
      <c r="F2902" s="2" t="s">
        <v>1395</v>
      </c>
      <c r="G2902" s="5">
        <v>-7</v>
      </c>
      <c r="H2902" s="5">
        <v>22.4</v>
      </c>
      <c r="I2902" s="5">
        <v>-156.80000000000001</v>
      </c>
      <c r="J2902" s="5">
        <v>-422485.17</v>
      </c>
      <c r="K2902" s="5" t="str" cm="1">
        <f t="array" ref="K2902">_xlfn.LET(_xlpm.d,UPPER(TRIM(CLEAN(SUBSTITUTE(F2902,CHAR(160),"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03" spans="2:11" x14ac:dyDescent="0.25">
      <c r="B2903" s="21">
        <v>46031</v>
      </c>
      <c r="C2903" s="2" t="s">
        <v>1</v>
      </c>
      <c r="D2903" s="2" t="s">
        <v>79</v>
      </c>
      <c r="E2903" s="2" t="s">
        <v>62</v>
      </c>
      <c r="F2903" s="2" t="s">
        <v>1395</v>
      </c>
      <c r="G2903" s="5">
        <v>-11</v>
      </c>
      <c r="H2903" s="5">
        <v>22.4</v>
      </c>
      <c r="I2903" s="5">
        <v>-246.4</v>
      </c>
      <c r="J2903" s="5">
        <v>-422731.57</v>
      </c>
      <c r="K2903" s="5" t="str" cm="1">
        <f t="array" ref="K2903">_xlfn.LET(_xlpm.d,UPPER(TRIM(CLEAN(SUBSTITUTE(F2903,CHAR(160),"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04" spans="2:11" x14ac:dyDescent="0.25">
      <c r="B2904" s="21">
        <v>46031</v>
      </c>
      <c r="C2904" s="2" t="s">
        <v>1</v>
      </c>
      <c r="D2904" s="2" t="s">
        <v>80</v>
      </c>
      <c r="E2904" s="2" t="s">
        <v>76</v>
      </c>
      <c r="F2904" s="2" t="s">
        <v>1395</v>
      </c>
      <c r="G2904" s="5">
        <v>-49</v>
      </c>
      <c r="H2904" s="5">
        <v>22.4</v>
      </c>
      <c r="I2904" s="5">
        <v>-1097.5999999999999</v>
      </c>
      <c r="J2904" s="5">
        <v>-423829.17</v>
      </c>
      <c r="K2904" s="5" t="str" cm="1">
        <f t="array" ref="K2904">_xlfn.LET(_xlpm.d,UPPER(TRIM(CLEAN(SUBSTITUTE(F2904,CHAR(160),"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05" spans="2:11" x14ac:dyDescent="0.25">
      <c r="B2905" s="21">
        <v>46032</v>
      </c>
      <c r="C2905" s="2" t="s">
        <v>1</v>
      </c>
      <c r="D2905" s="2" t="s">
        <v>81</v>
      </c>
      <c r="E2905" s="2" t="s">
        <v>82</v>
      </c>
      <c r="F2905" s="2" t="s">
        <v>1395</v>
      </c>
      <c r="G2905" s="5">
        <v>-18</v>
      </c>
      <c r="H2905" s="5">
        <v>22.4</v>
      </c>
      <c r="I2905" s="5">
        <v>-403.2</v>
      </c>
      <c r="J2905" s="5">
        <v>-424232.37</v>
      </c>
      <c r="K2905" s="5" t="str" cm="1">
        <f t="array" ref="K2905">_xlfn.LET(_xlpm.d,UPPER(TRIM(CLEAN(SUBSTITUTE(F2905,CHAR(160),"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06" spans="2:11" x14ac:dyDescent="0.25">
      <c r="B2906" s="21">
        <v>46032</v>
      </c>
      <c r="C2906" s="2" t="s">
        <v>1</v>
      </c>
      <c r="D2906" s="2" t="s">
        <v>1224</v>
      </c>
      <c r="E2906" s="2" t="s">
        <v>53</v>
      </c>
      <c r="F2906" s="2" t="s">
        <v>1395</v>
      </c>
      <c r="G2906" s="5">
        <v>-26</v>
      </c>
      <c r="H2906" s="5">
        <v>22.4</v>
      </c>
      <c r="I2906" s="5">
        <v>-582.4</v>
      </c>
      <c r="J2906" s="5">
        <v>-424814.77</v>
      </c>
      <c r="K2906" s="5" t="str" cm="1">
        <f t="array" ref="K2906">_xlfn.LET(_xlpm.d,UPPER(TRIM(CLEAN(SUBSTITUTE(F2906,CHAR(160),"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07" spans="2:11" x14ac:dyDescent="0.25">
      <c r="B2907" s="21">
        <v>46032</v>
      </c>
      <c r="C2907" s="2" t="s">
        <v>1</v>
      </c>
      <c r="D2907" s="2" t="s">
        <v>1225</v>
      </c>
      <c r="E2907" s="2" t="s">
        <v>143</v>
      </c>
      <c r="F2907" s="2" t="s">
        <v>1393</v>
      </c>
      <c r="G2907" s="5">
        <v>-33</v>
      </c>
      <c r="H2907" s="5">
        <v>21.2</v>
      </c>
      <c r="I2907" s="5">
        <v>-699.6</v>
      </c>
      <c r="J2907" s="5">
        <v>-425514.37</v>
      </c>
      <c r="K2907" s="5" t="str" cm="1">
        <f t="array" ref="K2907">_xlfn.LET(_xlpm.d,UPPER(TRIM(CLEAN(SUBSTITUTE(F2907,CHAR(160),"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08" spans="2:11" x14ac:dyDescent="0.25">
      <c r="B2908" s="21">
        <v>46032</v>
      </c>
      <c r="C2908" s="2" t="s">
        <v>1</v>
      </c>
      <c r="D2908" s="2" t="s">
        <v>646</v>
      </c>
      <c r="E2908" s="2" t="s">
        <v>97</v>
      </c>
      <c r="F2908" s="2" t="s">
        <v>1395</v>
      </c>
      <c r="G2908" s="5">
        <v>-46</v>
      </c>
      <c r="H2908" s="5">
        <v>22.4</v>
      </c>
      <c r="I2908" s="5">
        <v>-1030.4000000000001</v>
      </c>
      <c r="J2908" s="5">
        <v>-426544.77</v>
      </c>
      <c r="K2908" s="5" t="str" cm="1">
        <f t="array" ref="K2908">_xlfn.LET(_xlpm.d,UPPER(TRIM(CLEAN(SUBSTITUTE(F2908,CHAR(160),"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09" spans="2:11" x14ac:dyDescent="0.25">
      <c r="B2909" s="21">
        <v>46034</v>
      </c>
      <c r="C2909" s="2" t="s">
        <v>1</v>
      </c>
      <c r="D2909" s="2" t="s">
        <v>2121</v>
      </c>
      <c r="E2909" s="2" t="s">
        <v>1384</v>
      </c>
      <c r="F2909" s="2" t="s">
        <v>1393</v>
      </c>
      <c r="G2909" s="5">
        <v>-5</v>
      </c>
      <c r="H2909" s="5">
        <v>17</v>
      </c>
      <c r="I2909" s="5">
        <v>-85</v>
      </c>
      <c r="J2909" s="5">
        <v>-426629.77</v>
      </c>
      <c r="K2909" s="5" t="str" cm="1">
        <f t="array" ref="K2909">_xlfn.LET(_xlpm.d,UPPER(TRIM(CLEAN(SUBSTITUTE(F2909,CHAR(160),"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10" spans="2:11" x14ac:dyDescent="0.25">
      <c r="B2910" s="21">
        <v>46034</v>
      </c>
      <c r="C2910" s="2" t="s">
        <v>1</v>
      </c>
      <c r="D2910" s="2" t="s">
        <v>85</v>
      </c>
      <c r="E2910" s="2" t="s">
        <v>86</v>
      </c>
      <c r="F2910" s="2" t="s">
        <v>1395</v>
      </c>
      <c r="G2910" s="5">
        <v>-20</v>
      </c>
      <c r="H2910" s="5">
        <v>22.4</v>
      </c>
      <c r="I2910" s="5">
        <v>-448</v>
      </c>
      <c r="J2910" s="5">
        <v>-427077.77</v>
      </c>
      <c r="K2910" s="5" t="str" cm="1">
        <f t="array" ref="K2910">_xlfn.LET(_xlpm.d,UPPER(TRIM(CLEAN(SUBSTITUTE(F2910,CHAR(160),"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11" spans="2:11" x14ac:dyDescent="0.25">
      <c r="B2911" s="21">
        <v>46035</v>
      </c>
      <c r="C2911" s="2" t="s">
        <v>1</v>
      </c>
      <c r="D2911" s="2" t="s">
        <v>2122</v>
      </c>
      <c r="E2911" s="2" t="s">
        <v>3</v>
      </c>
      <c r="F2911" s="2" t="s">
        <v>1393</v>
      </c>
      <c r="G2911" s="5">
        <v>-3</v>
      </c>
      <c r="H2911" s="5">
        <v>21.2</v>
      </c>
      <c r="I2911" s="5">
        <v>-63.6</v>
      </c>
      <c r="J2911" s="5">
        <v>-427141.37</v>
      </c>
      <c r="K2911" s="5" t="str" cm="1">
        <f t="array" ref="K2911">_xlfn.LET(_xlpm.d,UPPER(TRIM(CLEAN(SUBSTITUTE(F2911,CHAR(160),"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12" spans="2:11" x14ac:dyDescent="0.25">
      <c r="B2912" s="21">
        <v>46035</v>
      </c>
      <c r="C2912" s="2" t="s">
        <v>1</v>
      </c>
      <c r="D2912" s="2" t="s">
        <v>2123</v>
      </c>
      <c r="E2912" s="2" t="s">
        <v>14</v>
      </c>
      <c r="F2912" s="2" t="s">
        <v>1395</v>
      </c>
      <c r="G2912" s="5">
        <v>-32</v>
      </c>
      <c r="H2912" s="5">
        <v>22.4</v>
      </c>
      <c r="I2912" s="5">
        <v>-716.8</v>
      </c>
      <c r="J2912" s="5">
        <v>-427858.17</v>
      </c>
      <c r="K2912" s="5" t="str" cm="1">
        <f t="array" ref="K2912">_xlfn.LET(_xlpm.d,UPPER(TRIM(CLEAN(SUBSTITUTE(F2912,CHAR(160),"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13" spans="2:11" x14ac:dyDescent="0.25">
      <c r="B2913" s="21">
        <v>46035</v>
      </c>
      <c r="C2913" s="2" t="s">
        <v>1</v>
      </c>
      <c r="D2913" s="2" t="s">
        <v>2124</v>
      </c>
      <c r="E2913" s="2" t="s">
        <v>92</v>
      </c>
      <c r="F2913" s="2" t="s">
        <v>1395</v>
      </c>
      <c r="G2913" s="5">
        <v>-16</v>
      </c>
      <c r="H2913" s="5">
        <v>22.4</v>
      </c>
      <c r="I2913" s="5">
        <v>-358.4</v>
      </c>
      <c r="J2913" s="5">
        <v>-428216.57</v>
      </c>
      <c r="K2913" s="5" t="str" cm="1">
        <f t="array" ref="K2913">_xlfn.LET(_xlpm.d,UPPER(TRIM(CLEAN(SUBSTITUTE(F2913,CHAR(160),"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14" spans="2:11" x14ac:dyDescent="0.25">
      <c r="B2914" s="21">
        <v>46035</v>
      </c>
      <c r="C2914" s="2" t="s">
        <v>1</v>
      </c>
      <c r="D2914" s="2" t="s">
        <v>28</v>
      </c>
      <c r="E2914" s="2" t="s">
        <v>29</v>
      </c>
      <c r="F2914" s="2" t="s">
        <v>1395</v>
      </c>
      <c r="G2914" s="5">
        <v>-40</v>
      </c>
      <c r="H2914" s="5">
        <v>22.4</v>
      </c>
      <c r="I2914" s="5">
        <v>-896</v>
      </c>
      <c r="J2914" s="5">
        <v>-429112.57</v>
      </c>
      <c r="K2914" s="5" t="str" cm="1">
        <f t="array" ref="K2914">_xlfn.LET(_xlpm.d,UPPER(TRIM(CLEAN(SUBSTITUTE(F2914,CHAR(160),"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15" spans="2:11" x14ac:dyDescent="0.25">
      <c r="B2915" s="21">
        <v>46035</v>
      </c>
      <c r="C2915" s="2" t="s">
        <v>1</v>
      </c>
      <c r="D2915" s="2" t="s">
        <v>2125</v>
      </c>
      <c r="E2915" s="2" t="s">
        <v>72</v>
      </c>
      <c r="F2915" s="2" t="s">
        <v>1395</v>
      </c>
      <c r="G2915" s="5">
        <v>-1</v>
      </c>
      <c r="H2915" s="5">
        <v>22.4</v>
      </c>
      <c r="I2915" s="5">
        <v>-22.4</v>
      </c>
      <c r="J2915" s="5">
        <v>-429134.97000000003</v>
      </c>
      <c r="K2915" s="5" t="str" cm="1">
        <f t="array" ref="K2915">_xlfn.LET(_xlpm.d,UPPER(TRIM(CLEAN(SUBSTITUTE(F2915,CHAR(160),"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16" spans="2:11" x14ac:dyDescent="0.25">
      <c r="B2916" s="21">
        <v>46035</v>
      </c>
      <c r="C2916" s="2" t="s">
        <v>1</v>
      </c>
      <c r="D2916" s="2" t="s">
        <v>2126</v>
      </c>
      <c r="E2916" s="2" t="s">
        <v>60</v>
      </c>
      <c r="F2916" s="2" t="s">
        <v>1395</v>
      </c>
      <c r="G2916" s="5">
        <v>-2</v>
      </c>
      <c r="H2916" s="5">
        <v>22.4</v>
      </c>
      <c r="I2916" s="5">
        <v>-44.8</v>
      </c>
      <c r="J2916" s="5">
        <v>-429179.77</v>
      </c>
      <c r="K2916" s="5" t="str" cm="1">
        <f t="array" ref="K2916">_xlfn.LET(_xlpm.d,UPPER(TRIM(CLEAN(SUBSTITUTE(F2916,CHAR(160),"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17" spans="2:11" x14ac:dyDescent="0.25">
      <c r="B2917" s="21">
        <v>46035</v>
      </c>
      <c r="C2917" s="2" t="s">
        <v>1</v>
      </c>
      <c r="D2917" s="2" t="s">
        <v>1228</v>
      </c>
      <c r="E2917" s="2" t="s">
        <v>9</v>
      </c>
      <c r="F2917" s="2" t="s">
        <v>1904</v>
      </c>
      <c r="G2917" s="5">
        <v>-15</v>
      </c>
      <c r="H2917" s="5">
        <v>22.4</v>
      </c>
      <c r="I2917" s="5">
        <v>-336</v>
      </c>
      <c r="J2917" s="5">
        <v>-429515.77</v>
      </c>
      <c r="K2917" s="5" t="str" cm="1">
        <f t="array" ref="K2917">_xlfn.LET(_xlpm.d,UPPER(TRIM(CLEAN(SUBSTITUTE(F2917,CHAR(160),"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18" spans="2:11" x14ac:dyDescent="0.25">
      <c r="B2918" s="21">
        <v>46035</v>
      </c>
      <c r="C2918" s="2" t="s">
        <v>1</v>
      </c>
      <c r="D2918" s="2" t="s">
        <v>2127</v>
      </c>
      <c r="E2918" s="2" t="s">
        <v>95</v>
      </c>
      <c r="F2918" s="2" t="s">
        <v>1395</v>
      </c>
      <c r="G2918" s="5">
        <v>-5</v>
      </c>
      <c r="H2918" s="5">
        <v>22.4</v>
      </c>
      <c r="I2918" s="5">
        <v>-112</v>
      </c>
      <c r="J2918" s="5">
        <v>-429627.77</v>
      </c>
      <c r="K2918" s="5" t="str" cm="1">
        <f t="array" ref="K2918">_xlfn.LET(_xlpm.d,UPPER(TRIM(CLEAN(SUBSTITUTE(F2918,CHAR(160),"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19" spans="2:11" x14ac:dyDescent="0.25">
      <c r="B2919" s="21">
        <v>46035</v>
      </c>
      <c r="C2919" s="2" t="s">
        <v>1</v>
      </c>
      <c r="D2919" s="2" t="s">
        <v>2128</v>
      </c>
      <c r="E2919" s="2" t="s">
        <v>32</v>
      </c>
      <c r="F2919" s="2" t="s">
        <v>1395</v>
      </c>
      <c r="G2919" s="5">
        <v>-20</v>
      </c>
      <c r="H2919" s="5">
        <v>22.4</v>
      </c>
      <c r="I2919" s="5">
        <v>-448</v>
      </c>
      <c r="J2919" s="5">
        <v>-430075.77</v>
      </c>
      <c r="K2919" s="5" t="str" cm="1">
        <f t="array" ref="K2919">_xlfn.LET(_xlpm.d,UPPER(TRIM(CLEAN(SUBSTITUTE(F2919,CHAR(160),"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20" spans="2:11" x14ac:dyDescent="0.25">
      <c r="B2920" s="21">
        <v>46035</v>
      </c>
      <c r="C2920" s="2" t="s">
        <v>1</v>
      </c>
      <c r="D2920" s="2" t="s">
        <v>506</v>
      </c>
      <c r="E2920" s="2" t="s">
        <v>27</v>
      </c>
      <c r="F2920" s="2" t="s">
        <v>1395</v>
      </c>
      <c r="G2920" s="5">
        <v>-7</v>
      </c>
      <c r="H2920" s="5">
        <v>22.4</v>
      </c>
      <c r="I2920" s="5">
        <v>-156.80000000000001</v>
      </c>
      <c r="J2920" s="5">
        <v>-430232.57</v>
      </c>
      <c r="K2920" s="5" t="str" cm="1">
        <f t="array" ref="K2920">_xlfn.LET(_xlpm.d,UPPER(TRIM(CLEAN(SUBSTITUTE(F2920,CHAR(160),"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21" spans="2:11" x14ac:dyDescent="0.25">
      <c r="B2921" s="21">
        <v>46035</v>
      </c>
      <c r="C2921" s="2" t="s">
        <v>1</v>
      </c>
      <c r="D2921" s="2" t="s">
        <v>507</v>
      </c>
      <c r="E2921" s="2" t="s">
        <v>49</v>
      </c>
      <c r="F2921" s="2" t="s">
        <v>1395</v>
      </c>
      <c r="G2921" s="5">
        <v>-75</v>
      </c>
      <c r="H2921" s="5">
        <v>22.4</v>
      </c>
      <c r="I2921" s="5">
        <v>-1680</v>
      </c>
      <c r="J2921" s="5">
        <v>-431912.57</v>
      </c>
      <c r="K2921" s="5" t="str" cm="1">
        <f t="array" ref="K2921">_xlfn.LET(_xlpm.d,UPPER(TRIM(CLEAN(SUBSTITUTE(F2921,CHAR(160),"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22" spans="2:11" x14ac:dyDescent="0.25">
      <c r="B2922" s="21">
        <v>46036</v>
      </c>
      <c r="C2922" s="2" t="s">
        <v>1</v>
      </c>
      <c r="D2922" s="2" t="s">
        <v>2129</v>
      </c>
      <c r="E2922" s="2" t="s">
        <v>1611</v>
      </c>
      <c r="F2922" s="2" t="s">
        <v>1393</v>
      </c>
      <c r="G2922" s="5">
        <v>-6</v>
      </c>
      <c r="H2922" s="5">
        <v>31.8</v>
      </c>
      <c r="I2922" s="5">
        <v>-190.8</v>
      </c>
      <c r="J2922" s="5">
        <v>-432103.37</v>
      </c>
      <c r="K2922" s="5" t="str" cm="1">
        <f t="array" ref="K2922">_xlfn.LET(_xlpm.d,UPPER(TRIM(CLEAN(SUBSTITUTE(F2922,CHAR(160),"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23" spans="2:11" x14ac:dyDescent="0.25">
      <c r="B2923" s="21">
        <v>46036</v>
      </c>
      <c r="C2923" s="2" t="s">
        <v>1</v>
      </c>
      <c r="D2923" s="2" t="s">
        <v>1229</v>
      </c>
      <c r="E2923" s="2" t="s">
        <v>807</v>
      </c>
      <c r="F2923" s="2" t="s">
        <v>1393</v>
      </c>
      <c r="G2923" s="5">
        <v>-54</v>
      </c>
      <c r="H2923" s="5">
        <v>21.3</v>
      </c>
      <c r="I2923" s="5">
        <v>-1150.2</v>
      </c>
      <c r="J2923" s="5">
        <v>-433253.57</v>
      </c>
      <c r="K2923" s="5" t="str" cm="1">
        <f t="array" ref="K2923">_xlfn.LET(_xlpm.d,UPPER(TRIM(CLEAN(SUBSTITUTE(F2923,CHAR(160),"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24" spans="2:11" x14ac:dyDescent="0.25">
      <c r="B2924" s="21">
        <v>46036</v>
      </c>
      <c r="C2924" s="2" t="s">
        <v>1</v>
      </c>
      <c r="D2924" s="2" t="s">
        <v>88</v>
      </c>
      <c r="E2924" s="2" t="s">
        <v>89</v>
      </c>
      <c r="F2924" s="2" t="s">
        <v>1395</v>
      </c>
      <c r="G2924" s="5">
        <v>-35</v>
      </c>
      <c r="H2924" s="5">
        <v>22.4</v>
      </c>
      <c r="I2924" s="5">
        <v>-784</v>
      </c>
      <c r="J2924" s="5">
        <v>-434037.57</v>
      </c>
      <c r="K2924" s="5" t="str" cm="1">
        <f t="array" ref="K2924">_xlfn.LET(_xlpm.d,UPPER(TRIM(CLEAN(SUBSTITUTE(F2924,CHAR(160),"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25" spans="2:11" x14ac:dyDescent="0.25">
      <c r="B2925" s="21">
        <v>46036</v>
      </c>
      <c r="C2925" s="2" t="s">
        <v>1</v>
      </c>
      <c r="D2925" s="2" t="s">
        <v>584</v>
      </c>
      <c r="E2925" s="2" t="s">
        <v>35</v>
      </c>
      <c r="F2925" s="2" t="s">
        <v>1395</v>
      </c>
      <c r="G2925" s="5">
        <v>-80</v>
      </c>
      <c r="H2925" s="5">
        <v>22.4</v>
      </c>
      <c r="I2925" s="5">
        <v>-1792</v>
      </c>
      <c r="J2925" s="5">
        <v>-435829.57</v>
      </c>
      <c r="K2925" s="5" t="str" cm="1">
        <f t="array" ref="K2925">_xlfn.LET(_xlpm.d,UPPER(TRIM(CLEAN(SUBSTITUTE(F2925,CHAR(160),"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26" spans="2:11" x14ac:dyDescent="0.25">
      <c r="B2926" s="21">
        <v>46037</v>
      </c>
      <c r="C2926" s="2" t="s">
        <v>1</v>
      </c>
      <c r="D2926" s="2" t="s">
        <v>2130</v>
      </c>
      <c r="E2926" s="2" t="s">
        <v>74</v>
      </c>
      <c r="F2926" s="2" t="s">
        <v>1395</v>
      </c>
      <c r="G2926" s="5">
        <v>-16</v>
      </c>
      <c r="H2926" s="5">
        <v>22.4</v>
      </c>
      <c r="I2926" s="5">
        <v>-358.4</v>
      </c>
      <c r="J2926" s="5">
        <v>-436187.97000000003</v>
      </c>
      <c r="K2926" s="5" t="str" cm="1">
        <f t="array" ref="K2926">_xlfn.LET(_xlpm.d,UPPER(TRIM(CLEAN(SUBSTITUTE(F2926,CHAR(160),"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27" spans="2:11" x14ac:dyDescent="0.25">
      <c r="B2927" s="21">
        <v>46037</v>
      </c>
      <c r="C2927" s="2" t="s">
        <v>1</v>
      </c>
      <c r="D2927" s="2" t="s">
        <v>2131</v>
      </c>
      <c r="E2927" s="2" t="s">
        <v>595</v>
      </c>
      <c r="F2927" s="2" t="s">
        <v>1395</v>
      </c>
      <c r="G2927" s="5">
        <v>-1</v>
      </c>
      <c r="H2927" s="5">
        <v>22.4</v>
      </c>
      <c r="I2927" s="5">
        <v>-22.4</v>
      </c>
      <c r="J2927" s="5">
        <v>-436210.37000000005</v>
      </c>
      <c r="K2927" s="5" t="str" cm="1">
        <f t="array" ref="K2927">_xlfn.LET(_xlpm.d,UPPER(TRIM(CLEAN(SUBSTITUTE(F2927,CHAR(160),"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28" spans="2:11" x14ac:dyDescent="0.25">
      <c r="B2928" s="21">
        <v>46038</v>
      </c>
      <c r="C2928" s="2" t="s">
        <v>1</v>
      </c>
      <c r="D2928" s="2" t="s">
        <v>2132</v>
      </c>
      <c r="E2928" s="2" t="s">
        <v>1478</v>
      </c>
      <c r="F2928" s="2" t="s">
        <v>1393</v>
      </c>
      <c r="G2928" s="5">
        <v>-13</v>
      </c>
      <c r="H2928" s="5">
        <v>21.2</v>
      </c>
      <c r="I2928" s="5">
        <v>-275.60000000000002</v>
      </c>
      <c r="J2928" s="5">
        <v>-436485.97000000003</v>
      </c>
      <c r="K2928" s="5" t="str" cm="1">
        <f t="array" ref="K2928">_xlfn.LET(_xlpm.d,UPPER(TRIM(CLEAN(SUBSTITUTE(F2928,CHAR(160),"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29" spans="2:11" x14ac:dyDescent="0.25">
      <c r="B2929" s="21">
        <v>46038</v>
      </c>
      <c r="C2929" s="2" t="s">
        <v>1</v>
      </c>
      <c r="D2929" s="2" t="s">
        <v>508</v>
      </c>
      <c r="E2929" s="2" t="s">
        <v>143</v>
      </c>
      <c r="F2929" s="2" t="s">
        <v>1393</v>
      </c>
      <c r="G2929" s="5">
        <v>-2</v>
      </c>
      <c r="H2929" s="5">
        <v>109.95</v>
      </c>
      <c r="I2929" s="5">
        <v>-219.9</v>
      </c>
      <c r="J2929" s="5">
        <v>-436705.87000000005</v>
      </c>
      <c r="K2929" s="5" t="str" cm="1">
        <f t="array" ref="K2929">_xlfn.LET(_xlpm.d,UPPER(TRIM(CLEAN(SUBSTITUTE(F2929,CHAR(160),"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30" spans="2:11" x14ac:dyDescent="0.25">
      <c r="B2930" s="21">
        <v>46038</v>
      </c>
      <c r="C2930" s="2" t="s">
        <v>1</v>
      </c>
      <c r="D2930" s="2" t="s">
        <v>2133</v>
      </c>
      <c r="E2930" s="2" t="s">
        <v>202</v>
      </c>
      <c r="F2930" s="2" t="s">
        <v>1395</v>
      </c>
      <c r="G2930" s="5">
        <v>-6</v>
      </c>
      <c r="H2930" s="5">
        <v>22.4</v>
      </c>
      <c r="I2930" s="5">
        <v>-134.4</v>
      </c>
      <c r="J2930" s="5">
        <v>-436840.27000000008</v>
      </c>
      <c r="K2930" s="5" t="str" cm="1">
        <f t="array" ref="K2930">_xlfn.LET(_xlpm.d,UPPER(TRIM(CLEAN(SUBSTITUTE(F2930,CHAR(160),"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31" spans="2:11" x14ac:dyDescent="0.25">
      <c r="B2931" s="21">
        <v>46038</v>
      </c>
      <c r="C2931" s="2" t="s">
        <v>1</v>
      </c>
      <c r="D2931" s="2" t="s">
        <v>282</v>
      </c>
      <c r="E2931" s="2" t="s">
        <v>24</v>
      </c>
      <c r="F2931" s="2" t="s">
        <v>1395</v>
      </c>
      <c r="G2931" s="5">
        <v>-11</v>
      </c>
      <c r="H2931" s="5">
        <v>22.4</v>
      </c>
      <c r="I2931" s="5">
        <v>-246.4</v>
      </c>
      <c r="J2931" s="5">
        <v>-437086.6700000001</v>
      </c>
      <c r="K2931" s="5" t="str" cm="1">
        <f t="array" ref="K2931">_xlfn.LET(_xlpm.d,UPPER(TRIM(CLEAN(SUBSTITUTE(F2931,CHAR(160),"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32" spans="2:11" x14ac:dyDescent="0.25">
      <c r="B2932" s="21">
        <v>46041</v>
      </c>
      <c r="C2932" s="2" t="s">
        <v>1</v>
      </c>
      <c r="D2932" s="2" t="s">
        <v>686</v>
      </c>
      <c r="E2932" s="2" t="s">
        <v>403</v>
      </c>
      <c r="F2932" s="2" t="s">
        <v>1395</v>
      </c>
      <c r="G2932" s="5">
        <v>-25</v>
      </c>
      <c r="H2932" s="5">
        <v>22.4</v>
      </c>
      <c r="I2932" s="5">
        <v>-560</v>
      </c>
      <c r="J2932" s="5">
        <v>-437646.6700000001</v>
      </c>
      <c r="K2932" s="5" t="str" cm="1">
        <f t="array" ref="K2932">_xlfn.LET(_xlpm.d,UPPER(TRIM(CLEAN(SUBSTITUTE(F2932,CHAR(160),"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33" spans="2:11" x14ac:dyDescent="0.25">
      <c r="B2933" s="21">
        <v>46041</v>
      </c>
      <c r="C2933" s="2" t="s">
        <v>1</v>
      </c>
      <c r="D2933" s="2" t="s">
        <v>1231</v>
      </c>
      <c r="E2933" s="2" t="s">
        <v>403</v>
      </c>
      <c r="F2933" s="2" t="s">
        <v>1395</v>
      </c>
      <c r="G2933" s="5">
        <v>-40</v>
      </c>
      <c r="H2933" s="5">
        <v>22.4</v>
      </c>
      <c r="I2933" s="5">
        <v>-896</v>
      </c>
      <c r="J2933" s="5">
        <v>-438542.6700000001</v>
      </c>
      <c r="K2933" s="5" t="str" cm="1">
        <f t="array" ref="K2933">_xlfn.LET(_xlpm.d,UPPER(TRIM(CLEAN(SUBSTITUTE(F2933,CHAR(160),"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34" spans="2:11" x14ac:dyDescent="0.25">
      <c r="B2934" s="21">
        <v>46041</v>
      </c>
      <c r="C2934" s="2" t="s">
        <v>1</v>
      </c>
      <c r="D2934" s="2" t="s">
        <v>2134</v>
      </c>
      <c r="E2934" s="2" t="s">
        <v>1384</v>
      </c>
      <c r="F2934" s="2" t="s">
        <v>1393</v>
      </c>
      <c r="G2934" s="5">
        <v>-15</v>
      </c>
      <c r="H2934" s="5">
        <v>17</v>
      </c>
      <c r="I2934" s="5">
        <v>-255</v>
      </c>
      <c r="J2934" s="5">
        <v>-438797.6700000001</v>
      </c>
      <c r="K2934" s="5" t="str" cm="1">
        <f t="array" ref="K2934">_xlfn.LET(_xlpm.d,UPPER(TRIM(CLEAN(SUBSTITUTE(F2934,CHAR(160),"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35" spans="2:11" x14ac:dyDescent="0.25">
      <c r="B2935" s="21">
        <v>46042</v>
      </c>
      <c r="C2935" s="2" t="s">
        <v>1</v>
      </c>
      <c r="D2935" s="2" t="s">
        <v>1234</v>
      </c>
      <c r="E2935" s="2" t="s">
        <v>446</v>
      </c>
      <c r="F2935" s="2" t="s">
        <v>1395</v>
      </c>
      <c r="G2935" s="5">
        <v>-40</v>
      </c>
      <c r="H2935" s="5">
        <v>22.4</v>
      </c>
      <c r="I2935" s="5">
        <v>-896</v>
      </c>
      <c r="J2935" s="5">
        <v>-439693.6700000001</v>
      </c>
      <c r="K2935" s="5" t="str" cm="1">
        <f t="array" ref="K2935">_xlfn.LET(_xlpm.d,UPPER(TRIM(CLEAN(SUBSTITUTE(F2935,CHAR(160),"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36" spans="2:11" x14ac:dyDescent="0.25">
      <c r="B2936" s="21">
        <v>46042</v>
      </c>
      <c r="C2936" s="2" t="s">
        <v>1</v>
      </c>
      <c r="D2936" s="2" t="s">
        <v>1235</v>
      </c>
      <c r="E2936" s="2" t="s">
        <v>9</v>
      </c>
      <c r="F2936" s="2" t="s">
        <v>1395</v>
      </c>
      <c r="G2936" s="5">
        <v>-20</v>
      </c>
      <c r="H2936" s="5">
        <v>22.4</v>
      </c>
      <c r="I2936" s="5">
        <v>-448</v>
      </c>
      <c r="J2936" s="5">
        <v>-440141.6700000001</v>
      </c>
      <c r="K2936" s="5" t="str" cm="1">
        <f t="array" ref="K2936">_xlfn.LET(_xlpm.d,UPPER(TRIM(CLEAN(SUBSTITUTE(F2936,CHAR(160),"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37" spans="2:11" x14ac:dyDescent="0.25">
      <c r="B2937" s="21">
        <v>46042</v>
      </c>
      <c r="C2937" s="2" t="s">
        <v>1</v>
      </c>
      <c r="D2937" s="2" t="s">
        <v>1236</v>
      </c>
      <c r="E2937" s="2" t="s">
        <v>95</v>
      </c>
      <c r="F2937" s="2" t="s">
        <v>1395</v>
      </c>
      <c r="G2937" s="5">
        <v>-1</v>
      </c>
      <c r="H2937" s="5">
        <v>22.4</v>
      </c>
      <c r="I2937" s="5">
        <v>-22.4</v>
      </c>
      <c r="J2937" s="5">
        <v>-440164.07000000012</v>
      </c>
      <c r="K2937" s="5" t="str" cm="1">
        <f t="array" ref="K2937">_xlfn.LET(_xlpm.d,UPPER(TRIM(CLEAN(SUBSTITUTE(F2937,CHAR(160),"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38" spans="2:11" x14ac:dyDescent="0.25">
      <c r="B2938" s="21">
        <v>46042</v>
      </c>
      <c r="C2938" s="2" t="s">
        <v>1</v>
      </c>
      <c r="D2938" s="2" t="s">
        <v>1237</v>
      </c>
      <c r="E2938" s="2" t="s">
        <v>60</v>
      </c>
      <c r="F2938" s="2" t="s">
        <v>1395</v>
      </c>
      <c r="G2938" s="5">
        <v>-1</v>
      </c>
      <c r="H2938" s="5">
        <v>22.4</v>
      </c>
      <c r="I2938" s="5">
        <v>-22.4</v>
      </c>
      <c r="J2938" s="5">
        <v>-440186.47000000015</v>
      </c>
      <c r="K2938" s="5" t="str" cm="1">
        <f t="array" ref="K2938">_xlfn.LET(_xlpm.d,UPPER(TRIM(CLEAN(SUBSTITUTE(F2938,CHAR(160),"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39" spans="2:11" x14ac:dyDescent="0.25">
      <c r="B2939" s="21">
        <v>46042</v>
      </c>
      <c r="C2939" s="2" t="s">
        <v>1</v>
      </c>
      <c r="D2939" s="2" t="s">
        <v>586</v>
      </c>
      <c r="E2939" s="2" t="s">
        <v>29</v>
      </c>
      <c r="F2939" s="2" t="s">
        <v>1395</v>
      </c>
      <c r="G2939" s="5">
        <v>-10</v>
      </c>
      <c r="H2939" s="5">
        <v>22.4</v>
      </c>
      <c r="I2939" s="5">
        <v>-224</v>
      </c>
      <c r="J2939" s="5">
        <v>-440410.47000000015</v>
      </c>
      <c r="K2939" s="5" t="str" cm="1">
        <f t="array" ref="K2939">_xlfn.LET(_xlpm.d,UPPER(TRIM(CLEAN(SUBSTITUTE(F2939,CHAR(160),"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40" spans="2:11" x14ac:dyDescent="0.25">
      <c r="B2940" s="21">
        <v>46043</v>
      </c>
      <c r="C2940" s="2" t="s">
        <v>1</v>
      </c>
      <c r="D2940" s="2" t="s">
        <v>1240</v>
      </c>
      <c r="E2940" s="2" t="s">
        <v>807</v>
      </c>
      <c r="F2940" s="2" t="s">
        <v>1393</v>
      </c>
      <c r="G2940" s="5">
        <v>-26</v>
      </c>
      <c r="H2940" s="5">
        <v>21.3</v>
      </c>
      <c r="I2940" s="5">
        <v>-553.79999999999995</v>
      </c>
      <c r="J2940" s="5">
        <v>-440964.27000000014</v>
      </c>
      <c r="K2940" s="5" t="str" cm="1">
        <f t="array" ref="K2940">_xlfn.LET(_xlpm.d,UPPER(TRIM(CLEAN(SUBSTITUTE(F2940,CHAR(160),"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41" spans="2:11" x14ac:dyDescent="0.25">
      <c r="B2941" s="21">
        <v>46043</v>
      </c>
      <c r="C2941" s="2" t="s">
        <v>1</v>
      </c>
      <c r="D2941" s="2" t="s">
        <v>2135</v>
      </c>
      <c r="E2941" s="2" t="s">
        <v>244</v>
      </c>
      <c r="F2941" s="2" t="s">
        <v>1395</v>
      </c>
      <c r="G2941" s="5">
        <v>-52</v>
      </c>
      <c r="H2941" s="5">
        <v>22.4</v>
      </c>
      <c r="I2941" s="5">
        <v>-1164.8</v>
      </c>
      <c r="J2941" s="5">
        <v>-442129.07000000012</v>
      </c>
      <c r="K2941" s="5" t="str" cm="1">
        <f t="array" ref="K2941">_xlfn.LET(_xlpm.d,UPPER(TRIM(CLEAN(SUBSTITUTE(F2941,CHAR(160),"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42" spans="2:11" x14ac:dyDescent="0.25">
      <c r="B2942" s="21">
        <v>46043</v>
      </c>
      <c r="C2942" s="2" t="s">
        <v>1</v>
      </c>
      <c r="D2942" s="2" t="s">
        <v>509</v>
      </c>
      <c r="E2942" s="2" t="s">
        <v>129</v>
      </c>
      <c r="F2942" s="2" t="s">
        <v>1395</v>
      </c>
      <c r="G2942" s="5">
        <v>-8</v>
      </c>
      <c r="H2942" s="5">
        <v>22.4</v>
      </c>
      <c r="I2942" s="5">
        <v>-179.2</v>
      </c>
      <c r="J2942" s="5">
        <v>-442308.27000000014</v>
      </c>
      <c r="K2942" s="5" t="str" cm="1">
        <f t="array" ref="K2942">_xlfn.LET(_xlpm.d,UPPER(TRIM(CLEAN(SUBSTITUTE(F2942,CHAR(160),"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43" spans="2:11" x14ac:dyDescent="0.25">
      <c r="B2943" s="21">
        <v>46044</v>
      </c>
      <c r="C2943" s="2" t="s">
        <v>1</v>
      </c>
      <c r="D2943" s="2" t="s">
        <v>1241</v>
      </c>
      <c r="E2943" s="2" t="s">
        <v>5</v>
      </c>
      <c r="F2943" s="2" t="s">
        <v>1393</v>
      </c>
      <c r="G2943" s="5">
        <v>-5</v>
      </c>
      <c r="H2943" s="5">
        <v>21.2</v>
      </c>
      <c r="I2943" s="5">
        <v>-106</v>
      </c>
      <c r="J2943" s="5">
        <v>-442414.27000000014</v>
      </c>
      <c r="K2943" s="5" t="str" cm="1">
        <f t="array" ref="K2943">_xlfn.LET(_xlpm.d,UPPER(TRIM(CLEAN(SUBSTITUTE(F2943,CHAR(160),"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44" spans="2:11" x14ac:dyDescent="0.25">
      <c r="B2944" s="21">
        <v>46044</v>
      </c>
      <c r="C2944" s="2" t="s">
        <v>1</v>
      </c>
      <c r="D2944" s="2" t="s">
        <v>2136</v>
      </c>
      <c r="E2944" s="2" t="s">
        <v>324</v>
      </c>
      <c r="F2944" s="2" t="s">
        <v>1393</v>
      </c>
      <c r="G2944" s="5">
        <v>-2</v>
      </c>
      <c r="H2944" s="5">
        <v>21.2</v>
      </c>
      <c r="I2944" s="5">
        <v>-42.4</v>
      </c>
      <c r="J2944" s="5">
        <v>-442456.67000000016</v>
      </c>
      <c r="K2944" s="5" t="str" cm="1">
        <f t="array" ref="K2944">_xlfn.LET(_xlpm.d,UPPER(TRIM(CLEAN(SUBSTITUTE(F2944,CHAR(160),"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45" spans="2:11" x14ac:dyDescent="0.25">
      <c r="B2945" s="21">
        <v>46044</v>
      </c>
      <c r="C2945" s="2" t="s">
        <v>1</v>
      </c>
      <c r="D2945" s="2" t="s">
        <v>2137</v>
      </c>
      <c r="E2945" s="2" t="s">
        <v>163</v>
      </c>
      <c r="F2945" s="2" t="s">
        <v>1395</v>
      </c>
      <c r="G2945" s="5">
        <v>-35</v>
      </c>
      <c r="H2945" s="5">
        <v>22.4</v>
      </c>
      <c r="I2945" s="5">
        <v>-784</v>
      </c>
      <c r="J2945" s="5">
        <v>-443240.67000000016</v>
      </c>
      <c r="K2945" s="5" t="str" cm="1">
        <f t="array" ref="K2945">_xlfn.LET(_xlpm.d,UPPER(TRIM(CLEAN(SUBSTITUTE(F2945,CHAR(160),"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46" spans="2:11" x14ac:dyDescent="0.25">
      <c r="B2946" s="21">
        <v>46044</v>
      </c>
      <c r="C2946" s="2" t="s">
        <v>1</v>
      </c>
      <c r="D2946" s="2" t="s">
        <v>510</v>
      </c>
      <c r="E2946" s="2" t="s">
        <v>19</v>
      </c>
      <c r="F2946" s="2" t="s">
        <v>1395</v>
      </c>
      <c r="G2946" s="5">
        <v>-23</v>
      </c>
      <c r="H2946" s="5">
        <v>22.4</v>
      </c>
      <c r="I2946" s="5">
        <v>-515.20000000000005</v>
      </c>
      <c r="J2946" s="5">
        <v>-443755.87000000017</v>
      </c>
      <c r="K2946" s="5" t="str" cm="1">
        <f t="array" ref="K2946">_xlfn.LET(_xlpm.d,UPPER(TRIM(CLEAN(SUBSTITUTE(F2946,CHAR(160),"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47" spans="2:11" x14ac:dyDescent="0.25">
      <c r="B2947" s="21">
        <v>46044</v>
      </c>
      <c r="C2947" s="2" t="s">
        <v>1</v>
      </c>
      <c r="D2947" s="2" t="s">
        <v>1242</v>
      </c>
      <c r="E2947" s="2" t="s">
        <v>465</v>
      </c>
      <c r="F2947" s="2" t="s">
        <v>1395</v>
      </c>
      <c r="G2947" s="5">
        <v>-20</v>
      </c>
      <c r="H2947" s="5">
        <v>22.4</v>
      </c>
      <c r="I2947" s="5">
        <v>-448</v>
      </c>
      <c r="J2947" s="5">
        <v>-444203.87000000017</v>
      </c>
      <c r="K2947" s="5" t="str" cm="1">
        <f t="array" ref="K2947">_xlfn.LET(_xlpm.d,UPPER(TRIM(CLEAN(SUBSTITUTE(F2947,CHAR(160),"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48" spans="2:11" x14ac:dyDescent="0.25">
      <c r="B2948" s="21">
        <v>46045</v>
      </c>
      <c r="C2948" s="2" t="s">
        <v>1</v>
      </c>
      <c r="D2948" s="2" t="s">
        <v>1246</v>
      </c>
      <c r="E2948" s="2" t="s">
        <v>143</v>
      </c>
      <c r="F2948" s="2" t="s">
        <v>1393</v>
      </c>
      <c r="G2948" s="5">
        <v>-3</v>
      </c>
      <c r="H2948" s="5">
        <v>21.2</v>
      </c>
      <c r="I2948" s="5">
        <v>-63.6</v>
      </c>
      <c r="J2948" s="5">
        <v>-444267.47000000015</v>
      </c>
      <c r="K2948" s="5" t="str" cm="1">
        <f t="array" ref="K2948">_xlfn.LET(_xlpm.d,UPPER(TRIM(CLEAN(SUBSTITUTE(F2948,CHAR(160),"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49" spans="2:11" x14ac:dyDescent="0.25">
      <c r="B2949" s="21">
        <v>46045</v>
      </c>
      <c r="C2949" s="2" t="s">
        <v>1</v>
      </c>
      <c r="D2949" s="2" t="s">
        <v>2138</v>
      </c>
      <c r="E2949" s="2" t="s">
        <v>1130</v>
      </c>
      <c r="F2949" s="2" t="s">
        <v>1395</v>
      </c>
      <c r="G2949" s="5">
        <v>-100</v>
      </c>
      <c r="H2949" s="5">
        <v>22.4</v>
      </c>
      <c r="I2949" s="5">
        <v>-2240</v>
      </c>
      <c r="J2949" s="5">
        <v>-446507.47000000015</v>
      </c>
      <c r="K2949" s="5" t="str" cm="1">
        <f t="array" ref="K2949">_xlfn.LET(_xlpm.d,UPPER(TRIM(CLEAN(SUBSTITUTE(F2949,CHAR(160),"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50" spans="2:11" x14ac:dyDescent="0.25">
      <c r="B2950" s="21">
        <v>46045</v>
      </c>
      <c r="C2950" s="2" t="s">
        <v>1</v>
      </c>
      <c r="D2950" s="2" t="s">
        <v>511</v>
      </c>
      <c r="E2950" s="2" t="s">
        <v>76</v>
      </c>
      <c r="F2950" s="2" t="s">
        <v>1395</v>
      </c>
      <c r="G2950" s="5">
        <v>-24</v>
      </c>
      <c r="H2950" s="5">
        <v>22.4</v>
      </c>
      <c r="I2950" s="5">
        <v>-537.6</v>
      </c>
      <c r="J2950" s="5">
        <v>-447045.07000000012</v>
      </c>
      <c r="K2950" s="5" t="str" cm="1">
        <f t="array" ref="K2950">_xlfn.LET(_xlpm.d,UPPER(TRIM(CLEAN(SUBSTITUTE(F2950,CHAR(160),"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51" spans="2:11" x14ac:dyDescent="0.25">
      <c r="B2951" s="21">
        <v>46045</v>
      </c>
      <c r="C2951" s="2" t="s">
        <v>1</v>
      </c>
      <c r="D2951" s="2" t="s">
        <v>1247</v>
      </c>
      <c r="E2951" s="2" t="s">
        <v>82</v>
      </c>
      <c r="F2951" s="2" t="s">
        <v>1395</v>
      </c>
      <c r="G2951" s="5">
        <v>-22</v>
      </c>
      <c r="H2951" s="5">
        <v>22.4</v>
      </c>
      <c r="I2951" s="5">
        <v>-492.8</v>
      </c>
      <c r="J2951" s="5">
        <v>-447537.87000000011</v>
      </c>
      <c r="K2951" s="5" t="str" cm="1">
        <f t="array" ref="K2951">_xlfn.LET(_xlpm.d,UPPER(TRIM(CLEAN(SUBSTITUTE(F2951,CHAR(160),"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52" spans="2:11" x14ac:dyDescent="0.25">
      <c r="B2952" s="21">
        <v>46045</v>
      </c>
      <c r="C2952" s="2" t="s">
        <v>1</v>
      </c>
      <c r="D2952" s="2" t="s">
        <v>2139</v>
      </c>
      <c r="E2952" s="2" t="s">
        <v>86</v>
      </c>
      <c r="F2952" s="2" t="s">
        <v>1395</v>
      </c>
      <c r="G2952" s="5">
        <v>-20</v>
      </c>
      <c r="H2952" s="5">
        <v>22.4</v>
      </c>
      <c r="I2952" s="5">
        <v>-448</v>
      </c>
      <c r="J2952" s="5">
        <v>-447985.87000000011</v>
      </c>
      <c r="K2952" s="5" t="str" cm="1">
        <f t="array" ref="K2952">_xlfn.LET(_xlpm.d,UPPER(TRIM(CLEAN(SUBSTITUTE(F2952,CHAR(160),"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53" spans="2:11" x14ac:dyDescent="0.25">
      <c r="B2953" s="21">
        <v>46045</v>
      </c>
      <c r="C2953" s="2" t="s">
        <v>1</v>
      </c>
      <c r="D2953" s="2" t="s">
        <v>587</v>
      </c>
      <c r="E2953" s="2" t="s">
        <v>565</v>
      </c>
      <c r="F2953" s="2" t="s">
        <v>1395</v>
      </c>
      <c r="G2953" s="5">
        <v>-22</v>
      </c>
      <c r="H2953" s="5">
        <v>22.4</v>
      </c>
      <c r="I2953" s="5">
        <v>-492.8</v>
      </c>
      <c r="J2953" s="5">
        <v>-448478.6700000001</v>
      </c>
      <c r="K2953" s="5" t="str" cm="1">
        <f t="array" ref="K2953">_xlfn.LET(_xlpm.d,UPPER(TRIM(CLEAN(SUBSTITUTE(F2953,CHAR(160),"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54" spans="2:11" x14ac:dyDescent="0.25">
      <c r="B2954" s="21">
        <v>46045</v>
      </c>
      <c r="C2954" s="2" t="s">
        <v>1</v>
      </c>
      <c r="D2954" s="2" t="s">
        <v>588</v>
      </c>
      <c r="E2954" s="2" t="s">
        <v>62</v>
      </c>
      <c r="F2954" s="2" t="s">
        <v>1395</v>
      </c>
      <c r="G2954" s="5">
        <v>-9</v>
      </c>
      <c r="H2954" s="5">
        <v>22.4</v>
      </c>
      <c r="I2954" s="5">
        <v>-201.6</v>
      </c>
      <c r="J2954" s="5">
        <v>-448680.27000000008</v>
      </c>
      <c r="K2954" s="5" t="str" cm="1">
        <f t="array" ref="K2954">_xlfn.LET(_xlpm.d,UPPER(TRIM(CLEAN(SUBSTITUTE(F2954,CHAR(160),"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55" spans="2:11" x14ac:dyDescent="0.25">
      <c r="B2955" s="21">
        <v>46048</v>
      </c>
      <c r="C2955" s="2" t="s">
        <v>1</v>
      </c>
      <c r="D2955" s="2" t="s">
        <v>2140</v>
      </c>
      <c r="E2955" s="2" t="s">
        <v>1384</v>
      </c>
      <c r="F2955" s="2" t="s">
        <v>1393</v>
      </c>
      <c r="G2955" s="5">
        <v>-26</v>
      </c>
      <c r="H2955" s="5">
        <v>17</v>
      </c>
      <c r="I2955" s="5">
        <v>-442</v>
      </c>
      <c r="J2955" s="5">
        <v>-449122.27000000008</v>
      </c>
      <c r="K2955" s="5" t="str" cm="1">
        <f t="array" ref="K2955">_xlfn.LET(_xlpm.d,UPPER(TRIM(CLEAN(SUBSTITUTE(F2955,CHAR(160),"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56" spans="2:11" x14ac:dyDescent="0.25">
      <c r="B2956" s="21">
        <v>46048</v>
      </c>
      <c r="C2956" s="2" t="s">
        <v>1</v>
      </c>
      <c r="D2956" s="2" t="s">
        <v>2141</v>
      </c>
      <c r="E2956" s="2" t="s">
        <v>465</v>
      </c>
      <c r="F2956" s="2" t="s">
        <v>1395</v>
      </c>
      <c r="G2956" s="5">
        <v>-10</v>
      </c>
      <c r="H2956" s="5">
        <v>22.4</v>
      </c>
      <c r="I2956" s="5">
        <v>-224</v>
      </c>
      <c r="J2956" s="5">
        <v>-449346.27000000008</v>
      </c>
      <c r="K2956" s="5" t="str" cm="1">
        <f t="array" ref="K2956">_xlfn.LET(_xlpm.d,UPPER(TRIM(CLEAN(SUBSTITUTE(F2956,CHAR(160),"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57" spans="2:11" x14ac:dyDescent="0.25">
      <c r="B2957" s="21">
        <v>46048</v>
      </c>
      <c r="C2957" s="2" t="s">
        <v>1</v>
      </c>
      <c r="D2957" s="2" t="s">
        <v>2142</v>
      </c>
      <c r="E2957" s="2" t="s">
        <v>791</v>
      </c>
      <c r="F2957" s="2" t="s">
        <v>1395</v>
      </c>
      <c r="G2957" s="5">
        <v>-7</v>
      </c>
      <c r="H2957" s="5">
        <v>22.4</v>
      </c>
      <c r="I2957" s="5">
        <v>-156.80000000000001</v>
      </c>
      <c r="J2957" s="5">
        <v>-449503.07000000007</v>
      </c>
      <c r="K2957" s="5" t="str" cm="1">
        <f t="array" ref="K2957">_xlfn.LET(_xlpm.d,UPPER(TRIM(CLEAN(SUBSTITUTE(F2957,CHAR(160),"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58" spans="2:11" x14ac:dyDescent="0.25">
      <c r="B2958" s="21">
        <v>46049</v>
      </c>
      <c r="C2958" s="2" t="s">
        <v>1</v>
      </c>
      <c r="D2958" s="2" t="s">
        <v>1248</v>
      </c>
      <c r="E2958" s="2" t="s">
        <v>72</v>
      </c>
      <c r="F2958" s="2" t="s">
        <v>1395</v>
      </c>
      <c r="G2958" s="5">
        <v>-14</v>
      </c>
      <c r="H2958" s="5">
        <v>22.4</v>
      </c>
      <c r="I2958" s="5">
        <v>-313.60000000000002</v>
      </c>
      <c r="J2958" s="5">
        <v>-449816.67000000004</v>
      </c>
      <c r="K2958" s="5" t="str" cm="1">
        <f t="array" ref="K2958">_xlfn.LET(_xlpm.d,UPPER(TRIM(CLEAN(SUBSTITUTE(F2958,CHAR(160),"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59" spans="2:11" x14ac:dyDescent="0.25">
      <c r="B2959" s="21">
        <v>46049</v>
      </c>
      <c r="C2959" s="2" t="s">
        <v>1</v>
      </c>
      <c r="D2959" s="2" t="s">
        <v>2143</v>
      </c>
      <c r="E2959" s="2" t="s">
        <v>9</v>
      </c>
      <c r="F2959" s="2" t="s">
        <v>1395</v>
      </c>
      <c r="G2959" s="5">
        <v>-13</v>
      </c>
      <c r="H2959" s="5">
        <v>22.4</v>
      </c>
      <c r="I2959" s="5">
        <v>-291.2</v>
      </c>
      <c r="J2959" s="5">
        <v>-450107.87000000005</v>
      </c>
      <c r="K2959" s="5" t="str" cm="1">
        <f t="array" ref="K2959">_xlfn.LET(_xlpm.d,UPPER(TRIM(CLEAN(SUBSTITUTE(F2959,CHAR(160),"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60" spans="2:11" x14ac:dyDescent="0.25">
      <c r="B2960" s="21">
        <v>46049</v>
      </c>
      <c r="C2960" s="2" t="s">
        <v>1</v>
      </c>
      <c r="D2960" s="2" t="s">
        <v>91</v>
      </c>
      <c r="E2960" s="2" t="s">
        <v>92</v>
      </c>
      <c r="F2960" s="2" t="s">
        <v>1395</v>
      </c>
      <c r="G2960" s="5">
        <v>-26</v>
      </c>
      <c r="H2960" s="5">
        <v>22.4</v>
      </c>
      <c r="I2960" s="5">
        <v>-582.4</v>
      </c>
      <c r="J2960" s="5">
        <v>-450690.27000000008</v>
      </c>
      <c r="K2960" s="5" t="str" cm="1">
        <f t="array" ref="K2960">_xlfn.LET(_xlpm.d,UPPER(TRIM(CLEAN(SUBSTITUTE(F2960,CHAR(160),"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61" spans="2:11" x14ac:dyDescent="0.25">
      <c r="B2961" s="21">
        <v>46049</v>
      </c>
      <c r="C2961" s="2" t="s">
        <v>1</v>
      </c>
      <c r="D2961" s="2" t="s">
        <v>589</v>
      </c>
      <c r="E2961" s="2" t="s">
        <v>14</v>
      </c>
      <c r="F2961" s="2" t="s">
        <v>1395</v>
      </c>
      <c r="G2961" s="5">
        <v>-24</v>
      </c>
      <c r="H2961" s="5">
        <v>22.4</v>
      </c>
      <c r="I2961" s="5">
        <v>-537.6</v>
      </c>
      <c r="J2961" s="5">
        <v>-451227.87000000005</v>
      </c>
      <c r="K2961" s="5" t="str" cm="1">
        <f t="array" ref="K2961">_xlfn.LET(_xlpm.d,UPPER(TRIM(CLEAN(SUBSTITUTE(F2961,CHAR(160),"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62" spans="2:11" x14ac:dyDescent="0.25">
      <c r="B2962" s="21">
        <v>46049</v>
      </c>
      <c r="C2962" s="2" t="s">
        <v>1</v>
      </c>
      <c r="D2962" s="2" t="s">
        <v>2144</v>
      </c>
      <c r="E2962" s="2" t="s">
        <v>403</v>
      </c>
      <c r="F2962" s="2" t="s">
        <v>1395</v>
      </c>
      <c r="G2962" s="5">
        <v>-2</v>
      </c>
      <c r="H2962" s="5">
        <v>22.4</v>
      </c>
      <c r="I2962" s="5">
        <v>-44.8</v>
      </c>
      <c r="J2962" s="5">
        <v>-451272.67000000004</v>
      </c>
      <c r="K2962" s="5" t="str" cm="1">
        <f t="array" ref="K2962">_xlfn.LET(_xlpm.d,UPPER(TRIM(CLEAN(SUBSTITUTE(F2962,CHAR(160),"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63" spans="2:11" x14ac:dyDescent="0.25">
      <c r="B2963" s="21">
        <v>46049</v>
      </c>
      <c r="C2963" s="2" t="s">
        <v>1</v>
      </c>
      <c r="D2963" s="2" t="s">
        <v>2145</v>
      </c>
      <c r="E2963" s="2" t="s">
        <v>159</v>
      </c>
      <c r="F2963" s="2" t="s">
        <v>1395</v>
      </c>
      <c r="G2963" s="5">
        <v>-40</v>
      </c>
      <c r="H2963" s="5">
        <v>22.4</v>
      </c>
      <c r="I2963" s="5">
        <v>-896</v>
      </c>
      <c r="J2963" s="5">
        <v>-452168.67000000004</v>
      </c>
      <c r="K2963" s="5" t="str" cm="1">
        <f t="array" ref="K2963">_xlfn.LET(_xlpm.d,UPPER(TRIM(CLEAN(SUBSTITUTE(F2963,CHAR(160),"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64" spans="2:11" x14ac:dyDescent="0.25">
      <c r="B2964" s="21">
        <v>46050</v>
      </c>
      <c r="C2964" s="2" t="s">
        <v>1</v>
      </c>
      <c r="D2964" s="2" t="s">
        <v>2146</v>
      </c>
      <c r="E2964" s="2" t="s">
        <v>5</v>
      </c>
      <c r="F2964" s="2" t="s">
        <v>1393</v>
      </c>
      <c r="G2964" s="5">
        <v>-21</v>
      </c>
      <c r="H2964" s="5">
        <v>21.2</v>
      </c>
      <c r="I2964" s="5">
        <v>-445.2</v>
      </c>
      <c r="J2964" s="5">
        <v>-452613.87000000005</v>
      </c>
      <c r="K2964" s="5" t="str" cm="1">
        <f t="array" ref="K2964">_xlfn.LET(_xlpm.d,UPPER(TRIM(CLEAN(SUBSTITUTE(F2964,CHAR(160),"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65" spans="2:11" x14ac:dyDescent="0.25">
      <c r="B2965" s="21">
        <v>46050</v>
      </c>
      <c r="C2965" s="2" t="s">
        <v>1</v>
      </c>
      <c r="D2965" s="2" t="s">
        <v>2147</v>
      </c>
      <c r="E2965" s="2" t="s">
        <v>58</v>
      </c>
      <c r="F2965" s="2" t="s">
        <v>1395</v>
      </c>
      <c r="G2965" s="5">
        <v>-3</v>
      </c>
      <c r="H2965" s="5">
        <v>22.4</v>
      </c>
      <c r="I2965" s="5">
        <v>-67.2</v>
      </c>
      <c r="J2965" s="5">
        <v>-452681.07000000007</v>
      </c>
      <c r="K2965" s="5" t="str" cm="1">
        <f t="array" ref="K2965">_xlfn.LET(_xlpm.d,UPPER(TRIM(CLEAN(SUBSTITUTE(F2965,CHAR(160),"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66" spans="2:11" x14ac:dyDescent="0.25">
      <c r="B2966" s="21">
        <v>46050</v>
      </c>
      <c r="C2966" s="2" t="s">
        <v>1</v>
      </c>
      <c r="D2966" s="2" t="s">
        <v>2148</v>
      </c>
      <c r="E2966" s="2" t="s">
        <v>129</v>
      </c>
      <c r="F2966" s="2" t="s">
        <v>1395</v>
      </c>
      <c r="G2966" s="5">
        <v>-7</v>
      </c>
      <c r="H2966" s="5">
        <v>22.4</v>
      </c>
      <c r="I2966" s="5">
        <v>-156.80000000000001</v>
      </c>
      <c r="J2966" s="5">
        <v>-452837.87000000005</v>
      </c>
      <c r="K2966" s="5" t="str" cm="1">
        <f t="array" ref="K2966">_xlfn.LET(_xlpm.d,UPPER(TRIM(CLEAN(SUBSTITUTE(F2966,CHAR(160),"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67" spans="2:11" x14ac:dyDescent="0.25">
      <c r="B2967" s="21">
        <v>46051</v>
      </c>
      <c r="C2967" s="2" t="s">
        <v>1</v>
      </c>
      <c r="D2967" s="2" t="s">
        <v>591</v>
      </c>
      <c r="E2967" s="2" t="s">
        <v>99</v>
      </c>
      <c r="F2967" s="2" t="s">
        <v>1395</v>
      </c>
      <c r="G2967" s="5">
        <v>-6</v>
      </c>
      <c r="H2967" s="5">
        <v>22.4</v>
      </c>
      <c r="I2967" s="5">
        <v>-134.4</v>
      </c>
      <c r="J2967" s="5">
        <v>-452972.27000000008</v>
      </c>
      <c r="K2967" s="5" t="str" cm="1">
        <f t="array" ref="K2967">_xlfn.LET(_xlpm.d,UPPER(TRIM(CLEAN(SUBSTITUTE(F2967,CHAR(160),"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68" spans="2:11" x14ac:dyDescent="0.25">
      <c r="B2968" s="21">
        <v>46051</v>
      </c>
      <c r="C2968" s="2" t="s">
        <v>1</v>
      </c>
      <c r="D2968" s="2" t="s">
        <v>2149</v>
      </c>
      <c r="E2968" s="2" t="s">
        <v>74</v>
      </c>
      <c r="F2968" s="2" t="s">
        <v>1395</v>
      </c>
      <c r="G2968" s="5">
        <v>-9</v>
      </c>
      <c r="H2968" s="5">
        <v>22.4</v>
      </c>
      <c r="I2968" s="5">
        <v>-201.6</v>
      </c>
      <c r="J2968" s="5">
        <v>-453173.87000000005</v>
      </c>
      <c r="K2968" s="5" t="str" cm="1">
        <f t="array" ref="K2968">_xlfn.LET(_xlpm.d,UPPER(TRIM(CLEAN(SUBSTITUTE(F2968,CHAR(160),"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69" spans="2:11" x14ac:dyDescent="0.25">
      <c r="B2969" s="21">
        <v>46051</v>
      </c>
      <c r="C2969" s="2" t="s">
        <v>1</v>
      </c>
      <c r="D2969" s="2" t="s">
        <v>512</v>
      </c>
      <c r="E2969" s="2" t="s">
        <v>19</v>
      </c>
      <c r="F2969" s="2" t="s">
        <v>1395</v>
      </c>
      <c r="G2969" s="5">
        <v>-1</v>
      </c>
      <c r="H2969" s="5">
        <v>22.4</v>
      </c>
      <c r="I2969" s="5">
        <v>-22.4</v>
      </c>
      <c r="J2969" s="5">
        <v>-453196.27000000008</v>
      </c>
      <c r="K2969" s="5" t="str" cm="1">
        <f t="array" ref="K2969">_xlfn.LET(_xlpm.d,UPPER(TRIM(CLEAN(SUBSTITUTE(F2969,CHAR(160),"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70" spans="2:11" x14ac:dyDescent="0.25">
      <c r="B2970" s="21">
        <v>46051</v>
      </c>
      <c r="C2970" s="2" t="s">
        <v>1</v>
      </c>
      <c r="D2970" s="2" t="s">
        <v>2150</v>
      </c>
      <c r="E2970" s="2" t="s">
        <v>141</v>
      </c>
      <c r="F2970" s="2" t="s">
        <v>1395</v>
      </c>
      <c r="G2970" s="5">
        <v>-27</v>
      </c>
      <c r="H2970" s="5">
        <v>22.4</v>
      </c>
      <c r="I2970" s="5">
        <v>-604.79999999999995</v>
      </c>
      <c r="J2970" s="5">
        <v>-453801.07000000007</v>
      </c>
      <c r="K2970" s="5" t="str" cm="1">
        <f t="array" ref="K2970">_xlfn.LET(_xlpm.d,UPPER(TRIM(CLEAN(SUBSTITUTE(F2970,CHAR(160),"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71" spans="2:11" x14ac:dyDescent="0.25">
      <c r="B2971" s="21">
        <v>46051</v>
      </c>
      <c r="C2971" s="2" t="s">
        <v>1</v>
      </c>
      <c r="D2971" s="2" t="s">
        <v>2151</v>
      </c>
      <c r="E2971" s="2" t="s">
        <v>68</v>
      </c>
      <c r="F2971" s="2" t="s">
        <v>1395</v>
      </c>
      <c r="G2971" s="5">
        <v>-24</v>
      </c>
      <c r="H2971" s="5">
        <v>22.4</v>
      </c>
      <c r="I2971" s="5">
        <v>-537.6</v>
      </c>
      <c r="J2971" s="5">
        <v>-454338.67000000004</v>
      </c>
      <c r="K2971" s="5" t="str" cm="1">
        <f t="array" ref="K2971">_xlfn.LET(_xlpm.d,UPPER(TRIM(CLEAN(SUBSTITUTE(F2971,CHAR(160),"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72" spans="2:11" x14ac:dyDescent="0.25">
      <c r="B2972" s="21">
        <v>46051</v>
      </c>
      <c r="C2972" s="2" t="s">
        <v>1</v>
      </c>
      <c r="D2972" s="2" t="s">
        <v>2152</v>
      </c>
      <c r="E2972" s="2" t="s">
        <v>465</v>
      </c>
      <c r="F2972" s="2" t="s">
        <v>1395</v>
      </c>
      <c r="G2972" s="5">
        <v>-10</v>
      </c>
      <c r="H2972" s="5">
        <v>22.4</v>
      </c>
      <c r="I2972" s="5">
        <v>-224</v>
      </c>
      <c r="J2972" s="5">
        <v>-454562.67000000004</v>
      </c>
      <c r="K2972" s="5" t="str" cm="1">
        <f t="array" ref="K2972">_xlfn.LET(_xlpm.d,UPPER(TRIM(CLEAN(SUBSTITUTE(F2972,CHAR(160),"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73" spans="2:11" x14ac:dyDescent="0.25">
      <c r="B2973" s="21">
        <v>46052</v>
      </c>
      <c r="C2973" s="2" t="s">
        <v>1</v>
      </c>
      <c r="D2973" s="2" t="s">
        <v>2153</v>
      </c>
      <c r="E2973" s="2" t="s">
        <v>926</v>
      </c>
      <c r="F2973" s="2" t="s">
        <v>1393</v>
      </c>
      <c r="G2973" s="5">
        <v>-14</v>
      </c>
      <c r="H2973" s="5">
        <v>21.3</v>
      </c>
      <c r="I2973" s="5">
        <v>-298.2</v>
      </c>
      <c r="J2973" s="5">
        <v>-454860.87000000005</v>
      </c>
      <c r="K2973" s="5" t="str" cm="1">
        <f t="array" ref="K2973">_xlfn.LET(_xlpm.d,UPPER(TRIM(CLEAN(SUBSTITUTE(F2973,CHAR(160),"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74" spans="2:11" x14ac:dyDescent="0.25">
      <c r="B2974" s="21">
        <v>46052</v>
      </c>
      <c r="C2974" s="2" t="s">
        <v>1</v>
      </c>
      <c r="D2974" s="2" t="s">
        <v>2154</v>
      </c>
      <c r="E2974" s="2" t="s">
        <v>1025</v>
      </c>
      <c r="F2974" s="2" t="s">
        <v>1393</v>
      </c>
      <c r="G2974" s="5">
        <v>-3</v>
      </c>
      <c r="H2974" s="5">
        <v>21.3</v>
      </c>
      <c r="I2974" s="5">
        <v>-63.9</v>
      </c>
      <c r="J2974" s="5">
        <v>-454924.77000000008</v>
      </c>
      <c r="K2974" s="5" t="str" cm="1">
        <f t="array" ref="K2974">_xlfn.LET(_xlpm.d,UPPER(TRIM(CLEAN(SUBSTITUTE(F2974,CHAR(160),"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75" spans="2:11" x14ac:dyDescent="0.25">
      <c r="B2975" s="21">
        <v>46052</v>
      </c>
      <c r="C2975" s="2" t="s">
        <v>1</v>
      </c>
      <c r="D2975" s="2" t="s">
        <v>2155</v>
      </c>
      <c r="E2975" s="2" t="s">
        <v>202</v>
      </c>
      <c r="F2975" s="2" t="s">
        <v>1395</v>
      </c>
      <c r="G2975" s="5">
        <v>-6</v>
      </c>
      <c r="H2975" s="5">
        <v>22.4</v>
      </c>
      <c r="I2975" s="5">
        <v>-134.4</v>
      </c>
      <c r="J2975" s="5">
        <v>-455059.1700000001</v>
      </c>
      <c r="K2975" s="5" t="str" cm="1">
        <f t="array" ref="K2975">_xlfn.LET(_xlpm.d,UPPER(TRIM(CLEAN(SUBSTITUTE(F2975,CHAR(160),"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76" spans="2:11" x14ac:dyDescent="0.25">
      <c r="B2976" s="21">
        <v>46053</v>
      </c>
      <c r="C2976" s="2" t="s">
        <v>1</v>
      </c>
      <c r="D2976" s="2" t="s">
        <v>2156</v>
      </c>
      <c r="E2976" s="2" t="s">
        <v>143</v>
      </c>
      <c r="F2976" s="2" t="s">
        <v>1393</v>
      </c>
      <c r="G2976" s="5">
        <v>-8</v>
      </c>
      <c r="H2976" s="5">
        <v>21.2</v>
      </c>
      <c r="I2976" s="5">
        <v>-169.6</v>
      </c>
      <c r="J2976" s="5">
        <v>-455228.77000000008</v>
      </c>
      <c r="K2976" s="5" t="str" cm="1">
        <f t="array" ref="K2976">_xlfn.LET(_xlpm.d,UPPER(TRIM(CLEAN(SUBSTITUTE(F2976,CHAR(160),"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77" spans="2:11" x14ac:dyDescent="0.25">
      <c r="B2977" s="21">
        <v>46055</v>
      </c>
      <c r="C2977" s="2" t="s">
        <v>1</v>
      </c>
      <c r="D2977" s="2" t="s">
        <v>2157</v>
      </c>
      <c r="E2977" s="2" t="s">
        <v>84</v>
      </c>
      <c r="F2977" s="2" t="s">
        <v>1395</v>
      </c>
      <c r="G2977" s="5">
        <v>-1</v>
      </c>
      <c r="H2977" s="5">
        <v>22.4</v>
      </c>
      <c r="I2977" s="5">
        <v>-22.4</v>
      </c>
      <c r="J2977" s="5">
        <v>-455251.1700000001</v>
      </c>
      <c r="K2977" s="5" t="str" cm="1">
        <f t="array" ref="K2977">_xlfn.LET(_xlpm.d,UPPER(TRIM(CLEAN(SUBSTITUTE(F2977,CHAR(160),"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78" spans="2:11" x14ac:dyDescent="0.25">
      <c r="B2978" s="21">
        <v>46055</v>
      </c>
      <c r="C2978" s="2" t="s">
        <v>1</v>
      </c>
      <c r="D2978" s="2" t="s">
        <v>1253</v>
      </c>
      <c r="E2978" s="2" t="s">
        <v>110</v>
      </c>
      <c r="F2978" s="2" t="s">
        <v>1395</v>
      </c>
      <c r="G2978" s="5">
        <v>-49</v>
      </c>
      <c r="H2978" s="5">
        <v>22.4</v>
      </c>
      <c r="I2978" s="5">
        <v>-1097.5999999999999</v>
      </c>
      <c r="J2978" s="5">
        <v>-456348.77000000008</v>
      </c>
      <c r="K2978" s="5" t="str" cm="1">
        <f t="array" ref="K2978">_xlfn.LET(_xlpm.d,UPPER(TRIM(CLEAN(SUBSTITUTE(F2978,CHAR(160),"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79" spans="2:11" x14ac:dyDescent="0.25">
      <c r="B2979" s="21">
        <v>46056</v>
      </c>
      <c r="C2979" s="2" t="s">
        <v>1</v>
      </c>
      <c r="D2979" s="2" t="s">
        <v>2158</v>
      </c>
      <c r="E2979" s="2" t="s">
        <v>807</v>
      </c>
      <c r="F2979" s="2" t="s">
        <v>1393</v>
      </c>
      <c r="G2979" s="5">
        <v>-7</v>
      </c>
      <c r="H2979" s="5">
        <v>21.3</v>
      </c>
      <c r="I2979" s="5">
        <v>-149.1</v>
      </c>
      <c r="J2979" s="5">
        <v>-456497.87000000005</v>
      </c>
      <c r="K2979" s="5" t="str" cm="1">
        <f t="array" ref="K2979">_xlfn.LET(_xlpm.d,UPPER(TRIM(CLEAN(SUBSTITUTE(F2979,CHAR(160),"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80" spans="2:11" x14ac:dyDescent="0.25">
      <c r="B2980" s="21">
        <v>46056</v>
      </c>
      <c r="C2980" s="2" t="s">
        <v>1</v>
      </c>
      <c r="D2980" s="2" t="s">
        <v>2159</v>
      </c>
      <c r="E2980" s="2" t="s">
        <v>29</v>
      </c>
      <c r="F2980" s="2" t="s">
        <v>1416</v>
      </c>
      <c r="G2980" s="5">
        <v>-50</v>
      </c>
      <c r="H2980" s="5">
        <v>22.4</v>
      </c>
      <c r="I2980" s="5">
        <v>-1120</v>
      </c>
      <c r="J2980" s="5">
        <v>-457617.87000000005</v>
      </c>
      <c r="K2980" s="5" t="str" cm="1">
        <f t="array" ref="K2980">_xlfn.LET(_xlpm.d,UPPER(TRIM(CLEAN(SUBSTITUTE(F2980,CHAR(160),"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81" spans="2:11" x14ac:dyDescent="0.25">
      <c r="B2981" s="21">
        <v>46057</v>
      </c>
      <c r="C2981" s="2" t="s">
        <v>1</v>
      </c>
      <c r="D2981" s="2" t="s">
        <v>2160</v>
      </c>
      <c r="E2981" s="2" t="s">
        <v>829</v>
      </c>
      <c r="F2981" s="2" t="s">
        <v>1395</v>
      </c>
      <c r="G2981" s="5">
        <v>-50</v>
      </c>
      <c r="H2981" s="5">
        <v>22.4</v>
      </c>
      <c r="I2981" s="5">
        <v>-1120</v>
      </c>
      <c r="J2981" s="5">
        <v>-458737.87000000005</v>
      </c>
      <c r="K2981" s="5" t="str" cm="1">
        <f t="array" ref="K2981">_xlfn.LET(_xlpm.d,UPPER(TRIM(CLEAN(SUBSTITUTE(F2981,CHAR(160),"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82" spans="2:11" x14ac:dyDescent="0.25">
      <c r="B2982" s="21">
        <v>46057</v>
      </c>
      <c r="C2982" s="2" t="s">
        <v>1</v>
      </c>
      <c r="D2982" s="2" t="s">
        <v>96</v>
      </c>
      <c r="E2982" s="2" t="s">
        <v>97</v>
      </c>
      <c r="F2982" s="2" t="s">
        <v>1395</v>
      </c>
      <c r="G2982" s="5">
        <v>-60</v>
      </c>
      <c r="H2982" s="5">
        <v>22.4</v>
      </c>
      <c r="I2982" s="5">
        <v>-1344</v>
      </c>
      <c r="J2982" s="5">
        <v>-460081.87000000005</v>
      </c>
      <c r="K2982" s="5" t="str" cm="1">
        <f t="array" ref="K2982">_xlfn.LET(_xlpm.d,UPPER(TRIM(CLEAN(SUBSTITUTE(F2982,CHAR(160),"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83" spans="2:11" x14ac:dyDescent="0.25">
      <c r="B2983" s="21">
        <v>46058</v>
      </c>
      <c r="C2983" s="2" t="s">
        <v>1</v>
      </c>
      <c r="D2983" s="2" t="s">
        <v>2161</v>
      </c>
      <c r="E2983" s="2" t="s">
        <v>1478</v>
      </c>
      <c r="F2983" s="2" t="s">
        <v>1393</v>
      </c>
      <c r="G2983" s="5">
        <v>-4</v>
      </c>
      <c r="H2983" s="5">
        <v>109.95</v>
      </c>
      <c r="I2983" s="5">
        <v>-439.8</v>
      </c>
      <c r="J2983" s="5">
        <v>-460521.67000000004</v>
      </c>
      <c r="K2983" s="5" t="str" cm="1">
        <f t="array" ref="K2983">_xlfn.LET(_xlpm.d,UPPER(TRIM(CLEAN(SUBSTITUTE(F2983,CHAR(160),"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84" spans="2:11" x14ac:dyDescent="0.25">
      <c r="B2984" s="21">
        <v>46058</v>
      </c>
      <c r="C2984" s="2" t="s">
        <v>1</v>
      </c>
      <c r="D2984" s="2" t="s">
        <v>2162</v>
      </c>
      <c r="E2984" s="2" t="s">
        <v>324</v>
      </c>
      <c r="F2984" s="2" t="s">
        <v>1393</v>
      </c>
      <c r="G2984" s="5">
        <v>-2</v>
      </c>
      <c r="H2984" s="5">
        <v>21.2</v>
      </c>
      <c r="I2984" s="5">
        <v>-42.4</v>
      </c>
      <c r="J2984" s="5">
        <v>-460564.07000000007</v>
      </c>
      <c r="K2984" s="5" t="str" cm="1">
        <f t="array" ref="K2984">_xlfn.LET(_xlpm.d,UPPER(TRIM(CLEAN(SUBSTITUTE(F2984,CHAR(160),"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85" spans="2:11" x14ac:dyDescent="0.25">
      <c r="B2985" s="21">
        <v>46058</v>
      </c>
      <c r="C2985" s="2" t="s">
        <v>1</v>
      </c>
      <c r="D2985" s="2" t="s">
        <v>1256</v>
      </c>
      <c r="E2985" s="2" t="s">
        <v>202</v>
      </c>
      <c r="F2985" s="2" t="s">
        <v>1395</v>
      </c>
      <c r="G2985" s="5">
        <v>-10</v>
      </c>
      <c r="H2985" s="5">
        <v>22.4</v>
      </c>
      <c r="I2985" s="5">
        <v>-224</v>
      </c>
      <c r="J2985" s="5">
        <v>-460788.07000000007</v>
      </c>
      <c r="K2985" s="5" t="str" cm="1">
        <f t="array" ref="K2985">_xlfn.LET(_xlpm.d,UPPER(TRIM(CLEAN(SUBSTITUTE(F2985,CHAR(160),"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86" spans="2:11" x14ac:dyDescent="0.25">
      <c r="B2986" s="21">
        <v>46058</v>
      </c>
      <c r="C2986" s="2" t="s">
        <v>1</v>
      </c>
      <c r="D2986" s="2" t="s">
        <v>2163</v>
      </c>
      <c r="E2986" s="2" t="s">
        <v>163</v>
      </c>
      <c r="F2986" s="2" t="s">
        <v>1395</v>
      </c>
      <c r="G2986" s="5">
        <v>-20</v>
      </c>
      <c r="H2986" s="5">
        <v>22.4</v>
      </c>
      <c r="I2986" s="5">
        <v>-448</v>
      </c>
      <c r="J2986" s="5">
        <v>-461236.07000000007</v>
      </c>
      <c r="K2986" s="5" t="str" cm="1">
        <f t="array" ref="K2986">_xlfn.LET(_xlpm.d,UPPER(TRIM(CLEAN(SUBSTITUTE(F2986,CHAR(160),"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87" spans="2:11" x14ac:dyDescent="0.25">
      <c r="B2987" s="21">
        <v>46058</v>
      </c>
      <c r="C2987" s="2" t="s">
        <v>1</v>
      </c>
      <c r="D2987" s="2" t="s">
        <v>98</v>
      </c>
      <c r="E2987" s="2" t="s">
        <v>99</v>
      </c>
      <c r="F2987" s="2" t="s">
        <v>1395</v>
      </c>
      <c r="G2987" s="5">
        <v>-8</v>
      </c>
      <c r="H2987" s="5">
        <v>22.4</v>
      </c>
      <c r="I2987" s="5">
        <v>-179.2</v>
      </c>
      <c r="J2987" s="5">
        <v>-461415.27000000008</v>
      </c>
      <c r="K2987" s="5" t="str" cm="1">
        <f t="array" ref="K2987">_xlfn.LET(_xlpm.d,UPPER(TRIM(CLEAN(SUBSTITUTE(F2987,CHAR(160),"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88" spans="2:11" x14ac:dyDescent="0.25">
      <c r="B2988" s="21">
        <v>46058</v>
      </c>
      <c r="C2988" s="2" t="s">
        <v>1</v>
      </c>
      <c r="D2988" s="2" t="s">
        <v>2164</v>
      </c>
      <c r="E2988" s="2" t="s">
        <v>84</v>
      </c>
      <c r="F2988" s="2" t="s">
        <v>1395</v>
      </c>
      <c r="G2988" s="5">
        <v>-3</v>
      </c>
      <c r="H2988" s="5">
        <v>22.4</v>
      </c>
      <c r="I2988" s="5">
        <v>-67.2</v>
      </c>
      <c r="J2988" s="5">
        <v>-461482.47000000009</v>
      </c>
      <c r="K2988" s="5" t="str" cm="1">
        <f t="array" ref="K2988">_xlfn.LET(_xlpm.d,UPPER(TRIM(CLEAN(SUBSTITUTE(F2988,CHAR(160),"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89" spans="2:11" x14ac:dyDescent="0.25">
      <c r="B2989" s="21">
        <v>46058</v>
      </c>
      <c r="C2989" s="2" t="s">
        <v>1</v>
      </c>
      <c r="D2989" s="2" t="s">
        <v>2165</v>
      </c>
      <c r="E2989" s="2" t="s">
        <v>19</v>
      </c>
      <c r="F2989" s="2" t="s">
        <v>1395</v>
      </c>
      <c r="G2989" s="5">
        <v>-12</v>
      </c>
      <c r="H2989" s="5">
        <v>22.4</v>
      </c>
      <c r="I2989" s="5">
        <v>-268.8</v>
      </c>
      <c r="J2989" s="5">
        <v>-461751.27000000008</v>
      </c>
      <c r="K2989" s="5" t="str" cm="1">
        <f t="array" ref="K2989">_xlfn.LET(_xlpm.d,UPPER(TRIM(CLEAN(SUBSTITUTE(F2989,CHAR(160),"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90" spans="2:11" x14ac:dyDescent="0.25">
      <c r="B2990" s="21">
        <v>46058</v>
      </c>
      <c r="C2990" s="2" t="s">
        <v>1</v>
      </c>
      <c r="D2990" s="2" t="s">
        <v>2166</v>
      </c>
      <c r="E2990" s="2" t="s">
        <v>791</v>
      </c>
      <c r="F2990" s="2" t="s">
        <v>1395</v>
      </c>
      <c r="G2990" s="5">
        <v>-10</v>
      </c>
      <c r="H2990" s="5">
        <v>22.4</v>
      </c>
      <c r="I2990" s="5">
        <v>-224</v>
      </c>
      <c r="J2990" s="5">
        <v>-461975.27000000008</v>
      </c>
      <c r="K2990" s="5" t="str" cm="1">
        <f t="array" ref="K2990">_xlfn.LET(_xlpm.d,UPPER(TRIM(CLEAN(SUBSTITUTE(F2990,CHAR(160),"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91" spans="2:11" x14ac:dyDescent="0.25">
      <c r="B2991" s="21">
        <v>46059</v>
      </c>
      <c r="C2991" s="2" t="s">
        <v>1</v>
      </c>
      <c r="D2991" s="2" t="s">
        <v>1257</v>
      </c>
      <c r="E2991" s="2" t="s">
        <v>143</v>
      </c>
      <c r="F2991" s="2" t="s">
        <v>1393</v>
      </c>
      <c r="G2991" s="5">
        <v>-9</v>
      </c>
      <c r="H2991" s="5">
        <v>21.2</v>
      </c>
      <c r="I2991" s="5">
        <v>-190.8</v>
      </c>
      <c r="J2991" s="5">
        <v>-462166.07000000007</v>
      </c>
      <c r="K2991" s="5" t="str" cm="1">
        <f t="array" ref="K2991">_xlfn.LET(_xlpm.d,UPPER(TRIM(CLEAN(SUBSTITUTE(F2991,CHAR(160),"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92" spans="2:11" x14ac:dyDescent="0.25">
      <c r="B2992" s="21">
        <v>46059</v>
      </c>
      <c r="C2992" s="2" t="s">
        <v>1</v>
      </c>
      <c r="D2992" s="2" t="s">
        <v>2167</v>
      </c>
      <c r="E2992" s="2" t="s">
        <v>1619</v>
      </c>
      <c r="F2992" s="2" t="s">
        <v>1393</v>
      </c>
      <c r="G2992" s="5">
        <v>-3</v>
      </c>
      <c r="H2992" s="5">
        <v>21.3</v>
      </c>
      <c r="I2992" s="5">
        <v>-63.9</v>
      </c>
      <c r="J2992" s="5">
        <v>-462229.97000000009</v>
      </c>
      <c r="K2992" s="5" t="str" cm="1">
        <f t="array" ref="K2992">_xlfn.LET(_xlpm.d,UPPER(TRIM(CLEAN(SUBSTITUTE(F2992,CHAR(160),"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93" spans="2:11" x14ac:dyDescent="0.25">
      <c r="B2993" s="21">
        <v>46059</v>
      </c>
      <c r="C2993" s="2" t="s">
        <v>1</v>
      </c>
      <c r="D2993" s="2" t="s">
        <v>2168</v>
      </c>
      <c r="E2993" s="2" t="s">
        <v>5</v>
      </c>
      <c r="F2993" s="2" t="s">
        <v>1393</v>
      </c>
      <c r="G2993" s="5">
        <v>-1</v>
      </c>
      <c r="H2993" s="5">
        <v>21.2</v>
      </c>
      <c r="I2993" s="5">
        <v>-21.2</v>
      </c>
      <c r="J2993" s="5">
        <v>-462251.1700000001</v>
      </c>
      <c r="K2993" s="5" t="str" cm="1">
        <f t="array" ref="K2993">_xlfn.LET(_xlpm.d,UPPER(TRIM(CLEAN(SUBSTITUTE(F2993,CHAR(160),"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94" spans="2:11" x14ac:dyDescent="0.25">
      <c r="B2994" s="21">
        <v>46059</v>
      </c>
      <c r="C2994" s="2" t="s">
        <v>1</v>
      </c>
      <c r="D2994" s="2" t="s">
        <v>2169</v>
      </c>
      <c r="E2994" s="2" t="s">
        <v>1397</v>
      </c>
      <c r="F2994" s="2" t="s">
        <v>1395</v>
      </c>
      <c r="G2994" s="5">
        <v>-6</v>
      </c>
      <c r="H2994" s="5">
        <v>22.4</v>
      </c>
      <c r="I2994" s="5">
        <v>-134.4</v>
      </c>
      <c r="J2994" s="5">
        <v>-462385.57000000012</v>
      </c>
      <c r="K2994" s="5" t="str" cm="1">
        <f t="array" ref="K2994">_xlfn.LET(_xlpm.d,UPPER(TRIM(CLEAN(SUBSTITUTE(F2994,CHAR(160),"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95" spans="2:11" x14ac:dyDescent="0.25">
      <c r="B2995" s="21">
        <v>46059</v>
      </c>
      <c r="C2995" s="2" t="s">
        <v>1</v>
      </c>
      <c r="D2995" s="2" t="s">
        <v>2170</v>
      </c>
      <c r="E2995" s="2" t="s">
        <v>72</v>
      </c>
      <c r="F2995" s="2" t="s">
        <v>1395</v>
      </c>
      <c r="G2995" s="5">
        <v>-1</v>
      </c>
      <c r="H2995" s="5">
        <v>22.4</v>
      </c>
      <c r="I2995" s="5">
        <v>-22.4</v>
      </c>
      <c r="J2995" s="5">
        <v>-462407.97000000015</v>
      </c>
      <c r="K2995" s="5" t="str" cm="1">
        <f t="array" ref="K2995">_xlfn.LET(_xlpm.d,UPPER(TRIM(CLEAN(SUBSTITUTE(F2995,CHAR(160),"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96" spans="2:11" x14ac:dyDescent="0.25">
      <c r="B2996" s="21">
        <v>46059</v>
      </c>
      <c r="C2996" s="2" t="s">
        <v>1</v>
      </c>
      <c r="D2996" s="2" t="s">
        <v>1259</v>
      </c>
      <c r="E2996" s="2" t="s">
        <v>60</v>
      </c>
      <c r="F2996" s="2" t="s">
        <v>1395</v>
      </c>
      <c r="G2996" s="5">
        <v>-40</v>
      </c>
      <c r="H2996" s="5">
        <v>22.4</v>
      </c>
      <c r="I2996" s="5">
        <v>-896</v>
      </c>
      <c r="J2996" s="5">
        <v>-463303.97000000015</v>
      </c>
      <c r="K2996" s="5" t="str" cm="1">
        <f t="array" ref="K2996">_xlfn.LET(_xlpm.d,UPPER(TRIM(CLEAN(SUBSTITUTE(F2996,CHAR(160),"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97" spans="2:11" x14ac:dyDescent="0.25">
      <c r="B2997" s="21">
        <v>46062</v>
      </c>
      <c r="C2997" s="2" t="s">
        <v>1</v>
      </c>
      <c r="D2997" s="2" t="s">
        <v>2171</v>
      </c>
      <c r="E2997" s="2" t="s">
        <v>1384</v>
      </c>
      <c r="F2997" s="2" t="s">
        <v>1393</v>
      </c>
      <c r="G2997" s="5">
        <v>-7</v>
      </c>
      <c r="H2997" s="5">
        <v>17</v>
      </c>
      <c r="I2997" s="5">
        <v>-119</v>
      </c>
      <c r="J2997" s="5">
        <v>-463422.97000000015</v>
      </c>
      <c r="K2997" s="5" t="str" cm="1">
        <f t="array" ref="K2997">_xlfn.LET(_xlpm.d,UPPER(TRIM(CLEAN(SUBSTITUTE(F2997,CHAR(160),"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98" spans="2:11" x14ac:dyDescent="0.25">
      <c r="B2998" s="21">
        <v>46062</v>
      </c>
      <c r="C2998" s="2" t="s">
        <v>1</v>
      </c>
      <c r="D2998" s="2" t="s">
        <v>2172</v>
      </c>
      <c r="E2998" s="2" t="s">
        <v>595</v>
      </c>
      <c r="F2998" s="2" t="s">
        <v>1395</v>
      </c>
      <c r="G2998" s="5">
        <v>-9</v>
      </c>
      <c r="H2998" s="5">
        <v>22.4</v>
      </c>
      <c r="I2998" s="5">
        <v>-201.6</v>
      </c>
      <c r="J2998" s="5">
        <v>-463624.57000000012</v>
      </c>
      <c r="K2998" s="5" t="str" cm="1">
        <f t="array" ref="K2998">_xlfn.LET(_xlpm.d,UPPER(TRIM(CLEAN(SUBSTITUTE(F2998,CHAR(160),"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2999" spans="2:11" x14ac:dyDescent="0.25">
      <c r="B2999" s="21">
        <v>46062</v>
      </c>
      <c r="C2999" s="2" t="s">
        <v>1</v>
      </c>
      <c r="D2999" s="2" t="s">
        <v>2173</v>
      </c>
      <c r="E2999" s="2" t="s">
        <v>53</v>
      </c>
      <c r="F2999" s="2" t="s">
        <v>1395</v>
      </c>
      <c r="G2999" s="5">
        <v>-13</v>
      </c>
      <c r="H2999" s="5">
        <v>22.4</v>
      </c>
      <c r="I2999" s="5">
        <v>-291.2</v>
      </c>
      <c r="J2999" s="5">
        <v>-463915.77000000014</v>
      </c>
      <c r="K2999" s="5" t="str" cm="1">
        <f t="array" ref="K2999">_xlfn.LET(_xlpm.d,UPPER(TRIM(CLEAN(SUBSTITUTE(F2999,CHAR(160),"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00" spans="2:11" x14ac:dyDescent="0.25">
      <c r="B3000" s="21">
        <v>46062</v>
      </c>
      <c r="C3000" s="2" t="s">
        <v>1</v>
      </c>
      <c r="D3000" s="2" t="s">
        <v>2174</v>
      </c>
      <c r="E3000" s="2" t="s">
        <v>465</v>
      </c>
      <c r="F3000" s="2" t="s">
        <v>1395</v>
      </c>
      <c r="G3000" s="5">
        <v>-16</v>
      </c>
      <c r="H3000" s="5">
        <v>22.4</v>
      </c>
      <c r="I3000" s="5">
        <v>-358.4</v>
      </c>
      <c r="J3000" s="5">
        <v>-464274.17000000016</v>
      </c>
      <c r="K3000" s="5" t="str" cm="1">
        <f t="array" ref="K3000">_xlfn.LET(_xlpm.d,UPPER(TRIM(CLEAN(SUBSTITUTE(F3000,CHAR(160),"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01" spans="2:11" x14ac:dyDescent="0.25">
      <c r="B3001" s="21">
        <v>46062</v>
      </c>
      <c r="C3001" s="2" t="s">
        <v>1</v>
      </c>
      <c r="D3001" s="2" t="s">
        <v>2175</v>
      </c>
      <c r="E3001" s="2" t="s">
        <v>1530</v>
      </c>
      <c r="F3001" s="2" t="s">
        <v>1393</v>
      </c>
      <c r="G3001" s="5">
        <v>-5</v>
      </c>
      <c r="H3001" s="5">
        <v>21.2</v>
      </c>
      <c r="I3001" s="5">
        <v>-106</v>
      </c>
      <c r="J3001" s="5">
        <v>-464380.17000000016</v>
      </c>
      <c r="K3001" s="5" t="str" cm="1">
        <f t="array" ref="K3001">_xlfn.LET(_xlpm.d,UPPER(TRIM(CLEAN(SUBSTITUTE(F3001,CHAR(160),"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02" spans="2:11" x14ac:dyDescent="0.25">
      <c r="B3002" s="21">
        <v>46063</v>
      </c>
      <c r="C3002" s="2" t="s">
        <v>1</v>
      </c>
      <c r="D3002" s="2" t="s">
        <v>2176</v>
      </c>
      <c r="E3002" s="2" t="s">
        <v>3</v>
      </c>
      <c r="F3002" s="2" t="s">
        <v>1393</v>
      </c>
      <c r="G3002" s="5">
        <v>-3</v>
      </c>
      <c r="H3002" s="5">
        <v>20</v>
      </c>
      <c r="I3002" s="5">
        <v>-60</v>
      </c>
      <c r="J3002" s="5">
        <v>-464440.17000000016</v>
      </c>
      <c r="K3002" s="5" t="str" cm="1">
        <f t="array" ref="K3002">_xlfn.LET(_xlpm.d,UPPER(TRIM(CLEAN(SUBSTITUTE(F3002,CHAR(160),"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03" spans="2:11" x14ac:dyDescent="0.25">
      <c r="B3003" s="21">
        <v>46063</v>
      </c>
      <c r="C3003" s="2" t="s">
        <v>1</v>
      </c>
      <c r="D3003" s="2" t="s">
        <v>2177</v>
      </c>
      <c r="E3003" s="2" t="s">
        <v>289</v>
      </c>
      <c r="F3003" s="2" t="s">
        <v>1393</v>
      </c>
      <c r="G3003" s="5">
        <v>-2</v>
      </c>
      <c r="H3003" s="5">
        <v>21.2</v>
      </c>
      <c r="I3003" s="5">
        <v>-42.4</v>
      </c>
      <c r="J3003" s="5">
        <v>-464482.57000000018</v>
      </c>
      <c r="K3003" s="5" t="str" cm="1">
        <f t="array" ref="K3003">_xlfn.LET(_xlpm.d,UPPER(TRIM(CLEAN(SUBSTITUTE(F3003,CHAR(160),"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04" spans="2:11" x14ac:dyDescent="0.25">
      <c r="B3004" s="21">
        <v>46063</v>
      </c>
      <c r="C3004" s="2" t="s">
        <v>1</v>
      </c>
      <c r="D3004" s="2" t="s">
        <v>1261</v>
      </c>
      <c r="E3004" s="2" t="s">
        <v>446</v>
      </c>
      <c r="F3004" s="2" t="s">
        <v>1395</v>
      </c>
      <c r="G3004" s="5">
        <v>-20</v>
      </c>
      <c r="H3004" s="5">
        <v>22.4</v>
      </c>
      <c r="I3004" s="5">
        <v>-448</v>
      </c>
      <c r="J3004" s="5">
        <v>-464930.57000000018</v>
      </c>
      <c r="K3004" s="5" t="str" cm="1">
        <f t="array" ref="K3004">_xlfn.LET(_xlpm.d,UPPER(TRIM(CLEAN(SUBSTITUTE(F3004,CHAR(160),"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05" spans="2:11" x14ac:dyDescent="0.25">
      <c r="B3005" s="21">
        <v>46063</v>
      </c>
      <c r="C3005" s="2" t="s">
        <v>1</v>
      </c>
      <c r="D3005" s="2" t="s">
        <v>13</v>
      </c>
      <c r="E3005" s="2" t="s">
        <v>14</v>
      </c>
      <c r="F3005" s="2" t="s">
        <v>1395</v>
      </c>
      <c r="G3005" s="5">
        <v>-60</v>
      </c>
      <c r="H3005" s="5">
        <v>22.4</v>
      </c>
      <c r="I3005" s="5">
        <v>-1344</v>
      </c>
      <c r="J3005" s="5">
        <v>-466274.57000000018</v>
      </c>
      <c r="K3005" s="5" t="str" cm="1">
        <f t="array" ref="K3005">_xlfn.LET(_xlpm.d,UPPER(TRIM(CLEAN(SUBSTITUTE(F3005,CHAR(160),"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06" spans="2:11" x14ac:dyDescent="0.25">
      <c r="B3006" s="21">
        <v>46063</v>
      </c>
      <c r="C3006" s="2" t="s">
        <v>1</v>
      </c>
      <c r="D3006" s="2" t="s">
        <v>100</v>
      </c>
      <c r="E3006" s="2" t="s">
        <v>9</v>
      </c>
      <c r="F3006" s="2" t="s">
        <v>1395</v>
      </c>
      <c r="G3006" s="5">
        <v>-50</v>
      </c>
      <c r="H3006" s="5">
        <v>22.4</v>
      </c>
      <c r="I3006" s="5">
        <v>-1120</v>
      </c>
      <c r="J3006" s="5">
        <v>-467394.57000000018</v>
      </c>
      <c r="K3006" s="5" t="str" cm="1">
        <f t="array" ref="K3006">_xlfn.LET(_xlpm.d,UPPER(TRIM(CLEAN(SUBSTITUTE(F3006,CHAR(160),"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07" spans="2:11" x14ac:dyDescent="0.25">
      <c r="B3007" s="21">
        <v>46063</v>
      </c>
      <c r="C3007" s="2" t="s">
        <v>1</v>
      </c>
      <c r="D3007" s="2" t="s">
        <v>2178</v>
      </c>
      <c r="E3007" s="2" t="s">
        <v>95</v>
      </c>
      <c r="F3007" s="2" t="s">
        <v>1395</v>
      </c>
      <c r="G3007" s="5">
        <v>-1</v>
      </c>
      <c r="H3007" s="5">
        <v>22.4</v>
      </c>
      <c r="I3007" s="5">
        <v>-22.4</v>
      </c>
      <c r="J3007" s="5">
        <v>-467416.9700000002</v>
      </c>
      <c r="K3007" s="5" t="str" cm="1">
        <f t="array" ref="K3007">_xlfn.LET(_xlpm.d,UPPER(TRIM(CLEAN(SUBSTITUTE(F3007,CHAR(160),"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08" spans="2:11" x14ac:dyDescent="0.25">
      <c r="B3008" s="21">
        <v>46064</v>
      </c>
      <c r="C3008" s="2" t="s">
        <v>1</v>
      </c>
      <c r="D3008" s="2" t="s">
        <v>2179</v>
      </c>
      <c r="E3008" s="2" t="s">
        <v>1611</v>
      </c>
      <c r="F3008" s="2" t="s">
        <v>1393</v>
      </c>
      <c r="G3008" s="5">
        <v>-33</v>
      </c>
      <c r="H3008" s="5">
        <v>21.2</v>
      </c>
      <c r="I3008" s="5">
        <v>-699.6</v>
      </c>
      <c r="J3008" s="5">
        <v>-468116.57000000018</v>
      </c>
      <c r="K3008" s="5" t="str" cm="1">
        <f t="array" ref="K3008">_xlfn.LET(_xlpm.d,UPPER(TRIM(CLEAN(SUBSTITUTE(F3008,CHAR(160),"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09" spans="2:11" x14ac:dyDescent="0.25">
      <c r="B3009" s="21">
        <v>46064</v>
      </c>
      <c r="C3009" s="2" t="s">
        <v>1</v>
      </c>
      <c r="D3009" s="2" t="s">
        <v>283</v>
      </c>
      <c r="E3009" s="2" t="s">
        <v>238</v>
      </c>
      <c r="F3009" s="2" t="s">
        <v>1393</v>
      </c>
      <c r="G3009" s="5">
        <v>-4</v>
      </c>
      <c r="H3009" s="5">
        <v>21.3</v>
      </c>
      <c r="I3009" s="5">
        <v>-85.2</v>
      </c>
      <c r="J3009" s="5">
        <v>-468201.77000000019</v>
      </c>
      <c r="K3009" s="5" t="str" cm="1">
        <f t="array" ref="K3009">_xlfn.LET(_xlpm.d,UPPER(TRIM(CLEAN(SUBSTITUTE(F3009,CHAR(160),"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10" spans="2:11" x14ac:dyDescent="0.25">
      <c r="B3010" s="21">
        <v>46064</v>
      </c>
      <c r="C3010" s="2" t="s">
        <v>1</v>
      </c>
      <c r="D3010" s="2" t="s">
        <v>2180</v>
      </c>
      <c r="E3010" s="2" t="s">
        <v>1130</v>
      </c>
      <c r="F3010" s="2" t="s">
        <v>1395</v>
      </c>
      <c r="G3010" s="5">
        <v>-40</v>
      </c>
      <c r="H3010" s="5">
        <v>22.4</v>
      </c>
      <c r="I3010" s="5">
        <v>-896</v>
      </c>
      <c r="J3010" s="5">
        <v>-469097.77000000019</v>
      </c>
      <c r="K3010" s="5" t="str" cm="1">
        <f t="array" ref="K3010">_xlfn.LET(_xlpm.d,UPPER(TRIM(CLEAN(SUBSTITUTE(F3010,CHAR(160),"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11" spans="2:11" x14ac:dyDescent="0.25">
      <c r="B3011" s="21">
        <v>46064</v>
      </c>
      <c r="C3011" s="2" t="s">
        <v>1</v>
      </c>
      <c r="D3011" s="2" t="s">
        <v>514</v>
      </c>
      <c r="E3011" s="2" t="s">
        <v>65</v>
      </c>
      <c r="F3011" s="2" t="s">
        <v>1395</v>
      </c>
      <c r="G3011" s="5">
        <v>-5</v>
      </c>
      <c r="H3011" s="5">
        <v>22.4</v>
      </c>
      <c r="I3011" s="5">
        <v>-112</v>
      </c>
      <c r="J3011" s="5">
        <v>-469209.77000000019</v>
      </c>
      <c r="K3011" s="5" t="str" cm="1">
        <f t="array" ref="K3011">_xlfn.LET(_xlpm.d,UPPER(TRIM(CLEAN(SUBSTITUTE(F3011,CHAR(160),"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12" spans="2:11" x14ac:dyDescent="0.25">
      <c r="B3012" s="21">
        <v>46065</v>
      </c>
      <c r="C3012" s="2" t="s">
        <v>1</v>
      </c>
      <c r="D3012" s="2" t="s">
        <v>2181</v>
      </c>
      <c r="E3012" s="2" t="s">
        <v>807</v>
      </c>
      <c r="F3012" s="2" t="s">
        <v>1393</v>
      </c>
      <c r="G3012" s="5">
        <v>-7</v>
      </c>
      <c r="H3012" s="5">
        <v>21.3</v>
      </c>
      <c r="I3012" s="5">
        <v>-149.1</v>
      </c>
      <c r="J3012" s="5">
        <v>-469358.87000000017</v>
      </c>
      <c r="K3012" s="5" t="str" cm="1">
        <f t="array" ref="K3012">_xlfn.LET(_xlpm.d,UPPER(TRIM(CLEAN(SUBSTITUTE(F3012,CHAR(160),"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13" spans="2:11" x14ac:dyDescent="0.25">
      <c r="B3013" s="21">
        <v>46065</v>
      </c>
      <c r="C3013" s="2" t="s">
        <v>1</v>
      </c>
      <c r="D3013" s="2" t="s">
        <v>1263</v>
      </c>
      <c r="E3013" s="2" t="s">
        <v>5</v>
      </c>
      <c r="F3013" s="2" t="s">
        <v>1393</v>
      </c>
      <c r="G3013" s="5">
        <v>-2</v>
      </c>
      <c r="H3013" s="5">
        <v>21.2</v>
      </c>
      <c r="I3013" s="5">
        <v>-42.4</v>
      </c>
      <c r="J3013" s="5">
        <v>-469401.27000000019</v>
      </c>
      <c r="K3013" s="5" t="str" cm="1">
        <f t="array" ref="K3013">_xlfn.LET(_xlpm.d,UPPER(TRIM(CLEAN(SUBSTITUTE(F3013,CHAR(160),"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14" spans="2:11" x14ac:dyDescent="0.25">
      <c r="B3014" s="21">
        <v>46065</v>
      </c>
      <c r="C3014" s="2" t="s">
        <v>1</v>
      </c>
      <c r="D3014" s="2" t="s">
        <v>101</v>
      </c>
      <c r="E3014" s="2" t="s">
        <v>74</v>
      </c>
      <c r="F3014" s="2" t="s">
        <v>1395</v>
      </c>
      <c r="G3014" s="5">
        <v>-2</v>
      </c>
      <c r="H3014" s="5">
        <v>22.4</v>
      </c>
      <c r="I3014" s="5">
        <v>-44.8</v>
      </c>
      <c r="J3014" s="5">
        <v>-469446.07000000018</v>
      </c>
      <c r="K3014" s="5" t="str" cm="1">
        <f t="array" ref="K3014">_xlfn.LET(_xlpm.d,UPPER(TRIM(CLEAN(SUBSTITUTE(F3014,CHAR(160),"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15" spans="2:11" x14ac:dyDescent="0.25">
      <c r="B3015" s="21">
        <v>46065</v>
      </c>
      <c r="C3015" s="2" t="s">
        <v>1</v>
      </c>
      <c r="D3015" s="2" t="s">
        <v>2182</v>
      </c>
      <c r="E3015" s="2" t="s">
        <v>19</v>
      </c>
      <c r="F3015" s="2" t="s">
        <v>1395</v>
      </c>
      <c r="G3015" s="5">
        <v>-11</v>
      </c>
      <c r="H3015" s="5">
        <v>22.4</v>
      </c>
      <c r="I3015" s="5">
        <v>-246.4</v>
      </c>
      <c r="J3015" s="5">
        <v>-469692.4700000002</v>
      </c>
      <c r="K3015" s="5" t="str" cm="1">
        <f t="array" ref="K3015">_xlfn.LET(_xlpm.d,UPPER(TRIM(CLEAN(SUBSTITUTE(F3015,CHAR(160),"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16" spans="2:11" x14ac:dyDescent="0.25">
      <c r="B3016" s="21">
        <v>46065</v>
      </c>
      <c r="C3016" s="2" t="s">
        <v>1</v>
      </c>
      <c r="D3016" s="2" t="s">
        <v>2183</v>
      </c>
      <c r="E3016" s="2" t="s">
        <v>99</v>
      </c>
      <c r="F3016" s="2" t="s">
        <v>1395</v>
      </c>
      <c r="G3016" s="5">
        <v>-13</v>
      </c>
      <c r="H3016" s="5">
        <v>22.4</v>
      </c>
      <c r="I3016" s="5">
        <v>-291.2</v>
      </c>
      <c r="J3016" s="5">
        <v>-469983.67000000022</v>
      </c>
      <c r="K3016" s="5" t="str" cm="1">
        <f t="array" ref="K3016">_xlfn.LET(_xlpm.d,UPPER(TRIM(CLEAN(SUBSTITUTE(F3016,CHAR(160),"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17" spans="2:11" x14ac:dyDescent="0.25">
      <c r="B3017" s="21">
        <v>46065</v>
      </c>
      <c r="C3017" s="2" t="s">
        <v>1</v>
      </c>
      <c r="D3017" s="2" t="s">
        <v>515</v>
      </c>
      <c r="E3017" s="2" t="s">
        <v>129</v>
      </c>
      <c r="F3017" s="2" t="s">
        <v>1395</v>
      </c>
      <c r="G3017" s="5">
        <v>-11</v>
      </c>
      <c r="H3017" s="5">
        <v>22.4</v>
      </c>
      <c r="I3017" s="5">
        <v>-246.4</v>
      </c>
      <c r="J3017" s="5">
        <v>-470230.07000000024</v>
      </c>
      <c r="K3017" s="5" t="str" cm="1">
        <f t="array" ref="K3017">_xlfn.LET(_xlpm.d,UPPER(TRIM(CLEAN(SUBSTITUTE(F3017,CHAR(160),"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18" spans="2:11" x14ac:dyDescent="0.25">
      <c r="B3018" s="21">
        <v>46066</v>
      </c>
      <c r="C3018" s="2" t="s">
        <v>1</v>
      </c>
      <c r="D3018" s="2" t="s">
        <v>1264</v>
      </c>
      <c r="E3018" s="2" t="s">
        <v>143</v>
      </c>
      <c r="F3018" s="2" t="s">
        <v>1393</v>
      </c>
      <c r="G3018" s="5">
        <v>-37</v>
      </c>
      <c r="H3018" s="5">
        <v>21.2</v>
      </c>
      <c r="I3018" s="5">
        <v>-784.4</v>
      </c>
      <c r="J3018" s="5">
        <v>-471014.47000000026</v>
      </c>
      <c r="K3018" s="5" t="str" cm="1">
        <f t="array" ref="K3018">_xlfn.LET(_xlpm.d,UPPER(TRIM(CLEAN(SUBSTITUTE(F3018,CHAR(160),"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19" spans="2:11" x14ac:dyDescent="0.25">
      <c r="B3019" s="21">
        <v>46066</v>
      </c>
      <c r="C3019" s="2" t="s">
        <v>1</v>
      </c>
      <c r="D3019" s="2" t="s">
        <v>2184</v>
      </c>
      <c r="E3019" s="2" t="s">
        <v>244</v>
      </c>
      <c r="F3019" s="2" t="s">
        <v>1395</v>
      </c>
      <c r="G3019" s="5">
        <v>-64</v>
      </c>
      <c r="H3019" s="5">
        <v>22.4</v>
      </c>
      <c r="I3019" s="5">
        <v>-1433.6</v>
      </c>
      <c r="J3019" s="5">
        <v>-472448.07000000024</v>
      </c>
      <c r="K3019" s="5" t="str" cm="1">
        <f t="array" ref="K3019">_xlfn.LET(_xlpm.d,UPPER(TRIM(CLEAN(SUBSTITUTE(F3019,CHAR(160),"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20" spans="2:11" x14ac:dyDescent="0.25">
      <c r="B3020" s="21">
        <v>46066</v>
      </c>
      <c r="C3020" s="2" t="s">
        <v>1</v>
      </c>
      <c r="D3020" s="2" t="s">
        <v>516</v>
      </c>
      <c r="E3020" s="2" t="s">
        <v>76</v>
      </c>
      <c r="F3020" s="2" t="s">
        <v>1395</v>
      </c>
      <c r="G3020" s="5">
        <v>-28</v>
      </c>
      <c r="H3020" s="5">
        <v>22.4</v>
      </c>
      <c r="I3020" s="5">
        <v>-627.20000000000005</v>
      </c>
      <c r="J3020" s="5">
        <v>-473075.27000000025</v>
      </c>
      <c r="K3020" s="5" t="str" cm="1">
        <f t="array" ref="K3020">_xlfn.LET(_xlpm.d,UPPER(TRIM(CLEAN(SUBSTITUTE(F3020,CHAR(160),"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21" spans="2:11" x14ac:dyDescent="0.25">
      <c r="B3021" s="21">
        <v>46066</v>
      </c>
      <c r="C3021" s="2" t="s">
        <v>1</v>
      </c>
      <c r="D3021" s="2" t="s">
        <v>33</v>
      </c>
      <c r="E3021" s="2" t="s">
        <v>24</v>
      </c>
      <c r="F3021" s="2" t="s">
        <v>1395</v>
      </c>
      <c r="G3021" s="5">
        <v>-22</v>
      </c>
      <c r="H3021" s="5">
        <v>22.4</v>
      </c>
      <c r="I3021" s="5">
        <v>-492.8</v>
      </c>
      <c r="J3021" s="5">
        <v>-473568.07000000024</v>
      </c>
      <c r="K3021" s="5" t="str" cm="1">
        <f t="array" ref="K3021">_xlfn.LET(_xlpm.d,UPPER(TRIM(CLEAN(SUBSTITUTE(F3021,CHAR(160),"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22" spans="2:11" x14ac:dyDescent="0.25">
      <c r="B3022" s="21">
        <v>46066</v>
      </c>
      <c r="C3022" s="2" t="s">
        <v>1</v>
      </c>
      <c r="D3022" s="2" t="s">
        <v>2185</v>
      </c>
      <c r="E3022" s="2" t="s">
        <v>86</v>
      </c>
      <c r="F3022" s="2" t="s">
        <v>1395</v>
      </c>
      <c r="G3022" s="5">
        <v>-7</v>
      </c>
      <c r="H3022" s="5">
        <v>22.4</v>
      </c>
      <c r="I3022" s="5">
        <v>-156.80000000000001</v>
      </c>
      <c r="J3022" s="5">
        <v>-473724.87000000023</v>
      </c>
      <c r="K3022" s="5" t="str" cm="1">
        <f t="array" ref="K3022">_xlfn.LET(_xlpm.d,UPPER(TRIM(CLEAN(SUBSTITUTE(F3022,CHAR(160),"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23" spans="2:11" x14ac:dyDescent="0.25">
      <c r="B3023" s="21">
        <v>46066</v>
      </c>
      <c r="C3023" s="2" t="s">
        <v>1</v>
      </c>
      <c r="D3023" s="2" t="s">
        <v>1265</v>
      </c>
      <c r="E3023" s="2" t="s">
        <v>72</v>
      </c>
      <c r="F3023" s="2" t="s">
        <v>1395</v>
      </c>
      <c r="G3023" s="5">
        <v>-5</v>
      </c>
      <c r="H3023" s="5">
        <v>22.4</v>
      </c>
      <c r="I3023" s="5">
        <v>-112</v>
      </c>
      <c r="J3023" s="5">
        <v>-473836.87000000023</v>
      </c>
      <c r="K3023" s="5" t="str" cm="1">
        <f t="array" ref="K3023">_xlfn.LET(_xlpm.d,UPPER(TRIM(CLEAN(SUBSTITUTE(F3023,CHAR(160),"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24" spans="2:11" x14ac:dyDescent="0.25">
      <c r="B3024" s="21">
        <v>46066</v>
      </c>
      <c r="C3024" s="2" t="s">
        <v>1</v>
      </c>
      <c r="D3024" s="2" t="s">
        <v>2186</v>
      </c>
      <c r="E3024" s="2" t="s">
        <v>433</v>
      </c>
      <c r="F3024" s="2" t="s">
        <v>1395</v>
      </c>
      <c r="G3024" s="5">
        <v>-8</v>
      </c>
      <c r="H3024" s="5">
        <v>22.4</v>
      </c>
      <c r="I3024" s="5">
        <v>-179.2</v>
      </c>
      <c r="J3024" s="5">
        <v>-474016.07000000024</v>
      </c>
      <c r="K3024" s="5" t="str" cm="1">
        <f t="array" ref="K3024">_xlfn.LET(_xlpm.d,UPPER(TRIM(CLEAN(SUBSTITUTE(F3024,CHAR(160),"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25" spans="2:11" x14ac:dyDescent="0.25">
      <c r="B3025" s="21">
        <v>46066</v>
      </c>
      <c r="C3025" s="2" t="s">
        <v>1</v>
      </c>
      <c r="D3025" s="2" t="s">
        <v>103</v>
      </c>
      <c r="E3025" s="2" t="s">
        <v>82</v>
      </c>
      <c r="F3025" s="2" t="s">
        <v>1395</v>
      </c>
      <c r="G3025" s="5">
        <v>-18</v>
      </c>
      <c r="H3025" s="5">
        <v>22.4</v>
      </c>
      <c r="I3025" s="5">
        <v>-403.2</v>
      </c>
      <c r="J3025" s="5">
        <v>-474419.27000000025</v>
      </c>
      <c r="K3025" s="5" t="str" cm="1">
        <f t="array" ref="K3025">_xlfn.LET(_xlpm.d,UPPER(TRIM(CLEAN(SUBSTITUTE(F3025,CHAR(160),"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26" spans="2:11" x14ac:dyDescent="0.25">
      <c r="B3026" s="21">
        <v>46066</v>
      </c>
      <c r="C3026" s="2" t="s">
        <v>1</v>
      </c>
      <c r="D3026" s="2" t="s">
        <v>2187</v>
      </c>
      <c r="E3026" s="2" t="s">
        <v>60</v>
      </c>
      <c r="F3026" s="2" t="s">
        <v>1395</v>
      </c>
      <c r="G3026" s="5">
        <v>-40</v>
      </c>
      <c r="H3026" s="5">
        <v>22.4</v>
      </c>
      <c r="I3026" s="5">
        <v>-896</v>
      </c>
      <c r="J3026" s="5">
        <v>-475315.27000000025</v>
      </c>
      <c r="K3026" s="5" t="str" cm="1">
        <f t="array" ref="K3026">_xlfn.LET(_xlpm.d,UPPER(TRIM(CLEAN(SUBSTITUTE(F3026,CHAR(160),"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27" spans="2:11" x14ac:dyDescent="0.25">
      <c r="B3027" s="21">
        <v>46067</v>
      </c>
      <c r="C3027" s="2" t="s">
        <v>1</v>
      </c>
      <c r="D3027" s="2" t="s">
        <v>2188</v>
      </c>
      <c r="E3027" s="2" t="s">
        <v>2189</v>
      </c>
      <c r="F3027" s="2" t="s">
        <v>1395</v>
      </c>
      <c r="G3027" s="5">
        <v>-3</v>
      </c>
      <c r="H3027" s="5">
        <v>17.2</v>
      </c>
      <c r="I3027" s="5">
        <v>-51.6</v>
      </c>
      <c r="J3027" s="5">
        <v>-475366.87000000023</v>
      </c>
      <c r="K3027" s="5" t="str" cm="1">
        <f t="array" ref="K3027">_xlfn.LET(_xlpm.d,UPPER(TRIM(CLEAN(SUBSTITUTE(F3027,CHAR(160),"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28" spans="2:11" x14ac:dyDescent="0.25">
      <c r="B3028" s="21">
        <v>46069</v>
      </c>
      <c r="C3028" s="2" t="s">
        <v>1</v>
      </c>
      <c r="D3028" s="2" t="s">
        <v>2190</v>
      </c>
      <c r="E3028" s="2" t="s">
        <v>1384</v>
      </c>
      <c r="F3028" s="2" t="s">
        <v>1393</v>
      </c>
      <c r="G3028" s="5">
        <v>-7</v>
      </c>
      <c r="H3028" s="5">
        <v>17</v>
      </c>
      <c r="I3028" s="5">
        <v>-119</v>
      </c>
      <c r="J3028" s="5">
        <v>-475485.87000000023</v>
      </c>
      <c r="K3028" s="5" t="str" cm="1">
        <f t="array" ref="K3028">_xlfn.LET(_xlpm.d,UPPER(TRIM(CLEAN(SUBSTITUTE(F3028,CHAR(160),"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29" spans="2:11" x14ac:dyDescent="0.25">
      <c r="B3029" s="21">
        <v>46069</v>
      </c>
      <c r="C3029" s="2" t="s">
        <v>1</v>
      </c>
      <c r="D3029" s="2" t="s">
        <v>104</v>
      </c>
      <c r="E3029" s="2" t="s">
        <v>53</v>
      </c>
      <c r="F3029" s="2" t="s">
        <v>1395</v>
      </c>
      <c r="G3029" s="5">
        <v>-100</v>
      </c>
      <c r="H3029" s="5">
        <v>22.4</v>
      </c>
      <c r="I3029" s="5">
        <v>-2240</v>
      </c>
      <c r="J3029" s="5">
        <v>-477725.87000000023</v>
      </c>
      <c r="K3029" s="5" t="str" cm="1">
        <f t="array" ref="K3029">_xlfn.LET(_xlpm.d,UPPER(TRIM(CLEAN(SUBSTITUTE(F3029,CHAR(160),"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30" spans="2:11" x14ac:dyDescent="0.25">
      <c r="B3030" s="21">
        <v>46069</v>
      </c>
      <c r="C3030" s="2" t="s">
        <v>1</v>
      </c>
      <c r="D3030" s="2" t="s">
        <v>2191</v>
      </c>
      <c r="E3030" s="2" t="s">
        <v>465</v>
      </c>
      <c r="F3030" s="2" t="s">
        <v>1395</v>
      </c>
      <c r="G3030" s="5">
        <v>-9</v>
      </c>
      <c r="H3030" s="5">
        <v>22.4</v>
      </c>
      <c r="I3030" s="5">
        <v>-201.6</v>
      </c>
      <c r="J3030" s="5">
        <v>-477927.4700000002</v>
      </c>
      <c r="K3030" s="5" t="str" cm="1">
        <f t="array" ref="K3030">_xlfn.LET(_xlpm.d,UPPER(TRIM(CLEAN(SUBSTITUTE(F3030,CHAR(160),"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31" spans="2:11" x14ac:dyDescent="0.25">
      <c r="B3031" s="21">
        <v>46070</v>
      </c>
      <c r="C3031" s="2" t="s">
        <v>1</v>
      </c>
      <c r="D3031" s="2" t="s">
        <v>517</v>
      </c>
      <c r="E3031" s="2" t="s">
        <v>49</v>
      </c>
      <c r="F3031" s="2" t="s">
        <v>1395</v>
      </c>
      <c r="G3031" s="5">
        <v>-22</v>
      </c>
      <c r="H3031" s="5">
        <v>22.4</v>
      </c>
      <c r="I3031" s="5">
        <v>-492.8</v>
      </c>
      <c r="J3031" s="5">
        <v>-478420.27000000019</v>
      </c>
      <c r="K3031" s="5" t="str" cm="1">
        <f t="array" ref="K3031">_xlfn.LET(_xlpm.d,UPPER(TRIM(CLEAN(SUBSTITUTE(F3031,CHAR(160),"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32" spans="2:11" x14ac:dyDescent="0.25">
      <c r="B3032" s="21">
        <v>46070</v>
      </c>
      <c r="C3032" s="2" t="s">
        <v>1</v>
      </c>
      <c r="D3032" s="2" t="s">
        <v>8</v>
      </c>
      <c r="E3032" s="2" t="s">
        <v>9</v>
      </c>
      <c r="F3032" s="2" t="s">
        <v>1395</v>
      </c>
      <c r="G3032" s="5">
        <v>-3</v>
      </c>
      <c r="H3032" s="5">
        <v>22.4</v>
      </c>
      <c r="I3032" s="5">
        <v>-67.2</v>
      </c>
      <c r="J3032" s="5">
        <v>-478487.4700000002</v>
      </c>
      <c r="K3032" s="5" t="str" cm="1">
        <f t="array" ref="K3032">_xlfn.LET(_xlpm.d,UPPER(TRIM(CLEAN(SUBSTITUTE(F3032,CHAR(160),"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33" spans="2:11" x14ac:dyDescent="0.25">
      <c r="B3033" s="21">
        <v>46070</v>
      </c>
      <c r="C3033" s="2" t="s">
        <v>1</v>
      </c>
      <c r="D3033" s="2" t="s">
        <v>518</v>
      </c>
      <c r="E3033" s="2" t="s">
        <v>89</v>
      </c>
      <c r="F3033" s="2" t="s">
        <v>1395</v>
      </c>
      <c r="G3033" s="5">
        <v>-20</v>
      </c>
      <c r="H3033" s="5">
        <v>22.4</v>
      </c>
      <c r="I3033" s="5">
        <v>-448</v>
      </c>
      <c r="J3033" s="5">
        <v>-478935.4700000002</v>
      </c>
      <c r="K3033" s="5" t="str" cm="1">
        <f t="array" ref="K3033">_xlfn.LET(_xlpm.d,UPPER(TRIM(CLEAN(SUBSTITUTE(F3033,CHAR(160),"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34" spans="2:11" x14ac:dyDescent="0.25">
      <c r="B3034" s="21">
        <v>46070</v>
      </c>
      <c r="C3034" s="2" t="s">
        <v>1</v>
      </c>
      <c r="D3034" s="2" t="s">
        <v>34</v>
      </c>
      <c r="E3034" s="2" t="s">
        <v>35</v>
      </c>
      <c r="F3034" s="2" t="s">
        <v>1395</v>
      </c>
      <c r="G3034" s="5">
        <v>-15</v>
      </c>
      <c r="H3034" s="5">
        <v>22.4</v>
      </c>
      <c r="I3034" s="5">
        <v>-336</v>
      </c>
      <c r="J3034" s="5">
        <v>-479271.4700000002</v>
      </c>
      <c r="K3034" s="5" t="str" cm="1">
        <f t="array" ref="K3034">_xlfn.LET(_xlpm.d,UPPER(TRIM(CLEAN(SUBSTITUTE(F3034,CHAR(160),"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35" spans="2:11" x14ac:dyDescent="0.25">
      <c r="B3035" s="21">
        <v>46070</v>
      </c>
      <c r="C3035" s="2" t="s">
        <v>1</v>
      </c>
      <c r="D3035" s="2" t="s">
        <v>1269</v>
      </c>
      <c r="E3035" s="2" t="s">
        <v>153</v>
      </c>
      <c r="F3035" s="2" t="s">
        <v>1395</v>
      </c>
      <c r="G3035" s="5">
        <v>-35</v>
      </c>
      <c r="H3035" s="5">
        <v>22.4</v>
      </c>
      <c r="I3035" s="5">
        <v>-784</v>
      </c>
      <c r="J3035" s="5">
        <v>-480055.4700000002</v>
      </c>
      <c r="K3035" s="5" t="str" cm="1">
        <f t="array" ref="K3035">_xlfn.LET(_xlpm.d,UPPER(TRIM(CLEAN(SUBSTITUTE(F3035,CHAR(160),"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36" spans="2:11" x14ac:dyDescent="0.25">
      <c r="B3036" s="21">
        <v>46071</v>
      </c>
      <c r="C3036" s="2" t="s">
        <v>1</v>
      </c>
      <c r="D3036" s="2" t="s">
        <v>2192</v>
      </c>
      <c r="E3036" s="2" t="s">
        <v>1619</v>
      </c>
      <c r="F3036" s="2" t="s">
        <v>1393</v>
      </c>
      <c r="G3036" s="5">
        <v>-8</v>
      </c>
      <c r="H3036" s="5">
        <v>21.3</v>
      </c>
      <c r="I3036" s="5">
        <v>-170.4</v>
      </c>
      <c r="J3036" s="5">
        <v>-480225.87000000023</v>
      </c>
      <c r="K3036" s="5" t="str" cm="1">
        <f t="array" ref="K3036">_xlfn.LET(_xlpm.d,UPPER(TRIM(CLEAN(SUBSTITUTE(F3036,CHAR(160),"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37" spans="2:11" x14ac:dyDescent="0.25">
      <c r="B3037" s="21">
        <v>46071</v>
      </c>
      <c r="C3037" s="2" t="s">
        <v>1</v>
      </c>
      <c r="D3037" s="2" t="s">
        <v>2193</v>
      </c>
      <c r="E3037" s="2" t="s">
        <v>58</v>
      </c>
      <c r="F3037" s="2" t="s">
        <v>1395</v>
      </c>
      <c r="G3037" s="5">
        <v>-6</v>
      </c>
      <c r="H3037" s="5">
        <v>22.4</v>
      </c>
      <c r="I3037" s="5">
        <v>-134.4</v>
      </c>
      <c r="J3037" s="5">
        <v>-480360.27000000025</v>
      </c>
      <c r="K3037" s="5" t="str" cm="1">
        <f t="array" ref="K3037">_xlfn.LET(_xlpm.d,UPPER(TRIM(CLEAN(SUBSTITUTE(F3037,CHAR(160),"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38" spans="2:11" x14ac:dyDescent="0.25">
      <c r="B3038" s="21">
        <v>46071</v>
      </c>
      <c r="C3038" s="2" t="s">
        <v>1</v>
      </c>
      <c r="D3038" s="2" t="s">
        <v>2194</v>
      </c>
      <c r="E3038" s="2" t="s">
        <v>852</v>
      </c>
      <c r="F3038" s="2" t="s">
        <v>1393</v>
      </c>
      <c r="G3038" s="5">
        <v>-35</v>
      </c>
      <c r="H3038" s="5">
        <v>33.99</v>
      </c>
      <c r="I3038" s="5">
        <v>-1189.6500000000001</v>
      </c>
      <c r="J3038" s="5">
        <v>-481549.92000000027</v>
      </c>
      <c r="K3038" s="5" t="str" cm="1">
        <f t="array" ref="K3038">_xlfn.LET(_xlpm.d,UPPER(TRIM(CLEAN(SUBSTITUTE(F3038,CHAR(160),"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39" spans="2:11" x14ac:dyDescent="0.25">
      <c r="B3039" s="21">
        <v>46072</v>
      </c>
      <c r="C3039" s="2" t="s">
        <v>1</v>
      </c>
      <c r="D3039" s="2" t="s">
        <v>1270</v>
      </c>
      <c r="E3039" s="2" t="s">
        <v>465</v>
      </c>
      <c r="F3039" s="2" t="s">
        <v>1395</v>
      </c>
      <c r="G3039" s="5">
        <v>-10</v>
      </c>
      <c r="H3039" s="5">
        <v>22.4</v>
      </c>
      <c r="I3039" s="5">
        <v>-224</v>
      </c>
      <c r="J3039" s="5">
        <v>-481773.92000000027</v>
      </c>
      <c r="K3039" s="5" t="str" cm="1">
        <f t="array" ref="K3039">_xlfn.LET(_xlpm.d,UPPER(TRIM(CLEAN(SUBSTITUTE(F3039,CHAR(160),"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40" spans="2:11" x14ac:dyDescent="0.25">
      <c r="B3040" s="21">
        <v>46072</v>
      </c>
      <c r="C3040" s="2" t="s">
        <v>1</v>
      </c>
      <c r="D3040" s="2" t="s">
        <v>596</v>
      </c>
      <c r="E3040" s="2" t="s">
        <v>99</v>
      </c>
      <c r="F3040" s="2" t="s">
        <v>1395</v>
      </c>
      <c r="G3040" s="5">
        <v>-5</v>
      </c>
      <c r="H3040" s="5">
        <v>22.4</v>
      </c>
      <c r="I3040" s="5">
        <v>-112</v>
      </c>
      <c r="J3040" s="5">
        <v>-481885.92000000027</v>
      </c>
      <c r="K3040" s="5" t="str" cm="1">
        <f t="array" ref="K3040">_xlfn.LET(_xlpm.d,UPPER(TRIM(CLEAN(SUBSTITUTE(F3040,CHAR(160),"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41" spans="2:11" x14ac:dyDescent="0.25">
      <c r="B3041" s="21">
        <v>46072</v>
      </c>
      <c r="C3041" s="2" t="s">
        <v>1</v>
      </c>
      <c r="D3041" s="2" t="s">
        <v>2195</v>
      </c>
      <c r="E3041" s="2" t="s">
        <v>19</v>
      </c>
      <c r="F3041" s="2" t="s">
        <v>1395</v>
      </c>
      <c r="G3041" s="5">
        <v>-4</v>
      </c>
      <c r="H3041" s="5">
        <v>22.4</v>
      </c>
      <c r="I3041" s="5">
        <v>-89.6</v>
      </c>
      <c r="J3041" s="5">
        <v>-481975.52000000025</v>
      </c>
      <c r="K3041" s="5" t="str" cm="1">
        <f t="array" ref="K3041">_xlfn.LET(_xlpm.d,UPPER(TRIM(CLEAN(SUBSTITUTE(F3041,CHAR(160),"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42" spans="2:11" x14ac:dyDescent="0.25">
      <c r="B3042" s="21">
        <v>46072</v>
      </c>
      <c r="C3042" s="2" t="s">
        <v>1</v>
      </c>
      <c r="D3042" s="2" t="s">
        <v>2196</v>
      </c>
      <c r="E3042" s="2" t="s">
        <v>163</v>
      </c>
      <c r="F3042" s="2" t="s">
        <v>1395</v>
      </c>
      <c r="G3042" s="5">
        <v>-8</v>
      </c>
      <c r="H3042" s="5">
        <v>22.4</v>
      </c>
      <c r="I3042" s="5">
        <v>-179.2</v>
      </c>
      <c r="J3042" s="5">
        <v>-482154.72000000026</v>
      </c>
      <c r="K3042" s="5" t="str" cm="1">
        <f t="array" ref="K3042">_xlfn.LET(_xlpm.d,UPPER(TRIM(CLEAN(SUBSTITUTE(F3042,CHAR(160),"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43" spans="2:11" x14ac:dyDescent="0.25">
      <c r="B3043" s="21">
        <v>46072</v>
      </c>
      <c r="C3043" s="2" t="s">
        <v>1</v>
      </c>
      <c r="D3043" s="2" t="s">
        <v>2197</v>
      </c>
      <c r="E3043" s="2" t="s">
        <v>324</v>
      </c>
      <c r="F3043" s="2" t="s">
        <v>1393</v>
      </c>
      <c r="G3043" s="5">
        <v>-5</v>
      </c>
      <c r="H3043" s="5">
        <v>21.2</v>
      </c>
      <c r="I3043" s="5">
        <v>-106</v>
      </c>
      <c r="J3043" s="5">
        <v>-482260.72000000026</v>
      </c>
      <c r="K3043" s="5" t="str" cm="1">
        <f t="array" ref="K3043">_xlfn.LET(_xlpm.d,UPPER(TRIM(CLEAN(SUBSTITUTE(F3043,CHAR(160),"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44" spans="2:11" x14ac:dyDescent="0.25">
      <c r="B3044" s="21">
        <v>46072</v>
      </c>
      <c r="C3044" s="2" t="s">
        <v>1</v>
      </c>
      <c r="D3044" s="2" t="s">
        <v>2198</v>
      </c>
      <c r="E3044" s="2" t="s">
        <v>68</v>
      </c>
      <c r="F3044" s="2" t="s">
        <v>1395</v>
      </c>
      <c r="G3044" s="5">
        <v>-42</v>
      </c>
      <c r="H3044" s="5">
        <v>22.4</v>
      </c>
      <c r="I3044" s="5">
        <v>-940.8</v>
      </c>
      <c r="J3044" s="5">
        <v>-483201.52000000025</v>
      </c>
      <c r="K3044" s="5" t="str" cm="1">
        <f t="array" ref="K3044">_xlfn.LET(_xlpm.d,UPPER(TRIM(CLEAN(SUBSTITUTE(F3044,CHAR(160),"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45" spans="2:11" x14ac:dyDescent="0.25">
      <c r="B3045" s="21">
        <v>46073</v>
      </c>
      <c r="C3045" s="2" t="s">
        <v>1</v>
      </c>
      <c r="D3045" s="2" t="s">
        <v>2199</v>
      </c>
      <c r="E3045" s="2" t="s">
        <v>1478</v>
      </c>
      <c r="F3045" s="2" t="s">
        <v>1393</v>
      </c>
      <c r="G3045" s="5">
        <v>-14</v>
      </c>
      <c r="H3045" s="5">
        <v>21.2</v>
      </c>
      <c r="I3045" s="5">
        <v>-296.8</v>
      </c>
      <c r="J3045" s="5">
        <v>-483498.32000000024</v>
      </c>
      <c r="K3045" s="5" t="str" cm="1">
        <f t="array" ref="K3045">_xlfn.LET(_xlpm.d,UPPER(TRIM(CLEAN(SUBSTITUTE(F3045,CHAR(160),"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46" spans="2:11" x14ac:dyDescent="0.25">
      <c r="B3046" s="21">
        <v>46073</v>
      </c>
      <c r="C3046" s="2" t="s">
        <v>1</v>
      </c>
      <c r="D3046" s="2" t="s">
        <v>2200</v>
      </c>
      <c r="E3046" s="2" t="s">
        <v>202</v>
      </c>
      <c r="F3046" s="2" t="s">
        <v>1395</v>
      </c>
      <c r="G3046" s="5">
        <v>-3</v>
      </c>
      <c r="H3046" s="5">
        <v>22.4</v>
      </c>
      <c r="I3046" s="5">
        <v>-67.2</v>
      </c>
      <c r="J3046" s="5">
        <v>-483565.52000000025</v>
      </c>
      <c r="K3046" s="5" t="str" cm="1">
        <f t="array" ref="K3046">_xlfn.LET(_xlpm.d,UPPER(TRIM(CLEAN(SUBSTITUTE(F3046,CHAR(160),"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47" spans="2:11" x14ac:dyDescent="0.25">
      <c r="B3047" s="21">
        <v>46073</v>
      </c>
      <c r="C3047" s="2" t="s">
        <v>1</v>
      </c>
      <c r="D3047" s="2" t="s">
        <v>329</v>
      </c>
      <c r="E3047" s="2" t="s">
        <v>143</v>
      </c>
      <c r="F3047" s="2" t="s">
        <v>1393</v>
      </c>
      <c r="G3047" s="5">
        <v>-13</v>
      </c>
      <c r="H3047" s="5">
        <v>21.2</v>
      </c>
      <c r="I3047" s="5">
        <v>-275.60000000000002</v>
      </c>
      <c r="J3047" s="5">
        <v>-483841.12000000023</v>
      </c>
      <c r="K3047" s="5" t="str" cm="1">
        <f t="array" ref="K3047">_xlfn.LET(_xlpm.d,UPPER(TRIM(CLEAN(SUBSTITUTE(F3047,CHAR(160),"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48" spans="2:11" x14ac:dyDescent="0.25">
      <c r="B3048" s="21">
        <v>46073</v>
      </c>
      <c r="C3048" s="2" t="s">
        <v>1</v>
      </c>
      <c r="D3048" s="2" t="s">
        <v>2201</v>
      </c>
      <c r="E3048" s="2" t="s">
        <v>403</v>
      </c>
      <c r="F3048" s="2" t="s">
        <v>1395</v>
      </c>
      <c r="G3048" s="5">
        <v>-10</v>
      </c>
      <c r="H3048" s="5">
        <v>22.4</v>
      </c>
      <c r="I3048" s="5">
        <v>-224</v>
      </c>
      <c r="J3048" s="5">
        <v>-484065.12000000023</v>
      </c>
      <c r="K3048" s="5" t="str" cm="1">
        <f t="array" ref="K3048">_xlfn.LET(_xlpm.d,UPPER(TRIM(CLEAN(SUBSTITUTE(F3048,CHAR(160),"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49" spans="2:11" x14ac:dyDescent="0.25">
      <c r="B3049" s="21">
        <v>46073</v>
      </c>
      <c r="C3049" s="2" t="s">
        <v>1</v>
      </c>
      <c r="D3049" s="2" t="s">
        <v>2202</v>
      </c>
      <c r="E3049" s="2" t="s">
        <v>24</v>
      </c>
      <c r="F3049" s="2" t="s">
        <v>1395</v>
      </c>
      <c r="G3049" s="5">
        <v>-10</v>
      </c>
      <c r="H3049" s="5">
        <v>22.4</v>
      </c>
      <c r="I3049" s="5">
        <v>-224</v>
      </c>
      <c r="J3049" s="5">
        <v>-484289.12000000023</v>
      </c>
      <c r="K3049" s="5" t="str" cm="1">
        <f t="array" ref="K3049">_xlfn.LET(_xlpm.d,UPPER(TRIM(CLEAN(SUBSTITUTE(F3049,CHAR(160),"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50" spans="2:11" x14ac:dyDescent="0.25">
      <c r="B3050" s="21">
        <v>46073</v>
      </c>
      <c r="C3050" s="2" t="s">
        <v>1</v>
      </c>
      <c r="D3050" s="2" t="s">
        <v>2203</v>
      </c>
      <c r="E3050" s="2" t="s">
        <v>9</v>
      </c>
      <c r="F3050" s="2" t="s">
        <v>1395</v>
      </c>
      <c r="G3050" s="5">
        <v>-7</v>
      </c>
      <c r="H3050" s="5">
        <v>22.4</v>
      </c>
      <c r="I3050" s="5">
        <v>-156.80000000000001</v>
      </c>
      <c r="J3050" s="5">
        <v>-484445.92000000022</v>
      </c>
      <c r="K3050" s="5" t="str" cm="1">
        <f t="array" ref="K3050">_xlfn.LET(_xlpm.d,UPPER(TRIM(CLEAN(SUBSTITUTE(F3050,CHAR(160),"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51" spans="2:11" x14ac:dyDescent="0.25">
      <c r="B3051" s="21">
        <v>46073</v>
      </c>
      <c r="C3051" s="2" t="s">
        <v>1</v>
      </c>
      <c r="D3051" s="2" t="s">
        <v>2204</v>
      </c>
      <c r="E3051" s="2" t="s">
        <v>9</v>
      </c>
      <c r="F3051" s="2" t="s">
        <v>1395</v>
      </c>
      <c r="G3051" s="5">
        <v>-46</v>
      </c>
      <c r="H3051" s="5">
        <v>22.4</v>
      </c>
      <c r="I3051" s="5">
        <v>-1030.4000000000001</v>
      </c>
      <c r="J3051" s="5">
        <v>-485476.32000000024</v>
      </c>
      <c r="K3051" s="5" t="str" cm="1">
        <f t="array" ref="K3051">_xlfn.LET(_xlpm.d,UPPER(TRIM(CLEAN(SUBSTITUTE(F3051,CHAR(160),"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52" spans="2:11" x14ac:dyDescent="0.25">
      <c r="B3052" s="21">
        <v>46073</v>
      </c>
      <c r="C3052" s="2" t="s">
        <v>1</v>
      </c>
      <c r="D3052" s="2" t="s">
        <v>105</v>
      </c>
      <c r="E3052" s="2" t="s">
        <v>82</v>
      </c>
      <c r="F3052" s="2" t="s">
        <v>1395</v>
      </c>
      <c r="G3052" s="5">
        <v>-7</v>
      </c>
      <c r="H3052" s="5">
        <v>22.4</v>
      </c>
      <c r="I3052" s="5">
        <v>-156.80000000000001</v>
      </c>
      <c r="J3052" s="5">
        <v>-485633.12000000023</v>
      </c>
      <c r="K3052" s="5" t="str" cm="1">
        <f t="array" ref="K3052">_xlfn.LET(_xlpm.d,UPPER(TRIM(CLEAN(SUBSTITUTE(F3052,CHAR(160),"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53" spans="2:11" x14ac:dyDescent="0.25">
      <c r="B3053" s="21">
        <v>46073</v>
      </c>
      <c r="C3053" s="2" t="s">
        <v>1</v>
      </c>
      <c r="D3053" s="2" t="s">
        <v>39</v>
      </c>
      <c r="E3053" s="2" t="s">
        <v>40</v>
      </c>
      <c r="F3053" s="2" t="s">
        <v>1395</v>
      </c>
      <c r="G3053" s="5">
        <v>-1</v>
      </c>
      <c r="H3053" s="5">
        <v>22.4</v>
      </c>
      <c r="I3053" s="5">
        <v>-22.4</v>
      </c>
      <c r="J3053" s="5">
        <v>-485655.52000000025</v>
      </c>
      <c r="K3053" s="5" t="str" cm="1">
        <f t="array" ref="K3053">_xlfn.LET(_xlpm.d,UPPER(TRIM(CLEAN(SUBSTITUTE(F3053,CHAR(160),"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54" spans="2:11" x14ac:dyDescent="0.25">
      <c r="B3054" s="21">
        <v>46076</v>
      </c>
      <c r="C3054" s="2" t="s">
        <v>1</v>
      </c>
      <c r="D3054" s="2" t="s">
        <v>2205</v>
      </c>
      <c r="E3054" s="2" t="s">
        <v>1384</v>
      </c>
      <c r="F3054" s="2" t="s">
        <v>1393</v>
      </c>
      <c r="G3054" s="5">
        <v>-7</v>
      </c>
      <c r="H3054" s="5">
        <v>17</v>
      </c>
      <c r="I3054" s="5">
        <v>-119</v>
      </c>
      <c r="J3054" s="5">
        <v>-485774.52000000025</v>
      </c>
      <c r="K3054" s="5" t="str" cm="1">
        <f t="array" ref="K3054">_xlfn.LET(_xlpm.d,UPPER(TRIM(CLEAN(SUBSTITUTE(F3054,CHAR(160),"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55" spans="2:11" x14ac:dyDescent="0.25">
      <c r="B3055" s="21">
        <v>46076</v>
      </c>
      <c r="C3055" s="2" t="s">
        <v>1</v>
      </c>
      <c r="D3055" s="2" t="s">
        <v>106</v>
      </c>
      <c r="E3055" s="2" t="s">
        <v>92</v>
      </c>
      <c r="F3055" s="2" t="s">
        <v>1395</v>
      </c>
      <c r="G3055" s="5">
        <v>-30</v>
      </c>
      <c r="H3055" s="5">
        <v>22.4</v>
      </c>
      <c r="I3055" s="5">
        <v>-672</v>
      </c>
      <c r="J3055" s="5">
        <v>-486446.52000000025</v>
      </c>
      <c r="K3055" s="5" t="str" cm="1">
        <f t="array" ref="K3055">_xlfn.LET(_xlpm.d,UPPER(TRIM(CLEAN(SUBSTITUTE(F3055,CHAR(160),"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56" spans="2:11" x14ac:dyDescent="0.25">
      <c r="B3056" s="21">
        <v>46076</v>
      </c>
      <c r="C3056" s="2" t="s">
        <v>1</v>
      </c>
      <c r="D3056" s="2" t="s">
        <v>2206</v>
      </c>
      <c r="E3056" s="2" t="s">
        <v>19</v>
      </c>
      <c r="F3056" s="2" t="s">
        <v>1395</v>
      </c>
      <c r="G3056" s="5">
        <v>-17</v>
      </c>
      <c r="H3056" s="5">
        <v>22.4</v>
      </c>
      <c r="I3056" s="5">
        <v>-380.8</v>
      </c>
      <c r="J3056" s="5">
        <v>-486827.32000000024</v>
      </c>
      <c r="K3056" s="5" t="str" cm="1">
        <f t="array" ref="K3056">_xlfn.LET(_xlpm.d,UPPER(TRIM(CLEAN(SUBSTITUTE(F3056,CHAR(160),"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57" spans="2:11" x14ac:dyDescent="0.25">
      <c r="B3057" s="21">
        <v>46076</v>
      </c>
      <c r="C3057" s="2" t="s">
        <v>1</v>
      </c>
      <c r="D3057" s="2" t="s">
        <v>2207</v>
      </c>
      <c r="E3057" s="2" t="s">
        <v>465</v>
      </c>
      <c r="F3057" s="2" t="s">
        <v>1395</v>
      </c>
      <c r="G3057" s="5">
        <v>-1</v>
      </c>
      <c r="H3057" s="5">
        <v>22.4</v>
      </c>
      <c r="I3057" s="5">
        <v>-22.4</v>
      </c>
      <c r="J3057" s="5">
        <v>-486849.72000000026</v>
      </c>
      <c r="K3057" s="5" t="str" cm="1">
        <f t="array" ref="K3057">_xlfn.LET(_xlpm.d,UPPER(TRIM(CLEAN(SUBSTITUTE(F3057,CHAR(160),"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58" spans="2:11" x14ac:dyDescent="0.25">
      <c r="B3058" s="21">
        <v>46077</v>
      </c>
      <c r="C3058" s="2" t="s">
        <v>1</v>
      </c>
      <c r="D3058" s="2" t="s">
        <v>2208</v>
      </c>
      <c r="E3058" s="2" t="s">
        <v>3</v>
      </c>
      <c r="F3058" s="2" t="s">
        <v>1393</v>
      </c>
      <c r="G3058" s="5">
        <v>-1</v>
      </c>
      <c r="H3058" s="5">
        <v>20</v>
      </c>
      <c r="I3058" s="5">
        <v>-20</v>
      </c>
      <c r="J3058" s="5">
        <v>-486869.72000000026</v>
      </c>
      <c r="K3058" s="5" t="str" cm="1">
        <f t="array" ref="K3058">_xlfn.LET(_xlpm.d,UPPER(TRIM(CLEAN(SUBSTITUTE(F3058,CHAR(160),"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59" spans="2:11" x14ac:dyDescent="0.25">
      <c r="B3059" s="21">
        <v>46077</v>
      </c>
      <c r="C3059" s="2" t="s">
        <v>1</v>
      </c>
      <c r="D3059" s="2" t="s">
        <v>2209</v>
      </c>
      <c r="E3059" s="2" t="s">
        <v>9</v>
      </c>
      <c r="F3059" s="2" t="s">
        <v>1395</v>
      </c>
      <c r="G3059" s="5">
        <v>-7</v>
      </c>
      <c r="H3059" s="5">
        <v>22.4</v>
      </c>
      <c r="I3059" s="5">
        <v>-156.80000000000001</v>
      </c>
      <c r="J3059" s="5">
        <v>-487026.52000000025</v>
      </c>
      <c r="K3059" s="5" t="str" cm="1">
        <f t="array" ref="K3059">_xlfn.LET(_xlpm.d,UPPER(TRIM(CLEAN(SUBSTITUTE(F3059,CHAR(160),"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60" spans="2:11" x14ac:dyDescent="0.25">
      <c r="B3060" s="21">
        <v>46077</v>
      </c>
      <c r="C3060" s="2" t="s">
        <v>1</v>
      </c>
      <c r="D3060" s="2" t="s">
        <v>2210</v>
      </c>
      <c r="E3060" s="2" t="s">
        <v>14</v>
      </c>
      <c r="F3060" s="2" t="s">
        <v>1395</v>
      </c>
      <c r="G3060" s="5">
        <v>-10</v>
      </c>
      <c r="H3060" s="5">
        <v>22.4</v>
      </c>
      <c r="I3060" s="5">
        <v>-224</v>
      </c>
      <c r="J3060" s="5">
        <v>-487250.52000000025</v>
      </c>
      <c r="K3060" s="5" t="str" cm="1">
        <f t="array" ref="K3060">_xlfn.LET(_xlpm.d,UPPER(TRIM(CLEAN(SUBSTITUTE(F3060,CHAR(160),"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61" spans="2:11" x14ac:dyDescent="0.25">
      <c r="B3061" s="21">
        <v>46077</v>
      </c>
      <c r="C3061" s="2" t="s">
        <v>1</v>
      </c>
      <c r="D3061" s="2" t="s">
        <v>41</v>
      </c>
      <c r="E3061" s="2" t="s">
        <v>27</v>
      </c>
      <c r="F3061" s="2" t="s">
        <v>1395</v>
      </c>
      <c r="G3061" s="5">
        <v>-10</v>
      </c>
      <c r="H3061" s="5">
        <v>22.4</v>
      </c>
      <c r="I3061" s="5">
        <v>-224</v>
      </c>
      <c r="J3061" s="5">
        <v>-487474.52000000025</v>
      </c>
      <c r="K3061" s="5" t="str" cm="1">
        <f t="array" ref="K3061">_xlfn.LET(_xlpm.d,UPPER(TRIM(CLEAN(SUBSTITUTE(F3061,CHAR(160),"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62" spans="2:11" x14ac:dyDescent="0.25">
      <c r="B3062" s="21">
        <v>46077</v>
      </c>
      <c r="C3062" s="2" t="s">
        <v>1</v>
      </c>
      <c r="D3062" s="2" t="s">
        <v>107</v>
      </c>
      <c r="E3062" s="2" t="s">
        <v>35</v>
      </c>
      <c r="F3062" s="2" t="s">
        <v>1395</v>
      </c>
      <c r="G3062" s="5">
        <v>-1</v>
      </c>
      <c r="H3062" s="5">
        <v>22.4</v>
      </c>
      <c r="I3062" s="5">
        <v>-22.4</v>
      </c>
      <c r="J3062" s="5">
        <v>-487496.92000000027</v>
      </c>
      <c r="K3062" s="5" t="str" cm="1">
        <f t="array" ref="K3062">_xlfn.LET(_xlpm.d,UPPER(TRIM(CLEAN(SUBSTITUTE(F3062,CHAR(160),"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63" spans="2:11" x14ac:dyDescent="0.25">
      <c r="B3063" s="21">
        <v>46078</v>
      </c>
      <c r="C3063" s="2" t="s">
        <v>1</v>
      </c>
      <c r="D3063" s="2" t="s">
        <v>1274</v>
      </c>
      <c r="E3063" s="2" t="s">
        <v>807</v>
      </c>
      <c r="F3063" s="2" t="s">
        <v>1393</v>
      </c>
      <c r="G3063" s="5">
        <v>-3</v>
      </c>
      <c r="H3063" s="5">
        <v>21.3</v>
      </c>
      <c r="I3063" s="5">
        <v>-63.9</v>
      </c>
      <c r="J3063" s="5">
        <v>-487560.8200000003</v>
      </c>
      <c r="K3063" s="5" t="str" cm="1">
        <f t="array" ref="K3063">_xlfn.LET(_xlpm.d,UPPER(TRIM(CLEAN(SUBSTITUTE(F3063,CHAR(160),"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64" spans="2:11" x14ac:dyDescent="0.25">
      <c r="B3064" s="21">
        <v>46078</v>
      </c>
      <c r="C3064" s="2" t="s">
        <v>1</v>
      </c>
      <c r="D3064" s="2" t="s">
        <v>284</v>
      </c>
      <c r="E3064" s="2" t="s">
        <v>238</v>
      </c>
      <c r="F3064" s="2" t="s">
        <v>1393</v>
      </c>
      <c r="G3064" s="5">
        <v>-2</v>
      </c>
      <c r="H3064" s="5">
        <v>21.3</v>
      </c>
      <c r="I3064" s="5">
        <v>-42.6</v>
      </c>
      <c r="J3064" s="5">
        <v>-487603.42000000027</v>
      </c>
      <c r="K3064" s="5" t="str" cm="1">
        <f t="array" ref="K3064">_xlfn.LET(_xlpm.d,UPPER(TRIM(CLEAN(SUBSTITUTE(F3064,CHAR(160),"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65" spans="2:11" x14ac:dyDescent="0.25">
      <c r="B3065" s="21">
        <v>46078</v>
      </c>
      <c r="C3065" s="2" t="s">
        <v>1</v>
      </c>
      <c r="D3065" s="2" t="s">
        <v>2211</v>
      </c>
      <c r="E3065" s="2" t="s">
        <v>816</v>
      </c>
      <c r="F3065" s="2" t="s">
        <v>1393</v>
      </c>
      <c r="G3065" s="5">
        <v>-16</v>
      </c>
      <c r="H3065" s="5">
        <v>21.3</v>
      </c>
      <c r="I3065" s="5">
        <v>-340.8</v>
      </c>
      <c r="J3065" s="5">
        <v>-487944.22000000026</v>
      </c>
      <c r="K3065" s="5" t="str" cm="1">
        <f t="array" ref="K3065">_xlfn.LET(_xlpm.d,UPPER(TRIM(CLEAN(SUBSTITUTE(F3065,CHAR(160),"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66" spans="2:11" x14ac:dyDescent="0.25">
      <c r="B3066" s="21">
        <v>46078</v>
      </c>
      <c r="C3066" s="2" t="s">
        <v>1</v>
      </c>
      <c r="D3066" s="2" t="s">
        <v>1275</v>
      </c>
      <c r="E3066" s="2" t="s">
        <v>65</v>
      </c>
      <c r="F3066" s="2" t="s">
        <v>1395</v>
      </c>
      <c r="G3066" s="5">
        <v>-6</v>
      </c>
      <c r="H3066" s="5">
        <v>22.4</v>
      </c>
      <c r="I3066" s="5">
        <v>-134.4</v>
      </c>
      <c r="J3066" s="5">
        <v>-488078.62000000029</v>
      </c>
      <c r="K3066" s="5" t="str" cm="1">
        <f t="array" ref="K3066">_xlfn.LET(_xlpm.d,UPPER(TRIM(CLEAN(SUBSTITUTE(F3066,CHAR(160),"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67" spans="2:11" x14ac:dyDescent="0.25">
      <c r="B3067" s="21">
        <v>46079</v>
      </c>
      <c r="C3067" s="2" t="s">
        <v>1</v>
      </c>
      <c r="D3067" s="2" t="s">
        <v>2212</v>
      </c>
      <c r="E3067" s="2" t="s">
        <v>74</v>
      </c>
      <c r="F3067" s="2" t="s">
        <v>1395</v>
      </c>
      <c r="G3067" s="5">
        <v>-40</v>
      </c>
      <c r="H3067" s="5">
        <v>22.4</v>
      </c>
      <c r="I3067" s="5">
        <v>-896</v>
      </c>
      <c r="J3067" s="5">
        <v>-488974.62000000029</v>
      </c>
      <c r="K3067" s="5" t="str" cm="1">
        <f t="array" ref="K3067">_xlfn.LET(_xlpm.d,UPPER(TRIM(CLEAN(SUBSTITUTE(F3067,CHAR(160),"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68" spans="2:11" x14ac:dyDescent="0.25">
      <c r="B3068" s="21">
        <v>46079</v>
      </c>
      <c r="C3068" s="2" t="s">
        <v>1</v>
      </c>
      <c r="D3068" s="2" t="s">
        <v>2213</v>
      </c>
      <c r="E3068" s="2" t="s">
        <v>99</v>
      </c>
      <c r="F3068" s="2" t="s">
        <v>1393</v>
      </c>
      <c r="G3068" s="5">
        <v>-40</v>
      </c>
      <c r="H3068" s="5">
        <v>22.4</v>
      </c>
      <c r="I3068" s="5">
        <v>-896</v>
      </c>
      <c r="J3068" s="5">
        <v>-489870.62000000029</v>
      </c>
      <c r="K3068" s="5" t="str" cm="1">
        <f t="array" ref="K3068">_xlfn.LET(_xlpm.d,UPPER(TRIM(CLEAN(SUBSTITUTE(F3068,CHAR(160),"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69" spans="2:11" x14ac:dyDescent="0.25">
      <c r="B3069" s="21">
        <v>46080</v>
      </c>
      <c r="C3069" s="2" t="s">
        <v>1</v>
      </c>
      <c r="D3069" s="2" t="s">
        <v>2214</v>
      </c>
      <c r="E3069" s="2" t="s">
        <v>321</v>
      </c>
      <c r="F3069" s="2" t="s">
        <v>2215</v>
      </c>
      <c r="G3069" s="5">
        <v>-4</v>
      </c>
      <c r="H3069" s="5">
        <v>21.2</v>
      </c>
      <c r="I3069" s="5">
        <v>-84.8</v>
      </c>
      <c r="J3069" s="5">
        <v>-489955.42000000027</v>
      </c>
      <c r="K3069" s="5" t="str" cm="1">
        <f t="array" ref="K3069">_xlfn.LET(_xlpm.d,UPPER(TRIM(CLEAN(SUBSTITUTE(F3069,CHAR(160),"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3070" spans="2:11" x14ac:dyDescent="0.25">
      <c r="B3070" s="21">
        <v>46080</v>
      </c>
      <c r="C3070" s="2" t="s">
        <v>1</v>
      </c>
      <c r="D3070" s="2" t="s">
        <v>1277</v>
      </c>
      <c r="E3070" s="2" t="s">
        <v>143</v>
      </c>
      <c r="F3070" s="2" t="s">
        <v>1393</v>
      </c>
      <c r="G3070" s="5">
        <v>-11</v>
      </c>
      <c r="H3070" s="5">
        <v>21.2</v>
      </c>
      <c r="I3070" s="5">
        <v>-233.2</v>
      </c>
      <c r="J3070" s="5">
        <v>-490188.62000000029</v>
      </c>
      <c r="K3070" s="5" t="str" cm="1">
        <f t="array" ref="K3070">_xlfn.LET(_xlpm.d,UPPER(TRIM(CLEAN(SUBSTITUTE(F3070,CHAR(160),"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71" spans="2:11" x14ac:dyDescent="0.25">
      <c r="B3071" s="21">
        <v>46080</v>
      </c>
      <c r="C3071" s="2" t="s">
        <v>1</v>
      </c>
      <c r="D3071" s="2" t="s">
        <v>2216</v>
      </c>
      <c r="E3071" s="2" t="s">
        <v>86</v>
      </c>
      <c r="F3071" s="2" t="s">
        <v>1395</v>
      </c>
      <c r="G3071" s="5">
        <v>-42</v>
      </c>
      <c r="H3071" s="5">
        <v>22.4</v>
      </c>
      <c r="I3071" s="5">
        <v>-940.8</v>
      </c>
      <c r="J3071" s="5">
        <v>-491129.42000000027</v>
      </c>
      <c r="K3071" s="5" t="str" cm="1">
        <f t="array" ref="K3071">_xlfn.LET(_xlpm.d,UPPER(TRIM(CLEAN(SUBSTITUTE(F3071,CHAR(160),"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72" spans="2:11" x14ac:dyDescent="0.25">
      <c r="B3072" s="21">
        <v>46080</v>
      </c>
      <c r="C3072" s="2" t="s">
        <v>1</v>
      </c>
      <c r="D3072" s="2" t="s">
        <v>2217</v>
      </c>
      <c r="E3072" s="2" t="s">
        <v>95</v>
      </c>
      <c r="F3072" s="2" t="s">
        <v>1395</v>
      </c>
      <c r="G3072" s="5">
        <v>-2</v>
      </c>
      <c r="H3072" s="5">
        <v>22.4</v>
      </c>
      <c r="I3072" s="5">
        <v>-44.8</v>
      </c>
      <c r="J3072" s="5">
        <v>-491174.22000000026</v>
      </c>
      <c r="K3072" s="5" t="str" cm="1">
        <f t="array" ref="K3072">_xlfn.LET(_xlpm.d,UPPER(TRIM(CLEAN(SUBSTITUTE(F3072,CHAR(160),"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73" spans="2:11" x14ac:dyDescent="0.25">
      <c r="B3073" s="21">
        <v>46080</v>
      </c>
      <c r="C3073" s="2" t="s">
        <v>1</v>
      </c>
      <c r="D3073" s="2" t="s">
        <v>1278</v>
      </c>
      <c r="E3073" s="2" t="s">
        <v>72</v>
      </c>
      <c r="F3073" s="2" t="s">
        <v>1395</v>
      </c>
      <c r="G3073" s="5">
        <v>-1</v>
      </c>
      <c r="H3073" s="5">
        <v>22.4</v>
      </c>
      <c r="I3073" s="5">
        <v>-22.4</v>
      </c>
      <c r="J3073" s="5">
        <v>-491196.62000000029</v>
      </c>
      <c r="K3073" s="5" t="str" cm="1">
        <f t="array" ref="K3073">_xlfn.LET(_xlpm.d,UPPER(TRIM(CLEAN(SUBSTITUTE(F3073,CHAR(160),"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74" spans="2:11" x14ac:dyDescent="0.25">
      <c r="B3074" s="21">
        <v>46080</v>
      </c>
      <c r="C3074" s="2" t="s">
        <v>1</v>
      </c>
      <c r="D3074" s="2" t="s">
        <v>2218</v>
      </c>
      <c r="E3074" s="2" t="s">
        <v>76</v>
      </c>
      <c r="F3074" s="2" t="s">
        <v>1395</v>
      </c>
      <c r="G3074" s="5">
        <v>-25</v>
      </c>
      <c r="H3074" s="5">
        <v>22.4</v>
      </c>
      <c r="I3074" s="5">
        <v>-560</v>
      </c>
      <c r="J3074" s="5">
        <v>-491756.62000000029</v>
      </c>
      <c r="K3074" s="5" t="str" cm="1">
        <f t="array" ref="K3074">_xlfn.LET(_xlpm.d,UPPER(TRIM(CLEAN(SUBSTITUTE(F3074,CHAR(160),"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75" spans="2:11" x14ac:dyDescent="0.25">
      <c r="B3075" s="21">
        <v>46080</v>
      </c>
      <c r="C3075" s="2" t="s">
        <v>1</v>
      </c>
      <c r="D3075" s="2" t="s">
        <v>2219</v>
      </c>
      <c r="E3075" s="2" t="s">
        <v>2220</v>
      </c>
      <c r="F3075" s="2" t="s">
        <v>1393</v>
      </c>
      <c r="G3075" s="5">
        <v>-3</v>
      </c>
      <c r="H3075" s="5">
        <v>21.2</v>
      </c>
      <c r="I3075" s="5">
        <v>-63.6</v>
      </c>
      <c r="J3075" s="5">
        <v>-491820.22000000026</v>
      </c>
      <c r="K3075" s="5" t="str" cm="1">
        <f t="array" ref="K3075">_xlfn.LET(_xlpm.d,UPPER(TRIM(CLEAN(SUBSTITUTE(F3075,CHAR(160),"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76" spans="2:11" x14ac:dyDescent="0.25">
      <c r="B3076" s="21">
        <v>46083</v>
      </c>
      <c r="C3076" s="2" t="s">
        <v>1</v>
      </c>
      <c r="D3076" s="2" t="s">
        <v>2221</v>
      </c>
      <c r="E3076" s="2" t="s">
        <v>324</v>
      </c>
      <c r="F3076" s="2" t="s">
        <v>1393</v>
      </c>
      <c r="G3076" s="5">
        <v>-8</v>
      </c>
      <c r="H3076" s="5">
        <v>21.2</v>
      </c>
      <c r="I3076" s="5">
        <v>-169.6</v>
      </c>
      <c r="J3076" s="5">
        <v>-491989.82000000024</v>
      </c>
      <c r="K3076" s="5" t="str" cm="1">
        <f t="array" ref="K3076">_xlfn.LET(_xlpm.d,UPPER(TRIM(CLEAN(SUBSTITUTE(F3076,CHAR(160),"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77" spans="2:11" x14ac:dyDescent="0.25">
      <c r="B3077" s="21">
        <v>46083</v>
      </c>
      <c r="C3077" s="2" t="s">
        <v>1</v>
      </c>
      <c r="D3077" s="2" t="s">
        <v>2222</v>
      </c>
      <c r="E3077" s="2" t="s">
        <v>1384</v>
      </c>
      <c r="F3077" s="2" t="s">
        <v>1393</v>
      </c>
      <c r="G3077" s="5">
        <v>-2</v>
      </c>
      <c r="H3077" s="5">
        <v>17</v>
      </c>
      <c r="I3077" s="5">
        <v>-34</v>
      </c>
      <c r="J3077" s="5">
        <v>-492023.82000000024</v>
      </c>
      <c r="K3077" s="5" t="str" cm="1">
        <f t="array" ref="K3077">_xlfn.LET(_xlpm.d,UPPER(TRIM(CLEAN(SUBSTITUTE(F3077,CHAR(160),"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78" spans="2:11" x14ac:dyDescent="0.25">
      <c r="B3078" s="21">
        <v>46083</v>
      </c>
      <c r="C3078" s="2" t="s">
        <v>1</v>
      </c>
      <c r="D3078" s="2" t="s">
        <v>2223</v>
      </c>
      <c r="E3078" s="2" t="s">
        <v>791</v>
      </c>
      <c r="F3078" s="2" t="s">
        <v>1395</v>
      </c>
      <c r="G3078" s="5">
        <v>-6</v>
      </c>
      <c r="H3078" s="5">
        <v>22.4</v>
      </c>
      <c r="I3078" s="5">
        <v>-134.4</v>
      </c>
      <c r="J3078" s="5">
        <v>-492158.22000000026</v>
      </c>
      <c r="K3078" s="5" t="str" cm="1">
        <f t="array" ref="K3078">_xlfn.LET(_xlpm.d,UPPER(TRIM(CLEAN(SUBSTITUTE(F3078,CHAR(160),"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79" spans="2:11" x14ac:dyDescent="0.25">
      <c r="B3079" s="21">
        <v>46084</v>
      </c>
      <c r="C3079" s="2" t="s">
        <v>1</v>
      </c>
      <c r="D3079" s="2" t="s">
        <v>2224</v>
      </c>
      <c r="E3079" s="2" t="s">
        <v>3</v>
      </c>
      <c r="F3079" s="2" t="s">
        <v>1393</v>
      </c>
      <c r="G3079" s="5">
        <v>-25</v>
      </c>
      <c r="H3079" s="5">
        <v>21.2</v>
      </c>
      <c r="I3079" s="5">
        <v>-530</v>
      </c>
      <c r="J3079" s="5">
        <v>-492688.22000000026</v>
      </c>
      <c r="K3079" s="5" t="str" cm="1">
        <f t="array" ref="K3079">_xlfn.LET(_xlpm.d,UPPER(TRIM(CLEAN(SUBSTITUTE(F3079,CHAR(160),"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80" spans="2:11" x14ac:dyDescent="0.25">
      <c r="B3080" s="21">
        <v>46084</v>
      </c>
      <c r="C3080" s="2" t="s">
        <v>1</v>
      </c>
      <c r="D3080" s="2" t="s">
        <v>2225</v>
      </c>
      <c r="E3080" s="2" t="s">
        <v>97</v>
      </c>
      <c r="F3080" s="2" t="s">
        <v>1395</v>
      </c>
      <c r="G3080" s="5">
        <v>-52</v>
      </c>
      <c r="H3080" s="5">
        <v>22.4</v>
      </c>
      <c r="I3080" s="5">
        <v>-1164.8</v>
      </c>
      <c r="J3080" s="5">
        <v>-493853.02000000025</v>
      </c>
      <c r="K3080" s="5" t="str" cm="1">
        <f t="array" ref="K3080">_xlfn.LET(_xlpm.d,UPPER(TRIM(CLEAN(SUBSTITUTE(F3080,CHAR(160),"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81" spans="2:11" x14ac:dyDescent="0.25">
      <c r="B3081" s="21">
        <v>46084</v>
      </c>
      <c r="C3081" s="2" t="s">
        <v>1</v>
      </c>
      <c r="D3081" s="2" t="s">
        <v>125</v>
      </c>
      <c r="E3081" s="2" t="s">
        <v>49</v>
      </c>
      <c r="F3081" s="2" t="s">
        <v>1395</v>
      </c>
      <c r="G3081" s="5">
        <v>-16</v>
      </c>
      <c r="H3081" s="5">
        <v>22.4</v>
      </c>
      <c r="I3081" s="5">
        <v>-358.4</v>
      </c>
      <c r="J3081" s="5">
        <v>-494211.42000000027</v>
      </c>
      <c r="K3081" s="5" t="str" cm="1">
        <f t="array" ref="K3081">_xlfn.LET(_xlpm.d,UPPER(TRIM(CLEAN(SUBSTITUTE(F3081,CHAR(160),"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82" spans="2:11" x14ac:dyDescent="0.25">
      <c r="B3082" s="21">
        <v>46084</v>
      </c>
      <c r="C3082" s="2" t="s">
        <v>1</v>
      </c>
      <c r="D3082" s="2" t="s">
        <v>42</v>
      </c>
      <c r="E3082" s="2" t="s">
        <v>29</v>
      </c>
      <c r="F3082" s="2" t="s">
        <v>1395</v>
      </c>
      <c r="G3082" s="5">
        <v>-10</v>
      </c>
      <c r="H3082" s="5">
        <v>22.4</v>
      </c>
      <c r="I3082" s="5">
        <v>-224</v>
      </c>
      <c r="J3082" s="5">
        <v>-494435.42000000027</v>
      </c>
      <c r="K3082" s="5" t="str" cm="1">
        <f t="array" ref="K3082">_xlfn.LET(_xlpm.d,UPPER(TRIM(CLEAN(SUBSTITUTE(F3082,CHAR(160),"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83" spans="2:11" x14ac:dyDescent="0.25">
      <c r="B3083" s="21">
        <v>46084</v>
      </c>
      <c r="C3083" s="2" t="s">
        <v>1</v>
      </c>
      <c r="D3083" s="2" t="s">
        <v>2226</v>
      </c>
      <c r="E3083" s="2" t="s">
        <v>32</v>
      </c>
      <c r="F3083" s="2" t="s">
        <v>1395</v>
      </c>
      <c r="G3083" s="5">
        <v>-21</v>
      </c>
      <c r="H3083" s="5">
        <v>22.4</v>
      </c>
      <c r="I3083" s="5">
        <v>-470.4</v>
      </c>
      <c r="J3083" s="5">
        <v>-494905.8200000003</v>
      </c>
      <c r="K3083" s="5" t="str" cm="1">
        <f t="array" ref="K3083">_xlfn.LET(_xlpm.d,UPPER(TRIM(CLEAN(SUBSTITUTE(F3083,CHAR(160),"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84" spans="2:11" x14ac:dyDescent="0.25">
      <c r="B3084" s="21">
        <v>46085</v>
      </c>
      <c r="C3084" s="2" t="s">
        <v>1</v>
      </c>
      <c r="D3084" s="2" t="s">
        <v>2227</v>
      </c>
      <c r="E3084" s="2" t="s">
        <v>1611</v>
      </c>
      <c r="F3084" s="2" t="s">
        <v>1393</v>
      </c>
      <c r="G3084" s="5">
        <v>-2</v>
      </c>
      <c r="H3084" s="5">
        <v>21.2</v>
      </c>
      <c r="I3084" s="5">
        <v>-42.4</v>
      </c>
      <c r="J3084" s="5">
        <v>-494948.22000000032</v>
      </c>
      <c r="K3084" s="5" t="str" cm="1">
        <f t="array" ref="K3084">_xlfn.LET(_xlpm.d,UPPER(TRIM(CLEAN(SUBSTITUTE(F3084,CHAR(160),"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85" spans="2:11" x14ac:dyDescent="0.25">
      <c r="B3085" s="21">
        <v>46085</v>
      </c>
      <c r="C3085" s="2" t="s">
        <v>1</v>
      </c>
      <c r="D3085" s="2" t="s">
        <v>2228</v>
      </c>
      <c r="E3085" s="2" t="s">
        <v>807</v>
      </c>
      <c r="F3085" s="2" t="s">
        <v>1393</v>
      </c>
      <c r="G3085" s="5">
        <v>-7</v>
      </c>
      <c r="H3085" s="5">
        <v>21.3</v>
      </c>
      <c r="I3085" s="5">
        <v>-149.1</v>
      </c>
      <c r="J3085" s="5">
        <v>-495097.3200000003</v>
      </c>
      <c r="K3085" s="5" t="str" cm="1">
        <f t="array" ref="K3085">_xlfn.LET(_xlpm.d,UPPER(TRIM(CLEAN(SUBSTITUTE(F3085,CHAR(160),"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86" spans="2:11" x14ac:dyDescent="0.25">
      <c r="B3086" s="21">
        <v>46085</v>
      </c>
      <c r="C3086" s="2" t="s">
        <v>1</v>
      </c>
      <c r="D3086" s="2" t="s">
        <v>108</v>
      </c>
      <c r="E3086" s="2" t="s">
        <v>58</v>
      </c>
      <c r="F3086" s="2" t="s">
        <v>1395</v>
      </c>
      <c r="G3086" s="5">
        <v>-5</v>
      </c>
      <c r="H3086" s="5">
        <v>22.4</v>
      </c>
      <c r="I3086" s="5">
        <v>-112</v>
      </c>
      <c r="J3086" s="5">
        <v>-495209.3200000003</v>
      </c>
      <c r="K3086" s="5" t="str" cm="1">
        <f t="array" ref="K3086">_xlfn.LET(_xlpm.d,UPPER(TRIM(CLEAN(SUBSTITUTE(F3086,CHAR(160),"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87" spans="2:11" x14ac:dyDescent="0.25">
      <c r="B3087" s="21">
        <v>46086</v>
      </c>
      <c r="C3087" s="2" t="s">
        <v>1</v>
      </c>
      <c r="D3087" s="2" t="s">
        <v>2229</v>
      </c>
      <c r="E3087" s="2" t="s">
        <v>5</v>
      </c>
      <c r="F3087" s="2" t="s">
        <v>1393</v>
      </c>
      <c r="G3087" s="5">
        <v>-10</v>
      </c>
      <c r="H3087" s="5">
        <v>21.2</v>
      </c>
      <c r="I3087" s="5">
        <v>-212</v>
      </c>
      <c r="J3087" s="5">
        <v>-495421.3200000003</v>
      </c>
      <c r="K3087" s="5" t="str" cm="1">
        <f t="array" ref="K3087">_xlfn.LET(_xlpm.d,UPPER(TRIM(CLEAN(SUBSTITUTE(F3087,CHAR(160),"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88" spans="2:11" x14ac:dyDescent="0.25">
      <c r="B3088" s="21">
        <v>46086</v>
      </c>
      <c r="C3088" s="2" t="s">
        <v>1</v>
      </c>
      <c r="D3088" s="2" t="s">
        <v>2230</v>
      </c>
      <c r="E3088" s="2" t="s">
        <v>129</v>
      </c>
      <c r="F3088" s="2" t="s">
        <v>1395</v>
      </c>
      <c r="G3088" s="5">
        <v>-24</v>
      </c>
      <c r="H3088" s="5">
        <v>22.4</v>
      </c>
      <c r="I3088" s="5">
        <v>-537.6</v>
      </c>
      <c r="J3088" s="5">
        <v>-495958.92000000027</v>
      </c>
      <c r="K3088" s="5" t="str" cm="1">
        <f t="array" ref="K3088">_xlfn.LET(_xlpm.d,UPPER(TRIM(CLEAN(SUBSTITUTE(F3088,CHAR(160),"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89" spans="2:11" x14ac:dyDescent="0.25">
      <c r="B3089" s="21">
        <v>46086</v>
      </c>
      <c r="C3089" s="2" t="s">
        <v>1</v>
      </c>
      <c r="D3089" s="2" t="s">
        <v>2231</v>
      </c>
      <c r="E3089" s="2" t="s">
        <v>465</v>
      </c>
      <c r="F3089" s="2" t="s">
        <v>1395</v>
      </c>
      <c r="G3089" s="5">
        <v>-16</v>
      </c>
      <c r="H3089" s="5">
        <v>22.4</v>
      </c>
      <c r="I3089" s="5">
        <v>-358.4</v>
      </c>
      <c r="J3089" s="5">
        <v>-496317.3200000003</v>
      </c>
      <c r="K3089" s="5" t="str" cm="1">
        <f t="array" ref="K3089">_xlfn.LET(_xlpm.d,UPPER(TRIM(CLEAN(SUBSTITUTE(F3089,CHAR(160),"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90" spans="2:11" x14ac:dyDescent="0.25">
      <c r="B3090" s="21">
        <v>46086</v>
      </c>
      <c r="C3090" s="2" t="s">
        <v>1</v>
      </c>
      <c r="D3090" s="2" t="s">
        <v>2232</v>
      </c>
      <c r="E3090" s="2" t="s">
        <v>68</v>
      </c>
      <c r="F3090" s="2" t="s">
        <v>1395</v>
      </c>
      <c r="G3090" s="5">
        <v>-12</v>
      </c>
      <c r="H3090" s="5">
        <v>22.4</v>
      </c>
      <c r="I3090" s="5">
        <v>-268.8</v>
      </c>
      <c r="J3090" s="5">
        <v>-496586.12000000029</v>
      </c>
      <c r="K3090" s="5" t="str" cm="1">
        <f t="array" ref="K3090">_xlfn.LET(_xlpm.d,UPPER(TRIM(CLEAN(SUBSTITUTE(F3090,CHAR(160),"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91" spans="2:11" x14ac:dyDescent="0.25">
      <c r="B3091" s="21">
        <v>46086</v>
      </c>
      <c r="C3091" s="2" t="s">
        <v>1</v>
      </c>
      <c r="D3091" s="2" t="s">
        <v>600</v>
      </c>
      <c r="E3091" s="2" t="s">
        <v>99</v>
      </c>
      <c r="F3091" s="2" t="s">
        <v>1395</v>
      </c>
      <c r="G3091" s="5">
        <v>-11</v>
      </c>
      <c r="H3091" s="5">
        <v>22.4</v>
      </c>
      <c r="I3091" s="5">
        <v>-246.4</v>
      </c>
      <c r="J3091" s="5">
        <v>-496832.52000000031</v>
      </c>
      <c r="K3091" s="5" t="str" cm="1">
        <f t="array" ref="K3091">_xlfn.LET(_xlpm.d,UPPER(TRIM(CLEAN(SUBSTITUTE(F3091,CHAR(160),"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92" spans="2:11" x14ac:dyDescent="0.25">
      <c r="B3092" s="21">
        <v>46086</v>
      </c>
      <c r="C3092" s="2" t="s">
        <v>1</v>
      </c>
      <c r="D3092" s="2" t="s">
        <v>2233</v>
      </c>
      <c r="E3092" s="2" t="s">
        <v>84</v>
      </c>
      <c r="F3092" s="2" t="s">
        <v>1395</v>
      </c>
      <c r="G3092" s="5">
        <v>-1</v>
      </c>
      <c r="H3092" s="5">
        <v>22.4</v>
      </c>
      <c r="I3092" s="5">
        <v>-22.4</v>
      </c>
      <c r="J3092" s="5">
        <v>-496854.92000000033</v>
      </c>
      <c r="K3092" s="5" t="str" cm="1">
        <f t="array" ref="K3092">_xlfn.LET(_xlpm.d,UPPER(TRIM(CLEAN(SUBSTITUTE(F3092,CHAR(160),"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93" spans="2:11" x14ac:dyDescent="0.25">
      <c r="B3093" s="21">
        <v>46087</v>
      </c>
      <c r="C3093" s="2" t="s">
        <v>1</v>
      </c>
      <c r="D3093" s="2" t="s">
        <v>2234</v>
      </c>
      <c r="E3093" s="2" t="s">
        <v>926</v>
      </c>
      <c r="F3093" s="2" t="s">
        <v>1393</v>
      </c>
      <c r="G3093" s="5">
        <v>-5</v>
      </c>
      <c r="H3093" s="5">
        <v>22.5</v>
      </c>
      <c r="I3093" s="5">
        <v>-112.5</v>
      </c>
      <c r="J3093" s="5">
        <v>-496967.42000000033</v>
      </c>
      <c r="K3093" s="5" t="str" cm="1">
        <f t="array" ref="K3093">_xlfn.LET(_xlpm.d,UPPER(TRIM(CLEAN(SUBSTITUTE(F3093,CHAR(160),"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94" spans="2:11" x14ac:dyDescent="0.25">
      <c r="B3094" s="21">
        <v>46087</v>
      </c>
      <c r="C3094" s="2" t="s">
        <v>1</v>
      </c>
      <c r="D3094" s="2" t="s">
        <v>1283</v>
      </c>
      <c r="E3094" s="2" t="s">
        <v>143</v>
      </c>
      <c r="F3094" s="2" t="s">
        <v>1393</v>
      </c>
      <c r="G3094" s="5">
        <v>-16</v>
      </c>
      <c r="H3094" s="5">
        <v>21.2</v>
      </c>
      <c r="I3094" s="5">
        <v>-339.2</v>
      </c>
      <c r="J3094" s="5">
        <v>-497306.62000000034</v>
      </c>
      <c r="K3094" s="5" t="str" cm="1">
        <f t="array" ref="K3094">_xlfn.LET(_xlpm.d,UPPER(TRIM(CLEAN(SUBSTITUTE(F3094,CHAR(160),"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95" spans="2:11" x14ac:dyDescent="0.25">
      <c r="B3095" s="21">
        <v>46087</v>
      </c>
      <c r="C3095" s="2" t="s">
        <v>1</v>
      </c>
      <c r="D3095" s="2" t="s">
        <v>2235</v>
      </c>
      <c r="E3095" s="2" t="s">
        <v>244</v>
      </c>
      <c r="F3095" s="2" t="s">
        <v>1395</v>
      </c>
      <c r="G3095" s="5">
        <v>-4</v>
      </c>
      <c r="H3095" s="5">
        <v>22.4</v>
      </c>
      <c r="I3095" s="5">
        <v>-89.6</v>
      </c>
      <c r="J3095" s="5">
        <v>-497396.22000000032</v>
      </c>
      <c r="K3095" s="5" t="str" cm="1">
        <f t="array" ref="K3095">_xlfn.LET(_xlpm.d,UPPER(TRIM(CLEAN(SUBSTITUTE(F3095,CHAR(160),"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96" spans="2:11" x14ac:dyDescent="0.25">
      <c r="B3096" s="21">
        <v>46087</v>
      </c>
      <c r="C3096" s="2" t="s">
        <v>1</v>
      </c>
      <c r="D3096" s="2" t="s">
        <v>519</v>
      </c>
      <c r="E3096" s="2" t="s">
        <v>76</v>
      </c>
      <c r="F3096" s="2" t="s">
        <v>1395</v>
      </c>
      <c r="G3096" s="5">
        <v>-20</v>
      </c>
      <c r="H3096" s="5">
        <v>22.4</v>
      </c>
      <c r="I3096" s="5">
        <v>-448</v>
      </c>
      <c r="J3096" s="5">
        <v>-497844.22000000032</v>
      </c>
      <c r="K3096" s="5" t="str" cm="1">
        <f t="array" ref="K3096">_xlfn.LET(_xlpm.d,UPPER(TRIM(CLEAN(SUBSTITUTE(F3096,CHAR(160),"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97" spans="2:11" x14ac:dyDescent="0.25">
      <c r="B3097" s="21">
        <v>46087</v>
      </c>
      <c r="C3097" s="2" t="s">
        <v>1</v>
      </c>
      <c r="D3097" s="2" t="s">
        <v>43</v>
      </c>
      <c r="E3097" s="2" t="s">
        <v>24</v>
      </c>
      <c r="F3097" s="2" t="s">
        <v>1395</v>
      </c>
      <c r="G3097" s="5">
        <v>-12</v>
      </c>
      <c r="H3097" s="5">
        <v>22.4</v>
      </c>
      <c r="I3097" s="5">
        <v>-268.8</v>
      </c>
      <c r="J3097" s="5">
        <v>-498113.02000000031</v>
      </c>
      <c r="K3097" s="5" t="str" cm="1">
        <f t="array" ref="K3097">_xlfn.LET(_xlpm.d,UPPER(TRIM(CLEAN(SUBSTITUTE(F3097,CHAR(160),"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98" spans="2:11" x14ac:dyDescent="0.25">
      <c r="B3098" s="21">
        <v>46087</v>
      </c>
      <c r="C3098" s="2" t="s">
        <v>1</v>
      </c>
      <c r="D3098" s="2" t="s">
        <v>2236</v>
      </c>
      <c r="E3098" s="2" t="s">
        <v>82</v>
      </c>
      <c r="F3098" s="2" t="s">
        <v>1395</v>
      </c>
      <c r="G3098" s="5">
        <v>-37</v>
      </c>
      <c r="H3098" s="5">
        <v>22.4</v>
      </c>
      <c r="I3098" s="5">
        <v>-828.8</v>
      </c>
      <c r="J3098" s="5">
        <v>-498941.8200000003</v>
      </c>
      <c r="K3098" s="5" t="str" cm="1">
        <f t="array" ref="K3098">_xlfn.LET(_xlpm.d,UPPER(TRIM(CLEAN(SUBSTITUTE(F3098,CHAR(160),"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099" spans="2:11" x14ac:dyDescent="0.25">
      <c r="B3099" s="21">
        <v>46087</v>
      </c>
      <c r="C3099" s="2" t="s">
        <v>1</v>
      </c>
      <c r="D3099" s="2" t="s">
        <v>285</v>
      </c>
      <c r="E3099" s="2" t="s">
        <v>62</v>
      </c>
      <c r="F3099" s="2" t="s">
        <v>1395</v>
      </c>
      <c r="G3099" s="5">
        <v>-8</v>
      </c>
      <c r="H3099" s="5">
        <v>22.4</v>
      </c>
      <c r="I3099" s="5">
        <v>-179.2</v>
      </c>
      <c r="J3099" s="5">
        <v>-499121.02000000031</v>
      </c>
      <c r="K3099" s="5" t="str" cm="1">
        <f t="array" ref="K3099">_xlfn.LET(_xlpm.d,UPPER(TRIM(CLEAN(SUBSTITUTE(F3099,CHAR(160),"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00" spans="2:11" x14ac:dyDescent="0.25">
      <c r="B3100" s="21">
        <v>46087</v>
      </c>
      <c r="C3100" s="2" t="s">
        <v>1</v>
      </c>
      <c r="D3100" s="2" t="s">
        <v>1286</v>
      </c>
      <c r="E3100" s="2" t="s">
        <v>3</v>
      </c>
      <c r="F3100" s="2" t="s">
        <v>1393</v>
      </c>
      <c r="G3100" s="5">
        <v>-12</v>
      </c>
      <c r="H3100" s="5">
        <v>21.2</v>
      </c>
      <c r="I3100" s="5">
        <v>-254.4</v>
      </c>
      <c r="J3100" s="5">
        <v>-499375.42000000033</v>
      </c>
      <c r="K3100" s="5" t="str" cm="1">
        <f t="array" ref="K3100">_xlfn.LET(_xlpm.d,UPPER(TRIM(CLEAN(SUBSTITUTE(F3100,CHAR(160),"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01" spans="2:11" x14ac:dyDescent="0.25">
      <c r="B3101" s="21">
        <v>46090</v>
      </c>
      <c r="C3101" s="2" t="s">
        <v>1</v>
      </c>
      <c r="D3101" s="2" t="s">
        <v>2237</v>
      </c>
      <c r="E3101" s="2" t="s">
        <v>324</v>
      </c>
      <c r="F3101" s="2" t="s">
        <v>1393</v>
      </c>
      <c r="G3101" s="5">
        <v>-5</v>
      </c>
      <c r="H3101" s="5">
        <v>21.2</v>
      </c>
      <c r="I3101" s="5">
        <v>-106</v>
      </c>
      <c r="J3101" s="5">
        <v>-499481.42000000033</v>
      </c>
      <c r="K3101" s="5" t="str" cm="1">
        <f t="array" ref="K3101">_xlfn.LET(_xlpm.d,UPPER(TRIM(CLEAN(SUBSTITUTE(F3101,CHAR(160),"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02" spans="2:11" x14ac:dyDescent="0.25">
      <c r="B3102" s="21">
        <v>46090</v>
      </c>
      <c r="C3102" s="2" t="s">
        <v>1</v>
      </c>
      <c r="D3102" s="2" t="s">
        <v>2238</v>
      </c>
      <c r="E3102" s="2" t="s">
        <v>1530</v>
      </c>
      <c r="F3102" s="2" t="s">
        <v>1393</v>
      </c>
      <c r="G3102" s="5">
        <v>-55</v>
      </c>
      <c r="H3102" s="5">
        <v>21.2</v>
      </c>
      <c r="I3102" s="5">
        <v>-1166</v>
      </c>
      <c r="J3102" s="5">
        <v>-500647.42000000033</v>
      </c>
      <c r="K3102" s="5" t="str" cm="1">
        <f t="array" ref="K3102">_xlfn.LET(_xlpm.d,UPPER(TRIM(CLEAN(SUBSTITUTE(F3102,CHAR(160),"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03" spans="2:11" x14ac:dyDescent="0.25">
      <c r="B3103" s="21">
        <v>46091</v>
      </c>
      <c r="C3103" s="2" t="s">
        <v>1</v>
      </c>
      <c r="D3103" s="2" t="s">
        <v>1288</v>
      </c>
      <c r="E3103" s="2" t="s">
        <v>238</v>
      </c>
      <c r="F3103" s="2" t="s">
        <v>1393</v>
      </c>
      <c r="G3103" s="5">
        <v>-9</v>
      </c>
      <c r="H3103" s="5">
        <v>21.3</v>
      </c>
      <c r="I3103" s="5">
        <v>-191.7</v>
      </c>
      <c r="J3103" s="5">
        <v>-500839.12000000034</v>
      </c>
      <c r="K3103" s="5" t="str" cm="1">
        <f t="array" ref="K3103">_xlfn.LET(_xlpm.d,UPPER(TRIM(CLEAN(SUBSTITUTE(F3103,CHAR(160),"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04" spans="2:11" x14ac:dyDescent="0.25">
      <c r="B3104" s="21">
        <v>46091</v>
      </c>
      <c r="C3104" s="2" t="s">
        <v>1</v>
      </c>
      <c r="D3104" s="2" t="s">
        <v>1289</v>
      </c>
      <c r="E3104" s="2" t="s">
        <v>807</v>
      </c>
      <c r="F3104" s="2" t="s">
        <v>1393</v>
      </c>
      <c r="G3104" s="5">
        <v>-38</v>
      </c>
      <c r="H3104" s="5">
        <v>21.3</v>
      </c>
      <c r="I3104" s="5">
        <v>-809.4</v>
      </c>
      <c r="J3104" s="5">
        <v>-501648.52000000037</v>
      </c>
      <c r="K3104" s="5" t="str" cm="1">
        <f t="array" ref="K3104">_xlfn.LET(_xlpm.d,UPPER(TRIM(CLEAN(SUBSTITUTE(F3104,CHAR(160),"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05" spans="2:11" x14ac:dyDescent="0.25">
      <c r="B3105" s="21">
        <v>46091</v>
      </c>
      <c r="C3105" s="2" t="s">
        <v>1</v>
      </c>
      <c r="D3105" s="2" t="s">
        <v>126</v>
      </c>
      <c r="E3105" s="2" t="s">
        <v>49</v>
      </c>
      <c r="F3105" s="2" t="s">
        <v>1395</v>
      </c>
      <c r="G3105" s="5">
        <v>-9</v>
      </c>
      <c r="H3105" s="5">
        <v>22.4</v>
      </c>
      <c r="I3105" s="5">
        <v>-201.6</v>
      </c>
      <c r="J3105" s="5">
        <v>-501850.12000000034</v>
      </c>
      <c r="K3105" s="5" t="str" cm="1">
        <f t="array" ref="K3105">_xlfn.LET(_xlpm.d,UPPER(TRIM(CLEAN(SUBSTITUTE(F3105,CHAR(160),"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06" spans="2:11" x14ac:dyDescent="0.25">
      <c r="B3106" s="21">
        <v>46091</v>
      </c>
      <c r="C3106" s="2" t="s">
        <v>1</v>
      </c>
      <c r="D3106" s="2" t="s">
        <v>1290</v>
      </c>
      <c r="E3106" s="2" t="s">
        <v>148</v>
      </c>
      <c r="F3106" s="2" t="s">
        <v>1395</v>
      </c>
      <c r="G3106" s="5">
        <v>-2</v>
      </c>
      <c r="H3106" s="5">
        <v>22.4</v>
      </c>
      <c r="I3106" s="5">
        <v>-44.8</v>
      </c>
      <c r="J3106" s="5">
        <v>-501894.92000000033</v>
      </c>
      <c r="K3106" s="5" t="str" cm="1">
        <f t="array" ref="K3106">_xlfn.LET(_xlpm.d,UPPER(TRIM(CLEAN(SUBSTITUTE(F3106,CHAR(160),"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07" spans="2:11" x14ac:dyDescent="0.25">
      <c r="B3107" s="21">
        <v>46091</v>
      </c>
      <c r="C3107" s="2" t="s">
        <v>1</v>
      </c>
      <c r="D3107" s="2" t="s">
        <v>602</v>
      </c>
      <c r="E3107" s="2" t="s">
        <v>29</v>
      </c>
      <c r="F3107" s="2" t="s">
        <v>1395</v>
      </c>
      <c r="G3107" s="5">
        <v>-7</v>
      </c>
      <c r="H3107" s="5">
        <v>22.4</v>
      </c>
      <c r="I3107" s="5">
        <v>-156.80000000000001</v>
      </c>
      <c r="J3107" s="5">
        <v>-502051.72000000032</v>
      </c>
      <c r="K3107" s="5" t="str" cm="1">
        <f t="array" ref="K3107">_xlfn.LET(_xlpm.d,UPPER(TRIM(CLEAN(SUBSTITUTE(F3107,CHAR(160),"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08" spans="2:11" x14ac:dyDescent="0.25">
      <c r="B3108" s="21">
        <v>46091</v>
      </c>
      <c r="C3108" s="2" t="s">
        <v>1</v>
      </c>
      <c r="D3108" s="2" t="s">
        <v>2239</v>
      </c>
      <c r="E3108" s="2" t="s">
        <v>153</v>
      </c>
      <c r="F3108" s="2" t="s">
        <v>1395</v>
      </c>
      <c r="G3108" s="5">
        <v>-50</v>
      </c>
      <c r="H3108" s="5">
        <v>22.4</v>
      </c>
      <c r="I3108" s="5">
        <v>-1120</v>
      </c>
      <c r="J3108" s="5">
        <v>-503171.72000000032</v>
      </c>
      <c r="K3108" s="5" t="str" cm="1">
        <f t="array" ref="K3108">_xlfn.LET(_xlpm.d,UPPER(TRIM(CLEAN(SUBSTITUTE(F3108,CHAR(160),"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09" spans="2:11" x14ac:dyDescent="0.25">
      <c r="B3109" s="21">
        <v>46091</v>
      </c>
      <c r="C3109" s="2" t="s">
        <v>1</v>
      </c>
      <c r="D3109" s="2" t="s">
        <v>2240</v>
      </c>
      <c r="E3109" s="2" t="s">
        <v>27</v>
      </c>
      <c r="F3109" s="2" t="s">
        <v>1395</v>
      </c>
      <c r="G3109" s="5">
        <v>-10</v>
      </c>
      <c r="H3109" s="5">
        <v>22.4</v>
      </c>
      <c r="I3109" s="5">
        <v>-224</v>
      </c>
      <c r="J3109" s="5">
        <v>-503395.72000000032</v>
      </c>
      <c r="K3109" s="5" t="str" cm="1">
        <f t="array" ref="K3109">_xlfn.LET(_xlpm.d,UPPER(TRIM(CLEAN(SUBSTITUTE(F3109,CHAR(160),"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10" spans="2:11" x14ac:dyDescent="0.25">
      <c r="B3110" s="21">
        <v>46091</v>
      </c>
      <c r="C3110" s="2" t="s">
        <v>1</v>
      </c>
      <c r="D3110" s="2" t="s">
        <v>2241</v>
      </c>
      <c r="E3110" s="2" t="s">
        <v>403</v>
      </c>
      <c r="F3110" s="2" t="s">
        <v>1395</v>
      </c>
      <c r="G3110" s="5">
        <v>-10</v>
      </c>
      <c r="H3110" s="5">
        <v>22.4</v>
      </c>
      <c r="I3110" s="5">
        <v>-224</v>
      </c>
      <c r="J3110" s="5">
        <v>-503619.72000000032</v>
      </c>
      <c r="K3110" s="5" t="str" cm="1">
        <f t="array" ref="K3110">_xlfn.LET(_xlpm.d,UPPER(TRIM(CLEAN(SUBSTITUTE(F3110,CHAR(160),"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11" spans="2:11" x14ac:dyDescent="0.25">
      <c r="B3111" s="21">
        <v>46091</v>
      </c>
      <c r="C3111" s="2" t="s">
        <v>1</v>
      </c>
      <c r="D3111" s="2" t="s">
        <v>2242</v>
      </c>
      <c r="E3111" s="2" t="s">
        <v>89</v>
      </c>
      <c r="F3111" s="2" t="s">
        <v>1395</v>
      </c>
      <c r="G3111" s="5">
        <v>-8</v>
      </c>
      <c r="H3111" s="5">
        <v>22.4</v>
      </c>
      <c r="I3111" s="5">
        <v>-179.2</v>
      </c>
      <c r="J3111" s="5">
        <v>-503798.92000000033</v>
      </c>
      <c r="K3111" s="5" t="str" cm="1">
        <f t="array" ref="K3111">_xlfn.LET(_xlpm.d,UPPER(TRIM(CLEAN(SUBSTITUTE(F3111,CHAR(160),"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12" spans="2:11" x14ac:dyDescent="0.25">
      <c r="B3112" s="21">
        <v>46091</v>
      </c>
      <c r="C3112" s="2" t="s">
        <v>1</v>
      </c>
      <c r="D3112" s="2" t="s">
        <v>127</v>
      </c>
      <c r="E3112" s="2" t="s">
        <v>32</v>
      </c>
      <c r="F3112" s="2" t="s">
        <v>1395</v>
      </c>
      <c r="G3112" s="5">
        <v>-32</v>
      </c>
      <c r="H3112" s="5">
        <v>22.4</v>
      </c>
      <c r="I3112" s="5">
        <v>-716.8</v>
      </c>
      <c r="J3112" s="5">
        <v>-504515.72000000032</v>
      </c>
      <c r="K3112" s="5" t="str" cm="1">
        <f t="array" ref="K3112">_xlfn.LET(_xlpm.d,UPPER(TRIM(CLEAN(SUBSTITUTE(F3112,CHAR(160),"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13" spans="2:11" x14ac:dyDescent="0.25">
      <c r="B3113" s="21">
        <v>46092</v>
      </c>
      <c r="C3113" s="2" t="s">
        <v>1</v>
      </c>
      <c r="D3113" s="2" t="s">
        <v>2243</v>
      </c>
      <c r="E3113" s="2" t="s">
        <v>65</v>
      </c>
      <c r="F3113" s="2" t="s">
        <v>1395</v>
      </c>
      <c r="G3113" s="5">
        <v>-2</v>
      </c>
      <c r="H3113" s="5">
        <v>22.4</v>
      </c>
      <c r="I3113" s="5">
        <v>-44.8</v>
      </c>
      <c r="J3113" s="5">
        <v>-504560.52000000031</v>
      </c>
      <c r="K3113" s="5" t="str" cm="1">
        <f t="array" ref="K3113">_xlfn.LET(_xlpm.d,UPPER(TRIM(CLEAN(SUBSTITUTE(F3113,CHAR(160),"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14" spans="2:11" x14ac:dyDescent="0.25">
      <c r="B3114" s="21">
        <v>46092</v>
      </c>
      <c r="C3114" s="2" t="s">
        <v>1</v>
      </c>
      <c r="D3114" s="2" t="s">
        <v>1292</v>
      </c>
      <c r="E3114" s="2" t="s">
        <v>163</v>
      </c>
      <c r="F3114" s="2" t="s">
        <v>1395</v>
      </c>
      <c r="G3114" s="5">
        <v>-29</v>
      </c>
      <c r="H3114" s="5">
        <v>22.4</v>
      </c>
      <c r="I3114" s="5">
        <v>-649.6</v>
      </c>
      <c r="J3114" s="5">
        <v>-505210.12000000029</v>
      </c>
      <c r="K3114" s="5" t="str" cm="1">
        <f t="array" ref="K3114">_xlfn.LET(_xlpm.d,UPPER(TRIM(CLEAN(SUBSTITUTE(F3114,CHAR(160),"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15" spans="2:11" x14ac:dyDescent="0.25">
      <c r="B3115" s="21">
        <v>46093</v>
      </c>
      <c r="C3115" s="2" t="s">
        <v>1</v>
      </c>
      <c r="D3115" s="2" t="s">
        <v>128</v>
      </c>
      <c r="E3115" s="2" t="s">
        <v>129</v>
      </c>
      <c r="F3115" s="2" t="s">
        <v>1395</v>
      </c>
      <c r="G3115" s="5">
        <v>-3</v>
      </c>
      <c r="H3115" s="5">
        <v>22.4</v>
      </c>
      <c r="I3115" s="5">
        <v>-67.2</v>
      </c>
      <c r="J3115" s="5">
        <v>-505277.3200000003</v>
      </c>
      <c r="K3115" s="5" t="str" cm="1">
        <f t="array" ref="K3115">_xlfn.LET(_xlpm.d,UPPER(TRIM(CLEAN(SUBSTITUTE(F3115,CHAR(160),"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16" spans="2:11" x14ac:dyDescent="0.25">
      <c r="B3116" s="21">
        <v>46093</v>
      </c>
      <c r="C3116" s="2" t="s">
        <v>1</v>
      </c>
      <c r="D3116" s="2" t="s">
        <v>130</v>
      </c>
      <c r="E3116" s="2" t="s">
        <v>99</v>
      </c>
      <c r="F3116" s="2" t="s">
        <v>1395</v>
      </c>
      <c r="G3116" s="5">
        <v>-12</v>
      </c>
      <c r="H3116" s="5">
        <v>22.4</v>
      </c>
      <c r="I3116" s="5">
        <v>-268.8</v>
      </c>
      <c r="J3116" s="5">
        <v>-505546.12000000029</v>
      </c>
      <c r="K3116" s="5" t="str" cm="1">
        <f t="array" ref="K3116">_xlfn.LET(_xlpm.d,UPPER(TRIM(CLEAN(SUBSTITUTE(F3116,CHAR(160),"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17" spans="2:11" x14ac:dyDescent="0.25">
      <c r="B3117" s="21">
        <v>46093</v>
      </c>
      <c r="C3117" s="2" t="s">
        <v>1</v>
      </c>
      <c r="D3117" s="2" t="s">
        <v>731</v>
      </c>
      <c r="E3117" s="2" t="s">
        <v>68</v>
      </c>
      <c r="F3117" s="2" t="s">
        <v>1395</v>
      </c>
      <c r="G3117" s="5">
        <v>-3</v>
      </c>
      <c r="H3117" s="5">
        <v>22.4</v>
      </c>
      <c r="I3117" s="5">
        <v>-67.2</v>
      </c>
      <c r="J3117" s="5">
        <v>-505613.3200000003</v>
      </c>
      <c r="K3117" s="5" t="str" cm="1">
        <f t="array" ref="K3117">_xlfn.LET(_xlpm.d,UPPER(TRIM(CLEAN(SUBSTITUTE(F3117,CHAR(160),"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18" spans="2:11" x14ac:dyDescent="0.25">
      <c r="B3118" s="21">
        <v>46093</v>
      </c>
      <c r="C3118" s="2" t="s">
        <v>1</v>
      </c>
      <c r="D3118" s="2" t="s">
        <v>603</v>
      </c>
      <c r="E3118" s="2" t="s">
        <v>19</v>
      </c>
      <c r="F3118" s="2" t="s">
        <v>1395</v>
      </c>
      <c r="G3118" s="5">
        <v>-54</v>
      </c>
      <c r="H3118" s="5">
        <v>22.4</v>
      </c>
      <c r="I3118" s="5">
        <v>-1209.5999999999999</v>
      </c>
      <c r="J3118" s="5">
        <v>-506822.92000000027</v>
      </c>
      <c r="K3118" s="5" t="str" cm="1">
        <f t="array" ref="K3118">_xlfn.LET(_xlpm.d,UPPER(TRIM(CLEAN(SUBSTITUTE(F3118,CHAR(160),"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19" spans="2:11" x14ac:dyDescent="0.25">
      <c r="B3119" s="21">
        <v>46094</v>
      </c>
      <c r="C3119" s="2" t="s">
        <v>1</v>
      </c>
      <c r="D3119" s="2" t="s">
        <v>2244</v>
      </c>
      <c r="E3119" s="2" t="s">
        <v>3</v>
      </c>
      <c r="F3119" s="2" t="s">
        <v>1393</v>
      </c>
      <c r="G3119" s="5">
        <v>-20</v>
      </c>
      <c r="H3119" s="5">
        <v>20</v>
      </c>
      <c r="I3119" s="5">
        <v>-400</v>
      </c>
      <c r="J3119" s="5">
        <v>-507222.92000000027</v>
      </c>
      <c r="K3119" s="5" t="str" cm="1">
        <f t="array" ref="K3119">_xlfn.LET(_xlpm.d,UPPER(TRIM(CLEAN(SUBSTITUTE(F3119,CHAR(160),"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20" spans="2:11" x14ac:dyDescent="0.25">
      <c r="B3120" s="21">
        <v>46094</v>
      </c>
      <c r="C3120" s="2" t="s">
        <v>1</v>
      </c>
      <c r="D3120" s="2" t="s">
        <v>1294</v>
      </c>
      <c r="E3120" s="2" t="s">
        <v>3</v>
      </c>
      <c r="F3120" s="2" t="s">
        <v>1393</v>
      </c>
      <c r="G3120" s="5">
        <v>-11</v>
      </c>
      <c r="H3120" s="5">
        <v>20</v>
      </c>
      <c r="I3120" s="5">
        <v>-220</v>
      </c>
      <c r="J3120" s="5">
        <v>-507442.92000000027</v>
      </c>
      <c r="K3120" s="5" t="str" cm="1">
        <f t="array" ref="K3120">_xlfn.LET(_xlpm.d,UPPER(TRIM(CLEAN(SUBSTITUTE(F3120,CHAR(160),"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21" spans="2:11" x14ac:dyDescent="0.25">
      <c r="B3121" s="21">
        <v>46094</v>
      </c>
      <c r="C3121" s="2" t="s">
        <v>1</v>
      </c>
      <c r="D3121" s="2" t="s">
        <v>2245</v>
      </c>
      <c r="E3121" s="2" t="s">
        <v>1478</v>
      </c>
      <c r="F3121" s="2" t="s">
        <v>1393</v>
      </c>
      <c r="G3121" s="5">
        <v>-15</v>
      </c>
      <c r="H3121" s="5">
        <v>21.2</v>
      </c>
      <c r="I3121" s="5">
        <v>-318</v>
      </c>
      <c r="J3121" s="5">
        <v>-507760.92000000027</v>
      </c>
      <c r="K3121" s="5" t="str" cm="1">
        <f t="array" ref="K3121">_xlfn.LET(_xlpm.d,UPPER(TRIM(CLEAN(SUBSTITUTE(F3121,CHAR(160),"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22" spans="2:11" x14ac:dyDescent="0.25">
      <c r="B3122" s="21">
        <v>46094</v>
      </c>
      <c r="C3122" s="2" t="s">
        <v>1</v>
      </c>
      <c r="D3122" s="2" t="s">
        <v>330</v>
      </c>
      <c r="E3122" s="2" t="s">
        <v>304</v>
      </c>
      <c r="F3122" s="2" t="s">
        <v>2246</v>
      </c>
      <c r="G3122" s="5">
        <v>-16</v>
      </c>
      <c r="H3122" s="5">
        <v>21.2</v>
      </c>
      <c r="I3122" s="5">
        <v>-339.2</v>
      </c>
      <c r="J3122" s="5">
        <v>-508100.12000000029</v>
      </c>
      <c r="K3122" s="5" t="str" cm="1">
        <f t="array" ref="K3122">_xlfn.LET(_xlpm.d,UPPER(TRIM(CLEAN(SUBSTITUTE(F3122,CHAR(160),"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23" spans="2:11" x14ac:dyDescent="0.25">
      <c r="B3123" s="21">
        <v>46094</v>
      </c>
      <c r="C3123" s="2" t="s">
        <v>1</v>
      </c>
      <c r="D3123" s="2" t="s">
        <v>2247</v>
      </c>
      <c r="E3123" s="2" t="s">
        <v>202</v>
      </c>
      <c r="F3123" s="2" t="s">
        <v>1395</v>
      </c>
      <c r="G3123" s="5">
        <v>-68</v>
      </c>
      <c r="H3123" s="5">
        <v>22.4</v>
      </c>
      <c r="I3123" s="5">
        <v>-1523.2</v>
      </c>
      <c r="J3123" s="5">
        <v>-509623.3200000003</v>
      </c>
      <c r="K3123" s="5" t="str" cm="1">
        <f t="array" ref="K3123">_xlfn.LET(_xlpm.d,UPPER(TRIM(CLEAN(SUBSTITUTE(F3123,CHAR(160),"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24" spans="2:11" x14ac:dyDescent="0.25">
      <c r="B3124" s="21">
        <v>46094</v>
      </c>
      <c r="C3124" s="2" t="s">
        <v>1</v>
      </c>
      <c r="D3124" s="2" t="s">
        <v>1295</v>
      </c>
      <c r="E3124" s="2" t="s">
        <v>1130</v>
      </c>
      <c r="F3124" s="2" t="s">
        <v>1395</v>
      </c>
      <c r="G3124" s="5">
        <v>-13</v>
      </c>
      <c r="H3124" s="5">
        <v>22.4</v>
      </c>
      <c r="I3124" s="5">
        <v>-291.2</v>
      </c>
      <c r="J3124" s="5">
        <v>-509914.52000000031</v>
      </c>
      <c r="K3124" s="5" t="str" cm="1">
        <f t="array" ref="K3124">_xlfn.LET(_xlpm.d,UPPER(TRIM(CLEAN(SUBSTITUTE(F3124,CHAR(160),"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25" spans="2:11" x14ac:dyDescent="0.25">
      <c r="B3125" s="21">
        <v>46094</v>
      </c>
      <c r="C3125" s="2" t="s">
        <v>1</v>
      </c>
      <c r="D3125" s="2" t="s">
        <v>2248</v>
      </c>
      <c r="E3125" s="2" t="s">
        <v>53</v>
      </c>
      <c r="F3125" s="2" t="s">
        <v>1395</v>
      </c>
      <c r="G3125" s="5">
        <v>-36</v>
      </c>
      <c r="H3125" s="5">
        <v>22.4</v>
      </c>
      <c r="I3125" s="5">
        <v>-806.4</v>
      </c>
      <c r="J3125" s="5">
        <v>-510720.92000000033</v>
      </c>
      <c r="K3125" s="5" t="str" cm="1">
        <f t="array" ref="K3125">_xlfn.LET(_xlpm.d,UPPER(TRIM(CLEAN(SUBSTITUTE(F3125,CHAR(160),"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26" spans="2:11" x14ac:dyDescent="0.25">
      <c r="B3126" s="21">
        <v>46094</v>
      </c>
      <c r="C3126" s="2" t="s">
        <v>1</v>
      </c>
      <c r="D3126" s="2" t="s">
        <v>2249</v>
      </c>
      <c r="E3126" s="2" t="s">
        <v>82</v>
      </c>
      <c r="F3126" s="2" t="s">
        <v>1416</v>
      </c>
      <c r="G3126" s="5">
        <v>-29</v>
      </c>
      <c r="H3126" s="5">
        <v>22.4</v>
      </c>
      <c r="I3126" s="5">
        <v>-649.6</v>
      </c>
      <c r="J3126" s="5">
        <v>-511370.52000000031</v>
      </c>
      <c r="K3126" s="5" t="str" cm="1">
        <f t="array" ref="K3126">_xlfn.LET(_xlpm.d,UPPER(TRIM(CLEAN(SUBSTITUTE(F3126,CHAR(160),"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27" spans="2:11" x14ac:dyDescent="0.25">
      <c r="B3127" s="21">
        <v>46097</v>
      </c>
      <c r="C3127" s="2" t="s">
        <v>1</v>
      </c>
      <c r="D3127" s="2" t="s">
        <v>2250</v>
      </c>
      <c r="E3127" s="2" t="s">
        <v>1384</v>
      </c>
      <c r="F3127" s="2" t="s">
        <v>1393</v>
      </c>
      <c r="G3127" s="5">
        <v>-4</v>
      </c>
      <c r="H3127" s="5">
        <v>17</v>
      </c>
      <c r="I3127" s="5">
        <v>-68</v>
      </c>
      <c r="J3127" s="5">
        <v>-511438.52000000031</v>
      </c>
      <c r="K3127" s="5" t="str" cm="1">
        <f t="array" ref="K3127">_xlfn.LET(_xlpm.d,UPPER(TRIM(CLEAN(SUBSTITUTE(F3127,CHAR(160),"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28" spans="2:11" x14ac:dyDescent="0.25">
      <c r="B3128" s="21">
        <v>46097</v>
      </c>
      <c r="C3128" s="2" t="s">
        <v>1</v>
      </c>
      <c r="D3128" s="2" t="s">
        <v>520</v>
      </c>
      <c r="E3128" s="2" t="s">
        <v>19</v>
      </c>
      <c r="F3128" s="2" t="s">
        <v>1395</v>
      </c>
      <c r="G3128" s="5">
        <v>-4</v>
      </c>
      <c r="H3128" s="5">
        <v>22.4</v>
      </c>
      <c r="I3128" s="5">
        <v>-89.6</v>
      </c>
      <c r="J3128" s="5">
        <v>-511528.12000000029</v>
      </c>
      <c r="K3128" s="5" t="str" cm="1">
        <f t="array" ref="K3128">_xlfn.LET(_xlpm.d,UPPER(TRIM(CLEAN(SUBSTITUTE(F3128,CHAR(160),"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29" spans="2:11" x14ac:dyDescent="0.25">
      <c r="B3129" s="21">
        <v>46098</v>
      </c>
      <c r="C3129" s="2" t="s">
        <v>1</v>
      </c>
      <c r="D3129" s="2" t="s">
        <v>2251</v>
      </c>
      <c r="E3129" s="2" t="s">
        <v>3</v>
      </c>
      <c r="F3129" s="2" t="s">
        <v>1393</v>
      </c>
      <c r="G3129" s="5">
        <v>-11</v>
      </c>
      <c r="H3129" s="5">
        <v>20</v>
      </c>
      <c r="I3129" s="5">
        <v>-220</v>
      </c>
      <c r="J3129" s="5">
        <v>-511748.12000000029</v>
      </c>
      <c r="K3129" s="5" t="str" cm="1">
        <f t="array" ref="K3129">_xlfn.LET(_xlpm.d,UPPER(TRIM(CLEAN(SUBSTITUTE(F3129,CHAR(160),"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30" spans="2:11" x14ac:dyDescent="0.25">
      <c r="B3130" s="21">
        <v>46098</v>
      </c>
      <c r="C3130" s="2" t="s">
        <v>1</v>
      </c>
      <c r="D3130" s="2" t="s">
        <v>1298</v>
      </c>
      <c r="E3130" s="2" t="s">
        <v>3</v>
      </c>
      <c r="F3130" s="2" t="s">
        <v>1393</v>
      </c>
      <c r="G3130" s="5">
        <v>-10</v>
      </c>
      <c r="H3130" s="5">
        <v>20</v>
      </c>
      <c r="I3130" s="5">
        <v>-200</v>
      </c>
      <c r="J3130" s="5">
        <v>-511948.12000000029</v>
      </c>
      <c r="K3130" s="5" t="str" cm="1">
        <f t="array" ref="K3130">_xlfn.LET(_xlpm.d,UPPER(TRIM(CLEAN(SUBSTITUTE(F3130,CHAR(160),"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31" spans="2:11" x14ac:dyDescent="0.25">
      <c r="B3131" s="21">
        <v>46098</v>
      </c>
      <c r="C3131" s="2" t="s">
        <v>1</v>
      </c>
      <c r="D3131" s="2" t="s">
        <v>2252</v>
      </c>
      <c r="E3131" s="2" t="s">
        <v>852</v>
      </c>
      <c r="F3131" s="2" t="s">
        <v>1393</v>
      </c>
      <c r="G3131" s="5">
        <v>-1</v>
      </c>
      <c r="H3131" s="5">
        <v>21.2</v>
      </c>
      <c r="I3131" s="5">
        <v>-21.2</v>
      </c>
      <c r="J3131" s="5">
        <v>-511969.3200000003</v>
      </c>
      <c r="K3131" s="5" t="str" cm="1">
        <f t="array" ref="K3131">_xlfn.LET(_xlpm.d,UPPER(TRIM(CLEAN(SUBSTITUTE(F3131,CHAR(160),"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32" spans="2:11" x14ac:dyDescent="0.25">
      <c r="B3132" s="21">
        <v>46098</v>
      </c>
      <c r="C3132" s="2" t="s">
        <v>1</v>
      </c>
      <c r="D3132" s="2" t="s">
        <v>2253</v>
      </c>
      <c r="E3132" s="2" t="s">
        <v>807</v>
      </c>
      <c r="F3132" s="2" t="s">
        <v>1393</v>
      </c>
      <c r="G3132" s="5">
        <v>-4</v>
      </c>
      <c r="H3132" s="5">
        <v>21.3</v>
      </c>
      <c r="I3132" s="5">
        <v>-85.2</v>
      </c>
      <c r="J3132" s="5">
        <v>-512054.52000000031</v>
      </c>
      <c r="K3132" s="5" t="str" cm="1">
        <f t="array" ref="K3132">_xlfn.LET(_xlpm.d,UPPER(TRIM(CLEAN(SUBSTITUTE(F3132,CHAR(160),"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33" spans="2:11" x14ac:dyDescent="0.25">
      <c r="B3133" s="21">
        <v>46098</v>
      </c>
      <c r="C3133" s="2" t="s">
        <v>1</v>
      </c>
      <c r="D3133" s="2" t="s">
        <v>44</v>
      </c>
      <c r="E3133" s="2" t="s">
        <v>27</v>
      </c>
      <c r="F3133" s="2" t="s">
        <v>1395</v>
      </c>
      <c r="G3133" s="5">
        <v>-6</v>
      </c>
      <c r="H3133" s="5">
        <v>22.4</v>
      </c>
      <c r="I3133" s="5">
        <v>-134.4</v>
      </c>
      <c r="J3133" s="5">
        <v>-512188.92000000033</v>
      </c>
      <c r="K3133" s="5" t="str" cm="1">
        <f t="array" ref="K3133">_xlfn.LET(_xlpm.d,UPPER(TRIM(CLEAN(SUBSTITUTE(F3133,CHAR(160),"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34" spans="2:11" x14ac:dyDescent="0.25">
      <c r="B3134" s="21">
        <v>46098</v>
      </c>
      <c r="C3134" s="2" t="s">
        <v>1</v>
      </c>
      <c r="D3134" s="2" t="s">
        <v>2254</v>
      </c>
      <c r="E3134" s="2" t="s">
        <v>32</v>
      </c>
      <c r="F3134" s="2" t="s">
        <v>1395</v>
      </c>
      <c r="G3134" s="5">
        <v>-22</v>
      </c>
      <c r="H3134" s="5">
        <v>22.4</v>
      </c>
      <c r="I3134" s="5">
        <v>-492.8</v>
      </c>
      <c r="J3134" s="5">
        <v>-512681.72000000032</v>
      </c>
      <c r="K3134" s="5" t="str" cm="1">
        <f t="array" ref="K3134">_xlfn.LET(_xlpm.d,UPPER(TRIM(CLEAN(SUBSTITUTE(F3134,CHAR(160),"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35" spans="2:11" x14ac:dyDescent="0.25">
      <c r="B3135" s="21">
        <v>46098</v>
      </c>
      <c r="C3135" s="2" t="s">
        <v>1</v>
      </c>
      <c r="D3135" s="2" t="s">
        <v>134</v>
      </c>
      <c r="E3135" s="2" t="s">
        <v>35</v>
      </c>
      <c r="F3135" s="2" t="s">
        <v>1395</v>
      </c>
      <c r="G3135" s="5">
        <v>-38</v>
      </c>
      <c r="H3135" s="5">
        <v>22.4</v>
      </c>
      <c r="I3135" s="5">
        <v>-851.2</v>
      </c>
      <c r="J3135" s="5">
        <v>-513532.92000000033</v>
      </c>
      <c r="K3135" s="5" t="str" cm="1">
        <f t="array" ref="K3135">_xlfn.LET(_xlpm.d,UPPER(TRIM(CLEAN(SUBSTITUTE(F3135,CHAR(160),"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36" spans="2:11" x14ac:dyDescent="0.25">
      <c r="B3136" s="21">
        <v>46098</v>
      </c>
      <c r="C3136" s="2" t="s">
        <v>1</v>
      </c>
      <c r="D3136" s="2" t="s">
        <v>135</v>
      </c>
      <c r="E3136" s="2" t="s">
        <v>89</v>
      </c>
      <c r="F3136" s="2" t="s">
        <v>1395</v>
      </c>
      <c r="G3136" s="5">
        <v>-28</v>
      </c>
      <c r="H3136" s="5">
        <v>22.4</v>
      </c>
      <c r="I3136" s="5">
        <v>-627.20000000000005</v>
      </c>
      <c r="J3136" s="5">
        <v>-514160.12000000034</v>
      </c>
      <c r="K3136" s="5" t="str" cm="1">
        <f t="array" ref="K3136">_xlfn.LET(_xlpm.d,UPPER(TRIM(CLEAN(SUBSTITUTE(F3136,CHAR(160),"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37" spans="2:11" x14ac:dyDescent="0.25">
      <c r="B3137" s="21">
        <v>46098</v>
      </c>
      <c r="C3137" s="2" t="s">
        <v>1</v>
      </c>
      <c r="D3137" s="2" t="s">
        <v>2255</v>
      </c>
      <c r="E3137" s="2" t="s">
        <v>159</v>
      </c>
      <c r="F3137" s="2" t="s">
        <v>1395</v>
      </c>
      <c r="G3137" s="5">
        <v>-33</v>
      </c>
      <c r="H3137" s="5">
        <v>22.4</v>
      </c>
      <c r="I3137" s="5">
        <v>-739.2</v>
      </c>
      <c r="J3137" s="5">
        <v>-514899.32000000036</v>
      </c>
      <c r="K3137" s="5" t="str" cm="1">
        <f t="array" ref="K3137">_xlfn.LET(_xlpm.d,UPPER(TRIM(CLEAN(SUBSTITUTE(F3137,CHAR(160),"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38" spans="2:11" x14ac:dyDescent="0.25">
      <c r="B3138" s="21">
        <v>46099</v>
      </c>
      <c r="C3138" s="2" t="s">
        <v>1</v>
      </c>
      <c r="D3138" s="2" t="s">
        <v>1301</v>
      </c>
      <c r="E3138" s="2" t="s">
        <v>5</v>
      </c>
      <c r="F3138" s="2" t="s">
        <v>1393</v>
      </c>
      <c r="G3138" s="5">
        <v>-96</v>
      </c>
      <c r="H3138" s="5">
        <v>21.2</v>
      </c>
      <c r="I3138" s="5">
        <v>-2035.2</v>
      </c>
      <c r="J3138" s="5">
        <v>-516934.52000000037</v>
      </c>
      <c r="K3138" s="5" t="str" cm="1">
        <f t="array" ref="K3138">_xlfn.LET(_xlpm.d,UPPER(TRIM(CLEAN(SUBSTITUTE(F3138,CHAR(160),"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39" spans="2:11" x14ac:dyDescent="0.25">
      <c r="B3139" s="21">
        <v>46099</v>
      </c>
      <c r="C3139" s="2" t="s">
        <v>1</v>
      </c>
      <c r="D3139" s="2" t="s">
        <v>2256</v>
      </c>
      <c r="E3139" s="2" t="s">
        <v>801</v>
      </c>
      <c r="F3139" s="2" t="s">
        <v>2257</v>
      </c>
      <c r="G3139" s="5">
        <v>-2</v>
      </c>
      <c r="H3139" s="5">
        <v>21.99</v>
      </c>
      <c r="I3139" s="5">
        <v>-43.98</v>
      </c>
      <c r="J3139" s="5">
        <v>-516978.50000000035</v>
      </c>
      <c r="K3139" s="5" t="str" cm="1">
        <f t="array" ref="K3139">_xlfn.LET(_xlpm.d,UPPER(TRIM(CLEAN(SUBSTITUTE(F3139,CHAR(160),"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40" spans="2:11" x14ac:dyDescent="0.25">
      <c r="B3140" s="21">
        <v>46099</v>
      </c>
      <c r="C3140" s="2" t="s">
        <v>1</v>
      </c>
      <c r="D3140" s="2" t="s">
        <v>2256</v>
      </c>
      <c r="E3140" s="2" t="s">
        <v>801</v>
      </c>
      <c r="F3140" s="2" t="s">
        <v>2258</v>
      </c>
      <c r="G3140" s="5">
        <v>-6</v>
      </c>
      <c r="H3140" s="5">
        <v>21.99</v>
      </c>
      <c r="I3140" s="5">
        <v>-131.94</v>
      </c>
      <c r="J3140" s="5">
        <v>-517110.44000000035</v>
      </c>
      <c r="K3140" s="5" t="str" cm="1">
        <f t="array" ref="K3140">_xlfn.LET(_xlpm.d,UPPER(TRIM(CLEAN(SUBSTITUTE(F3140,CHAR(160),"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41" spans="2:11" x14ac:dyDescent="0.25">
      <c r="B3141" s="21">
        <v>46099</v>
      </c>
      <c r="C3141" s="2" t="s">
        <v>1</v>
      </c>
      <c r="D3141" s="2" t="s">
        <v>2259</v>
      </c>
      <c r="E3141" s="2" t="s">
        <v>1619</v>
      </c>
      <c r="F3141" s="2" t="s">
        <v>1393</v>
      </c>
      <c r="G3141" s="5">
        <v>-5</v>
      </c>
      <c r="H3141" s="5">
        <v>21.3</v>
      </c>
      <c r="I3141" s="5">
        <v>-106.5</v>
      </c>
      <c r="J3141" s="5">
        <v>-517216.94000000035</v>
      </c>
      <c r="K3141" s="5" t="str" cm="1">
        <f t="array" ref="K3141">_xlfn.LET(_xlpm.d,UPPER(TRIM(CLEAN(SUBSTITUTE(F3141,CHAR(160),"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42" spans="2:11" x14ac:dyDescent="0.25">
      <c r="B3142" s="21">
        <v>46099</v>
      </c>
      <c r="C3142" s="2" t="s">
        <v>1</v>
      </c>
      <c r="D3142" s="2" t="s">
        <v>2260</v>
      </c>
      <c r="E3142" s="2" t="s">
        <v>926</v>
      </c>
      <c r="F3142" s="2" t="s">
        <v>1393</v>
      </c>
      <c r="G3142" s="5">
        <v>-33</v>
      </c>
      <c r="H3142" s="5">
        <v>22.5</v>
      </c>
      <c r="I3142" s="5">
        <v>-742.5</v>
      </c>
      <c r="J3142" s="5">
        <v>-517959.44000000035</v>
      </c>
      <c r="K3142" s="5" t="str" cm="1">
        <f t="array" ref="K3142">_xlfn.LET(_xlpm.d,UPPER(TRIM(CLEAN(SUBSTITUTE(F3142,CHAR(160),"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43" spans="2:11" x14ac:dyDescent="0.25">
      <c r="B3143" s="21">
        <v>46099</v>
      </c>
      <c r="C3143" s="2" t="s">
        <v>1</v>
      </c>
      <c r="D3143" s="2" t="s">
        <v>2261</v>
      </c>
      <c r="E3143" s="2" t="s">
        <v>58</v>
      </c>
      <c r="F3143" s="2" t="s">
        <v>1395</v>
      </c>
      <c r="G3143" s="5">
        <v>-2</v>
      </c>
      <c r="H3143" s="5">
        <v>22.4</v>
      </c>
      <c r="I3143" s="5">
        <v>-44.8</v>
      </c>
      <c r="J3143" s="5">
        <v>-518004.24000000034</v>
      </c>
      <c r="K3143" s="5" t="str" cm="1">
        <f t="array" ref="K3143">_xlfn.LET(_xlpm.d,UPPER(TRIM(CLEAN(SUBSTITUTE(F3143,CHAR(160),"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44" spans="2:11" x14ac:dyDescent="0.25">
      <c r="B3144" s="21">
        <v>46100</v>
      </c>
      <c r="C3144" s="2" t="s">
        <v>1</v>
      </c>
      <c r="D3144" s="2" t="s">
        <v>2262</v>
      </c>
      <c r="E3144" s="2" t="s">
        <v>324</v>
      </c>
      <c r="F3144" s="2" t="s">
        <v>2263</v>
      </c>
      <c r="G3144" s="5">
        <v>-1</v>
      </c>
      <c r="H3144" s="5">
        <v>18</v>
      </c>
      <c r="I3144" s="5">
        <v>-18</v>
      </c>
      <c r="J3144" s="5">
        <v>-518022.24000000034</v>
      </c>
      <c r="K3144" s="5" t="str" cm="1">
        <f t="array" ref="K3144">_xlfn.LET(_xlpm.d,UPPER(TRIM(CLEAN(SUBSTITUTE(F3144,CHAR(160),"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45" spans="2:11" x14ac:dyDescent="0.25">
      <c r="B3145" s="21">
        <v>46100</v>
      </c>
      <c r="C3145" s="2" t="s">
        <v>1</v>
      </c>
      <c r="D3145" s="2" t="s">
        <v>1302</v>
      </c>
      <c r="E3145" s="2" t="s">
        <v>829</v>
      </c>
      <c r="F3145" s="2" t="s">
        <v>1395</v>
      </c>
      <c r="G3145" s="5">
        <v>-80</v>
      </c>
      <c r="H3145" s="5">
        <v>22.4</v>
      </c>
      <c r="I3145" s="5">
        <v>-1792</v>
      </c>
      <c r="J3145" s="5">
        <v>-519814.24000000034</v>
      </c>
      <c r="K3145" s="5" t="str" cm="1">
        <f t="array" ref="K3145">_xlfn.LET(_xlpm.d,UPPER(TRIM(CLEAN(SUBSTITUTE(F3145,CHAR(160),"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46" spans="2:11" x14ac:dyDescent="0.25">
      <c r="B3146" s="21">
        <v>46100</v>
      </c>
      <c r="C3146" s="2" t="s">
        <v>1</v>
      </c>
      <c r="D3146" s="2" t="s">
        <v>2264</v>
      </c>
      <c r="E3146" s="2" t="s">
        <v>1397</v>
      </c>
      <c r="F3146" s="2" t="s">
        <v>1416</v>
      </c>
      <c r="G3146" s="5">
        <v>-16</v>
      </c>
      <c r="H3146" s="5">
        <v>22.4</v>
      </c>
      <c r="I3146" s="5">
        <v>-358.4</v>
      </c>
      <c r="J3146" s="5">
        <v>-520172.64000000036</v>
      </c>
      <c r="K3146" s="5" t="str" cm="1">
        <f t="array" ref="K3146">_xlfn.LET(_xlpm.d,UPPER(TRIM(CLEAN(SUBSTITUTE(F3146,CHAR(160),"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47" spans="2:11" x14ac:dyDescent="0.25">
      <c r="B3147" s="21">
        <v>46101</v>
      </c>
      <c r="C3147" s="2" t="s">
        <v>1</v>
      </c>
      <c r="D3147" s="2" t="s">
        <v>2265</v>
      </c>
      <c r="E3147" s="2" t="s">
        <v>2266</v>
      </c>
      <c r="F3147" s="2" t="s">
        <v>1393</v>
      </c>
      <c r="G3147" s="5">
        <v>-4</v>
      </c>
      <c r="H3147" s="5">
        <v>21.2</v>
      </c>
      <c r="I3147" s="5">
        <v>-84.8</v>
      </c>
      <c r="J3147" s="5">
        <v>-520257.44000000035</v>
      </c>
      <c r="K3147" s="5" t="str" cm="1">
        <f t="array" ref="K3147">_xlfn.LET(_xlpm.d,UPPER(TRIM(CLEAN(SUBSTITUTE(F3147,CHAR(160),"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48" spans="2:11" x14ac:dyDescent="0.25">
      <c r="B3148" s="21">
        <v>46101</v>
      </c>
      <c r="C3148" s="2" t="s">
        <v>1</v>
      </c>
      <c r="D3148" s="2" t="s">
        <v>2267</v>
      </c>
      <c r="E3148" s="2" t="s">
        <v>1611</v>
      </c>
      <c r="F3148" s="2" t="s">
        <v>1393</v>
      </c>
      <c r="G3148" s="5">
        <v>-13</v>
      </c>
      <c r="H3148" s="5">
        <v>21.2</v>
      </c>
      <c r="I3148" s="5">
        <v>-275.60000000000002</v>
      </c>
      <c r="J3148" s="5">
        <v>-520533.04000000033</v>
      </c>
      <c r="K3148" s="5" t="str" cm="1">
        <f t="array" ref="K3148">_xlfn.LET(_xlpm.d,UPPER(TRIM(CLEAN(SUBSTITUTE(F3148,CHAR(160),"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49" spans="2:11" x14ac:dyDescent="0.25">
      <c r="B3149" s="21">
        <v>46101</v>
      </c>
      <c r="C3149" s="2" t="s">
        <v>1</v>
      </c>
      <c r="D3149" s="2" t="s">
        <v>2268</v>
      </c>
      <c r="E3149" s="2" t="s">
        <v>1016</v>
      </c>
      <c r="F3149" s="2" t="s">
        <v>1416</v>
      </c>
      <c r="G3149" s="5">
        <v>-67</v>
      </c>
      <c r="H3149" s="5">
        <v>22.4</v>
      </c>
      <c r="I3149" s="5">
        <v>-1500.8</v>
      </c>
      <c r="J3149" s="5">
        <v>-522033.84000000032</v>
      </c>
      <c r="K3149" s="5" t="str" cm="1">
        <f t="array" ref="K3149">_xlfn.LET(_xlpm.d,UPPER(TRIM(CLEAN(SUBSTITUTE(F3149,CHAR(160),"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50" spans="2:11" x14ac:dyDescent="0.25">
      <c r="B3150" s="21">
        <v>46101</v>
      </c>
      <c r="C3150" s="2" t="s">
        <v>1</v>
      </c>
      <c r="D3150" s="2" t="s">
        <v>137</v>
      </c>
      <c r="E3150" s="2" t="s">
        <v>82</v>
      </c>
      <c r="F3150" s="2" t="s">
        <v>1416</v>
      </c>
      <c r="G3150" s="5">
        <v>-1</v>
      </c>
      <c r="H3150" s="5">
        <v>22.4</v>
      </c>
      <c r="I3150" s="5">
        <v>-22.4</v>
      </c>
      <c r="J3150" s="5">
        <v>-522056.24000000034</v>
      </c>
      <c r="K3150" s="5" t="str" cm="1">
        <f t="array" ref="K3150">_xlfn.LET(_xlpm.d,UPPER(TRIM(CLEAN(SUBSTITUTE(F3150,CHAR(160),"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51" spans="2:11" x14ac:dyDescent="0.25">
      <c r="B3151" s="21">
        <v>46101</v>
      </c>
      <c r="C3151" s="2" t="s">
        <v>1</v>
      </c>
      <c r="D3151" s="2" t="s">
        <v>522</v>
      </c>
      <c r="E3151" s="2" t="s">
        <v>24</v>
      </c>
      <c r="F3151" s="2" t="s">
        <v>1416</v>
      </c>
      <c r="G3151" s="5">
        <v>-19</v>
      </c>
      <c r="H3151" s="5">
        <v>22.4</v>
      </c>
      <c r="I3151" s="5">
        <v>-425.6</v>
      </c>
      <c r="J3151" s="5">
        <v>-522481.84000000032</v>
      </c>
      <c r="K3151" s="5" t="str" cm="1">
        <f t="array" ref="K3151">_xlfn.LET(_xlpm.d,UPPER(TRIM(CLEAN(SUBSTITUTE(F3151,CHAR(160),"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52" spans="2:11" x14ac:dyDescent="0.25">
      <c r="B3152" s="21">
        <v>46101</v>
      </c>
      <c r="C3152" s="2" t="s">
        <v>1</v>
      </c>
      <c r="D3152" s="2" t="s">
        <v>1303</v>
      </c>
      <c r="E3152" s="2" t="s">
        <v>60</v>
      </c>
      <c r="F3152" s="2" t="s">
        <v>1416</v>
      </c>
      <c r="G3152" s="5">
        <v>-15</v>
      </c>
      <c r="H3152" s="5">
        <v>22.4</v>
      </c>
      <c r="I3152" s="5">
        <v>-336</v>
      </c>
      <c r="J3152" s="5">
        <v>-522817.84000000032</v>
      </c>
      <c r="K3152" s="5" t="str" cm="1">
        <f t="array" ref="K3152">_xlfn.LET(_xlpm.d,UPPER(TRIM(CLEAN(SUBSTITUTE(F3152,CHAR(160),"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53" spans="2:11" x14ac:dyDescent="0.25">
      <c r="B3153" s="21">
        <v>46101</v>
      </c>
      <c r="C3153" s="2" t="s">
        <v>1</v>
      </c>
      <c r="D3153" s="2" t="s">
        <v>1304</v>
      </c>
      <c r="E3153" s="2" t="s">
        <v>433</v>
      </c>
      <c r="F3153" s="2" t="s">
        <v>1416</v>
      </c>
      <c r="G3153" s="5">
        <v>-20</v>
      </c>
      <c r="H3153" s="5">
        <v>22.4</v>
      </c>
      <c r="I3153" s="5">
        <v>-448</v>
      </c>
      <c r="J3153" s="5">
        <v>-523265.84000000032</v>
      </c>
      <c r="K3153" s="5" t="str" cm="1">
        <f t="array" ref="K3153">_xlfn.LET(_xlpm.d,UPPER(TRIM(CLEAN(SUBSTITUTE(F3153,CHAR(160),"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54" spans="2:11" x14ac:dyDescent="0.25">
      <c r="B3154" s="21">
        <v>46101</v>
      </c>
      <c r="C3154" s="2" t="s">
        <v>1</v>
      </c>
      <c r="D3154" s="2" t="s">
        <v>1305</v>
      </c>
      <c r="E3154" s="2" t="s">
        <v>143</v>
      </c>
      <c r="F3154" s="2" t="s">
        <v>2269</v>
      </c>
      <c r="G3154" s="5">
        <v>-1</v>
      </c>
      <c r="H3154" s="5">
        <v>21.2</v>
      </c>
      <c r="I3154" s="5">
        <v>-21.2</v>
      </c>
      <c r="J3154" s="5">
        <v>-523287.04000000033</v>
      </c>
      <c r="K3154" s="5" t="str" cm="1">
        <f t="array" ref="K3154">_xlfn.LET(_xlpm.d,UPPER(TRIM(CLEAN(SUBSTITUTE(F3154,CHAR(160),"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3155" spans="2:11" x14ac:dyDescent="0.25">
      <c r="B3155" s="21">
        <v>46101</v>
      </c>
      <c r="C3155" s="2" t="s">
        <v>1</v>
      </c>
      <c r="D3155" s="2" t="s">
        <v>1305</v>
      </c>
      <c r="E3155" s="2" t="s">
        <v>143</v>
      </c>
      <c r="F3155" s="2" t="s">
        <v>1393</v>
      </c>
      <c r="G3155" s="5">
        <v>-11</v>
      </c>
      <c r="H3155" s="5">
        <v>21.2</v>
      </c>
      <c r="I3155" s="5">
        <v>-233.2</v>
      </c>
      <c r="J3155" s="5">
        <v>-523520.24000000034</v>
      </c>
      <c r="K3155" s="5" t="str" cm="1">
        <f t="array" ref="K3155">_xlfn.LET(_xlpm.d,UPPER(TRIM(CLEAN(SUBSTITUTE(F3155,CHAR(160),"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56" spans="2:11" x14ac:dyDescent="0.25">
      <c r="B3156" s="21">
        <v>46104</v>
      </c>
      <c r="C3156" s="2" t="s">
        <v>1</v>
      </c>
      <c r="D3156" s="2" t="s">
        <v>2270</v>
      </c>
      <c r="E3156" s="2" t="s">
        <v>68</v>
      </c>
      <c r="F3156" s="2" t="s">
        <v>1416</v>
      </c>
      <c r="G3156" s="5">
        <v>-6</v>
      </c>
      <c r="H3156" s="5">
        <v>22.4</v>
      </c>
      <c r="I3156" s="5">
        <v>-134.4</v>
      </c>
      <c r="J3156" s="5">
        <v>-523654.64000000036</v>
      </c>
      <c r="K3156" s="5" t="str" cm="1">
        <f t="array" ref="K3156">_xlfn.LET(_xlpm.d,UPPER(TRIM(CLEAN(SUBSTITUTE(F3156,CHAR(160),"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57" spans="2:11" x14ac:dyDescent="0.25">
      <c r="B3157" s="21">
        <v>46104</v>
      </c>
      <c r="C3157" s="2" t="s">
        <v>1</v>
      </c>
      <c r="D3157" s="2" t="s">
        <v>524</v>
      </c>
      <c r="E3157" s="2" t="s">
        <v>49</v>
      </c>
      <c r="F3157" s="2" t="s">
        <v>1416</v>
      </c>
      <c r="G3157" s="5">
        <v>-58</v>
      </c>
      <c r="H3157" s="5">
        <v>22.4</v>
      </c>
      <c r="I3157" s="5">
        <v>-1299.2</v>
      </c>
      <c r="J3157" s="5">
        <v>-524953.84000000032</v>
      </c>
      <c r="K3157" s="5" t="str" cm="1">
        <f t="array" ref="K3157">_xlfn.LET(_xlpm.d,UPPER(TRIM(CLEAN(SUBSTITUTE(F3157,CHAR(160),"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58" spans="2:11" x14ac:dyDescent="0.25">
      <c r="B3158" s="21">
        <v>46104</v>
      </c>
      <c r="C3158" s="2" t="s">
        <v>1</v>
      </c>
      <c r="D3158" s="2" t="s">
        <v>114</v>
      </c>
      <c r="E3158" s="2" t="s">
        <v>19</v>
      </c>
      <c r="F3158" s="2" t="s">
        <v>1416</v>
      </c>
      <c r="G3158" s="5">
        <v>-50</v>
      </c>
      <c r="H3158" s="5">
        <v>22.4</v>
      </c>
      <c r="I3158" s="5">
        <v>-1120</v>
      </c>
      <c r="J3158" s="5">
        <v>-526073.84000000032</v>
      </c>
      <c r="K3158" s="5" t="str" cm="1">
        <f t="array" ref="K3158">_xlfn.LET(_xlpm.d,UPPER(TRIM(CLEAN(SUBSTITUTE(F3158,CHAR(160),"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59" spans="2:11" x14ac:dyDescent="0.25">
      <c r="B3159" s="21">
        <v>46104</v>
      </c>
      <c r="C3159" s="2" t="s">
        <v>1</v>
      </c>
      <c r="D3159" s="2" t="s">
        <v>525</v>
      </c>
      <c r="E3159" s="2" t="s">
        <v>84</v>
      </c>
      <c r="F3159" s="2" t="s">
        <v>1416</v>
      </c>
      <c r="G3159" s="5">
        <v>-9</v>
      </c>
      <c r="H3159" s="5">
        <v>22.4</v>
      </c>
      <c r="I3159" s="5">
        <v>-201.6</v>
      </c>
      <c r="J3159" s="5">
        <v>-526275.44000000029</v>
      </c>
      <c r="K3159" s="5" t="str" cm="1">
        <f t="array" ref="K3159">_xlfn.LET(_xlpm.d,UPPER(TRIM(CLEAN(SUBSTITUTE(F3159,CHAR(160),"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60" spans="2:11" x14ac:dyDescent="0.25">
      <c r="B3160" s="21">
        <v>46104</v>
      </c>
      <c r="C3160" s="2" t="s">
        <v>1</v>
      </c>
      <c r="D3160" s="2" t="s">
        <v>604</v>
      </c>
      <c r="E3160" s="2" t="s">
        <v>99</v>
      </c>
      <c r="F3160" s="2" t="s">
        <v>1416</v>
      </c>
      <c r="G3160" s="5">
        <v>-28</v>
      </c>
      <c r="H3160" s="5">
        <v>22.4</v>
      </c>
      <c r="I3160" s="5">
        <v>-627.20000000000005</v>
      </c>
      <c r="J3160" s="5">
        <v>-526902.64000000025</v>
      </c>
      <c r="K3160" s="5" t="str" cm="1">
        <f t="array" ref="K3160">_xlfn.LET(_xlpm.d,UPPER(TRIM(CLEAN(SUBSTITUTE(F3160,CHAR(160),"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61" spans="2:11" x14ac:dyDescent="0.25">
      <c r="B3161" s="21">
        <v>46104</v>
      </c>
      <c r="C3161" s="2" t="s">
        <v>1</v>
      </c>
      <c r="D3161" s="2" t="s">
        <v>2271</v>
      </c>
      <c r="E3161" s="2" t="s">
        <v>99</v>
      </c>
      <c r="F3161" s="2" t="s">
        <v>1416</v>
      </c>
      <c r="G3161" s="5">
        <v>-10</v>
      </c>
      <c r="H3161" s="5">
        <v>22.4</v>
      </c>
      <c r="I3161" s="5">
        <v>-224</v>
      </c>
      <c r="J3161" s="5">
        <v>-527126.64000000025</v>
      </c>
      <c r="K3161" s="5" t="str" cm="1">
        <f t="array" ref="K3161">_xlfn.LET(_xlpm.d,UPPER(TRIM(CLEAN(SUBSTITUTE(F3161,CHAR(160),"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62" spans="2:11" x14ac:dyDescent="0.25">
      <c r="B3162" s="21">
        <v>46104</v>
      </c>
      <c r="C3162" s="2" t="s">
        <v>1</v>
      </c>
      <c r="D3162" s="2" t="s">
        <v>2272</v>
      </c>
      <c r="E3162" s="2" t="s">
        <v>791</v>
      </c>
      <c r="F3162" s="2" t="s">
        <v>1416</v>
      </c>
      <c r="G3162" s="5">
        <v>-5</v>
      </c>
      <c r="H3162" s="5">
        <v>22.4</v>
      </c>
      <c r="I3162" s="5">
        <v>-112</v>
      </c>
      <c r="J3162" s="5">
        <v>-527238.64000000025</v>
      </c>
      <c r="K3162" s="5" t="str" cm="1">
        <f t="array" ref="K3162">_xlfn.LET(_xlpm.d,UPPER(TRIM(CLEAN(SUBSTITUTE(F3162,CHAR(160),"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63" spans="2:11" x14ac:dyDescent="0.25">
      <c r="B3163" s="21">
        <v>46105</v>
      </c>
      <c r="C3163" s="2" t="s">
        <v>1</v>
      </c>
      <c r="D3163" s="2" t="s">
        <v>617</v>
      </c>
      <c r="E3163" s="2" t="s">
        <v>97</v>
      </c>
      <c r="F3163" s="2" t="s">
        <v>1416</v>
      </c>
      <c r="G3163" s="5">
        <v>-33</v>
      </c>
      <c r="H3163" s="5">
        <v>22.4</v>
      </c>
      <c r="I3163" s="5">
        <v>-739.2</v>
      </c>
      <c r="J3163" s="5">
        <v>-527977.8400000002</v>
      </c>
      <c r="K3163" s="5" t="str" cm="1">
        <f t="array" ref="K3163">_xlfn.LET(_xlpm.d,UPPER(TRIM(CLEAN(SUBSTITUTE(F3163,CHAR(160),"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64" spans="2:11" x14ac:dyDescent="0.25">
      <c r="B3164" s="21">
        <v>46105</v>
      </c>
      <c r="C3164" s="2" t="s">
        <v>1</v>
      </c>
      <c r="D3164" s="2" t="s">
        <v>2273</v>
      </c>
      <c r="E3164" s="2" t="s">
        <v>74</v>
      </c>
      <c r="F3164" s="2" t="s">
        <v>1416</v>
      </c>
      <c r="G3164" s="5">
        <v>-5</v>
      </c>
      <c r="H3164" s="5">
        <v>22.4</v>
      </c>
      <c r="I3164" s="5">
        <v>-112</v>
      </c>
      <c r="J3164" s="5">
        <v>-528089.8400000002</v>
      </c>
      <c r="K3164" s="5" t="str" cm="1">
        <f t="array" ref="K3164">_xlfn.LET(_xlpm.d,UPPER(TRIM(CLEAN(SUBSTITUTE(F3164,CHAR(160),"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65" spans="2:11" x14ac:dyDescent="0.25">
      <c r="B3165" s="21">
        <v>46105</v>
      </c>
      <c r="C3165" s="2" t="s">
        <v>1</v>
      </c>
      <c r="D3165" s="2" t="s">
        <v>2274</v>
      </c>
      <c r="E3165" s="2" t="s">
        <v>14</v>
      </c>
      <c r="F3165" s="2" t="s">
        <v>1416</v>
      </c>
      <c r="G3165" s="5">
        <v>-31</v>
      </c>
      <c r="H3165" s="5">
        <v>22.4</v>
      </c>
      <c r="I3165" s="5">
        <v>-694.4</v>
      </c>
      <c r="J3165" s="5">
        <v>-528784.24000000022</v>
      </c>
      <c r="K3165" s="5" t="str" cm="1">
        <f t="array" ref="K3165">_xlfn.LET(_xlpm.d,UPPER(TRIM(CLEAN(SUBSTITUTE(F3165,CHAR(160),"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66" spans="2:11" x14ac:dyDescent="0.25">
      <c r="B3166" s="21">
        <v>46105</v>
      </c>
      <c r="C3166" s="2" t="s">
        <v>1</v>
      </c>
      <c r="D3166" s="2" t="s">
        <v>2275</v>
      </c>
      <c r="E3166" s="2" t="s">
        <v>403</v>
      </c>
      <c r="F3166" s="2" t="s">
        <v>1416</v>
      </c>
      <c r="G3166" s="5">
        <v>-2</v>
      </c>
      <c r="H3166" s="5">
        <v>22.4</v>
      </c>
      <c r="I3166" s="5">
        <v>-44.8</v>
      </c>
      <c r="J3166" s="5">
        <v>-528829.04000000027</v>
      </c>
      <c r="K3166" s="5" t="str" cm="1">
        <f t="array" ref="K3166">_xlfn.LET(_xlpm.d,UPPER(TRIM(CLEAN(SUBSTITUTE(F3166,CHAR(160),"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67" spans="2:11" x14ac:dyDescent="0.25">
      <c r="B3167" s="21">
        <v>46105</v>
      </c>
      <c r="C3167" s="2" t="s">
        <v>1</v>
      </c>
      <c r="D3167" s="2" t="s">
        <v>45</v>
      </c>
      <c r="E3167" s="2" t="s">
        <v>29</v>
      </c>
      <c r="F3167" s="2" t="s">
        <v>1416</v>
      </c>
      <c r="G3167" s="5">
        <v>-60</v>
      </c>
      <c r="H3167" s="5">
        <v>22.4</v>
      </c>
      <c r="I3167" s="5">
        <v>-1344</v>
      </c>
      <c r="J3167" s="5">
        <v>-530173.04000000027</v>
      </c>
      <c r="K3167" s="5" t="str" cm="1">
        <f t="array" ref="K3167">_xlfn.LET(_xlpm.d,UPPER(TRIM(CLEAN(SUBSTITUTE(F3167,CHAR(160),"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68" spans="2:11" x14ac:dyDescent="0.25">
      <c r="B3168" s="21">
        <v>46105</v>
      </c>
      <c r="C3168" s="2" t="s">
        <v>1</v>
      </c>
      <c r="D3168" s="2" t="s">
        <v>2276</v>
      </c>
      <c r="E3168" s="2" t="s">
        <v>60</v>
      </c>
      <c r="F3168" s="2" t="s">
        <v>1416</v>
      </c>
      <c r="G3168" s="5">
        <v>-26</v>
      </c>
      <c r="H3168" s="5">
        <v>22.4</v>
      </c>
      <c r="I3168" s="5">
        <v>-582.4</v>
      </c>
      <c r="J3168" s="5">
        <v>-530755.44000000029</v>
      </c>
      <c r="K3168" s="5" t="str" cm="1">
        <f t="array" ref="K3168">_xlfn.LET(_xlpm.d,UPPER(TRIM(CLEAN(SUBSTITUTE(F3168,CHAR(160),"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69" spans="2:11" x14ac:dyDescent="0.25">
      <c r="B3169" s="21">
        <v>46105</v>
      </c>
      <c r="C3169" s="2" t="s">
        <v>1</v>
      </c>
      <c r="D3169" s="2" t="s">
        <v>733</v>
      </c>
      <c r="E3169" s="2" t="s">
        <v>159</v>
      </c>
      <c r="F3169" s="2" t="s">
        <v>1416</v>
      </c>
      <c r="G3169" s="5">
        <v>-54</v>
      </c>
      <c r="H3169" s="5">
        <v>22.4</v>
      </c>
      <c r="I3169" s="5">
        <v>-1209.5999999999999</v>
      </c>
      <c r="J3169" s="5">
        <v>-531965.04000000027</v>
      </c>
      <c r="K3169" s="5" t="str" cm="1">
        <f t="array" ref="K3169">_xlfn.LET(_xlpm.d,UPPER(TRIM(CLEAN(SUBSTITUTE(F3169,CHAR(160),"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70" spans="2:11" x14ac:dyDescent="0.25">
      <c r="B3170" s="21">
        <v>46105</v>
      </c>
      <c r="C3170" s="2" t="s">
        <v>1</v>
      </c>
      <c r="D3170" s="2" t="s">
        <v>2277</v>
      </c>
      <c r="E3170" s="2" t="s">
        <v>153</v>
      </c>
      <c r="F3170" s="2" t="s">
        <v>1416</v>
      </c>
      <c r="G3170" s="5">
        <v>-30</v>
      </c>
      <c r="H3170" s="5">
        <v>22.4</v>
      </c>
      <c r="I3170" s="5">
        <v>-672</v>
      </c>
      <c r="J3170" s="5">
        <v>-532637.04000000027</v>
      </c>
      <c r="K3170" s="5" t="str" cm="1">
        <f t="array" ref="K3170">_xlfn.LET(_xlpm.d,UPPER(TRIM(CLEAN(SUBSTITUTE(F3170,CHAR(160),"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71" spans="2:11" x14ac:dyDescent="0.25">
      <c r="B3171" s="21">
        <v>46106</v>
      </c>
      <c r="C3171" s="2" t="s">
        <v>1</v>
      </c>
      <c r="D3171" s="2" t="s">
        <v>1307</v>
      </c>
      <c r="E3171" s="2" t="s">
        <v>446</v>
      </c>
      <c r="F3171" s="2" t="s">
        <v>1416</v>
      </c>
      <c r="G3171" s="5">
        <v>-10</v>
      </c>
      <c r="H3171" s="5">
        <v>22.4</v>
      </c>
      <c r="I3171" s="5">
        <v>-224</v>
      </c>
      <c r="J3171" s="5">
        <v>-532861.04000000027</v>
      </c>
      <c r="K3171" s="5" t="str" cm="1">
        <f t="array" ref="K3171">_xlfn.LET(_xlpm.d,UPPER(TRIM(CLEAN(SUBSTITUTE(F3171,CHAR(160),"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72" spans="2:11" x14ac:dyDescent="0.25">
      <c r="B3172" s="21">
        <v>46106</v>
      </c>
      <c r="C3172" s="2" t="s">
        <v>1</v>
      </c>
      <c r="D3172" s="2" t="s">
        <v>2278</v>
      </c>
      <c r="E3172" s="2" t="s">
        <v>163</v>
      </c>
      <c r="F3172" s="2" t="s">
        <v>1416</v>
      </c>
      <c r="G3172" s="5">
        <v>-16</v>
      </c>
      <c r="H3172" s="5">
        <v>22.4</v>
      </c>
      <c r="I3172" s="5">
        <v>-358.4</v>
      </c>
      <c r="J3172" s="5">
        <v>-533219.44000000029</v>
      </c>
      <c r="K3172" s="5" t="str" cm="1">
        <f t="array" ref="K3172">_xlfn.LET(_xlpm.d,UPPER(TRIM(CLEAN(SUBSTITUTE(F3172,CHAR(160),"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73" spans="2:11" x14ac:dyDescent="0.25">
      <c r="B3173" s="21">
        <v>46106</v>
      </c>
      <c r="C3173" s="2" t="s">
        <v>1</v>
      </c>
      <c r="D3173" s="2" t="s">
        <v>2279</v>
      </c>
      <c r="E3173" s="2" t="s">
        <v>86</v>
      </c>
      <c r="F3173" s="2" t="s">
        <v>1416</v>
      </c>
      <c r="G3173" s="5">
        <v>-81</v>
      </c>
      <c r="H3173" s="5">
        <v>22.4</v>
      </c>
      <c r="I3173" s="5">
        <v>-1814.4</v>
      </c>
      <c r="J3173" s="5">
        <v>-535033.84000000032</v>
      </c>
      <c r="K3173" s="5" t="str" cm="1">
        <f t="array" ref="K3173">_xlfn.LET(_xlpm.d,UPPER(TRIM(CLEAN(SUBSTITUTE(F3173,CHAR(160),"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74" spans="2:11" x14ac:dyDescent="0.25">
      <c r="B3174" s="21">
        <v>46106</v>
      </c>
      <c r="C3174" s="2" t="s">
        <v>1</v>
      </c>
      <c r="D3174" s="2" t="s">
        <v>116</v>
      </c>
      <c r="E3174" s="2" t="s">
        <v>40</v>
      </c>
      <c r="F3174" s="2" t="s">
        <v>1416</v>
      </c>
      <c r="G3174" s="5">
        <v>-8</v>
      </c>
      <c r="H3174" s="5">
        <v>22.4</v>
      </c>
      <c r="I3174" s="5">
        <v>-179.2</v>
      </c>
      <c r="J3174" s="5">
        <v>-535213.04000000027</v>
      </c>
      <c r="K3174" s="5" t="str" cm="1">
        <f t="array" ref="K3174">_xlfn.LET(_xlpm.d,UPPER(TRIM(CLEAN(SUBSTITUTE(F3174,CHAR(160),"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75" spans="2:11" x14ac:dyDescent="0.25">
      <c r="B3175" s="21">
        <v>46107</v>
      </c>
      <c r="C3175" s="2" t="s">
        <v>1</v>
      </c>
      <c r="D3175" s="2" t="s">
        <v>2280</v>
      </c>
      <c r="E3175" s="2" t="s">
        <v>324</v>
      </c>
      <c r="F3175" s="2" t="s">
        <v>1538</v>
      </c>
      <c r="G3175" s="5">
        <v>-1</v>
      </c>
      <c r="H3175" s="5">
        <v>21.2</v>
      </c>
      <c r="I3175" s="5">
        <v>-21.2</v>
      </c>
      <c r="J3175" s="5">
        <v>-535234.24000000022</v>
      </c>
      <c r="K3175" s="5" t="str" cm="1">
        <f t="array" ref="K3175">_xlfn.LET(_xlpm.d,UPPER(TRIM(CLEAN(SUBSTITUTE(F3175,CHAR(160),"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76" spans="2:11" x14ac:dyDescent="0.25">
      <c r="B3176" s="21">
        <v>46107</v>
      </c>
      <c r="C3176" s="2" t="s">
        <v>1</v>
      </c>
      <c r="D3176" s="2" t="s">
        <v>2280</v>
      </c>
      <c r="E3176" s="2" t="s">
        <v>324</v>
      </c>
      <c r="F3176" s="2" t="s">
        <v>2281</v>
      </c>
      <c r="G3176" s="5">
        <v>-1</v>
      </c>
      <c r="H3176" s="5">
        <v>21.2</v>
      </c>
      <c r="I3176" s="5">
        <v>-21.2</v>
      </c>
      <c r="J3176" s="5">
        <v>-535255.44000000018</v>
      </c>
      <c r="K3176" s="5" t="str" cm="1">
        <f t="array" ref="K3176">_xlfn.LET(_xlpm.d,UPPER(TRIM(CLEAN(SUBSTITUTE(F3176,CHAR(160),"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77" spans="2:11" x14ac:dyDescent="0.25">
      <c r="B3177" s="21">
        <v>46107</v>
      </c>
      <c r="C3177" s="2" t="s">
        <v>1</v>
      </c>
      <c r="D3177" s="2" t="s">
        <v>2282</v>
      </c>
      <c r="E3177" s="2" t="s">
        <v>801</v>
      </c>
      <c r="F3177" s="2" t="s">
        <v>2258</v>
      </c>
      <c r="G3177" s="5">
        <v>-6</v>
      </c>
      <c r="H3177" s="5">
        <v>21.99</v>
      </c>
      <c r="I3177" s="5">
        <v>-131.94</v>
      </c>
      <c r="J3177" s="5">
        <v>-535387.38000000012</v>
      </c>
      <c r="K3177" s="5" t="str" cm="1">
        <f t="array" ref="K3177">_xlfn.LET(_xlpm.d,UPPER(TRIM(CLEAN(SUBSTITUTE(F3177,CHAR(160),"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78" spans="2:11" x14ac:dyDescent="0.25">
      <c r="B3178" s="21">
        <v>46107</v>
      </c>
      <c r="C3178" s="2" t="s">
        <v>1</v>
      </c>
      <c r="D3178" s="2" t="s">
        <v>2282</v>
      </c>
      <c r="E3178" s="2" t="s">
        <v>801</v>
      </c>
      <c r="F3178" s="2" t="s">
        <v>2283</v>
      </c>
      <c r="G3178" s="5">
        <v>-2</v>
      </c>
      <c r="H3178" s="5">
        <v>21.99</v>
      </c>
      <c r="I3178" s="5">
        <v>-43.98</v>
      </c>
      <c r="J3178" s="5">
        <v>-535431.3600000001</v>
      </c>
      <c r="K3178" s="5" t="str" cm="1">
        <f t="array" ref="K3178">_xlfn.LET(_xlpm.d,UPPER(TRIM(CLEAN(SUBSTITUTE(F3178,CHAR(160),"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79" spans="2:11" x14ac:dyDescent="0.25">
      <c r="B3179" s="21">
        <v>46107</v>
      </c>
      <c r="C3179" s="2" t="s">
        <v>1</v>
      </c>
      <c r="D3179" s="2" t="s">
        <v>2284</v>
      </c>
      <c r="E3179" s="2" t="s">
        <v>1130</v>
      </c>
      <c r="F3179" s="2" t="s">
        <v>1416</v>
      </c>
      <c r="G3179" s="5">
        <v>-17</v>
      </c>
      <c r="H3179" s="5">
        <v>22.4</v>
      </c>
      <c r="I3179" s="5">
        <v>-380.8</v>
      </c>
      <c r="J3179" s="5">
        <v>-535812.16000000015</v>
      </c>
      <c r="K3179" s="5" t="str" cm="1">
        <f t="array" ref="K3179">_xlfn.LET(_xlpm.d,UPPER(TRIM(CLEAN(SUBSTITUTE(F3179,CHAR(160),"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80" spans="2:11" x14ac:dyDescent="0.25">
      <c r="B3180" s="21">
        <v>46107</v>
      </c>
      <c r="C3180" s="2" t="s">
        <v>1</v>
      </c>
      <c r="D3180" s="2" t="s">
        <v>140</v>
      </c>
      <c r="E3180" s="2" t="s">
        <v>141</v>
      </c>
      <c r="F3180" s="2" t="s">
        <v>1416</v>
      </c>
      <c r="G3180" s="5">
        <v>-35</v>
      </c>
      <c r="H3180" s="5">
        <v>22.4</v>
      </c>
      <c r="I3180" s="5">
        <v>-784</v>
      </c>
      <c r="J3180" s="5">
        <v>-536596.16000000015</v>
      </c>
      <c r="K3180" s="5" t="str" cm="1">
        <f t="array" ref="K3180">_xlfn.LET(_xlpm.d,UPPER(TRIM(CLEAN(SUBSTITUTE(F3180,CHAR(160),"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81" spans="2:11" x14ac:dyDescent="0.25">
      <c r="B3181" s="21">
        <v>46108</v>
      </c>
      <c r="C3181" s="2" t="s">
        <v>1</v>
      </c>
      <c r="D3181" s="2" t="s">
        <v>2285</v>
      </c>
      <c r="E3181" s="2" t="s">
        <v>304</v>
      </c>
      <c r="F3181" s="2" t="s">
        <v>1393</v>
      </c>
      <c r="G3181" s="5">
        <v>-16</v>
      </c>
      <c r="H3181" s="5">
        <v>21.2</v>
      </c>
      <c r="I3181" s="5">
        <v>-339.2</v>
      </c>
      <c r="J3181" s="5">
        <v>-536935.3600000001</v>
      </c>
      <c r="K3181" s="5" t="str" cm="1">
        <f t="array" ref="K3181">_xlfn.LET(_xlpm.d,UPPER(TRIM(CLEAN(SUBSTITUTE(F3181,CHAR(160),"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82" spans="2:11" x14ac:dyDescent="0.25">
      <c r="B3182" s="21">
        <v>46108</v>
      </c>
      <c r="C3182" s="2" t="s">
        <v>1</v>
      </c>
      <c r="D3182" s="2" t="s">
        <v>2286</v>
      </c>
      <c r="E3182" s="2" t="s">
        <v>1478</v>
      </c>
      <c r="F3182" s="2" t="s">
        <v>1393</v>
      </c>
      <c r="G3182" s="5">
        <v>-16</v>
      </c>
      <c r="H3182" s="5">
        <v>21.2</v>
      </c>
      <c r="I3182" s="5">
        <v>-339.2</v>
      </c>
      <c r="J3182" s="5">
        <v>-537274.56000000006</v>
      </c>
      <c r="K3182" s="5" t="str" cm="1">
        <f t="array" ref="K3182">_xlfn.LET(_xlpm.d,UPPER(TRIM(CLEAN(SUBSTITUTE(F3182,CHAR(160),"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83" spans="2:11" x14ac:dyDescent="0.25">
      <c r="B3183" s="21">
        <v>46108</v>
      </c>
      <c r="C3183" s="2" t="s">
        <v>1</v>
      </c>
      <c r="D3183" s="2" t="s">
        <v>142</v>
      </c>
      <c r="E3183" s="2" t="s">
        <v>143</v>
      </c>
      <c r="F3183" s="2" t="s">
        <v>1393</v>
      </c>
      <c r="G3183" s="5">
        <v>-19</v>
      </c>
      <c r="H3183" s="5">
        <v>21.2</v>
      </c>
      <c r="I3183" s="5">
        <v>-402.8</v>
      </c>
      <c r="J3183" s="5">
        <v>-537677.3600000001</v>
      </c>
      <c r="K3183" s="5" t="str" cm="1">
        <f t="array" ref="K3183">_xlfn.LET(_xlpm.d,UPPER(TRIM(CLEAN(SUBSTITUTE(F3183,CHAR(160),"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84" spans="2:11" x14ac:dyDescent="0.25">
      <c r="B3184" s="21">
        <v>46108</v>
      </c>
      <c r="C3184" s="2" t="s">
        <v>1</v>
      </c>
      <c r="D3184" s="2" t="s">
        <v>2287</v>
      </c>
      <c r="E3184" s="2" t="s">
        <v>3</v>
      </c>
      <c r="F3184" s="2" t="s">
        <v>1393</v>
      </c>
      <c r="G3184" s="5">
        <v>-14</v>
      </c>
      <c r="H3184" s="5">
        <v>21.2</v>
      </c>
      <c r="I3184" s="5">
        <v>-296.8</v>
      </c>
      <c r="J3184" s="5">
        <v>-537974.16000000015</v>
      </c>
      <c r="K3184" s="5" t="str" cm="1">
        <f t="array" ref="K3184">_xlfn.LET(_xlpm.d,UPPER(TRIM(CLEAN(SUBSTITUTE(F3184,CHAR(160),"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85" spans="2:11" x14ac:dyDescent="0.25">
      <c r="B3185" s="21">
        <v>46108</v>
      </c>
      <c r="C3185" s="2" t="s">
        <v>1</v>
      </c>
      <c r="D3185" s="2" t="s">
        <v>1308</v>
      </c>
      <c r="E3185" s="2" t="s">
        <v>3</v>
      </c>
      <c r="F3185" s="2" t="s">
        <v>1393</v>
      </c>
      <c r="G3185" s="5">
        <v>-18</v>
      </c>
      <c r="H3185" s="5">
        <v>21.2</v>
      </c>
      <c r="I3185" s="5">
        <v>-381.6</v>
      </c>
      <c r="J3185" s="5">
        <v>-538355.76000000013</v>
      </c>
      <c r="K3185" s="5" t="str" cm="1">
        <f t="array" ref="K3185">_xlfn.LET(_xlpm.d,UPPER(TRIM(CLEAN(SUBSTITUTE(F3185,CHAR(160),"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86" spans="2:11" x14ac:dyDescent="0.25">
      <c r="B3186" s="21">
        <v>46108</v>
      </c>
      <c r="C3186" s="2" t="s">
        <v>1</v>
      </c>
      <c r="D3186" s="2" t="s">
        <v>2288</v>
      </c>
      <c r="E3186" s="2" t="s">
        <v>238</v>
      </c>
      <c r="F3186" s="2" t="s">
        <v>1416</v>
      </c>
      <c r="G3186" s="5">
        <v>-19</v>
      </c>
      <c r="H3186" s="5">
        <v>22.5</v>
      </c>
      <c r="I3186" s="5">
        <v>-427.5</v>
      </c>
      <c r="J3186" s="5">
        <v>-538783.26000000013</v>
      </c>
      <c r="K3186" s="5" t="str" cm="1">
        <f t="array" ref="K3186">_xlfn.LET(_xlpm.d,UPPER(TRIM(CLEAN(SUBSTITUTE(F3186,CHAR(160),"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87" spans="2:11" x14ac:dyDescent="0.25">
      <c r="B3187" s="21">
        <v>46108</v>
      </c>
      <c r="C3187" s="2" t="s">
        <v>1</v>
      </c>
      <c r="D3187" s="2" t="s">
        <v>526</v>
      </c>
      <c r="E3187" s="2" t="s">
        <v>244</v>
      </c>
      <c r="F3187" s="2" t="s">
        <v>1416</v>
      </c>
      <c r="G3187" s="5">
        <v>-14</v>
      </c>
      <c r="H3187" s="5">
        <v>22.4</v>
      </c>
      <c r="I3187" s="5">
        <v>-313.60000000000002</v>
      </c>
      <c r="J3187" s="5">
        <v>-539096.8600000001</v>
      </c>
      <c r="K3187" s="5" t="str" cm="1">
        <f t="array" ref="K3187">_xlfn.LET(_xlpm.d,UPPER(TRIM(CLEAN(SUBSTITUTE(F3187,CHAR(160),"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88" spans="2:11" x14ac:dyDescent="0.25">
      <c r="B3188" s="21">
        <v>46108</v>
      </c>
      <c r="C3188" s="2" t="s">
        <v>1</v>
      </c>
      <c r="D3188" s="2" t="s">
        <v>2289</v>
      </c>
      <c r="E3188" s="2" t="s">
        <v>202</v>
      </c>
      <c r="F3188" s="2" t="s">
        <v>1416</v>
      </c>
      <c r="G3188" s="5">
        <v>-32</v>
      </c>
      <c r="H3188" s="5">
        <v>22.4</v>
      </c>
      <c r="I3188" s="5">
        <v>-716.8</v>
      </c>
      <c r="J3188" s="5">
        <v>-539813.66000000015</v>
      </c>
      <c r="K3188" s="5" t="str" cm="1">
        <f t="array" ref="K3188">_xlfn.LET(_xlpm.d,UPPER(TRIM(CLEAN(SUBSTITUTE(F3188,CHAR(160),"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89" spans="2:11" x14ac:dyDescent="0.25">
      <c r="B3189" s="21">
        <v>46108</v>
      </c>
      <c r="C3189" s="2" t="s">
        <v>1</v>
      </c>
      <c r="D3189" s="2" t="s">
        <v>2290</v>
      </c>
      <c r="E3189" s="2" t="s">
        <v>829</v>
      </c>
      <c r="F3189" s="2" t="s">
        <v>1416</v>
      </c>
      <c r="G3189" s="5">
        <v>-22</v>
      </c>
      <c r="H3189" s="5">
        <v>22.4</v>
      </c>
      <c r="I3189" s="5">
        <v>-492.8</v>
      </c>
      <c r="J3189" s="5">
        <v>-540306.4600000002</v>
      </c>
      <c r="K3189" s="5" t="str" cm="1">
        <f t="array" ref="K3189">_xlfn.LET(_xlpm.d,UPPER(TRIM(CLEAN(SUBSTITUTE(F3189,CHAR(160),"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90" spans="2:11" x14ac:dyDescent="0.25">
      <c r="B3190" s="21">
        <v>46108</v>
      </c>
      <c r="C3190" s="2" t="s">
        <v>1</v>
      </c>
      <c r="D3190" s="2" t="s">
        <v>2291</v>
      </c>
      <c r="E3190" s="2" t="s">
        <v>24</v>
      </c>
      <c r="F3190" s="2" t="s">
        <v>1416</v>
      </c>
      <c r="G3190" s="5">
        <v>-40</v>
      </c>
      <c r="H3190" s="5">
        <v>22.4</v>
      </c>
      <c r="I3190" s="5">
        <v>-896</v>
      </c>
      <c r="J3190" s="5">
        <v>-541202.4600000002</v>
      </c>
      <c r="K3190" s="5" t="str" cm="1">
        <f t="array" ref="K3190">_xlfn.LET(_xlpm.d,UPPER(TRIM(CLEAN(SUBSTITUTE(F3190,CHAR(160),"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91" spans="2:11" x14ac:dyDescent="0.25">
      <c r="B3191" s="21">
        <v>46108</v>
      </c>
      <c r="C3191" s="2" t="s">
        <v>1</v>
      </c>
      <c r="D3191" s="2" t="s">
        <v>117</v>
      </c>
      <c r="E3191" s="2" t="s">
        <v>82</v>
      </c>
      <c r="F3191" s="2" t="s">
        <v>1416</v>
      </c>
      <c r="G3191" s="5">
        <v>-30</v>
      </c>
      <c r="H3191" s="5">
        <v>22.4</v>
      </c>
      <c r="I3191" s="5">
        <v>-672</v>
      </c>
      <c r="J3191" s="5">
        <v>-541874.4600000002</v>
      </c>
      <c r="K3191" s="5" t="str" cm="1">
        <f t="array" ref="K3191">_xlfn.LET(_xlpm.d,UPPER(TRIM(CLEAN(SUBSTITUTE(F3191,CHAR(160),"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92" spans="2:11" x14ac:dyDescent="0.25">
      <c r="B3192" s="21">
        <v>46108</v>
      </c>
      <c r="C3192" s="2" t="s">
        <v>1</v>
      </c>
      <c r="D3192" s="2" t="s">
        <v>118</v>
      </c>
      <c r="E3192" s="2" t="s">
        <v>110</v>
      </c>
      <c r="F3192" s="2" t="s">
        <v>1416</v>
      </c>
      <c r="G3192" s="5">
        <v>-24</v>
      </c>
      <c r="H3192" s="5">
        <v>22.4</v>
      </c>
      <c r="I3192" s="5">
        <v>-537.6</v>
      </c>
      <c r="J3192" s="5">
        <v>-542412.06000000017</v>
      </c>
      <c r="K3192" s="5" t="str" cm="1">
        <f t="array" ref="K3192">_xlfn.LET(_xlpm.d,UPPER(TRIM(CLEAN(SUBSTITUTE(F3192,CHAR(160),"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93" spans="2:11" x14ac:dyDescent="0.25">
      <c r="B3193" s="21">
        <v>46108</v>
      </c>
      <c r="C3193" s="2" t="s">
        <v>1</v>
      </c>
      <c r="D3193" s="2" t="s">
        <v>2292</v>
      </c>
      <c r="E3193" s="2" t="s">
        <v>72</v>
      </c>
      <c r="F3193" s="2" t="s">
        <v>1416</v>
      </c>
      <c r="G3193" s="5">
        <v>-3</v>
      </c>
      <c r="H3193" s="5">
        <v>22.4</v>
      </c>
      <c r="I3193" s="5">
        <v>-67.2</v>
      </c>
      <c r="J3193" s="5">
        <v>-542479.26000000013</v>
      </c>
      <c r="K3193" s="5" t="str" cm="1">
        <f t="array" ref="K3193">_xlfn.LET(_xlpm.d,UPPER(TRIM(CLEAN(SUBSTITUTE(F3193,CHAR(160),"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94" spans="2:11" x14ac:dyDescent="0.25">
      <c r="B3194" s="21">
        <v>46111</v>
      </c>
      <c r="C3194" s="2" t="s">
        <v>1</v>
      </c>
      <c r="D3194" s="2" t="s">
        <v>119</v>
      </c>
      <c r="E3194" s="2" t="s">
        <v>76</v>
      </c>
      <c r="F3194" s="2" t="s">
        <v>1416</v>
      </c>
      <c r="G3194" s="5">
        <v>-106</v>
      </c>
      <c r="H3194" s="5">
        <v>22.4</v>
      </c>
      <c r="I3194" s="5">
        <v>-2374.4</v>
      </c>
      <c r="J3194" s="5">
        <v>-544853.66000000015</v>
      </c>
      <c r="K3194" s="5" t="str" cm="1">
        <f t="array" ref="K3194">_xlfn.LET(_xlpm.d,UPPER(TRIM(CLEAN(SUBSTITUTE(F3194,CHAR(160),"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95" spans="2:11" x14ac:dyDescent="0.25">
      <c r="B3195" s="21">
        <v>46111</v>
      </c>
      <c r="C3195" s="2" t="s">
        <v>1</v>
      </c>
      <c r="D3195" s="2" t="s">
        <v>2293</v>
      </c>
      <c r="E3195" s="2" t="s">
        <v>1384</v>
      </c>
      <c r="F3195" s="2" t="s">
        <v>1393</v>
      </c>
      <c r="G3195" s="5">
        <v>-80</v>
      </c>
      <c r="H3195" s="5">
        <v>17</v>
      </c>
      <c r="I3195" s="5">
        <v>-1360</v>
      </c>
      <c r="J3195" s="5">
        <v>-546213.66000000015</v>
      </c>
      <c r="K3195" s="5" t="str" cm="1">
        <f t="array" ref="K3195">_xlfn.LET(_xlpm.d,UPPER(TRIM(CLEAN(SUBSTITUTE(F3195,CHAR(160),"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96" spans="2:11" x14ac:dyDescent="0.25">
      <c r="B3196" s="21">
        <v>46111</v>
      </c>
      <c r="C3196" s="2" t="s">
        <v>1</v>
      </c>
      <c r="D3196" s="2" t="s">
        <v>2294</v>
      </c>
      <c r="E3196" s="2" t="s">
        <v>791</v>
      </c>
      <c r="F3196" s="2" t="s">
        <v>1416</v>
      </c>
      <c r="G3196" s="5">
        <v>-1</v>
      </c>
      <c r="H3196" s="5">
        <v>22.4</v>
      </c>
      <c r="I3196" s="5">
        <v>-22.4</v>
      </c>
      <c r="J3196" s="5">
        <v>-546236.06000000017</v>
      </c>
      <c r="K3196" s="5" t="str" cm="1">
        <f t="array" ref="K3196">_xlfn.LET(_xlpm.d,UPPER(TRIM(CLEAN(SUBSTITUTE(F3196,CHAR(160),"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97" spans="2:11" x14ac:dyDescent="0.25">
      <c r="B3197" s="21">
        <v>46112</v>
      </c>
      <c r="C3197" s="2" t="s">
        <v>1</v>
      </c>
      <c r="D3197" s="2" t="s">
        <v>2295</v>
      </c>
      <c r="E3197" s="2" t="s">
        <v>3</v>
      </c>
      <c r="F3197" s="2" t="s">
        <v>1393</v>
      </c>
      <c r="G3197" s="5">
        <v>-6</v>
      </c>
      <c r="H3197" s="5">
        <v>21.2</v>
      </c>
      <c r="I3197" s="5">
        <v>-127.2</v>
      </c>
      <c r="J3197" s="5">
        <v>-546363.26000000013</v>
      </c>
      <c r="K3197" s="5" t="str" cm="1">
        <f t="array" ref="K3197">_xlfn.LET(_xlpm.d,UPPER(TRIM(CLEAN(SUBSTITUTE(F3197,CHAR(160),"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98" spans="2:11" x14ac:dyDescent="0.25">
      <c r="B3198" s="21">
        <v>46112</v>
      </c>
      <c r="C3198" s="2" t="s">
        <v>1</v>
      </c>
      <c r="D3198" s="2" t="s">
        <v>48</v>
      </c>
      <c r="E3198" s="2" t="s">
        <v>49</v>
      </c>
      <c r="F3198" s="2" t="s">
        <v>1416</v>
      </c>
      <c r="G3198" s="5">
        <v>-1</v>
      </c>
      <c r="H3198" s="5">
        <v>22.4</v>
      </c>
      <c r="I3198" s="5">
        <v>-22.4</v>
      </c>
      <c r="J3198" s="5">
        <v>-546385.66000000015</v>
      </c>
      <c r="K3198" s="5" t="str" cm="1">
        <f t="array" ref="K3198">_xlfn.LET(_xlpm.d,UPPER(TRIM(CLEAN(SUBSTITUTE(F3198,CHAR(160),"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199" spans="2:11" x14ac:dyDescent="0.25">
      <c r="B3199" s="21">
        <v>46112</v>
      </c>
      <c r="C3199" s="2" t="s">
        <v>1</v>
      </c>
      <c r="D3199" s="2" t="s">
        <v>2296</v>
      </c>
      <c r="E3199" s="2" t="s">
        <v>27</v>
      </c>
      <c r="F3199" s="2" t="s">
        <v>1416</v>
      </c>
      <c r="G3199" s="5">
        <v>-14</v>
      </c>
      <c r="H3199" s="5">
        <v>22.4</v>
      </c>
      <c r="I3199" s="5">
        <v>-313.60000000000002</v>
      </c>
      <c r="J3199" s="5">
        <v>-546699.26000000013</v>
      </c>
      <c r="K3199" s="5" t="str" cm="1">
        <f t="array" ref="K3199">_xlfn.LET(_xlpm.d,UPPER(TRIM(CLEAN(SUBSTITUTE(F3199,CHAR(160),"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00" spans="2:11" x14ac:dyDescent="0.25">
      <c r="B3200" s="21">
        <v>46112</v>
      </c>
      <c r="C3200" s="2" t="s">
        <v>1</v>
      </c>
      <c r="D3200" s="2" t="s">
        <v>2297</v>
      </c>
      <c r="E3200" s="2" t="s">
        <v>60</v>
      </c>
      <c r="F3200" s="2" t="s">
        <v>1416</v>
      </c>
      <c r="G3200" s="5">
        <v>-8</v>
      </c>
      <c r="H3200" s="5">
        <v>22.4</v>
      </c>
      <c r="I3200" s="5">
        <v>-179.2</v>
      </c>
      <c r="J3200" s="5">
        <v>-546878.46000000008</v>
      </c>
      <c r="K3200" s="5" t="str" cm="1">
        <f t="array" ref="K3200">_xlfn.LET(_xlpm.d,UPPER(TRIM(CLEAN(SUBSTITUTE(F3200,CHAR(160),"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01" spans="1:11" x14ac:dyDescent="0.25">
      <c r="B3201" s="21">
        <v>46112</v>
      </c>
      <c r="C3201" s="2" t="s">
        <v>1</v>
      </c>
      <c r="D3201" s="2" t="s">
        <v>2298</v>
      </c>
      <c r="E3201" s="2" t="s">
        <v>89</v>
      </c>
      <c r="F3201" s="2" t="s">
        <v>1416</v>
      </c>
      <c r="G3201" s="5">
        <v>-26</v>
      </c>
      <c r="H3201" s="5">
        <v>22.4</v>
      </c>
      <c r="I3201" s="5">
        <v>-582.4</v>
      </c>
      <c r="J3201" s="5">
        <v>-547460.8600000001</v>
      </c>
      <c r="K3201" s="5" t="str" cm="1">
        <f t="array" ref="K3201">_xlfn.LET(_xlpm.d,UPPER(TRIM(CLEAN(SUBSTITUTE(F3201,CHAR(160),"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02" spans="1:11" x14ac:dyDescent="0.25">
      <c r="B3202" s="21">
        <v>46112</v>
      </c>
      <c r="C3202" s="2" t="s">
        <v>1</v>
      </c>
      <c r="D3202" s="2" t="s">
        <v>2299</v>
      </c>
      <c r="E3202" s="2" t="s">
        <v>92</v>
      </c>
      <c r="F3202" s="2" t="s">
        <v>1416</v>
      </c>
      <c r="G3202" s="5">
        <v>-22</v>
      </c>
      <c r="H3202" s="5">
        <v>22.4</v>
      </c>
      <c r="I3202" s="5">
        <v>-492.8</v>
      </c>
      <c r="J3202" s="5">
        <v>-547953.66000000015</v>
      </c>
      <c r="K3202" s="5" t="str" cm="1">
        <f t="array" ref="K3202">_xlfn.LET(_xlpm.d,UPPER(TRIM(CLEAN(SUBSTITUTE(F3202,CHAR(160),"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03" spans="1:11" x14ac:dyDescent="0.25">
      <c r="B3203" s="21">
        <v>46112</v>
      </c>
      <c r="C3203" s="2" t="s">
        <v>1</v>
      </c>
      <c r="D3203" s="2" t="s">
        <v>2300</v>
      </c>
      <c r="E3203" s="2" t="s">
        <v>403</v>
      </c>
      <c r="F3203" s="2" t="s">
        <v>1416</v>
      </c>
      <c r="G3203" s="5">
        <v>-20</v>
      </c>
      <c r="H3203" s="5">
        <v>22.4</v>
      </c>
      <c r="I3203" s="5">
        <v>-448</v>
      </c>
      <c r="J3203" s="5">
        <v>-548401.66000000015</v>
      </c>
      <c r="K3203" s="5" t="str" cm="1">
        <f t="array" ref="K3203">_xlfn.LET(_xlpm.d,UPPER(TRIM(CLEAN(SUBSTITUTE(F3203,CHAR(160),"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04" spans="1:11" x14ac:dyDescent="0.25">
      <c r="B3204" s="21">
        <v>46112</v>
      </c>
      <c r="C3204" s="2" t="s">
        <v>1</v>
      </c>
      <c r="D3204" s="2" t="s">
        <v>734</v>
      </c>
      <c r="E3204" s="2" t="s">
        <v>32</v>
      </c>
      <c r="F3204" s="2" t="s">
        <v>1416</v>
      </c>
      <c r="G3204" s="5">
        <v>-19</v>
      </c>
      <c r="H3204" s="5">
        <v>22.4</v>
      </c>
      <c r="I3204" s="5">
        <v>-425.6</v>
      </c>
      <c r="J3204" s="5">
        <v>-548827.26000000013</v>
      </c>
      <c r="K3204" s="5" t="str" cm="1">
        <f t="array" ref="K3204">_xlfn.LET(_xlpm.d,UPPER(TRIM(CLEAN(SUBSTITUTE(F3204,CHAR(160),"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05" spans="1:11" x14ac:dyDescent="0.25">
      <c r="B3205" s="21">
        <v>46112</v>
      </c>
      <c r="C3205" s="2" t="s">
        <v>1</v>
      </c>
      <c r="D3205" s="2" t="s">
        <v>2301</v>
      </c>
      <c r="E3205" s="2" t="s">
        <v>14</v>
      </c>
      <c r="F3205" s="2" t="s">
        <v>1416</v>
      </c>
      <c r="G3205" s="5">
        <v>-40</v>
      </c>
      <c r="H3205" s="5">
        <v>22.4</v>
      </c>
      <c r="I3205" s="5">
        <v>-896</v>
      </c>
      <c r="J3205" s="5">
        <v>-549723.26000000013</v>
      </c>
      <c r="K3205" s="5" t="str" cm="1">
        <f t="array" ref="K3205">_xlfn.LET(_xlpm.d,UPPER(TRIM(CLEAN(SUBSTITUTE(F3205,CHAR(160),"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06" spans="1:11" x14ac:dyDescent="0.25">
      <c r="B3206" s="21">
        <v>46112</v>
      </c>
      <c r="C3206" s="2" t="s">
        <v>1</v>
      </c>
      <c r="D3206" s="2" t="s">
        <v>2302</v>
      </c>
      <c r="E3206" s="2" t="s">
        <v>35</v>
      </c>
      <c r="F3206" s="2" t="s">
        <v>1416</v>
      </c>
      <c r="G3206" s="5">
        <v>-43</v>
      </c>
      <c r="H3206" s="5">
        <v>22.4</v>
      </c>
      <c r="I3206" s="5">
        <v>-963.2</v>
      </c>
      <c r="J3206" s="5">
        <v>-550686.46000000008</v>
      </c>
      <c r="K3206" s="5" t="str" cm="1">
        <f t="array" ref="K3206">_xlfn.LET(_xlpm.d,UPPER(TRIM(CLEAN(SUBSTITUTE(F3206,CHAR(160),"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07" spans="1:11" x14ac:dyDescent="0.25">
      <c r="A3207" s="11" t="s">
        <v>2303</v>
      </c>
      <c r="G3207" s="6">
        <v>-25456</v>
      </c>
      <c r="I3207" s="7">
        <v>-550686.46000000008</v>
      </c>
      <c r="K3207" s="5" t="str" cm="1">
        <f t="array" ref="K3207">_xlfn.LET(_xlpm.d,UPPER(TRIM(CLEAN(SUBSTITUTE(F3207,CHAR(160),"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08" spans="1:11" x14ac:dyDescent="0.25">
      <c r="A3208" s="10" t="s">
        <v>2304</v>
      </c>
      <c r="K3208" s="5" t="str" cm="1">
        <f t="array" ref="K3208">_xlfn.LET(_xlpm.d,UPPER(TRIM(CLEAN(SUBSTITUTE(F3208,CHAR(160),"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09" spans="1:11" x14ac:dyDescent="0.25">
      <c r="B3209" s="21">
        <v>45663</v>
      </c>
      <c r="C3209" s="2" t="s">
        <v>1</v>
      </c>
      <c r="D3209" s="2" t="s">
        <v>2305</v>
      </c>
      <c r="E3209" s="2" t="s">
        <v>1530</v>
      </c>
      <c r="F3209" s="2" t="s">
        <v>2304</v>
      </c>
      <c r="G3209" s="5">
        <v>-11</v>
      </c>
      <c r="H3209" s="5">
        <v>19.989999999999998</v>
      </c>
      <c r="I3209" s="5">
        <v>-219.89</v>
      </c>
      <c r="J3209" s="5">
        <v>-219.89</v>
      </c>
      <c r="K3209" s="5" t="str" cm="1">
        <f t="array" ref="K3209">_xlfn.LET(_xlpm.d,UPPER(TRIM(CLEAN(SUBSTITUTE(F3209,CHAR(160),"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10" spans="1:11" x14ac:dyDescent="0.25">
      <c r="B3210" s="21">
        <v>45716</v>
      </c>
      <c r="C3210" s="2" t="s">
        <v>1</v>
      </c>
      <c r="D3210" s="2" t="s">
        <v>1385</v>
      </c>
      <c r="E3210" s="2" t="s">
        <v>321</v>
      </c>
      <c r="F3210" s="2" t="s">
        <v>2304</v>
      </c>
      <c r="G3210" s="5">
        <v>-1</v>
      </c>
      <c r="H3210" s="5">
        <v>19.989999999999998</v>
      </c>
      <c r="I3210" s="5">
        <v>-19.989999999999998</v>
      </c>
      <c r="J3210" s="5">
        <v>-239.88</v>
      </c>
      <c r="K3210" s="5" t="str" cm="1">
        <f t="array" ref="K3210">_xlfn.LET(_xlpm.d,UPPER(TRIM(CLEAN(SUBSTITUTE(F3210,CHAR(160),"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11" spans="1:11" x14ac:dyDescent="0.25">
      <c r="B3211" s="21">
        <v>45728</v>
      </c>
      <c r="C3211" s="2" t="s">
        <v>1</v>
      </c>
      <c r="D3211" s="2" t="s">
        <v>2306</v>
      </c>
      <c r="E3211" s="2" t="s">
        <v>321</v>
      </c>
      <c r="F3211" s="2" t="s">
        <v>2304</v>
      </c>
      <c r="G3211" s="5">
        <v>-7</v>
      </c>
      <c r="H3211" s="5">
        <v>19.989999999999998</v>
      </c>
      <c r="I3211" s="5">
        <v>-139.93</v>
      </c>
      <c r="J3211" s="5">
        <v>-379.81</v>
      </c>
      <c r="K3211" s="5" t="str" cm="1">
        <f t="array" ref="K3211">_xlfn.LET(_xlpm.d,UPPER(TRIM(CLEAN(SUBSTITUTE(F3211,CHAR(160),"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12" spans="1:11" x14ac:dyDescent="0.25">
      <c r="B3212" s="21">
        <v>45747</v>
      </c>
      <c r="C3212" s="2" t="s">
        <v>1</v>
      </c>
      <c r="D3212" s="2" t="s">
        <v>2307</v>
      </c>
      <c r="E3212" s="2" t="s">
        <v>1384</v>
      </c>
      <c r="F3212" s="2" t="s">
        <v>2304</v>
      </c>
      <c r="G3212" s="5">
        <v>-8</v>
      </c>
      <c r="H3212" s="5">
        <v>19.989999999999998</v>
      </c>
      <c r="I3212" s="5">
        <v>-159.91999999999999</v>
      </c>
      <c r="J3212" s="5">
        <v>-539.73</v>
      </c>
      <c r="K3212" s="5" t="str" cm="1">
        <f t="array" ref="K3212">_xlfn.LET(_xlpm.d,UPPER(TRIM(CLEAN(SUBSTITUTE(F3212,CHAR(160),"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13" spans="1:11" x14ac:dyDescent="0.25">
      <c r="B3213" s="21">
        <v>45849</v>
      </c>
      <c r="C3213" s="2" t="s">
        <v>1</v>
      </c>
      <c r="D3213" s="2" t="s">
        <v>1386</v>
      </c>
      <c r="E3213" s="2" t="s">
        <v>321</v>
      </c>
      <c r="F3213" s="2" t="s">
        <v>2304</v>
      </c>
      <c r="G3213" s="5">
        <v>-3</v>
      </c>
      <c r="H3213" s="5">
        <v>19.989999999999998</v>
      </c>
      <c r="I3213" s="5">
        <v>-59.97</v>
      </c>
      <c r="J3213" s="5">
        <v>-599.70000000000005</v>
      </c>
      <c r="K3213" s="5" t="str" cm="1">
        <f t="array" ref="K3213">_xlfn.LET(_xlpm.d,UPPER(TRIM(CLEAN(SUBSTITUTE(F3213,CHAR(160),"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14" spans="1:11" x14ac:dyDescent="0.25">
      <c r="B3214" s="21">
        <v>45912</v>
      </c>
      <c r="C3214" s="2" t="s">
        <v>1</v>
      </c>
      <c r="D3214" s="2" t="s">
        <v>2308</v>
      </c>
      <c r="E3214" s="2" t="s">
        <v>321</v>
      </c>
      <c r="F3214" s="2" t="s">
        <v>2304</v>
      </c>
      <c r="G3214" s="5">
        <v>-1</v>
      </c>
      <c r="H3214" s="5">
        <v>21.2</v>
      </c>
      <c r="I3214" s="5">
        <v>-21.2</v>
      </c>
      <c r="J3214" s="5">
        <v>-620.90000000000009</v>
      </c>
      <c r="K3214" s="5" t="str" cm="1">
        <f t="array" ref="K3214">_xlfn.LET(_xlpm.d,UPPER(TRIM(CLEAN(SUBSTITUTE(F3214,CHAR(160),"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15" spans="1:11" x14ac:dyDescent="0.25">
      <c r="A3215" s="11" t="s">
        <v>2309</v>
      </c>
      <c r="G3215" s="6">
        <v>-31</v>
      </c>
      <c r="I3215" s="8">
        <f>I3209+I3210+I3211+I3212+I3213+I3214</f>
        <v>-620.90000000000009</v>
      </c>
      <c r="K3215" s="5" t="str" cm="1">
        <f t="array" ref="K3215">_xlfn.LET(_xlpm.d,UPPER(TRIM(CLEAN(SUBSTITUTE(F3215,CHAR(160),"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16" spans="1:11" x14ac:dyDescent="0.25">
      <c r="A3216" s="10" t="s">
        <v>2310</v>
      </c>
      <c r="K3216" s="5" t="str" cm="1">
        <f t="array" ref="K3216">_xlfn.LET(_xlpm.d,UPPER(TRIM(CLEAN(SUBSTITUTE(F3216,CHAR(160),"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17" spans="1:11" x14ac:dyDescent="0.25">
      <c r="B3217" s="21">
        <v>45890</v>
      </c>
      <c r="C3217" s="2" t="s">
        <v>1</v>
      </c>
      <c r="D3217" s="2" t="s">
        <v>2311</v>
      </c>
      <c r="E3217" s="2" t="s">
        <v>324</v>
      </c>
      <c r="F3217" s="2" t="s">
        <v>2310</v>
      </c>
      <c r="G3217" s="5">
        <v>-7</v>
      </c>
      <c r="H3217" s="5">
        <v>21.2</v>
      </c>
      <c r="I3217" s="5">
        <v>-148.4</v>
      </c>
      <c r="J3217" s="5">
        <v>-148.4</v>
      </c>
      <c r="K3217" s="5" t="str" cm="1">
        <f t="array" ref="K3217">_xlfn.LET(_xlpm.d,UPPER(TRIM(CLEAN(SUBSTITUTE(F3217,CHAR(160),"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18" spans="1:11" x14ac:dyDescent="0.25">
      <c r="A3218" s="11" t="s">
        <v>2312</v>
      </c>
      <c r="G3218" s="6">
        <v>-7</v>
      </c>
      <c r="I3218" s="8">
        <f>I3217</f>
        <v>-148.4</v>
      </c>
      <c r="K3218" s="5" t="str" cm="1">
        <f t="array" ref="K3218">_xlfn.LET(_xlpm.d,UPPER(TRIM(CLEAN(SUBSTITUTE(F3218,CHAR(160),"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19" spans="1:11" x14ac:dyDescent="0.25">
      <c r="A3219" s="10" t="s">
        <v>2313</v>
      </c>
      <c r="K3219" s="5" t="str" cm="1">
        <f t="array" ref="K3219">_xlfn.LET(_xlpm.d,UPPER(TRIM(CLEAN(SUBSTITUTE(F3219,CHAR(160),"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20" spans="1:11" x14ac:dyDescent="0.25">
      <c r="B3220" s="21">
        <v>45863</v>
      </c>
      <c r="C3220" s="2" t="s">
        <v>1</v>
      </c>
      <c r="D3220" s="2" t="s">
        <v>2314</v>
      </c>
      <c r="E3220" s="2" t="s">
        <v>321</v>
      </c>
      <c r="F3220" s="2" t="s">
        <v>2313</v>
      </c>
      <c r="G3220" s="5">
        <v>-6</v>
      </c>
      <c r="H3220" s="5">
        <v>19.989999999999998</v>
      </c>
      <c r="I3220" s="5">
        <v>-119.94</v>
      </c>
      <c r="J3220" s="5">
        <v>-119.94</v>
      </c>
      <c r="K3220" s="5" t="str" cm="1">
        <f t="array" ref="K3220">_xlfn.LET(_xlpm.d,UPPER(TRIM(CLEAN(SUBSTITUTE(F3220,CHAR(160),"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21" spans="1:11" x14ac:dyDescent="0.25">
      <c r="A3221" s="11" t="s">
        <v>2315</v>
      </c>
      <c r="G3221" s="6">
        <v>-6</v>
      </c>
      <c r="I3221" s="8">
        <f>I3220</f>
        <v>-119.94</v>
      </c>
      <c r="K3221" s="5" t="str" cm="1">
        <f t="array" ref="K3221">_xlfn.LET(_xlpm.d,UPPER(TRIM(CLEAN(SUBSTITUTE(F3221,CHAR(160),"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22" spans="1:11" x14ac:dyDescent="0.25">
      <c r="A3222" s="10" t="s">
        <v>2316</v>
      </c>
      <c r="K3222" s="5" t="str" cm="1">
        <f t="array" ref="K3222">_xlfn.LET(_xlpm.d,UPPER(TRIM(CLEAN(SUBSTITUTE(F3222,CHAR(160),"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23" spans="1:11" x14ac:dyDescent="0.25">
      <c r="B3223" s="21">
        <v>45689</v>
      </c>
      <c r="C3223" s="2" t="s">
        <v>1</v>
      </c>
      <c r="D3223" s="2" t="s">
        <v>1504</v>
      </c>
      <c r="E3223" s="2" t="s">
        <v>5</v>
      </c>
      <c r="F3223" s="2" t="s">
        <v>2316</v>
      </c>
      <c r="G3223" s="5">
        <v>-13</v>
      </c>
      <c r="H3223" s="5">
        <v>19.989999999999998</v>
      </c>
      <c r="I3223" s="5">
        <v>-259.87</v>
      </c>
      <c r="J3223" s="5">
        <v>-259.87</v>
      </c>
      <c r="K3223" s="5" t="str" cm="1">
        <f t="array" ref="K3223">_xlfn.LET(_xlpm.d,UPPER(TRIM(CLEAN(SUBSTITUTE(F3223,CHAR(160),"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24" spans="1:11" x14ac:dyDescent="0.25">
      <c r="B3224" s="21">
        <v>45712</v>
      </c>
      <c r="C3224" s="2" t="s">
        <v>1</v>
      </c>
      <c r="D3224" s="2" t="s">
        <v>2317</v>
      </c>
      <c r="E3224" s="2" t="s">
        <v>1384</v>
      </c>
      <c r="F3224" s="2" t="s">
        <v>2316</v>
      </c>
      <c r="G3224" s="5">
        <v>-2</v>
      </c>
      <c r="H3224" s="5">
        <v>19.989999999999998</v>
      </c>
      <c r="I3224" s="5">
        <v>-39.979999999999997</v>
      </c>
      <c r="J3224" s="5">
        <v>-299.85000000000002</v>
      </c>
      <c r="K3224" s="5" t="str" cm="1">
        <f t="array" ref="K3224">_xlfn.LET(_xlpm.d,UPPER(TRIM(CLEAN(SUBSTITUTE(F3224,CHAR(160),"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25" spans="1:11" x14ac:dyDescent="0.25">
      <c r="B3225" s="21">
        <v>45747</v>
      </c>
      <c r="C3225" s="2" t="s">
        <v>1</v>
      </c>
      <c r="D3225" s="2" t="s">
        <v>2307</v>
      </c>
      <c r="E3225" s="2" t="s">
        <v>1384</v>
      </c>
      <c r="F3225" s="2" t="s">
        <v>2316</v>
      </c>
      <c r="G3225" s="5">
        <v>-2</v>
      </c>
      <c r="H3225" s="5">
        <v>19.989999999999998</v>
      </c>
      <c r="I3225" s="5">
        <v>-39.979999999999997</v>
      </c>
      <c r="J3225" s="5">
        <v>-339.83000000000004</v>
      </c>
      <c r="K3225" s="5" t="str" cm="1">
        <f t="array" ref="K3225">_xlfn.LET(_xlpm.d,UPPER(TRIM(CLEAN(SUBSTITUTE(F3225,CHAR(160),"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26" spans="1:11" x14ac:dyDescent="0.25">
      <c r="B3226" s="21">
        <v>45807</v>
      </c>
      <c r="C3226" s="2" t="s">
        <v>1</v>
      </c>
      <c r="D3226" s="2" t="s">
        <v>2318</v>
      </c>
      <c r="E3226" s="2" t="s">
        <v>321</v>
      </c>
      <c r="F3226" s="2" t="s">
        <v>2316</v>
      </c>
      <c r="G3226" s="5">
        <v>-9</v>
      </c>
      <c r="H3226" s="5">
        <v>19.989999999999998</v>
      </c>
      <c r="I3226" s="5">
        <v>-179.91</v>
      </c>
      <c r="J3226" s="5">
        <v>-519.74</v>
      </c>
      <c r="K3226" s="5" t="str" cm="1">
        <f t="array" ref="K3226">_xlfn.LET(_xlpm.d,UPPER(TRIM(CLEAN(SUBSTITUTE(F3226,CHAR(160),"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27" spans="1:11" x14ac:dyDescent="0.25">
      <c r="B3227" s="21">
        <v>45996</v>
      </c>
      <c r="C3227" s="2" t="s">
        <v>1</v>
      </c>
      <c r="D3227" s="2" t="s">
        <v>1193</v>
      </c>
      <c r="E3227" s="2" t="s">
        <v>143</v>
      </c>
      <c r="F3227" s="2" t="s">
        <v>2316</v>
      </c>
      <c r="G3227" s="5">
        <v>-2</v>
      </c>
      <c r="H3227" s="5">
        <v>21.2</v>
      </c>
      <c r="I3227" s="5">
        <v>-42.4</v>
      </c>
      <c r="J3227" s="5">
        <v>-562.14</v>
      </c>
      <c r="K3227" s="5" t="str" cm="1">
        <f t="array" ref="K3227">_xlfn.LET(_xlpm.d,UPPER(TRIM(CLEAN(SUBSTITUTE(F3227,CHAR(160),"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28" spans="1:11" x14ac:dyDescent="0.25">
      <c r="B3228" s="21">
        <v>46073</v>
      </c>
      <c r="C3228" s="2" t="s">
        <v>1</v>
      </c>
      <c r="D3228" s="2" t="s">
        <v>2319</v>
      </c>
      <c r="E3228" s="2" t="s">
        <v>321</v>
      </c>
      <c r="F3228" s="2" t="s">
        <v>2316</v>
      </c>
      <c r="G3228" s="5">
        <v>-9</v>
      </c>
      <c r="H3228" s="5">
        <v>21.2</v>
      </c>
      <c r="I3228" s="5">
        <v>-190.8</v>
      </c>
      <c r="J3228" s="5">
        <v>-752.94</v>
      </c>
      <c r="K3228" s="5" t="str" cm="1">
        <f t="array" ref="K3228">_xlfn.LET(_xlpm.d,UPPER(TRIM(CLEAN(SUBSTITUTE(F3228,CHAR(160),"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29" spans="1:11" x14ac:dyDescent="0.25">
      <c r="A3229" s="11" t="s">
        <v>2320</v>
      </c>
      <c r="G3229" s="6">
        <v>-37</v>
      </c>
      <c r="I3229" s="8">
        <f>I3223+I3224+I3225+I3226+I3227+I3228</f>
        <v>-752.94</v>
      </c>
      <c r="K3229" s="5" t="str" cm="1">
        <f t="array" ref="K3229">_xlfn.LET(_xlpm.d,UPPER(TRIM(CLEAN(SUBSTITUTE(F3229,CHAR(160),"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30" spans="1:11" x14ac:dyDescent="0.25">
      <c r="A3230" s="10" t="s">
        <v>2321</v>
      </c>
      <c r="K3230" s="5" t="str" cm="1">
        <f t="array" ref="K3230">_xlfn.LET(_xlpm.d,UPPER(TRIM(CLEAN(SUBSTITUTE(F3230,CHAR(160),"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31" spans="1:11" x14ac:dyDescent="0.25">
      <c r="B3231" s="21">
        <v>45663</v>
      </c>
      <c r="C3231" s="2" t="s">
        <v>1</v>
      </c>
      <c r="D3231" s="2" t="s">
        <v>2305</v>
      </c>
      <c r="E3231" s="2" t="s">
        <v>1530</v>
      </c>
      <c r="F3231" s="2" t="s">
        <v>2321</v>
      </c>
      <c r="G3231" s="5">
        <v>-1</v>
      </c>
      <c r="H3231" s="5">
        <v>19.989999999999998</v>
      </c>
      <c r="I3231" s="5">
        <v>-19.989999999999998</v>
      </c>
      <c r="J3231" s="5">
        <v>-19.989999999999998</v>
      </c>
      <c r="K3231" s="5" t="str" cm="1">
        <f t="array" ref="K3231">_xlfn.LET(_xlpm.d,UPPER(TRIM(CLEAN(SUBSTITUTE(F3231,CHAR(160),"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32" spans="1:11" x14ac:dyDescent="0.25">
      <c r="B3232" s="21">
        <v>45663</v>
      </c>
      <c r="C3232" s="2" t="s">
        <v>1</v>
      </c>
      <c r="D3232" s="2" t="s">
        <v>2322</v>
      </c>
      <c r="E3232" s="2" t="s">
        <v>1384</v>
      </c>
      <c r="F3232" s="2" t="s">
        <v>2321</v>
      </c>
      <c r="G3232" s="5">
        <v>-13</v>
      </c>
      <c r="H3232" s="5">
        <v>19.989999999999998</v>
      </c>
      <c r="I3232" s="5">
        <v>-259.87</v>
      </c>
      <c r="J3232" s="5">
        <v>-279.86</v>
      </c>
      <c r="K3232" s="5" t="str" cm="1">
        <f t="array" ref="K3232">_xlfn.LET(_xlpm.d,UPPER(TRIM(CLEAN(SUBSTITUTE(F3232,CHAR(160),"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33" spans="2:11" x14ac:dyDescent="0.25">
      <c r="B3233" s="21">
        <v>45670</v>
      </c>
      <c r="C3233" s="2" t="s">
        <v>1</v>
      </c>
      <c r="D3233" s="2" t="s">
        <v>2323</v>
      </c>
      <c r="E3233" s="2" t="s">
        <v>1384</v>
      </c>
      <c r="F3233" s="2" t="s">
        <v>2321</v>
      </c>
      <c r="G3233" s="5">
        <v>-5</v>
      </c>
      <c r="H3233" s="5">
        <v>19.989999999999998</v>
      </c>
      <c r="I3233" s="5">
        <v>-99.95</v>
      </c>
      <c r="J3233" s="5">
        <v>-379.81</v>
      </c>
      <c r="K3233" s="5" t="str" cm="1">
        <f t="array" ref="K3233">_xlfn.LET(_xlpm.d,UPPER(TRIM(CLEAN(SUBSTITUTE(F3233,CHAR(160),"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34" spans="2:11" x14ac:dyDescent="0.25">
      <c r="B3234" s="21">
        <v>45677</v>
      </c>
      <c r="C3234" s="2" t="s">
        <v>1</v>
      </c>
      <c r="D3234" s="2" t="s">
        <v>2324</v>
      </c>
      <c r="E3234" s="2" t="s">
        <v>1646</v>
      </c>
      <c r="F3234" s="2" t="s">
        <v>2321</v>
      </c>
      <c r="G3234" s="5">
        <v>-1</v>
      </c>
      <c r="H3234" s="5">
        <v>19.989999999999998</v>
      </c>
      <c r="I3234" s="5">
        <v>-19.989999999999998</v>
      </c>
      <c r="J3234" s="5">
        <v>-399.8</v>
      </c>
      <c r="K3234" s="5" t="str" cm="1">
        <f t="array" ref="K3234">_xlfn.LET(_xlpm.d,UPPER(TRIM(CLEAN(SUBSTITUTE(F3234,CHAR(160),"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35" spans="2:11" x14ac:dyDescent="0.25">
      <c r="B3235" s="21">
        <v>45677</v>
      </c>
      <c r="C3235" s="2" t="s">
        <v>1</v>
      </c>
      <c r="D3235" s="2" t="s">
        <v>2325</v>
      </c>
      <c r="E3235" s="2" t="s">
        <v>1384</v>
      </c>
      <c r="F3235" s="2" t="s">
        <v>2321</v>
      </c>
      <c r="G3235" s="5">
        <v>-3</v>
      </c>
      <c r="H3235" s="5">
        <v>19.989999999999998</v>
      </c>
      <c r="I3235" s="5">
        <v>-59.97</v>
      </c>
      <c r="J3235" s="5">
        <v>-459.77</v>
      </c>
      <c r="K3235" s="5" t="str" cm="1">
        <f t="array" ref="K3235">_xlfn.LET(_xlpm.d,UPPER(TRIM(CLEAN(SUBSTITUTE(F3235,CHAR(160),"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36" spans="2:11" x14ac:dyDescent="0.25">
      <c r="B3236" s="21">
        <v>45681</v>
      </c>
      <c r="C3236" s="2" t="s">
        <v>1</v>
      </c>
      <c r="D3236" s="2" t="s">
        <v>2326</v>
      </c>
      <c r="E3236" s="2" t="s">
        <v>321</v>
      </c>
      <c r="F3236" s="2" t="s">
        <v>2321</v>
      </c>
      <c r="G3236" s="5">
        <v>-11</v>
      </c>
      <c r="H3236" s="5">
        <v>19.989999999999998</v>
      </c>
      <c r="I3236" s="5">
        <v>-219.89</v>
      </c>
      <c r="J3236" s="5">
        <v>-679.66</v>
      </c>
      <c r="K3236" s="5" t="str" cm="1">
        <f t="array" ref="K3236">_xlfn.LET(_xlpm.d,UPPER(TRIM(CLEAN(SUBSTITUTE(F3236,CHAR(160),"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37" spans="2:11" x14ac:dyDescent="0.25">
      <c r="B3237" s="21">
        <v>45684</v>
      </c>
      <c r="C3237" s="2" t="s">
        <v>1</v>
      </c>
      <c r="D3237" s="2" t="s">
        <v>2327</v>
      </c>
      <c r="E3237" s="2" t="s">
        <v>1384</v>
      </c>
      <c r="F3237" s="2" t="s">
        <v>2321</v>
      </c>
      <c r="G3237" s="5">
        <v>-1</v>
      </c>
      <c r="H3237" s="5">
        <v>19.989999999999998</v>
      </c>
      <c r="I3237" s="5">
        <v>-19.989999999999998</v>
      </c>
      <c r="J3237" s="5">
        <v>-699.65</v>
      </c>
      <c r="K3237" s="5" t="str" cm="1">
        <f t="array" ref="K3237">_xlfn.LET(_xlpm.d,UPPER(TRIM(CLEAN(SUBSTITUTE(F3237,CHAR(160),"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38" spans="2:11" x14ac:dyDescent="0.25">
      <c r="B3238" s="21">
        <v>45691</v>
      </c>
      <c r="C3238" s="2" t="s">
        <v>1</v>
      </c>
      <c r="D3238" s="2" t="s">
        <v>2328</v>
      </c>
      <c r="E3238" s="2" t="s">
        <v>1646</v>
      </c>
      <c r="F3238" s="2" t="s">
        <v>2321</v>
      </c>
      <c r="G3238" s="5">
        <v>-1</v>
      </c>
      <c r="H3238" s="5">
        <v>19.989999999999998</v>
      </c>
      <c r="I3238" s="5">
        <v>-19.989999999999998</v>
      </c>
      <c r="J3238" s="5">
        <v>-719.64</v>
      </c>
      <c r="K3238" s="5" t="str" cm="1">
        <f t="array" ref="K3238">_xlfn.LET(_xlpm.d,UPPER(TRIM(CLEAN(SUBSTITUTE(F3238,CHAR(160),"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39" spans="2:11" x14ac:dyDescent="0.25">
      <c r="B3239" s="21">
        <v>45691</v>
      </c>
      <c r="C3239" s="2" t="s">
        <v>1</v>
      </c>
      <c r="D3239" s="2" t="s">
        <v>2329</v>
      </c>
      <c r="E3239" s="2" t="s">
        <v>1384</v>
      </c>
      <c r="F3239" s="2" t="s">
        <v>2321</v>
      </c>
      <c r="G3239" s="5">
        <v>-6</v>
      </c>
      <c r="H3239" s="5">
        <v>19.989999999999998</v>
      </c>
      <c r="I3239" s="5">
        <v>-119.94</v>
      </c>
      <c r="J3239" s="5">
        <v>-839.57999999999993</v>
      </c>
      <c r="K3239" s="5" t="str" cm="1">
        <f t="array" ref="K3239">_xlfn.LET(_xlpm.d,UPPER(TRIM(CLEAN(SUBSTITUTE(F3239,CHAR(160),"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40" spans="2:11" x14ac:dyDescent="0.25">
      <c r="B3240" s="21">
        <v>45698</v>
      </c>
      <c r="C3240" s="2" t="s">
        <v>1</v>
      </c>
      <c r="D3240" s="2" t="s">
        <v>1383</v>
      </c>
      <c r="E3240" s="2" t="s">
        <v>1384</v>
      </c>
      <c r="F3240" s="2" t="s">
        <v>2321</v>
      </c>
      <c r="G3240" s="5">
        <v>-1</v>
      </c>
      <c r="H3240" s="5">
        <v>19.989999999999998</v>
      </c>
      <c r="I3240" s="5">
        <v>-19.989999999999998</v>
      </c>
      <c r="J3240" s="5">
        <v>-859.56999999999994</v>
      </c>
      <c r="K3240" s="5" t="str" cm="1">
        <f t="array" ref="K3240">_xlfn.LET(_xlpm.d,UPPER(TRIM(CLEAN(SUBSTITUTE(F3240,CHAR(160),"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41" spans="2:11" x14ac:dyDescent="0.25">
      <c r="B3241" s="21">
        <v>45712</v>
      </c>
      <c r="C3241" s="2" t="s">
        <v>1</v>
      </c>
      <c r="D3241" s="2" t="s">
        <v>2317</v>
      </c>
      <c r="E3241" s="2" t="s">
        <v>1384</v>
      </c>
      <c r="F3241" s="2" t="s">
        <v>2321</v>
      </c>
      <c r="G3241" s="5">
        <v>-4</v>
      </c>
      <c r="H3241" s="5">
        <v>19.989999999999998</v>
      </c>
      <c r="I3241" s="5">
        <v>-79.959999999999994</v>
      </c>
      <c r="J3241" s="5">
        <v>-939.53</v>
      </c>
      <c r="K3241" s="5" t="str" cm="1">
        <f t="array" ref="K3241">_xlfn.LET(_xlpm.d,UPPER(TRIM(CLEAN(SUBSTITUTE(F3241,CHAR(160),"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42" spans="2:11" x14ac:dyDescent="0.25">
      <c r="B3242" s="21">
        <v>45726</v>
      </c>
      <c r="C3242" s="2" t="s">
        <v>1</v>
      </c>
      <c r="D3242" s="2" t="s">
        <v>2330</v>
      </c>
      <c r="E3242" s="2" t="s">
        <v>1384</v>
      </c>
      <c r="F3242" s="2" t="s">
        <v>2321</v>
      </c>
      <c r="G3242" s="5">
        <v>-3</v>
      </c>
      <c r="H3242" s="5">
        <v>19.989999999999998</v>
      </c>
      <c r="I3242" s="5">
        <v>-59.97</v>
      </c>
      <c r="J3242" s="5">
        <v>-999.5</v>
      </c>
      <c r="K3242" s="5" t="str" cm="1">
        <f t="array" ref="K3242">_xlfn.LET(_xlpm.d,UPPER(TRIM(CLEAN(SUBSTITUTE(F3242,CHAR(160),"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43" spans="2:11" x14ac:dyDescent="0.25">
      <c r="B3243" s="21">
        <v>45747</v>
      </c>
      <c r="C3243" s="2" t="s">
        <v>1</v>
      </c>
      <c r="D3243" s="2" t="s">
        <v>2307</v>
      </c>
      <c r="E3243" s="2" t="s">
        <v>1384</v>
      </c>
      <c r="F3243" s="2" t="s">
        <v>2321</v>
      </c>
      <c r="G3243" s="5">
        <v>-9</v>
      </c>
      <c r="H3243" s="5">
        <v>19.989999999999998</v>
      </c>
      <c r="I3243" s="5">
        <v>-179.91</v>
      </c>
      <c r="J3243" s="5">
        <v>-1179.4100000000001</v>
      </c>
      <c r="K3243" s="5" t="str" cm="1">
        <f t="array" ref="K3243">_xlfn.LET(_xlpm.d,UPPER(TRIM(CLEAN(SUBSTITUTE(F3243,CHAR(160),"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44" spans="2:11" x14ac:dyDescent="0.25">
      <c r="B3244" s="21">
        <v>45754</v>
      </c>
      <c r="C3244" s="2" t="s">
        <v>1</v>
      </c>
      <c r="D3244" s="2" t="s">
        <v>2331</v>
      </c>
      <c r="E3244" s="2" t="s">
        <v>1384</v>
      </c>
      <c r="F3244" s="2" t="s">
        <v>2321</v>
      </c>
      <c r="G3244" s="5">
        <v>-2</v>
      </c>
      <c r="H3244" s="5">
        <v>19.989999999999998</v>
      </c>
      <c r="I3244" s="5">
        <v>-39.979999999999997</v>
      </c>
      <c r="J3244" s="5">
        <v>-1219.3900000000001</v>
      </c>
      <c r="K3244" s="5" t="str" cm="1">
        <f t="array" ref="K3244">_xlfn.LET(_xlpm.d,UPPER(TRIM(CLEAN(SUBSTITUTE(F3244,CHAR(160),"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45" spans="2:11" x14ac:dyDescent="0.25">
      <c r="B3245" s="21">
        <v>45761</v>
      </c>
      <c r="C3245" s="2" t="s">
        <v>1</v>
      </c>
      <c r="D3245" s="2" t="s">
        <v>2332</v>
      </c>
      <c r="E3245" s="2" t="s">
        <v>1384</v>
      </c>
      <c r="F3245" s="2" t="s">
        <v>2321</v>
      </c>
      <c r="G3245" s="5">
        <v>-4</v>
      </c>
      <c r="H3245" s="5">
        <v>19.989999999999998</v>
      </c>
      <c r="I3245" s="5">
        <v>-79.959999999999994</v>
      </c>
      <c r="J3245" s="5">
        <v>-1299.3500000000001</v>
      </c>
      <c r="K3245" s="5" t="str" cm="1">
        <f t="array" ref="K3245">_xlfn.LET(_xlpm.d,UPPER(TRIM(CLEAN(SUBSTITUTE(F3245,CHAR(160),"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46" spans="2:11" x14ac:dyDescent="0.25">
      <c r="B3246" s="21">
        <v>45783</v>
      </c>
      <c r="C3246" s="2" t="s">
        <v>1</v>
      </c>
      <c r="D3246" s="2" t="s">
        <v>2333</v>
      </c>
      <c r="E3246" s="2" t="s">
        <v>317</v>
      </c>
      <c r="F3246" s="2" t="s">
        <v>2321</v>
      </c>
      <c r="G3246" s="5">
        <v>-8</v>
      </c>
      <c r="H3246" s="5">
        <v>19.989999999999998</v>
      </c>
      <c r="I3246" s="5">
        <v>-159.91999999999999</v>
      </c>
      <c r="J3246" s="5">
        <v>-1459.2700000000002</v>
      </c>
      <c r="K3246" s="5" t="str" cm="1">
        <f t="array" ref="K3246">_xlfn.LET(_xlpm.d,UPPER(TRIM(CLEAN(SUBSTITUTE(F3246,CHAR(160),"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47" spans="2:11" x14ac:dyDescent="0.25">
      <c r="B3247" s="21">
        <v>45789</v>
      </c>
      <c r="C3247" s="2" t="s">
        <v>1</v>
      </c>
      <c r="D3247" s="2" t="s">
        <v>2334</v>
      </c>
      <c r="E3247" s="2" t="s">
        <v>1384</v>
      </c>
      <c r="F3247" s="2" t="s">
        <v>2321</v>
      </c>
      <c r="G3247" s="5">
        <v>-3</v>
      </c>
      <c r="H3247" s="5">
        <v>19.989999999999998</v>
      </c>
      <c r="I3247" s="5">
        <v>-59.97</v>
      </c>
      <c r="J3247" s="5">
        <v>-1519.2400000000002</v>
      </c>
      <c r="K3247" s="5" t="str" cm="1">
        <f t="array" ref="K3247">_xlfn.LET(_xlpm.d,UPPER(TRIM(CLEAN(SUBSTITUTE(F3247,CHAR(160),"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48" spans="2:11" x14ac:dyDescent="0.25">
      <c r="B3248" s="21">
        <v>45807</v>
      </c>
      <c r="C3248" s="2" t="s">
        <v>1</v>
      </c>
      <c r="D3248" s="2" t="s">
        <v>2318</v>
      </c>
      <c r="E3248" s="2" t="s">
        <v>321</v>
      </c>
      <c r="F3248" s="2" t="s">
        <v>2321</v>
      </c>
      <c r="G3248" s="5">
        <v>-1</v>
      </c>
      <c r="H3248" s="5">
        <v>19.989999999999998</v>
      </c>
      <c r="I3248" s="5">
        <v>-19.989999999999998</v>
      </c>
      <c r="J3248" s="5">
        <v>-1539.2300000000002</v>
      </c>
      <c r="K3248" s="5" t="str" cm="1">
        <f t="array" ref="K3248">_xlfn.LET(_xlpm.d,UPPER(TRIM(CLEAN(SUBSTITUTE(F3248,CHAR(160),"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49" spans="1:11" x14ac:dyDescent="0.25">
      <c r="B3249" s="21">
        <v>45810</v>
      </c>
      <c r="C3249" s="2" t="s">
        <v>1</v>
      </c>
      <c r="D3249" s="2" t="s">
        <v>2335</v>
      </c>
      <c r="E3249" s="2" t="s">
        <v>1384</v>
      </c>
      <c r="F3249" s="2" t="s">
        <v>2321</v>
      </c>
      <c r="G3249" s="5">
        <v>-3</v>
      </c>
      <c r="H3249" s="5">
        <v>19.989999999999998</v>
      </c>
      <c r="I3249" s="5">
        <v>-59.97</v>
      </c>
      <c r="J3249" s="5">
        <v>-1599.2000000000003</v>
      </c>
      <c r="K3249" s="5" t="str" cm="1">
        <f t="array" ref="K3249">_xlfn.LET(_xlpm.d,UPPER(TRIM(CLEAN(SUBSTITUTE(F3249,CHAR(160),"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50" spans="1:11" x14ac:dyDescent="0.25">
      <c r="B3250" s="21">
        <v>45831</v>
      </c>
      <c r="C3250" s="2" t="s">
        <v>1</v>
      </c>
      <c r="D3250" s="2" t="s">
        <v>2336</v>
      </c>
      <c r="E3250" s="2" t="s">
        <v>1384</v>
      </c>
      <c r="F3250" s="2" t="s">
        <v>2321</v>
      </c>
      <c r="G3250" s="5">
        <v>-3</v>
      </c>
      <c r="H3250" s="5">
        <v>19.989999999999998</v>
      </c>
      <c r="I3250" s="5">
        <v>-59.97</v>
      </c>
      <c r="J3250" s="5">
        <v>-1659.1700000000003</v>
      </c>
      <c r="K3250" s="5" t="str" cm="1">
        <f t="array" ref="K3250">_xlfn.LET(_xlpm.d,UPPER(TRIM(CLEAN(SUBSTITUTE(F3250,CHAR(160),"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51" spans="1:11" x14ac:dyDescent="0.25">
      <c r="B3251" s="21">
        <v>45852</v>
      </c>
      <c r="C3251" s="2" t="s">
        <v>1</v>
      </c>
      <c r="D3251" s="2" t="s">
        <v>2337</v>
      </c>
      <c r="E3251" s="2" t="s">
        <v>1384</v>
      </c>
      <c r="F3251" s="2" t="s">
        <v>2321</v>
      </c>
      <c r="G3251" s="5">
        <v>-10</v>
      </c>
      <c r="H3251" s="5">
        <v>19.989999999999998</v>
      </c>
      <c r="I3251" s="5">
        <v>-199.9</v>
      </c>
      <c r="J3251" s="5">
        <v>-1859.0700000000004</v>
      </c>
      <c r="K3251" s="5" t="str" cm="1">
        <f t="array" ref="K3251">_xlfn.LET(_xlpm.d,UPPER(TRIM(CLEAN(SUBSTITUTE(F3251,CHAR(160),"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52" spans="1:11" x14ac:dyDescent="0.25">
      <c r="B3252" s="21">
        <v>46038</v>
      </c>
      <c r="C3252" s="2" t="s">
        <v>1</v>
      </c>
      <c r="D3252" s="2" t="s">
        <v>2338</v>
      </c>
      <c r="E3252" s="2" t="s">
        <v>321</v>
      </c>
      <c r="F3252" s="2" t="s">
        <v>2321</v>
      </c>
      <c r="G3252" s="5">
        <v>-5</v>
      </c>
      <c r="H3252" s="5">
        <v>21.2</v>
      </c>
      <c r="I3252" s="5">
        <v>-106</v>
      </c>
      <c r="J3252" s="5">
        <v>-1965.0700000000004</v>
      </c>
      <c r="K3252" s="5" t="str" cm="1">
        <f t="array" ref="K3252">_xlfn.LET(_xlpm.d,UPPER(TRIM(CLEAN(SUBSTITUTE(F3252,CHAR(160),"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53" spans="1:11" x14ac:dyDescent="0.25">
      <c r="A3253" s="11" t="s">
        <v>2339</v>
      </c>
      <c r="G3253" s="6">
        <v>-98</v>
      </c>
      <c r="I3253" s="7">
        <f>I3231+I3232+I3233+I3234+I3235+I3236+I3237+I3238+I3239+I3240+I3241+I3242+I3243+I3244+I3245+I3246+I3247+I3248+I3249+I3250+I3251+I3252</f>
        <v>-1965.0700000000004</v>
      </c>
      <c r="K3253" s="5" t="str" cm="1">
        <f t="array" ref="K3253">_xlfn.LET(_xlpm.d,UPPER(TRIM(CLEAN(SUBSTITUTE(F3253,CHAR(160),"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54" spans="1:11" x14ac:dyDescent="0.25">
      <c r="A3254" s="10" t="s">
        <v>2340</v>
      </c>
      <c r="K3254" s="5" t="str" cm="1">
        <f t="array" ref="K3254">_xlfn.LET(_xlpm.d,UPPER(TRIM(CLEAN(SUBSTITUTE(F3254,CHAR(160),"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55" spans="1:11" x14ac:dyDescent="0.25">
      <c r="B3255" s="21">
        <v>45663</v>
      </c>
      <c r="C3255" s="2" t="s">
        <v>1</v>
      </c>
      <c r="D3255" s="2" t="s">
        <v>2322</v>
      </c>
      <c r="E3255" s="2" t="s">
        <v>1384</v>
      </c>
      <c r="F3255" s="2" t="s">
        <v>2340</v>
      </c>
      <c r="G3255" s="5">
        <v>-1</v>
      </c>
      <c r="H3255" s="5">
        <v>19.989999999999998</v>
      </c>
      <c r="I3255" s="5">
        <v>-19.989999999999998</v>
      </c>
      <c r="J3255" s="5">
        <v>-19.989999999999998</v>
      </c>
      <c r="K3255" s="5" t="str" cm="1">
        <f t="array" ref="K3255">_xlfn.LET(_xlpm.d,UPPER(TRIM(CLEAN(SUBSTITUTE(F3255,CHAR(160),"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56" spans="1:11" x14ac:dyDescent="0.25">
      <c r="B3256" s="21">
        <v>46108</v>
      </c>
      <c r="C3256" s="2" t="s">
        <v>1</v>
      </c>
      <c r="D3256" s="2" t="s">
        <v>2341</v>
      </c>
      <c r="E3256" s="2" t="s">
        <v>321</v>
      </c>
      <c r="F3256" s="2" t="s">
        <v>2340</v>
      </c>
      <c r="G3256" s="5">
        <v>-2</v>
      </c>
      <c r="H3256" s="5">
        <v>21.2</v>
      </c>
      <c r="I3256" s="5">
        <v>-42.4</v>
      </c>
      <c r="J3256" s="5">
        <v>-62.39</v>
      </c>
      <c r="K3256" s="5" t="str" cm="1">
        <f t="array" ref="K3256">_xlfn.LET(_xlpm.d,UPPER(TRIM(CLEAN(SUBSTITUTE(F3256,CHAR(160),"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57" spans="1:11" x14ac:dyDescent="0.25">
      <c r="A3257" s="11" t="s">
        <v>2342</v>
      </c>
      <c r="G3257" s="6">
        <v>-3</v>
      </c>
      <c r="I3257" s="8">
        <f>I3255+I3256</f>
        <v>-62.39</v>
      </c>
      <c r="K3257" s="5" t="str" cm="1">
        <f t="array" ref="K3257">_xlfn.LET(_xlpm.d,UPPER(TRIM(CLEAN(SUBSTITUTE(F3257,CHAR(160),"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58" spans="1:11" x14ac:dyDescent="0.25">
      <c r="A3258" s="10" t="s">
        <v>2343</v>
      </c>
      <c r="K3258" s="5" t="str" cm="1">
        <f t="array" ref="K3258">_xlfn.LET(_xlpm.d,UPPER(TRIM(CLEAN(SUBSTITUTE(F3258,CHAR(160),"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59" spans="1:11" x14ac:dyDescent="0.25">
      <c r="B3259" s="21">
        <v>45660</v>
      </c>
      <c r="C3259" s="2" t="s">
        <v>1</v>
      </c>
      <c r="D3259" s="2" t="s">
        <v>146</v>
      </c>
      <c r="E3259" s="2" t="s">
        <v>143</v>
      </c>
      <c r="F3259" s="2" t="s">
        <v>2343</v>
      </c>
      <c r="G3259" s="5">
        <v>-1</v>
      </c>
      <c r="H3259" s="5">
        <v>19.989999999999998</v>
      </c>
      <c r="I3259" s="5">
        <v>-19.989999999999998</v>
      </c>
      <c r="J3259" s="5">
        <v>-19.989999999999998</v>
      </c>
      <c r="K3259" s="5" t="str" cm="1">
        <f t="array" ref="K3259">_xlfn.LET(_xlpm.d,UPPER(TRIM(CLEAN(SUBSTITUTE(F3259,CHAR(160),"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60" spans="1:11" x14ac:dyDescent="0.25">
      <c r="B3260" s="21">
        <v>45726</v>
      </c>
      <c r="C3260" s="2" t="s">
        <v>1</v>
      </c>
      <c r="D3260" s="2" t="s">
        <v>2330</v>
      </c>
      <c r="E3260" s="2" t="s">
        <v>1384</v>
      </c>
      <c r="F3260" s="2" t="s">
        <v>2344</v>
      </c>
      <c r="G3260" s="5">
        <v>-3</v>
      </c>
      <c r="H3260" s="5">
        <v>15.99</v>
      </c>
      <c r="I3260" s="5">
        <v>-47.97</v>
      </c>
      <c r="J3260" s="5">
        <v>-67.959999999999994</v>
      </c>
      <c r="K3260" s="5" t="str" cm="1">
        <f t="array" ref="K3260">_xlfn.LET(_xlpm.d,UPPER(TRIM(CLEAN(SUBSTITUTE(F3260,CHAR(160),"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61" spans="1:11" x14ac:dyDescent="0.25">
      <c r="B3261" s="21">
        <v>45747</v>
      </c>
      <c r="C3261" s="2" t="s">
        <v>1</v>
      </c>
      <c r="D3261" s="2" t="s">
        <v>2307</v>
      </c>
      <c r="E3261" s="2" t="s">
        <v>1384</v>
      </c>
      <c r="F3261" s="2" t="s">
        <v>2343</v>
      </c>
      <c r="G3261" s="5">
        <v>-30</v>
      </c>
      <c r="H3261" s="5">
        <v>15.99</v>
      </c>
      <c r="I3261" s="5">
        <v>-479.7</v>
      </c>
      <c r="J3261" s="5">
        <v>-547.66</v>
      </c>
      <c r="K3261" s="5" t="str" cm="1">
        <f t="array" ref="K3261">_xlfn.LET(_xlpm.d,UPPER(TRIM(CLEAN(SUBSTITUTE(F3261,CHAR(160),"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62" spans="1:11" x14ac:dyDescent="0.25">
      <c r="B3262" s="21">
        <v>45783</v>
      </c>
      <c r="C3262" s="2" t="s">
        <v>1</v>
      </c>
      <c r="D3262" s="2" t="s">
        <v>2333</v>
      </c>
      <c r="E3262" s="2" t="s">
        <v>317</v>
      </c>
      <c r="F3262" s="2" t="s">
        <v>2343</v>
      </c>
      <c r="G3262" s="5">
        <v>-13</v>
      </c>
      <c r="H3262" s="5">
        <v>15.99</v>
      </c>
      <c r="I3262" s="5">
        <v>-207.87</v>
      </c>
      <c r="J3262" s="5">
        <v>-755.53</v>
      </c>
      <c r="K3262" s="5" t="str" cm="1">
        <f t="array" ref="K3262">_xlfn.LET(_xlpm.d,UPPER(TRIM(CLEAN(SUBSTITUTE(F3262,CHAR(160),"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63" spans="1:11" x14ac:dyDescent="0.25">
      <c r="A3263" s="11" t="s">
        <v>2345</v>
      </c>
      <c r="G3263" s="6">
        <v>-47</v>
      </c>
      <c r="I3263" s="8">
        <f>I3259+I3260+I3261+I3262</f>
        <v>-755.53</v>
      </c>
      <c r="K3263" s="5" t="str" cm="1">
        <f t="array" ref="K3263">_xlfn.LET(_xlpm.d,UPPER(TRIM(CLEAN(SUBSTITUTE(F3263,CHAR(160),"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64" spans="1:11" x14ac:dyDescent="0.25">
      <c r="A3264" s="10" t="s">
        <v>2346</v>
      </c>
      <c r="K3264" s="5" t="str" cm="1">
        <f t="array" ref="K3264">_xlfn.LET(_xlpm.d,UPPER(TRIM(CLEAN(SUBSTITUTE(F3264,CHAR(160),"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65" spans="1:11" x14ac:dyDescent="0.25">
      <c r="B3265" s="21">
        <v>45663</v>
      </c>
      <c r="C3265" s="2" t="s">
        <v>1</v>
      </c>
      <c r="D3265" s="2" t="s">
        <v>2322</v>
      </c>
      <c r="E3265" s="2" t="s">
        <v>1384</v>
      </c>
      <c r="F3265" s="2" t="s">
        <v>2346</v>
      </c>
      <c r="G3265" s="5">
        <v>-1</v>
      </c>
      <c r="H3265" s="5">
        <v>19.989999999999998</v>
      </c>
      <c r="I3265" s="5">
        <v>-19.989999999999998</v>
      </c>
      <c r="J3265" s="5">
        <v>-19.989999999999998</v>
      </c>
      <c r="K3265" s="5" t="str" cm="1">
        <f t="array" ref="K3265">_xlfn.LET(_xlpm.d,UPPER(TRIM(CLEAN(SUBSTITUTE(F3265,CHAR(160),"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66" spans="1:11" x14ac:dyDescent="0.25">
      <c r="B3266" s="21">
        <v>45684</v>
      </c>
      <c r="C3266" s="2" t="s">
        <v>1</v>
      </c>
      <c r="D3266" s="2" t="s">
        <v>2327</v>
      </c>
      <c r="E3266" s="2" t="s">
        <v>1384</v>
      </c>
      <c r="F3266" s="2" t="s">
        <v>2346</v>
      </c>
      <c r="G3266" s="5">
        <v>-2</v>
      </c>
      <c r="H3266" s="5">
        <v>19.989999999999998</v>
      </c>
      <c r="I3266" s="5">
        <v>-39.979999999999997</v>
      </c>
      <c r="J3266" s="5">
        <v>-59.97</v>
      </c>
      <c r="K3266" s="5" t="str" cm="1">
        <f t="array" ref="K3266">_xlfn.LET(_xlpm.d,UPPER(TRIM(CLEAN(SUBSTITUTE(F3266,CHAR(160),"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67" spans="1:11" x14ac:dyDescent="0.25">
      <c r="B3267" s="21">
        <v>45702</v>
      </c>
      <c r="C3267" s="2" t="s">
        <v>1</v>
      </c>
      <c r="D3267" s="2" t="s">
        <v>294</v>
      </c>
      <c r="E3267" s="2" t="s">
        <v>143</v>
      </c>
      <c r="F3267" s="2" t="s">
        <v>2346</v>
      </c>
      <c r="G3267" s="5">
        <v>-1</v>
      </c>
      <c r="H3267" s="5">
        <v>19.989999999999998</v>
      </c>
      <c r="I3267" s="5">
        <v>-19.989999999999998</v>
      </c>
      <c r="J3267" s="5">
        <v>-79.959999999999994</v>
      </c>
      <c r="K3267" s="5" t="str" cm="1">
        <f t="array" ref="K3267">_xlfn.LET(_xlpm.d,UPPER(TRIM(CLEAN(SUBSTITUTE(F3267,CHAR(160),"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68" spans="1:11" x14ac:dyDescent="0.25">
      <c r="B3268" s="21">
        <v>45712</v>
      </c>
      <c r="C3268" s="2" t="s">
        <v>1</v>
      </c>
      <c r="D3268" s="2" t="s">
        <v>2317</v>
      </c>
      <c r="E3268" s="2" t="s">
        <v>1384</v>
      </c>
      <c r="F3268" s="2" t="s">
        <v>2346</v>
      </c>
      <c r="G3268" s="5">
        <v>-2</v>
      </c>
      <c r="H3268" s="5">
        <v>19.989999999999998</v>
      </c>
      <c r="I3268" s="5">
        <v>-39.979999999999997</v>
      </c>
      <c r="J3268" s="5">
        <v>-119.94</v>
      </c>
      <c r="K3268" s="5" t="str" cm="1">
        <f t="array" ref="K3268">_xlfn.LET(_xlpm.d,UPPER(TRIM(CLEAN(SUBSTITUTE(F3268,CHAR(160),"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69" spans="1:11" x14ac:dyDescent="0.25">
      <c r="B3269" s="21">
        <v>45734</v>
      </c>
      <c r="C3269" s="2" t="s">
        <v>1</v>
      </c>
      <c r="D3269" s="2" t="s">
        <v>922</v>
      </c>
      <c r="E3269" s="2" t="s">
        <v>852</v>
      </c>
      <c r="F3269" s="2" t="s">
        <v>2346</v>
      </c>
      <c r="G3269" s="5">
        <v>-10</v>
      </c>
      <c r="H3269" s="5">
        <v>19.989999999999998</v>
      </c>
      <c r="I3269" s="5">
        <v>-199.9</v>
      </c>
      <c r="J3269" s="5">
        <v>-319.84000000000003</v>
      </c>
      <c r="K3269" s="5" t="str" cm="1">
        <f t="array" ref="K3269">_xlfn.LET(_xlpm.d,UPPER(TRIM(CLEAN(SUBSTITUTE(F3269,CHAR(160),"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70" spans="1:11" x14ac:dyDescent="0.25">
      <c r="B3270" s="21">
        <v>45747</v>
      </c>
      <c r="C3270" s="2" t="s">
        <v>1</v>
      </c>
      <c r="D3270" s="2" t="s">
        <v>2307</v>
      </c>
      <c r="E3270" s="2" t="s">
        <v>1384</v>
      </c>
      <c r="F3270" s="2" t="s">
        <v>2346</v>
      </c>
      <c r="G3270" s="5">
        <v>-4</v>
      </c>
      <c r="H3270" s="5">
        <v>19.989999999999998</v>
      </c>
      <c r="I3270" s="5">
        <v>-79.959999999999994</v>
      </c>
      <c r="J3270" s="5">
        <v>-399.8</v>
      </c>
      <c r="K3270" s="5" t="str" cm="1">
        <f t="array" ref="K3270">_xlfn.LET(_xlpm.d,UPPER(TRIM(CLEAN(SUBSTITUTE(F3270,CHAR(160),"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71" spans="1:11" x14ac:dyDescent="0.25">
      <c r="B3271" s="21">
        <v>45925</v>
      </c>
      <c r="C3271" s="2" t="s">
        <v>1</v>
      </c>
      <c r="D3271" s="2" t="s">
        <v>2347</v>
      </c>
      <c r="E3271" s="2" t="s">
        <v>801</v>
      </c>
      <c r="F3271" s="2" t="s">
        <v>2346</v>
      </c>
      <c r="G3271" s="5">
        <v>-8</v>
      </c>
      <c r="H3271" s="5">
        <v>21.99</v>
      </c>
      <c r="I3271" s="5">
        <v>-175.92</v>
      </c>
      <c r="J3271" s="5">
        <v>-575.72</v>
      </c>
      <c r="K3271" s="5" t="str" cm="1">
        <f t="array" ref="K3271">_xlfn.LET(_xlpm.d,UPPER(TRIM(CLEAN(SUBSTITUTE(F3271,CHAR(160),"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72" spans="1:11" x14ac:dyDescent="0.25">
      <c r="B3272" s="21">
        <v>46002</v>
      </c>
      <c r="C3272" s="2" t="s">
        <v>1</v>
      </c>
      <c r="D3272" s="2" t="s">
        <v>2348</v>
      </c>
      <c r="E3272" s="2" t="s">
        <v>321</v>
      </c>
      <c r="F3272" s="2" t="s">
        <v>2346</v>
      </c>
      <c r="G3272" s="5">
        <v>-2</v>
      </c>
      <c r="H3272" s="5">
        <v>21.2</v>
      </c>
      <c r="I3272" s="5">
        <v>-42.4</v>
      </c>
      <c r="J3272" s="5">
        <v>-618.12</v>
      </c>
      <c r="K3272" s="5" t="str" cm="1">
        <f t="array" ref="K3272">_xlfn.LET(_xlpm.d,UPPER(TRIM(CLEAN(SUBSTITUTE(F3272,CHAR(160),"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73" spans="1:11" x14ac:dyDescent="0.25">
      <c r="B3273" s="21">
        <v>46080</v>
      </c>
      <c r="C3273" s="2" t="s">
        <v>1</v>
      </c>
      <c r="D3273" s="2" t="s">
        <v>2214</v>
      </c>
      <c r="E3273" s="2" t="s">
        <v>321</v>
      </c>
      <c r="F3273" s="2" t="s">
        <v>2346</v>
      </c>
      <c r="G3273" s="5">
        <v>-2</v>
      </c>
      <c r="H3273" s="5">
        <v>21.2</v>
      </c>
      <c r="I3273" s="5">
        <v>-42.4</v>
      </c>
      <c r="J3273" s="5">
        <v>-660.52</v>
      </c>
      <c r="K3273" s="5" t="str" cm="1">
        <f t="array" ref="K3273">_xlfn.LET(_xlpm.d,UPPER(TRIM(CLEAN(SUBSTITUTE(F3273,CHAR(160),"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74" spans="1:11" x14ac:dyDescent="0.25">
      <c r="A3274" s="11" t="s">
        <v>2349</v>
      </c>
      <c r="G3274" s="6">
        <v>-32</v>
      </c>
      <c r="I3274" s="8">
        <f>I3265+I3266+I3267+I3268+I3269+I3270+I3271+I3272+I3273</f>
        <v>-660.52</v>
      </c>
      <c r="K3274" s="5" t="str" cm="1">
        <f t="array" ref="K3274">_xlfn.LET(_xlpm.d,UPPER(TRIM(CLEAN(SUBSTITUTE(F3274,CHAR(160),"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75" spans="1:11" x14ac:dyDescent="0.25">
      <c r="A3275" s="10" t="s">
        <v>2350</v>
      </c>
      <c r="K3275" s="5" t="str" cm="1">
        <f t="array" ref="K3275">_xlfn.LET(_xlpm.d,UPPER(TRIM(CLEAN(SUBSTITUTE(F3275,CHAR(160),"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76" spans="1:11" x14ac:dyDescent="0.25">
      <c r="B3276" s="21">
        <v>45796</v>
      </c>
      <c r="C3276" s="2" t="s">
        <v>1</v>
      </c>
      <c r="D3276" s="2" t="s">
        <v>2351</v>
      </c>
      <c r="E3276" s="2" t="s">
        <v>1646</v>
      </c>
      <c r="F3276" s="2" t="s">
        <v>2350</v>
      </c>
      <c r="G3276" s="5">
        <v>-5</v>
      </c>
      <c r="H3276" s="5">
        <v>19.989999999999998</v>
      </c>
      <c r="I3276" s="5">
        <v>-99.95</v>
      </c>
      <c r="J3276" s="5">
        <v>-99.95</v>
      </c>
      <c r="K3276" s="5" t="str" cm="1">
        <f t="array" ref="K3276">_xlfn.LET(_xlpm.d,UPPER(TRIM(CLEAN(SUBSTITUTE(F3276,CHAR(160),"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77" spans="1:11" x14ac:dyDescent="0.25">
      <c r="B3277" s="21">
        <v>45884</v>
      </c>
      <c r="C3277" s="2" t="s">
        <v>1</v>
      </c>
      <c r="D3277" s="2" t="s">
        <v>2352</v>
      </c>
      <c r="E3277" s="2" t="s">
        <v>321</v>
      </c>
      <c r="F3277" s="2" t="s">
        <v>2350</v>
      </c>
      <c r="G3277" s="5">
        <v>-4</v>
      </c>
      <c r="H3277" s="5">
        <v>21.2</v>
      </c>
      <c r="I3277" s="5">
        <v>-84.8</v>
      </c>
      <c r="J3277" s="5">
        <v>-184.75</v>
      </c>
      <c r="K3277" s="5" t="str" cm="1">
        <f t="array" ref="K3277">_xlfn.LET(_xlpm.d,UPPER(TRIM(CLEAN(SUBSTITUTE(F3277,CHAR(160),"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78" spans="1:11" x14ac:dyDescent="0.25">
      <c r="A3278" s="11" t="s">
        <v>2353</v>
      </c>
      <c r="G3278" s="6">
        <v>-9</v>
      </c>
      <c r="I3278" s="8">
        <f>I3276+I3277</f>
        <v>-184.75</v>
      </c>
      <c r="K3278" s="5" t="str" cm="1">
        <f t="array" ref="K3278">_xlfn.LET(_xlpm.d,UPPER(TRIM(CLEAN(SUBSTITUTE(F3278,CHAR(160),"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79" spans="1:11" x14ac:dyDescent="0.25">
      <c r="A3279" s="10" t="s">
        <v>1584</v>
      </c>
      <c r="K3279" s="5" t="str" cm="1">
        <f t="array" ref="K3279">_xlfn.LET(_xlpm.d,UPPER(TRIM(CLEAN(SUBSTITUTE(F3279,CHAR(160),"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280" spans="1:11" x14ac:dyDescent="0.25">
      <c r="B3280" s="21">
        <v>45663</v>
      </c>
      <c r="C3280" s="2" t="s">
        <v>1</v>
      </c>
      <c r="D3280" s="2" t="s">
        <v>2305</v>
      </c>
      <c r="E3280" s="2" t="s">
        <v>1530</v>
      </c>
      <c r="F3280" s="2" t="s">
        <v>1584</v>
      </c>
      <c r="G3280" s="5">
        <v>-1</v>
      </c>
      <c r="H3280" s="5">
        <v>19.989999999999998</v>
      </c>
      <c r="I3280" s="5">
        <v>-19.989999999999998</v>
      </c>
      <c r="J3280" s="5">
        <v>-19.989999999999998</v>
      </c>
      <c r="K3280" s="5" t="str" cm="1">
        <f t="array" ref="K3280">_xlfn.LET(_xlpm.d,UPPER(TRIM(CLEAN(SUBSTITUTE(F3280,CHAR(160),"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81" spans="2:11" x14ac:dyDescent="0.25">
      <c r="B3281" s="21">
        <v>45663</v>
      </c>
      <c r="C3281" s="2" t="s">
        <v>1</v>
      </c>
      <c r="D3281" s="2" t="s">
        <v>2322</v>
      </c>
      <c r="E3281" s="2" t="s">
        <v>1384</v>
      </c>
      <c r="F3281" s="2" t="s">
        <v>1584</v>
      </c>
      <c r="G3281" s="5">
        <v>-5</v>
      </c>
      <c r="H3281" s="5">
        <v>19.989999999999998</v>
      </c>
      <c r="I3281" s="5">
        <v>-99.95</v>
      </c>
      <c r="J3281" s="5">
        <v>-119.94</v>
      </c>
      <c r="K3281" s="5" t="str" cm="1">
        <f t="array" ref="K3281">_xlfn.LET(_xlpm.d,UPPER(TRIM(CLEAN(SUBSTITUTE(F3281,CHAR(160),"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82" spans="2:11" x14ac:dyDescent="0.25">
      <c r="B3282" s="21">
        <v>45670</v>
      </c>
      <c r="C3282" s="2" t="s">
        <v>1</v>
      </c>
      <c r="D3282" s="2" t="s">
        <v>2323</v>
      </c>
      <c r="E3282" s="2" t="s">
        <v>1384</v>
      </c>
      <c r="F3282" s="2" t="s">
        <v>1584</v>
      </c>
      <c r="G3282" s="5">
        <v>-21</v>
      </c>
      <c r="H3282" s="5">
        <v>19.989999999999998</v>
      </c>
      <c r="I3282" s="5">
        <v>-419.79</v>
      </c>
      <c r="J3282" s="5">
        <v>-539.73</v>
      </c>
      <c r="K3282" s="5" t="str" cm="1">
        <f t="array" ref="K3282">_xlfn.LET(_xlpm.d,UPPER(TRIM(CLEAN(SUBSTITUTE(F3282,CHAR(160),"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83" spans="2:11" x14ac:dyDescent="0.25">
      <c r="B3283" s="21">
        <v>45674</v>
      </c>
      <c r="C3283" s="2" t="s">
        <v>1</v>
      </c>
      <c r="D3283" s="2" t="s">
        <v>846</v>
      </c>
      <c r="E3283" s="2" t="s">
        <v>143</v>
      </c>
      <c r="F3283" s="2" t="s">
        <v>1584</v>
      </c>
      <c r="G3283" s="5">
        <v>-13</v>
      </c>
      <c r="H3283" s="5">
        <v>19.989999999999998</v>
      </c>
      <c r="I3283" s="5">
        <v>-259.87</v>
      </c>
      <c r="J3283" s="5">
        <v>-799.6</v>
      </c>
      <c r="K3283" s="5" t="str" cm="1">
        <f t="array" ref="K3283">_xlfn.LET(_xlpm.d,UPPER(TRIM(CLEAN(SUBSTITUTE(F3283,CHAR(160),"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84" spans="2:11" x14ac:dyDescent="0.25">
      <c r="B3284" s="21">
        <v>45677</v>
      </c>
      <c r="C3284" s="2" t="s">
        <v>1</v>
      </c>
      <c r="D3284" s="2" t="s">
        <v>2324</v>
      </c>
      <c r="E3284" s="2" t="s">
        <v>1646</v>
      </c>
      <c r="F3284" s="2" t="s">
        <v>1584</v>
      </c>
      <c r="G3284" s="5">
        <v>-17</v>
      </c>
      <c r="H3284" s="5">
        <v>19.989999999999998</v>
      </c>
      <c r="I3284" s="5">
        <v>-339.83</v>
      </c>
      <c r="J3284" s="5">
        <v>-1139.43</v>
      </c>
      <c r="K3284" s="5" t="str" cm="1">
        <f t="array" ref="K3284">_xlfn.LET(_xlpm.d,UPPER(TRIM(CLEAN(SUBSTITUTE(F3284,CHAR(160),"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85" spans="2:11" x14ac:dyDescent="0.25">
      <c r="B3285" s="21">
        <v>45677</v>
      </c>
      <c r="C3285" s="2" t="s">
        <v>1</v>
      </c>
      <c r="D3285" s="2" t="s">
        <v>2325</v>
      </c>
      <c r="E3285" s="2" t="s">
        <v>1384</v>
      </c>
      <c r="F3285" s="2" t="s">
        <v>1584</v>
      </c>
      <c r="G3285" s="5">
        <v>-1</v>
      </c>
      <c r="H3285" s="5">
        <v>19.989999999999998</v>
      </c>
      <c r="I3285" s="5">
        <v>-19.989999999999998</v>
      </c>
      <c r="J3285" s="5">
        <v>-1159.42</v>
      </c>
      <c r="K3285" s="5" t="str" cm="1">
        <f t="array" ref="K3285">_xlfn.LET(_xlpm.d,UPPER(TRIM(CLEAN(SUBSTITUTE(F3285,CHAR(160),"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86" spans="2:11" x14ac:dyDescent="0.25">
      <c r="B3286" s="21">
        <v>45684</v>
      </c>
      <c r="C3286" s="2" t="s">
        <v>1</v>
      </c>
      <c r="D3286" s="2" t="s">
        <v>2327</v>
      </c>
      <c r="E3286" s="2" t="s">
        <v>1384</v>
      </c>
      <c r="F3286" s="2" t="s">
        <v>1584</v>
      </c>
      <c r="G3286" s="5">
        <v>-3</v>
      </c>
      <c r="H3286" s="5">
        <v>19.989999999999998</v>
      </c>
      <c r="I3286" s="5">
        <v>-59.97</v>
      </c>
      <c r="J3286" s="5">
        <v>-1219.3900000000001</v>
      </c>
      <c r="K3286" s="5" t="str" cm="1">
        <f t="array" ref="K3286">_xlfn.LET(_xlpm.d,UPPER(TRIM(CLEAN(SUBSTITUTE(F3286,CHAR(160),"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87" spans="2:11" x14ac:dyDescent="0.25">
      <c r="B3287" s="21">
        <v>45691</v>
      </c>
      <c r="C3287" s="2" t="s">
        <v>1</v>
      </c>
      <c r="D3287" s="2" t="s">
        <v>2329</v>
      </c>
      <c r="E3287" s="2" t="s">
        <v>1384</v>
      </c>
      <c r="F3287" s="2" t="s">
        <v>1584</v>
      </c>
      <c r="G3287" s="5">
        <v>-4</v>
      </c>
      <c r="H3287" s="5">
        <v>19.989999999999998</v>
      </c>
      <c r="I3287" s="5">
        <v>-79.959999999999994</v>
      </c>
      <c r="J3287" s="5">
        <v>-1299.3500000000001</v>
      </c>
      <c r="K3287" s="5" t="str" cm="1">
        <f t="array" ref="K3287">_xlfn.LET(_xlpm.d,UPPER(TRIM(CLEAN(SUBSTITUTE(F3287,CHAR(160),"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88" spans="2:11" x14ac:dyDescent="0.25">
      <c r="B3288" s="21">
        <v>45698</v>
      </c>
      <c r="C3288" s="2" t="s">
        <v>1</v>
      </c>
      <c r="D3288" s="2" t="s">
        <v>1383</v>
      </c>
      <c r="E3288" s="2" t="s">
        <v>1384</v>
      </c>
      <c r="F3288" s="2" t="s">
        <v>1584</v>
      </c>
      <c r="G3288" s="5">
        <v>-12</v>
      </c>
      <c r="H3288" s="5">
        <v>19.989999999999998</v>
      </c>
      <c r="I3288" s="5">
        <v>-239.88</v>
      </c>
      <c r="J3288" s="5">
        <v>-1539.23</v>
      </c>
      <c r="K3288" s="5" t="str" cm="1">
        <f t="array" ref="K3288">_xlfn.LET(_xlpm.d,UPPER(TRIM(CLEAN(SUBSTITUTE(F3288,CHAR(160),"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89" spans="2:11" x14ac:dyDescent="0.25">
      <c r="B3289" s="21">
        <v>45700</v>
      </c>
      <c r="C3289" s="2" t="s">
        <v>1</v>
      </c>
      <c r="D3289" s="2" t="s">
        <v>2354</v>
      </c>
      <c r="E3289" s="2" t="s">
        <v>1384</v>
      </c>
      <c r="F3289" s="2" t="s">
        <v>1584</v>
      </c>
      <c r="G3289" s="5">
        <v>-2</v>
      </c>
      <c r="H3289" s="5">
        <v>19.989999999999998</v>
      </c>
      <c r="I3289" s="5">
        <v>-39.979999999999997</v>
      </c>
      <c r="J3289" s="5">
        <v>-1579.21</v>
      </c>
      <c r="K3289" s="5" t="str" cm="1">
        <f t="array" ref="K3289">_xlfn.LET(_xlpm.d,UPPER(TRIM(CLEAN(SUBSTITUTE(F3289,CHAR(160),"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90" spans="2:11" x14ac:dyDescent="0.25">
      <c r="B3290" s="21">
        <v>45702</v>
      </c>
      <c r="C3290" s="2" t="s">
        <v>1</v>
      </c>
      <c r="D3290" s="2" t="s">
        <v>294</v>
      </c>
      <c r="E3290" s="2" t="s">
        <v>143</v>
      </c>
      <c r="F3290" s="2" t="s">
        <v>1584</v>
      </c>
      <c r="G3290" s="5">
        <v>-3</v>
      </c>
      <c r="H3290" s="5">
        <v>19.989999999999998</v>
      </c>
      <c r="I3290" s="5">
        <v>-59.97</v>
      </c>
      <c r="J3290" s="5">
        <v>-1639.18</v>
      </c>
      <c r="K3290" s="5" t="str" cm="1">
        <f t="array" ref="K3290">_xlfn.LET(_xlpm.d,UPPER(TRIM(CLEAN(SUBSTITUTE(F3290,CHAR(160),"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91" spans="2:11" x14ac:dyDescent="0.25">
      <c r="B3291" s="21">
        <v>45712</v>
      </c>
      <c r="C3291" s="2" t="s">
        <v>1</v>
      </c>
      <c r="D3291" s="2" t="s">
        <v>2355</v>
      </c>
      <c r="E3291" s="2" t="s">
        <v>1646</v>
      </c>
      <c r="F3291" s="2" t="s">
        <v>1584</v>
      </c>
      <c r="G3291" s="5">
        <v>-16</v>
      </c>
      <c r="H3291" s="5">
        <v>19.989999999999998</v>
      </c>
      <c r="I3291" s="5">
        <v>-319.83999999999997</v>
      </c>
      <c r="J3291" s="5">
        <v>-1959.02</v>
      </c>
      <c r="K3291" s="5" t="str" cm="1">
        <f t="array" ref="K3291">_xlfn.LET(_xlpm.d,UPPER(TRIM(CLEAN(SUBSTITUTE(F3291,CHAR(160),"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92" spans="2:11" x14ac:dyDescent="0.25">
      <c r="B3292" s="21">
        <v>45712</v>
      </c>
      <c r="C3292" s="2" t="s">
        <v>1</v>
      </c>
      <c r="D3292" s="2" t="s">
        <v>2317</v>
      </c>
      <c r="E3292" s="2" t="s">
        <v>1384</v>
      </c>
      <c r="F3292" s="2" t="s">
        <v>1584</v>
      </c>
      <c r="G3292" s="5">
        <v>-17</v>
      </c>
      <c r="H3292" s="5">
        <v>19.989999999999998</v>
      </c>
      <c r="I3292" s="5">
        <v>-339.83</v>
      </c>
      <c r="J3292" s="5">
        <v>-2298.85</v>
      </c>
      <c r="K3292" s="5" t="str" cm="1">
        <f t="array" ref="K3292">_xlfn.LET(_xlpm.d,UPPER(TRIM(CLEAN(SUBSTITUTE(F3292,CHAR(160),"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93" spans="2:11" x14ac:dyDescent="0.25">
      <c r="B3293" s="21">
        <v>45726</v>
      </c>
      <c r="C3293" s="2" t="s">
        <v>1</v>
      </c>
      <c r="D3293" s="2" t="s">
        <v>2330</v>
      </c>
      <c r="E3293" s="2" t="s">
        <v>1384</v>
      </c>
      <c r="F3293" s="2" t="s">
        <v>1584</v>
      </c>
      <c r="G3293" s="5">
        <v>-8</v>
      </c>
      <c r="H3293" s="5">
        <v>19.989999999999998</v>
      </c>
      <c r="I3293" s="5">
        <v>-159.91999999999999</v>
      </c>
      <c r="J3293" s="5">
        <v>-2458.77</v>
      </c>
      <c r="K3293" s="5" t="str" cm="1">
        <f t="array" ref="K3293">_xlfn.LET(_xlpm.d,UPPER(TRIM(CLEAN(SUBSTITUTE(F3293,CHAR(160),"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94" spans="2:11" x14ac:dyDescent="0.25">
      <c r="B3294" s="21">
        <v>45728</v>
      </c>
      <c r="C3294" s="2" t="s">
        <v>1</v>
      </c>
      <c r="D3294" s="2" t="s">
        <v>2306</v>
      </c>
      <c r="E3294" s="2" t="s">
        <v>321</v>
      </c>
      <c r="F3294" s="2" t="s">
        <v>1584</v>
      </c>
      <c r="G3294" s="5">
        <v>-4</v>
      </c>
      <c r="H3294" s="5">
        <v>19.989999999999998</v>
      </c>
      <c r="I3294" s="5">
        <v>-79.959999999999994</v>
      </c>
      <c r="J3294" s="5">
        <v>-2538.73</v>
      </c>
      <c r="K3294" s="5" t="str" cm="1">
        <f t="array" ref="K3294">_xlfn.LET(_xlpm.d,UPPER(TRIM(CLEAN(SUBSTITUTE(F3294,CHAR(160),"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95" spans="2:11" x14ac:dyDescent="0.25">
      <c r="B3295" s="21">
        <v>45733</v>
      </c>
      <c r="C3295" s="2" t="s">
        <v>1</v>
      </c>
      <c r="D3295" s="2" t="s">
        <v>2356</v>
      </c>
      <c r="E3295" s="2" t="s">
        <v>324</v>
      </c>
      <c r="F3295" s="2" t="s">
        <v>1584</v>
      </c>
      <c r="G3295" s="5">
        <v>-3</v>
      </c>
      <c r="H3295" s="5">
        <v>19.989999999999998</v>
      </c>
      <c r="I3295" s="5">
        <v>-59.97</v>
      </c>
      <c r="J3295" s="5">
        <v>-2598.6999999999998</v>
      </c>
      <c r="K3295" s="5" t="str" cm="1">
        <f t="array" ref="K3295">_xlfn.LET(_xlpm.d,UPPER(TRIM(CLEAN(SUBSTITUTE(F3295,CHAR(160),"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96" spans="2:11" x14ac:dyDescent="0.25">
      <c r="B3296" s="21">
        <v>45740</v>
      </c>
      <c r="C3296" s="2" t="s">
        <v>1</v>
      </c>
      <c r="D3296" s="2" t="s">
        <v>2357</v>
      </c>
      <c r="E3296" s="2" t="s">
        <v>324</v>
      </c>
      <c r="F3296" s="2" t="s">
        <v>1584</v>
      </c>
      <c r="G3296" s="5">
        <v>-1</v>
      </c>
      <c r="H3296" s="5">
        <v>19.989999999999998</v>
      </c>
      <c r="I3296" s="5">
        <v>-19.989999999999998</v>
      </c>
      <c r="J3296" s="5">
        <v>-2618.6899999999996</v>
      </c>
      <c r="K3296" s="5" t="str" cm="1">
        <f t="array" ref="K3296">_xlfn.LET(_xlpm.d,UPPER(TRIM(CLEAN(SUBSTITUTE(F3296,CHAR(160),"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97" spans="2:11" x14ac:dyDescent="0.25">
      <c r="B3297" s="21">
        <v>45741</v>
      </c>
      <c r="C3297" s="2" t="s">
        <v>1</v>
      </c>
      <c r="D3297" s="2" t="s">
        <v>2358</v>
      </c>
      <c r="E3297" s="2" t="s">
        <v>289</v>
      </c>
      <c r="F3297" s="2" t="s">
        <v>1584</v>
      </c>
      <c r="G3297" s="5">
        <v>-1</v>
      </c>
      <c r="H3297" s="5">
        <v>19.989999999999998</v>
      </c>
      <c r="I3297" s="5">
        <v>-19.989999999999998</v>
      </c>
      <c r="J3297" s="5">
        <v>-2638.6799999999994</v>
      </c>
      <c r="K3297" s="5" t="str" cm="1">
        <f t="array" ref="K3297">_xlfn.LET(_xlpm.d,UPPER(TRIM(CLEAN(SUBSTITUTE(F3297,CHAR(160),"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98" spans="2:11" x14ac:dyDescent="0.25">
      <c r="B3298" s="21">
        <v>45747</v>
      </c>
      <c r="C3298" s="2" t="s">
        <v>1</v>
      </c>
      <c r="D3298" s="2" t="s">
        <v>2307</v>
      </c>
      <c r="E3298" s="2" t="s">
        <v>1384</v>
      </c>
      <c r="F3298" s="2" t="s">
        <v>1584</v>
      </c>
      <c r="G3298" s="5">
        <v>-4</v>
      </c>
      <c r="H3298" s="5">
        <v>19.989999999999998</v>
      </c>
      <c r="I3298" s="5">
        <v>-79.959999999999994</v>
      </c>
      <c r="J3298" s="5">
        <v>-2718.6399999999994</v>
      </c>
      <c r="K3298" s="5" t="str" cm="1">
        <f t="array" ref="K3298">_xlfn.LET(_xlpm.d,UPPER(TRIM(CLEAN(SUBSTITUTE(F3298,CHAR(160),"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299" spans="2:11" x14ac:dyDescent="0.25">
      <c r="B3299" s="21">
        <v>45754</v>
      </c>
      <c r="C3299" s="2" t="s">
        <v>1</v>
      </c>
      <c r="D3299" s="2" t="s">
        <v>2331</v>
      </c>
      <c r="E3299" s="2" t="s">
        <v>1384</v>
      </c>
      <c r="F3299" s="2" t="s">
        <v>1584</v>
      </c>
      <c r="G3299" s="5">
        <v>-20</v>
      </c>
      <c r="H3299" s="5">
        <v>19.989999999999998</v>
      </c>
      <c r="I3299" s="5">
        <v>-399.8</v>
      </c>
      <c r="J3299" s="5">
        <v>-3118.4399999999996</v>
      </c>
      <c r="K3299" s="5" t="str" cm="1">
        <f t="array" ref="K3299">_xlfn.LET(_xlpm.d,UPPER(TRIM(CLEAN(SUBSTITUTE(F3299,CHAR(160),"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00" spans="2:11" x14ac:dyDescent="0.25">
      <c r="B3300" s="21">
        <v>45758</v>
      </c>
      <c r="C3300" s="2" t="s">
        <v>1</v>
      </c>
      <c r="D3300" s="2" t="s">
        <v>2359</v>
      </c>
      <c r="E3300" s="2" t="s">
        <v>311</v>
      </c>
      <c r="F3300" s="2" t="s">
        <v>1584</v>
      </c>
      <c r="G3300" s="5">
        <v>-40</v>
      </c>
      <c r="H3300" s="5">
        <v>19.989999999999998</v>
      </c>
      <c r="I3300" s="5">
        <v>-799.6</v>
      </c>
      <c r="J3300" s="5">
        <v>-3918.0399999999995</v>
      </c>
      <c r="K3300" s="5" t="str" cm="1">
        <f t="array" ref="K3300">_xlfn.LET(_xlpm.d,UPPER(TRIM(CLEAN(SUBSTITUTE(F3300,CHAR(160),"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01" spans="2:11" x14ac:dyDescent="0.25">
      <c r="B3301" s="21">
        <v>45761</v>
      </c>
      <c r="C3301" s="2" t="s">
        <v>1</v>
      </c>
      <c r="D3301" s="2" t="s">
        <v>2332</v>
      </c>
      <c r="E3301" s="2" t="s">
        <v>1384</v>
      </c>
      <c r="F3301" s="2" t="s">
        <v>1584</v>
      </c>
      <c r="G3301" s="5">
        <v>-5</v>
      </c>
      <c r="H3301" s="5">
        <v>19.989999999999998</v>
      </c>
      <c r="I3301" s="5">
        <v>-99.95</v>
      </c>
      <c r="J3301" s="5">
        <v>-4017.9899999999993</v>
      </c>
      <c r="K3301" s="5" t="str" cm="1">
        <f t="array" ref="K3301">_xlfn.LET(_xlpm.d,UPPER(TRIM(CLEAN(SUBSTITUTE(F3301,CHAR(160),"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02" spans="2:11" x14ac:dyDescent="0.25">
      <c r="B3302" s="21">
        <v>45789</v>
      </c>
      <c r="C3302" s="2" t="s">
        <v>1</v>
      </c>
      <c r="D3302" s="2" t="s">
        <v>2334</v>
      </c>
      <c r="E3302" s="2" t="s">
        <v>1384</v>
      </c>
      <c r="F3302" s="2" t="s">
        <v>1584</v>
      </c>
      <c r="G3302" s="5">
        <v>-3</v>
      </c>
      <c r="H3302" s="5">
        <v>19.989999999999998</v>
      </c>
      <c r="I3302" s="5">
        <v>-59.97</v>
      </c>
      <c r="J3302" s="5">
        <v>-4077.9599999999991</v>
      </c>
      <c r="K3302" s="5" t="str" cm="1">
        <f t="array" ref="K3302">_xlfn.LET(_xlpm.d,UPPER(TRIM(CLEAN(SUBSTITUTE(F3302,CHAR(160),"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03" spans="2:11" x14ac:dyDescent="0.25">
      <c r="B3303" s="21">
        <v>45798</v>
      </c>
      <c r="C3303" s="2" t="s">
        <v>1</v>
      </c>
      <c r="D3303" s="2" t="s">
        <v>2360</v>
      </c>
      <c r="E3303" s="2" t="s">
        <v>1611</v>
      </c>
      <c r="F3303" s="2" t="s">
        <v>1584</v>
      </c>
      <c r="G3303" s="5">
        <v>-2</v>
      </c>
      <c r="H3303" s="5">
        <v>19.989999999999998</v>
      </c>
      <c r="I3303" s="5">
        <v>-39.979999999999997</v>
      </c>
      <c r="J3303" s="5">
        <v>-4117.9399999999987</v>
      </c>
      <c r="K3303" s="5" t="str" cm="1">
        <f t="array" ref="K3303">_xlfn.LET(_xlpm.d,UPPER(TRIM(CLEAN(SUBSTITUTE(F3303,CHAR(160),"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04" spans="2:11" x14ac:dyDescent="0.25">
      <c r="B3304" s="21">
        <v>45800</v>
      </c>
      <c r="C3304" s="2" t="s">
        <v>1</v>
      </c>
      <c r="D3304" s="2" t="s">
        <v>2361</v>
      </c>
      <c r="E3304" s="2" t="s">
        <v>321</v>
      </c>
      <c r="F3304" s="2" t="s">
        <v>1538</v>
      </c>
      <c r="G3304" s="5">
        <v>-8</v>
      </c>
      <c r="H3304" s="5">
        <v>19.989999999999998</v>
      </c>
      <c r="I3304" s="5">
        <v>-159.91999999999999</v>
      </c>
      <c r="J3304" s="5">
        <v>-4277.8599999999988</v>
      </c>
      <c r="K3304" s="5" t="str" cm="1">
        <f t="array" ref="K3304">_xlfn.LET(_xlpm.d,UPPER(TRIM(CLEAN(SUBSTITUTE(F3304,CHAR(160),"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05" spans="2:11" x14ac:dyDescent="0.25">
      <c r="B3305" s="21">
        <v>45810</v>
      </c>
      <c r="C3305" s="2" t="s">
        <v>1</v>
      </c>
      <c r="D3305" s="2" t="s">
        <v>2335</v>
      </c>
      <c r="E3305" s="2" t="s">
        <v>1384</v>
      </c>
      <c r="F3305" s="2" t="s">
        <v>1584</v>
      </c>
      <c r="G3305" s="5">
        <v>-2</v>
      </c>
      <c r="H3305" s="5">
        <v>19.989999999999998</v>
      </c>
      <c r="I3305" s="5">
        <v>-39.979999999999997</v>
      </c>
      <c r="J3305" s="5">
        <v>-4317.8399999999983</v>
      </c>
      <c r="K3305" s="5" t="str" cm="1">
        <f t="array" ref="K3305">_xlfn.LET(_xlpm.d,UPPER(TRIM(CLEAN(SUBSTITUTE(F3305,CHAR(160),"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06" spans="2:11" x14ac:dyDescent="0.25">
      <c r="B3306" s="21">
        <v>45831</v>
      </c>
      <c r="C3306" s="2" t="s">
        <v>1</v>
      </c>
      <c r="D3306" s="2" t="s">
        <v>2336</v>
      </c>
      <c r="E3306" s="2" t="s">
        <v>1384</v>
      </c>
      <c r="F3306" s="2" t="s">
        <v>1584</v>
      </c>
      <c r="G3306" s="5">
        <v>-5</v>
      </c>
      <c r="H3306" s="5">
        <v>19.989999999999998</v>
      </c>
      <c r="I3306" s="5">
        <v>-99.95</v>
      </c>
      <c r="J3306" s="5">
        <v>-4417.7899999999981</v>
      </c>
      <c r="K3306" s="5" t="str" cm="1">
        <f t="array" ref="K3306">_xlfn.LET(_xlpm.d,UPPER(TRIM(CLEAN(SUBSTITUTE(F3306,CHAR(160),"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07" spans="2:11" x14ac:dyDescent="0.25">
      <c r="B3307" s="21">
        <v>45852</v>
      </c>
      <c r="C3307" s="2" t="s">
        <v>1</v>
      </c>
      <c r="D3307" s="2" t="s">
        <v>2337</v>
      </c>
      <c r="E3307" s="2" t="s">
        <v>1384</v>
      </c>
      <c r="F3307" s="2" t="s">
        <v>1584</v>
      </c>
      <c r="G3307" s="5">
        <v>-11</v>
      </c>
      <c r="H3307" s="5">
        <v>19.989999999999998</v>
      </c>
      <c r="I3307" s="5">
        <v>-219.89</v>
      </c>
      <c r="J3307" s="5">
        <v>-4637.6799999999985</v>
      </c>
      <c r="K3307" s="5" t="str" cm="1">
        <f t="array" ref="K3307">_xlfn.LET(_xlpm.d,UPPER(TRIM(CLEAN(SUBSTITUTE(F3307,CHAR(160),"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08" spans="2:11" x14ac:dyDescent="0.25">
      <c r="B3308" s="21">
        <v>45863</v>
      </c>
      <c r="C3308" s="2" t="s">
        <v>1</v>
      </c>
      <c r="D3308" s="2" t="s">
        <v>2362</v>
      </c>
      <c r="E3308" s="2" t="s">
        <v>3</v>
      </c>
      <c r="F3308" s="2" t="s">
        <v>2363</v>
      </c>
      <c r="G3308" s="5">
        <v>-48</v>
      </c>
      <c r="H3308" s="5">
        <v>12</v>
      </c>
      <c r="I3308" s="5">
        <v>-576</v>
      </c>
      <c r="J3308" s="5">
        <v>-5213.6799999999985</v>
      </c>
      <c r="K3308" s="5" t="str" cm="1">
        <f t="array" ref="K3308">_xlfn.LET(_xlpm.d,UPPER(TRIM(CLEAN(SUBSTITUTE(F3308,CHAR(160),"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09" spans="2:11" x14ac:dyDescent="0.25">
      <c r="B3309" s="21">
        <v>45912</v>
      </c>
      <c r="C3309" s="2" t="s">
        <v>1</v>
      </c>
      <c r="D3309" s="2" t="s">
        <v>2308</v>
      </c>
      <c r="E3309" s="2" t="s">
        <v>321</v>
      </c>
      <c r="F3309" s="2" t="s">
        <v>1584</v>
      </c>
      <c r="G3309" s="5">
        <v>-19</v>
      </c>
      <c r="H3309" s="5">
        <v>12</v>
      </c>
      <c r="I3309" s="5">
        <v>-228</v>
      </c>
      <c r="J3309" s="5">
        <v>-5441.6799999999985</v>
      </c>
      <c r="K3309" s="5" t="str" cm="1">
        <f t="array" ref="K3309">_xlfn.LET(_xlpm.d,UPPER(TRIM(CLEAN(SUBSTITUTE(F3309,CHAR(160),"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10" spans="2:11" x14ac:dyDescent="0.25">
      <c r="B3310" s="21">
        <v>45912</v>
      </c>
      <c r="C3310" s="2" t="s">
        <v>1</v>
      </c>
      <c r="D3310" s="2" t="s">
        <v>1099</v>
      </c>
      <c r="E3310" s="2" t="s">
        <v>143</v>
      </c>
      <c r="F3310" s="2" t="s">
        <v>1584</v>
      </c>
      <c r="G3310" s="5">
        <v>-1</v>
      </c>
      <c r="H3310" s="5">
        <v>21.2</v>
      </c>
      <c r="I3310" s="5">
        <v>-21.2</v>
      </c>
      <c r="J3310" s="5">
        <v>-5462.8799999999983</v>
      </c>
      <c r="K3310" s="5" t="str" cm="1">
        <f t="array" ref="K3310">_xlfn.LET(_xlpm.d,UPPER(TRIM(CLEAN(SUBSTITUTE(F3310,CHAR(160),"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11" spans="2:11" x14ac:dyDescent="0.25">
      <c r="B3311" s="21">
        <v>45947</v>
      </c>
      <c r="C3311" s="2" t="s">
        <v>1</v>
      </c>
      <c r="D3311" s="2" t="s">
        <v>1378</v>
      </c>
      <c r="E3311" s="2" t="s">
        <v>321</v>
      </c>
      <c r="F3311" s="2" t="s">
        <v>1584</v>
      </c>
      <c r="G3311" s="5">
        <v>-1</v>
      </c>
      <c r="H3311" s="5">
        <v>21.2</v>
      </c>
      <c r="I3311" s="5">
        <v>-21.2</v>
      </c>
      <c r="J3311" s="5">
        <v>-5484.0799999999981</v>
      </c>
      <c r="K3311" s="5" t="str" cm="1">
        <f t="array" ref="K3311">_xlfn.LET(_xlpm.d,UPPER(TRIM(CLEAN(SUBSTITUTE(F3311,CHAR(160),"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12" spans="2:11" x14ac:dyDescent="0.25">
      <c r="B3312" s="21">
        <v>45954</v>
      </c>
      <c r="C3312" s="2" t="s">
        <v>1</v>
      </c>
      <c r="D3312" s="2" t="s">
        <v>2364</v>
      </c>
      <c r="E3312" s="2" t="s">
        <v>321</v>
      </c>
      <c r="F3312" s="2" t="s">
        <v>1584</v>
      </c>
      <c r="G3312" s="5">
        <v>-5</v>
      </c>
      <c r="H3312" s="5">
        <v>21.2</v>
      </c>
      <c r="I3312" s="5">
        <v>-106</v>
      </c>
      <c r="J3312" s="5">
        <v>-5590.0799999999981</v>
      </c>
      <c r="K3312" s="5" t="str" cm="1">
        <f t="array" ref="K3312">_xlfn.LET(_xlpm.d,UPPER(TRIM(CLEAN(SUBSTITUTE(F3312,CHAR(160),"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13" spans="1:11" x14ac:dyDescent="0.25">
      <c r="B3313" s="21">
        <v>45954</v>
      </c>
      <c r="C3313" s="2" t="s">
        <v>1</v>
      </c>
      <c r="D3313" s="2" t="s">
        <v>2365</v>
      </c>
      <c r="E3313" s="2" t="s">
        <v>143</v>
      </c>
      <c r="F3313" s="2" t="s">
        <v>1584</v>
      </c>
      <c r="G3313" s="5">
        <v>-9</v>
      </c>
      <c r="H3313" s="5">
        <v>21.2</v>
      </c>
      <c r="I3313" s="5">
        <v>-190.8</v>
      </c>
      <c r="J3313" s="5">
        <v>-5780.8799999999983</v>
      </c>
      <c r="K3313" s="5" t="str" cm="1">
        <f t="array" ref="K3313">_xlfn.LET(_xlpm.d,UPPER(TRIM(CLEAN(SUBSTITUTE(F3313,CHAR(160),"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14" spans="1:11" x14ac:dyDescent="0.25">
      <c r="B3314" s="21">
        <v>45958</v>
      </c>
      <c r="C3314" s="2" t="s">
        <v>1</v>
      </c>
      <c r="D3314" s="2" t="s">
        <v>2366</v>
      </c>
      <c r="E3314" s="2" t="s">
        <v>1611</v>
      </c>
      <c r="F3314" s="2" t="s">
        <v>2367</v>
      </c>
      <c r="G3314" s="5">
        <v>-14</v>
      </c>
      <c r="H3314" s="5">
        <v>21.2</v>
      </c>
      <c r="I3314" s="5">
        <v>-296.8</v>
      </c>
      <c r="J3314" s="5">
        <v>-6077.6799999999985</v>
      </c>
      <c r="K3314" s="5" t="str" cm="1">
        <f t="array" ref="K3314">_xlfn.LET(_xlpm.d,UPPER(TRIM(CLEAN(SUBSTITUTE(F3314,CHAR(160),"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15" spans="1:11" x14ac:dyDescent="0.25">
      <c r="B3315" s="21">
        <v>46024</v>
      </c>
      <c r="C3315" s="2" t="s">
        <v>1</v>
      </c>
      <c r="D3315" s="2" t="s">
        <v>2368</v>
      </c>
      <c r="E3315" s="2" t="s">
        <v>801</v>
      </c>
      <c r="F3315" s="2" t="s">
        <v>1584</v>
      </c>
      <c r="G3315" s="5">
        <v>-1</v>
      </c>
      <c r="H3315" s="5">
        <v>21.99</v>
      </c>
      <c r="I3315" s="5">
        <v>-21.99</v>
      </c>
      <c r="J3315" s="5">
        <v>-6099.6699999999983</v>
      </c>
      <c r="K3315" s="5" t="str" cm="1">
        <f t="array" ref="K3315">_xlfn.LET(_xlpm.d,UPPER(TRIM(CLEAN(SUBSTITUTE(F3315,CHAR(160),"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16" spans="1:11" x14ac:dyDescent="0.25">
      <c r="B3316" s="21">
        <v>46101</v>
      </c>
      <c r="C3316" s="2" t="s">
        <v>1</v>
      </c>
      <c r="D3316" s="2" t="s">
        <v>1305</v>
      </c>
      <c r="E3316" s="2" t="s">
        <v>143</v>
      </c>
      <c r="F3316" s="2" t="s">
        <v>1584</v>
      </c>
      <c r="G3316" s="5">
        <v>-28</v>
      </c>
      <c r="H3316" s="5">
        <v>11.95</v>
      </c>
      <c r="I3316" s="5">
        <v>-334.6</v>
      </c>
      <c r="J3316" s="5">
        <v>-6434.2699999999986</v>
      </c>
      <c r="K3316" s="5" t="str" cm="1">
        <f t="array" ref="K3316">_xlfn.LET(_xlpm.d,UPPER(TRIM(CLEAN(SUBSTITUTE(F3316,CHAR(160),"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17" spans="1:11" x14ac:dyDescent="0.25">
      <c r="A3317" s="11" t="s">
        <v>2369</v>
      </c>
      <c r="G3317" s="6">
        <v>-358</v>
      </c>
      <c r="I3317" s="7">
        <f>I3280+I3281+I3282+I3283+I3284+I3285+I3286+I3287+I3288+I3289+I3290+I3291+I3292+I3293+I3294+I3295+I3296+I3297+I3298+I3299+I3300+I3301+I3302+I3303+I3304+I3305+I3306+I3307+I3308+I3309+I3310+I3311+I3312+I3313+I3314+I3315+I3316</f>
        <v>-6434.2699999999986</v>
      </c>
      <c r="K3317" s="5" t="str" cm="1">
        <f t="array" ref="K3317">_xlfn.LET(_xlpm.d,UPPER(TRIM(CLEAN(SUBSTITUTE(F3317,CHAR(160),"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18" spans="1:11" x14ac:dyDescent="0.25">
      <c r="A3318" s="10" t="s">
        <v>2370</v>
      </c>
      <c r="K3318" s="5" t="str" cm="1">
        <f t="array" ref="K3318">_xlfn.LET(_xlpm.d,UPPER(TRIM(CLEAN(SUBSTITUTE(F3318,CHAR(160),"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19" spans="1:11" x14ac:dyDescent="0.25">
      <c r="B3319" s="21">
        <v>45667</v>
      </c>
      <c r="C3319" s="2" t="s">
        <v>1</v>
      </c>
      <c r="D3319" s="2" t="s">
        <v>831</v>
      </c>
      <c r="E3319" s="2" t="s">
        <v>143</v>
      </c>
      <c r="F3319" s="2" t="s">
        <v>2370</v>
      </c>
      <c r="G3319" s="5">
        <v>-3</v>
      </c>
      <c r="H3319" s="5">
        <v>19.989999999999998</v>
      </c>
      <c r="I3319" s="5">
        <v>-59.97</v>
      </c>
      <c r="J3319" s="5">
        <v>-59.97</v>
      </c>
      <c r="K3319" s="5" t="str" cm="1">
        <f t="array" ref="K3319">_xlfn.LET(_xlpm.d,UPPER(TRIM(CLEAN(SUBSTITUTE(F3319,CHAR(160),"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20" spans="1:11" x14ac:dyDescent="0.25">
      <c r="B3320" s="21">
        <v>45747</v>
      </c>
      <c r="C3320" s="2" t="s">
        <v>1</v>
      </c>
      <c r="D3320" s="2" t="s">
        <v>2307</v>
      </c>
      <c r="E3320" s="2" t="s">
        <v>1384</v>
      </c>
      <c r="F3320" s="2" t="s">
        <v>2370</v>
      </c>
      <c r="G3320" s="5">
        <v>-1</v>
      </c>
      <c r="H3320" s="5">
        <v>19.989999999999998</v>
      </c>
      <c r="I3320" s="5">
        <v>-19.989999999999998</v>
      </c>
      <c r="J3320" s="5">
        <v>-79.959999999999994</v>
      </c>
      <c r="K3320" s="5" t="str" cm="1">
        <f t="array" ref="K3320">_xlfn.LET(_xlpm.d,UPPER(TRIM(CLEAN(SUBSTITUTE(F3320,CHAR(160),"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21" spans="1:11" x14ac:dyDescent="0.25">
      <c r="A3321" s="11" t="s">
        <v>2371</v>
      </c>
      <c r="G3321" s="6">
        <v>-4</v>
      </c>
      <c r="I3321" s="8">
        <f>I3319+I3320</f>
        <v>-79.959999999999994</v>
      </c>
      <c r="K3321" s="5" t="str" cm="1">
        <f t="array" ref="K3321">_xlfn.LET(_xlpm.d,UPPER(TRIM(CLEAN(SUBSTITUTE(F3321,CHAR(160),"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22" spans="1:11" x14ac:dyDescent="0.25">
      <c r="A3322" s="10" t="s">
        <v>2372</v>
      </c>
      <c r="K3322" s="5" t="str" cm="1">
        <f t="array" ref="K3322">_xlfn.LET(_xlpm.d,UPPER(TRIM(CLEAN(SUBSTITUTE(F3322,CHAR(160),"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23" spans="1:11" x14ac:dyDescent="0.25">
      <c r="B3323" s="21">
        <v>45898</v>
      </c>
      <c r="C3323" s="2" t="s">
        <v>1</v>
      </c>
      <c r="D3323" s="2" t="s">
        <v>2373</v>
      </c>
      <c r="E3323" s="2" t="s">
        <v>321</v>
      </c>
      <c r="F3323" s="2" t="s">
        <v>2372</v>
      </c>
      <c r="G3323" s="5">
        <v>-12</v>
      </c>
      <c r="H3323" s="5">
        <v>21.2</v>
      </c>
      <c r="I3323" s="5">
        <v>-254.4</v>
      </c>
      <c r="J3323" s="5">
        <v>-254.4</v>
      </c>
      <c r="K3323" s="5" t="str" cm="1">
        <f t="array" ref="K3323">_xlfn.LET(_xlpm.d,UPPER(TRIM(CLEAN(SUBSTITUTE(F3323,CHAR(160),"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24" spans="1:11" x14ac:dyDescent="0.25">
      <c r="B3324" s="21">
        <v>45908</v>
      </c>
      <c r="C3324" s="2" t="s">
        <v>1</v>
      </c>
      <c r="D3324" s="2" t="s">
        <v>2374</v>
      </c>
      <c r="E3324" s="2" t="s">
        <v>1384</v>
      </c>
      <c r="F3324" s="2" t="s">
        <v>2372</v>
      </c>
      <c r="G3324" s="5">
        <v>-6</v>
      </c>
      <c r="H3324" s="5">
        <v>17</v>
      </c>
      <c r="I3324" s="5">
        <v>-102</v>
      </c>
      <c r="J3324" s="5">
        <v>-356.4</v>
      </c>
      <c r="K3324" s="5" t="str" cm="1">
        <f t="array" ref="K3324">_xlfn.LET(_xlpm.d,UPPER(TRIM(CLEAN(SUBSTITUTE(F3324,CHAR(160),"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25" spans="1:11" x14ac:dyDescent="0.25">
      <c r="A3325" s="11" t="s">
        <v>2375</v>
      </c>
      <c r="G3325" s="6">
        <v>-18</v>
      </c>
      <c r="I3325" s="8">
        <f>I3323+I3324</f>
        <v>-356.4</v>
      </c>
      <c r="K3325" s="5" t="str" cm="1">
        <f t="array" ref="K3325">_xlfn.LET(_xlpm.d,UPPER(TRIM(CLEAN(SUBSTITUTE(F3325,CHAR(160),"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26" spans="1:11" x14ac:dyDescent="0.25">
      <c r="A3326" s="10" t="s">
        <v>2376</v>
      </c>
      <c r="K3326" s="5" t="str" cm="1">
        <f t="array" ref="K3326">_xlfn.LET(_xlpm.d,UPPER(TRIM(CLEAN(SUBSTITUTE(F3326,CHAR(160),"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27" spans="1:11" x14ac:dyDescent="0.25">
      <c r="B3327" s="21">
        <v>45912</v>
      </c>
      <c r="C3327" s="2" t="s">
        <v>1</v>
      </c>
      <c r="D3327" s="2" t="s">
        <v>1099</v>
      </c>
      <c r="E3327" s="2" t="s">
        <v>143</v>
      </c>
      <c r="F3327" s="2" t="s">
        <v>2377</v>
      </c>
      <c r="G3327" s="5">
        <v>-25</v>
      </c>
      <c r="H3327" s="5">
        <v>21.2</v>
      </c>
      <c r="I3327" s="5">
        <v>-530</v>
      </c>
      <c r="J3327" s="5">
        <v>-530</v>
      </c>
      <c r="K3327" s="5" t="str" cm="1">
        <f t="array" ref="K3327">_xlfn.LET(_xlpm.d,UPPER(TRIM(CLEAN(SUBSTITUTE(F3327,CHAR(160),"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28" spans="1:11" x14ac:dyDescent="0.25">
      <c r="A3328" s="11" t="s">
        <v>2378</v>
      </c>
      <c r="G3328" s="6">
        <v>-25</v>
      </c>
      <c r="I3328" s="8">
        <f>I3327</f>
        <v>-530</v>
      </c>
      <c r="K3328" s="5" t="str" cm="1">
        <f t="array" ref="K3328">_xlfn.LET(_xlpm.d,UPPER(TRIM(CLEAN(SUBSTITUTE(F3328,CHAR(160),"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29" spans="1:11" x14ac:dyDescent="0.25">
      <c r="A3329" s="10" t="s">
        <v>2379</v>
      </c>
      <c r="K3329" s="5" t="str" cm="1">
        <f t="array" ref="K3329">_xlfn.LET(_xlpm.d,UPPER(TRIM(CLEAN(SUBSTITUTE(F3329,CHAR(160),"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30" spans="1:11" x14ac:dyDescent="0.25">
      <c r="B3330" s="21">
        <v>45715</v>
      </c>
      <c r="C3330" s="2" t="s">
        <v>1</v>
      </c>
      <c r="D3330" s="2" t="s">
        <v>2380</v>
      </c>
      <c r="E3330" s="2" t="s">
        <v>324</v>
      </c>
      <c r="F3330" s="2" t="s">
        <v>2379</v>
      </c>
      <c r="G3330" s="5">
        <v>-4</v>
      </c>
      <c r="H3330" s="5">
        <v>19.989999999999998</v>
      </c>
      <c r="I3330" s="5">
        <v>-79.959999999999994</v>
      </c>
      <c r="J3330" s="5">
        <v>-79.959999999999994</v>
      </c>
      <c r="K3330" s="5" t="str" cm="1">
        <f t="array" ref="K3330">_xlfn.LET(_xlpm.d,UPPER(TRIM(CLEAN(SUBSTITUTE(F3330,CHAR(160),"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31" spans="1:11" x14ac:dyDescent="0.25">
      <c r="B3331" s="21">
        <v>45726</v>
      </c>
      <c r="C3331" s="2" t="s">
        <v>1</v>
      </c>
      <c r="D3331" s="2" t="s">
        <v>2330</v>
      </c>
      <c r="E3331" s="2" t="s">
        <v>1384</v>
      </c>
      <c r="F3331" s="2" t="s">
        <v>2379</v>
      </c>
      <c r="G3331" s="5">
        <v>-1</v>
      </c>
      <c r="H3331" s="5">
        <v>19.989999999999998</v>
      </c>
      <c r="I3331" s="5">
        <v>-19.989999999999998</v>
      </c>
      <c r="J3331" s="5">
        <v>-99.949999999999989</v>
      </c>
      <c r="K3331" s="5" t="str" cm="1">
        <f t="array" ref="K3331">_xlfn.LET(_xlpm.d,UPPER(TRIM(CLEAN(SUBSTITUTE(F3331,CHAR(160),"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32" spans="1:11" x14ac:dyDescent="0.25">
      <c r="B3332" s="21">
        <v>45747</v>
      </c>
      <c r="C3332" s="2" t="s">
        <v>1</v>
      </c>
      <c r="D3332" s="2" t="s">
        <v>2307</v>
      </c>
      <c r="E3332" s="2" t="s">
        <v>1384</v>
      </c>
      <c r="F3332" s="2" t="s">
        <v>2379</v>
      </c>
      <c r="G3332" s="5">
        <v>-3</v>
      </c>
      <c r="H3332" s="5">
        <v>19.989999999999998</v>
      </c>
      <c r="I3332" s="5">
        <v>-59.97</v>
      </c>
      <c r="J3332" s="5">
        <v>-159.91999999999999</v>
      </c>
      <c r="K3332" s="5" t="str" cm="1">
        <f t="array" ref="K3332">_xlfn.LET(_xlpm.d,UPPER(TRIM(CLEAN(SUBSTITUTE(F3332,CHAR(160),"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33" spans="1:11" x14ac:dyDescent="0.25">
      <c r="A3333" s="11" t="s">
        <v>2381</v>
      </c>
      <c r="G3333" s="6">
        <v>-8</v>
      </c>
      <c r="I3333" s="8">
        <f>I3330+I3331+I3332</f>
        <v>-159.91999999999999</v>
      </c>
      <c r="K3333" s="5" t="str" cm="1">
        <f t="array" ref="K3333">_xlfn.LET(_xlpm.d,UPPER(TRIM(CLEAN(SUBSTITUTE(F3333,CHAR(160),"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34" spans="1:11" x14ac:dyDescent="0.25">
      <c r="A3334" s="10" t="s">
        <v>2382</v>
      </c>
      <c r="K3334" s="5" t="str" cm="1">
        <f t="array" ref="K3334">_xlfn.LET(_xlpm.d,UPPER(TRIM(CLEAN(SUBSTITUTE(F3334,CHAR(160),"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35" spans="1:11" x14ac:dyDescent="0.25">
      <c r="B3335" s="21">
        <v>45691</v>
      </c>
      <c r="C3335" s="2" t="s">
        <v>1</v>
      </c>
      <c r="D3335" s="2" t="s">
        <v>2328</v>
      </c>
      <c r="E3335" s="2" t="s">
        <v>1646</v>
      </c>
      <c r="F3335" s="2" t="s">
        <v>2382</v>
      </c>
      <c r="G3335" s="5">
        <v>-2</v>
      </c>
      <c r="H3335" s="5">
        <v>19.989999999999998</v>
      </c>
      <c r="I3335" s="5">
        <v>-39.979999999999997</v>
      </c>
      <c r="J3335" s="5">
        <v>-39.979999999999997</v>
      </c>
      <c r="K3335" s="5" t="str" cm="1">
        <f t="array" ref="K3335">_xlfn.LET(_xlpm.d,UPPER(TRIM(CLEAN(SUBSTITUTE(F3335,CHAR(160),"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36" spans="1:11" x14ac:dyDescent="0.25">
      <c r="B3336" s="21">
        <v>45691</v>
      </c>
      <c r="C3336" s="2" t="s">
        <v>1</v>
      </c>
      <c r="D3336" s="2" t="s">
        <v>2329</v>
      </c>
      <c r="E3336" s="2" t="s">
        <v>1384</v>
      </c>
      <c r="F3336" s="2" t="s">
        <v>2382</v>
      </c>
      <c r="G3336" s="5">
        <v>-1</v>
      </c>
      <c r="H3336" s="5">
        <v>19.989999999999998</v>
      </c>
      <c r="I3336" s="5">
        <v>-19.989999999999998</v>
      </c>
      <c r="J3336" s="5">
        <v>-59.97</v>
      </c>
      <c r="K3336" s="5" t="str" cm="1">
        <f t="array" ref="K3336">_xlfn.LET(_xlpm.d,UPPER(TRIM(CLEAN(SUBSTITUTE(F3336,CHAR(160),"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37" spans="1:11" x14ac:dyDescent="0.25">
      <c r="B3337" s="21">
        <v>45712</v>
      </c>
      <c r="C3337" s="2" t="s">
        <v>1</v>
      </c>
      <c r="D3337" s="2" t="s">
        <v>2317</v>
      </c>
      <c r="E3337" s="2" t="s">
        <v>1384</v>
      </c>
      <c r="F3337" s="2" t="s">
        <v>2382</v>
      </c>
      <c r="G3337" s="5">
        <v>-2</v>
      </c>
      <c r="H3337" s="5">
        <v>19.989999999999998</v>
      </c>
      <c r="I3337" s="5">
        <v>-39.979999999999997</v>
      </c>
      <c r="J3337" s="5">
        <v>-99.949999999999989</v>
      </c>
      <c r="K3337" s="5" t="str" cm="1">
        <f t="array" ref="K3337">_xlfn.LET(_xlpm.d,UPPER(TRIM(CLEAN(SUBSTITUTE(F3337,CHAR(160),"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38" spans="1:11" x14ac:dyDescent="0.25">
      <c r="B3338" s="21">
        <v>45747</v>
      </c>
      <c r="C3338" s="2" t="s">
        <v>1</v>
      </c>
      <c r="D3338" s="2" t="s">
        <v>2307</v>
      </c>
      <c r="E3338" s="2" t="s">
        <v>1384</v>
      </c>
      <c r="F3338" s="2" t="s">
        <v>2382</v>
      </c>
      <c r="G3338" s="5">
        <v>-4</v>
      </c>
      <c r="H3338" s="5">
        <v>19.989999999999998</v>
      </c>
      <c r="I3338" s="5">
        <v>-79.959999999999994</v>
      </c>
      <c r="J3338" s="5">
        <v>-179.90999999999997</v>
      </c>
      <c r="K3338" s="5" t="str" cm="1">
        <f t="array" ref="K3338">_xlfn.LET(_xlpm.d,UPPER(TRIM(CLEAN(SUBSTITUTE(F3338,CHAR(160),"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39" spans="1:11" x14ac:dyDescent="0.25">
      <c r="A3339" s="11" t="s">
        <v>2383</v>
      </c>
      <c r="G3339" s="6">
        <v>-9</v>
      </c>
      <c r="I3339" s="8">
        <f>I3335+I3336+I3337+I3338</f>
        <v>-179.90999999999997</v>
      </c>
      <c r="K3339" s="5" t="str" cm="1">
        <f t="array" ref="K3339">_xlfn.LET(_xlpm.d,UPPER(TRIM(CLEAN(SUBSTITUTE(F3339,CHAR(160),"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40" spans="1:11" x14ac:dyDescent="0.25">
      <c r="A3340" s="10" t="s">
        <v>2384</v>
      </c>
      <c r="K3340" s="5" t="str" cm="1">
        <f t="array" ref="K3340">_xlfn.LET(_xlpm.d,UPPER(TRIM(CLEAN(SUBSTITUTE(F3340,CHAR(160),"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41" spans="1:11" x14ac:dyDescent="0.25">
      <c r="B3341" s="21">
        <v>45828</v>
      </c>
      <c r="C3341" s="2" t="s">
        <v>1</v>
      </c>
      <c r="D3341" s="2" t="s">
        <v>1027</v>
      </c>
      <c r="E3341" s="2" t="s">
        <v>143</v>
      </c>
      <c r="F3341" s="2" t="s">
        <v>2384</v>
      </c>
      <c r="G3341" s="5">
        <v>-1</v>
      </c>
      <c r="H3341" s="5">
        <v>19.989999999999998</v>
      </c>
      <c r="I3341" s="5">
        <v>-19.989999999999998</v>
      </c>
      <c r="J3341" s="5">
        <v>-19.989999999999998</v>
      </c>
      <c r="K3341" s="5" t="str" cm="1">
        <f t="array" ref="K3341">_xlfn.LET(_xlpm.d,UPPER(TRIM(CLEAN(SUBSTITUTE(F3341,CHAR(160),"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42" spans="1:11" x14ac:dyDescent="0.25">
      <c r="B3342" s="21">
        <v>45884</v>
      </c>
      <c r="C3342" s="2" t="s">
        <v>1</v>
      </c>
      <c r="D3342" s="2" t="s">
        <v>2352</v>
      </c>
      <c r="E3342" s="2" t="s">
        <v>321</v>
      </c>
      <c r="F3342" s="2" t="s">
        <v>2384</v>
      </c>
      <c r="G3342" s="5">
        <v>-3</v>
      </c>
      <c r="H3342" s="5">
        <v>21.2</v>
      </c>
      <c r="I3342" s="5">
        <v>-63.6</v>
      </c>
      <c r="J3342" s="5">
        <v>-83.59</v>
      </c>
      <c r="K3342" s="5" t="str" cm="1">
        <f t="array" ref="K3342">_xlfn.LET(_xlpm.d,UPPER(TRIM(CLEAN(SUBSTITUTE(F3342,CHAR(160),"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43" spans="1:11" x14ac:dyDescent="0.25">
      <c r="B3343" s="21">
        <v>45989</v>
      </c>
      <c r="C3343" s="2" t="s">
        <v>1</v>
      </c>
      <c r="D3343" s="2" t="s">
        <v>327</v>
      </c>
      <c r="E3343" s="2" t="s">
        <v>143</v>
      </c>
      <c r="F3343" s="2" t="s">
        <v>2385</v>
      </c>
      <c r="G3343" s="5">
        <v>-18</v>
      </c>
      <c r="H3343" s="5">
        <v>21.2</v>
      </c>
      <c r="I3343" s="5">
        <v>-381.6</v>
      </c>
      <c r="J3343" s="5">
        <v>-465.19000000000005</v>
      </c>
      <c r="K3343" s="5" t="str" cm="1">
        <f t="array" ref="K3343">_xlfn.LET(_xlpm.d,UPPER(TRIM(CLEAN(SUBSTITUTE(F3343,CHAR(160),"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44" spans="1:11" x14ac:dyDescent="0.25">
      <c r="A3344" s="11" t="s">
        <v>2386</v>
      </c>
      <c r="G3344" s="6">
        <v>-22</v>
      </c>
      <c r="I3344" s="8">
        <f>I3341+I3342+I3343</f>
        <v>-465.19000000000005</v>
      </c>
      <c r="K3344" s="5" t="str" cm="1">
        <f t="array" ref="K3344">_xlfn.LET(_xlpm.d,UPPER(TRIM(CLEAN(SUBSTITUTE(F3344,CHAR(160),"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45" spans="1:11" x14ac:dyDescent="0.25">
      <c r="A3345" s="10" t="s">
        <v>2387</v>
      </c>
      <c r="K3345" s="5" t="str" cm="1">
        <f t="array" ref="K3345">_xlfn.LET(_xlpm.d,UPPER(TRIM(CLEAN(SUBSTITUTE(F3345,CHAR(160),"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46" spans="1:11" x14ac:dyDescent="0.25">
      <c r="B3346" s="21">
        <v>45677</v>
      </c>
      <c r="C3346" s="2" t="s">
        <v>1</v>
      </c>
      <c r="D3346" s="2" t="s">
        <v>2325</v>
      </c>
      <c r="E3346" s="2" t="s">
        <v>1384</v>
      </c>
      <c r="F3346" s="2" t="s">
        <v>2387</v>
      </c>
      <c r="G3346" s="5">
        <v>-2</v>
      </c>
      <c r="H3346" s="5">
        <v>19.989999999999998</v>
      </c>
      <c r="I3346" s="5">
        <v>-39.979999999999997</v>
      </c>
      <c r="J3346" s="5">
        <v>-39.979999999999997</v>
      </c>
      <c r="K3346" s="5" t="str" cm="1">
        <f t="array" ref="K3346">_xlfn.LET(_xlpm.d,UPPER(TRIM(CLEAN(SUBSTITUTE(F3346,CHAR(160),"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47" spans="1:11" x14ac:dyDescent="0.25">
      <c r="B3347" s="21">
        <v>45691</v>
      </c>
      <c r="C3347" s="2" t="s">
        <v>1</v>
      </c>
      <c r="D3347" s="2" t="s">
        <v>2328</v>
      </c>
      <c r="E3347" s="2" t="s">
        <v>1646</v>
      </c>
      <c r="F3347" s="2" t="s">
        <v>2387</v>
      </c>
      <c r="G3347" s="5">
        <v>-2</v>
      </c>
      <c r="H3347" s="5">
        <v>19.989999999999998</v>
      </c>
      <c r="I3347" s="5">
        <v>-39.979999999999997</v>
      </c>
      <c r="J3347" s="5">
        <v>-79.959999999999994</v>
      </c>
      <c r="K3347" s="5" t="str" cm="1">
        <f t="array" ref="K3347">_xlfn.LET(_xlpm.d,UPPER(TRIM(CLEAN(SUBSTITUTE(F3347,CHAR(160),"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48" spans="1:11" x14ac:dyDescent="0.25">
      <c r="A3348" s="11" t="s">
        <v>2388</v>
      </c>
      <c r="G3348" s="6">
        <v>-4</v>
      </c>
      <c r="I3348" s="8">
        <f>I3346+I3347</f>
        <v>-79.959999999999994</v>
      </c>
      <c r="K3348" s="5" t="str" cm="1">
        <f t="array" ref="K3348">_xlfn.LET(_xlpm.d,UPPER(TRIM(CLEAN(SUBSTITUTE(F3348,CHAR(160),"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49" spans="1:11" x14ac:dyDescent="0.25">
      <c r="A3349" s="10" t="s">
        <v>2389</v>
      </c>
      <c r="K3349" s="5" t="str" cm="1">
        <f t="array" ref="K3349">_xlfn.LET(_xlpm.d,UPPER(TRIM(CLEAN(SUBSTITUTE(F3349,CHAR(160),"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50" spans="1:11" x14ac:dyDescent="0.25">
      <c r="B3350" s="21">
        <v>45727</v>
      </c>
      <c r="C3350" s="2" t="s">
        <v>1</v>
      </c>
      <c r="D3350" s="2" t="s">
        <v>912</v>
      </c>
      <c r="E3350" s="2" t="s">
        <v>5</v>
      </c>
      <c r="F3350" s="2" t="s">
        <v>2390</v>
      </c>
      <c r="G3350" s="5">
        <v>-4</v>
      </c>
      <c r="H3350" s="5">
        <v>19.989999999999998</v>
      </c>
      <c r="I3350" s="5">
        <v>-79.959999999999994</v>
      </c>
      <c r="J3350" s="5">
        <v>-79.959999999999994</v>
      </c>
      <c r="K3350" s="5" t="str" cm="1">
        <f t="array" ref="K3350">_xlfn.LET(_xlpm.d,UPPER(TRIM(CLEAN(SUBSTITUTE(F3350,CHAR(160),"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51" spans="1:11" x14ac:dyDescent="0.25">
      <c r="A3351" s="11" t="s">
        <v>2391</v>
      </c>
      <c r="G3351" s="6">
        <v>-4</v>
      </c>
      <c r="I3351" s="8">
        <f>I3350</f>
        <v>-79.959999999999994</v>
      </c>
      <c r="K3351" s="5" t="str" cm="1">
        <f t="array" ref="K3351">_xlfn.LET(_xlpm.d,UPPER(TRIM(CLEAN(SUBSTITUTE(F3351,CHAR(160),"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52" spans="1:11" x14ac:dyDescent="0.25">
      <c r="A3352" s="10" t="s">
        <v>2392</v>
      </c>
      <c r="K3352" s="5" t="str" cm="1">
        <f t="array" ref="K3352">_xlfn.LET(_xlpm.d,UPPER(TRIM(CLEAN(SUBSTITUTE(F3352,CHAR(160),"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53" spans="1:11" x14ac:dyDescent="0.25">
      <c r="B3353" s="21">
        <v>45716</v>
      </c>
      <c r="C3353" s="2" t="s">
        <v>1</v>
      </c>
      <c r="D3353" s="2" t="s">
        <v>2393</v>
      </c>
      <c r="E3353" s="2" t="s">
        <v>549</v>
      </c>
      <c r="F3353" s="2" t="s">
        <v>2394</v>
      </c>
      <c r="G3353" s="5">
        <v>-70</v>
      </c>
      <c r="H3353" s="5">
        <v>22.99</v>
      </c>
      <c r="I3353" s="5">
        <v>-1609.3</v>
      </c>
      <c r="J3353" s="5">
        <v>-1609.3</v>
      </c>
      <c r="K3353" s="5" t="str" cm="1">
        <f t="array" ref="K3353">_xlfn.LET(_xlpm.d,UPPER(TRIM(CLEAN(SUBSTITUTE(F3353,CHAR(160),"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54" spans="1:11" x14ac:dyDescent="0.25">
      <c r="B3354" s="21">
        <v>45751</v>
      </c>
      <c r="C3354" s="2" t="s">
        <v>1</v>
      </c>
      <c r="D3354" s="2" t="s">
        <v>2395</v>
      </c>
      <c r="E3354" s="2" t="s">
        <v>549</v>
      </c>
      <c r="F3354" s="2" t="s">
        <v>2394</v>
      </c>
      <c r="G3354" s="5">
        <v>-211</v>
      </c>
      <c r="H3354" s="5">
        <v>22.99</v>
      </c>
      <c r="I3354" s="5">
        <v>-4850.8900000000003</v>
      </c>
      <c r="J3354" s="5">
        <v>-6460.1900000000005</v>
      </c>
      <c r="K3354" s="5" t="str" cm="1">
        <f t="array" ref="K3354">_xlfn.LET(_xlpm.d,UPPER(TRIM(CLEAN(SUBSTITUTE(F3354,CHAR(160),"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55" spans="1:11" x14ac:dyDescent="0.25">
      <c r="B3355" s="21">
        <v>45940</v>
      </c>
      <c r="C3355" s="2" t="s">
        <v>1</v>
      </c>
      <c r="D3355" s="2" t="s">
        <v>2396</v>
      </c>
      <c r="E3355" s="2" t="s">
        <v>2397</v>
      </c>
      <c r="F3355" s="2" t="s">
        <v>2394</v>
      </c>
      <c r="G3355" s="5">
        <v>-4</v>
      </c>
      <c r="H3355" s="5">
        <v>23.3</v>
      </c>
      <c r="I3355" s="5">
        <v>-93.2</v>
      </c>
      <c r="J3355" s="5">
        <v>-6553.39</v>
      </c>
      <c r="K3355" s="5" t="str" cm="1">
        <f t="array" ref="K3355">_xlfn.LET(_xlpm.d,UPPER(TRIM(CLEAN(SUBSTITUTE(F3355,CHAR(160),"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56" spans="1:11" x14ac:dyDescent="0.25">
      <c r="A3356" s="11" t="s">
        <v>2398</v>
      </c>
      <c r="G3356" s="6">
        <v>-285</v>
      </c>
      <c r="I3356" s="7">
        <f>I3353+I3354+I3355</f>
        <v>-6553.39</v>
      </c>
      <c r="K3356" s="5" t="str" cm="1">
        <f t="array" ref="K3356">_xlfn.LET(_xlpm.d,UPPER(TRIM(CLEAN(SUBSTITUTE(F3356,CHAR(160),"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57" spans="1:11" x14ac:dyDescent="0.25">
      <c r="A3357" s="10" t="s">
        <v>2399</v>
      </c>
      <c r="K3357" s="5" t="str" cm="1">
        <f t="array" ref="K3357">_xlfn.LET(_xlpm.d,UPPER(TRIM(CLEAN(SUBSTITUTE(F3357,CHAR(160),"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58" spans="1:11" x14ac:dyDescent="0.25">
      <c r="B3358" s="21">
        <v>45660</v>
      </c>
      <c r="C3358" s="2" t="s">
        <v>1</v>
      </c>
      <c r="D3358" s="2" t="s">
        <v>2400</v>
      </c>
      <c r="E3358" s="2" t="s">
        <v>783</v>
      </c>
      <c r="F3358" s="2" t="s">
        <v>2399</v>
      </c>
      <c r="G3358" s="5">
        <v>-20</v>
      </c>
      <c r="H3358" s="5">
        <v>19.989999999999998</v>
      </c>
      <c r="I3358" s="5">
        <v>-399.8</v>
      </c>
      <c r="J3358" s="5">
        <v>-399.8</v>
      </c>
      <c r="K3358" s="5" t="str" cm="1">
        <f t="array" ref="K3358">_xlfn.LET(_xlpm.d,UPPER(TRIM(CLEAN(SUBSTITUTE(F3358,CHAR(160),"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59" spans="1:11" x14ac:dyDescent="0.25">
      <c r="B3359" s="21">
        <v>45681</v>
      </c>
      <c r="C3359" s="2" t="s">
        <v>1</v>
      </c>
      <c r="D3359" s="2" t="s">
        <v>293</v>
      </c>
      <c r="E3359" s="2" t="s">
        <v>143</v>
      </c>
      <c r="F3359" s="2" t="s">
        <v>2399</v>
      </c>
      <c r="G3359" s="5">
        <v>-10</v>
      </c>
      <c r="H3359" s="5">
        <v>19.989999999999998</v>
      </c>
      <c r="I3359" s="5">
        <v>-199.9</v>
      </c>
      <c r="J3359" s="5">
        <v>-599.70000000000005</v>
      </c>
      <c r="K3359" s="5" t="str" cm="1">
        <f t="array" ref="K3359">_xlfn.LET(_xlpm.d,UPPER(TRIM(CLEAN(SUBSTITUTE(F3359,CHAR(160),"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60" spans="1:11" x14ac:dyDescent="0.25">
      <c r="B3360" s="21">
        <v>45821</v>
      </c>
      <c r="C3360" s="2" t="s">
        <v>1</v>
      </c>
      <c r="D3360" s="2" t="s">
        <v>1023</v>
      </c>
      <c r="E3360" s="2" t="s">
        <v>143</v>
      </c>
      <c r="F3360" s="2" t="s">
        <v>2399</v>
      </c>
      <c r="G3360" s="5">
        <v>-1</v>
      </c>
      <c r="H3360" s="5">
        <v>18.8</v>
      </c>
      <c r="I3360" s="5">
        <v>-18.8</v>
      </c>
      <c r="J3360" s="5">
        <v>-618.5</v>
      </c>
      <c r="K3360" s="5" t="str" cm="1">
        <f t="array" ref="K3360">_xlfn.LET(_xlpm.d,UPPER(TRIM(CLEAN(SUBSTITUTE(F3360,CHAR(160),"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61" spans="1:11" x14ac:dyDescent="0.25">
      <c r="B3361" s="21">
        <v>45890</v>
      </c>
      <c r="C3361" s="2" t="s">
        <v>1</v>
      </c>
      <c r="D3361" s="2" t="s">
        <v>2311</v>
      </c>
      <c r="E3361" s="2" t="s">
        <v>324</v>
      </c>
      <c r="F3361" s="2" t="s">
        <v>2399</v>
      </c>
      <c r="G3361" s="5">
        <v>-2</v>
      </c>
      <c r="H3361" s="5">
        <v>21.2</v>
      </c>
      <c r="I3361" s="5">
        <v>-42.4</v>
      </c>
      <c r="J3361" s="5">
        <v>-660.9</v>
      </c>
      <c r="K3361" s="5" t="str" cm="1">
        <f t="array" ref="K3361">_xlfn.LET(_xlpm.d,UPPER(TRIM(CLEAN(SUBSTITUTE(F3361,CHAR(160),"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62" spans="1:11" x14ac:dyDescent="0.25">
      <c r="B3362" s="21">
        <v>45919</v>
      </c>
      <c r="C3362" s="2" t="s">
        <v>1</v>
      </c>
      <c r="D3362" s="2" t="s">
        <v>2401</v>
      </c>
      <c r="E3362" s="2" t="s">
        <v>321</v>
      </c>
      <c r="F3362" s="2" t="s">
        <v>2399</v>
      </c>
      <c r="G3362" s="5">
        <v>-3</v>
      </c>
      <c r="H3362" s="5">
        <v>21.2</v>
      </c>
      <c r="I3362" s="5">
        <v>-63.6</v>
      </c>
      <c r="J3362" s="5">
        <v>-724.5</v>
      </c>
      <c r="K3362" s="5" t="str" cm="1">
        <f t="array" ref="K3362">_xlfn.LET(_xlpm.d,UPPER(TRIM(CLEAN(SUBSTITUTE(F3362,CHAR(160),"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63" spans="1:11" x14ac:dyDescent="0.25">
      <c r="B3363" s="21">
        <v>45961</v>
      </c>
      <c r="C3363" s="2" t="s">
        <v>1</v>
      </c>
      <c r="D3363" s="2" t="s">
        <v>1157</v>
      </c>
      <c r="E3363" s="2" t="s">
        <v>143</v>
      </c>
      <c r="F3363" s="2" t="s">
        <v>2399</v>
      </c>
      <c r="G3363" s="5">
        <v>-1</v>
      </c>
      <c r="H3363" s="5">
        <v>19.989999999999998</v>
      </c>
      <c r="I3363" s="5">
        <v>-19.989999999999998</v>
      </c>
      <c r="J3363" s="5">
        <v>-744.49</v>
      </c>
      <c r="K3363" s="5" t="str" cm="1">
        <f t="array" ref="K3363">_xlfn.LET(_xlpm.d,UPPER(TRIM(CLEAN(SUBSTITUTE(F3363,CHAR(160),"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64" spans="1:11" x14ac:dyDescent="0.25">
      <c r="B3364" s="21">
        <v>45989</v>
      </c>
      <c r="C3364" s="2" t="s">
        <v>1</v>
      </c>
      <c r="D3364" s="2" t="s">
        <v>327</v>
      </c>
      <c r="E3364" s="2" t="s">
        <v>143</v>
      </c>
      <c r="F3364" s="2" t="s">
        <v>2399</v>
      </c>
      <c r="G3364" s="5">
        <v>-1</v>
      </c>
      <c r="H3364" s="5">
        <v>19.989999999999998</v>
      </c>
      <c r="I3364" s="5">
        <v>-19.989999999999998</v>
      </c>
      <c r="J3364" s="5">
        <v>-764.48</v>
      </c>
      <c r="K3364" s="5" t="str" cm="1">
        <f t="array" ref="K3364">_xlfn.LET(_xlpm.d,UPPER(TRIM(CLEAN(SUBSTITUTE(F3364,CHAR(160),"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65" spans="1:11" x14ac:dyDescent="0.25">
      <c r="B3365" s="21">
        <v>45996</v>
      </c>
      <c r="C3365" s="2" t="s">
        <v>1</v>
      </c>
      <c r="D3365" s="2" t="s">
        <v>1193</v>
      </c>
      <c r="E3365" s="2" t="s">
        <v>143</v>
      </c>
      <c r="F3365" s="2" t="s">
        <v>2399</v>
      </c>
      <c r="G3365" s="5">
        <v>-3</v>
      </c>
      <c r="H3365" s="5">
        <v>19.989999999999998</v>
      </c>
      <c r="I3365" s="5">
        <v>-59.97</v>
      </c>
      <c r="J3365" s="5">
        <v>-824.45</v>
      </c>
      <c r="K3365" s="5" t="str" cm="1">
        <f t="array" ref="K3365">_xlfn.LET(_xlpm.d,UPPER(TRIM(CLEAN(SUBSTITUTE(F3365,CHAR(160),"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66" spans="1:11" x14ac:dyDescent="0.25">
      <c r="B3366" s="21">
        <v>46011</v>
      </c>
      <c r="C3366" s="2" t="s">
        <v>1</v>
      </c>
      <c r="D3366" s="2" t="s">
        <v>328</v>
      </c>
      <c r="E3366" s="2" t="s">
        <v>143</v>
      </c>
      <c r="F3366" s="2" t="s">
        <v>2399</v>
      </c>
      <c r="G3366" s="5">
        <v>-1</v>
      </c>
      <c r="H3366" s="5">
        <v>19.989999999999998</v>
      </c>
      <c r="I3366" s="5">
        <v>-19.989999999999998</v>
      </c>
      <c r="J3366" s="5">
        <v>-844.44</v>
      </c>
      <c r="K3366" s="5" t="str" cm="1">
        <f t="array" ref="K3366">_xlfn.LET(_xlpm.d,UPPER(TRIM(CLEAN(SUBSTITUTE(F3366,CHAR(160),"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67" spans="1:11" x14ac:dyDescent="0.25">
      <c r="B3367" s="21">
        <v>46038</v>
      </c>
      <c r="C3367" s="2" t="s">
        <v>1</v>
      </c>
      <c r="D3367" s="2" t="s">
        <v>2338</v>
      </c>
      <c r="E3367" s="2" t="s">
        <v>321</v>
      </c>
      <c r="F3367" s="2" t="s">
        <v>2399</v>
      </c>
      <c r="G3367" s="5">
        <v>-2</v>
      </c>
      <c r="H3367" s="5">
        <v>21.2</v>
      </c>
      <c r="I3367" s="5">
        <v>-42.4</v>
      </c>
      <c r="J3367" s="5">
        <v>-886.84</v>
      </c>
      <c r="K3367" s="5" t="str" cm="1">
        <f t="array" ref="K3367">_xlfn.LET(_xlpm.d,UPPER(TRIM(CLEAN(SUBSTITUTE(F3367,CHAR(160),"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68" spans="1:11" x14ac:dyDescent="0.25">
      <c r="B3368" s="21">
        <v>46038</v>
      </c>
      <c r="C3368" s="2" t="s">
        <v>1</v>
      </c>
      <c r="D3368" s="2" t="s">
        <v>508</v>
      </c>
      <c r="E3368" s="2" t="s">
        <v>143</v>
      </c>
      <c r="F3368" s="2" t="s">
        <v>2399</v>
      </c>
      <c r="G3368" s="5">
        <v>-10</v>
      </c>
      <c r="H3368" s="5">
        <v>19.989999999999998</v>
      </c>
      <c r="I3368" s="5">
        <v>-199.9</v>
      </c>
      <c r="J3368" s="5">
        <v>-1086.74</v>
      </c>
      <c r="K3368" s="5" t="str" cm="1">
        <f t="array" ref="K3368">_xlfn.LET(_xlpm.d,UPPER(TRIM(CLEAN(SUBSTITUTE(F3368,CHAR(160),"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69" spans="1:11" x14ac:dyDescent="0.25">
      <c r="B3369" s="21">
        <v>46053</v>
      </c>
      <c r="C3369" s="2" t="s">
        <v>1</v>
      </c>
      <c r="D3369" s="2" t="s">
        <v>2156</v>
      </c>
      <c r="E3369" s="2" t="s">
        <v>143</v>
      </c>
      <c r="F3369" s="2" t="s">
        <v>2399</v>
      </c>
      <c r="G3369" s="5">
        <v>-3</v>
      </c>
      <c r="H3369" s="5">
        <v>19.989999999999998</v>
      </c>
      <c r="I3369" s="5">
        <v>-59.97</v>
      </c>
      <c r="J3369" s="5">
        <v>-1146.71</v>
      </c>
      <c r="K3369" s="5" t="str" cm="1">
        <f t="array" ref="K3369">_xlfn.LET(_xlpm.d,UPPER(TRIM(CLEAN(SUBSTITUTE(F3369,CHAR(160),"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70" spans="1:11" x14ac:dyDescent="0.25">
      <c r="B3370" s="21">
        <v>46059</v>
      </c>
      <c r="C3370" s="2" t="s">
        <v>1</v>
      </c>
      <c r="D3370" s="2" t="s">
        <v>2168</v>
      </c>
      <c r="E3370" s="2" t="s">
        <v>5</v>
      </c>
      <c r="F3370" s="2" t="s">
        <v>2399</v>
      </c>
      <c r="G3370" s="5">
        <v>-1</v>
      </c>
      <c r="H3370" s="5">
        <v>21.2</v>
      </c>
      <c r="I3370" s="5">
        <v>-21.2</v>
      </c>
      <c r="J3370" s="5">
        <v>-1167.9100000000001</v>
      </c>
      <c r="K3370" s="5" t="str" cm="1">
        <f t="array" ref="K3370">_xlfn.LET(_xlpm.d,UPPER(TRIM(CLEAN(SUBSTITUTE(F3370,CHAR(160),"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71" spans="1:11" x14ac:dyDescent="0.25">
      <c r="B3371" s="21">
        <v>46080</v>
      </c>
      <c r="C3371" s="2" t="s">
        <v>1</v>
      </c>
      <c r="D3371" s="2" t="s">
        <v>2214</v>
      </c>
      <c r="E3371" s="2" t="s">
        <v>321</v>
      </c>
      <c r="F3371" s="2" t="s">
        <v>2399</v>
      </c>
      <c r="G3371" s="5">
        <v>-6</v>
      </c>
      <c r="H3371" s="5">
        <v>21.2</v>
      </c>
      <c r="I3371" s="5">
        <v>-127.2</v>
      </c>
      <c r="J3371" s="5">
        <v>-1295.1100000000001</v>
      </c>
      <c r="K3371" s="5" t="str" cm="1">
        <f t="array" ref="K3371">_xlfn.LET(_xlpm.d,UPPER(TRIM(CLEAN(SUBSTITUTE(F3371,CHAR(160),"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72" spans="1:11" x14ac:dyDescent="0.25">
      <c r="B3372" s="21">
        <v>46086</v>
      </c>
      <c r="C3372" s="2" t="s">
        <v>1</v>
      </c>
      <c r="D3372" s="2" t="s">
        <v>2229</v>
      </c>
      <c r="E3372" s="2" t="s">
        <v>5</v>
      </c>
      <c r="F3372" s="2" t="s">
        <v>2402</v>
      </c>
      <c r="G3372" s="5">
        <v>-1</v>
      </c>
      <c r="H3372" s="5">
        <v>21.2</v>
      </c>
      <c r="I3372" s="5">
        <v>-21.2</v>
      </c>
      <c r="J3372" s="5">
        <v>-1316.3100000000002</v>
      </c>
      <c r="K3372" s="5" t="str" cm="1">
        <f t="array" ref="K3372">_xlfn.LET(_xlpm.d,UPPER(TRIM(CLEAN(SUBSTITUTE(F3372,CHAR(160),"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73" spans="1:11" x14ac:dyDescent="0.25">
      <c r="A3373" s="11" t="s">
        <v>2403</v>
      </c>
      <c r="G3373" s="6">
        <v>-65</v>
      </c>
      <c r="I3373" s="7">
        <f>I3358+I3359+I3360+I3361+I3362+I3363+I3364+I3365+I3366+I3367+I3368+I3369+I3370+I3371+I3372</f>
        <v>-1316.3100000000002</v>
      </c>
      <c r="K3373" s="5" t="str" cm="1">
        <f t="array" ref="K3373">_xlfn.LET(_xlpm.d,UPPER(TRIM(CLEAN(SUBSTITUTE(F3373,CHAR(160),"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74" spans="1:11" x14ac:dyDescent="0.25">
      <c r="A3374" s="10" t="s">
        <v>2404</v>
      </c>
      <c r="K3374" s="5" t="str" cm="1">
        <f t="array" ref="K3374">_xlfn.LET(_xlpm.d,UPPER(TRIM(CLEAN(SUBSTITUTE(F3374,CHAR(160),"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75" spans="1:11" x14ac:dyDescent="0.25">
      <c r="B3375" s="21">
        <v>45880</v>
      </c>
      <c r="C3375" s="2" t="s">
        <v>1</v>
      </c>
      <c r="D3375" s="2" t="s">
        <v>2405</v>
      </c>
      <c r="E3375" s="2" t="s">
        <v>783</v>
      </c>
      <c r="F3375" s="2" t="s">
        <v>2406</v>
      </c>
      <c r="G3375" s="5">
        <v>-80</v>
      </c>
      <c r="H3375" s="5">
        <v>24.8</v>
      </c>
      <c r="I3375" s="5">
        <v>-1984</v>
      </c>
      <c r="J3375" s="5">
        <v>-1984</v>
      </c>
      <c r="K3375" s="5" t="str" cm="1">
        <f t="array" ref="K3375">_xlfn.LET(_xlpm.d,UPPER(TRIM(CLEAN(SUBSTITUTE(F3375,CHAR(160),"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76" spans="1:11" x14ac:dyDescent="0.25">
      <c r="B3376" s="21">
        <v>45895</v>
      </c>
      <c r="C3376" s="2" t="s">
        <v>1</v>
      </c>
      <c r="D3376" s="2" t="s">
        <v>2407</v>
      </c>
      <c r="E3376" s="2" t="s">
        <v>1365</v>
      </c>
      <c r="F3376" s="2" t="s">
        <v>2406</v>
      </c>
      <c r="G3376" s="5">
        <v>-7</v>
      </c>
      <c r="H3376" s="5">
        <v>25.15</v>
      </c>
      <c r="I3376" s="5">
        <v>-176.05</v>
      </c>
      <c r="J3376" s="5">
        <v>-2160.0500000000002</v>
      </c>
      <c r="K3376" s="5" t="str" cm="1">
        <f t="array" ref="K3376">_xlfn.LET(_xlpm.d,UPPER(TRIM(CLEAN(SUBSTITUTE(F3376,CHAR(160),"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77" spans="1:11" x14ac:dyDescent="0.25">
      <c r="B3377" s="21">
        <v>45978</v>
      </c>
      <c r="C3377" s="2" t="s">
        <v>1</v>
      </c>
      <c r="D3377" s="2" t="s">
        <v>2408</v>
      </c>
      <c r="E3377" s="2" t="s">
        <v>1365</v>
      </c>
      <c r="F3377" s="2" t="s">
        <v>2406</v>
      </c>
      <c r="G3377" s="5">
        <v>-4</v>
      </c>
      <c r="H3377" s="5">
        <v>25.15</v>
      </c>
      <c r="I3377" s="5">
        <v>-100.6</v>
      </c>
      <c r="J3377" s="5">
        <v>-2260.65</v>
      </c>
      <c r="K3377" s="5" t="str" cm="1">
        <f t="array" ref="K3377">_xlfn.LET(_xlpm.d,UPPER(TRIM(CLEAN(SUBSTITUTE(F3377,CHAR(160),"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78" spans="1:11" x14ac:dyDescent="0.25">
      <c r="A3378" s="11" t="s">
        <v>2409</v>
      </c>
      <c r="G3378" s="6">
        <v>-91</v>
      </c>
      <c r="I3378" s="7">
        <f>I3375+I3376+I3377</f>
        <v>-2260.65</v>
      </c>
      <c r="K3378" s="5" t="str" cm="1">
        <f t="array" ref="K3378">_xlfn.LET(_xlpm.d,UPPER(TRIM(CLEAN(SUBSTITUTE(F3378,CHAR(160),"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79" spans="1:11" x14ac:dyDescent="0.25">
      <c r="A3379" s="10" t="s">
        <v>2410</v>
      </c>
      <c r="K3379" s="5" t="str" cm="1">
        <f t="array" ref="K3379">_xlfn.LET(_xlpm.d,UPPER(TRIM(CLEAN(SUBSTITUTE(F3379,CHAR(160),"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80" spans="1:11" x14ac:dyDescent="0.25">
      <c r="B3380" s="21">
        <v>46069</v>
      </c>
      <c r="C3380" s="2" t="s">
        <v>1</v>
      </c>
      <c r="D3380" s="2" t="s">
        <v>2411</v>
      </c>
      <c r="E3380" s="2" t="s">
        <v>324</v>
      </c>
      <c r="F3380" s="2" t="s">
        <v>2412</v>
      </c>
      <c r="G3380" s="5">
        <v>-1</v>
      </c>
      <c r="H3380" s="5">
        <v>21.2</v>
      </c>
      <c r="I3380" s="5">
        <v>-21.2</v>
      </c>
      <c r="J3380" s="5">
        <v>-21.2</v>
      </c>
      <c r="K3380" s="5" t="str" cm="1">
        <f t="array" ref="K3380">_xlfn.LET(_xlpm.d,UPPER(TRIM(CLEAN(SUBSTITUTE(F3380,CHAR(160),"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81" spans="1:11" x14ac:dyDescent="0.25">
      <c r="B3381" s="21">
        <v>46085</v>
      </c>
      <c r="C3381" s="2" t="s">
        <v>1</v>
      </c>
      <c r="D3381" s="2" t="s">
        <v>2413</v>
      </c>
      <c r="E3381" s="2" t="s">
        <v>342</v>
      </c>
      <c r="F3381" s="2" t="s">
        <v>2412</v>
      </c>
      <c r="G3381" s="5">
        <v>-3</v>
      </c>
      <c r="H3381" s="5">
        <v>21.2</v>
      </c>
      <c r="I3381" s="5">
        <v>-63.6</v>
      </c>
      <c r="J3381" s="5">
        <v>-84.8</v>
      </c>
      <c r="K3381" s="5" t="str" cm="1">
        <f t="array" ref="K3381">_xlfn.LET(_xlpm.d,UPPER(TRIM(CLEAN(SUBSTITUTE(F3381,CHAR(160),"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82" spans="1:11" x14ac:dyDescent="0.25">
      <c r="A3382" s="11" t="s">
        <v>2414</v>
      </c>
      <c r="G3382" s="6">
        <v>-4</v>
      </c>
      <c r="I3382" s="8">
        <f>I3380+I3381</f>
        <v>-84.8</v>
      </c>
      <c r="K3382" s="5" t="str" cm="1">
        <f t="array" ref="K3382">_xlfn.LET(_xlpm.d,UPPER(TRIM(CLEAN(SUBSTITUTE(F3382,CHAR(160),"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83" spans="1:11" x14ac:dyDescent="0.25">
      <c r="A3383" s="10" t="s">
        <v>2415</v>
      </c>
      <c r="K3383" s="5" t="str" cm="1">
        <f t="array" ref="K3383">_xlfn.LET(_xlpm.d,UPPER(TRIM(CLEAN(SUBSTITUTE(F3383,CHAR(160),"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84" spans="1:11" x14ac:dyDescent="0.25">
      <c r="B3384" s="21">
        <v>45776</v>
      </c>
      <c r="C3384" s="2" t="s">
        <v>1</v>
      </c>
      <c r="D3384" s="2" t="s">
        <v>2416</v>
      </c>
      <c r="E3384" s="2" t="s">
        <v>324</v>
      </c>
      <c r="F3384" s="2" t="s">
        <v>2412</v>
      </c>
      <c r="G3384" s="5">
        <v>-3</v>
      </c>
      <c r="H3384" s="5">
        <v>21.55</v>
      </c>
      <c r="I3384" s="5">
        <v>-64.650000000000006</v>
      </c>
      <c r="J3384" s="5">
        <v>-64.650000000000006</v>
      </c>
      <c r="K3384" s="5" t="str" cm="1">
        <f t="array" ref="K3384">_xlfn.LET(_xlpm.d,UPPER(TRIM(CLEAN(SUBSTITUTE(F3384,CHAR(160),"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85" spans="1:11" x14ac:dyDescent="0.25">
      <c r="A3385" s="11" t="s">
        <v>2417</v>
      </c>
      <c r="G3385" s="6">
        <v>-3</v>
      </c>
      <c r="I3385" s="8">
        <f>I3384</f>
        <v>-64.650000000000006</v>
      </c>
      <c r="K3385" s="5" t="str" cm="1">
        <f t="array" ref="K3385">_xlfn.LET(_xlpm.d,UPPER(TRIM(CLEAN(SUBSTITUTE(F3385,CHAR(160),"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86" spans="1:11" x14ac:dyDescent="0.25">
      <c r="A3386" s="10" t="s">
        <v>2418</v>
      </c>
      <c r="K3386" s="5" t="str" cm="1">
        <f t="array" ref="K3386">_xlfn.LET(_xlpm.d,UPPER(TRIM(CLEAN(SUBSTITUTE(F3386,CHAR(160),"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87" spans="1:11" x14ac:dyDescent="0.25">
      <c r="B3387" s="21">
        <v>45968</v>
      </c>
      <c r="C3387" s="2" t="s">
        <v>1</v>
      </c>
      <c r="D3387" s="2" t="s">
        <v>2419</v>
      </c>
      <c r="E3387" s="2" t="s">
        <v>143</v>
      </c>
      <c r="F3387" s="2" t="s">
        <v>2412</v>
      </c>
      <c r="G3387" s="5">
        <v>-2</v>
      </c>
      <c r="H3387" s="5">
        <v>19.989999999999998</v>
      </c>
      <c r="I3387" s="5">
        <v>-39.979999999999997</v>
      </c>
      <c r="J3387" s="5">
        <v>-39.979999999999997</v>
      </c>
      <c r="K3387" s="5" t="str" cm="1">
        <f t="array" ref="K3387">_xlfn.LET(_xlpm.d,UPPER(TRIM(CLEAN(SUBSTITUTE(F3387,CHAR(160),"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3388" spans="1:11" x14ac:dyDescent="0.25">
      <c r="A3388" s="11" t="s">
        <v>2420</v>
      </c>
      <c r="G3388" s="6">
        <v>-2</v>
      </c>
      <c r="I3388" s="8">
        <f>I3387</f>
        <v>-39.979999999999997</v>
      </c>
      <c r="K3388" s="5" t="str" cm="1">
        <f t="array" ref="K3388">_xlfn.LET(_xlpm.d,UPPER(TRIM(CLEAN(SUBSTITUTE(F3388,CHAR(160),"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89" spans="1:11" x14ac:dyDescent="0.25">
      <c r="A3389" s="10" t="s">
        <v>2421</v>
      </c>
      <c r="K3389" s="5" t="str" cm="1">
        <f t="array" ref="K3389">_xlfn.LET(_xlpm.d,UPPER(TRIM(CLEAN(SUBSTITUTE(F3389,CHAR(160),"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390" spans="1:11" x14ac:dyDescent="0.25">
      <c r="B3390" s="21">
        <v>45663</v>
      </c>
      <c r="C3390" s="2" t="s">
        <v>1</v>
      </c>
      <c r="D3390" s="2" t="s">
        <v>1408</v>
      </c>
      <c r="E3390" s="2" t="s">
        <v>68</v>
      </c>
      <c r="F3390" s="2" t="s">
        <v>2422</v>
      </c>
      <c r="G3390" s="5">
        <v>-1</v>
      </c>
      <c r="H3390" s="5">
        <v>31.85</v>
      </c>
      <c r="I3390" s="5">
        <v>-31.85</v>
      </c>
      <c r="J3390" s="5">
        <v>-31.85</v>
      </c>
      <c r="K3390" s="5" t="str" cm="1">
        <f t="array" ref="K3390">_xlfn.LET(_xlpm.d,UPPER(TRIM(CLEAN(SUBSTITUTE(F3390,CHAR(160),"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391" spans="1:11" x14ac:dyDescent="0.25">
      <c r="B3391" s="21">
        <v>45666</v>
      </c>
      <c r="C3391" s="2" t="s">
        <v>1</v>
      </c>
      <c r="D3391" s="2" t="s">
        <v>1421</v>
      </c>
      <c r="E3391" s="2" t="s">
        <v>99</v>
      </c>
      <c r="F3391" s="2" t="s">
        <v>2422</v>
      </c>
      <c r="G3391" s="5">
        <v>-2</v>
      </c>
      <c r="H3391" s="5">
        <v>31.85</v>
      </c>
      <c r="I3391" s="5">
        <v>-63.7</v>
      </c>
      <c r="J3391" s="5">
        <v>-95.550000000000011</v>
      </c>
      <c r="K3391" s="5" t="str" cm="1">
        <f t="array" ref="K3391">_xlfn.LET(_xlpm.d,UPPER(TRIM(CLEAN(SUBSTITUTE(F3391,CHAR(160),"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392" spans="1:11" x14ac:dyDescent="0.25">
      <c r="B3392" s="21">
        <v>45666</v>
      </c>
      <c r="C3392" s="2" t="s">
        <v>1</v>
      </c>
      <c r="D3392" s="2" t="s">
        <v>555</v>
      </c>
      <c r="E3392" s="2" t="s">
        <v>19</v>
      </c>
      <c r="F3392" s="2" t="s">
        <v>2422</v>
      </c>
      <c r="G3392" s="5">
        <v>-1</v>
      </c>
      <c r="H3392" s="5">
        <v>31.85</v>
      </c>
      <c r="I3392" s="5">
        <v>-31.85</v>
      </c>
      <c r="J3392" s="5">
        <v>-127.4</v>
      </c>
      <c r="K3392" s="5" t="str" cm="1">
        <f t="array" ref="K3392">_xlfn.LET(_xlpm.d,UPPER(TRIM(CLEAN(SUBSTITUTE(F3392,CHAR(160),"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393" spans="2:11" x14ac:dyDescent="0.25">
      <c r="B3393" s="21">
        <v>45667</v>
      </c>
      <c r="C3393" s="2" t="s">
        <v>1</v>
      </c>
      <c r="D3393" s="2" t="s">
        <v>1429</v>
      </c>
      <c r="E3393" s="2" t="s">
        <v>76</v>
      </c>
      <c r="F3393" s="2" t="s">
        <v>2422</v>
      </c>
      <c r="G3393" s="5">
        <v>-1</v>
      </c>
      <c r="H3393" s="5">
        <v>31.85</v>
      </c>
      <c r="I3393" s="5">
        <v>-31.85</v>
      </c>
      <c r="J3393" s="5">
        <v>-159.25</v>
      </c>
      <c r="K3393" s="5" t="str" cm="1">
        <f t="array" ref="K3393">_xlfn.LET(_xlpm.d,UPPER(TRIM(CLEAN(SUBSTITUTE(F3393,CHAR(160),"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394" spans="2:11" x14ac:dyDescent="0.25">
      <c r="B3394" s="21">
        <v>45667</v>
      </c>
      <c r="C3394" s="2" t="s">
        <v>1</v>
      </c>
      <c r="D3394" s="2" t="s">
        <v>1431</v>
      </c>
      <c r="E3394" s="2" t="s">
        <v>82</v>
      </c>
      <c r="F3394" s="2" t="s">
        <v>2422</v>
      </c>
      <c r="G3394" s="5">
        <v>-2</v>
      </c>
      <c r="H3394" s="5">
        <v>31.85</v>
      </c>
      <c r="I3394" s="5">
        <v>-63.7</v>
      </c>
      <c r="J3394" s="5">
        <v>-222.95</v>
      </c>
      <c r="K3394" s="5" t="str" cm="1">
        <f t="array" ref="K3394">_xlfn.LET(_xlpm.d,UPPER(TRIM(CLEAN(SUBSTITUTE(F3394,CHAR(160),"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395" spans="2:11" x14ac:dyDescent="0.25">
      <c r="B3395" s="21">
        <v>45670</v>
      </c>
      <c r="C3395" s="2" t="s">
        <v>1</v>
      </c>
      <c r="D3395" s="2" t="s">
        <v>335</v>
      </c>
      <c r="E3395" s="2" t="s">
        <v>99</v>
      </c>
      <c r="F3395" s="2" t="s">
        <v>2422</v>
      </c>
      <c r="G3395" s="5">
        <v>-1</v>
      </c>
      <c r="H3395" s="5">
        <v>31.85</v>
      </c>
      <c r="I3395" s="5">
        <v>-31.85</v>
      </c>
      <c r="J3395" s="5">
        <v>-254.79999999999998</v>
      </c>
      <c r="K3395" s="5" t="str" cm="1">
        <f t="array" ref="K3395">_xlfn.LET(_xlpm.d,UPPER(TRIM(CLEAN(SUBSTITUTE(F3395,CHAR(160),"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396" spans="2:11" x14ac:dyDescent="0.25">
      <c r="B3396" s="21">
        <v>45671</v>
      </c>
      <c r="C3396" s="2" t="s">
        <v>1</v>
      </c>
      <c r="D3396" s="2" t="s">
        <v>756</v>
      </c>
      <c r="E3396" s="2" t="s">
        <v>35</v>
      </c>
      <c r="F3396" s="2" t="s">
        <v>2423</v>
      </c>
      <c r="G3396" s="5">
        <v>-7</v>
      </c>
      <c r="H3396" s="5">
        <v>31.85</v>
      </c>
      <c r="I3396" s="5">
        <v>-222.95</v>
      </c>
      <c r="J3396" s="5">
        <v>-477.75</v>
      </c>
      <c r="K3396" s="5" t="str" cm="1">
        <f t="array" ref="K3396">_xlfn.LET(_xlpm.d,UPPER(TRIM(CLEAN(SUBSTITUTE(F3396,CHAR(160),"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397" spans="2:11" x14ac:dyDescent="0.25">
      <c r="B3397" s="21">
        <v>45673</v>
      </c>
      <c r="C3397" s="2" t="s">
        <v>1</v>
      </c>
      <c r="D3397" s="2" t="s">
        <v>842</v>
      </c>
      <c r="E3397" s="2" t="s">
        <v>19</v>
      </c>
      <c r="F3397" s="2" t="s">
        <v>2422</v>
      </c>
      <c r="G3397" s="5">
        <v>-3</v>
      </c>
      <c r="H3397" s="5">
        <v>31.85</v>
      </c>
      <c r="I3397" s="5">
        <v>-95.55</v>
      </c>
      <c r="J3397" s="5">
        <v>-573.29999999999995</v>
      </c>
      <c r="K3397" s="5" t="str" cm="1">
        <f t="array" ref="K3397">_xlfn.LET(_xlpm.d,UPPER(TRIM(CLEAN(SUBSTITUTE(F3397,CHAR(160),"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398" spans="2:11" x14ac:dyDescent="0.25">
      <c r="B3398" s="21">
        <v>45674</v>
      </c>
      <c r="C3398" s="2" t="s">
        <v>1</v>
      </c>
      <c r="D3398" s="2" t="s">
        <v>339</v>
      </c>
      <c r="E3398" s="2" t="s">
        <v>82</v>
      </c>
      <c r="F3398" s="2" t="s">
        <v>2422</v>
      </c>
      <c r="G3398" s="5">
        <v>-5</v>
      </c>
      <c r="H3398" s="5">
        <v>31.85</v>
      </c>
      <c r="I3398" s="5">
        <v>-159.25</v>
      </c>
      <c r="J3398" s="5">
        <v>-732.55</v>
      </c>
      <c r="K3398" s="5" t="str" cm="1">
        <f t="array" ref="K3398">_xlfn.LET(_xlpm.d,UPPER(TRIM(CLEAN(SUBSTITUTE(F3398,CHAR(160),"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399" spans="2:11" x14ac:dyDescent="0.25">
      <c r="B3399" s="21">
        <v>45681</v>
      </c>
      <c r="C3399" s="2" t="s">
        <v>1</v>
      </c>
      <c r="D3399" s="2" t="s">
        <v>858</v>
      </c>
      <c r="E3399" s="2" t="s">
        <v>24</v>
      </c>
      <c r="F3399" s="2" t="s">
        <v>2422</v>
      </c>
      <c r="G3399" s="5">
        <v>-1</v>
      </c>
      <c r="H3399" s="5">
        <v>31.85</v>
      </c>
      <c r="I3399" s="5">
        <v>-31.85</v>
      </c>
      <c r="J3399" s="5">
        <v>-764.4</v>
      </c>
      <c r="K3399" s="5" t="str" cm="1">
        <f t="array" ref="K3399">_xlfn.LET(_xlpm.d,UPPER(TRIM(CLEAN(SUBSTITUTE(F3399,CHAR(160),"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00" spans="2:11" x14ac:dyDescent="0.25">
      <c r="B3400" s="21">
        <v>45688</v>
      </c>
      <c r="C3400" s="2" t="s">
        <v>1</v>
      </c>
      <c r="D3400" s="2" t="s">
        <v>1501</v>
      </c>
      <c r="E3400" s="2" t="s">
        <v>76</v>
      </c>
      <c r="F3400" s="2" t="s">
        <v>2422</v>
      </c>
      <c r="G3400" s="5">
        <v>-2</v>
      </c>
      <c r="H3400" s="5">
        <v>31.85</v>
      </c>
      <c r="I3400" s="5">
        <v>-63.7</v>
      </c>
      <c r="J3400" s="5">
        <v>-828.1</v>
      </c>
      <c r="K3400" s="5" t="str" cm="1">
        <f t="array" ref="K3400">_xlfn.LET(_xlpm.d,UPPER(TRIM(CLEAN(SUBSTITUTE(F3400,CHAR(160),"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01" spans="2:11" x14ac:dyDescent="0.25">
      <c r="B3401" s="21">
        <v>45695</v>
      </c>
      <c r="C3401" s="2" t="s">
        <v>1</v>
      </c>
      <c r="D3401" s="2" t="s">
        <v>694</v>
      </c>
      <c r="E3401" s="2" t="s">
        <v>76</v>
      </c>
      <c r="F3401" s="2" t="s">
        <v>2422</v>
      </c>
      <c r="G3401" s="5">
        <v>-1</v>
      </c>
      <c r="H3401" s="5">
        <v>31.85</v>
      </c>
      <c r="I3401" s="5">
        <v>-31.85</v>
      </c>
      <c r="J3401" s="5">
        <v>-859.95</v>
      </c>
      <c r="K3401" s="5" t="str" cm="1">
        <f t="array" ref="K3401">_xlfn.LET(_xlpm.d,UPPER(TRIM(CLEAN(SUBSTITUTE(F3401,CHAR(160),"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02" spans="2:11" x14ac:dyDescent="0.25">
      <c r="B3402" s="21">
        <v>45755</v>
      </c>
      <c r="C3402" s="2" t="s">
        <v>1</v>
      </c>
      <c r="D3402" s="2" t="s">
        <v>1647</v>
      </c>
      <c r="E3402" s="2" t="s">
        <v>14</v>
      </c>
      <c r="F3402" s="2" t="s">
        <v>2422</v>
      </c>
      <c r="G3402" s="5">
        <v>-1</v>
      </c>
      <c r="H3402" s="5">
        <v>31.85</v>
      </c>
      <c r="I3402" s="5">
        <v>-31.85</v>
      </c>
      <c r="J3402" s="5">
        <v>-891.80000000000007</v>
      </c>
      <c r="K3402" s="5" t="str" cm="1">
        <f t="array" ref="K3402">_xlfn.LET(_xlpm.d,UPPER(TRIM(CLEAN(SUBSTITUTE(F3402,CHAR(160),"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03" spans="2:11" x14ac:dyDescent="0.25">
      <c r="B3403" s="21">
        <v>45783</v>
      </c>
      <c r="C3403" s="2" t="s">
        <v>1</v>
      </c>
      <c r="D3403" s="2" t="s">
        <v>1332</v>
      </c>
      <c r="E3403" s="2" t="s">
        <v>14</v>
      </c>
      <c r="F3403" s="2" t="s">
        <v>2423</v>
      </c>
      <c r="G3403" s="5">
        <v>-5</v>
      </c>
      <c r="H3403" s="5">
        <v>31.85</v>
      </c>
      <c r="I3403" s="5">
        <v>-159.25</v>
      </c>
      <c r="J3403" s="5">
        <v>-1051.0500000000002</v>
      </c>
      <c r="K3403" s="5" t="str" cm="1">
        <f t="array" ref="K3403">_xlfn.LET(_xlpm.d,UPPER(TRIM(CLEAN(SUBSTITUTE(F3403,CHAR(160),"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04" spans="2:11" x14ac:dyDescent="0.25">
      <c r="B3404" s="21">
        <v>45793</v>
      </c>
      <c r="C3404" s="2" t="s">
        <v>1</v>
      </c>
      <c r="D3404" s="2" t="s">
        <v>2424</v>
      </c>
      <c r="E3404" s="2" t="s">
        <v>72</v>
      </c>
      <c r="F3404" s="2" t="s">
        <v>2425</v>
      </c>
      <c r="G3404" s="5">
        <v>-1</v>
      </c>
      <c r="H3404" s="5">
        <v>31.85</v>
      </c>
      <c r="I3404" s="5">
        <v>-31.85</v>
      </c>
      <c r="J3404" s="5">
        <v>-1082.9000000000001</v>
      </c>
      <c r="K3404" s="5" t="str" cm="1">
        <f t="array" ref="K3404">_xlfn.LET(_xlpm.d,UPPER(TRIM(CLEAN(SUBSTITUTE(F3404,CHAR(160),"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05" spans="2:11" x14ac:dyDescent="0.25">
      <c r="B3405" s="21">
        <v>45800</v>
      </c>
      <c r="C3405" s="2" t="s">
        <v>1</v>
      </c>
      <c r="D3405" s="2" t="s">
        <v>1005</v>
      </c>
      <c r="E3405" s="2" t="s">
        <v>143</v>
      </c>
      <c r="F3405" s="2" t="s">
        <v>2421</v>
      </c>
      <c r="G3405" s="5">
        <v>-3</v>
      </c>
      <c r="H3405" s="5">
        <v>31.25</v>
      </c>
      <c r="I3405" s="5">
        <v>-93.75</v>
      </c>
      <c r="J3405" s="5">
        <v>-1176.6500000000001</v>
      </c>
      <c r="K3405" s="5" t="str" cm="1">
        <f t="array" ref="K3405">_xlfn.LET(_xlpm.d,UPPER(TRIM(CLEAN(SUBSTITUTE(F3405,CHAR(160),"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06" spans="2:11" x14ac:dyDescent="0.25">
      <c r="B3406" s="21">
        <v>45811</v>
      </c>
      <c r="C3406" s="2" t="s">
        <v>1</v>
      </c>
      <c r="D3406" s="2" t="s">
        <v>675</v>
      </c>
      <c r="E3406" s="2" t="s">
        <v>35</v>
      </c>
      <c r="F3406" s="2" t="s">
        <v>2422</v>
      </c>
      <c r="G3406" s="5">
        <v>-1</v>
      </c>
      <c r="H3406" s="5">
        <v>31.85</v>
      </c>
      <c r="I3406" s="5">
        <v>-31.85</v>
      </c>
      <c r="J3406" s="5">
        <v>-1208.5</v>
      </c>
      <c r="K3406" s="5" t="str" cm="1">
        <f t="array" ref="K3406">_xlfn.LET(_xlpm.d,UPPER(TRIM(CLEAN(SUBSTITUTE(F3406,CHAR(160),"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07" spans="2:11" x14ac:dyDescent="0.25">
      <c r="B3407" s="21">
        <v>45821</v>
      </c>
      <c r="C3407" s="2" t="s">
        <v>1</v>
      </c>
      <c r="D3407" s="2" t="s">
        <v>1023</v>
      </c>
      <c r="E3407" s="2" t="s">
        <v>143</v>
      </c>
      <c r="F3407" s="2" t="s">
        <v>2421</v>
      </c>
      <c r="G3407" s="5">
        <v>-6</v>
      </c>
      <c r="H3407" s="5">
        <v>31.25</v>
      </c>
      <c r="I3407" s="5">
        <v>-187.5</v>
      </c>
      <c r="J3407" s="5">
        <v>-1396</v>
      </c>
      <c r="K3407" s="5" t="str" cm="1">
        <f t="array" ref="K3407">_xlfn.LET(_xlpm.d,UPPER(TRIM(CLEAN(SUBSTITUTE(F3407,CHAR(160),"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08" spans="2:11" x14ac:dyDescent="0.25">
      <c r="B3408" s="21">
        <v>45839</v>
      </c>
      <c r="C3408" s="2" t="s">
        <v>1</v>
      </c>
      <c r="D3408" s="2" t="s">
        <v>424</v>
      </c>
      <c r="E3408" s="2" t="s">
        <v>89</v>
      </c>
      <c r="F3408" s="2" t="s">
        <v>2426</v>
      </c>
      <c r="G3408" s="5">
        <v>-6</v>
      </c>
      <c r="H3408" s="5">
        <v>31.85</v>
      </c>
      <c r="I3408" s="5">
        <v>-191.1</v>
      </c>
      <c r="J3408" s="5">
        <v>-1587.1</v>
      </c>
      <c r="K3408" s="5" t="str" cm="1">
        <f t="array" ref="K3408">_xlfn.LET(_xlpm.d,UPPER(TRIM(CLEAN(SUBSTITUTE(F3408,CHAR(160),"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09" spans="1:11" x14ac:dyDescent="0.25">
      <c r="B3409" s="21">
        <v>45909</v>
      </c>
      <c r="C3409" s="2" t="s">
        <v>1</v>
      </c>
      <c r="D3409" s="2" t="s">
        <v>717</v>
      </c>
      <c r="E3409" s="2" t="s">
        <v>89</v>
      </c>
      <c r="F3409" s="2" t="s">
        <v>2422</v>
      </c>
      <c r="G3409" s="5">
        <v>-1</v>
      </c>
      <c r="H3409" s="5">
        <v>31.85</v>
      </c>
      <c r="I3409" s="5">
        <v>-31.85</v>
      </c>
      <c r="J3409" s="5">
        <v>-1618.9499999999998</v>
      </c>
      <c r="K3409" s="5" t="str" cm="1">
        <f t="array" ref="K3409">_xlfn.LET(_xlpm.d,UPPER(TRIM(CLEAN(SUBSTITUTE(F3409,CHAR(160),"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10" spans="1:11" x14ac:dyDescent="0.25">
      <c r="B3410" s="21">
        <v>45909</v>
      </c>
      <c r="C3410" s="2" t="s">
        <v>1</v>
      </c>
      <c r="D3410" s="2" t="s">
        <v>717</v>
      </c>
      <c r="E3410" s="2" t="s">
        <v>89</v>
      </c>
      <c r="F3410" s="2" t="s">
        <v>2422</v>
      </c>
      <c r="G3410" s="5">
        <v>-1</v>
      </c>
      <c r="H3410" s="5">
        <v>31.85</v>
      </c>
      <c r="I3410" s="5">
        <v>-31.85</v>
      </c>
      <c r="J3410" s="5">
        <v>-1650.7999999999997</v>
      </c>
      <c r="K3410" s="5" t="str" cm="1">
        <f t="array" ref="K3410">_xlfn.LET(_xlpm.d,UPPER(TRIM(CLEAN(SUBSTITUTE(F3410,CHAR(160),"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11" spans="1:11" x14ac:dyDescent="0.25">
      <c r="B3411" s="21">
        <v>45917</v>
      </c>
      <c r="C3411" s="2" t="s">
        <v>1</v>
      </c>
      <c r="D3411" s="2" t="s">
        <v>1102</v>
      </c>
      <c r="E3411" s="2" t="s">
        <v>40</v>
      </c>
      <c r="F3411" s="2" t="s">
        <v>2422</v>
      </c>
      <c r="G3411" s="5">
        <v>-1</v>
      </c>
      <c r="H3411" s="5">
        <v>31.85</v>
      </c>
      <c r="I3411" s="5">
        <v>-31.85</v>
      </c>
      <c r="J3411" s="5">
        <v>-1682.6499999999996</v>
      </c>
      <c r="K3411" s="5" t="str" cm="1">
        <f t="array" ref="K3411">_xlfn.LET(_xlpm.d,UPPER(TRIM(CLEAN(SUBSTITUTE(F3411,CHAR(160),"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12" spans="1:11" x14ac:dyDescent="0.25">
      <c r="B3412" s="21">
        <v>45917</v>
      </c>
      <c r="C3412" s="2" t="s">
        <v>1</v>
      </c>
      <c r="D3412" s="2" t="s">
        <v>538</v>
      </c>
      <c r="E3412" s="2" t="s">
        <v>92</v>
      </c>
      <c r="F3412" s="2" t="s">
        <v>2422</v>
      </c>
      <c r="G3412" s="5">
        <v>-1</v>
      </c>
      <c r="H3412" s="5">
        <v>31.85</v>
      </c>
      <c r="I3412" s="5">
        <v>-31.85</v>
      </c>
      <c r="J3412" s="5">
        <v>-1714.4999999999995</v>
      </c>
      <c r="K3412" s="5" t="str" cm="1">
        <f t="array" ref="K3412">_xlfn.LET(_xlpm.d,UPPER(TRIM(CLEAN(SUBSTITUTE(F3412,CHAR(160),"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13" spans="1:11" x14ac:dyDescent="0.25">
      <c r="A3413" s="11" t="s">
        <v>2427</v>
      </c>
      <c r="G3413" s="6">
        <v>-54</v>
      </c>
      <c r="I3413" s="7">
        <f>I3390+I3391+I3392+I3393+I3394+I3395+I3396+I3397+I3398+I3399+I3400+I3401+I3402+I3403+I3404+I3405+I3406+I3407+I3408+I3409+I3410+I3411+I3412</f>
        <v>-1714.4999999999995</v>
      </c>
      <c r="K3413" s="5" t="str" cm="1">
        <f t="array" ref="K3413">_xlfn.LET(_xlpm.d,UPPER(TRIM(CLEAN(SUBSTITUTE(F3413,CHAR(160),"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414" spans="1:11" x14ac:dyDescent="0.25">
      <c r="A3414" s="10" t="s">
        <v>2428</v>
      </c>
      <c r="K3414" s="5" t="str" cm="1">
        <f t="array" ref="K3414">_xlfn.LET(_xlpm.d,UPPER(TRIM(CLEAN(SUBSTITUTE(F3414,CHAR(160),"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415" spans="1:11" x14ac:dyDescent="0.25">
      <c r="B3415" s="21">
        <v>45814</v>
      </c>
      <c r="C3415" s="2" t="s">
        <v>1</v>
      </c>
      <c r="D3415" s="2" t="s">
        <v>302</v>
      </c>
      <c r="E3415" s="2" t="s">
        <v>143</v>
      </c>
      <c r="F3415" s="2" t="s">
        <v>2428</v>
      </c>
      <c r="G3415" s="5">
        <v>-11</v>
      </c>
      <c r="H3415" s="5">
        <v>31.25</v>
      </c>
      <c r="I3415" s="5">
        <v>-343.75</v>
      </c>
      <c r="J3415" s="5">
        <v>-343.75</v>
      </c>
      <c r="K3415" s="5" t="str" cm="1">
        <f t="array" ref="K3415">_xlfn.LET(_xlpm.d,UPPER(TRIM(CLEAN(SUBSTITUTE(F3415,CHAR(160),"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16" spans="1:11" x14ac:dyDescent="0.25">
      <c r="B3416" s="21">
        <v>46043</v>
      </c>
      <c r="C3416" s="2" t="s">
        <v>1</v>
      </c>
      <c r="D3416" s="2" t="s">
        <v>509</v>
      </c>
      <c r="E3416" s="2" t="s">
        <v>129</v>
      </c>
      <c r="F3416" s="2" t="s">
        <v>2429</v>
      </c>
      <c r="G3416" s="5">
        <v>-2</v>
      </c>
      <c r="H3416" s="5">
        <v>33.5</v>
      </c>
      <c r="I3416" s="5">
        <v>-67</v>
      </c>
      <c r="J3416" s="5">
        <v>-410.75</v>
      </c>
      <c r="K3416" s="5" t="str" cm="1">
        <f t="array" ref="K3416">_xlfn.LET(_xlpm.d,UPPER(TRIM(CLEAN(SUBSTITUTE(F3416,CHAR(160),"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17" spans="1:11" x14ac:dyDescent="0.25">
      <c r="B3417" s="21">
        <v>46066</v>
      </c>
      <c r="C3417" s="2" t="s">
        <v>1</v>
      </c>
      <c r="D3417" s="2" t="s">
        <v>33</v>
      </c>
      <c r="E3417" s="2" t="s">
        <v>24</v>
      </c>
      <c r="F3417" s="2" t="s">
        <v>2429</v>
      </c>
      <c r="G3417" s="5">
        <v>-7</v>
      </c>
      <c r="H3417" s="5">
        <v>33.5</v>
      </c>
      <c r="I3417" s="5">
        <v>-234.5</v>
      </c>
      <c r="J3417" s="5">
        <v>-645.25</v>
      </c>
      <c r="K3417" s="5" t="str" cm="1">
        <f t="array" ref="K3417">_xlfn.LET(_xlpm.d,UPPER(TRIM(CLEAN(SUBSTITUTE(F3417,CHAR(160),"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18" spans="1:11" x14ac:dyDescent="0.25">
      <c r="A3418" s="11" t="s">
        <v>2430</v>
      </c>
      <c r="G3418" s="6">
        <v>-20</v>
      </c>
      <c r="I3418" s="8">
        <f>I3415+I3416+I3417</f>
        <v>-645.25</v>
      </c>
      <c r="K3418" s="5" t="str" cm="1">
        <f t="array" ref="K3418">_xlfn.LET(_xlpm.d,UPPER(TRIM(CLEAN(SUBSTITUTE(F3418,CHAR(160),"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419" spans="1:11" x14ac:dyDescent="0.25">
      <c r="A3419" s="10" t="s">
        <v>2431</v>
      </c>
      <c r="K3419" s="5" t="str" cm="1">
        <f t="array" ref="K3419">_xlfn.LET(_xlpm.d,UPPER(TRIM(CLEAN(SUBSTITUTE(F3419,CHAR(160),"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420" spans="1:11" x14ac:dyDescent="0.25">
      <c r="B3420" s="21">
        <v>45793</v>
      </c>
      <c r="C3420" s="2" t="s">
        <v>1</v>
      </c>
      <c r="D3420" s="2" t="s">
        <v>1706</v>
      </c>
      <c r="E3420" s="2" t="s">
        <v>76</v>
      </c>
      <c r="F3420" s="2" t="s">
        <v>2431</v>
      </c>
      <c r="G3420" s="5">
        <v>-2</v>
      </c>
      <c r="H3420" s="5">
        <v>31.85</v>
      </c>
      <c r="I3420" s="5">
        <v>-63.7</v>
      </c>
      <c r="J3420" s="5">
        <v>-63.7</v>
      </c>
      <c r="K3420" s="5" t="str" cm="1">
        <f t="array" ref="K3420">_xlfn.LET(_xlpm.d,UPPER(TRIM(CLEAN(SUBSTITUTE(F3420,CHAR(160),"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21" spans="1:11" x14ac:dyDescent="0.25">
      <c r="B3421" s="21">
        <v>45841</v>
      </c>
      <c r="C3421" s="2" t="s">
        <v>1</v>
      </c>
      <c r="D3421" s="2" t="s">
        <v>426</v>
      </c>
      <c r="E3421" s="2" t="s">
        <v>19</v>
      </c>
      <c r="F3421" s="2" t="s">
        <v>2432</v>
      </c>
      <c r="G3421" s="5">
        <v>-9</v>
      </c>
      <c r="H3421" s="5">
        <v>31.85</v>
      </c>
      <c r="I3421" s="5">
        <v>-286.64999999999998</v>
      </c>
      <c r="J3421" s="5">
        <v>-350.34999999999997</v>
      </c>
      <c r="K3421" s="5" t="str" cm="1">
        <f t="array" ref="K3421">_xlfn.LET(_xlpm.d,UPPER(TRIM(CLEAN(SUBSTITUTE(F3421,CHAR(160),"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22" spans="1:11" x14ac:dyDescent="0.25">
      <c r="B3422" s="21">
        <v>45876</v>
      </c>
      <c r="C3422" s="2" t="s">
        <v>1</v>
      </c>
      <c r="D3422" s="2" t="s">
        <v>1809</v>
      </c>
      <c r="E3422" s="2" t="s">
        <v>141</v>
      </c>
      <c r="F3422" s="2" t="s">
        <v>2433</v>
      </c>
      <c r="G3422" s="5">
        <v>-6</v>
      </c>
      <c r="H3422" s="5">
        <v>33.5</v>
      </c>
      <c r="I3422" s="5">
        <v>-201</v>
      </c>
      <c r="J3422" s="5">
        <v>-551.34999999999991</v>
      </c>
      <c r="K3422" s="5" t="str" cm="1">
        <f t="array" ref="K3422">_xlfn.LET(_xlpm.d,UPPER(TRIM(CLEAN(SUBSTITUTE(F3422,CHAR(160),"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23" spans="1:11" x14ac:dyDescent="0.25">
      <c r="B3423" s="21">
        <v>46035</v>
      </c>
      <c r="C3423" s="2" t="s">
        <v>1</v>
      </c>
      <c r="D3423" s="2" t="s">
        <v>507</v>
      </c>
      <c r="E3423" s="2" t="s">
        <v>49</v>
      </c>
      <c r="F3423" s="2" t="s">
        <v>2433</v>
      </c>
      <c r="G3423" s="5">
        <v>-6</v>
      </c>
      <c r="H3423" s="5">
        <v>33.5</v>
      </c>
      <c r="I3423" s="5">
        <v>-201</v>
      </c>
      <c r="J3423" s="5">
        <v>-752.34999999999991</v>
      </c>
      <c r="K3423" s="5" t="str" cm="1">
        <f t="array" ref="K3423">_xlfn.LET(_xlpm.d,UPPER(TRIM(CLEAN(SUBSTITUTE(F3423,CHAR(160),"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24" spans="1:11" x14ac:dyDescent="0.25">
      <c r="B3424" s="21">
        <v>46107</v>
      </c>
      <c r="C3424" s="2" t="s">
        <v>1</v>
      </c>
      <c r="D3424" s="2" t="s">
        <v>2280</v>
      </c>
      <c r="E3424" s="2" t="s">
        <v>324</v>
      </c>
      <c r="F3424" s="2" t="s">
        <v>2431</v>
      </c>
      <c r="G3424" s="5">
        <v>-1</v>
      </c>
      <c r="H3424" s="5">
        <v>32.950000000000003</v>
      </c>
      <c r="I3424" s="5">
        <v>-32.950000000000003</v>
      </c>
      <c r="J3424" s="5">
        <v>-785.3</v>
      </c>
      <c r="K3424" s="5" t="str" cm="1">
        <f t="array" ref="K3424">_xlfn.LET(_xlpm.d,UPPER(TRIM(CLEAN(SUBSTITUTE(F3424,CHAR(160),"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3425" spans="1:11" x14ac:dyDescent="0.25">
      <c r="A3425" s="11" t="s">
        <v>2434</v>
      </c>
      <c r="G3425" s="6">
        <v>-24</v>
      </c>
      <c r="I3425" s="8">
        <f>I3420+I3421+I3422+I3423+I3424</f>
        <v>-785.3</v>
      </c>
      <c r="K3425" s="5" t="str" cm="1">
        <f t="array" ref="K3425">_xlfn.LET(_xlpm.d,UPPER(TRIM(CLEAN(SUBSTITUTE(F3425,CHAR(160),"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426" spans="1:11" x14ac:dyDescent="0.25">
      <c r="A3426" s="10" t="s">
        <v>2435</v>
      </c>
      <c r="K3426" s="5" t="str" cm="1">
        <f t="array" ref="K3426">_xlfn.LET(_xlpm.d,UPPER(TRIM(CLEAN(SUBSTITUTE(F3426,CHAR(160),"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427" spans="1:11" x14ac:dyDescent="0.25">
      <c r="B3427" s="21">
        <v>45764</v>
      </c>
      <c r="C3427" s="2" t="s">
        <v>1</v>
      </c>
      <c r="D3427" s="2" t="s">
        <v>391</v>
      </c>
      <c r="E3427" s="2" t="s">
        <v>76</v>
      </c>
      <c r="F3427" s="2" t="s">
        <v>2436</v>
      </c>
      <c r="G3427" s="5">
        <v>-1</v>
      </c>
      <c r="H3427" s="5">
        <v>23.99</v>
      </c>
      <c r="I3427" s="5">
        <v>-23.99</v>
      </c>
      <c r="J3427" s="5">
        <v>-23.99</v>
      </c>
      <c r="K3427" s="5" t="str" cm="1">
        <f t="array" ref="K3427">_xlfn.LET(_xlpm.d,UPPER(TRIM(CLEAN(SUBSTITUTE(F3427,CHAR(160),"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BEGONIA NON STOP</v>
      </c>
    </row>
    <row r="3428" spans="1:11" x14ac:dyDescent="0.25">
      <c r="B3428" s="21">
        <v>45783</v>
      </c>
      <c r="C3428" s="2" t="s">
        <v>1</v>
      </c>
      <c r="D3428" s="2" t="s">
        <v>1688</v>
      </c>
      <c r="E3428" s="2" t="s">
        <v>9</v>
      </c>
      <c r="F3428" s="2" t="s">
        <v>2436</v>
      </c>
      <c r="G3428" s="5">
        <v>-7</v>
      </c>
      <c r="H3428" s="5">
        <v>23.99</v>
      </c>
      <c r="I3428" s="5">
        <v>-167.93</v>
      </c>
      <c r="J3428" s="5">
        <v>-191.92000000000002</v>
      </c>
      <c r="K3428" s="5" t="str" cm="1">
        <f t="array" ref="K3428">_xlfn.LET(_xlpm.d,UPPER(TRIM(CLEAN(SUBSTITUTE(F3428,CHAR(160),"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BEGONIA NON STOP</v>
      </c>
    </row>
    <row r="3429" spans="1:11" x14ac:dyDescent="0.25">
      <c r="B3429" s="21">
        <v>45797</v>
      </c>
      <c r="C3429" s="2" t="s">
        <v>1</v>
      </c>
      <c r="D3429" s="2" t="s">
        <v>169</v>
      </c>
      <c r="E3429" s="2" t="s">
        <v>29</v>
      </c>
      <c r="F3429" s="2" t="s">
        <v>2436</v>
      </c>
      <c r="G3429" s="5">
        <v>-1</v>
      </c>
      <c r="H3429" s="5">
        <v>23.99</v>
      </c>
      <c r="I3429" s="5">
        <v>-23.99</v>
      </c>
      <c r="J3429" s="5">
        <v>-215.91000000000003</v>
      </c>
      <c r="K3429" s="5" t="str" cm="1">
        <f t="array" ref="K3429">_xlfn.LET(_xlpm.d,UPPER(TRIM(CLEAN(SUBSTITUTE(F3429,CHAR(160),"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BEGONIA NON STOP</v>
      </c>
    </row>
    <row r="3430" spans="1:11" x14ac:dyDescent="0.25">
      <c r="B3430" s="21">
        <v>45818</v>
      </c>
      <c r="C3430" s="2" t="s">
        <v>1</v>
      </c>
      <c r="D3430" s="2" t="s">
        <v>1019</v>
      </c>
      <c r="E3430" s="2" t="s">
        <v>29</v>
      </c>
      <c r="F3430" s="2" t="s">
        <v>2436</v>
      </c>
      <c r="G3430" s="5">
        <v>-9</v>
      </c>
      <c r="H3430" s="5">
        <v>23.99</v>
      </c>
      <c r="I3430" s="5">
        <v>-215.91</v>
      </c>
      <c r="J3430" s="5">
        <v>-431.82000000000005</v>
      </c>
      <c r="K3430" s="5" t="str" cm="1">
        <f t="array" ref="K3430">_xlfn.LET(_xlpm.d,UPPER(TRIM(CLEAN(SUBSTITUTE(F3430,CHAR(160),"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BEGONIA NON STOP</v>
      </c>
    </row>
    <row r="3431" spans="1:11" x14ac:dyDescent="0.25">
      <c r="B3431" s="21">
        <v>45833</v>
      </c>
      <c r="C3431" s="2" t="s">
        <v>1</v>
      </c>
      <c r="D3431" s="2" t="s">
        <v>2437</v>
      </c>
      <c r="E3431" s="2" t="s">
        <v>65</v>
      </c>
      <c r="F3431" s="2" t="s">
        <v>2436</v>
      </c>
      <c r="G3431" s="5">
        <v>-2</v>
      </c>
      <c r="H3431" s="5">
        <v>23.99</v>
      </c>
      <c r="I3431" s="5">
        <v>-47.98</v>
      </c>
      <c r="J3431" s="5">
        <v>-479.80000000000007</v>
      </c>
      <c r="K3431" s="5" t="str" cm="1">
        <f t="array" ref="K3431">_xlfn.LET(_xlpm.d,UPPER(TRIM(CLEAN(SUBSTITUTE(F3431,CHAR(160),"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BEGONIA NON STOP</v>
      </c>
    </row>
    <row r="3432" spans="1:11" x14ac:dyDescent="0.25">
      <c r="B3432" s="21">
        <v>45842</v>
      </c>
      <c r="C3432" s="2" t="s">
        <v>1</v>
      </c>
      <c r="D3432" s="2" t="s">
        <v>1764</v>
      </c>
      <c r="E3432" s="2" t="s">
        <v>9</v>
      </c>
      <c r="F3432" s="2" t="s">
        <v>2436</v>
      </c>
      <c r="G3432" s="5">
        <v>-7</v>
      </c>
      <c r="H3432" s="5">
        <v>23.99</v>
      </c>
      <c r="I3432" s="5">
        <v>-167.93</v>
      </c>
      <c r="J3432" s="5">
        <v>-647.73</v>
      </c>
      <c r="K3432" s="5" t="str" cm="1">
        <f t="array" ref="K3432">_xlfn.LET(_xlpm.d,UPPER(TRIM(CLEAN(SUBSTITUTE(F3432,CHAR(160),"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BEGONIA NON STOP</v>
      </c>
    </row>
    <row r="3433" spans="1:11" x14ac:dyDescent="0.25">
      <c r="A3433" s="11" t="s">
        <v>2438</v>
      </c>
      <c r="G3433" s="6">
        <v>-27</v>
      </c>
      <c r="I3433" s="8">
        <f>I3427+I3428+I3429+I3430+I3431+I3432</f>
        <v>-647.73</v>
      </c>
      <c r="K3433" s="5" t="str" cm="1">
        <f t="array" ref="K3433">_xlfn.LET(_xlpm.d,UPPER(TRIM(CLEAN(SUBSTITUTE(F3433,CHAR(160),"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434" spans="1:11" x14ac:dyDescent="0.25">
      <c r="A3434" s="10" t="s">
        <v>2439</v>
      </c>
      <c r="K3434" s="5" t="str" cm="1">
        <f t="array" ref="K3434">_xlfn.LET(_xlpm.d,UPPER(TRIM(CLEAN(SUBSTITUTE(F3434,CHAR(160),"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435" spans="1:11" x14ac:dyDescent="0.25">
      <c r="B3435" s="21">
        <v>45954</v>
      </c>
      <c r="C3435" s="2" t="s">
        <v>1</v>
      </c>
      <c r="D3435" s="2" t="s">
        <v>1344</v>
      </c>
      <c r="E3435" s="2" t="s">
        <v>321</v>
      </c>
      <c r="F3435" s="2" t="s">
        <v>2439</v>
      </c>
      <c r="G3435" s="5">
        <v>-7</v>
      </c>
      <c r="H3435" s="5">
        <v>32.950000000000003</v>
      </c>
      <c r="I3435" s="5">
        <v>-230.65</v>
      </c>
      <c r="J3435" s="5">
        <v>-230.65</v>
      </c>
      <c r="K3435" s="5" t="str" cm="1">
        <f t="array" ref="K3435">_xlfn.LET(_xlpm.d,UPPER(TRIM(CLEAN(SUBSTITUTE(F3435,CHAR(160),"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36" spans="1:11" x14ac:dyDescent="0.25">
      <c r="A3436" s="11" t="s">
        <v>2440</v>
      </c>
      <c r="G3436" s="6">
        <v>-7</v>
      </c>
      <c r="I3436" s="8">
        <f>I3435</f>
        <v>-230.65</v>
      </c>
      <c r="K3436" s="5" t="str" cm="1">
        <f t="array" ref="K3436">_xlfn.LET(_xlpm.d,UPPER(TRIM(CLEAN(SUBSTITUTE(F3436,CHAR(160),"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437" spans="1:11" x14ac:dyDescent="0.25">
      <c r="A3437" s="10" t="s">
        <v>2441</v>
      </c>
      <c r="K3437" s="5" t="str" cm="1">
        <f t="array" ref="K3437">_xlfn.LET(_xlpm.d,UPPER(TRIM(CLEAN(SUBSTITUTE(F3437,CHAR(160),"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438" spans="1:11" x14ac:dyDescent="0.25">
      <c r="B3438" s="21">
        <v>45800</v>
      </c>
      <c r="C3438" s="2" t="s">
        <v>1</v>
      </c>
      <c r="D3438" s="2" t="s">
        <v>1005</v>
      </c>
      <c r="E3438" s="2" t="s">
        <v>143</v>
      </c>
      <c r="F3438" s="2" t="s">
        <v>2441</v>
      </c>
      <c r="G3438" s="5">
        <v>-16</v>
      </c>
      <c r="H3438" s="5">
        <v>31.25</v>
      </c>
      <c r="I3438" s="5">
        <v>-500</v>
      </c>
      <c r="J3438" s="5">
        <v>-500</v>
      </c>
      <c r="K3438" s="5" t="str" cm="1">
        <f t="array" ref="K3438">_xlfn.LET(_xlpm.d,UPPER(TRIM(CLEAN(SUBSTITUTE(F3438,CHAR(160),"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39" spans="1:11" x14ac:dyDescent="0.25">
      <c r="B3439" s="21">
        <v>45819</v>
      </c>
      <c r="C3439" s="2" t="s">
        <v>1</v>
      </c>
      <c r="D3439" s="2" t="s">
        <v>2442</v>
      </c>
      <c r="E3439" s="2" t="s">
        <v>65</v>
      </c>
      <c r="F3439" s="2" t="s">
        <v>2443</v>
      </c>
      <c r="G3439" s="5">
        <v>-5</v>
      </c>
      <c r="H3439" s="5">
        <v>31.85</v>
      </c>
      <c r="I3439" s="5">
        <v>-159.25</v>
      </c>
      <c r="J3439" s="5">
        <v>-659.25</v>
      </c>
      <c r="K3439" s="5" t="str" cm="1">
        <f t="array" ref="K3439">_xlfn.LET(_xlpm.d,UPPER(TRIM(CLEAN(SUBSTITUTE(F3439,CHAR(160),"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40" spans="1:11" x14ac:dyDescent="0.25">
      <c r="B3440" s="21">
        <v>45826</v>
      </c>
      <c r="C3440" s="2" t="s">
        <v>1</v>
      </c>
      <c r="D3440" s="2" t="s">
        <v>180</v>
      </c>
      <c r="E3440" s="2" t="s">
        <v>24</v>
      </c>
      <c r="F3440" s="2" t="s">
        <v>2443</v>
      </c>
      <c r="G3440" s="5">
        <v>-3</v>
      </c>
      <c r="H3440" s="5">
        <v>31.85</v>
      </c>
      <c r="I3440" s="5">
        <v>-95.55</v>
      </c>
      <c r="J3440" s="5">
        <v>-754.8</v>
      </c>
      <c r="K3440" s="5" t="str" cm="1">
        <f t="array" ref="K3440">_xlfn.LET(_xlpm.d,UPPER(TRIM(CLEAN(SUBSTITUTE(F3440,CHAR(160),"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41" spans="2:11" x14ac:dyDescent="0.25">
      <c r="B3441" s="21">
        <v>45877</v>
      </c>
      <c r="C3441" s="2" t="s">
        <v>1</v>
      </c>
      <c r="D3441" s="2" t="s">
        <v>1814</v>
      </c>
      <c r="E3441" s="2" t="s">
        <v>53</v>
      </c>
      <c r="F3441" s="2" t="s">
        <v>2443</v>
      </c>
      <c r="G3441" s="5">
        <v>-2</v>
      </c>
      <c r="H3441" s="5">
        <v>33.5</v>
      </c>
      <c r="I3441" s="5">
        <v>-67</v>
      </c>
      <c r="J3441" s="5">
        <v>-821.8</v>
      </c>
      <c r="K3441" s="5" t="str" cm="1">
        <f t="array" ref="K3441">_xlfn.LET(_xlpm.d,UPPER(TRIM(CLEAN(SUBSTITUTE(F3441,CHAR(160),"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42" spans="2:11" x14ac:dyDescent="0.25">
      <c r="B3442" s="21">
        <v>45882</v>
      </c>
      <c r="C3442" s="2" t="s">
        <v>1</v>
      </c>
      <c r="D3442" s="2" t="s">
        <v>1820</v>
      </c>
      <c r="E3442" s="2" t="s">
        <v>58</v>
      </c>
      <c r="F3442" s="2" t="s">
        <v>2443</v>
      </c>
      <c r="G3442" s="5">
        <v>-8</v>
      </c>
      <c r="H3442" s="5">
        <v>33.5</v>
      </c>
      <c r="I3442" s="5">
        <v>-268</v>
      </c>
      <c r="J3442" s="5">
        <v>-1089.8</v>
      </c>
      <c r="K3442" s="5" t="str" cm="1">
        <f t="array" ref="K3442">_xlfn.LET(_xlpm.d,UPPER(TRIM(CLEAN(SUBSTITUTE(F3442,CHAR(160),"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43" spans="2:11" x14ac:dyDescent="0.25">
      <c r="B3443" s="21">
        <v>45890</v>
      </c>
      <c r="C3443" s="2" t="s">
        <v>1</v>
      </c>
      <c r="D3443" s="2" t="s">
        <v>2444</v>
      </c>
      <c r="E3443" s="2" t="s">
        <v>163</v>
      </c>
      <c r="F3443" s="2" t="s">
        <v>2443</v>
      </c>
      <c r="G3443" s="5">
        <v>-50</v>
      </c>
      <c r="H3443" s="5">
        <v>33.5</v>
      </c>
      <c r="I3443" s="5">
        <v>-1675</v>
      </c>
      <c r="J3443" s="5">
        <v>-2764.8</v>
      </c>
      <c r="K3443" s="5" t="str" cm="1">
        <f t="array" ref="K3443">_xlfn.LET(_xlpm.d,UPPER(TRIM(CLEAN(SUBSTITUTE(F3443,CHAR(160),"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44" spans="2:11" x14ac:dyDescent="0.25">
      <c r="B3444" s="21">
        <v>45930</v>
      </c>
      <c r="C3444" s="2" t="s">
        <v>1</v>
      </c>
      <c r="D3444" s="2" t="s">
        <v>1927</v>
      </c>
      <c r="E3444" s="2" t="s">
        <v>9</v>
      </c>
      <c r="F3444" s="2" t="s">
        <v>2443</v>
      </c>
      <c r="G3444" s="5">
        <v>-1</v>
      </c>
      <c r="H3444" s="5">
        <v>33.5</v>
      </c>
      <c r="I3444" s="5">
        <v>-33.5</v>
      </c>
      <c r="J3444" s="5">
        <v>-2798.3</v>
      </c>
      <c r="K3444" s="5" t="str" cm="1">
        <f t="array" ref="K3444">_xlfn.LET(_xlpm.d,UPPER(TRIM(CLEAN(SUBSTITUTE(F3444,CHAR(160),"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45" spans="2:11" x14ac:dyDescent="0.25">
      <c r="B3445" s="21">
        <v>45945</v>
      </c>
      <c r="C3445" s="2" t="s">
        <v>1</v>
      </c>
      <c r="D3445" s="2" t="s">
        <v>2445</v>
      </c>
      <c r="E3445" s="2" t="s">
        <v>129</v>
      </c>
      <c r="F3445" s="2" t="s">
        <v>2443</v>
      </c>
      <c r="G3445" s="5">
        <v>-2</v>
      </c>
      <c r="H3445" s="5">
        <v>33.5</v>
      </c>
      <c r="I3445" s="5">
        <v>-67</v>
      </c>
      <c r="J3445" s="5">
        <v>-2865.3</v>
      </c>
      <c r="K3445" s="5" t="str" cm="1">
        <f t="array" ref="K3445">_xlfn.LET(_xlpm.d,UPPER(TRIM(CLEAN(SUBSTITUTE(F3445,CHAR(160),"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46" spans="2:11" x14ac:dyDescent="0.25">
      <c r="B3446" s="21">
        <v>45954</v>
      </c>
      <c r="C3446" s="2" t="s">
        <v>1</v>
      </c>
      <c r="D3446" s="2" t="s">
        <v>727</v>
      </c>
      <c r="E3446" s="2" t="s">
        <v>76</v>
      </c>
      <c r="F3446" s="2" t="s">
        <v>2443</v>
      </c>
      <c r="G3446" s="5">
        <v>-1</v>
      </c>
      <c r="H3446" s="5">
        <v>33.5</v>
      </c>
      <c r="I3446" s="5">
        <v>-33.5</v>
      </c>
      <c r="J3446" s="5">
        <v>-2898.8</v>
      </c>
      <c r="K3446" s="5" t="str" cm="1">
        <f t="array" ref="K3446">_xlfn.LET(_xlpm.d,UPPER(TRIM(CLEAN(SUBSTITUTE(F3446,CHAR(160),"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47" spans="2:11" x14ac:dyDescent="0.25">
      <c r="B3447" s="21">
        <v>45968</v>
      </c>
      <c r="C3447" s="2" t="s">
        <v>1</v>
      </c>
      <c r="D3447" s="2" t="s">
        <v>2016</v>
      </c>
      <c r="E3447" s="2" t="s">
        <v>110</v>
      </c>
      <c r="F3447" s="2" t="s">
        <v>2443</v>
      </c>
      <c r="G3447" s="5">
        <v>-2</v>
      </c>
      <c r="H3447" s="5">
        <v>33.5</v>
      </c>
      <c r="I3447" s="5">
        <v>-67</v>
      </c>
      <c r="J3447" s="5">
        <v>-2965.8</v>
      </c>
      <c r="K3447" s="5" t="str" cm="1">
        <f t="array" ref="K3447">_xlfn.LET(_xlpm.d,UPPER(TRIM(CLEAN(SUBSTITUTE(F3447,CHAR(160),"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48" spans="2:11" x14ac:dyDescent="0.25">
      <c r="B3448" s="21">
        <v>45974</v>
      </c>
      <c r="C3448" s="2" t="s">
        <v>1</v>
      </c>
      <c r="D3448" s="2" t="s">
        <v>2446</v>
      </c>
      <c r="E3448" s="2" t="s">
        <v>19</v>
      </c>
      <c r="F3448" s="2" t="s">
        <v>2443</v>
      </c>
      <c r="G3448" s="5">
        <v>-4</v>
      </c>
      <c r="H3448" s="5">
        <v>33.5</v>
      </c>
      <c r="I3448" s="5">
        <v>-134</v>
      </c>
      <c r="J3448" s="5">
        <v>-3099.8</v>
      </c>
      <c r="K3448" s="5" t="str" cm="1">
        <f t="array" ref="K3448">_xlfn.LET(_xlpm.d,UPPER(TRIM(CLEAN(SUBSTITUTE(F3448,CHAR(160),"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49" spans="2:11" x14ac:dyDescent="0.25">
      <c r="B3449" s="21">
        <v>45982</v>
      </c>
      <c r="C3449" s="2" t="s">
        <v>1</v>
      </c>
      <c r="D3449" s="2" t="s">
        <v>2447</v>
      </c>
      <c r="E3449" s="2" t="s">
        <v>24</v>
      </c>
      <c r="F3449" s="2" t="s">
        <v>2443</v>
      </c>
      <c r="G3449" s="5">
        <v>-5</v>
      </c>
      <c r="H3449" s="5">
        <v>33.5</v>
      </c>
      <c r="I3449" s="5">
        <v>-167.5</v>
      </c>
      <c r="J3449" s="5">
        <v>-3267.3</v>
      </c>
      <c r="K3449" s="5" t="str" cm="1">
        <f t="array" ref="K3449">_xlfn.LET(_xlpm.d,UPPER(TRIM(CLEAN(SUBSTITUTE(F3449,CHAR(160),"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50" spans="2:11" x14ac:dyDescent="0.25">
      <c r="B3450" s="21">
        <v>45989</v>
      </c>
      <c r="C3450" s="2" t="s">
        <v>1</v>
      </c>
      <c r="D3450" s="2" t="s">
        <v>327</v>
      </c>
      <c r="E3450" s="2" t="s">
        <v>143</v>
      </c>
      <c r="F3450" s="2" t="s">
        <v>2441</v>
      </c>
      <c r="G3450" s="5">
        <v>-1</v>
      </c>
      <c r="H3450" s="5">
        <v>32.99</v>
      </c>
      <c r="I3450" s="5">
        <v>-32.99</v>
      </c>
      <c r="J3450" s="5">
        <v>-3300.29</v>
      </c>
      <c r="K3450" s="5" t="str" cm="1">
        <f t="array" ref="K3450">_xlfn.LET(_xlpm.d,UPPER(TRIM(CLEAN(SUBSTITUTE(F3450,CHAR(160),"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51" spans="2:11" x14ac:dyDescent="0.25">
      <c r="B3451" s="21">
        <v>45989</v>
      </c>
      <c r="C3451" s="2" t="s">
        <v>1</v>
      </c>
      <c r="D3451" s="2" t="s">
        <v>1181</v>
      </c>
      <c r="E3451" s="2" t="s">
        <v>9</v>
      </c>
      <c r="F3451" s="2" t="s">
        <v>2443</v>
      </c>
      <c r="G3451" s="5">
        <v>-21</v>
      </c>
      <c r="H3451" s="5">
        <v>33.5</v>
      </c>
      <c r="I3451" s="5">
        <v>-703.5</v>
      </c>
      <c r="J3451" s="5">
        <v>-4003.79</v>
      </c>
      <c r="K3451" s="5" t="str" cm="1">
        <f t="array" ref="K3451">_xlfn.LET(_xlpm.d,UPPER(TRIM(CLEAN(SUBSTITUTE(F3451,CHAR(160),"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52" spans="2:11" x14ac:dyDescent="0.25">
      <c r="B3452" s="21">
        <v>45989</v>
      </c>
      <c r="C3452" s="2" t="s">
        <v>1</v>
      </c>
      <c r="D3452" s="2" t="s">
        <v>2054</v>
      </c>
      <c r="E3452" s="2" t="s">
        <v>82</v>
      </c>
      <c r="F3452" s="2" t="s">
        <v>2443</v>
      </c>
      <c r="G3452" s="5">
        <v>-6</v>
      </c>
      <c r="H3452" s="5">
        <v>33.5</v>
      </c>
      <c r="I3452" s="5">
        <v>-201</v>
      </c>
      <c r="J3452" s="5">
        <v>-4204.79</v>
      </c>
      <c r="K3452" s="5" t="str" cm="1">
        <f t="array" ref="K3452">_xlfn.LET(_xlpm.d,UPPER(TRIM(CLEAN(SUBSTITUTE(F3452,CHAR(160),"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53" spans="2:11" x14ac:dyDescent="0.25">
      <c r="B3453" s="21">
        <v>45996</v>
      </c>
      <c r="C3453" s="2" t="s">
        <v>1</v>
      </c>
      <c r="D3453" s="2" t="s">
        <v>1194</v>
      </c>
      <c r="E3453" s="2" t="s">
        <v>53</v>
      </c>
      <c r="F3453" s="2" t="s">
        <v>2443</v>
      </c>
      <c r="G3453" s="5">
        <v>-17</v>
      </c>
      <c r="H3453" s="5">
        <v>33.5</v>
      </c>
      <c r="I3453" s="5">
        <v>-569.5</v>
      </c>
      <c r="J3453" s="5">
        <v>-4774.29</v>
      </c>
      <c r="K3453" s="5" t="str" cm="1">
        <f t="array" ref="K3453">_xlfn.LET(_xlpm.d,UPPER(TRIM(CLEAN(SUBSTITUTE(F3453,CHAR(160),"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54" spans="2:11" x14ac:dyDescent="0.25">
      <c r="B3454" s="21">
        <v>46000</v>
      </c>
      <c r="C3454" s="2" t="s">
        <v>1</v>
      </c>
      <c r="D3454" s="2" t="s">
        <v>2448</v>
      </c>
      <c r="E3454" s="2" t="s">
        <v>60</v>
      </c>
      <c r="F3454" s="2" t="s">
        <v>2443</v>
      </c>
      <c r="G3454" s="5">
        <v>-1</v>
      </c>
      <c r="H3454" s="5">
        <v>33.5</v>
      </c>
      <c r="I3454" s="5">
        <v>-33.5</v>
      </c>
      <c r="J3454" s="5">
        <v>-4807.79</v>
      </c>
      <c r="K3454" s="5" t="str" cm="1">
        <f t="array" ref="K3454">_xlfn.LET(_xlpm.d,UPPER(TRIM(CLEAN(SUBSTITUTE(F3454,CHAR(160),"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55" spans="2:11" x14ac:dyDescent="0.25">
      <c r="B3455" s="21">
        <v>46001</v>
      </c>
      <c r="C3455" s="2" t="s">
        <v>1</v>
      </c>
      <c r="D3455" s="2" t="s">
        <v>2449</v>
      </c>
      <c r="E3455" s="2" t="s">
        <v>58</v>
      </c>
      <c r="F3455" s="2" t="s">
        <v>2443</v>
      </c>
      <c r="G3455" s="5">
        <v>-1</v>
      </c>
      <c r="H3455" s="5">
        <v>33.5</v>
      </c>
      <c r="I3455" s="5">
        <v>-33.5</v>
      </c>
      <c r="J3455" s="5">
        <v>-4841.29</v>
      </c>
      <c r="K3455" s="5" t="str" cm="1">
        <f t="array" ref="K3455">_xlfn.LET(_xlpm.d,UPPER(TRIM(CLEAN(SUBSTITUTE(F3455,CHAR(160),"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56" spans="2:11" x14ac:dyDescent="0.25">
      <c r="B3456" s="21">
        <v>46024</v>
      </c>
      <c r="C3456" s="2" t="s">
        <v>1</v>
      </c>
      <c r="D3456" s="2" t="s">
        <v>1217</v>
      </c>
      <c r="E3456" s="2" t="s">
        <v>82</v>
      </c>
      <c r="F3456" s="2" t="s">
        <v>2443</v>
      </c>
      <c r="G3456" s="5">
        <v>-4</v>
      </c>
      <c r="H3456" s="5">
        <v>33.5</v>
      </c>
      <c r="I3456" s="5">
        <v>-134</v>
      </c>
      <c r="J3456" s="5">
        <v>-4975.29</v>
      </c>
      <c r="K3456" s="5" t="str" cm="1">
        <f t="array" ref="K3456">_xlfn.LET(_xlpm.d,UPPER(TRIM(CLEAN(SUBSTITUTE(F3456,CHAR(160),"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57" spans="2:11" x14ac:dyDescent="0.25">
      <c r="B3457" s="21">
        <v>46028</v>
      </c>
      <c r="C3457" s="2" t="s">
        <v>1</v>
      </c>
      <c r="D3457" s="2" t="s">
        <v>2109</v>
      </c>
      <c r="E3457" s="2" t="s">
        <v>159</v>
      </c>
      <c r="F3457" s="2" t="s">
        <v>2443</v>
      </c>
      <c r="G3457" s="5">
        <v>-9</v>
      </c>
      <c r="H3457" s="5">
        <v>33.5</v>
      </c>
      <c r="I3457" s="5">
        <v>-301.5</v>
      </c>
      <c r="J3457" s="5">
        <v>-5276.79</v>
      </c>
      <c r="K3457" s="5" t="str" cm="1">
        <f t="array" ref="K3457">_xlfn.LET(_xlpm.d,UPPER(TRIM(CLEAN(SUBSTITUTE(F3457,CHAR(160),"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58" spans="2:11" x14ac:dyDescent="0.25">
      <c r="B3458" s="21">
        <v>46028</v>
      </c>
      <c r="C3458" s="2" t="s">
        <v>1</v>
      </c>
      <c r="D3458" s="2" t="s">
        <v>281</v>
      </c>
      <c r="E3458" s="2" t="s">
        <v>153</v>
      </c>
      <c r="F3458" s="2" t="s">
        <v>2450</v>
      </c>
      <c r="G3458" s="5">
        <v>-5</v>
      </c>
      <c r="H3458" s="5">
        <v>33.5</v>
      </c>
      <c r="I3458" s="5">
        <v>-167.5</v>
      </c>
      <c r="J3458" s="5">
        <v>-5444.29</v>
      </c>
      <c r="K3458" s="5" t="str" cm="1">
        <f t="array" ref="K3458">_xlfn.LET(_xlpm.d,UPPER(TRIM(CLEAN(SUBSTITUTE(F3458,CHAR(160),"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59" spans="2:11" x14ac:dyDescent="0.25">
      <c r="B3459" s="21">
        <v>46031</v>
      </c>
      <c r="C3459" s="2" t="s">
        <v>1</v>
      </c>
      <c r="D3459" s="2" t="s">
        <v>80</v>
      </c>
      <c r="E3459" s="2" t="s">
        <v>76</v>
      </c>
      <c r="F3459" s="2" t="s">
        <v>2443</v>
      </c>
      <c r="G3459" s="5">
        <v>-25</v>
      </c>
      <c r="H3459" s="5">
        <v>33.5</v>
      </c>
      <c r="I3459" s="5">
        <v>-837.5</v>
      </c>
      <c r="J3459" s="5">
        <v>-6281.79</v>
      </c>
      <c r="K3459" s="5" t="str" cm="1">
        <f t="array" ref="K3459">_xlfn.LET(_xlpm.d,UPPER(TRIM(CLEAN(SUBSTITUTE(F3459,CHAR(160),"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60" spans="2:11" x14ac:dyDescent="0.25">
      <c r="B3460" s="21">
        <v>46032</v>
      </c>
      <c r="C3460" s="2" t="s">
        <v>1</v>
      </c>
      <c r="D3460" s="2" t="s">
        <v>1224</v>
      </c>
      <c r="E3460" s="2" t="s">
        <v>53</v>
      </c>
      <c r="F3460" s="2" t="s">
        <v>2443</v>
      </c>
      <c r="G3460" s="5">
        <v>-3</v>
      </c>
      <c r="H3460" s="5">
        <v>33.5</v>
      </c>
      <c r="I3460" s="5">
        <v>-100.5</v>
      </c>
      <c r="J3460" s="5">
        <v>-6382.29</v>
      </c>
      <c r="K3460" s="5" t="str" cm="1">
        <f t="array" ref="K3460">_xlfn.LET(_xlpm.d,UPPER(TRIM(CLEAN(SUBSTITUTE(F3460,CHAR(160),"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61" spans="2:11" x14ac:dyDescent="0.25">
      <c r="B3461" s="21">
        <v>46032</v>
      </c>
      <c r="C3461" s="2" t="s">
        <v>1</v>
      </c>
      <c r="D3461" s="2" t="s">
        <v>1225</v>
      </c>
      <c r="E3461" s="2" t="s">
        <v>143</v>
      </c>
      <c r="F3461" s="2" t="s">
        <v>2441</v>
      </c>
      <c r="G3461" s="5">
        <v>-1</v>
      </c>
      <c r="H3461" s="5">
        <v>32.99</v>
      </c>
      <c r="I3461" s="5">
        <v>-32.99</v>
      </c>
      <c r="J3461" s="5">
        <v>-6415.28</v>
      </c>
      <c r="K3461" s="5" t="str" cm="1">
        <f t="array" ref="K3461">_xlfn.LET(_xlpm.d,UPPER(TRIM(CLEAN(SUBSTITUTE(F3461,CHAR(160),"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62" spans="2:11" x14ac:dyDescent="0.25">
      <c r="B3462" s="21">
        <v>46034</v>
      </c>
      <c r="C3462" s="2" t="s">
        <v>1</v>
      </c>
      <c r="D3462" s="2" t="s">
        <v>85</v>
      </c>
      <c r="E3462" s="2" t="s">
        <v>86</v>
      </c>
      <c r="F3462" s="2" t="s">
        <v>2443</v>
      </c>
      <c r="G3462" s="5">
        <v>-7</v>
      </c>
      <c r="H3462" s="5">
        <v>33.5</v>
      </c>
      <c r="I3462" s="5">
        <v>-234.5</v>
      </c>
      <c r="J3462" s="5">
        <v>-6649.78</v>
      </c>
      <c r="K3462" s="5" t="str" cm="1">
        <f t="array" ref="K3462">_xlfn.LET(_xlpm.d,UPPER(TRIM(CLEAN(SUBSTITUTE(F3462,CHAR(160),"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63" spans="2:11" x14ac:dyDescent="0.25">
      <c r="B3463" s="21">
        <v>46035</v>
      </c>
      <c r="C3463" s="2" t="s">
        <v>1</v>
      </c>
      <c r="D3463" s="2" t="s">
        <v>28</v>
      </c>
      <c r="E3463" s="2" t="s">
        <v>29</v>
      </c>
      <c r="F3463" s="2" t="s">
        <v>2443</v>
      </c>
      <c r="G3463" s="5">
        <v>-36</v>
      </c>
      <c r="H3463" s="5">
        <v>33.5</v>
      </c>
      <c r="I3463" s="5">
        <v>-1206</v>
      </c>
      <c r="J3463" s="5">
        <v>-7855.78</v>
      </c>
      <c r="K3463" s="5" t="str" cm="1">
        <f t="array" ref="K3463">_xlfn.LET(_xlpm.d,UPPER(TRIM(CLEAN(SUBSTITUTE(F3463,CHAR(160),"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64" spans="2:11" x14ac:dyDescent="0.25">
      <c r="B3464" s="21">
        <v>46043</v>
      </c>
      <c r="C3464" s="2" t="s">
        <v>1</v>
      </c>
      <c r="D3464" s="2" t="s">
        <v>509</v>
      </c>
      <c r="E3464" s="2" t="s">
        <v>129</v>
      </c>
      <c r="F3464" s="2" t="s">
        <v>2443</v>
      </c>
      <c r="G3464" s="5">
        <v>-1</v>
      </c>
      <c r="H3464" s="5">
        <v>33.5</v>
      </c>
      <c r="I3464" s="5">
        <v>-33.5</v>
      </c>
      <c r="J3464" s="5">
        <v>-7889.28</v>
      </c>
      <c r="K3464" s="5" t="str" cm="1">
        <f t="array" ref="K3464">_xlfn.LET(_xlpm.d,UPPER(TRIM(CLEAN(SUBSTITUTE(F3464,CHAR(160),"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65" spans="2:11" x14ac:dyDescent="0.25">
      <c r="B3465" s="21">
        <v>46049</v>
      </c>
      <c r="C3465" s="2" t="s">
        <v>1</v>
      </c>
      <c r="D3465" s="2" t="s">
        <v>30</v>
      </c>
      <c r="E3465" s="2" t="s">
        <v>29</v>
      </c>
      <c r="F3465" s="2" t="s">
        <v>2443</v>
      </c>
      <c r="G3465" s="5">
        <v>-3</v>
      </c>
      <c r="H3465" s="5">
        <v>33.5</v>
      </c>
      <c r="I3465" s="5">
        <v>-100.5</v>
      </c>
      <c r="J3465" s="5">
        <v>-7989.78</v>
      </c>
      <c r="K3465" s="5" t="str" cm="1">
        <f t="array" ref="K3465">_xlfn.LET(_xlpm.d,UPPER(TRIM(CLEAN(SUBSTITUTE(F3465,CHAR(160),"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66" spans="2:11" x14ac:dyDescent="0.25">
      <c r="B3466" s="21">
        <v>46065</v>
      </c>
      <c r="C3466" s="2" t="s">
        <v>1</v>
      </c>
      <c r="D3466" s="2" t="s">
        <v>515</v>
      </c>
      <c r="E3466" s="2" t="s">
        <v>129</v>
      </c>
      <c r="F3466" s="2" t="s">
        <v>2443</v>
      </c>
      <c r="G3466" s="5">
        <v>-2</v>
      </c>
      <c r="H3466" s="5">
        <v>33.5</v>
      </c>
      <c r="I3466" s="5">
        <v>-67</v>
      </c>
      <c r="J3466" s="5">
        <v>-8056.78</v>
      </c>
      <c r="K3466" s="5" t="str" cm="1">
        <f t="array" ref="K3466">_xlfn.LET(_xlpm.d,UPPER(TRIM(CLEAN(SUBSTITUTE(F3466,CHAR(160),"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67" spans="2:11" x14ac:dyDescent="0.25">
      <c r="B3467" s="21">
        <v>46066</v>
      </c>
      <c r="C3467" s="2" t="s">
        <v>1</v>
      </c>
      <c r="D3467" s="2" t="s">
        <v>33</v>
      </c>
      <c r="E3467" s="2" t="s">
        <v>24</v>
      </c>
      <c r="F3467" s="2" t="s">
        <v>2443</v>
      </c>
      <c r="G3467" s="5">
        <v>-7</v>
      </c>
      <c r="H3467" s="5">
        <v>33.5</v>
      </c>
      <c r="I3467" s="5">
        <v>-234.5</v>
      </c>
      <c r="J3467" s="5">
        <v>-8291.2799999999988</v>
      </c>
      <c r="K3467" s="5" t="str" cm="1">
        <f t="array" ref="K3467">_xlfn.LET(_xlpm.d,UPPER(TRIM(CLEAN(SUBSTITUTE(F3467,CHAR(160),"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68" spans="2:11" x14ac:dyDescent="0.25">
      <c r="B3468" s="21">
        <v>46072</v>
      </c>
      <c r="C3468" s="2" t="s">
        <v>1</v>
      </c>
      <c r="D3468" s="2" t="s">
        <v>2451</v>
      </c>
      <c r="E3468" s="2" t="s">
        <v>129</v>
      </c>
      <c r="F3468" s="2" t="s">
        <v>2443</v>
      </c>
      <c r="G3468" s="5">
        <v>-13</v>
      </c>
      <c r="H3468" s="5">
        <v>33.5</v>
      </c>
      <c r="I3468" s="5">
        <v>-435.5</v>
      </c>
      <c r="J3468" s="5">
        <v>-8726.7799999999988</v>
      </c>
      <c r="K3468" s="5" t="str" cm="1">
        <f t="array" ref="K3468">_xlfn.LET(_xlpm.d,UPPER(TRIM(CLEAN(SUBSTITUTE(F3468,CHAR(160),"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69" spans="2:11" x14ac:dyDescent="0.25">
      <c r="B3469" s="21">
        <v>46080</v>
      </c>
      <c r="C3469" s="2" t="s">
        <v>1</v>
      </c>
      <c r="D3469" s="2" t="s">
        <v>2218</v>
      </c>
      <c r="E3469" s="2" t="s">
        <v>76</v>
      </c>
      <c r="F3469" s="2" t="s">
        <v>2443</v>
      </c>
      <c r="G3469" s="5">
        <v>-3</v>
      </c>
      <c r="H3469" s="5">
        <v>33.5</v>
      </c>
      <c r="I3469" s="5">
        <v>-100.5</v>
      </c>
      <c r="J3469" s="5">
        <v>-8827.2799999999988</v>
      </c>
      <c r="K3469" s="5" t="str" cm="1">
        <f t="array" ref="K3469">_xlfn.LET(_xlpm.d,UPPER(TRIM(CLEAN(SUBSTITUTE(F3469,CHAR(160),"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70" spans="2:11" x14ac:dyDescent="0.25">
      <c r="B3470" s="21">
        <v>46080</v>
      </c>
      <c r="C3470" s="2" t="s">
        <v>1</v>
      </c>
      <c r="D3470" s="2" t="s">
        <v>598</v>
      </c>
      <c r="E3470" s="2" t="s">
        <v>24</v>
      </c>
      <c r="F3470" s="2" t="s">
        <v>2443</v>
      </c>
      <c r="G3470" s="5">
        <v>-3</v>
      </c>
      <c r="H3470" s="5">
        <v>33.5</v>
      </c>
      <c r="I3470" s="5">
        <v>-100.5</v>
      </c>
      <c r="J3470" s="5">
        <v>-8927.7799999999988</v>
      </c>
      <c r="K3470" s="5" t="str" cm="1">
        <f t="array" ref="K3470">_xlfn.LET(_xlpm.d,UPPER(TRIM(CLEAN(SUBSTITUTE(F3470,CHAR(160),"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71" spans="2:11" x14ac:dyDescent="0.25">
      <c r="B3471" s="21">
        <v>46084</v>
      </c>
      <c r="C3471" s="2" t="s">
        <v>1</v>
      </c>
      <c r="D3471" s="2" t="s">
        <v>42</v>
      </c>
      <c r="E3471" s="2" t="s">
        <v>29</v>
      </c>
      <c r="F3471" s="2" t="s">
        <v>2443</v>
      </c>
      <c r="G3471" s="5">
        <v>-1</v>
      </c>
      <c r="H3471" s="5">
        <v>33.5</v>
      </c>
      <c r="I3471" s="5">
        <v>-33.5</v>
      </c>
      <c r="J3471" s="5">
        <v>-8961.2799999999988</v>
      </c>
      <c r="K3471" s="5" t="str" cm="1">
        <f t="array" ref="K3471">_xlfn.LET(_xlpm.d,UPPER(TRIM(CLEAN(SUBSTITUTE(F3471,CHAR(160),"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72" spans="2:11" x14ac:dyDescent="0.25">
      <c r="B3472" s="21">
        <v>46091</v>
      </c>
      <c r="C3472" s="2" t="s">
        <v>1</v>
      </c>
      <c r="D3472" s="2" t="s">
        <v>602</v>
      </c>
      <c r="E3472" s="2" t="s">
        <v>29</v>
      </c>
      <c r="F3472" s="2" t="s">
        <v>2443</v>
      </c>
      <c r="G3472" s="5">
        <v>-4</v>
      </c>
      <c r="H3472" s="5">
        <v>33.5</v>
      </c>
      <c r="I3472" s="5">
        <v>-134</v>
      </c>
      <c r="J3472" s="5">
        <v>-9095.2799999999988</v>
      </c>
      <c r="K3472" s="5" t="str" cm="1">
        <f t="array" ref="K3472">_xlfn.LET(_xlpm.d,UPPER(TRIM(CLEAN(SUBSTITUTE(F3472,CHAR(160),"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73" spans="1:11" x14ac:dyDescent="0.25">
      <c r="B3473" s="21">
        <v>46094</v>
      </c>
      <c r="C3473" s="2" t="s">
        <v>1</v>
      </c>
      <c r="D3473" s="2" t="s">
        <v>2248</v>
      </c>
      <c r="E3473" s="2" t="s">
        <v>53</v>
      </c>
      <c r="F3473" s="2" t="s">
        <v>2443</v>
      </c>
      <c r="G3473" s="5">
        <v>-57</v>
      </c>
      <c r="H3473" s="5">
        <v>33.5</v>
      </c>
      <c r="I3473" s="5">
        <v>-1909.5</v>
      </c>
      <c r="J3473" s="5">
        <v>-11004.779999999999</v>
      </c>
      <c r="K3473" s="5" t="str" cm="1">
        <f t="array" ref="K3473">_xlfn.LET(_xlpm.d,UPPER(TRIM(CLEAN(SUBSTITUTE(F3473,CHAR(160),"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74" spans="1:11" x14ac:dyDescent="0.25">
      <c r="B3474" s="21">
        <v>46094</v>
      </c>
      <c r="C3474" s="2" t="s">
        <v>1</v>
      </c>
      <c r="D3474" s="2" t="s">
        <v>2249</v>
      </c>
      <c r="E3474" s="2" t="s">
        <v>82</v>
      </c>
      <c r="F3474" s="2" t="s">
        <v>2452</v>
      </c>
      <c r="G3474" s="5">
        <v>-22</v>
      </c>
      <c r="H3474" s="5">
        <v>33.5</v>
      </c>
      <c r="I3474" s="5">
        <v>-737</v>
      </c>
      <c r="J3474" s="5">
        <v>-11741.779999999999</v>
      </c>
      <c r="K3474" s="5" t="str" cm="1">
        <f t="array" ref="K3474">_xlfn.LET(_xlpm.d,UPPER(TRIM(CLEAN(SUBSTITUTE(F3474,CHAR(160),"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75" spans="1:11" x14ac:dyDescent="0.25">
      <c r="B3475" s="21">
        <v>46094</v>
      </c>
      <c r="C3475" s="2" t="s">
        <v>1</v>
      </c>
      <c r="D3475" s="2" t="s">
        <v>2453</v>
      </c>
      <c r="E3475" s="2" t="s">
        <v>76</v>
      </c>
      <c r="F3475" s="2" t="s">
        <v>2443</v>
      </c>
      <c r="G3475" s="5">
        <v>-12</v>
      </c>
      <c r="H3475" s="5">
        <v>33.5</v>
      </c>
      <c r="I3475" s="5">
        <v>-402</v>
      </c>
      <c r="J3475" s="5">
        <v>-12143.779999999999</v>
      </c>
      <c r="K3475" s="5" t="str" cm="1">
        <f t="array" ref="K3475">_xlfn.LET(_xlpm.d,UPPER(TRIM(CLEAN(SUBSTITUTE(F3475,CHAR(160),"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76" spans="1:11" x14ac:dyDescent="0.25">
      <c r="B3476" s="21">
        <v>46101</v>
      </c>
      <c r="C3476" s="2" t="s">
        <v>1</v>
      </c>
      <c r="D3476" s="2" t="s">
        <v>522</v>
      </c>
      <c r="E3476" s="2" t="s">
        <v>24</v>
      </c>
      <c r="F3476" s="2" t="s">
        <v>2452</v>
      </c>
      <c r="G3476" s="5">
        <v>-3</v>
      </c>
      <c r="H3476" s="5">
        <v>33.5</v>
      </c>
      <c r="I3476" s="5">
        <v>-100.5</v>
      </c>
      <c r="J3476" s="5">
        <v>-12244.279999999999</v>
      </c>
      <c r="K3476" s="5" t="str" cm="1">
        <f t="array" ref="K3476">_xlfn.LET(_xlpm.d,UPPER(TRIM(CLEAN(SUBSTITUTE(F3476,CHAR(160),"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77" spans="1:11" x14ac:dyDescent="0.25">
      <c r="B3477" s="21">
        <v>46101</v>
      </c>
      <c r="C3477" s="2" t="s">
        <v>1</v>
      </c>
      <c r="D3477" s="2" t="s">
        <v>1305</v>
      </c>
      <c r="E3477" s="2" t="s">
        <v>143</v>
      </c>
      <c r="F3477" s="2" t="s">
        <v>2441</v>
      </c>
      <c r="G3477" s="5">
        <v>-8</v>
      </c>
      <c r="H3477" s="5">
        <v>32.99</v>
      </c>
      <c r="I3477" s="5">
        <v>-263.92</v>
      </c>
      <c r="J3477" s="5">
        <v>-12508.199999999999</v>
      </c>
      <c r="K3477" s="5" t="str" cm="1">
        <f t="array" ref="K3477">_xlfn.LET(_xlpm.d,UPPER(TRIM(CLEAN(SUBSTITUTE(F3477,CHAR(160),"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78" spans="1:11" x14ac:dyDescent="0.25">
      <c r="B3478" s="21">
        <v>46105</v>
      </c>
      <c r="C3478" s="2" t="s">
        <v>1</v>
      </c>
      <c r="D3478" s="2" t="s">
        <v>733</v>
      </c>
      <c r="E3478" s="2" t="s">
        <v>159</v>
      </c>
      <c r="F3478" s="2" t="s">
        <v>2452</v>
      </c>
      <c r="G3478" s="5">
        <v>-1</v>
      </c>
      <c r="H3478" s="5">
        <v>33.5</v>
      </c>
      <c r="I3478" s="5">
        <v>-33.5</v>
      </c>
      <c r="J3478" s="5">
        <v>-12541.699999999999</v>
      </c>
      <c r="K3478" s="5" t="str" cm="1">
        <f t="array" ref="K3478">_xlfn.LET(_xlpm.d,UPPER(TRIM(CLEAN(SUBSTITUTE(F3478,CHAR(160),"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79" spans="1:11" x14ac:dyDescent="0.25">
      <c r="B3479" s="21">
        <v>46105</v>
      </c>
      <c r="C3479" s="2" t="s">
        <v>1</v>
      </c>
      <c r="D3479" s="2" t="s">
        <v>2277</v>
      </c>
      <c r="E3479" s="2" t="s">
        <v>153</v>
      </c>
      <c r="F3479" s="2" t="s">
        <v>2452</v>
      </c>
      <c r="G3479" s="5">
        <v>-7</v>
      </c>
      <c r="H3479" s="5">
        <v>33.5</v>
      </c>
      <c r="I3479" s="5">
        <v>-234.5</v>
      </c>
      <c r="J3479" s="5">
        <v>-12776.199999999999</v>
      </c>
      <c r="K3479" s="5" t="str" cm="1">
        <f t="array" ref="K3479">_xlfn.LET(_xlpm.d,UPPER(TRIM(CLEAN(SUBSTITUTE(F3479,CHAR(160),"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80" spans="1:11" x14ac:dyDescent="0.25">
      <c r="B3480" s="21">
        <v>46106</v>
      </c>
      <c r="C3480" s="2" t="s">
        <v>1</v>
      </c>
      <c r="D3480" s="2" t="s">
        <v>2279</v>
      </c>
      <c r="E3480" s="2" t="s">
        <v>86</v>
      </c>
      <c r="F3480" s="2" t="s">
        <v>2452</v>
      </c>
      <c r="G3480" s="5">
        <v>-3</v>
      </c>
      <c r="H3480" s="5">
        <v>33.5</v>
      </c>
      <c r="I3480" s="5">
        <v>-100.5</v>
      </c>
      <c r="J3480" s="5">
        <v>-12876.699999999999</v>
      </c>
      <c r="K3480" s="5" t="str" cm="1">
        <f t="array" ref="K3480">_xlfn.LET(_xlpm.d,UPPER(TRIM(CLEAN(SUBSTITUTE(F3480,CHAR(160),"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81" spans="1:11" x14ac:dyDescent="0.25">
      <c r="B3481" s="21">
        <v>46108</v>
      </c>
      <c r="C3481" s="2" t="s">
        <v>1</v>
      </c>
      <c r="D3481" s="2" t="s">
        <v>118</v>
      </c>
      <c r="E3481" s="2" t="s">
        <v>110</v>
      </c>
      <c r="F3481" s="2" t="s">
        <v>2452</v>
      </c>
      <c r="G3481" s="5">
        <v>-29</v>
      </c>
      <c r="H3481" s="5">
        <v>33.5</v>
      </c>
      <c r="I3481" s="5">
        <v>-971.5</v>
      </c>
      <c r="J3481" s="5">
        <v>-13848.199999999999</v>
      </c>
      <c r="K3481" s="5" t="str" cm="1">
        <f t="array" ref="K3481">_xlfn.LET(_xlpm.d,UPPER(TRIM(CLEAN(SUBSTITUTE(F3481,CHAR(160),"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82" spans="1:11" x14ac:dyDescent="0.25">
      <c r="A3482" s="11" t="s">
        <v>2454</v>
      </c>
      <c r="G3482" s="6">
        <v>-415</v>
      </c>
      <c r="I3482" s="7">
        <f>I3438+I3439+I3440+I3441+I3442+I3443+I3444+I3445+I3446+I3447+I3448+I3449+I3450+I3451+I3452+I3453+I3454+I3455+I3456+I3457+I3458+I3459+I3460+I3461+I3462+I3463+I3464+I3465+I3466+I3467+I3468+I3469+I3470+I3471+I3472+I3473+I3474+I3475+I3476+I3477+I3478+I3479+I3480+I3481</f>
        <v>-13848.199999999999</v>
      </c>
      <c r="K3482" s="5" t="str" cm="1">
        <f t="array" ref="K3482">_xlfn.LET(_xlpm.d,UPPER(TRIM(CLEAN(SUBSTITUTE(F3482,CHAR(160),"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483" spans="1:11" x14ac:dyDescent="0.25">
      <c r="A3483" s="10" t="s">
        <v>2455</v>
      </c>
      <c r="K3483" s="5" t="str" cm="1">
        <f t="array" ref="K3483">_xlfn.LET(_xlpm.d,UPPER(TRIM(CLEAN(SUBSTITUTE(F3483,CHAR(160),"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484" spans="1:11" x14ac:dyDescent="0.25">
      <c r="B3484" s="21">
        <v>45660</v>
      </c>
      <c r="C3484" s="2" t="s">
        <v>1</v>
      </c>
      <c r="D3484" s="2" t="s">
        <v>819</v>
      </c>
      <c r="E3484" s="2" t="s">
        <v>446</v>
      </c>
      <c r="F3484" s="2" t="s">
        <v>2456</v>
      </c>
      <c r="G3484" s="5">
        <v>-1</v>
      </c>
      <c r="H3484" s="5">
        <v>31.85</v>
      </c>
      <c r="I3484" s="5">
        <v>-31.85</v>
      </c>
      <c r="J3484" s="5">
        <v>-31.85</v>
      </c>
      <c r="K3484" s="5" t="str" cm="1">
        <f t="array" ref="K3484">_xlfn.LET(_xlpm.d,UPPER(TRIM(CLEAN(SUBSTITUTE(F3484,CHAR(160),"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85" spans="1:11" x14ac:dyDescent="0.25">
      <c r="B3485" s="21">
        <v>45660</v>
      </c>
      <c r="C3485" s="2" t="s">
        <v>1</v>
      </c>
      <c r="D3485" s="2" t="s">
        <v>146</v>
      </c>
      <c r="E3485" s="2" t="s">
        <v>143</v>
      </c>
      <c r="F3485" s="2" t="s">
        <v>2455</v>
      </c>
      <c r="G3485" s="5">
        <v>-1</v>
      </c>
      <c r="H3485" s="5">
        <v>31.2</v>
      </c>
      <c r="I3485" s="5">
        <v>-31.2</v>
      </c>
      <c r="J3485" s="5">
        <v>-63.05</v>
      </c>
      <c r="K3485" s="5" t="str" cm="1">
        <f t="array" ref="K3485">_xlfn.LET(_xlpm.d,UPPER(TRIM(CLEAN(SUBSTITUTE(F3485,CHAR(160),"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86" spans="1:11" x14ac:dyDescent="0.25">
      <c r="B3486" s="21">
        <v>45663</v>
      </c>
      <c r="C3486" s="2" t="s">
        <v>1</v>
      </c>
      <c r="D3486" s="2" t="s">
        <v>1408</v>
      </c>
      <c r="E3486" s="2" t="s">
        <v>68</v>
      </c>
      <c r="F3486" s="2" t="s">
        <v>2456</v>
      </c>
      <c r="G3486" s="5">
        <v>-1</v>
      </c>
      <c r="H3486" s="5">
        <v>31.85</v>
      </c>
      <c r="I3486" s="5">
        <v>-31.85</v>
      </c>
      <c r="J3486" s="5">
        <v>-94.9</v>
      </c>
      <c r="K3486" s="5" t="str" cm="1">
        <f t="array" ref="K3486">_xlfn.LET(_xlpm.d,UPPER(TRIM(CLEAN(SUBSTITUTE(F3486,CHAR(160),"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87" spans="1:11" x14ac:dyDescent="0.25">
      <c r="B3487" s="21">
        <v>45664</v>
      </c>
      <c r="C3487" s="2" t="s">
        <v>1</v>
      </c>
      <c r="D3487" s="2" t="s">
        <v>1414</v>
      </c>
      <c r="E3487" s="2" t="s">
        <v>1130</v>
      </c>
      <c r="F3487" s="2" t="s">
        <v>2456</v>
      </c>
      <c r="G3487" s="5">
        <v>-39</v>
      </c>
      <c r="H3487" s="5">
        <v>31.85</v>
      </c>
      <c r="I3487" s="5">
        <v>-1242.1500000000001</v>
      </c>
      <c r="J3487" s="5">
        <v>-1337.0500000000002</v>
      </c>
      <c r="K3487" s="5" t="str" cm="1">
        <f t="array" ref="K3487">_xlfn.LET(_xlpm.d,UPPER(TRIM(CLEAN(SUBSTITUTE(F3487,CHAR(160),"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88" spans="1:11" x14ac:dyDescent="0.25">
      <c r="B3488" s="21">
        <v>45665</v>
      </c>
      <c r="C3488" s="2" t="s">
        <v>1</v>
      </c>
      <c r="D3488" s="2" t="s">
        <v>2457</v>
      </c>
      <c r="E3488" s="2" t="s">
        <v>40</v>
      </c>
      <c r="F3488" s="2" t="s">
        <v>2456</v>
      </c>
      <c r="G3488" s="5">
        <v>-2</v>
      </c>
      <c r="H3488" s="5">
        <v>31.85</v>
      </c>
      <c r="I3488" s="5">
        <v>-63.7</v>
      </c>
      <c r="J3488" s="5">
        <v>-1400.7500000000002</v>
      </c>
      <c r="K3488" s="5" t="str" cm="1">
        <f t="array" ref="K3488">_xlfn.LET(_xlpm.d,UPPER(TRIM(CLEAN(SUBSTITUTE(F3488,CHAR(160),"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89" spans="2:11" x14ac:dyDescent="0.25">
      <c r="B3489" s="21">
        <v>45667</v>
      </c>
      <c r="C3489" s="2" t="s">
        <v>1</v>
      </c>
      <c r="D3489" s="2" t="s">
        <v>1429</v>
      </c>
      <c r="E3489" s="2" t="s">
        <v>76</v>
      </c>
      <c r="F3489" s="2" t="s">
        <v>2456</v>
      </c>
      <c r="G3489" s="5">
        <v>-3</v>
      </c>
      <c r="H3489" s="5">
        <v>31.85</v>
      </c>
      <c r="I3489" s="5">
        <v>-95.55</v>
      </c>
      <c r="J3489" s="5">
        <v>-1496.3000000000002</v>
      </c>
      <c r="K3489" s="5" t="str" cm="1">
        <f t="array" ref="K3489">_xlfn.LET(_xlpm.d,UPPER(TRIM(CLEAN(SUBSTITUTE(F3489,CHAR(160),"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90" spans="2:11" x14ac:dyDescent="0.25">
      <c r="B3490" s="21">
        <v>45667</v>
      </c>
      <c r="C3490" s="2" t="s">
        <v>1</v>
      </c>
      <c r="D3490" s="2" t="s">
        <v>828</v>
      </c>
      <c r="E3490" s="2" t="s">
        <v>829</v>
      </c>
      <c r="F3490" s="2" t="s">
        <v>2456</v>
      </c>
      <c r="G3490" s="5">
        <v>-14</v>
      </c>
      <c r="H3490" s="5">
        <v>31.85</v>
      </c>
      <c r="I3490" s="5">
        <v>-445.9</v>
      </c>
      <c r="J3490" s="5">
        <v>-1942.2000000000003</v>
      </c>
      <c r="K3490" s="5" t="str" cm="1">
        <f t="array" ref="K3490">_xlfn.LET(_xlpm.d,UPPER(TRIM(CLEAN(SUBSTITUTE(F3490,CHAR(160),"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91" spans="2:11" x14ac:dyDescent="0.25">
      <c r="B3491" s="21">
        <v>45667</v>
      </c>
      <c r="C3491" s="2" t="s">
        <v>1</v>
      </c>
      <c r="D3491" s="2" t="s">
        <v>2458</v>
      </c>
      <c r="E3491" s="2" t="s">
        <v>60</v>
      </c>
      <c r="F3491" s="2" t="s">
        <v>2456</v>
      </c>
      <c r="G3491" s="5">
        <v>-32</v>
      </c>
      <c r="H3491" s="5">
        <v>31.85</v>
      </c>
      <c r="I3491" s="5">
        <v>-1019.2</v>
      </c>
      <c r="J3491" s="5">
        <v>-2961.4000000000005</v>
      </c>
      <c r="K3491" s="5" t="str" cm="1">
        <f t="array" ref="K3491">_xlfn.LET(_xlpm.d,UPPER(TRIM(CLEAN(SUBSTITUTE(F3491,CHAR(160),"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92" spans="2:11" x14ac:dyDescent="0.25">
      <c r="B3492" s="21">
        <v>45670</v>
      </c>
      <c r="C3492" s="2" t="s">
        <v>1</v>
      </c>
      <c r="D3492" s="2" t="s">
        <v>693</v>
      </c>
      <c r="E3492" s="2" t="s">
        <v>49</v>
      </c>
      <c r="F3492" s="2" t="s">
        <v>2456</v>
      </c>
      <c r="G3492" s="5">
        <v>-7</v>
      </c>
      <c r="H3492" s="5">
        <v>31.85</v>
      </c>
      <c r="I3492" s="5">
        <v>-222.95</v>
      </c>
      <c r="J3492" s="5">
        <v>-3184.3500000000004</v>
      </c>
      <c r="K3492" s="5" t="str" cm="1">
        <f t="array" ref="K3492">_xlfn.LET(_xlpm.d,UPPER(TRIM(CLEAN(SUBSTITUTE(F3492,CHAR(160),"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93" spans="2:11" x14ac:dyDescent="0.25">
      <c r="B3493" s="21">
        <v>45671</v>
      </c>
      <c r="C3493" s="2" t="s">
        <v>1</v>
      </c>
      <c r="D3493" s="2" t="s">
        <v>1434</v>
      </c>
      <c r="E3493" s="2" t="s">
        <v>29</v>
      </c>
      <c r="F3493" s="2" t="s">
        <v>2456</v>
      </c>
      <c r="G3493" s="5">
        <v>-35</v>
      </c>
      <c r="H3493" s="5">
        <v>31.85</v>
      </c>
      <c r="I3493" s="5">
        <v>-1114.75</v>
      </c>
      <c r="J3493" s="5">
        <v>-4299.1000000000004</v>
      </c>
      <c r="K3493" s="5" t="str" cm="1">
        <f t="array" ref="K3493">_xlfn.LET(_xlpm.d,UPPER(TRIM(CLEAN(SUBSTITUTE(F3493,CHAR(160),"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94" spans="2:11" x14ac:dyDescent="0.25">
      <c r="B3494" s="21">
        <v>45671</v>
      </c>
      <c r="C3494" s="2" t="s">
        <v>1</v>
      </c>
      <c r="D3494" s="2" t="s">
        <v>337</v>
      </c>
      <c r="E3494" s="2" t="s">
        <v>89</v>
      </c>
      <c r="F3494" s="2" t="s">
        <v>2456</v>
      </c>
      <c r="G3494" s="5">
        <v>-14</v>
      </c>
      <c r="H3494" s="5">
        <v>31.85</v>
      </c>
      <c r="I3494" s="5">
        <v>-445.9</v>
      </c>
      <c r="J3494" s="5">
        <v>-4745</v>
      </c>
      <c r="K3494" s="5" t="str" cm="1">
        <f t="array" ref="K3494">_xlfn.LET(_xlpm.d,UPPER(TRIM(CLEAN(SUBSTITUTE(F3494,CHAR(160),"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95" spans="2:11" x14ac:dyDescent="0.25">
      <c r="B3495" s="21">
        <v>45671</v>
      </c>
      <c r="C3495" s="2" t="s">
        <v>1</v>
      </c>
      <c r="D3495" s="2" t="s">
        <v>756</v>
      </c>
      <c r="E3495" s="2" t="s">
        <v>35</v>
      </c>
      <c r="F3495" s="2" t="s">
        <v>2456</v>
      </c>
      <c r="G3495" s="5">
        <v>-2</v>
      </c>
      <c r="H3495" s="5">
        <v>31.85</v>
      </c>
      <c r="I3495" s="5">
        <v>-63.7</v>
      </c>
      <c r="J3495" s="5">
        <v>-4808.7</v>
      </c>
      <c r="K3495" s="5" t="str" cm="1">
        <f t="array" ref="K3495">_xlfn.LET(_xlpm.d,UPPER(TRIM(CLEAN(SUBSTITUTE(F3495,CHAR(160),"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96" spans="2:11" x14ac:dyDescent="0.25">
      <c r="B3496" s="21">
        <v>45678</v>
      </c>
      <c r="C3496" s="2" t="s">
        <v>1</v>
      </c>
      <c r="D3496" s="2" t="s">
        <v>1455</v>
      </c>
      <c r="E3496" s="2" t="s">
        <v>35</v>
      </c>
      <c r="F3496" s="2" t="s">
        <v>2456</v>
      </c>
      <c r="G3496" s="5">
        <v>-34</v>
      </c>
      <c r="H3496" s="5">
        <v>31.85</v>
      </c>
      <c r="I3496" s="5">
        <v>-1082.9000000000001</v>
      </c>
      <c r="J3496" s="5">
        <v>-5891.6</v>
      </c>
      <c r="K3496" s="5" t="str" cm="1">
        <f t="array" ref="K3496">_xlfn.LET(_xlpm.d,UPPER(TRIM(CLEAN(SUBSTITUTE(F3496,CHAR(160),"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97" spans="2:11" x14ac:dyDescent="0.25">
      <c r="B3497" s="21">
        <v>45679</v>
      </c>
      <c r="C3497" s="2" t="s">
        <v>1</v>
      </c>
      <c r="D3497" s="2" t="s">
        <v>854</v>
      </c>
      <c r="E3497" s="2" t="s">
        <v>29</v>
      </c>
      <c r="F3497" s="2" t="s">
        <v>2456</v>
      </c>
      <c r="G3497" s="5">
        <v>-10</v>
      </c>
      <c r="H3497" s="5">
        <v>31.85</v>
      </c>
      <c r="I3497" s="5">
        <v>-318.5</v>
      </c>
      <c r="J3497" s="5">
        <v>-6210.1</v>
      </c>
      <c r="K3497" s="5" t="str" cm="1">
        <f t="array" ref="K3497">_xlfn.LET(_xlpm.d,UPPER(TRIM(CLEAN(SUBSTITUTE(F3497,CHAR(160),"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98" spans="2:11" x14ac:dyDescent="0.25">
      <c r="B3498" s="21">
        <v>45681</v>
      </c>
      <c r="C3498" s="2" t="s">
        <v>1</v>
      </c>
      <c r="D3498" s="2" t="s">
        <v>858</v>
      </c>
      <c r="E3498" s="2" t="s">
        <v>24</v>
      </c>
      <c r="F3498" s="2" t="s">
        <v>2456</v>
      </c>
      <c r="G3498" s="5">
        <v>-10</v>
      </c>
      <c r="H3498" s="5">
        <v>31.85</v>
      </c>
      <c r="I3498" s="5">
        <v>-318.5</v>
      </c>
      <c r="J3498" s="5">
        <v>-6528.6</v>
      </c>
      <c r="K3498" s="5" t="str" cm="1">
        <f t="array" ref="K3498">_xlfn.LET(_xlpm.d,UPPER(TRIM(CLEAN(SUBSTITUTE(F3498,CHAR(160),"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499" spans="2:11" x14ac:dyDescent="0.25">
      <c r="B3499" s="21">
        <v>45681</v>
      </c>
      <c r="C3499" s="2" t="s">
        <v>1</v>
      </c>
      <c r="D3499" s="2" t="s">
        <v>860</v>
      </c>
      <c r="E3499" s="2" t="s">
        <v>163</v>
      </c>
      <c r="F3499" s="2" t="s">
        <v>2456</v>
      </c>
      <c r="G3499" s="5">
        <v>-3</v>
      </c>
      <c r="H3499" s="5">
        <v>31.85</v>
      </c>
      <c r="I3499" s="5">
        <v>-95.55</v>
      </c>
      <c r="J3499" s="5">
        <v>-6624.1500000000005</v>
      </c>
      <c r="K3499" s="5" t="str" cm="1">
        <f t="array" ref="K3499">_xlfn.LET(_xlpm.d,UPPER(TRIM(CLEAN(SUBSTITUTE(F3499,CHAR(160),"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00" spans="2:11" x14ac:dyDescent="0.25">
      <c r="B3500" s="21">
        <v>45684</v>
      </c>
      <c r="C3500" s="2" t="s">
        <v>1</v>
      </c>
      <c r="D3500" s="2" t="s">
        <v>1482</v>
      </c>
      <c r="E3500" s="2" t="s">
        <v>49</v>
      </c>
      <c r="F3500" s="2" t="s">
        <v>2456</v>
      </c>
      <c r="G3500" s="5">
        <v>-1</v>
      </c>
      <c r="H3500" s="5">
        <v>31.85</v>
      </c>
      <c r="I3500" s="5">
        <v>-31.85</v>
      </c>
      <c r="J3500" s="5">
        <v>-6656.0000000000009</v>
      </c>
      <c r="K3500" s="5" t="str" cm="1">
        <f t="array" ref="K3500">_xlfn.LET(_xlpm.d,UPPER(TRIM(CLEAN(SUBSTITUTE(F3500,CHAR(160),"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01" spans="2:11" x14ac:dyDescent="0.25">
      <c r="B3501" s="21">
        <v>45684</v>
      </c>
      <c r="C3501" s="2" t="s">
        <v>1</v>
      </c>
      <c r="D3501" s="2" t="s">
        <v>1485</v>
      </c>
      <c r="E3501" s="2" t="s">
        <v>65</v>
      </c>
      <c r="F3501" s="2" t="s">
        <v>2456</v>
      </c>
      <c r="G3501" s="5">
        <v>-2</v>
      </c>
      <c r="H3501" s="5">
        <v>31.85</v>
      </c>
      <c r="I3501" s="5">
        <v>-63.7</v>
      </c>
      <c r="J3501" s="5">
        <v>-6719.7000000000007</v>
      </c>
      <c r="K3501" s="5" t="str" cm="1">
        <f t="array" ref="K3501">_xlfn.LET(_xlpm.d,UPPER(TRIM(CLEAN(SUBSTITUTE(F3501,CHAR(160),"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02" spans="2:11" x14ac:dyDescent="0.25">
      <c r="B3502" s="21">
        <v>45687</v>
      </c>
      <c r="C3502" s="2" t="s">
        <v>1</v>
      </c>
      <c r="D3502" s="2" t="s">
        <v>1499</v>
      </c>
      <c r="E3502" s="2" t="s">
        <v>829</v>
      </c>
      <c r="F3502" s="2" t="s">
        <v>2456</v>
      </c>
      <c r="G3502" s="5">
        <v>-64</v>
      </c>
      <c r="H3502" s="5">
        <v>31.85</v>
      </c>
      <c r="I3502" s="5">
        <v>-2038.4</v>
      </c>
      <c r="J3502" s="5">
        <v>-8758.1</v>
      </c>
      <c r="K3502" s="5" t="str" cm="1">
        <f t="array" ref="K3502">_xlfn.LET(_xlpm.d,UPPER(TRIM(CLEAN(SUBSTITUTE(F3502,CHAR(160),"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03" spans="2:11" x14ac:dyDescent="0.25">
      <c r="B3503" s="21">
        <v>45692</v>
      </c>
      <c r="C3503" s="2" t="s">
        <v>1</v>
      </c>
      <c r="D3503" s="2" t="s">
        <v>655</v>
      </c>
      <c r="E3503" s="2" t="s">
        <v>89</v>
      </c>
      <c r="F3503" s="2" t="s">
        <v>2459</v>
      </c>
      <c r="G3503" s="5">
        <v>-4</v>
      </c>
      <c r="H3503" s="5">
        <v>31.85</v>
      </c>
      <c r="I3503" s="5">
        <v>-127.4</v>
      </c>
      <c r="J3503" s="5">
        <v>-8885.5</v>
      </c>
      <c r="K3503" s="5" t="str" cm="1">
        <f t="array" ref="K3503">_xlfn.LET(_xlpm.d,UPPER(TRIM(CLEAN(SUBSTITUTE(F3503,CHAR(160),"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04" spans="2:11" x14ac:dyDescent="0.25">
      <c r="B3504" s="21">
        <v>45695</v>
      </c>
      <c r="C3504" s="2" t="s">
        <v>1</v>
      </c>
      <c r="D3504" s="2" t="s">
        <v>343</v>
      </c>
      <c r="E3504" s="2" t="s">
        <v>53</v>
      </c>
      <c r="F3504" s="2" t="s">
        <v>2456</v>
      </c>
      <c r="G3504" s="5">
        <v>-1</v>
      </c>
      <c r="H3504" s="5">
        <v>31.85</v>
      </c>
      <c r="I3504" s="5">
        <v>-31.85</v>
      </c>
      <c r="J3504" s="5">
        <v>-8917.35</v>
      </c>
      <c r="K3504" s="5" t="str" cm="1">
        <f t="array" ref="K3504">_xlfn.LET(_xlpm.d,UPPER(TRIM(CLEAN(SUBSTITUTE(F3504,CHAR(160),"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05" spans="2:11" x14ac:dyDescent="0.25">
      <c r="B3505" s="21">
        <v>45695</v>
      </c>
      <c r="C3505" s="2" t="s">
        <v>1</v>
      </c>
      <c r="D3505" s="2" t="s">
        <v>1524</v>
      </c>
      <c r="E3505" s="2" t="s">
        <v>60</v>
      </c>
      <c r="F3505" s="2" t="s">
        <v>2456</v>
      </c>
      <c r="G3505" s="5">
        <v>-7</v>
      </c>
      <c r="H3505" s="5">
        <v>31.85</v>
      </c>
      <c r="I3505" s="5">
        <v>-222.95</v>
      </c>
      <c r="J3505" s="5">
        <v>-9140.3000000000011</v>
      </c>
      <c r="K3505" s="5" t="str" cm="1">
        <f t="array" ref="K3505">_xlfn.LET(_xlpm.d,UPPER(TRIM(CLEAN(SUBSTITUTE(F3505,CHAR(160),"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06" spans="2:11" x14ac:dyDescent="0.25">
      <c r="B3506" s="21">
        <v>45699</v>
      </c>
      <c r="C3506" s="2" t="s">
        <v>1</v>
      </c>
      <c r="D3506" s="2" t="s">
        <v>884</v>
      </c>
      <c r="E3506" s="2" t="s">
        <v>60</v>
      </c>
      <c r="F3506" s="2" t="s">
        <v>2456</v>
      </c>
      <c r="G3506" s="5">
        <v>-1</v>
      </c>
      <c r="H3506" s="5">
        <v>31.85</v>
      </c>
      <c r="I3506" s="5">
        <v>-31.85</v>
      </c>
      <c r="J3506" s="5">
        <v>-9172.1500000000015</v>
      </c>
      <c r="K3506" s="5" t="str" cm="1">
        <f t="array" ref="K3506">_xlfn.LET(_xlpm.d,UPPER(TRIM(CLEAN(SUBSTITUTE(F3506,CHAR(160),"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07" spans="2:11" x14ac:dyDescent="0.25">
      <c r="B3507" s="21">
        <v>45700</v>
      </c>
      <c r="C3507" s="2" t="s">
        <v>1</v>
      </c>
      <c r="D3507" s="2" t="s">
        <v>347</v>
      </c>
      <c r="E3507" s="2" t="s">
        <v>65</v>
      </c>
      <c r="F3507" s="2" t="s">
        <v>2456</v>
      </c>
      <c r="G3507" s="5">
        <v>-4</v>
      </c>
      <c r="H3507" s="5">
        <v>31.85</v>
      </c>
      <c r="I3507" s="5">
        <v>-127.4</v>
      </c>
      <c r="J3507" s="5">
        <v>-9299.5500000000011</v>
      </c>
      <c r="K3507" s="5" t="str" cm="1">
        <f t="array" ref="K3507">_xlfn.LET(_xlpm.d,UPPER(TRIM(CLEAN(SUBSTITUTE(F3507,CHAR(160),"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08" spans="2:11" x14ac:dyDescent="0.25">
      <c r="B3508" s="21">
        <v>45702</v>
      </c>
      <c r="C3508" s="2" t="s">
        <v>1</v>
      </c>
      <c r="D3508" s="2" t="s">
        <v>2460</v>
      </c>
      <c r="E3508" s="2" t="s">
        <v>53</v>
      </c>
      <c r="F3508" s="2" t="s">
        <v>2456</v>
      </c>
      <c r="G3508" s="5">
        <v>-7</v>
      </c>
      <c r="H3508" s="5">
        <v>31.85</v>
      </c>
      <c r="I3508" s="5">
        <v>-222.95</v>
      </c>
      <c r="J3508" s="5">
        <v>-9522.5000000000018</v>
      </c>
      <c r="K3508" s="5" t="str" cm="1">
        <f t="array" ref="K3508">_xlfn.LET(_xlpm.d,UPPER(TRIM(CLEAN(SUBSTITUTE(F3508,CHAR(160),"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09" spans="2:11" x14ac:dyDescent="0.25">
      <c r="B3509" s="21">
        <v>45707</v>
      </c>
      <c r="C3509" s="2" t="s">
        <v>1</v>
      </c>
      <c r="D3509" s="2" t="s">
        <v>1551</v>
      </c>
      <c r="E3509" s="2" t="s">
        <v>40</v>
      </c>
      <c r="F3509" s="2" t="s">
        <v>2456</v>
      </c>
      <c r="G3509" s="5">
        <v>-1</v>
      </c>
      <c r="H3509" s="5">
        <v>31.85</v>
      </c>
      <c r="I3509" s="5">
        <v>-31.85</v>
      </c>
      <c r="J3509" s="5">
        <v>-9554.3500000000022</v>
      </c>
      <c r="K3509" s="5" t="str" cm="1">
        <f t="array" ref="K3509">_xlfn.LET(_xlpm.d,UPPER(TRIM(CLEAN(SUBSTITUTE(F3509,CHAR(160),"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10" spans="2:11" x14ac:dyDescent="0.25">
      <c r="B3510" s="21">
        <v>45713</v>
      </c>
      <c r="C3510" s="2" t="s">
        <v>1</v>
      </c>
      <c r="D3510" s="2" t="s">
        <v>659</v>
      </c>
      <c r="E3510" s="2" t="s">
        <v>660</v>
      </c>
      <c r="F3510" s="2" t="s">
        <v>2456</v>
      </c>
      <c r="G3510" s="5">
        <v>-20</v>
      </c>
      <c r="H3510" s="5">
        <v>31.85</v>
      </c>
      <c r="I3510" s="5">
        <v>-637</v>
      </c>
      <c r="J3510" s="5">
        <v>-10191.350000000002</v>
      </c>
      <c r="K3510" s="5" t="str" cm="1">
        <f t="array" ref="K3510">_xlfn.LET(_xlpm.d,UPPER(TRIM(CLEAN(SUBSTITUTE(F3510,CHAR(160),"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11" spans="2:11" x14ac:dyDescent="0.25">
      <c r="B3511" s="21">
        <v>45716</v>
      </c>
      <c r="C3511" s="2" t="s">
        <v>1</v>
      </c>
      <c r="D3511" s="2" t="s">
        <v>1572</v>
      </c>
      <c r="E3511" s="2" t="s">
        <v>9</v>
      </c>
      <c r="F3511" s="2" t="s">
        <v>2456</v>
      </c>
      <c r="G3511" s="5">
        <v>-3</v>
      </c>
      <c r="H3511" s="5">
        <v>31.85</v>
      </c>
      <c r="I3511" s="5">
        <v>-95.55</v>
      </c>
      <c r="J3511" s="5">
        <v>-10286.900000000001</v>
      </c>
      <c r="K3511" s="5" t="str" cm="1">
        <f t="array" ref="K3511">_xlfn.LET(_xlpm.d,UPPER(TRIM(CLEAN(SUBSTITUTE(F3511,CHAR(160),"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12" spans="2:11" x14ac:dyDescent="0.25">
      <c r="B3512" s="21">
        <v>45722</v>
      </c>
      <c r="C3512" s="2" t="s">
        <v>1</v>
      </c>
      <c r="D3512" s="2" t="s">
        <v>907</v>
      </c>
      <c r="E3512" s="2" t="s">
        <v>82</v>
      </c>
      <c r="F3512" s="2" t="s">
        <v>2456</v>
      </c>
      <c r="G3512" s="5">
        <v>-1</v>
      </c>
      <c r="H3512" s="5">
        <v>31.85</v>
      </c>
      <c r="I3512" s="5">
        <v>-31.85</v>
      </c>
      <c r="J3512" s="5">
        <v>-10318.750000000002</v>
      </c>
      <c r="K3512" s="5" t="str" cm="1">
        <f t="array" ref="K3512">_xlfn.LET(_xlpm.d,UPPER(TRIM(CLEAN(SUBSTITUTE(F3512,CHAR(160),"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13" spans="2:11" x14ac:dyDescent="0.25">
      <c r="B3513" s="21">
        <v>45722</v>
      </c>
      <c r="C3513" s="2" t="s">
        <v>1</v>
      </c>
      <c r="D3513" s="2" t="s">
        <v>907</v>
      </c>
      <c r="E3513" s="2" t="s">
        <v>82</v>
      </c>
      <c r="F3513" s="2" t="s">
        <v>2456</v>
      </c>
      <c r="G3513" s="5">
        <v>-1</v>
      </c>
      <c r="H3513" s="5">
        <v>31.85</v>
      </c>
      <c r="I3513" s="5">
        <v>-31.85</v>
      </c>
      <c r="J3513" s="5">
        <v>-10350.600000000002</v>
      </c>
      <c r="K3513" s="5" t="str" cm="1">
        <f t="array" ref="K3513">_xlfn.LET(_xlpm.d,UPPER(TRIM(CLEAN(SUBSTITUTE(F3513,CHAR(160),"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14" spans="2:11" x14ac:dyDescent="0.25">
      <c r="B3514" s="21">
        <v>45722</v>
      </c>
      <c r="C3514" s="2" t="s">
        <v>1</v>
      </c>
      <c r="D3514" s="2" t="s">
        <v>1585</v>
      </c>
      <c r="E3514" s="2" t="s">
        <v>9</v>
      </c>
      <c r="F3514" s="2" t="s">
        <v>2456</v>
      </c>
      <c r="G3514" s="5">
        <v>-2</v>
      </c>
      <c r="H3514" s="5">
        <v>31.85</v>
      </c>
      <c r="I3514" s="5">
        <v>-63.7</v>
      </c>
      <c r="J3514" s="5">
        <v>-10414.300000000003</v>
      </c>
      <c r="K3514" s="5" t="str" cm="1">
        <f t="array" ref="K3514">_xlfn.LET(_xlpm.d,UPPER(TRIM(CLEAN(SUBSTITUTE(F3514,CHAR(160),"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15" spans="2:11" x14ac:dyDescent="0.25">
      <c r="B3515" s="21">
        <v>45734</v>
      </c>
      <c r="C3515" s="2" t="s">
        <v>1</v>
      </c>
      <c r="D3515" s="2" t="s">
        <v>1602</v>
      </c>
      <c r="E3515" s="2" t="s">
        <v>14</v>
      </c>
      <c r="F3515" s="2" t="s">
        <v>2456</v>
      </c>
      <c r="G3515" s="5">
        <v>-10</v>
      </c>
      <c r="H3515" s="5">
        <v>31.85</v>
      </c>
      <c r="I3515" s="5">
        <v>-318.5</v>
      </c>
      <c r="J3515" s="5">
        <v>-10732.800000000003</v>
      </c>
      <c r="K3515" s="5" t="str" cm="1">
        <f t="array" ref="K3515">_xlfn.LET(_xlpm.d,UPPER(TRIM(CLEAN(SUBSTITUTE(F3515,CHAR(160),"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16" spans="2:11" x14ac:dyDescent="0.25">
      <c r="B3516" s="21">
        <v>45735</v>
      </c>
      <c r="C3516" s="2" t="s">
        <v>1</v>
      </c>
      <c r="D3516" s="2" t="s">
        <v>924</v>
      </c>
      <c r="E3516" s="2" t="s">
        <v>153</v>
      </c>
      <c r="F3516" s="2" t="s">
        <v>2456</v>
      </c>
      <c r="G3516" s="5">
        <v>-2</v>
      </c>
      <c r="H3516" s="5">
        <v>31.85</v>
      </c>
      <c r="I3516" s="5">
        <v>-63.7</v>
      </c>
      <c r="J3516" s="5">
        <v>-10796.500000000004</v>
      </c>
      <c r="K3516" s="5" t="str" cm="1">
        <f t="array" ref="K3516">_xlfn.LET(_xlpm.d,UPPER(TRIM(CLEAN(SUBSTITUTE(F3516,CHAR(160),"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17" spans="2:11" x14ac:dyDescent="0.25">
      <c r="B3517" s="21">
        <v>45743</v>
      </c>
      <c r="C3517" s="2" t="s">
        <v>1</v>
      </c>
      <c r="D3517" s="2" t="s">
        <v>2461</v>
      </c>
      <c r="E3517" s="2" t="s">
        <v>465</v>
      </c>
      <c r="F3517" s="2" t="s">
        <v>2456</v>
      </c>
      <c r="G3517" s="5">
        <v>-13</v>
      </c>
      <c r="H3517" s="5">
        <v>31.85</v>
      </c>
      <c r="I3517" s="5">
        <v>-414.05</v>
      </c>
      <c r="J3517" s="5">
        <v>-11210.550000000003</v>
      </c>
      <c r="K3517" s="5" t="str" cm="1">
        <f t="array" ref="K3517">_xlfn.LET(_xlpm.d,UPPER(TRIM(CLEAN(SUBSTITUTE(F3517,CHAR(160),"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18" spans="2:11" x14ac:dyDescent="0.25">
      <c r="B3518" s="21">
        <v>45747</v>
      </c>
      <c r="C3518" s="2" t="s">
        <v>1</v>
      </c>
      <c r="D3518" s="2" t="s">
        <v>1329</v>
      </c>
      <c r="E3518" s="2" t="s">
        <v>29</v>
      </c>
      <c r="F3518" s="2" t="s">
        <v>2456</v>
      </c>
      <c r="G3518" s="5">
        <v>-3</v>
      </c>
      <c r="H3518" s="5">
        <v>31.85</v>
      </c>
      <c r="I3518" s="5">
        <v>-95.55</v>
      </c>
      <c r="J3518" s="5">
        <v>-11306.100000000002</v>
      </c>
      <c r="K3518" s="5" t="str" cm="1">
        <f t="array" ref="K3518">_xlfn.LET(_xlpm.d,UPPER(TRIM(CLEAN(SUBSTITUTE(F3518,CHAR(160),"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19" spans="2:11" x14ac:dyDescent="0.25">
      <c r="B3519" s="21">
        <v>45750</v>
      </c>
      <c r="C3519" s="2" t="s">
        <v>1</v>
      </c>
      <c r="D3519" s="2" t="s">
        <v>381</v>
      </c>
      <c r="E3519" s="2" t="s">
        <v>141</v>
      </c>
      <c r="F3519" s="2" t="s">
        <v>2456</v>
      </c>
      <c r="G3519" s="5">
        <v>-2</v>
      </c>
      <c r="H3519" s="5">
        <v>31.85</v>
      </c>
      <c r="I3519" s="5">
        <v>-63.7</v>
      </c>
      <c r="J3519" s="5">
        <v>-11369.800000000003</v>
      </c>
      <c r="K3519" s="5" t="str" cm="1">
        <f t="array" ref="K3519">_xlfn.LET(_xlpm.d,UPPER(TRIM(CLEAN(SUBSTITUTE(F3519,CHAR(160),"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20" spans="2:11" x14ac:dyDescent="0.25">
      <c r="B3520" s="21">
        <v>45750</v>
      </c>
      <c r="C3520" s="2" t="s">
        <v>1</v>
      </c>
      <c r="D3520" s="2" t="s">
        <v>1330</v>
      </c>
      <c r="E3520" s="2" t="s">
        <v>163</v>
      </c>
      <c r="F3520" s="2" t="s">
        <v>2456</v>
      </c>
      <c r="G3520" s="5">
        <v>-4</v>
      </c>
      <c r="H3520" s="5">
        <v>31.85</v>
      </c>
      <c r="I3520" s="5">
        <v>-127.4</v>
      </c>
      <c r="J3520" s="5">
        <v>-11497.200000000003</v>
      </c>
      <c r="K3520" s="5" t="str" cm="1">
        <f t="array" ref="K3520">_xlfn.LET(_xlpm.d,UPPER(TRIM(CLEAN(SUBSTITUTE(F3520,CHAR(160),"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21" spans="2:11" x14ac:dyDescent="0.25">
      <c r="B3521" s="21">
        <v>45755</v>
      </c>
      <c r="C3521" s="2" t="s">
        <v>1</v>
      </c>
      <c r="D3521" s="2" t="s">
        <v>1647</v>
      </c>
      <c r="E3521" s="2" t="s">
        <v>14</v>
      </c>
      <c r="F3521" s="2" t="s">
        <v>2456</v>
      </c>
      <c r="G3521" s="5">
        <v>-18</v>
      </c>
      <c r="H3521" s="5">
        <v>31.85</v>
      </c>
      <c r="I3521" s="5">
        <v>-573.29999999999995</v>
      </c>
      <c r="J3521" s="5">
        <v>-12070.500000000002</v>
      </c>
      <c r="K3521" s="5" t="str" cm="1">
        <f t="array" ref="K3521">_xlfn.LET(_xlpm.d,UPPER(TRIM(CLEAN(SUBSTITUTE(F3521,CHAR(160),"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22" spans="2:11" x14ac:dyDescent="0.25">
      <c r="B3522" s="21">
        <v>45757</v>
      </c>
      <c r="C3522" s="2" t="s">
        <v>1</v>
      </c>
      <c r="D3522" s="2" t="s">
        <v>1651</v>
      </c>
      <c r="E3522" s="2" t="s">
        <v>99</v>
      </c>
      <c r="F3522" s="2" t="s">
        <v>2456</v>
      </c>
      <c r="G3522" s="5">
        <v>-1</v>
      </c>
      <c r="H3522" s="5">
        <v>31.85</v>
      </c>
      <c r="I3522" s="5">
        <v>-31.85</v>
      </c>
      <c r="J3522" s="5">
        <v>-12102.350000000002</v>
      </c>
      <c r="K3522" s="5" t="str" cm="1">
        <f t="array" ref="K3522">_xlfn.LET(_xlpm.d,UPPER(TRIM(CLEAN(SUBSTITUTE(F3522,CHAR(160),"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23" spans="2:11" x14ac:dyDescent="0.25">
      <c r="B3523" s="21">
        <v>45762</v>
      </c>
      <c r="C3523" s="2" t="s">
        <v>1</v>
      </c>
      <c r="D3523" s="2" t="s">
        <v>951</v>
      </c>
      <c r="E3523" s="2" t="s">
        <v>153</v>
      </c>
      <c r="F3523" s="2" t="s">
        <v>2456</v>
      </c>
      <c r="G3523" s="5">
        <v>-2</v>
      </c>
      <c r="H3523" s="5">
        <v>31.85</v>
      </c>
      <c r="I3523" s="5">
        <v>-63.7</v>
      </c>
      <c r="J3523" s="5">
        <v>-12166.050000000003</v>
      </c>
      <c r="K3523" s="5" t="str" cm="1">
        <f t="array" ref="K3523">_xlfn.LET(_xlpm.d,UPPER(TRIM(CLEAN(SUBSTITUTE(F3523,CHAR(160),"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24" spans="2:11" x14ac:dyDescent="0.25">
      <c r="B3524" s="21">
        <v>45762</v>
      </c>
      <c r="C3524" s="2" t="s">
        <v>1</v>
      </c>
      <c r="D3524" s="2" t="s">
        <v>2462</v>
      </c>
      <c r="E3524" s="2" t="s">
        <v>35</v>
      </c>
      <c r="F3524" s="2" t="s">
        <v>2456</v>
      </c>
      <c r="G3524" s="5">
        <v>-17</v>
      </c>
      <c r="H3524" s="5">
        <v>31.85</v>
      </c>
      <c r="I3524" s="5">
        <v>-541.45000000000005</v>
      </c>
      <c r="J3524" s="5">
        <v>-12707.500000000004</v>
      </c>
      <c r="K3524" s="5" t="str" cm="1">
        <f t="array" ref="K3524">_xlfn.LET(_xlpm.d,UPPER(TRIM(CLEAN(SUBSTITUTE(F3524,CHAR(160),"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25" spans="2:11" x14ac:dyDescent="0.25">
      <c r="B3525" s="21">
        <v>45763</v>
      </c>
      <c r="C3525" s="2" t="s">
        <v>1</v>
      </c>
      <c r="D3525" s="2" t="s">
        <v>155</v>
      </c>
      <c r="E3525" s="2" t="s">
        <v>29</v>
      </c>
      <c r="F3525" s="2" t="s">
        <v>2455</v>
      </c>
      <c r="G3525" s="5">
        <v>-3</v>
      </c>
      <c r="H3525" s="5">
        <v>31.85</v>
      </c>
      <c r="I3525" s="5">
        <v>-95.55</v>
      </c>
      <c r="J3525" s="5">
        <v>-12803.050000000003</v>
      </c>
      <c r="K3525" s="5" t="str" cm="1">
        <f t="array" ref="K3525">_xlfn.LET(_xlpm.d,UPPER(TRIM(CLEAN(SUBSTITUTE(F3525,CHAR(160),"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26" spans="2:11" x14ac:dyDescent="0.25">
      <c r="B3526" s="21">
        <v>45764</v>
      </c>
      <c r="C3526" s="2" t="s">
        <v>1</v>
      </c>
      <c r="D3526" s="2" t="s">
        <v>391</v>
      </c>
      <c r="E3526" s="2" t="s">
        <v>76</v>
      </c>
      <c r="F3526" s="2" t="s">
        <v>2456</v>
      </c>
      <c r="G3526" s="5">
        <v>-12</v>
      </c>
      <c r="H3526" s="5">
        <v>31.85</v>
      </c>
      <c r="I3526" s="5">
        <v>-382.2</v>
      </c>
      <c r="J3526" s="5">
        <v>-13185.250000000004</v>
      </c>
      <c r="K3526" s="5" t="str" cm="1">
        <f t="array" ref="K3526">_xlfn.LET(_xlpm.d,UPPER(TRIM(CLEAN(SUBSTITUTE(F3526,CHAR(160),"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27" spans="2:11" x14ac:dyDescent="0.25">
      <c r="B3527" s="21">
        <v>45764</v>
      </c>
      <c r="C3527" s="2" t="s">
        <v>1</v>
      </c>
      <c r="D3527" s="2" t="s">
        <v>391</v>
      </c>
      <c r="E3527" s="2" t="s">
        <v>76</v>
      </c>
      <c r="F3527" s="2" t="s">
        <v>2456</v>
      </c>
      <c r="G3527" s="5">
        <v>-15</v>
      </c>
      <c r="H3527" s="5">
        <v>31.85</v>
      </c>
      <c r="I3527" s="5">
        <v>-477.75</v>
      </c>
      <c r="J3527" s="5">
        <v>-13663.000000000004</v>
      </c>
      <c r="K3527" s="5" t="str" cm="1">
        <f t="array" ref="K3527">_xlfn.LET(_xlpm.d,UPPER(TRIM(CLEAN(SUBSTITUTE(F3527,CHAR(160),"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28" spans="2:11" x14ac:dyDescent="0.25">
      <c r="B3528" s="21">
        <v>45764</v>
      </c>
      <c r="C3528" s="2" t="s">
        <v>1</v>
      </c>
      <c r="D3528" s="2" t="s">
        <v>1670</v>
      </c>
      <c r="E3528" s="2" t="s">
        <v>53</v>
      </c>
      <c r="F3528" s="2" t="s">
        <v>2456</v>
      </c>
      <c r="G3528" s="5">
        <v>-6</v>
      </c>
      <c r="H3528" s="5">
        <v>31.85</v>
      </c>
      <c r="I3528" s="5">
        <v>-191.1</v>
      </c>
      <c r="J3528" s="5">
        <v>-13854.100000000004</v>
      </c>
      <c r="K3528" s="5" t="str" cm="1">
        <f t="array" ref="K3528">_xlfn.LET(_xlpm.d,UPPER(TRIM(CLEAN(SUBSTITUTE(F3528,CHAR(160),"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29" spans="2:11" x14ac:dyDescent="0.25">
      <c r="B3529" s="21">
        <v>45764</v>
      </c>
      <c r="C3529" s="2" t="s">
        <v>1</v>
      </c>
      <c r="D3529" s="2" t="s">
        <v>958</v>
      </c>
      <c r="E3529" s="2" t="s">
        <v>74</v>
      </c>
      <c r="F3529" s="2" t="s">
        <v>2463</v>
      </c>
      <c r="G3529" s="5">
        <v>-5</v>
      </c>
      <c r="H3529" s="5">
        <v>31.85</v>
      </c>
      <c r="I3529" s="5">
        <v>-159.25</v>
      </c>
      <c r="J3529" s="5">
        <v>-14013.350000000004</v>
      </c>
      <c r="K3529" s="5" t="str" cm="1">
        <f t="array" ref="K3529">_xlfn.LET(_xlpm.d,UPPER(TRIM(CLEAN(SUBSTITUTE(F3529,CHAR(160),"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30" spans="2:11" x14ac:dyDescent="0.25">
      <c r="B3530" s="21">
        <v>45770</v>
      </c>
      <c r="C3530" s="2" t="s">
        <v>1</v>
      </c>
      <c r="D3530" s="2" t="s">
        <v>2464</v>
      </c>
      <c r="E3530" s="2" t="s">
        <v>403</v>
      </c>
      <c r="F3530" s="2" t="s">
        <v>2456</v>
      </c>
      <c r="G3530" s="5">
        <v>-3</v>
      </c>
      <c r="H3530" s="5">
        <v>31.85</v>
      </c>
      <c r="I3530" s="5">
        <v>-95.55</v>
      </c>
      <c r="J3530" s="5">
        <v>-14108.900000000003</v>
      </c>
      <c r="K3530" s="5" t="str" cm="1">
        <f t="array" ref="K3530">_xlfn.LET(_xlpm.d,UPPER(TRIM(CLEAN(SUBSTITUTE(F3530,CHAR(160),"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31" spans="2:11" x14ac:dyDescent="0.25">
      <c r="B3531" s="21">
        <v>45771</v>
      </c>
      <c r="C3531" s="2" t="s">
        <v>1</v>
      </c>
      <c r="D3531" s="2" t="s">
        <v>2465</v>
      </c>
      <c r="E3531" s="2" t="s">
        <v>163</v>
      </c>
      <c r="F3531" s="2" t="s">
        <v>2456</v>
      </c>
      <c r="G3531" s="5">
        <v>-7</v>
      </c>
      <c r="H3531" s="5">
        <v>31.85</v>
      </c>
      <c r="I3531" s="5">
        <v>-222.95</v>
      </c>
      <c r="J3531" s="5">
        <v>-14331.850000000004</v>
      </c>
      <c r="K3531" s="5" t="str" cm="1">
        <f t="array" ref="K3531">_xlfn.LET(_xlpm.d,UPPER(TRIM(CLEAN(SUBSTITUTE(F3531,CHAR(160),"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32" spans="2:11" x14ac:dyDescent="0.25">
      <c r="B3532" s="21">
        <v>45777</v>
      </c>
      <c r="C3532" s="2" t="s">
        <v>1</v>
      </c>
      <c r="D3532" s="2" t="s">
        <v>398</v>
      </c>
      <c r="E3532" s="2" t="s">
        <v>35</v>
      </c>
      <c r="F3532" s="2" t="s">
        <v>2456</v>
      </c>
      <c r="G3532" s="5">
        <v>-21</v>
      </c>
      <c r="H3532" s="5">
        <v>31.85</v>
      </c>
      <c r="I3532" s="5">
        <v>-668.85</v>
      </c>
      <c r="J3532" s="5">
        <v>-15000.700000000004</v>
      </c>
      <c r="K3532" s="5" t="str" cm="1">
        <f t="array" ref="K3532">_xlfn.LET(_xlpm.d,UPPER(TRIM(CLEAN(SUBSTITUTE(F3532,CHAR(160),"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33" spans="2:11" x14ac:dyDescent="0.25">
      <c r="B3533" s="21">
        <v>45779</v>
      </c>
      <c r="C3533" s="2" t="s">
        <v>1</v>
      </c>
      <c r="D3533" s="2" t="s">
        <v>789</v>
      </c>
      <c r="E3533" s="2" t="s">
        <v>74</v>
      </c>
      <c r="F3533" s="2" t="s">
        <v>2456</v>
      </c>
      <c r="G3533" s="5">
        <v>-3</v>
      </c>
      <c r="H3533" s="5">
        <v>31.85</v>
      </c>
      <c r="I3533" s="5">
        <v>-95.55</v>
      </c>
      <c r="J3533" s="5">
        <v>-15096.250000000004</v>
      </c>
      <c r="K3533" s="5" t="str" cm="1">
        <f t="array" ref="K3533">_xlfn.LET(_xlpm.d,UPPER(TRIM(CLEAN(SUBSTITUTE(F3533,CHAR(160),"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34" spans="2:11" x14ac:dyDescent="0.25">
      <c r="B3534" s="21">
        <v>45783</v>
      </c>
      <c r="C3534" s="2" t="s">
        <v>1</v>
      </c>
      <c r="D3534" s="2" t="s">
        <v>401</v>
      </c>
      <c r="E3534" s="2" t="s">
        <v>35</v>
      </c>
      <c r="F3534" s="2" t="s">
        <v>2456</v>
      </c>
      <c r="G3534" s="5">
        <v>-1</v>
      </c>
      <c r="H3534" s="5">
        <v>31.85</v>
      </c>
      <c r="I3534" s="5">
        <v>-31.85</v>
      </c>
      <c r="J3534" s="5">
        <v>-15128.100000000004</v>
      </c>
      <c r="K3534" s="5" t="str" cm="1">
        <f t="array" ref="K3534">_xlfn.LET(_xlpm.d,UPPER(TRIM(CLEAN(SUBSTITUTE(F3534,CHAR(160),"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35" spans="2:11" x14ac:dyDescent="0.25">
      <c r="B3535" s="21">
        <v>45785</v>
      </c>
      <c r="C3535" s="2" t="s">
        <v>1</v>
      </c>
      <c r="D3535" s="2" t="s">
        <v>407</v>
      </c>
      <c r="E3535" s="2" t="s">
        <v>99</v>
      </c>
      <c r="F3535" s="2" t="s">
        <v>2456</v>
      </c>
      <c r="G3535" s="5">
        <v>-6</v>
      </c>
      <c r="H3535" s="5">
        <v>31.85</v>
      </c>
      <c r="I3535" s="5">
        <v>-191.1</v>
      </c>
      <c r="J3535" s="5">
        <v>-15319.200000000004</v>
      </c>
      <c r="K3535" s="5" t="str" cm="1">
        <f t="array" ref="K3535">_xlfn.LET(_xlpm.d,UPPER(TRIM(CLEAN(SUBSTITUTE(F3535,CHAR(160),"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36" spans="2:11" x14ac:dyDescent="0.25">
      <c r="B3536" s="21">
        <v>45792</v>
      </c>
      <c r="C3536" s="2" t="s">
        <v>1</v>
      </c>
      <c r="D3536" s="2" t="s">
        <v>670</v>
      </c>
      <c r="E3536" s="2" t="s">
        <v>99</v>
      </c>
      <c r="F3536" s="2" t="s">
        <v>2455</v>
      </c>
      <c r="G3536" s="5">
        <v>-8</v>
      </c>
      <c r="H3536" s="5">
        <v>31.85</v>
      </c>
      <c r="I3536" s="5">
        <v>-254.8</v>
      </c>
      <c r="J3536" s="5">
        <v>-15574.000000000004</v>
      </c>
      <c r="K3536" s="5" t="str" cm="1">
        <f t="array" ref="K3536">_xlfn.LET(_xlpm.d,UPPER(TRIM(CLEAN(SUBSTITUTE(F3536,CHAR(160),"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37" spans="2:11" x14ac:dyDescent="0.25">
      <c r="B3537" s="21">
        <v>45797</v>
      </c>
      <c r="C3537" s="2" t="s">
        <v>1</v>
      </c>
      <c r="D3537" s="2" t="s">
        <v>169</v>
      </c>
      <c r="E3537" s="2" t="s">
        <v>29</v>
      </c>
      <c r="F3537" s="2" t="s">
        <v>2456</v>
      </c>
      <c r="G3537" s="5">
        <v>-6</v>
      </c>
      <c r="H3537" s="5">
        <v>31.85</v>
      </c>
      <c r="I3537" s="5">
        <v>-191.1</v>
      </c>
      <c r="J3537" s="5">
        <v>-15765.100000000004</v>
      </c>
      <c r="K3537" s="5" t="str" cm="1">
        <f t="array" ref="K3537">_xlfn.LET(_xlpm.d,UPPER(TRIM(CLEAN(SUBSTITUTE(F3537,CHAR(160),"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38" spans="2:11" x14ac:dyDescent="0.25">
      <c r="B3538" s="21">
        <v>45800</v>
      </c>
      <c r="C3538" s="2" t="s">
        <v>1</v>
      </c>
      <c r="D3538" s="2" t="s">
        <v>1712</v>
      </c>
      <c r="E3538" s="2" t="s">
        <v>82</v>
      </c>
      <c r="F3538" s="2" t="s">
        <v>2456</v>
      </c>
      <c r="G3538" s="5">
        <v>-12</v>
      </c>
      <c r="H3538" s="5">
        <v>31.85</v>
      </c>
      <c r="I3538" s="5">
        <v>-382.2</v>
      </c>
      <c r="J3538" s="5">
        <v>-16147.300000000005</v>
      </c>
      <c r="K3538" s="5" t="str" cm="1">
        <f t="array" ref="K3538">_xlfn.LET(_xlpm.d,UPPER(TRIM(CLEAN(SUBSTITUTE(F3538,CHAR(160),"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39" spans="2:11" x14ac:dyDescent="0.25">
      <c r="B3539" s="21">
        <v>45804</v>
      </c>
      <c r="C3539" s="2" t="s">
        <v>1</v>
      </c>
      <c r="D3539" s="2" t="s">
        <v>172</v>
      </c>
      <c r="E3539" s="2" t="s">
        <v>29</v>
      </c>
      <c r="F3539" s="2" t="s">
        <v>2456</v>
      </c>
      <c r="G3539" s="5">
        <v>-1</v>
      </c>
      <c r="H3539" s="5">
        <v>31.85</v>
      </c>
      <c r="I3539" s="5">
        <v>-31.85</v>
      </c>
      <c r="J3539" s="5">
        <v>-16179.150000000005</v>
      </c>
      <c r="K3539" s="5" t="str" cm="1">
        <f t="array" ref="K3539">_xlfn.LET(_xlpm.d,UPPER(TRIM(CLEAN(SUBSTITUTE(F3539,CHAR(160),"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40" spans="2:11" x14ac:dyDescent="0.25">
      <c r="B3540" s="21">
        <v>45804</v>
      </c>
      <c r="C3540" s="2" t="s">
        <v>1</v>
      </c>
      <c r="D3540" s="2" t="s">
        <v>417</v>
      </c>
      <c r="E3540" s="2" t="s">
        <v>49</v>
      </c>
      <c r="F3540" s="2" t="s">
        <v>2456</v>
      </c>
      <c r="G3540" s="5">
        <v>-4</v>
      </c>
      <c r="H3540" s="5">
        <v>31.85</v>
      </c>
      <c r="I3540" s="5">
        <v>-127.4</v>
      </c>
      <c r="J3540" s="5">
        <v>-16306.550000000005</v>
      </c>
      <c r="K3540" s="5" t="str" cm="1">
        <f t="array" ref="K3540">_xlfn.LET(_xlpm.d,UPPER(TRIM(CLEAN(SUBSTITUTE(F3540,CHAR(160),"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41" spans="2:11" x14ac:dyDescent="0.25">
      <c r="B3541" s="21">
        <v>45805</v>
      </c>
      <c r="C3541" s="2" t="s">
        <v>1</v>
      </c>
      <c r="D3541" s="2" t="s">
        <v>1007</v>
      </c>
      <c r="E3541" s="2" t="s">
        <v>40</v>
      </c>
      <c r="F3541" s="2" t="s">
        <v>2456</v>
      </c>
      <c r="G3541" s="5">
        <v>-1</v>
      </c>
      <c r="H3541" s="5">
        <v>31.85</v>
      </c>
      <c r="I3541" s="5">
        <v>-31.85</v>
      </c>
      <c r="J3541" s="5">
        <v>-16338.400000000005</v>
      </c>
      <c r="K3541" s="5" t="str" cm="1">
        <f t="array" ref="K3541">_xlfn.LET(_xlpm.d,UPPER(TRIM(CLEAN(SUBSTITUTE(F3541,CHAR(160),"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42" spans="2:11" x14ac:dyDescent="0.25">
      <c r="B3542" s="21">
        <v>45807</v>
      </c>
      <c r="C3542" s="2" t="s">
        <v>1</v>
      </c>
      <c r="D3542" s="2" t="s">
        <v>418</v>
      </c>
      <c r="E3542" s="2" t="s">
        <v>53</v>
      </c>
      <c r="F3542" s="2" t="s">
        <v>2456</v>
      </c>
      <c r="G3542" s="5">
        <v>-2</v>
      </c>
      <c r="H3542" s="5">
        <v>31.85</v>
      </c>
      <c r="I3542" s="5">
        <v>-63.7</v>
      </c>
      <c r="J3542" s="5">
        <v>-16402.100000000006</v>
      </c>
      <c r="K3542" s="5" t="str" cm="1">
        <f t="array" ref="K3542">_xlfn.LET(_xlpm.d,UPPER(TRIM(CLEAN(SUBSTITUTE(F3542,CHAR(160),"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43" spans="2:11" x14ac:dyDescent="0.25">
      <c r="B3543" s="21">
        <v>45812</v>
      </c>
      <c r="C3543" s="2" t="s">
        <v>1</v>
      </c>
      <c r="D3543" s="2" t="s">
        <v>676</v>
      </c>
      <c r="E3543" s="2" t="s">
        <v>129</v>
      </c>
      <c r="F3543" s="2" t="s">
        <v>2456</v>
      </c>
      <c r="G3543" s="5">
        <v>-2</v>
      </c>
      <c r="H3543" s="5">
        <v>31.85</v>
      </c>
      <c r="I3543" s="5">
        <v>-63.7</v>
      </c>
      <c r="J3543" s="5">
        <v>-16465.800000000007</v>
      </c>
      <c r="K3543" s="5" t="str" cm="1">
        <f t="array" ref="K3543">_xlfn.LET(_xlpm.d,UPPER(TRIM(CLEAN(SUBSTITUTE(F3543,CHAR(160),"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44" spans="2:11" x14ac:dyDescent="0.25">
      <c r="B3544" s="21">
        <v>45813</v>
      </c>
      <c r="C3544" s="2" t="s">
        <v>1</v>
      </c>
      <c r="D3544" s="2" t="s">
        <v>1726</v>
      </c>
      <c r="E3544" s="2" t="s">
        <v>1397</v>
      </c>
      <c r="F3544" s="2" t="s">
        <v>2456</v>
      </c>
      <c r="G3544" s="5">
        <v>-2</v>
      </c>
      <c r="H3544" s="5">
        <v>31.85</v>
      </c>
      <c r="I3544" s="5">
        <v>-63.7</v>
      </c>
      <c r="J3544" s="5">
        <v>-16529.500000000007</v>
      </c>
      <c r="K3544" s="5" t="str" cm="1">
        <f t="array" ref="K3544">_xlfn.LET(_xlpm.d,UPPER(TRIM(CLEAN(SUBSTITUTE(F3544,CHAR(160),"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45" spans="2:11" x14ac:dyDescent="0.25">
      <c r="B3545" s="21">
        <v>45814</v>
      </c>
      <c r="C3545" s="2" t="s">
        <v>1</v>
      </c>
      <c r="D3545" s="2" t="s">
        <v>1015</v>
      </c>
      <c r="E3545" s="2" t="s">
        <v>1016</v>
      </c>
      <c r="F3545" s="2" t="s">
        <v>2456</v>
      </c>
      <c r="G3545" s="5">
        <v>-2</v>
      </c>
      <c r="H3545" s="5">
        <v>31.85</v>
      </c>
      <c r="I3545" s="5">
        <v>-63.7</v>
      </c>
      <c r="J3545" s="5">
        <v>-16593.200000000008</v>
      </c>
      <c r="K3545" s="5" t="str" cm="1">
        <f t="array" ref="K3545">_xlfn.LET(_xlpm.d,UPPER(TRIM(CLEAN(SUBSTITUTE(F3545,CHAR(160),"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46" spans="2:11" x14ac:dyDescent="0.25">
      <c r="B3546" s="21">
        <v>45818</v>
      </c>
      <c r="C3546" s="2" t="s">
        <v>1</v>
      </c>
      <c r="D3546" s="2" t="s">
        <v>1019</v>
      </c>
      <c r="E3546" s="2" t="s">
        <v>29</v>
      </c>
      <c r="F3546" s="2" t="s">
        <v>2456</v>
      </c>
      <c r="G3546" s="5">
        <v>-12</v>
      </c>
      <c r="H3546" s="5">
        <v>31.85</v>
      </c>
      <c r="I3546" s="5">
        <v>-382.2</v>
      </c>
      <c r="J3546" s="5">
        <v>-16975.400000000009</v>
      </c>
      <c r="K3546" s="5" t="str" cm="1">
        <f t="array" ref="K3546">_xlfn.LET(_xlpm.d,UPPER(TRIM(CLEAN(SUBSTITUTE(F3546,CHAR(160),"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47" spans="2:11" x14ac:dyDescent="0.25">
      <c r="B3547" s="21">
        <v>45819</v>
      </c>
      <c r="C3547" s="2" t="s">
        <v>1</v>
      </c>
      <c r="D3547" s="2" t="s">
        <v>2442</v>
      </c>
      <c r="E3547" s="2" t="s">
        <v>65</v>
      </c>
      <c r="F3547" s="2" t="s">
        <v>2456</v>
      </c>
      <c r="G3547" s="5">
        <v>-1</v>
      </c>
      <c r="H3547" s="5">
        <v>31.85</v>
      </c>
      <c r="I3547" s="5">
        <v>-31.85</v>
      </c>
      <c r="J3547" s="5">
        <v>-17007.250000000007</v>
      </c>
      <c r="K3547" s="5" t="str" cm="1">
        <f t="array" ref="K3547">_xlfn.LET(_xlpm.d,UPPER(TRIM(CLEAN(SUBSTITUTE(F3547,CHAR(160),"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48" spans="2:11" x14ac:dyDescent="0.25">
      <c r="B3548" s="21">
        <v>45820</v>
      </c>
      <c r="C3548" s="2" t="s">
        <v>1</v>
      </c>
      <c r="D3548" s="2" t="s">
        <v>1021</v>
      </c>
      <c r="E3548" s="2" t="s">
        <v>74</v>
      </c>
      <c r="F3548" s="2" t="s">
        <v>2456</v>
      </c>
      <c r="G3548" s="5">
        <v>-1</v>
      </c>
      <c r="H3548" s="5">
        <v>31.85</v>
      </c>
      <c r="I3548" s="5">
        <v>-31.85</v>
      </c>
      <c r="J3548" s="5">
        <v>-17039.100000000006</v>
      </c>
      <c r="K3548" s="5" t="str" cm="1">
        <f t="array" ref="K3548">_xlfn.LET(_xlpm.d,UPPER(TRIM(CLEAN(SUBSTITUTE(F3548,CHAR(160),"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49" spans="2:11" x14ac:dyDescent="0.25">
      <c r="B3549" s="21">
        <v>45828</v>
      </c>
      <c r="C3549" s="2" t="s">
        <v>1</v>
      </c>
      <c r="D3549" s="2" t="s">
        <v>2466</v>
      </c>
      <c r="E3549" s="2" t="s">
        <v>244</v>
      </c>
      <c r="F3549" s="2" t="s">
        <v>2456</v>
      </c>
      <c r="G3549" s="5">
        <v>-80</v>
      </c>
      <c r="H3549" s="5">
        <v>31.85</v>
      </c>
      <c r="I3549" s="5">
        <v>-2548</v>
      </c>
      <c r="J3549" s="5">
        <v>-19587.100000000006</v>
      </c>
      <c r="K3549" s="5" t="str" cm="1">
        <f t="array" ref="K3549">_xlfn.LET(_xlpm.d,UPPER(TRIM(CLEAN(SUBSTITUTE(F3549,CHAR(160),"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50" spans="2:11" x14ac:dyDescent="0.25">
      <c r="B3550" s="21">
        <v>45828</v>
      </c>
      <c r="C3550" s="2" t="s">
        <v>1</v>
      </c>
      <c r="D3550" s="2" t="s">
        <v>2467</v>
      </c>
      <c r="E3550" s="2" t="s">
        <v>53</v>
      </c>
      <c r="F3550" s="2" t="s">
        <v>2456</v>
      </c>
      <c r="G3550" s="5">
        <v>-12</v>
      </c>
      <c r="H3550" s="5">
        <v>31.85</v>
      </c>
      <c r="I3550" s="5">
        <v>-382.2</v>
      </c>
      <c r="J3550" s="5">
        <v>-19969.300000000007</v>
      </c>
      <c r="K3550" s="5" t="str" cm="1">
        <f t="array" ref="K3550">_xlfn.LET(_xlpm.d,UPPER(TRIM(CLEAN(SUBSTITUTE(F3550,CHAR(160),"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51" spans="2:11" x14ac:dyDescent="0.25">
      <c r="B3551" s="21">
        <v>45832</v>
      </c>
      <c r="C3551" s="2" t="s">
        <v>1</v>
      </c>
      <c r="D3551" s="2" t="s">
        <v>184</v>
      </c>
      <c r="E3551" s="2" t="s">
        <v>97</v>
      </c>
      <c r="F3551" s="2" t="s">
        <v>2456</v>
      </c>
      <c r="G3551" s="5">
        <v>-73</v>
      </c>
      <c r="H3551" s="5">
        <v>31.85</v>
      </c>
      <c r="I3551" s="5">
        <v>-2325.0500000000002</v>
      </c>
      <c r="J3551" s="5">
        <v>-22294.350000000006</v>
      </c>
      <c r="K3551" s="5" t="str" cm="1">
        <f t="array" ref="K3551">_xlfn.LET(_xlpm.d,UPPER(TRIM(CLEAN(SUBSTITUTE(F3551,CHAR(160),"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52" spans="2:11" x14ac:dyDescent="0.25">
      <c r="B3552" s="21">
        <v>45833</v>
      </c>
      <c r="C3552" s="2" t="s">
        <v>1</v>
      </c>
      <c r="D3552" s="2" t="s">
        <v>1749</v>
      </c>
      <c r="E3552" s="2" t="s">
        <v>829</v>
      </c>
      <c r="F3552" s="2" t="s">
        <v>2456</v>
      </c>
      <c r="G3552" s="5">
        <v>-6</v>
      </c>
      <c r="H3552" s="5">
        <v>31.85</v>
      </c>
      <c r="I3552" s="5">
        <v>-191.1</v>
      </c>
      <c r="J3552" s="5">
        <v>-22485.450000000004</v>
      </c>
      <c r="K3552" s="5" t="str" cm="1">
        <f t="array" ref="K3552">_xlfn.LET(_xlpm.d,UPPER(TRIM(CLEAN(SUBSTITUTE(F3552,CHAR(160),"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53" spans="2:11" x14ac:dyDescent="0.25">
      <c r="B3553" s="21">
        <v>45833</v>
      </c>
      <c r="C3553" s="2" t="s">
        <v>1</v>
      </c>
      <c r="D3553" s="2" t="s">
        <v>1750</v>
      </c>
      <c r="E3553" s="2" t="s">
        <v>163</v>
      </c>
      <c r="F3553" s="2" t="s">
        <v>2456</v>
      </c>
      <c r="G3553" s="5">
        <v>-6</v>
      </c>
      <c r="H3553" s="5">
        <v>31.85</v>
      </c>
      <c r="I3553" s="5">
        <v>-191.1</v>
      </c>
      <c r="J3553" s="5">
        <v>-22676.550000000003</v>
      </c>
      <c r="K3553" s="5" t="str" cm="1">
        <f t="array" ref="K3553">_xlfn.LET(_xlpm.d,UPPER(TRIM(CLEAN(SUBSTITUTE(F3553,CHAR(160),"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54" spans="2:11" x14ac:dyDescent="0.25">
      <c r="B3554" s="21">
        <v>45835</v>
      </c>
      <c r="C3554" s="2" t="s">
        <v>1</v>
      </c>
      <c r="D3554" s="2" t="s">
        <v>679</v>
      </c>
      <c r="E3554" s="2" t="s">
        <v>82</v>
      </c>
      <c r="F3554" s="2" t="s">
        <v>2468</v>
      </c>
      <c r="G3554" s="5">
        <v>-8</v>
      </c>
      <c r="H3554" s="5">
        <v>31.85</v>
      </c>
      <c r="I3554" s="5">
        <v>-254.8</v>
      </c>
      <c r="J3554" s="5">
        <v>-22931.350000000002</v>
      </c>
      <c r="K3554" s="5" t="str" cm="1">
        <f t="array" ref="K3554">_xlfn.LET(_xlpm.d,UPPER(TRIM(CLEAN(SUBSTITUTE(F3554,CHAR(160),"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55" spans="2:11" x14ac:dyDescent="0.25">
      <c r="B3555" s="21">
        <v>45839</v>
      </c>
      <c r="C3555" s="2" t="s">
        <v>1</v>
      </c>
      <c r="D3555" s="2" t="s">
        <v>2469</v>
      </c>
      <c r="E3555" s="2" t="s">
        <v>89</v>
      </c>
      <c r="F3555" s="2" t="s">
        <v>2468</v>
      </c>
      <c r="G3555" s="5">
        <v>-11</v>
      </c>
      <c r="H3555" s="5">
        <v>31.85</v>
      </c>
      <c r="I3555" s="5">
        <v>-350.35</v>
      </c>
      <c r="J3555" s="5">
        <v>-23281.7</v>
      </c>
      <c r="K3555" s="5" t="str" cm="1">
        <f t="array" ref="K3555">_xlfn.LET(_xlpm.d,UPPER(TRIM(CLEAN(SUBSTITUTE(F3555,CHAR(160),"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56" spans="2:11" x14ac:dyDescent="0.25">
      <c r="B3556" s="21">
        <v>45839</v>
      </c>
      <c r="C3556" s="2" t="s">
        <v>1</v>
      </c>
      <c r="D3556" s="2" t="s">
        <v>424</v>
      </c>
      <c r="E3556" s="2" t="s">
        <v>89</v>
      </c>
      <c r="F3556" s="2" t="s">
        <v>2468</v>
      </c>
      <c r="G3556" s="5">
        <v>-2</v>
      </c>
      <c r="H3556" s="5">
        <v>31.85</v>
      </c>
      <c r="I3556" s="5">
        <v>-63.7</v>
      </c>
      <c r="J3556" s="5">
        <v>-23345.4</v>
      </c>
      <c r="K3556" s="5" t="str" cm="1">
        <f t="array" ref="K3556">_xlfn.LET(_xlpm.d,UPPER(TRIM(CLEAN(SUBSTITUTE(F3556,CHAR(160),"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57" spans="2:11" x14ac:dyDescent="0.25">
      <c r="B3557" s="21">
        <v>45839</v>
      </c>
      <c r="C3557" s="2" t="s">
        <v>1</v>
      </c>
      <c r="D3557" s="2" t="s">
        <v>1035</v>
      </c>
      <c r="E3557" s="2" t="s">
        <v>29</v>
      </c>
      <c r="F3557" s="2" t="s">
        <v>2468</v>
      </c>
      <c r="G3557" s="5">
        <v>-18</v>
      </c>
      <c r="H3557" s="5">
        <v>31.85</v>
      </c>
      <c r="I3557" s="5">
        <v>-573.29999999999995</v>
      </c>
      <c r="J3557" s="5">
        <v>-23918.7</v>
      </c>
      <c r="K3557" s="5" t="str" cm="1">
        <f t="array" ref="K3557">_xlfn.LET(_xlpm.d,UPPER(TRIM(CLEAN(SUBSTITUTE(F3557,CHAR(160),"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58" spans="2:11" x14ac:dyDescent="0.25">
      <c r="B3558" s="21">
        <v>45849</v>
      </c>
      <c r="C3558" s="2" t="s">
        <v>1</v>
      </c>
      <c r="D3558" s="2" t="s">
        <v>698</v>
      </c>
      <c r="E3558" s="2" t="s">
        <v>82</v>
      </c>
      <c r="F3558" s="2" t="s">
        <v>2456</v>
      </c>
      <c r="G3558" s="5">
        <v>-10</v>
      </c>
      <c r="H3558" s="5">
        <v>31.85</v>
      </c>
      <c r="I3558" s="5">
        <v>-318.5</v>
      </c>
      <c r="J3558" s="5">
        <v>-24237.200000000001</v>
      </c>
      <c r="K3558" s="5" t="str" cm="1">
        <f t="array" ref="K3558">_xlfn.LET(_xlpm.d,UPPER(TRIM(CLEAN(SUBSTITUTE(F3558,CHAR(160),"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59" spans="2:11" x14ac:dyDescent="0.25">
      <c r="B3559" s="21">
        <v>45849</v>
      </c>
      <c r="C3559" s="2" t="s">
        <v>1</v>
      </c>
      <c r="D3559" s="2" t="s">
        <v>429</v>
      </c>
      <c r="E3559" s="2" t="s">
        <v>60</v>
      </c>
      <c r="F3559" s="2" t="s">
        <v>2456</v>
      </c>
      <c r="G3559" s="5">
        <v>-19</v>
      </c>
      <c r="H3559" s="5">
        <v>31.85</v>
      </c>
      <c r="I3559" s="5">
        <v>-605.15</v>
      </c>
      <c r="J3559" s="5">
        <v>-24842.350000000002</v>
      </c>
      <c r="K3559" s="5" t="str" cm="1">
        <f t="array" ref="K3559">_xlfn.LET(_xlpm.d,UPPER(TRIM(CLEAN(SUBSTITUTE(F3559,CHAR(160),"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60" spans="2:11" x14ac:dyDescent="0.25">
      <c r="B3560" s="21">
        <v>45853</v>
      </c>
      <c r="C3560" s="2" t="s">
        <v>1</v>
      </c>
      <c r="D3560" s="2" t="s">
        <v>193</v>
      </c>
      <c r="E3560" s="2" t="s">
        <v>49</v>
      </c>
      <c r="F3560" s="2" t="s">
        <v>2456</v>
      </c>
      <c r="G3560" s="5">
        <v>-2</v>
      </c>
      <c r="H3560" s="5">
        <v>31.85</v>
      </c>
      <c r="I3560" s="5">
        <v>-63.7</v>
      </c>
      <c r="J3560" s="5">
        <v>-24906.050000000003</v>
      </c>
      <c r="K3560" s="5" t="str" cm="1">
        <f t="array" ref="K3560">_xlfn.LET(_xlpm.d,UPPER(TRIM(CLEAN(SUBSTITUTE(F3560,CHAR(160),"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61" spans="2:11" x14ac:dyDescent="0.25">
      <c r="B3561" s="21">
        <v>45863</v>
      </c>
      <c r="C3561" s="2" t="s">
        <v>1</v>
      </c>
      <c r="D3561" s="2" t="s">
        <v>1789</v>
      </c>
      <c r="E3561" s="2" t="s">
        <v>82</v>
      </c>
      <c r="F3561" s="2" t="s">
        <v>2456</v>
      </c>
      <c r="G3561" s="5">
        <v>-1</v>
      </c>
      <c r="H3561" s="5">
        <v>31.85</v>
      </c>
      <c r="I3561" s="5">
        <v>-31.85</v>
      </c>
      <c r="J3561" s="5">
        <v>-24937.9</v>
      </c>
      <c r="K3561" s="5" t="str" cm="1">
        <f t="array" ref="K3561">_xlfn.LET(_xlpm.d,UPPER(TRIM(CLEAN(SUBSTITUTE(F3561,CHAR(160),"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62" spans="2:11" x14ac:dyDescent="0.25">
      <c r="B3562" s="21">
        <v>45868</v>
      </c>
      <c r="C3562" s="2" t="s">
        <v>1</v>
      </c>
      <c r="D3562" s="2" t="s">
        <v>2470</v>
      </c>
      <c r="E3562" s="2" t="s">
        <v>244</v>
      </c>
      <c r="F3562" s="2" t="s">
        <v>2455</v>
      </c>
      <c r="G3562" s="5">
        <v>-19</v>
      </c>
      <c r="H3562" s="5">
        <v>31.85</v>
      </c>
      <c r="I3562" s="5">
        <v>-605.15</v>
      </c>
      <c r="J3562" s="5">
        <v>-25543.050000000003</v>
      </c>
      <c r="K3562" s="5" t="str" cm="1">
        <f t="array" ref="K3562">_xlfn.LET(_xlpm.d,UPPER(TRIM(CLEAN(SUBSTITUTE(F3562,CHAR(160),"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63" spans="2:11" x14ac:dyDescent="0.25">
      <c r="B3563" s="21">
        <v>45873</v>
      </c>
      <c r="C3563" s="2" t="s">
        <v>1</v>
      </c>
      <c r="D3563" s="2" t="s">
        <v>2471</v>
      </c>
      <c r="E3563" s="2" t="s">
        <v>99</v>
      </c>
      <c r="F3563" s="2" t="s">
        <v>2456</v>
      </c>
      <c r="G3563" s="5">
        <v>-1</v>
      </c>
      <c r="H3563" s="5">
        <v>33.5</v>
      </c>
      <c r="I3563" s="5">
        <v>-33.5</v>
      </c>
      <c r="J3563" s="5">
        <v>-25576.550000000003</v>
      </c>
      <c r="K3563" s="5" t="str" cm="1">
        <f t="array" ref="K3563">_xlfn.LET(_xlpm.d,UPPER(TRIM(CLEAN(SUBSTITUTE(F3563,CHAR(160),"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64" spans="2:11" x14ac:dyDescent="0.25">
      <c r="B3564" s="21">
        <v>45873</v>
      </c>
      <c r="C3564" s="2" t="s">
        <v>1</v>
      </c>
      <c r="D3564" s="2" t="s">
        <v>1803</v>
      </c>
      <c r="E3564" s="2" t="s">
        <v>53</v>
      </c>
      <c r="F3564" s="2" t="s">
        <v>2456</v>
      </c>
      <c r="G3564" s="5">
        <v>-14</v>
      </c>
      <c r="H3564" s="5">
        <v>33.5</v>
      </c>
      <c r="I3564" s="5">
        <v>-469</v>
      </c>
      <c r="J3564" s="5">
        <v>-26045.550000000003</v>
      </c>
      <c r="K3564" s="5" t="str" cm="1">
        <f t="array" ref="K3564">_xlfn.LET(_xlpm.d,UPPER(TRIM(CLEAN(SUBSTITUTE(F3564,CHAR(160),"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65" spans="2:11" x14ac:dyDescent="0.25">
      <c r="B3565" s="21">
        <v>45883</v>
      </c>
      <c r="C3565" s="2" t="s">
        <v>1</v>
      </c>
      <c r="D3565" s="2" t="s">
        <v>1822</v>
      </c>
      <c r="E3565" s="2" t="s">
        <v>1130</v>
      </c>
      <c r="F3565" s="2" t="s">
        <v>2456</v>
      </c>
      <c r="G3565" s="5">
        <v>-1</v>
      </c>
      <c r="H3565" s="5">
        <v>33.5</v>
      </c>
      <c r="I3565" s="5">
        <v>-33.5</v>
      </c>
      <c r="J3565" s="5">
        <v>-26079.050000000003</v>
      </c>
      <c r="K3565" s="5" t="str" cm="1">
        <f t="array" ref="K3565">_xlfn.LET(_xlpm.d,UPPER(TRIM(CLEAN(SUBSTITUTE(F3565,CHAR(160),"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66" spans="2:11" x14ac:dyDescent="0.25">
      <c r="B3566" s="21">
        <v>45890</v>
      </c>
      <c r="C3566" s="2" t="s">
        <v>1</v>
      </c>
      <c r="D3566" s="2" t="s">
        <v>1340</v>
      </c>
      <c r="E3566" s="2" t="s">
        <v>163</v>
      </c>
      <c r="F3566" s="2" t="s">
        <v>2456</v>
      </c>
      <c r="G3566" s="5">
        <v>-1</v>
      </c>
      <c r="H3566" s="5">
        <v>33.479999999999997</v>
      </c>
      <c r="I3566" s="5">
        <v>-33.479999999999997</v>
      </c>
      <c r="J3566" s="5">
        <v>-26112.530000000002</v>
      </c>
      <c r="K3566" s="5" t="str" cm="1">
        <f t="array" ref="K3566">_xlfn.LET(_xlpm.d,UPPER(TRIM(CLEAN(SUBSTITUTE(F3566,CHAR(160),"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67" spans="2:11" x14ac:dyDescent="0.25">
      <c r="B3567" s="21">
        <v>45891</v>
      </c>
      <c r="C3567" s="2" t="s">
        <v>1</v>
      </c>
      <c r="D3567" s="2" t="s">
        <v>215</v>
      </c>
      <c r="E3567" s="2" t="s">
        <v>202</v>
      </c>
      <c r="F3567" s="2" t="s">
        <v>2456</v>
      </c>
      <c r="G3567" s="5">
        <v>-3</v>
      </c>
      <c r="H3567" s="5">
        <v>33.5</v>
      </c>
      <c r="I3567" s="5">
        <v>-100.5</v>
      </c>
      <c r="J3567" s="5">
        <v>-26213.030000000002</v>
      </c>
      <c r="K3567" s="5" t="str" cm="1">
        <f t="array" ref="K3567">_xlfn.LET(_xlpm.d,UPPER(TRIM(CLEAN(SUBSTITUTE(F3567,CHAR(160),"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68" spans="2:11" x14ac:dyDescent="0.25">
      <c r="B3568" s="21">
        <v>45891</v>
      </c>
      <c r="C3568" s="2" t="s">
        <v>1</v>
      </c>
      <c r="D3568" s="2" t="s">
        <v>2472</v>
      </c>
      <c r="E3568" s="2" t="s">
        <v>2473</v>
      </c>
      <c r="F3568" s="2" t="s">
        <v>2456</v>
      </c>
      <c r="G3568" s="5">
        <v>-19</v>
      </c>
      <c r="H3568" s="5">
        <v>33.5</v>
      </c>
      <c r="I3568" s="5">
        <v>-636.5</v>
      </c>
      <c r="J3568" s="5">
        <v>-26849.530000000002</v>
      </c>
      <c r="K3568" s="5" t="str" cm="1">
        <f t="array" ref="K3568">_xlfn.LET(_xlpm.d,UPPER(TRIM(CLEAN(SUBSTITUTE(F3568,CHAR(160),"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69" spans="2:11" x14ac:dyDescent="0.25">
      <c r="B3569" s="21">
        <v>45891</v>
      </c>
      <c r="C3569" s="2" t="s">
        <v>1</v>
      </c>
      <c r="D3569" s="2" t="s">
        <v>1841</v>
      </c>
      <c r="E3569" s="2" t="s">
        <v>82</v>
      </c>
      <c r="F3569" s="2" t="s">
        <v>2456</v>
      </c>
      <c r="G3569" s="5">
        <v>-2</v>
      </c>
      <c r="H3569" s="5">
        <v>33.5</v>
      </c>
      <c r="I3569" s="5">
        <v>-67</v>
      </c>
      <c r="J3569" s="5">
        <v>-26916.530000000002</v>
      </c>
      <c r="K3569" s="5" t="str" cm="1">
        <f t="array" ref="K3569">_xlfn.LET(_xlpm.d,UPPER(TRIM(CLEAN(SUBSTITUTE(F3569,CHAR(160),"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70" spans="2:11" x14ac:dyDescent="0.25">
      <c r="B3570" s="21">
        <v>45895</v>
      </c>
      <c r="C3570" s="2" t="s">
        <v>1</v>
      </c>
      <c r="D3570" s="2" t="s">
        <v>1847</v>
      </c>
      <c r="E3570" s="2" t="s">
        <v>446</v>
      </c>
      <c r="F3570" s="2" t="s">
        <v>2456</v>
      </c>
      <c r="G3570" s="5">
        <v>-1</v>
      </c>
      <c r="H3570" s="5">
        <v>33.5</v>
      </c>
      <c r="I3570" s="5">
        <v>-33.5</v>
      </c>
      <c r="J3570" s="5">
        <v>-26950.030000000002</v>
      </c>
      <c r="K3570" s="5" t="str" cm="1">
        <f t="array" ref="K3570">_xlfn.LET(_xlpm.d,UPPER(TRIM(CLEAN(SUBSTITUTE(F3570,CHAR(160),"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71" spans="2:11" x14ac:dyDescent="0.25">
      <c r="B3571" s="21">
        <v>45895</v>
      </c>
      <c r="C3571" s="2" t="s">
        <v>1</v>
      </c>
      <c r="D3571" s="2" t="s">
        <v>1848</v>
      </c>
      <c r="E3571" s="2" t="s">
        <v>1130</v>
      </c>
      <c r="F3571" s="2" t="s">
        <v>2456</v>
      </c>
      <c r="G3571" s="5">
        <v>-4</v>
      </c>
      <c r="H3571" s="5">
        <v>33.5</v>
      </c>
      <c r="I3571" s="5">
        <v>-134</v>
      </c>
      <c r="J3571" s="5">
        <v>-27084.030000000002</v>
      </c>
      <c r="K3571" s="5" t="str" cm="1">
        <f t="array" ref="K3571">_xlfn.LET(_xlpm.d,UPPER(TRIM(CLEAN(SUBSTITUTE(F3571,CHAR(160),"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72" spans="2:11" x14ac:dyDescent="0.25">
      <c r="B3572" s="21">
        <v>45898</v>
      </c>
      <c r="C3572" s="2" t="s">
        <v>1</v>
      </c>
      <c r="D3572" s="2" t="s">
        <v>1862</v>
      </c>
      <c r="E3572" s="2" t="s">
        <v>202</v>
      </c>
      <c r="F3572" s="2" t="s">
        <v>2456</v>
      </c>
      <c r="G3572" s="5">
        <v>-23</v>
      </c>
      <c r="H3572" s="5">
        <v>33.5</v>
      </c>
      <c r="I3572" s="5">
        <v>-770.5</v>
      </c>
      <c r="J3572" s="5">
        <v>-27854.530000000002</v>
      </c>
      <c r="K3572" s="5" t="str" cm="1">
        <f t="array" ref="K3572">_xlfn.LET(_xlpm.d,UPPER(TRIM(CLEAN(SUBSTITUTE(F3572,CHAR(160),"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73" spans="2:11" x14ac:dyDescent="0.25">
      <c r="B3573" s="21">
        <v>45903</v>
      </c>
      <c r="C3573" s="2" t="s">
        <v>1</v>
      </c>
      <c r="D3573" s="2" t="s">
        <v>1083</v>
      </c>
      <c r="E3573" s="2" t="s">
        <v>829</v>
      </c>
      <c r="F3573" s="2" t="s">
        <v>2456</v>
      </c>
      <c r="G3573" s="5">
        <v>-6</v>
      </c>
      <c r="H3573" s="5">
        <v>33.5</v>
      </c>
      <c r="I3573" s="5">
        <v>-201</v>
      </c>
      <c r="J3573" s="5">
        <v>-28055.530000000002</v>
      </c>
      <c r="K3573" s="5" t="str" cm="1">
        <f t="array" ref="K3573">_xlfn.LET(_xlpm.d,UPPER(TRIM(CLEAN(SUBSTITUTE(F3573,CHAR(160),"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74" spans="2:11" x14ac:dyDescent="0.25">
      <c r="B3574" s="21">
        <v>45904</v>
      </c>
      <c r="C3574" s="2" t="s">
        <v>1</v>
      </c>
      <c r="D3574" s="2" t="s">
        <v>1871</v>
      </c>
      <c r="E3574" s="2" t="s">
        <v>202</v>
      </c>
      <c r="F3574" s="2" t="s">
        <v>2456</v>
      </c>
      <c r="G3574" s="5">
        <v>-2</v>
      </c>
      <c r="H3574" s="5">
        <v>33.5</v>
      </c>
      <c r="I3574" s="5">
        <v>-67</v>
      </c>
      <c r="J3574" s="5">
        <v>-28122.530000000002</v>
      </c>
      <c r="K3574" s="5" t="str" cm="1">
        <f t="array" ref="K3574">_xlfn.LET(_xlpm.d,UPPER(TRIM(CLEAN(SUBSTITUTE(F3574,CHAR(160),"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75" spans="2:11" x14ac:dyDescent="0.25">
      <c r="B3575" s="21">
        <v>45904</v>
      </c>
      <c r="C3575" s="2" t="s">
        <v>1</v>
      </c>
      <c r="D3575" s="2" t="s">
        <v>1872</v>
      </c>
      <c r="E3575" s="2" t="s">
        <v>465</v>
      </c>
      <c r="F3575" s="2" t="s">
        <v>2456</v>
      </c>
      <c r="G3575" s="5">
        <v>-2</v>
      </c>
      <c r="H3575" s="5">
        <v>33.5</v>
      </c>
      <c r="I3575" s="5">
        <v>-67</v>
      </c>
      <c r="J3575" s="5">
        <v>-28189.530000000002</v>
      </c>
      <c r="K3575" s="5" t="str" cm="1">
        <f t="array" ref="K3575">_xlfn.LET(_xlpm.d,UPPER(TRIM(CLEAN(SUBSTITUTE(F3575,CHAR(160),"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76" spans="2:11" x14ac:dyDescent="0.25">
      <c r="B3576" s="21">
        <v>45905</v>
      </c>
      <c r="C3576" s="2" t="s">
        <v>1</v>
      </c>
      <c r="D3576" s="2" t="s">
        <v>232</v>
      </c>
      <c r="E3576" s="2" t="s">
        <v>141</v>
      </c>
      <c r="F3576" s="2" t="s">
        <v>2456</v>
      </c>
      <c r="G3576" s="5">
        <v>-16</v>
      </c>
      <c r="H3576" s="5">
        <v>33.5</v>
      </c>
      <c r="I3576" s="5">
        <v>-536</v>
      </c>
      <c r="J3576" s="5">
        <v>-28725.530000000002</v>
      </c>
      <c r="K3576" s="5" t="str" cm="1">
        <f t="array" ref="K3576">_xlfn.LET(_xlpm.d,UPPER(TRIM(CLEAN(SUBSTITUTE(F3576,CHAR(160),"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77" spans="2:11" x14ac:dyDescent="0.25">
      <c r="B3577" s="21">
        <v>45905</v>
      </c>
      <c r="C3577" s="2" t="s">
        <v>1</v>
      </c>
      <c r="D3577" s="2" t="s">
        <v>1878</v>
      </c>
      <c r="E3577" s="2" t="s">
        <v>53</v>
      </c>
      <c r="F3577" s="2" t="s">
        <v>2456</v>
      </c>
      <c r="G3577" s="5">
        <v>-10</v>
      </c>
      <c r="H3577" s="5">
        <v>33.5</v>
      </c>
      <c r="I3577" s="5">
        <v>-335</v>
      </c>
      <c r="J3577" s="5">
        <v>-29060.530000000002</v>
      </c>
      <c r="K3577" s="5" t="str" cm="1">
        <f t="array" ref="K3577">_xlfn.LET(_xlpm.d,UPPER(TRIM(CLEAN(SUBSTITUTE(F3577,CHAR(160),"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78" spans="2:11" x14ac:dyDescent="0.25">
      <c r="B3578" s="21">
        <v>45909</v>
      </c>
      <c r="C3578" s="2" t="s">
        <v>1</v>
      </c>
      <c r="D3578" s="2" t="s">
        <v>717</v>
      </c>
      <c r="E3578" s="2" t="s">
        <v>89</v>
      </c>
      <c r="F3578" s="2" t="s">
        <v>2456</v>
      </c>
      <c r="G3578" s="5">
        <v>-18</v>
      </c>
      <c r="H3578" s="5">
        <v>33.5</v>
      </c>
      <c r="I3578" s="5">
        <v>-603</v>
      </c>
      <c r="J3578" s="5">
        <v>-29663.530000000002</v>
      </c>
      <c r="K3578" s="5" t="str" cm="1">
        <f t="array" ref="K3578">_xlfn.LET(_xlpm.d,UPPER(TRIM(CLEAN(SUBSTITUTE(F3578,CHAR(160),"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79" spans="2:11" x14ac:dyDescent="0.25">
      <c r="B3579" s="21">
        <v>45909</v>
      </c>
      <c r="C3579" s="2" t="s">
        <v>1</v>
      </c>
      <c r="D3579" s="2" t="s">
        <v>1091</v>
      </c>
      <c r="E3579" s="2" t="s">
        <v>153</v>
      </c>
      <c r="F3579" s="2" t="s">
        <v>2456</v>
      </c>
      <c r="G3579" s="5">
        <v>-1</v>
      </c>
      <c r="H3579" s="5">
        <v>33.5</v>
      </c>
      <c r="I3579" s="5">
        <v>-33.5</v>
      </c>
      <c r="J3579" s="5">
        <v>-29697.030000000002</v>
      </c>
      <c r="K3579" s="5" t="str" cm="1">
        <f t="array" ref="K3579">_xlfn.LET(_xlpm.d,UPPER(TRIM(CLEAN(SUBSTITUTE(F3579,CHAR(160),"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80" spans="2:11" x14ac:dyDescent="0.25">
      <c r="B3580" s="21">
        <v>45909</v>
      </c>
      <c r="C3580" s="2" t="s">
        <v>1</v>
      </c>
      <c r="D3580" s="2" t="s">
        <v>451</v>
      </c>
      <c r="E3580" s="2" t="s">
        <v>27</v>
      </c>
      <c r="F3580" s="2" t="s">
        <v>2456</v>
      </c>
      <c r="G3580" s="5">
        <v>-10</v>
      </c>
      <c r="H3580" s="5">
        <v>33.5</v>
      </c>
      <c r="I3580" s="5">
        <v>-335</v>
      </c>
      <c r="J3580" s="5">
        <v>-30032.030000000002</v>
      </c>
      <c r="K3580" s="5" t="str" cm="1">
        <f t="array" ref="K3580">_xlfn.LET(_xlpm.d,UPPER(TRIM(CLEAN(SUBSTITUTE(F3580,CHAR(160),"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81" spans="2:11" x14ac:dyDescent="0.25">
      <c r="B3581" s="21">
        <v>45909</v>
      </c>
      <c r="C3581" s="2" t="s">
        <v>1</v>
      </c>
      <c r="D3581" s="2" t="s">
        <v>235</v>
      </c>
      <c r="E3581" s="2" t="s">
        <v>29</v>
      </c>
      <c r="F3581" s="2" t="s">
        <v>2456</v>
      </c>
      <c r="G3581" s="5">
        <v>-20</v>
      </c>
      <c r="H3581" s="5">
        <v>33.5</v>
      </c>
      <c r="I3581" s="5">
        <v>-670</v>
      </c>
      <c r="J3581" s="5">
        <v>-30702.030000000002</v>
      </c>
      <c r="K3581" s="5" t="str" cm="1">
        <f t="array" ref="K3581">_xlfn.LET(_xlpm.d,UPPER(TRIM(CLEAN(SUBSTITUTE(F3581,CHAR(160),"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82" spans="2:11" x14ac:dyDescent="0.25">
      <c r="B3582" s="21">
        <v>45909</v>
      </c>
      <c r="C3582" s="2" t="s">
        <v>1</v>
      </c>
      <c r="D3582" s="2" t="s">
        <v>758</v>
      </c>
      <c r="E3582" s="2" t="s">
        <v>49</v>
      </c>
      <c r="F3582" s="2" t="s">
        <v>2456</v>
      </c>
      <c r="G3582" s="5">
        <v>-4</v>
      </c>
      <c r="H3582" s="5">
        <v>33.5</v>
      </c>
      <c r="I3582" s="5">
        <v>-134</v>
      </c>
      <c r="J3582" s="5">
        <v>-30836.030000000002</v>
      </c>
      <c r="K3582" s="5" t="str" cm="1">
        <f t="array" ref="K3582">_xlfn.LET(_xlpm.d,UPPER(TRIM(CLEAN(SUBSTITUTE(F3582,CHAR(160),"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83" spans="2:11" x14ac:dyDescent="0.25">
      <c r="B3583" s="21">
        <v>45909</v>
      </c>
      <c r="C3583" s="2" t="s">
        <v>1</v>
      </c>
      <c r="D3583" s="2" t="s">
        <v>1886</v>
      </c>
      <c r="E3583" s="2" t="s">
        <v>1130</v>
      </c>
      <c r="F3583" s="2" t="s">
        <v>2456</v>
      </c>
      <c r="G3583" s="5">
        <v>-15</v>
      </c>
      <c r="H3583" s="5">
        <v>33.5</v>
      </c>
      <c r="I3583" s="5">
        <v>-502.5</v>
      </c>
      <c r="J3583" s="5">
        <v>-31338.530000000002</v>
      </c>
      <c r="K3583" s="5" t="str" cm="1">
        <f t="array" ref="K3583">_xlfn.LET(_xlpm.d,UPPER(TRIM(CLEAN(SUBSTITUTE(F3583,CHAR(160),"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84" spans="2:11" x14ac:dyDescent="0.25">
      <c r="B3584" s="21">
        <v>45910</v>
      </c>
      <c r="C3584" s="2" t="s">
        <v>1</v>
      </c>
      <c r="D3584" s="2" t="s">
        <v>236</v>
      </c>
      <c r="E3584" s="2" t="s">
        <v>129</v>
      </c>
      <c r="F3584" s="2" t="s">
        <v>2456</v>
      </c>
      <c r="G3584" s="5">
        <v>-11</v>
      </c>
      <c r="H3584" s="5">
        <v>33.5</v>
      </c>
      <c r="I3584" s="5">
        <v>-368.5</v>
      </c>
      <c r="J3584" s="5">
        <v>-31707.030000000002</v>
      </c>
      <c r="K3584" s="5" t="str" cm="1">
        <f t="array" ref="K3584">_xlfn.LET(_xlpm.d,UPPER(TRIM(CLEAN(SUBSTITUTE(F3584,CHAR(160),"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85" spans="2:11" x14ac:dyDescent="0.25">
      <c r="B3585" s="21">
        <v>45910</v>
      </c>
      <c r="C3585" s="2" t="s">
        <v>1</v>
      </c>
      <c r="D3585" s="2" t="s">
        <v>534</v>
      </c>
      <c r="E3585" s="2" t="s">
        <v>40</v>
      </c>
      <c r="F3585" s="2" t="s">
        <v>2456</v>
      </c>
      <c r="G3585" s="5">
        <v>-1</v>
      </c>
      <c r="H3585" s="5">
        <v>33.5</v>
      </c>
      <c r="I3585" s="5">
        <v>-33.5</v>
      </c>
      <c r="J3585" s="5">
        <v>-31740.530000000002</v>
      </c>
      <c r="K3585" s="5" t="str" cm="1">
        <f t="array" ref="K3585">_xlfn.LET(_xlpm.d,UPPER(TRIM(CLEAN(SUBSTITUTE(F3585,CHAR(160),"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86" spans="2:11" x14ac:dyDescent="0.25">
      <c r="B3586" s="21">
        <v>45910</v>
      </c>
      <c r="C3586" s="2" t="s">
        <v>1</v>
      </c>
      <c r="D3586" s="2" t="s">
        <v>454</v>
      </c>
      <c r="E3586" s="2" t="s">
        <v>58</v>
      </c>
      <c r="F3586" s="2" t="s">
        <v>2456</v>
      </c>
      <c r="G3586" s="5">
        <v>-10</v>
      </c>
      <c r="H3586" s="5">
        <v>33.5</v>
      </c>
      <c r="I3586" s="5">
        <v>-335</v>
      </c>
      <c r="J3586" s="5">
        <v>-32075.530000000002</v>
      </c>
      <c r="K3586" s="5" t="str" cm="1">
        <f t="array" ref="K3586">_xlfn.LET(_xlpm.d,UPPER(TRIM(CLEAN(SUBSTITUTE(F3586,CHAR(160),"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87" spans="2:11" x14ac:dyDescent="0.25">
      <c r="B3587" s="21">
        <v>45911</v>
      </c>
      <c r="C3587" s="2" t="s">
        <v>1</v>
      </c>
      <c r="D3587" s="2" t="s">
        <v>1094</v>
      </c>
      <c r="E3587" s="2" t="s">
        <v>68</v>
      </c>
      <c r="F3587" s="2" t="s">
        <v>2456</v>
      </c>
      <c r="G3587" s="5">
        <v>-29</v>
      </c>
      <c r="H3587" s="5">
        <v>33.5</v>
      </c>
      <c r="I3587" s="5">
        <v>-971.5</v>
      </c>
      <c r="J3587" s="5">
        <v>-33047.03</v>
      </c>
      <c r="K3587" s="5" t="str" cm="1">
        <f t="array" ref="K3587">_xlfn.LET(_xlpm.d,UPPER(TRIM(CLEAN(SUBSTITUTE(F3587,CHAR(160),"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88" spans="2:11" x14ac:dyDescent="0.25">
      <c r="B3588" s="21">
        <v>45911</v>
      </c>
      <c r="C3588" s="2" t="s">
        <v>1</v>
      </c>
      <c r="D3588" s="2" t="s">
        <v>2474</v>
      </c>
      <c r="E3588" s="2" t="s">
        <v>1397</v>
      </c>
      <c r="F3588" s="2" t="s">
        <v>2455</v>
      </c>
      <c r="G3588" s="5">
        <v>-8</v>
      </c>
      <c r="H3588" s="5">
        <v>33.5</v>
      </c>
      <c r="I3588" s="5">
        <v>-268</v>
      </c>
      <c r="J3588" s="5">
        <v>-33315.03</v>
      </c>
      <c r="K3588" s="5" t="str" cm="1">
        <f t="array" ref="K3588">_xlfn.LET(_xlpm.d,UPPER(TRIM(CLEAN(SUBSTITUTE(F3588,CHAR(160),"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89" spans="2:11" x14ac:dyDescent="0.25">
      <c r="B3589" s="21">
        <v>45912</v>
      </c>
      <c r="C3589" s="2" t="s">
        <v>1</v>
      </c>
      <c r="D3589" s="2" t="s">
        <v>1891</v>
      </c>
      <c r="E3589" s="2" t="s">
        <v>202</v>
      </c>
      <c r="F3589" s="2" t="s">
        <v>2455</v>
      </c>
      <c r="G3589" s="5">
        <v>-22</v>
      </c>
      <c r="H3589" s="5">
        <v>33.5</v>
      </c>
      <c r="I3589" s="5">
        <v>-737</v>
      </c>
      <c r="J3589" s="5">
        <v>-34052.03</v>
      </c>
      <c r="K3589" s="5" t="str" cm="1">
        <f t="array" ref="K3589">_xlfn.LET(_xlpm.d,UPPER(TRIM(CLEAN(SUBSTITUTE(F3589,CHAR(160),"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90" spans="2:11" x14ac:dyDescent="0.25">
      <c r="B3590" s="21">
        <v>45912</v>
      </c>
      <c r="C3590" s="2" t="s">
        <v>1</v>
      </c>
      <c r="D3590" s="2" t="s">
        <v>1892</v>
      </c>
      <c r="E3590" s="2" t="s">
        <v>1016</v>
      </c>
      <c r="F3590" s="2" t="s">
        <v>2456</v>
      </c>
      <c r="G3590" s="5">
        <v>-9</v>
      </c>
      <c r="H3590" s="5">
        <v>33.5</v>
      </c>
      <c r="I3590" s="5">
        <v>-301.5</v>
      </c>
      <c r="J3590" s="5">
        <v>-34353.53</v>
      </c>
      <c r="K3590" s="5" t="str" cm="1">
        <f t="array" ref="K3590">_xlfn.LET(_xlpm.d,UPPER(TRIM(CLEAN(SUBSTITUTE(F3590,CHAR(160),"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91" spans="2:11" x14ac:dyDescent="0.25">
      <c r="B3591" s="21">
        <v>45912</v>
      </c>
      <c r="C3591" s="2" t="s">
        <v>1</v>
      </c>
      <c r="D3591" s="2" t="s">
        <v>536</v>
      </c>
      <c r="E3591" s="2" t="s">
        <v>9</v>
      </c>
      <c r="F3591" s="2" t="s">
        <v>2456</v>
      </c>
      <c r="G3591" s="5">
        <v>-4</v>
      </c>
      <c r="H3591" s="5">
        <v>33.5</v>
      </c>
      <c r="I3591" s="5">
        <v>-134</v>
      </c>
      <c r="J3591" s="5">
        <v>-34487.53</v>
      </c>
      <c r="K3591" s="5" t="str" cm="1">
        <f t="array" ref="K3591">_xlfn.LET(_xlpm.d,UPPER(TRIM(CLEAN(SUBSTITUTE(F3591,CHAR(160),"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92" spans="2:11" x14ac:dyDescent="0.25">
      <c r="B3592" s="21">
        <v>45912</v>
      </c>
      <c r="C3592" s="2" t="s">
        <v>1</v>
      </c>
      <c r="D3592" s="2" t="s">
        <v>239</v>
      </c>
      <c r="E3592" s="2" t="s">
        <v>76</v>
      </c>
      <c r="F3592" s="2" t="s">
        <v>2456</v>
      </c>
      <c r="G3592" s="5">
        <v>-24</v>
      </c>
      <c r="H3592" s="5">
        <v>33.5</v>
      </c>
      <c r="I3592" s="5">
        <v>-804</v>
      </c>
      <c r="J3592" s="5">
        <v>-35291.53</v>
      </c>
      <c r="K3592" s="5" t="str" cm="1">
        <f t="array" ref="K3592">_xlfn.LET(_xlpm.d,UPPER(TRIM(CLEAN(SUBSTITUTE(F3592,CHAR(160),"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93" spans="2:11" x14ac:dyDescent="0.25">
      <c r="B3593" s="21">
        <v>45912</v>
      </c>
      <c r="C3593" s="2" t="s">
        <v>1</v>
      </c>
      <c r="D3593" s="2" t="s">
        <v>240</v>
      </c>
      <c r="E3593" s="2" t="s">
        <v>24</v>
      </c>
      <c r="F3593" s="2" t="s">
        <v>2456</v>
      </c>
      <c r="G3593" s="5">
        <v>-9</v>
      </c>
      <c r="H3593" s="5">
        <v>33.5</v>
      </c>
      <c r="I3593" s="5">
        <v>-301.5</v>
      </c>
      <c r="J3593" s="5">
        <v>-35593.03</v>
      </c>
      <c r="K3593" s="5" t="str" cm="1">
        <f t="array" ref="K3593">_xlfn.LET(_xlpm.d,UPPER(TRIM(CLEAN(SUBSTITUTE(F3593,CHAR(160),"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94" spans="2:11" x14ac:dyDescent="0.25">
      <c r="B3594" s="21">
        <v>45915</v>
      </c>
      <c r="C3594" s="2" t="s">
        <v>1</v>
      </c>
      <c r="D3594" s="2" t="s">
        <v>2475</v>
      </c>
      <c r="E3594" s="2" t="s">
        <v>19</v>
      </c>
      <c r="F3594" s="2" t="s">
        <v>2456</v>
      </c>
      <c r="G3594" s="5">
        <v>-3</v>
      </c>
      <c r="H3594" s="5">
        <v>33.5</v>
      </c>
      <c r="I3594" s="5">
        <v>-100.5</v>
      </c>
      <c r="J3594" s="5">
        <v>-35693.53</v>
      </c>
      <c r="K3594" s="5" t="str" cm="1">
        <f t="array" ref="K3594">_xlfn.LET(_xlpm.d,UPPER(TRIM(CLEAN(SUBSTITUTE(F3594,CHAR(160),"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95" spans="2:11" x14ac:dyDescent="0.25">
      <c r="B3595" s="21">
        <v>45915</v>
      </c>
      <c r="C3595" s="2" t="s">
        <v>1</v>
      </c>
      <c r="D3595" s="2" t="s">
        <v>2476</v>
      </c>
      <c r="E3595" s="2" t="s">
        <v>53</v>
      </c>
      <c r="F3595" s="2" t="s">
        <v>2456</v>
      </c>
      <c r="G3595" s="5">
        <v>-18</v>
      </c>
      <c r="H3595" s="5">
        <v>33.5</v>
      </c>
      <c r="I3595" s="5">
        <v>-603</v>
      </c>
      <c r="J3595" s="5">
        <v>-36296.53</v>
      </c>
      <c r="K3595" s="5" t="str" cm="1">
        <f t="array" ref="K3595">_xlfn.LET(_xlpm.d,UPPER(TRIM(CLEAN(SUBSTITUTE(F3595,CHAR(160),"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96" spans="2:11" x14ac:dyDescent="0.25">
      <c r="B3596" s="21">
        <v>45916</v>
      </c>
      <c r="C3596" s="2" t="s">
        <v>1</v>
      </c>
      <c r="D3596" s="2" t="s">
        <v>2477</v>
      </c>
      <c r="E3596" s="2" t="s">
        <v>153</v>
      </c>
      <c r="F3596" s="2" t="s">
        <v>2456</v>
      </c>
      <c r="G3596" s="5">
        <v>-3</v>
      </c>
      <c r="H3596" s="5">
        <v>33.5</v>
      </c>
      <c r="I3596" s="5">
        <v>-100.5</v>
      </c>
      <c r="J3596" s="5">
        <v>-36397.03</v>
      </c>
      <c r="K3596" s="5" t="str" cm="1">
        <f t="array" ref="K3596">_xlfn.LET(_xlpm.d,UPPER(TRIM(CLEAN(SUBSTITUTE(F3596,CHAR(160),"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97" spans="2:11" x14ac:dyDescent="0.25">
      <c r="B3597" s="21">
        <v>45916</v>
      </c>
      <c r="C3597" s="2" t="s">
        <v>1</v>
      </c>
      <c r="D3597" s="2" t="s">
        <v>242</v>
      </c>
      <c r="E3597" s="2" t="s">
        <v>32</v>
      </c>
      <c r="F3597" s="2" t="s">
        <v>2456</v>
      </c>
      <c r="G3597" s="5">
        <v>-15</v>
      </c>
      <c r="H3597" s="5">
        <v>33.5</v>
      </c>
      <c r="I3597" s="5">
        <v>-502.5</v>
      </c>
      <c r="J3597" s="5">
        <v>-36899.53</v>
      </c>
      <c r="K3597" s="5" t="str" cm="1">
        <f t="array" ref="K3597">_xlfn.LET(_xlpm.d,UPPER(TRIM(CLEAN(SUBSTITUTE(F3597,CHAR(160),"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98" spans="2:11" x14ac:dyDescent="0.25">
      <c r="B3598" s="21">
        <v>45916</v>
      </c>
      <c r="C3598" s="2" t="s">
        <v>1</v>
      </c>
      <c r="D3598" s="2" t="s">
        <v>2478</v>
      </c>
      <c r="E3598" s="2" t="s">
        <v>403</v>
      </c>
      <c r="F3598" s="2" t="s">
        <v>2456</v>
      </c>
      <c r="G3598" s="5">
        <v>-5</v>
      </c>
      <c r="H3598" s="5">
        <v>33.5</v>
      </c>
      <c r="I3598" s="5">
        <v>-167.5</v>
      </c>
      <c r="J3598" s="5">
        <v>-37067.03</v>
      </c>
      <c r="K3598" s="5" t="str" cm="1">
        <f t="array" ref="K3598">_xlfn.LET(_xlpm.d,UPPER(TRIM(CLEAN(SUBSTITUTE(F3598,CHAR(160),"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599" spans="2:11" x14ac:dyDescent="0.25">
      <c r="B3599" s="21">
        <v>45916</v>
      </c>
      <c r="C3599" s="2" t="s">
        <v>1</v>
      </c>
      <c r="D3599" s="2" t="s">
        <v>1899</v>
      </c>
      <c r="E3599" s="2" t="s">
        <v>27</v>
      </c>
      <c r="F3599" s="2" t="s">
        <v>2456</v>
      </c>
      <c r="G3599" s="5">
        <v>-10</v>
      </c>
      <c r="H3599" s="5">
        <v>33.5</v>
      </c>
      <c r="I3599" s="5">
        <v>-335</v>
      </c>
      <c r="J3599" s="5">
        <v>-37402.03</v>
      </c>
      <c r="K3599" s="5" t="str" cm="1">
        <f t="array" ref="K3599">_xlfn.LET(_xlpm.d,UPPER(TRIM(CLEAN(SUBSTITUTE(F3599,CHAR(160),"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00" spans="2:11" x14ac:dyDescent="0.25">
      <c r="B3600" s="21">
        <v>45916</v>
      </c>
      <c r="C3600" s="2" t="s">
        <v>1</v>
      </c>
      <c r="D3600" s="2" t="s">
        <v>245</v>
      </c>
      <c r="E3600" s="2" t="s">
        <v>159</v>
      </c>
      <c r="F3600" s="2" t="s">
        <v>2456</v>
      </c>
      <c r="G3600" s="5">
        <v>-15</v>
      </c>
      <c r="H3600" s="5">
        <v>33.5</v>
      </c>
      <c r="I3600" s="5">
        <v>-502.5</v>
      </c>
      <c r="J3600" s="5">
        <v>-37904.53</v>
      </c>
      <c r="K3600" s="5" t="str" cm="1">
        <f t="array" ref="K3600">_xlfn.LET(_xlpm.d,UPPER(TRIM(CLEAN(SUBSTITUTE(F3600,CHAR(160),"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01" spans="2:11" x14ac:dyDescent="0.25">
      <c r="B3601" s="21">
        <v>45917</v>
      </c>
      <c r="C3601" s="2" t="s">
        <v>1</v>
      </c>
      <c r="D3601" s="2" t="s">
        <v>247</v>
      </c>
      <c r="E3601" s="2" t="s">
        <v>35</v>
      </c>
      <c r="F3601" s="2" t="s">
        <v>2456</v>
      </c>
      <c r="G3601" s="5">
        <v>-16</v>
      </c>
      <c r="H3601" s="5">
        <v>33.5</v>
      </c>
      <c r="I3601" s="5">
        <v>-536</v>
      </c>
      <c r="J3601" s="5">
        <v>-38440.53</v>
      </c>
      <c r="K3601" s="5" t="str" cm="1">
        <f t="array" ref="K3601">_xlfn.LET(_xlpm.d,UPPER(TRIM(CLEAN(SUBSTITUTE(F3601,CHAR(160),"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02" spans="2:11" x14ac:dyDescent="0.25">
      <c r="B3602" s="21">
        <v>45917</v>
      </c>
      <c r="C3602" s="2" t="s">
        <v>1</v>
      </c>
      <c r="D3602" s="2" t="s">
        <v>248</v>
      </c>
      <c r="E3602" s="2" t="s">
        <v>29</v>
      </c>
      <c r="F3602" s="2" t="s">
        <v>2456</v>
      </c>
      <c r="G3602" s="5">
        <v>-8</v>
      </c>
      <c r="H3602" s="5">
        <v>33.5</v>
      </c>
      <c r="I3602" s="5">
        <v>-268</v>
      </c>
      <c r="J3602" s="5">
        <v>-38708.53</v>
      </c>
      <c r="K3602" s="5" t="str" cm="1">
        <f t="array" ref="K3602">_xlfn.LET(_xlpm.d,UPPER(TRIM(CLEAN(SUBSTITUTE(F3602,CHAR(160),"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03" spans="2:11" x14ac:dyDescent="0.25">
      <c r="B3603" s="21">
        <v>45918</v>
      </c>
      <c r="C3603" s="2" t="s">
        <v>1</v>
      </c>
      <c r="D3603" s="2" t="s">
        <v>1903</v>
      </c>
      <c r="E3603" s="2" t="s">
        <v>74</v>
      </c>
      <c r="F3603" s="2" t="s">
        <v>2456</v>
      </c>
      <c r="G3603" s="5">
        <v>-6</v>
      </c>
      <c r="H3603" s="5">
        <v>33.5</v>
      </c>
      <c r="I3603" s="5">
        <v>-201</v>
      </c>
      <c r="J3603" s="5">
        <v>-38909.53</v>
      </c>
      <c r="K3603" s="5" t="str" cm="1">
        <f t="array" ref="K3603">_xlfn.LET(_xlpm.d,UPPER(TRIM(CLEAN(SUBSTITUTE(F3603,CHAR(160),"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04" spans="2:11" x14ac:dyDescent="0.25">
      <c r="B3604" s="21">
        <v>45918</v>
      </c>
      <c r="C3604" s="2" t="s">
        <v>1</v>
      </c>
      <c r="D3604" s="2" t="s">
        <v>457</v>
      </c>
      <c r="E3604" s="2" t="s">
        <v>99</v>
      </c>
      <c r="F3604" s="2" t="s">
        <v>2456</v>
      </c>
      <c r="G3604" s="5">
        <v>-1</v>
      </c>
      <c r="H3604" s="5">
        <v>33.5</v>
      </c>
      <c r="I3604" s="5">
        <v>-33.5</v>
      </c>
      <c r="J3604" s="5">
        <v>-38943.03</v>
      </c>
      <c r="K3604" s="5" t="str" cm="1">
        <f t="array" ref="K3604">_xlfn.LET(_xlpm.d,UPPER(TRIM(CLEAN(SUBSTITUTE(F3604,CHAR(160),"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05" spans="2:11" x14ac:dyDescent="0.25">
      <c r="B3605" s="21">
        <v>45919</v>
      </c>
      <c r="C3605" s="2" t="s">
        <v>1</v>
      </c>
      <c r="D3605" s="2" t="s">
        <v>2479</v>
      </c>
      <c r="E3605" s="2" t="s">
        <v>97</v>
      </c>
      <c r="F3605" s="2" t="s">
        <v>2456</v>
      </c>
      <c r="G3605" s="5">
        <v>-36</v>
      </c>
      <c r="H3605" s="5">
        <v>33.5</v>
      </c>
      <c r="I3605" s="5">
        <v>-1206</v>
      </c>
      <c r="J3605" s="5">
        <v>-40149.03</v>
      </c>
      <c r="K3605" s="5" t="str" cm="1">
        <f t="array" ref="K3605">_xlfn.LET(_xlpm.d,UPPER(TRIM(CLEAN(SUBSTITUTE(F3605,CHAR(160),"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06" spans="2:11" x14ac:dyDescent="0.25">
      <c r="B3606" s="21">
        <v>45919</v>
      </c>
      <c r="C3606" s="2" t="s">
        <v>1</v>
      </c>
      <c r="D3606" s="2" t="s">
        <v>252</v>
      </c>
      <c r="E3606" s="2" t="s">
        <v>62</v>
      </c>
      <c r="F3606" s="2" t="s">
        <v>2456</v>
      </c>
      <c r="G3606" s="5">
        <v>-30</v>
      </c>
      <c r="H3606" s="5">
        <v>33.5</v>
      </c>
      <c r="I3606" s="5">
        <v>-1005</v>
      </c>
      <c r="J3606" s="5">
        <v>-41154.03</v>
      </c>
      <c r="K3606" s="5" t="str" cm="1">
        <f t="array" ref="K3606">_xlfn.LET(_xlpm.d,UPPER(TRIM(CLEAN(SUBSTITUTE(F3606,CHAR(160),"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07" spans="2:11" x14ac:dyDescent="0.25">
      <c r="B3607" s="21">
        <v>45919</v>
      </c>
      <c r="C3607" s="2" t="s">
        <v>1</v>
      </c>
      <c r="D3607" s="2" t="s">
        <v>1907</v>
      </c>
      <c r="E3607" s="2" t="s">
        <v>163</v>
      </c>
      <c r="F3607" s="2" t="s">
        <v>2456</v>
      </c>
      <c r="G3607" s="5">
        <v>-14</v>
      </c>
      <c r="H3607" s="5">
        <v>33.5</v>
      </c>
      <c r="I3607" s="5">
        <v>-469</v>
      </c>
      <c r="J3607" s="5">
        <v>-41623.03</v>
      </c>
      <c r="K3607" s="5" t="str" cm="1">
        <f t="array" ref="K3607">_xlfn.LET(_xlpm.d,UPPER(TRIM(CLEAN(SUBSTITUTE(F3607,CHAR(160),"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08" spans="2:11" x14ac:dyDescent="0.25">
      <c r="B3608" s="21">
        <v>45923</v>
      </c>
      <c r="C3608" s="2" t="s">
        <v>1</v>
      </c>
      <c r="D3608" s="2" t="s">
        <v>254</v>
      </c>
      <c r="E3608" s="2" t="s">
        <v>49</v>
      </c>
      <c r="F3608" s="2" t="s">
        <v>2456</v>
      </c>
      <c r="G3608" s="5">
        <v>-19</v>
      </c>
      <c r="H3608" s="5">
        <v>33.5</v>
      </c>
      <c r="I3608" s="5">
        <v>-636.5</v>
      </c>
      <c r="J3608" s="5">
        <v>-42259.53</v>
      </c>
      <c r="K3608" s="5" t="str" cm="1">
        <f t="array" ref="K3608">_xlfn.LET(_xlpm.d,UPPER(TRIM(CLEAN(SUBSTITUTE(F3608,CHAR(160),"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09" spans="2:11" x14ac:dyDescent="0.25">
      <c r="B3609" s="21">
        <v>45923</v>
      </c>
      <c r="C3609" s="2" t="s">
        <v>1</v>
      </c>
      <c r="D3609" s="2" t="s">
        <v>461</v>
      </c>
      <c r="E3609" s="2" t="s">
        <v>153</v>
      </c>
      <c r="F3609" s="2" t="s">
        <v>2456</v>
      </c>
      <c r="G3609" s="5">
        <v>-1</v>
      </c>
      <c r="H3609" s="5">
        <v>33.5</v>
      </c>
      <c r="I3609" s="5">
        <v>-33.5</v>
      </c>
      <c r="J3609" s="5">
        <v>-42293.03</v>
      </c>
      <c r="K3609" s="5" t="str" cm="1">
        <f t="array" ref="K3609">_xlfn.LET(_xlpm.d,UPPER(TRIM(CLEAN(SUBSTITUTE(F3609,CHAR(160),"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10" spans="2:11" x14ac:dyDescent="0.25">
      <c r="B3610" s="21">
        <v>45923</v>
      </c>
      <c r="C3610" s="2" t="s">
        <v>1</v>
      </c>
      <c r="D3610" s="2" t="s">
        <v>462</v>
      </c>
      <c r="E3610" s="2" t="s">
        <v>159</v>
      </c>
      <c r="F3610" s="2" t="s">
        <v>2459</v>
      </c>
      <c r="G3610" s="5">
        <v>-4</v>
      </c>
      <c r="H3610" s="5">
        <v>33.5</v>
      </c>
      <c r="I3610" s="5">
        <v>-134</v>
      </c>
      <c r="J3610" s="5">
        <v>-42427.03</v>
      </c>
      <c r="K3610" s="5" t="str" cm="1">
        <f t="array" ref="K3610">_xlfn.LET(_xlpm.d,UPPER(TRIM(CLEAN(SUBSTITUTE(F3610,CHAR(160),"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11" spans="2:11" x14ac:dyDescent="0.25">
      <c r="B3611" s="21">
        <v>45925</v>
      </c>
      <c r="C3611" s="2" t="s">
        <v>1</v>
      </c>
      <c r="D3611" s="2" t="s">
        <v>1912</v>
      </c>
      <c r="E3611" s="2" t="s">
        <v>926</v>
      </c>
      <c r="F3611" s="2" t="s">
        <v>2455</v>
      </c>
      <c r="G3611" s="5">
        <v>-27</v>
      </c>
      <c r="H3611" s="5">
        <v>31.85</v>
      </c>
      <c r="I3611" s="5">
        <v>-859.95</v>
      </c>
      <c r="J3611" s="5">
        <v>-43286.979999999996</v>
      </c>
      <c r="K3611" s="5" t="str" cm="1">
        <f t="array" ref="K3611">_xlfn.LET(_xlpm.d,UPPER(TRIM(CLEAN(SUBSTITUTE(F3611,CHAR(160),"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12" spans="2:11" x14ac:dyDescent="0.25">
      <c r="B3612" s="21">
        <v>45925</v>
      </c>
      <c r="C3612" s="2" t="s">
        <v>1</v>
      </c>
      <c r="D3612" s="2" t="s">
        <v>1913</v>
      </c>
      <c r="E3612" s="2" t="s">
        <v>999</v>
      </c>
      <c r="F3612" s="2" t="s">
        <v>2456</v>
      </c>
      <c r="G3612" s="5">
        <v>-2</v>
      </c>
      <c r="H3612" s="5">
        <v>33.5</v>
      </c>
      <c r="I3612" s="5">
        <v>-67</v>
      </c>
      <c r="J3612" s="5">
        <v>-43353.979999999996</v>
      </c>
      <c r="K3612" s="5" t="str" cm="1">
        <f t="array" ref="K3612">_xlfn.LET(_xlpm.d,UPPER(TRIM(CLEAN(SUBSTITUTE(F3612,CHAR(160),"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13" spans="2:11" x14ac:dyDescent="0.25">
      <c r="B3613" s="21">
        <v>45926</v>
      </c>
      <c r="C3613" s="2" t="s">
        <v>1</v>
      </c>
      <c r="D3613" s="2" t="s">
        <v>1915</v>
      </c>
      <c r="E3613" s="2" t="s">
        <v>1397</v>
      </c>
      <c r="F3613" s="2" t="s">
        <v>2456</v>
      </c>
      <c r="G3613" s="5">
        <v>-6</v>
      </c>
      <c r="H3613" s="5">
        <v>33.5</v>
      </c>
      <c r="I3613" s="5">
        <v>-201</v>
      </c>
      <c r="J3613" s="5">
        <v>-43554.979999999996</v>
      </c>
      <c r="K3613" s="5" t="str" cm="1">
        <f t="array" ref="K3613">_xlfn.LET(_xlpm.d,UPPER(TRIM(CLEAN(SUBSTITUTE(F3613,CHAR(160),"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14" spans="2:11" x14ac:dyDescent="0.25">
      <c r="B3614" s="21">
        <v>45926</v>
      </c>
      <c r="C3614" s="2" t="s">
        <v>1</v>
      </c>
      <c r="D3614" s="2" t="s">
        <v>634</v>
      </c>
      <c r="E3614" s="2" t="s">
        <v>24</v>
      </c>
      <c r="F3614" s="2" t="s">
        <v>2456</v>
      </c>
      <c r="G3614" s="5">
        <v>-10</v>
      </c>
      <c r="H3614" s="5">
        <v>33.5</v>
      </c>
      <c r="I3614" s="5">
        <v>-335</v>
      </c>
      <c r="J3614" s="5">
        <v>-43889.979999999996</v>
      </c>
      <c r="K3614" s="5" t="str" cm="1">
        <f t="array" ref="K3614">_xlfn.LET(_xlpm.d,UPPER(TRIM(CLEAN(SUBSTITUTE(F3614,CHAR(160),"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15" spans="2:11" x14ac:dyDescent="0.25">
      <c r="B3615" s="21">
        <v>45926</v>
      </c>
      <c r="C3615" s="2" t="s">
        <v>1</v>
      </c>
      <c r="D3615" s="2" t="s">
        <v>1113</v>
      </c>
      <c r="E3615" s="2" t="s">
        <v>143</v>
      </c>
      <c r="F3615" s="2" t="s">
        <v>2480</v>
      </c>
      <c r="G3615" s="5">
        <v>-1</v>
      </c>
      <c r="H3615" s="5">
        <v>32.99</v>
      </c>
      <c r="I3615" s="5">
        <v>-32.99</v>
      </c>
      <c r="J3615" s="5">
        <v>-43922.969999999994</v>
      </c>
      <c r="K3615" s="5" t="str" cm="1">
        <f t="array" ref="K3615">_xlfn.LET(_xlpm.d,UPPER(TRIM(CLEAN(SUBSTITUTE(F3615,CHAR(160),"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3616" spans="2:11" x14ac:dyDescent="0.25">
      <c r="B3616" s="21">
        <v>45930</v>
      </c>
      <c r="C3616" s="2" t="s">
        <v>1</v>
      </c>
      <c r="D3616" s="2" t="s">
        <v>1116</v>
      </c>
      <c r="E3616" s="2" t="s">
        <v>29</v>
      </c>
      <c r="F3616" s="2" t="s">
        <v>2456</v>
      </c>
      <c r="G3616" s="5">
        <v>-1</v>
      </c>
      <c r="H3616" s="5">
        <v>33.5</v>
      </c>
      <c r="I3616" s="5">
        <v>-33.5</v>
      </c>
      <c r="J3616" s="5">
        <v>-43956.469999999994</v>
      </c>
      <c r="K3616" s="5" t="str" cm="1">
        <f t="array" ref="K3616">_xlfn.LET(_xlpm.d,UPPER(TRIM(CLEAN(SUBSTITUTE(F3616,CHAR(160),"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17" spans="2:11" x14ac:dyDescent="0.25">
      <c r="B3617" s="21">
        <v>45930</v>
      </c>
      <c r="C3617" s="2" t="s">
        <v>1</v>
      </c>
      <c r="D3617" s="2" t="s">
        <v>2481</v>
      </c>
      <c r="E3617" s="2" t="s">
        <v>148</v>
      </c>
      <c r="F3617" s="2" t="s">
        <v>2456</v>
      </c>
      <c r="G3617" s="5">
        <v>-10</v>
      </c>
      <c r="H3617" s="5">
        <v>33.5</v>
      </c>
      <c r="I3617" s="5">
        <v>-335</v>
      </c>
      <c r="J3617" s="5">
        <v>-44291.469999999994</v>
      </c>
      <c r="K3617" s="5" t="str" cm="1">
        <f t="array" ref="K3617">_xlfn.LET(_xlpm.d,UPPER(TRIM(CLEAN(SUBSTITUTE(F3617,CHAR(160),"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18" spans="2:11" x14ac:dyDescent="0.25">
      <c r="B3618" s="21">
        <v>45930</v>
      </c>
      <c r="C3618" s="2" t="s">
        <v>1</v>
      </c>
      <c r="D3618" s="2" t="s">
        <v>258</v>
      </c>
      <c r="E3618" s="2" t="s">
        <v>32</v>
      </c>
      <c r="F3618" s="2" t="s">
        <v>2456</v>
      </c>
      <c r="G3618" s="5">
        <v>-3</v>
      </c>
      <c r="H3618" s="5">
        <v>33.5</v>
      </c>
      <c r="I3618" s="5">
        <v>-100.5</v>
      </c>
      <c r="J3618" s="5">
        <v>-44391.969999999994</v>
      </c>
      <c r="K3618" s="5" t="str" cm="1">
        <f t="array" ref="K3618">_xlfn.LET(_xlpm.d,UPPER(TRIM(CLEAN(SUBSTITUTE(F3618,CHAR(160),"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19" spans="2:11" x14ac:dyDescent="0.25">
      <c r="B3619" s="21">
        <v>45930</v>
      </c>
      <c r="C3619" s="2" t="s">
        <v>1</v>
      </c>
      <c r="D3619" s="2" t="s">
        <v>467</v>
      </c>
      <c r="E3619" s="2" t="s">
        <v>153</v>
      </c>
      <c r="F3619" s="2" t="s">
        <v>2456</v>
      </c>
      <c r="G3619" s="5">
        <v>-1</v>
      </c>
      <c r="H3619" s="5">
        <v>33.5</v>
      </c>
      <c r="I3619" s="5">
        <v>-33.5</v>
      </c>
      <c r="J3619" s="5">
        <v>-44425.469999999994</v>
      </c>
      <c r="K3619" s="5" t="str" cm="1">
        <f t="array" ref="K3619">_xlfn.LET(_xlpm.d,UPPER(TRIM(CLEAN(SUBSTITUTE(F3619,CHAR(160),"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20" spans="2:11" x14ac:dyDescent="0.25">
      <c r="B3620" s="21">
        <v>45930</v>
      </c>
      <c r="C3620" s="2" t="s">
        <v>1</v>
      </c>
      <c r="D3620" s="2" t="s">
        <v>2482</v>
      </c>
      <c r="E3620" s="2" t="s">
        <v>82</v>
      </c>
      <c r="F3620" s="2" t="s">
        <v>2455</v>
      </c>
      <c r="G3620" s="5">
        <v>-11</v>
      </c>
      <c r="H3620" s="5">
        <v>33.5</v>
      </c>
      <c r="I3620" s="5">
        <v>-368.5</v>
      </c>
      <c r="J3620" s="5">
        <v>-44793.969999999994</v>
      </c>
      <c r="K3620" s="5" t="str" cm="1">
        <f t="array" ref="K3620">_xlfn.LET(_xlpm.d,UPPER(TRIM(CLEAN(SUBSTITUTE(F3620,CHAR(160),"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21" spans="2:11" x14ac:dyDescent="0.25">
      <c r="B3621" s="21">
        <v>45933</v>
      </c>
      <c r="C3621" s="2" t="s">
        <v>1</v>
      </c>
      <c r="D3621" s="2" t="s">
        <v>1936</v>
      </c>
      <c r="E3621" s="2" t="s">
        <v>60</v>
      </c>
      <c r="F3621" s="2" t="s">
        <v>2456</v>
      </c>
      <c r="G3621" s="5">
        <v>-1</v>
      </c>
      <c r="H3621" s="5">
        <v>33.5</v>
      </c>
      <c r="I3621" s="5">
        <v>-33.5</v>
      </c>
      <c r="J3621" s="5">
        <v>-44827.469999999994</v>
      </c>
      <c r="K3621" s="5" t="str" cm="1">
        <f t="array" ref="K3621">_xlfn.LET(_xlpm.d,UPPER(TRIM(CLEAN(SUBSTITUTE(F3621,CHAR(160),"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22" spans="2:11" x14ac:dyDescent="0.25">
      <c r="B3622" s="21">
        <v>45936</v>
      </c>
      <c r="C3622" s="2" t="s">
        <v>1</v>
      </c>
      <c r="D3622" s="2" t="s">
        <v>2483</v>
      </c>
      <c r="E3622" s="2" t="s">
        <v>595</v>
      </c>
      <c r="F3622" s="2" t="s">
        <v>2456</v>
      </c>
      <c r="G3622" s="5">
        <v>-3</v>
      </c>
      <c r="H3622" s="5">
        <v>33.5</v>
      </c>
      <c r="I3622" s="5">
        <v>-100.5</v>
      </c>
      <c r="J3622" s="5">
        <v>-44927.969999999994</v>
      </c>
      <c r="K3622" s="5" t="str" cm="1">
        <f t="array" ref="K3622">_xlfn.LET(_xlpm.d,UPPER(TRIM(CLEAN(SUBSTITUTE(F3622,CHAR(160),"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23" spans="2:11" x14ac:dyDescent="0.25">
      <c r="B3623" s="21">
        <v>45937</v>
      </c>
      <c r="C3623" s="2" t="s">
        <v>1</v>
      </c>
      <c r="D3623" s="2" t="s">
        <v>1122</v>
      </c>
      <c r="E3623" s="2" t="s">
        <v>153</v>
      </c>
      <c r="F3623" s="2" t="s">
        <v>2456</v>
      </c>
      <c r="G3623" s="5">
        <v>-19</v>
      </c>
      <c r="H3623" s="5">
        <v>33.5</v>
      </c>
      <c r="I3623" s="5">
        <v>-636.5</v>
      </c>
      <c r="J3623" s="5">
        <v>-45564.469999999994</v>
      </c>
      <c r="K3623" s="5" t="str" cm="1">
        <f t="array" ref="K3623">_xlfn.LET(_xlpm.d,UPPER(TRIM(CLEAN(SUBSTITUTE(F3623,CHAR(160),"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24" spans="2:11" x14ac:dyDescent="0.25">
      <c r="B3624" s="21">
        <v>45938</v>
      </c>
      <c r="C3624" s="2" t="s">
        <v>1</v>
      </c>
      <c r="D3624" s="2" t="s">
        <v>1126</v>
      </c>
      <c r="E3624" s="2" t="s">
        <v>65</v>
      </c>
      <c r="F3624" s="2" t="s">
        <v>2456</v>
      </c>
      <c r="G3624" s="5">
        <v>-4</v>
      </c>
      <c r="H3624" s="5">
        <v>33.5</v>
      </c>
      <c r="I3624" s="5">
        <v>-134</v>
      </c>
      <c r="J3624" s="5">
        <v>-45698.469999999994</v>
      </c>
      <c r="K3624" s="5" t="str" cm="1">
        <f t="array" ref="K3624">_xlfn.LET(_xlpm.d,UPPER(TRIM(CLEAN(SUBSTITUTE(F3624,CHAR(160),"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25" spans="2:11" x14ac:dyDescent="0.25">
      <c r="B3625" s="21">
        <v>45938</v>
      </c>
      <c r="C3625" s="2" t="s">
        <v>1</v>
      </c>
      <c r="D3625" s="2" t="s">
        <v>2484</v>
      </c>
      <c r="E3625" s="2" t="s">
        <v>40</v>
      </c>
      <c r="F3625" s="2" t="s">
        <v>2455</v>
      </c>
      <c r="G3625" s="5">
        <v>-30</v>
      </c>
      <c r="H3625" s="5">
        <v>33.5</v>
      </c>
      <c r="I3625" s="5">
        <v>-1005</v>
      </c>
      <c r="J3625" s="5">
        <v>-46703.469999999994</v>
      </c>
      <c r="K3625" s="5" t="str" cm="1">
        <f t="array" ref="K3625">_xlfn.LET(_xlpm.d,UPPER(TRIM(CLEAN(SUBSTITUTE(F3625,CHAR(160),"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26" spans="2:11" x14ac:dyDescent="0.25">
      <c r="B3626" s="21">
        <v>45940</v>
      </c>
      <c r="C3626" s="2" t="s">
        <v>1</v>
      </c>
      <c r="D3626" s="2" t="s">
        <v>475</v>
      </c>
      <c r="E3626" s="2" t="s">
        <v>24</v>
      </c>
      <c r="F3626" s="2" t="s">
        <v>2456</v>
      </c>
      <c r="G3626" s="5">
        <v>-1</v>
      </c>
      <c r="H3626" s="5">
        <v>33.5</v>
      </c>
      <c r="I3626" s="5">
        <v>-33.5</v>
      </c>
      <c r="J3626" s="5">
        <v>-46736.969999999994</v>
      </c>
      <c r="K3626" s="5" t="str" cm="1">
        <f t="array" ref="K3626">_xlfn.LET(_xlpm.d,UPPER(TRIM(CLEAN(SUBSTITUTE(F3626,CHAR(160),"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27" spans="2:11" x14ac:dyDescent="0.25">
      <c r="B3627" s="21">
        <v>45940</v>
      </c>
      <c r="C3627" s="2" t="s">
        <v>1</v>
      </c>
      <c r="D3627" s="2" t="s">
        <v>2485</v>
      </c>
      <c r="E3627" s="2" t="s">
        <v>62</v>
      </c>
      <c r="F3627" s="2" t="s">
        <v>2456</v>
      </c>
      <c r="G3627" s="5">
        <v>-8</v>
      </c>
      <c r="H3627" s="5">
        <v>33.5</v>
      </c>
      <c r="I3627" s="5">
        <v>-268</v>
      </c>
      <c r="J3627" s="5">
        <v>-47004.969999999994</v>
      </c>
      <c r="K3627" s="5" t="str" cm="1">
        <f t="array" ref="K3627">_xlfn.LET(_xlpm.d,UPPER(TRIM(CLEAN(SUBSTITUTE(F3627,CHAR(160),"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28" spans="2:11" x14ac:dyDescent="0.25">
      <c r="B3628" s="21">
        <v>45944</v>
      </c>
      <c r="C3628" s="2" t="s">
        <v>1</v>
      </c>
      <c r="D3628" s="2" t="s">
        <v>264</v>
      </c>
      <c r="E3628" s="2" t="s">
        <v>148</v>
      </c>
      <c r="F3628" s="2" t="s">
        <v>2456</v>
      </c>
      <c r="G3628" s="5">
        <v>-2</v>
      </c>
      <c r="H3628" s="5">
        <v>33.5</v>
      </c>
      <c r="I3628" s="5">
        <v>-67</v>
      </c>
      <c r="J3628" s="5">
        <v>-47071.969999999994</v>
      </c>
      <c r="K3628" s="5" t="str" cm="1">
        <f t="array" ref="K3628">_xlfn.LET(_xlpm.d,UPPER(TRIM(CLEAN(SUBSTITUTE(F3628,CHAR(160),"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29" spans="2:11" x14ac:dyDescent="0.25">
      <c r="B3629" s="21">
        <v>45947</v>
      </c>
      <c r="C3629" s="2" t="s">
        <v>1</v>
      </c>
      <c r="D3629" s="2" t="s">
        <v>2486</v>
      </c>
      <c r="E3629" s="2" t="s">
        <v>202</v>
      </c>
      <c r="F3629" s="2" t="s">
        <v>2455</v>
      </c>
      <c r="G3629" s="5">
        <v>-3</v>
      </c>
      <c r="H3629" s="5">
        <v>33.5</v>
      </c>
      <c r="I3629" s="5">
        <v>-100.5</v>
      </c>
      <c r="J3629" s="5">
        <v>-47172.469999999994</v>
      </c>
      <c r="K3629" s="5" t="str" cm="1">
        <f t="array" ref="K3629">_xlfn.LET(_xlpm.d,UPPER(TRIM(CLEAN(SUBSTITUTE(F3629,CHAR(160),"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30" spans="2:11" x14ac:dyDescent="0.25">
      <c r="B3630" s="21">
        <v>45954</v>
      </c>
      <c r="C3630" s="2" t="s">
        <v>1</v>
      </c>
      <c r="D3630" s="2" t="s">
        <v>1983</v>
      </c>
      <c r="E3630" s="2" t="s">
        <v>82</v>
      </c>
      <c r="F3630" s="2" t="s">
        <v>2456</v>
      </c>
      <c r="G3630" s="5">
        <v>-20</v>
      </c>
      <c r="H3630" s="5">
        <v>33.5</v>
      </c>
      <c r="I3630" s="5">
        <v>-670</v>
      </c>
      <c r="J3630" s="5">
        <v>-47842.469999999994</v>
      </c>
      <c r="K3630" s="5" t="str" cm="1">
        <f t="array" ref="K3630">_xlfn.LET(_xlpm.d,UPPER(TRIM(CLEAN(SUBSTITUTE(F3630,CHAR(160),"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31" spans="2:11" x14ac:dyDescent="0.25">
      <c r="B3631" s="21">
        <v>45958</v>
      </c>
      <c r="C3631" s="2" t="s">
        <v>1</v>
      </c>
      <c r="D3631" s="2" t="s">
        <v>2487</v>
      </c>
      <c r="E3631" s="2" t="s">
        <v>32</v>
      </c>
      <c r="F3631" s="2" t="s">
        <v>2455</v>
      </c>
      <c r="G3631" s="5">
        <v>-32</v>
      </c>
      <c r="H3631" s="5">
        <v>33.5</v>
      </c>
      <c r="I3631" s="5">
        <v>-1072</v>
      </c>
      <c r="J3631" s="5">
        <v>-48914.469999999994</v>
      </c>
      <c r="K3631" s="5" t="str" cm="1">
        <f t="array" ref="K3631">_xlfn.LET(_xlpm.d,UPPER(TRIM(CLEAN(SUBSTITUTE(F3631,CHAR(160),"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32" spans="2:11" x14ac:dyDescent="0.25">
      <c r="B3632" s="21">
        <v>45959</v>
      </c>
      <c r="C3632" s="2" t="s">
        <v>1</v>
      </c>
      <c r="D3632" s="2" t="s">
        <v>1995</v>
      </c>
      <c r="E3632" s="2" t="s">
        <v>65</v>
      </c>
      <c r="F3632" s="2" t="s">
        <v>2456</v>
      </c>
      <c r="G3632" s="5">
        <v>-1</v>
      </c>
      <c r="H3632" s="5">
        <v>33.5</v>
      </c>
      <c r="I3632" s="5">
        <v>-33.5</v>
      </c>
      <c r="J3632" s="5">
        <v>-48947.969999999994</v>
      </c>
      <c r="K3632" s="5" t="str" cm="1">
        <f t="array" ref="K3632">_xlfn.LET(_xlpm.d,UPPER(TRIM(CLEAN(SUBSTITUTE(F3632,CHAR(160),"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33" spans="2:11" x14ac:dyDescent="0.25">
      <c r="B3633" s="21">
        <v>45960</v>
      </c>
      <c r="C3633" s="2" t="s">
        <v>1</v>
      </c>
      <c r="D3633" s="2" t="s">
        <v>1997</v>
      </c>
      <c r="E3633" s="2" t="s">
        <v>99</v>
      </c>
      <c r="F3633" s="2" t="s">
        <v>2456</v>
      </c>
      <c r="G3633" s="5">
        <v>-3</v>
      </c>
      <c r="H3633" s="5">
        <v>33.5</v>
      </c>
      <c r="I3633" s="5">
        <v>-100.5</v>
      </c>
      <c r="J3633" s="5">
        <v>-49048.469999999994</v>
      </c>
      <c r="K3633" s="5" t="str" cm="1">
        <f t="array" ref="K3633">_xlfn.LET(_xlpm.d,UPPER(TRIM(CLEAN(SUBSTITUTE(F3633,CHAR(160),"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34" spans="2:11" x14ac:dyDescent="0.25">
      <c r="B3634" s="21">
        <v>45960</v>
      </c>
      <c r="C3634" s="2" t="s">
        <v>1</v>
      </c>
      <c r="D3634" s="2" t="s">
        <v>2488</v>
      </c>
      <c r="E3634" s="2" t="s">
        <v>68</v>
      </c>
      <c r="F3634" s="2" t="s">
        <v>2489</v>
      </c>
      <c r="G3634" s="5">
        <v>-8</v>
      </c>
      <c r="H3634" s="5">
        <v>33.5</v>
      </c>
      <c r="I3634" s="5">
        <v>-268</v>
      </c>
      <c r="J3634" s="5">
        <v>-49316.469999999994</v>
      </c>
      <c r="K3634" s="5" t="str" cm="1">
        <f t="array" ref="K3634">_xlfn.LET(_xlpm.d,UPPER(TRIM(CLEAN(SUBSTITUTE(F3634,CHAR(160),"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35" spans="2:11" x14ac:dyDescent="0.25">
      <c r="B3635" s="21">
        <v>45961</v>
      </c>
      <c r="C3635" s="2" t="s">
        <v>1</v>
      </c>
      <c r="D3635" s="2" t="s">
        <v>1154</v>
      </c>
      <c r="E3635" s="2" t="s">
        <v>53</v>
      </c>
      <c r="F3635" s="2" t="s">
        <v>2456</v>
      </c>
      <c r="G3635" s="5">
        <v>-30</v>
      </c>
      <c r="H3635" s="5">
        <v>33.5</v>
      </c>
      <c r="I3635" s="5">
        <v>-1005</v>
      </c>
      <c r="J3635" s="5">
        <v>-50321.469999999994</v>
      </c>
      <c r="K3635" s="5" t="str" cm="1">
        <f t="array" ref="K3635">_xlfn.LET(_xlpm.d,UPPER(TRIM(CLEAN(SUBSTITUTE(F3635,CHAR(160),"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36" spans="2:11" x14ac:dyDescent="0.25">
      <c r="B3636" s="21">
        <v>45961</v>
      </c>
      <c r="C3636" s="2" t="s">
        <v>1</v>
      </c>
      <c r="D3636" s="2" t="s">
        <v>1999</v>
      </c>
      <c r="E3636" s="2" t="s">
        <v>163</v>
      </c>
      <c r="F3636" s="2" t="s">
        <v>2456</v>
      </c>
      <c r="G3636" s="5">
        <v>-2</v>
      </c>
      <c r="H3636" s="5">
        <v>33.5</v>
      </c>
      <c r="I3636" s="5">
        <v>-67</v>
      </c>
      <c r="J3636" s="5">
        <v>-50388.469999999994</v>
      </c>
      <c r="K3636" s="5" t="str" cm="1">
        <f t="array" ref="K3636">_xlfn.LET(_xlpm.d,UPPER(TRIM(CLEAN(SUBSTITUTE(F3636,CHAR(160),"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37" spans="2:11" x14ac:dyDescent="0.25">
      <c r="B3637" s="21">
        <v>45964</v>
      </c>
      <c r="C3637" s="2" t="s">
        <v>1</v>
      </c>
      <c r="D3637" s="2" t="s">
        <v>2002</v>
      </c>
      <c r="E3637" s="2" t="s">
        <v>791</v>
      </c>
      <c r="F3637" s="2" t="s">
        <v>2456</v>
      </c>
      <c r="G3637" s="5">
        <v>-9</v>
      </c>
      <c r="H3637" s="5">
        <v>33.5</v>
      </c>
      <c r="I3637" s="5">
        <v>-301.5</v>
      </c>
      <c r="J3637" s="5">
        <v>-50689.969999999994</v>
      </c>
      <c r="K3637" s="5" t="str" cm="1">
        <f t="array" ref="K3637">_xlfn.LET(_xlpm.d,UPPER(TRIM(CLEAN(SUBSTITUTE(F3637,CHAR(160),"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38" spans="2:11" x14ac:dyDescent="0.25">
      <c r="B3638" s="21">
        <v>45965</v>
      </c>
      <c r="C3638" s="2" t="s">
        <v>1</v>
      </c>
      <c r="D3638" s="2" t="s">
        <v>268</v>
      </c>
      <c r="E3638" s="2" t="s">
        <v>153</v>
      </c>
      <c r="F3638" s="2" t="s">
        <v>2456</v>
      </c>
      <c r="G3638" s="5">
        <v>-31</v>
      </c>
      <c r="H3638" s="5">
        <v>33.5</v>
      </c>
      <c r="I3638" s="5">
        <v>-1038.5</v>
      </c>
      <c r="J3638" s="5">
        <v>-51728.469999999994</v>
      </c>
      <c r="K3638" s="5" t="str" cm="1">
        <f t="array" ref="K3638">_xlfn.LET(_xlpm.d,UPPER(TRIM(CLEAN(SUBSTITUTE(F3638,CHAR(160),"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39" spans="2:11" x14ac:dyDescent="0.25">
      <c r="B3639" s="21">
        <v>45965</v>
      </c>
      <c r="C3639" s="2" t="s">
        <v>1</v>
      </c>
      <c r="D3639" s="2" t="s">
        <v>2490</v>
      </c>
      <c r="E3639" s="2" t="s">
        <v>92</v>
      </c>
      <c r="F3639" s="2" t="s">
        <v>2456</v>
      </c>
      <c r="G3639" s="5">
        <v>-25</v>
      </c>
      <c r="H3639" s="5">
        <v>33.5</v>
      </c>
      <c r="I3639" s="5">
        <v>-837.5</v>
      </c>
      <c r="J3639" s="5">
        <v>-52565.969999999994</v>
      </c>
      <c r="K3639" s="5" t="str" cm="1">
        <f t="array" ref="K3639">_xlfn.LET(_xlpm.d,UPPER(TRIM(CLEAN(SUBSTITUTE(F3639,CHAR(160),"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40" spans="2:11" x14ac:dyDescent="0.25">
      <c r="B3640" s="21">
        <v>45965</v>
      </c>
      <c r="C3640" s="2" t="s">
        <v>1</v>
      </c>
      <c r="D3640" s="2" t="s">
        <v>1345</v>
      </c>
      <c r="E3640" s="2" t="s">
        <v>32</v>
      </c>
      <c r="F3640" s="2" t="s">
        <v>2456</v>
      </c>
      <c r="G3640" s="5">
        <v>-4</v>
      </c>
      <c r="H3640" s="5">
        <v>33.5</v>
      </c>
      <c r="I3640" s="5">
        <v>-134</v>
      </c>
      <c r="J3640" s="5">
        <v>-52699.969999999994</v>
      </c>
      <c r="K3640" s="5" t="str" cm="1">
        <f t="array" ref="K3640">_xlfn.LET(_xlpm.d,UPPER(TRIM(CLEAN(SUBSTITUTE(F3640,CHAR(160),"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41" spans="2:11" x14ac:dyDescent="0.25">
      <c r="B3641" s="21">
        <v>45968</v>
      </c>
      <c r="C3641" s="2" t="s">
        <v>1</v>
      </c>
      <c r="D3641" s="2" t="s">
        <v>569</v>
      </c>
      <c r="E3641" s="2" t="s">
        <v>24</v>
      </c>
      <c r="F3641" s="2" t="s">
        <v>2456</v>
      </c>
      <c r="G3641" s="5">
        <v>-42</v>
      </c>
      <c r="H3641" s="5">
        <v>33.5</v>
      </c>
      <c r="I3641" s="5">
        <v>-1407</v>
      </c>
      <c r="J3641" s="5">
        <v>-54106.969999999994</v>
      </c>
      <c r="K3641" s="5" t="str" cm="1">
        <f t="array" ref="K3641">_xlfn.LET(_xlpm.d,UPPER(TRIM(CLEAN(SUBSTITUTE(F3641,CHAR(160),"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42" spans="2:11" x14ac:dyDescent="0.25">
      <c r="B3642" s="21">
        <v>45968</v>
      </c>
      <c r="C3642" s="2" t="s">
        <v>1</v>
      </c>
      <c r="D3642" s="2" t="s">
        <v>2018</v>
      </c>
      <c r="E3642" s="2" t="s">
        <v>82</v>
      </c>
      <c r="F3642" s="2" t="s">
        <v>2456</v>
      </c>
      <c r="G3642" s="5">
        <v>-12</v>
      </c>
      <c r="H3642" s="5">
        <v>33.5</v>
      </c>
      <c r="I3642" s="5">
        <v>-402</v>
      </c>
      <c r="J3642" s="5">
        <v>-54508.969999999994</v>
      </c>
      <c r="K3642" s="5" t="str" cm="1">
        <f t="array" ref="K3642">_xlfn.LET(_xlpm.d,UPPER(TRIM(CLEAN(SUBSTITUTE(F3642,CHAR(160),"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43" spans="2:11" x14ac:dyDescent="0.25">
      <c r="B3643" s="21">
        <v>45968</v>
      </c>
      <c r="C3643" s="2" t="s">
        <v>1</v>
      </c>
      <c r="D3643" s="2" t="s">
        <v>2491</v>
      </c>
      <c r="E3643" s="2" t="s">
        <v>82</v>
      </c>
      <c r="F3643" s="2" t="s">
        <v>2456</v>
      </c>
      <c r="G3643" s="5">
        <v>-4</v>
      </c>
      <c r="H3643" s="5">
        <v>33.5</v>
      </c>
      <c r="I3643" s="5">
        <v>-134</v>
      </c>
      <c r="J3643" s="5">
        <v>-54642.969999999994</v>
      </c>
      <c r="K3643" s="5" t="str" cm="1">
        <f t="array" ref="K3643">_xlfn.LET(_xlpm.d,UPPER(TRIM(CLEAN(SUBSTITUTE(F3643,CHAR(160),"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44" spans="2:11" x14ac:dyDescent="0.25">
      <c r="B3644" s="21">
        <v>45973</v>
      </c>
      <c r="C3644" s="2" t="s">
        <v>1</v>
      </c>
      <c r="D3644" s="2" t="s">
        <v>2022</v>
      </c>
      <c r="E3644" s="2" t="s">
        <v>926</v>
      </c>
      <c r="F3644" s="2" t="s">
        <v>2455</v>
      </c>
      <c r="G3644" s="5">
        <v>-6</v>
      </c>
      <c r="H3644" s="5">
        <v>31.85</v>
      </c>
      <c r="I3644" s="5">
        <v>-191.1</v>
      </c>
      <c r="J3644" s="5">
        <v>-54834.069999999992</v>
      </c>
      <c r="K3644" s="5" t="str" cm="1">
        <f t="array" ref="K3644">_xlfn.LET(_xlpm.d,UPPER(TRIM(CLEAN(SUBSTITUTE(F3644,CHAR(160),"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45" spans="2:11" x14ac:dyDescent="0.25">
      <c r="B3645" s="21">
        <v>45973</v>
      </c>
      <c r="C3645" s="2" t="s">
        <v>1</v>
      </c>
      <c r="D3645" s="2" t="s">
        <v>484</v>
      </c>
      <c r="E3645" s="2" t="s">
        <v>129</v>
      </c>
      <c r="F3645" s="2" t="s">
        <v>2456</v>
      </c>
      <c r="G3645" s="5">
        <v>-13</v>
      </c>
      <c r="H3645" s="5">
        <v>33.5</v>
      </c>
      <c r="I3645" s="5">
        <v>-435.5</v>
      </c>
      <c r="J3645" s="5">
        <v>-55269.569999999992</v>
      </c>
      <c r="K3645" s="5" t="str" cm="1">
        <f t="array" ref="K3645">_xlfn.LET(_xlpm.d,UPPER(TRIM(CLEAN(SUBSTITUTE(F3645,CHAR(160),"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46" spans="2:11" x14ac:dyDescent="0.25">
      <c r="B3646" s="21">
        <v>45974</v>
      </c>
      <c r="C3646" s="2" t="s">
        <v>1</v>
      </c>
      <c r="D3646" s="2" t="s">
        <v>2024</v>
      </c>
      <c r="E3646" s="2" t="s">
        <v>163</v>
      </c>
      <c r="F3646" s="2" t="s">
        <v>2456</v>
      </c>
      <c r="G3646" s="5">
        <v>-40</v>
      </c>
      <c r="H3646" s="5">
        <v>33.5</v>
      </c>
      <c r="I3646" s="5">
        <v>-1340</v>
      </c>
      <c r="J3646" s="5">
        <v>-56609.569999999992</v>
      </c>
      <c r="K3646" s="5" t="str" cm="1">
        <f t="array" ref="K3646">_xlfn.LET(_xlpm.d,UPPER(TRIM(CLEAN(SUBSTITUTE(F3646,CHAR(160),"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47" spans="2:11" x14ac:dyDescent="0.25">
      <c r="B3647" s="21">
        <v>45974</v>
      </c>
      <c r="C3647" s="2" t="s">
        <v>1</v>
      </c>
      <c r="D3647" s="2" t="s">
        <v>2446</v>
      </c>
      <c r="E3647" s="2" t="s">
        <v>19</v>
      </c>
      <c r="F3647" s="2" t="s">
        <v>2489</v>
      </c>
      <c r="G3647" s="5">
        <v>-1</v>
      </c>
      <c r="H3647" s="5">
        <v>33.5</v>
      </c>
      <c r="I3647" s="5">
        <v>-33.5</v>
      </c>
      <c r="J3647" s="5">
        <v>-56643.069999999992</v>
      </c>
      <c r="K3647" s="5" t="str" cm="1">
        <f t="array" ref="K3647">_xlfn.LET(_xlpm.d,UPPER(TRIM(CLEAN(SUBSTITUTE(F3647,CHAR(160),"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48" spans="2:11" x14ac:dyDescent="0.25">
      <c r="B3648" s="21">
        <v>45975</v>
      </c>
      <c r="C3648" s="2" t="s">
        <v>1</v>
      </c>
      <c r="D3648" s="2" t="s">
        <v>2492</v>
      </c>
      <c r="E3648" s="2" t="s">
        <v>53</v>
      </c>
      <c r="F3648" s="2" t="s">
        <v>2456</v>
      </c>
      <c r="G3648" s="5">
        <v>-43</v>
      </c>
      <c r="H3648" s="5">
        <v>33.5</v>
      </c>
      <c r="I3648" s="5">
        <v>-1440.5</v>
      </c>
      <c r="J3648" s="5">
        <v>-58083.569999999992</v>
      </c>
      <c r="K3648" s="5" t="str" cm="1">
        <f t="array" ref="K3648">_xlfn.LET(_xlpm.d,UPPER(TRIM(CLEAN(SUBSTITUTE(F3648,CHAR(160),"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49" spans="2:11" x14ac:dyDescent="0.25">
      <c r="B3649" s="21">
        <v>45975</v>
      </c>
      <c r="C3649" s="2" t="s">
        <v>1</v>
      </c>
      <c r="D3649" s="2" t="s">
        <v>2030</v>
      </c>
      <c r="E3649" s="2" t="s">
        <v>82</v>
      </c>
      <c r="F3649" s="2" t="s">
        <v>2455</v>
      </c>
      <c r="G3649" s="5">
        <v>-5</v>
      </c>
      <c r="H3649" s="5">
        <v>33.5</v>
      </c>
      <c r="I3649" s="5">
        <v>-167.5</v>
      </c>
      <c r="J3649" s="5">
        <v>-58251.069999999992</v>
      </c>
      <c r="K3649" s="5" t="str" cm="1">
        <f t="array" ref="K3649">_xlfn.LET(_xlpm.d,UPPER(TRIM(CLEAN(SUBSTITUTE(F3649,CHAR(160),"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50" spans="2:11" x14ac:dyDescent="0.25">
      <c r="B3650" s="21">
        <v>45980</v>
      </c>
      <c r="C3650" s="2" t="s">
        <v>1</v>
      </c>
      <c r="D3650" s="2" t="s">
        <v>2037</v>
      </c>
      <c r="E3650" s="2" t="s">
        <v>65</v>
      </c>
      <c r="F3650" s="2" t="s">
        <v>2456</v>
      </c>
      <c r="G3650" s="5">
        <v>-3</v>
      </c>
      <c r="H3650" s="5">
        <v>33.5</v>
      </c>
      <c r="I3650" s="5">
        <v>-100.5</v>
      </c>
      <c r="J3650" s="5">
        <v>-58351.569999999992</v>
      </c>
      <c r="K3650" s="5" t="str" cm="1">
        <f t="array" ref="K3650">_xlfn.LET(_xlpm.d,UPPER(TRIM(CLEAN(SUBSTITUTE(F3650,CHAR(160),"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51" spans="2:11" x14ac:dyDescent="0.25">
      <c r="B3651" s="21">
        <v>45981</v>
      </c>
      <c r="C3651" s="2" t="s">
        <v>1</v>
      </c>
      <c r="D3651" s="2" t="s">
        <v>1348</v>
      </c>
      <c r="E3651" s="2" t="s">
        <v>19</v>
      </c>
      <c r="F3651" s="2" t="s">
        <v>2456</v>
      </c>
      <c r="G3651" s="5">
        <v>-28</v>
      </c>
      <c r="H3651" s="5">
        <v>33.5</v>
      </c>
      <c r="I3651" s="5">
        <v>-938</v>
      </c>
      <c r="J3651" s="5">
        <v>-59289.569999999992</v>
      </c>
      <c r="K3651" s="5" t="str" cm="1">
        <f t="array" ref="K3651">_xlfn.LET(_xlpm.d,UPPER(TRIM(CLEAN(SUBSTITUTE(F3651,CHAR(160),"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52" spans="2:11" x14ac:dyDescent="0.25">
      <c r="B3652" s="21">
        <v>45982</v>
      </c>
      <c r="C3652" s="2" t="s">
        <v>1</v>
      </c>
      <c r="D3652" s="2" t="s">
        <v>2493</v>
      </c>
      <c r="E3652" s="2" t="s">
        <v>72</v>
      </c>
      <c r="F3652" s="2" t="s">
        <v>2489</v>
      </c>
      <c r="G3652" s="5">
        <v>-5</v>
      </c>
      <c r="H3652" s="5">
        <v>33.5</v>
      </c>
      <c r="I3652" s="5">
        <v>-167.5</v>
      </c>
      <c r="J3652" s="5">
        <v>-59457.069999999992</v>
      </c>
      <c r="K3652" s="5" t="str" cm="1">
        <f t="array" ref="K3652">_xlfn.LET(_xlpm.d,UPPER(TRIM(CLEAN(SUBSTITUTE(F3652,CHAR(160),"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53" spans="2:11" x14ac:dyDescent="0.25">
      <c r="B3653" s="21">
        <v>45986</v>
      </c>
      <c r="C3653" s="2" t="s">
        <v>1</v>
      </c>
      <c r="D3653" s="2" t="s">
        <v>273</v>
      </c>
      <c r="E3653" s="2" t="s">
        <v>159</v>
      </c>
      <c r="F3653" s="2" t="s">
        <v>2456</v>
      </c>
      <c r="G3653" s="5">
        <v>-20</v>
      </c>
      <c r="H3653" s="5">
        <v>33.5</v>
      </c>
      <c r="I3653" s="5">
        <v>-670</v>
      </c>
      <c r="J3653" s="5">
        <v>-60127.069999999992</v>
      </c>
      <c r="K3653" s="5" t="str" cm="1">
        <f t="array" ref="K3653">_xlfn.LET(_xlpm.d,UPPER(TRIM(CLEAN(SUBSTITUTE(F3653,CHAR(160),"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54" spans="2:11" x14ac:dyDescent="0.25">
      <c r="B3654" s="21">
        <v>45986</v>
      </c>
      <c r="C3654" s="2" t="s">
        <v>1</v>
      </c>
      <c r="D3654" s="2" t="s">
        <v>2494</v>
      </c>
      <c r="E3654" s="2" t="s">
        <v>95</v>
      </c>
      <c r="F3654" s="2" t="s">
        <v>2456</v>
      </c>
      <c r="G3654" s="5">
        <v>-1</v>
      </c>
      <c r="H3654" s="5">
        <v>33.5</v>
      </c>
      <c r="I3654" s="5">
        <v>-33.5</v>
      </c>
      <c r="J3654" s="5">
        <v>-60160.569999999992</v>
      </c>
      <c r="K3654" s="5" t="str" cm="1">
        <f t="array" ref="K3654">_xlfn.LET(_xlpm.d,UPPER(TRIM(CLEAN(SUBSTITUTE(F3654,CHAR(160),"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55" spans="2:11" x14ac:dyDescent="0.25">
      <c r="B3655" s="21">
        <v>45987</v>
      </c>
      <c r="C3655" s="2" t="s">
        <v>1</v>
      </c>
      <c r="D3655" s="2" t="s">
        <v>1179</v>
      </c>
      <c r="E3655" s="2" t="s">
        <v>29</v>
      </c>
      <c r="F3655" s="2" t="s">
        <v>2456</v>
      </c>
      <c r="G3655" s="5">
        <v>-18</v>
      </c>
      <c r="H3655" s="5">
        <v>33.5</v>
      </c>
      <c r="I3655" s="5">
        <v>-603</v>
      </c>
      <c r="J3655" s="5">
        <v>-60763.569999999992</v>
      </c>
      <c r="K3655" s="5" t="str" cm="1">
        <f t="array" ref="K3655">_xlfn.LET(_xlpm.d,UPPER(TRIM(CLEAN(SUBSTITUTE(F3655,CHAR(160),"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56" spans="2:11" x14ac:dyDescent="0.25">
      <c r="B3656" s="21">
        <v>45988</v>
      </c>
      <c r="C3656" s="2" t="s">
        <v>1</v>
      </c>
      <c r="D3656" s="2" t="s">
        <v>2048</v>
      </c>
      <c r="E3656" s="2" t="s">
        <v>163</v>
      </c>
      <c r="F3656" s="2" t="s">
        <v>2456</v>
      </c>
      <c r="G3656" s="5">
        <v>-3</v>
      </c>
      <c r="H3656" s="5">
        <v>33.5</v>
      </c>
      <c r="I3656" s="5">
        <v>-100.5</v>
      </c>
      <c r="J3656" s="5">
        <v>-60864.069999999992</v>
      </c>
      <c r="K3656" s="5" t="str" cm="1">
        <f t="array" ref="K3656">_xlfn.LET(_xlpm.d,UPPER(TRIM(CLEAN(SUBSTITUTE(F3656,CHAR(160),"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57" spans="2:11" x14ac:dyDescent="0.25">
      <c r="B3657" s="21">
        <v>45989</v>
      </c>
      <c r="C3657" s="2" t="s">
        <v>1</v>
      </c>
      <c r="D3657" s="2" t="s">
        <v>1181</v>
      </c>
      <c r="E3657" s="2" t="s">
        <v>9</v>
      </c>
      <c r="F3657" s="2" t="s">
        <v>2456</v>
      </c>
      <c r="G3657" s="5">
        <v>-11</v>
      </c>
      <c r="H3657" s="5">
        <v>33.5</v>
      </c>
      <c r="I3657" s="5">
        <v>-368.5</v>
      </c>
      <c r="J3657" s="5">
        <v>-61232.569999999992</v>
      </c>
      <c r="K3657" s="5" t="str" cm="1">
        <f t="array" ref="K3657">_xlfn.LET(_xlpm.d,UPPER(TRIM(CLEAN(SUBSTITUTE(F3657,CHAR(160),"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58" spans="2:11" x14ac:dyDescent="0.25">
      <c r="B3658" s="21">
        <v>45989</v>
      </c>
      <c r="C3658" s="2" t="s">
        <v>1</v>
      </c>
      <c r="D3658" s="2" t="s">
        <v>2054</v>
      </c>
      <c r="E3658" s="2" t="s">
        <v>82</v>
      </c>
      <c r="F3658" s="2" t="s">
        <v>2456</v>
      </c>
      <c r="G3658" s="5">
        <v>-2</v>
      </c>
      <c r="H3658" s="5">
        <v>33.5</v>
      </c>
      <c r="I3658" s="5">
        <v>-67</v>
      </c>
      <c r="J3658" s="5">
        <v>-61299.569999999992</v>
      </c>
      <c r="K3658" s="5" t="str" cm="1">
        <f t="array" ref="K3658">_xlfn.LET(_xlpm.d,UPPER(TRIM(CLEAN(SUBSTITUTE(F3658,CHAR(160),"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59" spans="2:11" x14ac:dyDescent="0.25">
      <c r="B3659" s="21">
        <v>45989</v>
      </c>
      <c r="C3659" s="2" t="s">
        <v>1</v>
      </c>
      <c r="D3659" s="2" t="s">
        <v>2495</v>
      </c>
      <c r="E3659" s="2" t="s">
        <v>60</v>
      </c>
      <c r="F3659" s="2" t="s">
        <v>2456</v>
      </c>
      <c r="G3659" s="5">
        <v>-11</v>
      </c>
      <c r="H3659" s="5">
        <v>33.5</v>
      </c>
      <c r="I3659" s="5">
        <v>-368.5</v>
      </c>
      <c r="J3659" s="5">
        <v>-61668.069999999992</v>
      </c>
      <c r="K3659" s="5" t="str" cm="1">
        <f t="array" ref="K3659">_xlfn.LET(_xlpm.d,UPPER(TRIM(CLEAN(SUBSTITUTE(F3659,CHAR(160),"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60" spans="2:11" x14ac:dyDescent="0.25">
      <c r="B3660" s="21">
        <v>45992</v>
      </c>
      <c r="C3660" s="2" t="s">
        <v>1</v>
      </c>
      <c r="D3660" s="2" t="s">
        <v>2496</v>
      </c>
      <c r="E3660" s="2" t="s">
        <v>129</v>
      </c>
      <c r="F3660" s="2" t="s">
        <v>2455</v>
      </c>
      <c r="G3660" s="5">
        <v>-22</v>
      </c>
      <c r="H3660" s="5">
        <v>33.5</v>
      </c>
      <c r="I3660" s="5">
        <v>-737</v>
      </c>
      <c r="J3660" s="5">
        <v>-62405.069999999992</v>
      </c>
      <c r="K3660" s="5" t="str" cm="1">
        <f t="array" ref="K3660">_xlfn.LET(_xlpm.d,UPPER(TRIM(CLEAN(SUBSTITUTE(F3660,CHAR(160),"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61" spans="2:11" x14ac:dyDescent="0.25">
      <c r="B3661" s="21">
        <v>45993</v>
      </c>
      <c r="C3661" s="2" t="s">
        <v>1</v>
      </c>
      <c r="D3661" s="2" t="s">
        <v>277</v>
      </c>
      <c r="E3661" s="2" t="s">
        <v>29</v>
      </c>
      <c r="F3661" s="2" t="s">
        <v>2456</v>
      </c>
      <c r="G3661" s="5">
        <v>-10</v>
      </c>
      <c r="H3661" s="5">
        <v>33.5</v>
      </c>
      <c r="I3661" s="5">
        <v>-335</v>
      </c>
      <c r="J3661" s="5">
        <v>-62740.069999999992</v>
      </c>
      <c r="K3661" s="5" t="str" cm="1">
        <f t="array" ref="K3661">_xlfn.LET(_xlpm.d,UPPER(TRIM(CLEAN(SUBSTITUTE(F3661,CHAR(160),"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62" spans="2:11" x14ac:dyDescent="0.25">
      <c r="B3662" s="21">
        <v>45994</v>
      </c>
      <c r="C3662" s="2" t="s">
        <v>1</v>
      </c>
      <c r="D3662" s="2" t="s">
        <v>2497</v>
      </c>
      <c r="E3662" s="2" t="s">
        <v>1130</v>
      </c>
      <c r="F3662" s="2" t="s">
        <v>2456</v>
      </c>
      <c r="G3662" s="5">
        <v>-1</v>
      </c>
      <c r="H3662" s="5">
        <v>33.5</v>
      </c>
      <c r="I3662" s="5">
        <v>-33.5</v>
      </c>
      <c r="J3662" s="5">
        <v>-62773.569999999992</v>
      </c>
      <c r="K3662" s="5" t="str" cm="1">
        <f t="array" ref="K3662">_xlfn.LET(_xlpm.d,UPPER(TRIM(CLEAN(SUBSTITUTE(F3662,CHAR(160),"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63" spans="2:11" x14ac:dyDescent="0.25">
      <c r="B3663" s="21">
        <v>45994</v>
      </c>
      <c r="C3663" s="2" t="s">
        <v>1</v>
      </c>
      <c r="D3663" s="2" t="s">
        <v>573</v>
      </c>
      <c r="E3663" s="2" t="s">
        <v>129</v>
      </c>
      <c r="F3663" s="2" t="s">
        <v>2456</v>
      </c>
      <c r="G3663" s="5">
        <v>-4</v>
      </c>
      <c r="H3663" s="5">
        <v>33.5</v>
      </c>
      <c r="I3663" s="5">
        <v>-134</v>
      </c>
      <c r="J3663" s="5">
        <v>-62907.569999999992</v>
      </c>
      <c r="K3663" s="5" t="str" cm="1">
        <f t="array" ref="K3663">_xlfn.LET(_xlpm.d,UPPER(TRIM(CLEAN(SUBSTITUTE(F3663,CHAR(160),"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64" spans="2:11" x14ac:dyDescent="0.25">
      <c r="B3664" s="21">
        <v>45995</v>
      </c>
      <c r="C3664" s="2" t="s">
        <v>1</v>
      </c>
      <c r="D3664" s="2" t="s">
        <v>2059</v>
      </c>
      <c r="E3664" s="2" t="s">
        <v>86</v>
      </c>
      <c r="F3664" s="2" t="s">
        <v>2456</v>
      </c>
      <c r="G3664" s="5">
        <v>-16</v>
      </c>
      <c r="H3664" s="5">
        <v>33.5</v>
      </c>
      <c r="I3664" s="5">
        <v>-536</v>
      </c>
      <c r="J3664" s="5">
        <v>-63443.569999999992</v>
      </c>
      <c r="K3664" s="5" t="str" cm="1">
        <f t="array" ref="K3664">_xlfn.LET(_xlpm.d,UPPER(TRIM(CLEAN(SUBSTITUTE(F3664,CHAR(160),"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65" spans="2:11" x14ac:dyDescent="0.25">
      <c r="B3665" s="21">
        <v>45996</v>
      </c>
      <c r="C3665" s="2" t="s">
        <v>1</v>
      </c>
      <c r="D3665" s="2" t="s">
        <v>2062</v>
      </c>
      <c r="E3665" s="2" t="s">
        <v>9</v>
      </c>
      <c r="F3665" s="2" t="s">
        <v>2456</v>
      </c>
      <c r="G3665" s="5">
        <v>-1</v>
      </c>
      <c r="H3665" s="5">
        <v>33.5</v>
      </c>
      <c r="I3665" s="5">
        <v>-33.5</v>
      </c>
      <c r="J3665" s="5">
        <v>-63477.069999999992</v>
      </c>
      <c r="K3665" s="5" t="str" cm="1">
        <f t="array" ref="K3665">_xlfn.LET(_xlpm.d,UPPER(TRIM(CLEAN(SUBSTITUTE(F3665,CHAR(160),"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66" spans="2:11" x14ac:dyDescent="0.25">
      <c r="B3666" s="21">
        <v>45996</v>
      </c>
      <c r="C3666" s="2" t="s">
        <v>1</v>
      </c>
      <c r="D3666" s="2" t="s">
        <v>2498</v>
      </c>
      <c r="E3666" s="2" t="s">
        <v>53</v>
      </c>
      <c r="F3666" s="2" t="s">
        <v>2456</v>
      </c>
      <c r="G3666" s="5">
        <v>-25</v>
      </c>
      <c r="H3666" s="5">
        <v>33.5</v>
      </c>
      <c r="I3666" s="5">
        <v>-837.5</v>
      </c>
      <c r="J3666" s="5">
        <v>-64314.569999999992</v>
      </c>
      <c r="K3666" s="5" t="str" cm="1">
        <f t="array" ref="K3666">_xlfn.LET(_xlpm.d,UPPER(TRIM(CLEAN(SUBSTITUTE(F3666,CHAR(160),"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67" spans="2:11" x14ac:dyDescent="0.25">
      <c r="B3667" s="21">
        <v>46000</v>
      </c>
      <c r="C3667" s="2" t="s">
        <v>1</v>
      </c>
      <c r="D3667" s="2" t="s">
        <v>2448</v>
      </c>
      <c r="E3667" s="2" t="s">
        <v>60</v>
      </c>
      <c r="F3667" s="2" t="s">
        <v>2456</v>
      </c>
      <c r="G3667" s="5">
        <v>-4</v>
      </c>
      <c r="H3667" s="5">
        <v>33.5</v>
      </c>
      <c r="I3667" s="5">
        <v>-134</v>
      </c>
      <c r="J3667" s="5">
        <v>-64448.569999999992</v>
      </c>
      <c r="K3667" s="5" t="str" cm="1">
        <f t="array" ref="K3667">_xlfn.LET(_xlpm.d,UPPER(TRIM(CLEAN(SUBSTITUTE(F3667,CHAR(160),"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68" spans="2:11" x14ac:dyDescent="0.25">
      <c r="B3668" s="21">
        <v>46001</v>
      </c>
      <c r="C3668" s="2" t="s">
        <v>1</v>
      </c>
      <c r="D3668" s="2" t="s">
        <v>2072</v>
      </c>
      <c r="E3668" s="2" t="s">
        <v>29</v>
      </c>
      <c r="F3668" s="2" t="s">
        <v>2456</v>
      </c>
      <c r="G3668" s="5">
        <v>-12</v>
      </c>
      <c r="H3668" s="5">
        <v>33.5</v>
      </c>
      <c r="I3668" s="5">
        <v>-402</v>
      </c>
      <c r="J3668" s="5">
        <v>-64850.569999999992</v>
      </c>
      <c r="K3668" s="5" t="str" cm="1">
        <f t="array" ref="K3668">_xlfn.LET(_xlpm.d,UPPER(TRIM(CLEAN(SUBSTITUTE(F3668,CHAR(160),"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69" spans="2:11" x14ac:dyDescent="0.25">
      <c r="B3669" s="21">
        <v>46001</v>
      </c>
      <c r="C3669" s="2" t="s">
        <v>1</v>
      </c>
      <c r="D3669" s="2" t="s">
        <v>576</v>
      </c>
      <c r="E3669" s="2" t="s">
        <v>159</v>
      </c>
      <c r="F3669" s="2" t="s">
        <v>2456</v>
      </c>
      <c r="G3669" s="5">
        <v>-4</v>
      </c>
      <c r="H3669" s="5">
        <v>33.5</v>
      </c>
      <c r="I3669" s="5">
        <v>-134</v>
      </c>
      <c r="J3669" s="5">
        <v>-64984.569999999992</v>
      </c>
      <c r="K3669" s="5" t="str" cm="1">
        <f t="array" ref="K3669">_xlfn.LET(_xlpm.d,UPPER(TRIM(CLEAN(SUBSTITUTE(F3669,CHAR(160),"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70" spans="2:11" x14ac:dyDescent="0.25">
      <c r="B3670" s="21">
        <v>46001</v>
      </c>
      <c r="C3670" s="2" t="s">
        <v>1</v>
      </c>
      <c r="D3670" s="2" t="s">
        <v>2449</v>
      </c>
      <c r="E3670" s="2" t="s">
        <v>58</v>
      </c>
      <c r="F3670" s="2" t="s">
        <v>2456</v>
      </c>
      <c r="G3670" s="5">
        <v>-9</v>
      </c>
      <c r="H3670" s="5">
        <v>33.5</v>
      </c>
      <c r="I3670" s="5">
        <v>-301.5</v>
      </c>
      <c r="J3670" s="5">
        <v>-65286.069999999992</v>
      </c>
      <c r="K3670" s="5" t="str" cm="1">
        <f t="array" ref="K3670">_xlfn.LET(_xlpm.d,UPPER(TRIM(CLEAN(SUBSTITUTE(F3670,CHAR(160),"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71" spans="2:11" x14ac:dyDescent="0.25">
      <c r="B3671" s="21">
        <v>46002</v>
      </c>
      <c r="C3671" s="2" t="s">
        <v>1</v>
      </c>
      <c r="D3671" s="2" t="s">
        <v>2076</v>
      </c>
      <c r="E3671" s="2" t="s">
        <v>202</v>
      </c>
      <c r="F3671" s="2" t="s">
        <v>2456</v>
      </c>
      <c r="G3671" s="5">
        <v>-5</v>
      </c>
      <c r="H3671" s="5">
        <v>33.5</v>
      </c>
      <c r="I3671" s="5">
        <v>-167.5</v>
      </c>
      <c r="J3671" s="5">
        <v>-65453.569999999992</v>
      </c>
      <c r="K3671" s="5" t="str" cm="1">
        <f t="array" ref="K3671">_xlfn.LET(_xlpm.d,UPPER(TRIM(CLEAN(SUBSTITUTE(F3671,CHAR(160),"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72" spans="2:11" x14ac:dyDescent="0.25">
      <c r="B3672" s="21">
        <v>46002</v>
      </c>
      <c r="C3672" s="2" t="s">
        <v>1</v>
      </c>
      <c r="D3672" s="2" t="s">
        <v>2499</v>
      </c>
      <c r="E3672" s="2" t="s">
        <v>1397</v>
      </c>
      <c r="F3672" s="2" t="s">
        <v>2456</v>
      </c>
      <c r="G3672" s="5">
        <v>-3</v>
      </c>
      <c r="H3672" s="5">
        <v>33.5</v>
      </c>
      <c r="I3672" s="5">
        <v>-100.5</v>
      </c>
      <c r="J3672" s="5">
        <v>-65554.069999999992</v>
      </c>
      <c r="K3672" s="5" t="str" cm="1">
        <f t="array" ref="K3672">_xlfn.LET(_xlpm.d,UPPER(TRIM(CLEAN(SUBSTITUTE(F3672,CHAR(160),"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73" spans="2:11" x14ac:dyDescent="0.25">
      <c r="B3673" s="21">
        <v>46002</v>
      </c>
      <c r="C3673" s="2" t="s">
        <v>1</v>
      </c>
      <c r="D3673" s="2" t="s">
        <v>2077</v>
      </c>
      <c r="E3673" s="2" t="s">
        <v>163</v>
      </c>
      <c r="F3673" s="2" t="s">
        <v>2456</v>
      </c>
      <c r="G3673" s="5">
        <v>-20</v>
      </c>
      <c r="H3673" s="5">
        <v>33.5</v>
      </c>
      <c r="I3673" s="5">
        <v>-670</v>
      </c>
      <c r="J3673" s="5">
        <v>-66224.069999999992</v>
      </c>
      <c r="K3673" s="5" t="str" cm="1">
        <f t="array" ref="K3673">_xlfn.LET(_xlpm.d,UPPER(TRIM(CLEAN(SUBSTITUTE(F3673,CHAR(160),"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74" spans="2:11" x14ac:dyDescent="0.25">
      <c r="B3674" s="21">
        <v>46002</v>
      </c>
      <c r="C3674" s="2" t="s">
        <v>1</v>
      </c>
      <c r="D3674" s="2" t="s">
        <v>2500</v>
      </c>
      <c r="E3674" s="2" t="s">
        <v>68</v>
      </c>
      <c r="F3674" s="2" t="s">
        <v>2456</v>
      </c>
      <c r="G3674" s="5">
        <v>-11</v>
      </c>
      <c r="H3674" s="5">
        <v>33.5</v>
      </c>
      <c r="I3674" s="5">
        <v>-368.5</v>
      </c>
      <c r="J3674" s="5">
        <v>-66592.569999999992</v>
      </c>
      <c r="K3674" s="5" t="str" cm="1">
        <f t="array" ref="K3674">_xlfn.LET(_xlpm.d,UPPER(TRIM(CLEAN(SUBSTITUTE(F3674,CHAR(160),"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75" spans="2:11" x14ac:dyDescent="0.25">
      <c r="B3675" s="21">
        <v>46003</v>
      </c>
      <c r="C3675" s="2" t="s">
        <v>1</v>
      </c>
      <c r="D3675" s="2" t="s">
        <v>1203</v>
      </c>
      <c r="E3675" s="2" t="s">
        <v>53</v>
      </c>
      <c r="F3675" s="2" t="s">
        <v>2456</v>
      </c>
      <c r="G3675" s="5">
        <v>-10</v>
      </c>
      <c r="H3675" s="5">
        <v>33.5</v>
      </c>
      <c r="I3675" s="5">
        <v>-335</v>
      </c>
      <c r="J3675" s="5">
        <v>-66927.569999999992</v>
      </c>
      <c r="K3675" s="5" t="str" cm="1">
        <f t="array" ref="K3675">_xlfn.LET(_xlpm.d,UPPER(TRIM(CLEAN(SUBSTITUTE(F3675,CHAR(160),"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76" spans="2:11" x14ac:dyDescent="0.25">
      <c r="B3676" s="21">
        <v>46003</v>
      </c>
      <c r="C3676" s="2" t="s">
        <v>1</v>
      </c>
      <c r="D3676" s="2" t="s">
        <v>496</v>
      </c>
      <c r="E3676" s="2" t="s">
        <v>76</v>
      </c>
      <c r="F3676" s="2" t="s">
        <v>2456</v>
      </c>
      <c r="G3676" s="5">
        <v>-9</v>
      </c>
      <c r="H3676" s="5">
        <v>33.5</v>
      </c>
      <c r="I3676" s="5">
        <v>-301.5</v>
      </c>
      <c r="J3676" s="5">
        <v>-67229.069999999992</v>
      </c>
      <c r="K3676" s="5" t="str" cm="1">
        <f t="array" ref="K3676">_xlfn.LET(_xlpm.d,UPPER(TRIM(CLEAN(SUBSTITUTE(F3676,CHAR(160),"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77" spans="2:11" x14ac:dyDescent="0.25">
      <c r="B3677" s="21">
        <v>46003</v>
      </c>
      <c r="C3677" s="2" t="s">
        <v>1</v>
      </c>
      <c r="D3677" s="2" t="s">
        <v>1204</v>
      </c>
      <c r="E3677" s="2" t="s">
        <v>82</v>
      </c>
      <c r="F3677" s="2" t="s">
        <v>2456</v>
      </c>
      <c r="G3677" s="5">
        <v>-47</v>
      </c>
      <c r="H3677" s="5">
        <v>33.5</v>
      </c>
      <c r="I3677" s="5">
        <v>-1574.5</v>
      </c>
      <c r="J3677" s="5">
        <v>-68803.569999999992</v>
      </c>
      <c r="K3677" s="5" t="str" cm="1">
        <f t="array" ref="K3677">_xlfn.LET(_xlpm.d,UPPER(TRIM(CLEAN(SUBSTITUTE(F3677,CHAR(160),"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78" spans="2:11" x14ac:dyDescent="0.25">
      <c r="B3678" s="21">
        <v>46008</v>
      </c>
      <c r="C3678" s="2" t="s">
        <v>1</v>
      </c>
      <c r="D3678" s="2" t="s">
        <v>2501</v>
      </c>
      <c r="E3678" s="2" t="s">
        <v>29</v>
      </c>
      <c r="F3678" s="2" t="s">
        <v>2456</v>
      </c>
      <c r="G3678" s="5">
        <v>-42</v>
      </c>
      <c r="H3678" s="5">
        <v>33.5</v>
      </c>
      <c r="I3678" s="5">
        <v>-1407</v>
      </c>
      <c r="J3678" s="5">
        <v>-70210.569999999992</v>
      </c>
      <c r="K3678" s="5" t="str" cm="1">
        <f t="array" ref="K3678">_xlfn.LET(_xlpm.d,UPPER(TRIM(CLEAN(SUBSTITUTE(F3678,CHAR(160),"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79" spans="2:11" x14ac:dyDescent="0.25">
      <c r="B3679" s="21">
        <v>46009</v>
      </c>
      <c r="C3679" s="2" t="s">
        <v>1</v>
      </c>
      <c r="D3679" s="2" t="s">
        <v>2502</v>
      </c>
      <c r="E3679" s="2" t="s">
        <v>129</v>
      </c>
      <c r="F3679" s="2" t="s">
        <v>2456</v>
      </c>
      <c r="G3679" s="5">
        <v>-16</v>
      </c>
      <c r="H3679" s="5">
        <v>33.5</v>
      </c>
      <c r="I3679" s="5">
        <v>-536</v>
      </c>
      <c r="J3679" s="5">
        <v>-70746.569999999992</v>
      </c>
      <c r="K3679" s="5" t="str" cm="1">
        <f t="array" ref="K3679">_xlfn.LET(_xlpm.d,UPPER(TRIM(CLEAN(SUBSTITUTE(F3679,CHAR(160),"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80" spans="2:11" x14ac:dyDescent="0.25">
      <c r="B3680" s="21">
        <v>46010</v>
      </c>
      <c r="C3680" s="2" t="s">
        <v>1</v>
      </c>
      <c r="D3680" s="2" t="s">
        <v>2089</v>
      </c>
      <c r="E3680" s="2" t="s">
        <v>244</v>
      </c>
      <c r="F3680" s="2" t="s">
        <v>2456</v>
      </c>
      <c r="G3680" s="5">
        <v>-14</v>
      </c>
      <c r="H3680" s="5">
        <v>33.5</v>
      </c>
      <c r="I3680" s="5">
        <v>-469</v>
      </c>
      <c r="J3680" s="5">
        <v>-71215.569999999992</v>
      </c>
      <c r="K3680" s="5" t="str" cm="1">
        <f t="array" ref="K3680">_xlfn.LET(_xlpm.d,UPPER(TRIM(CLEAN(SUBSTITUTE(F3680,CHAR(160),"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81" spans="2:11" x14ac:dyDescent="0.25">
      <c r="B3681" s="21">
        <v>46010</v>
      </c>
      <c r="C3681" s="2" t="s">
        <v>1</v>
      </c>
      <c r="D3681" s="2" t="s">
        <v>2091</v>
      </c>
      <c r="E3681" s="2" t="s">
        <v>1130</v>
      </c>
      <c r="F3681" s="2" t="s">
        <v>2456</v>
      </c>
      <c r="G3681" s="5">
        <v>-1</v>
      </c>
      <c r="H3681" s="5">
        <v>33.5</v>
      </c>
      <c r="I3681" s="5">
        <v>-33.5</v>
      </c>
      <c r="J3681" s="5">
        <v>-71249.069999999992</v>
      </c>
      <c r="K3681" s="5" t="str" cm="1">
        <f t="array" ref="K3681">_xlfn.LET(_xlpm.d,UPPER(TRIM(CLEAN(SUBSTITUTE(F3681,CHAR(160),"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82" spans="2:11" x14ac:dyDescent="0.25">
      <c r="B3682" s="21">
        <v>46014</v>
      </c>
      <c r="C3682" s="2" t="s">
        <v>1</v>
      </c>
      <c r="D3682" s="2" t="s">
        <v>2503</v>
      </c>
      <c r="E3682" s="2" t="s">
        <v>60</v>
      </c>
      <c r="F3682" s="2" t="s">
        <v>2456</v>
      </c>
      <c r="G3682" s="5">
        <v>-8</v>
      </c>
      <c r="H3682" s="5">
        <v>33.5</v>
      </c>
      <c r="I3682" s="5">
        <v>-268</v>
      </c>
      <c r="J3682" s="5">
        <v>-71517.069999999992</v>
      </c>
      <c r="K3682" s="5" t="str" cm="1">
        <f t="array" ref="K3682">_xlfn.LET(_xlpm.d,UPPER(TRIM(CLEAN(SUBSTITUTE(F3682,CHAR(160),"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83" spans="2:11" x14ac:dyDescent="0.25">
      <c r="B3683" s="21">
        <v>46014</v>
      </c>
      <c r="C3683" s="2" t="s">
        <v>1</v>
      </c>
      <c r="D3683" s="2" t="s">
        <v>2097</v>
      </c>
      <c r="E3683" s="2" t="s">
        <v>202</v>
      </c>
      <c r="F3683" s="2" t="s">
        <v>2456</v>
      </c>
      <c r="G3683" s="5">
        <v>-2</v>
      </c>
      <c r="H3683" s="5">
        <v>33.5</v>
      </c>
      <c r="I3683" s="5">
        <v>-67</v>
      </c>
      <c r="J3683" s="5">
        <v>-71584.069999999992</v>
      </c>
      <c r="K3683" s="5" t="str" cm="1">
        <f t="array" ref="K3683">_xlfn.LET(_xlpm.d,UPPER(TRIM(CLEAN(SUBSTITUTE(F3683,CHAR(160),"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84" spans="2:11" x14ac:dyDescent="0.25">
      <c r="B3684" s="21">
        <v>46021</v>
      </c>
      <c r="C3684" s="2" t="s">
        <v>1</v>
      </c>
      <c r="D3684" s="2" t="s">
        <v>2101</v>
      </c>
      <c r="E3684" s="2" t="s">
        <v>72</v>
      </c>
      <c r="F3684" s="2" t="s">
        <v>2456</v>
      </c>
      <c r="G3684" s="5">
        <v>-5</v>
      </c>
      <c r="H3684" s="5">
        <v>33.5</v>
      </c>
      <c r="I3684" s="5">
        <v>-167.5</v>
      </c>
      <c r="J3684" s="5">
        <v>-71751.569999999992</v>
      </c>
      <c r="K3684" s="5" t="str" cm="1">
        <f t="array" ref="K3684">_xlfn.LET(_xlpm.d,UPPER(TRIM(CLEAN(SUBSTITUTE(F3684,CHAR(160),"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85" spans="2:11" x14ac:dyDescent="0.25">
      <c r="B3685" s="21">
        <v>46021</v>
      </c>
      <c r="C3685" s="2" t="s">
        <v>1</v>
      </c>
      <c r="D3685" s="2" t="s">
        <v>2504</v>
      </c>
      <c r="E3685" s="2" t="s">
        <v>9</v>
      </c>
      <c r="F3685" s="2" t="s">
        <v>2456</v>
      </c>
      <c r="G3685" s="5">
        <v>-4</v>
      </c>
      <c r="H3685" s="5">
        <v>33.5</v>
      </c>
      <c r="I3685" s="5">
        <v>-134</v>
      </c>
      <c r="J3685" s="5">
        <v>-71885.569999999992</v>
      </c>
      <c r="K3685" s="5" t="str" cm="1">
        <f t="array" ref="K3685">_xlfn.LET(_xlpm.d,UPPER(TRIM(CLEAN(SUBSTITUTE(F3685,CHAR(160),"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86" spans="2:11" x14ac:dyDescent="0.25">
      <c r="B3686" s="21">
        <v>46021</v>
      </c>
      <c r="C3686" s="2" t="s">
        <v>1</v>
      </c>
      <c r="D3686" s="2" t="s">
        <v>1212</v>
      </c>
      <c r="E3686" s="2" t="s">
        <v>148</v>
      </c>
      <c r="F3686" s="2" t="s">
        <v>2455</v>
      </c>
      <c r="G3686" s="5">
        <v>-9</v>
      </c>
      <c r="H3686" s="5">
        <v>33.5</v>
      </c>
      <c r="I3686" s="5">
        <v>-301.5</v>
      </c>
      <c r="J3686" s="5">
        <v>-72187.069999999992</v>
      </c>
      <c r="K3686" s="5" t="str" cm="1">
        <f t="array" ref="K3686">_xlfn.LET(_xlpm.d,UPPER(TRIM(CLEAN(SUBSTITUTE(F3686,CHAR(160),"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87" spans="2:11" x14ac:dyDescent="0.25">
      <c r="B3687" s="21">
        <v>46021</v>
      </c>
      <c r="C3687" s="2" t="s">
        <v>1</v>
      </c>
      <c r="D3687" s="2" t="s">
        <v>2103</v>
      </c>
      <c r="E3687" s="2" t="s">
        <v>403</v>
      </c>
      <c r="F3687" s="2" t="s">
        <v>2456</v>
      </c>
      <c r="G3687" s="5">
        <v>-10</v>
      </c>
      <c r="H3687" s="5">
        <v>33.5</v>
      </c>
      <c r="I3687" s="5">
        <v>-335</v>
      </c>
      <c r="J3687" s="5">
        <v>-72522.069999999992</v>
      </c>
      <c r="K3687" s="5" t="str" cm="1">
        <f t="array" ref="K3687">_xlfn.LET(_xlpm.d,UPPER(TRIM(CLEAN(SUBSTITUTE(F3687,CHAR(160),"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88" spans="2:11" x14ac:dyDescent="0.25">
      <c r="B3688" s="21">
        <v>46022</v>
      </c>
      <c r="C3688" s="2" t="s">
        <v>1</v>
      </c>
      <c r="D3688" s="2" t="s">
        <v>2104</v>
      </c>
      <c r="E3688" s="2" t="s">
        <v>65</v>
      </c>
      <c r="F3688" s="2" t="s">
        <v>2456</v>
      </c>
      <c r="G3688" s="5">
        <v>-8</v>
      </c>
      <c r="H3688" s="5">
        <v>33.5</v>
      </c>
      <c r="I3688" s="5">
        <v>-268</v>
      </c>
      <c r="J3688" s="5">
        <v>-72790.069999999992</v>
      </c>
      <c r="K3688" s="5" t="str" cm="1">
        <f t="array" ref="K3688">_xlfn.LET(_xlpm.d,UPPER(TRIM(CLEAN(SUBSTITUTE(F3688,CHAR(160),"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89" spans="2:11" x14ac:dyDescent="0.25">
      <c r="B3689" s="21">
        <v>46027</v>
      </c>
      <c r="C3689" s="2" t="s">
        <v>1</v>
      </c>
      <c r="D3689" s="2" t="s">
        <v>2107</v>
      </c>
      <c r="E3689" s="2" t="s">
        <v>324</v>
      </c>
      <c r="F3689" s="2" t="s">
        <v>2505</v>
      </c>
      <c r="G3689" s="5">
        <v>-7</v>
      </c>
      <c r="H3689" s="5">
        <v>40.99</v>
      </c>
      <c r="I3689" s="5">
        <v>-286.93</v>
      </c>
      <c r="J3689" s="5">
        <v>-73076.999999999985</v>
      </c>
      <c r="K3689" s="5" t="str" cm="1">
        <f t="array" ref="K3689">_xlfn.LET(_xlpm.d,UPPER(TRIM(CLEAN(SUBSTITUTE(F3689,CHAR(160),"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3690" spans="2:11" x14ac:dyDescent="0.25">
      <c r="B3690" s="21">
        <v>46028</v>
      </c>
      <c r="C3690" s="2" t="s">
        <v>1</v>
      </c>
      <c r="D3690" s="2" t="s">
        <v>2506</v>
      </c>
      <c r="E3690" s="2" t="s">
        <v>60</v>
      </c>
      <c r="F3690" s="2" t="s">
        <v>2456</v>
      </c>
      <c r="G3690" s="5">
        <v>-8</v>
      </c>
      <c r="H3690" s="5">
        <v>33.5</v>
      </c>
      <c r="I3690" s="5">
        <v>-268</v>
      </c>
      <c r="J3690" s="5">
        <v>-73344.999999999985</v>
      </c>
      <c r="K3690" s="5" t="str" cm="1">
        <f t="array" ref="K3690">_xlfn.LET(_xlpm.d,UPPER(TRIM(CLEAN(SUBSTITUTE(F3690,CHAR(160),"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91" spans="2:11" x14ac:dyDescent="0.25">
      <c r="B3691" s="21">
        <v>46028</v>
      </c>
      <c r="C3691" s="2" t="s">
        <v>1</v>
      </c>
      <c r="D3691" s="2" t="s">
        <v>78</v>
      </c>
      <c r="E3691" s="2" t="s">
        <v>32</v>
      </c>
      <c r="F3691" s="2" t="s">
        <v>2456</v>
      </c>
      <c r="G3691" s="5">
        <v>-27</v>
      </c>
      <c r="H3691" s="5">
        <v>33.5</v>
      </c>
      <c r="I3691" s="5">
        <v>-904.5</v>
      </c>
      <c r="J3691" s="5">
        <v>-74249.499999999985</v>
      </c>
      <c r="K3691" s="5" t="str" cm="1">
        <f t="array" ref="K3691">_xlfn.LET(_xlpm.d,UPPER(TRIM(CLEAN(SUBSTITUTE(F3691,CHAR(160),"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92" spans="2:11" x14ac:dyDescent="0.25">
      <c r="B3692" s="21">
        <v>46028</v>
      </c>
      <c r="C3692" s="2" t="s">
        <v>1</v>
      </c>
      <c r="D3692" s="2" t="s">
        <v>281</v>
      </c>
      <c r="E3692" s="2" t="s">
        <v>153</v>
      </c>
      <c r="F3692" s="2" t="s">
        <v>2456</v>
      </c>
      <c r="G3692" s="5">
        <v>-6</v>
      </c>
      <c r="H3692" s="5">
        <v>33.5</v>
      </c>
      <c r="I3692" s="5">
        <v>-201</v>
      </c>
      <c r="J3692" s="5">
        <v>-74450.499999999985</v>
      </c>
      <c r="K3692" s="5" t="str" cm="1">
        <f t="array" ref="K3692">_xlfn.LET(_xlpm.d,UPPER(TRIM(CLEAN(SUBSTITUTE(F3692,CHAR(160),"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93" spans="2:11" x14ac:dyDescent="0.25">
      <c r="B3693" s="21">
        <v>46029</v>
      </c>
      <c r="C3693" s="2" t="s">
        <v>1</v>
      </c>
      <c r="D3693" s="2" t="s">
        <v>2112</v>
      </c>
      <c r="E3693" s="2" t="s">
        <v>163</v>
      </c>
      <c r="F3693" s="2" t="s">
        <v>2456</v>
      </c>
      <c r="G3693" s="5">
        <v>-33</v>
      </c>
      <c r="H3693" s="5">
        <v>33.5</v>
      </c>
      <c r="I3693" s="5">
        <v>-1105.5</v>
      </c>
      <c r="J3693" s="5">
        <v>-75555.999999999985</v>
      </c>
      <c r="K3693" s="5" t="str" cm="1">
        <f t="array" ref="K3693">_xlfn.LET(_xlpm.d,UPPER(TRIM(CLEAN(SUBSTITUTE(F3693,CHAR(160),"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94" spans="2:11" x14ac:dyDescent="0.25">
      <c r="B3694" s="21">
        <v>46029</v>
      </c>
      <c r="C3694" s="2" t="s">
        <v>1</v>
      </c>
      <c r="D3694" s="2" t="s">
        <v>2507</v>
      </c>
      <c r="E3694" s="2" t="s">
        <v>58</v>
      </c>
      <c r="F3694" s="2" t="s">
        <v>2456</v>
      </c>
      <c r="G3694" s="5">
        <v>-4</v>
      </c>
      <c r="H3694" s="5">
        <v>33.5</v>
      </c>
      <c r="I3694" s="5">
        <v>-134</v>
      </c>
      <c r="J3694" s="5">
        <v>-75689.999999999985</v>
      </c>
      <c r="K3694" s="5" t="str" cm="1">
        <f t="array" ref="K3694">_xlfn.LET(_xlpm.d,UPPER(TRIM(CLEAN(SUBSTITUTE(F3694,CHAR(160),"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95" spans="2:11" x14ac:dyDescent="0.25">
      <c r="B3695" s="21">
        <v>46029</v>
      </c>
      <c r="C3695" s="2" t="s">
        <v>1</v>
      </c>
      <c r="D3695" s="2" t="s">
        <v>503</v>
      </c>
      <c r="E3695" s="2" t="s">
        <v>129</v>
      </c>
      <c r="F3695" s="2" t="s">
        <v>2456</v>
      </c>
      <c r="G3695" s="5">
        <v>-19</v>
      </c>
      <c r="H3695" s="5">
        <v>33.5</v>
      </c>
      <c r="I3695" s="5">
        <v>-636.5</v>
      </c>
      <c r="J3695" s="5">
        <v>-76326.499999999985</v>
      </c>
      <c r="K3695" s="5" t="str" cm="1">
        <f t="array" ref="K3695">_xlfn.LET(_xlpm.d,UPPER(TRIM(CLEAN(SUBSTITUTE(F3695,CHAR(160),"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96" spans="2:11" x14ac:dyDescent="0.25">
      <c r="B3696" s="21">
        <v>46029</v>
      </c>
      <c r="C3696" s="2" t="s">
        <v>1</v>
      </c>
      <c r="D3696" s="2" t="s">
        <v>2114</v>
      </c>
      <c r="E3696" s="2" t="s">
        <v>829</v>
      </c>
      <c r="F3696" s="2" t="s">
        <v>2456</v>
      </c>
      <c r="G3696" s="5">
        <v>-13</v>
      </c>
      <c r="H3696" s="5">
        <v>33.5</v>
      </c>
      <c r="I3696" s="5">
        <v>-435.5</v>
      </c>
      <c r="J3696" s="5">
        <v>-76761.999999999985</v>
      </c>
      <c r="K3696" s="5" t="str" cm="1">
        <f t="array" ref="K3696">_xlfn.LET(_xlpm.d,UPPER(TRIM(CLEAN(SUBSTITUTE(F3696,CHAR(160),"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97" spans="2:11" x14ac:dyDescent="0.25">
      <c r="B3697" s="21">
        <v>46030</v>
      </c>
      <c r="C3697" s="2" t="s">
        <v>1</v>
      </c>
      <c r="D3697" s="2" t="s">
        <v>2508</v>
      </c>
      <c r="E3697" s="2" t="s">
        <v>321</v>
      </c>
      <c r="F3697" s="2" t="s">
        <v>2455</v>
      </c>
      <c r="G3697" s="5">
        <v>-4</v>
      </c>
      <c r="H3697" s="5">
        <v>32.950000000000003</v>
      </c>
      <c r="I3697" s="5">
        <v>-131.80000000000001</v>
      </c>
      <c r="J3697" s="5">
        <v>-76893.799999999988</v>
      </c>
      <c r="K3697" s="5" t="str" cm="1">
        <f t="array" ref="K3697">_xlfn.LET(_xlpm.d,UPPER(TRIM(CLEAN(SUBSTITUTE(F3697,CHAR(160),"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98" spans="2:11" x14ac:dyDescent="0.25">
      <c r="B3698" s="21">
        <v>46030</v>
      </c>
      <c r="C3698" s="2" t="s">
        <v>1</v>
      </c>
      <c r="D3698" s="2" t="s">
        <v>2117</v>
      </c>
      <c r="E3698" s="2" t="s">
        <v>202</v>
      </c>
      <c r="F3698" s="2" t="s">
        <v>2456</v>
      </c>
      <c r="G3698" s="5">
        <v>-58</v>
      </c>
      <c r="H3698" s="5">
        <v>33.5</v>
      </c>
      <c r="I3698" s="5">
        <v>-1943</v>
      </c>
      <c r="J3698" s="5">
        <v>-78836.799999999988</v>
      </c>
      <c r="K3698" s="5" t="str" cm="1">
        <f t="array" ref="K3698">_xlfn.LET(_xlpm.d,UPPER(TRIM(CLEAN(SUBSTITUTE(F3698,CHAR(160),"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699" spans="2:11" x14ac:dyDescent="0.25">
      <c r="B3699" s="21">
        <v>46030</v>
      </c>
      <c r="C3699" s="2" t="s">
        <v>1</v>
      </c>
      <c r="D3699" s="2" t="s">
        <v>1221</v>
      </c>
      <c r="E3699" s="2" t="s">
        <v>74</v>
      </c>
      <c r="F3699" s="2" t="s">
        <v>2456</v>
      </c>
      <c r="G3699" s="5">
        <v>-18</v>
      </c>
      <c r="H3699" s="5">
        <v>33.5</v>
      </c>
      <c r="I3699" s="5">
        <v>-603</v>
      </c>
      <c r="J3699" s="5">
        <v>-79439.799999999988</v>
      </c>
      <c r="K3699" s="5" t="str" cm="1">
        <f t="array" ref="K3699">_xlfn.LET(_xlpm.d,UPPER(TRIM(CLEAN(SUBSTITUTE(F3699,CHAR(160),"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00" spans="2:11" x14ac:dyDescent="0.25">
      <c r="B3700" s="21">
        <v>46030</v>
      </c>
      <c r="C3700" s="2" t="s">
        <v>1</v>
      </c>
      <c r="D3700" s="2" t="s">
        <v>579</v>
      </c>
      <c r="E3700" s="2" t="s">
        <v>68</v>
      </c>
      <c r="F3700" s="2" t="s">
        <v>2456</v>
      </c>
      <c r="G3700" s="5">
        <v>-27</v>
      </c>
      <c r="H3700" s="5">
        <v>33.5</v>
      </c>
      <c r="I3700" s="5">
        <v>-904.5</v>
      </c>
      <c r="J3700" s="5">
        <v>-80344.299999999988</v>
      </c>
      <c r="K3700" s="5" t="str" cm="1">
        <f t="array" ref="K3700">_xlfn.LET(_xlpm.d,UPPER(TRIM(CLEAN(SUBSTITUTE(F3700,CHAR(160),"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01" spans="2:11" x14ac:dyDescent="0.25">
      <c r="B3701" s="21">
        <v>46031</v>
      </c>
      <c r="C3701" s="2" t="s">
        <v>1</v>
      </c>
      <c r="D3701" s="2" t="s">
        <v>2509</v>
      </c>
      <c r="E3701" s="2" t="s">
        <v>24</v>
      </c>
      <c r="F3701" s="2" t="s">
        <v>2459</v>
      </c>
      <c r="G3701" s="5">
        <v>-4</v>
      </c>
      <c r="H3701" s="5">
        <v>33.5</v>
      </c>
      <c r="I3701" s="5">
        <v>-134</v>
      </c>
      <c r="J3701" s="5">
        <v>-80478.299999999988</v>
      </c>
      <c r="K3701" s="5" t="str" cm="1">
        <f t="array" ref="K3701">_xlfn.LET(_xlpm.d,UPPER(TRIM(CLEAN(SUBSTITUTE(F3701,CHAR(160),"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02" spans="2:11" x14ac:dyDescent="0.25">
      <c r="B3702" s="21">
        <v>46031</v>
      </c>
      <c r="C3702" s="2" t="s">
        <v>1</v>
      </c>
      <c r="D3702" s="2" t="s">
        <v>505</v>
      </c>
      <c r="E3702" s="2" t="s">
        <v>99</v>
      </c>
      <c r="F3702" s="2" t="s">
        <v>2456</v>
      </c>
      <c r="G3702" s="5">
        <v>-1</v>
      </c>
      <c r="H3702" s="5">
        <v>33.5</v>
      </c>
      <c r="I3702" s="5">
        <v>-33.5</v>
      </c>
      <c r="J3702" s="5">
        <v>-80511.799999999988</v>
      </c>
      <c r="K3702" s="5" t="str" cm="1">
        <f t="array" ref="K3702">_xlfn.LET(_xlpm.d,UPPER(TRIM(CLEAN(SUBSTITUTE(F3702,CHAR(160),"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03" spans="2:11" x14ac:dyDescent="0.25">
      <c r="B3703" s="21">
        <v>46032</v>
      </c>
      <c r="C3703" s="2" t="s">
        <v>1</v>
      </c>
      <c r="D3703" s="2" t="s">
        <v>81</v>
      </c>
      <c r="E3703" s="2" t="s">
        <v>82</v>
      </c>
      <c r="F3703" s="2" t="s">
        <v>2456</v>
      </c>
      <c r="G3703" s="5">
        <v>-4</v>
      </c>
      <c r="H3703" s="5">
        <v>33.5</v>
      </c>
      <c r="I3703" s="5">
        <v>-134</v>
      </c>
      <c r="J3703" s="5">
        <v>-80645.799999999988</v>
      </c>
      <c r="K3703" s="5" t="str" cm="1">
        <f t="array" ref="K3703">_xlfn.LET(_xlpm.d,UPPER(TRIM(CLEAN(SUBSTITUTE(F3703,CHAR(160),"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04" spans="2:11" x14ac:dyDescent="0.25">
      <c r="B3704" s="21">
        <v>46032</v>
      </c>
      <c r="C3704" s="2" t="s">
        <v>1</v>
      </c>
      <c r="D3704" s="2" t="s">
        <v>1224</v>
      </c>
      <c r="E3704" s="2" t="s">
        <v>53</v>
      </c>
      <c r="F3704" s="2" t="s">
        <v>2456</v>
      </c>
      <c r="G3704" s="5">
        <v>-4</v>
      </c>
      <c r="H3704" s="5">
        <v>33.5</v>
      </c>
      <c r="I3704" s="5">
        <v>-134</v>
      </c>
      <c r="J3704" s="5">
        <v>-80779.799999999988</v>
      </c>
      <c r="K3704" s="5" t="str" cm="1">
        <f t="array" ref="K3704">_xlfn.LET(_xlpm.d,UPPER(TRIM(CLEAN(SUBSTITUTE(F3704,CHAR(160),"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05" spans="2:11" x14ac:dyDescent="0.25">
      <c r="B3705" s="21">
        <v>46035</v>
      </c>
      <c r="C3705" s="2" t="s">
        <v>1</v>
      </c>
      <c r="D3705" s="2" t="s">
        <v>2126</v>
      </c>
      <c r="E3705" s="2" t="s">
        <v>60</v>
      </c>
      <c r="F3705" s="2" t="s">
        <v>2456</v>
      </c>
      <c r="G3705" s="5">
        <v>-2</v>
      </c>
      <c r="H3705" s="5">
        <v>33.5</v>
      </c>
      <c r="I3705" s="5">
        <v>-67</v>
      </c>
      <c r="J3705" s="5">
        <v>-80846.799999999988</v>
      </c>
      <c r="K3705" s="5" t="str" cm="1">
        <f t="array" ref="K3705">_xlfn.LET(_xlpm.d,UPPER(TRIM(CLEAN(SUBSTITUTE(F3705,CHAR(160),"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06" spans="2:11" x14ac:dyDescent="0.25">
      <c r="B3706" s="21">
        <v>46035</v>
      </c>
      <c r="C3706" s="2" t="s">
        <v>1</v>
      </c>
      <c r="D3706" s="2" t="s">
        <v>1228</v>
      </c>
      <c r="E3706" s="2" t="s">
        <v>9</v>
      </c>
      <c r="F3706" s="2" t="s">
        <v>2456</v>
      </c>
      <c r="G3706" s="5">
        <v>-2</v>
      </c>
      <c r="H3706" s="5">
        <v>33.5</v>
      </c>
      <c r="I3706" s="5">
        <v>-67</v>
      </c>
      <c r="J3706" s="5">
        <v>-80913.799999999988</v>
      </c>
      <c r="K3706" s="5" t="str" cm="1">
        <f t="array" ref="K3706">_xlfn.LET(_xlpm.d,UPPER(TRIM(CLEAN(SUBSTITUTE(F3706,CHAR(160),"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07" spans="2:11" x14ac:dyDescent="0.25">
      <c r="B3707" s="21">
        <v>46035</v>
      </c>
      <c r="C3707" s="2" t="s">
        <v>1</v>
      </c>
      <c r="D3707" s="2" t="s">
        <v>2127</v>
      </c>
      <c r="E3707" s="2" t="s">
        <v>95</v>
      </c>
      <c r="F3707" s="2" t="s">
        <v>2456</v>
      </c>
      <c r="G3707" s="5">
        <v>-1</v>
      </c>
      <c r="H3707" s="5">
        <v>33.5</v>
      </c>
      <c r="I3707" s="5">
        <v>-33.5</v>
      </c>
      <c r="J3707" s="5">
        <v>-80947.299999999988</v>
      </c>
      <c r="K3707" s="5" t="str" cm="1">
        <f t="array" ref="K3707">_xlfn.LET(_xlpm.d,UPPER(TRIM(CLEAN(SUBSTITUTE(F3707,CHAR(160),"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08" spans="2:11" x14ac:dyDescent="0.25">
      <c r="B3708" s="21">
        <v>46035</v>
      </c>
      <c r="C3708" s="2" t="s">
        <v>1</v>
      </c>
      <c r="D3708" s="2" t="s">
        <v>2128</v>
      </c>
      <c r="E3708" s="2" t="s">
        <v>32</v>
      </c>
      <c r="F3708" s="2" t="s">
        <v>2456</v>
      </c>
      <c r="G3708" s="5">
        <v>-12</v>
      </c>
      <c r="H3708" s="5">
        <v>33.5</v>
      </c>
      <c r="I3708" s="5">
        <v>-402</v>
      </c>
      <c r="J3708" s="5">
        <v>-81349.299999999988</v>
      </c>
      <c r="K3708" s="5" t="str" cm="1">
        <f t="array" ref="K3708">_xlfn.LET(_xlpm.d,UPPER(TRIM(CLEAN(SUBSTITUTE(F3708,CHAR(160),"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09" spans="2:11" x14ac:dyDescent="0.25">
      <c r="B3709" s="21">
        <v>46035</v>
      </c>
      <c r="C3709" s="2" t="s">
        <v>1</v>
      </c>
      <c r="D3709" s="2" t="s">
        <v>506</v>
      </c>
      <c r="E3709" s="2" t="s">
        <v>27</v>
      </c>
      <c r="F3709" s="2" t="s">
        <v>2456</v>
      </c>
      <c r="G3709" s="5">
        <v>-8</v>
      </c>
      <c r="H3709" s="5">
        <v>33.5</v>
      </c>
      <c r="I3709" s="5">
        <v>-268</v>
      </c>
      <c r="J3709" s="5">
        <v>-81617.299999999988</v>
      </c>
      <c r="K3709" s="5" t="str" cm="1">
        <f t="array" ref="K3709">_xlfn.LET(_xlpm.d,UPPER(TRIM(CLEAN(SUBSTITUTE(F3709,CHAR(160),"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10" spans="2:11" x14ac:dyDescent="0.25">
      <c r="B3710" s="21">
        <v>46036</v>
      </c>
      <c r="C3710" s="2" t="s">
        <v>1</v>
      </c>
      <c r="D3710" s="2" t="s">
        <v>584</v>
      </c>
      <c r="E3710" s="2" t="s">
        <v>35</v>
      </c>
      <c r="F3710" s="2" t="s">
        <v>2456</v>
      </c>
      <c r="G3710" s="5">
        <v>-16</v>
      </c>
      <c r="H3710" s="5">
        <v>33.5</v>
      </c>
      <c r="I3710" s="5">
        <v>-536</v>
      </c>
      <c r="J3710" s="5">
        <v>-82153.299999999988</v>
      </c>
      <c r="K3710" s="5" t="str" cm="1">
        <f t="array" ref="K3710">_xlfn.LET(_xlpm.d,UPPER(TRIM(CLEAN(SUBSTITUTE(F3710,CHAR(160),"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11" spans="2:11" x14ac:dyDescent="0.25">
      <c r="B3711" s="21">
        <v>46037</v>
      </c>
      <c r="C3711" s="2" t="s">
        <v>1</v>
      </c>
      <c r="D3711" s="2" t="s">
        <v>1230</v>
      </c>
      <c r="E3711" s="2" t="s">
        <v>99</v>
      </c>
      <c r="F3711" s="2" t="s">
        <v>2456</v>
      </c>
      <c r="G3711" s="5">
        <v>-3</v>
      </c>
      <c r="H3711" s="5">
        <v>33.5</v>
      </c>
      <c r="I3711" s="5">
        <v>-100.5</v>
      </c>
      <c r="J3711" s="5">
        <v>-82253.799999999988</v>
      </c>
      <c r="K3711" s="5" t="str" cm="1">
        <f t="array" ref="K3711">_xlfn.LET(_xlpm.d,UPPER(TRIM(CLEAN(SUBSTITUTE(F3711,CHAR(160),"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12" spans="2:11" x14ac:dyDescent="0.25">
      <c r="B3712" s="21">
        <v>46038</v>
      </c>
      <c r="C3712" s="2" t="s">
        <v>1</v>
      </c>
      <c r="D3712" s="2" t="s">
        <v>2338</v>
      </c>
      <c r="E3712" s="2" t="s">
        <v>321</v>
      </c>
      <c r="F3712" s="2" t="s">
        <v>2510</v>
      </c>
      <c r="G3712" s="5">
        <v>-8</v>
      </c>
      <c r="H3712" s="5">
        <v>32.950000000000003</v>
      </c>
      <c r="I3712" s="5">
        <v>-263.60000000000002</v>
      </c>
      <c r="J3712" s="5">
        <v>-82517.399999999994</v>
      </c>
      <c r="K3712" s="5" t="str" cm="1">
        <f t="array" ref="K3712">_xlfn.LET(_xlpm.d,UPPER(TRIM(CLEAN(SUBSTITUTE(F3712,CHAR(160),"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3713" spans="2:11" x14ac:dyDescent="0.25">
      <c r="B3713" s="21">
        <v>46038</v>
      </c>
      <c r="C3713" s="2" t="s">
        <v>1</v>
      </c>
      <c r="D3713" s="2" t="s">
        <v>2133</v>
      </c>
      <c r="E3713" s="2" t="s">
        <v>202</v>
      </c>
      <c r="F3713" s="2" t="s">
        <v>2456</v>
      </c>
      <c r="G3713" s="5">
        <v>-32</v>
      </c>
      <c r="H3713" s="5">
        <v>33.5</v>
      </c>
      <c r="I3713" s="5">
        <v>-1072</v>
      </c>
      <c r="J3713" s="5">
        <v>-83589.399999999994</v>
      </c>
      <c r="K3713" s="5" t="str" cm="1">
        <f t="array" ref="K3713">_xlfn.LET(_xlpm.d,UPPER(TRIM(CLEAN(SUBSTITUTE(F3713,CHAR(160),"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14" spans="2:11" x14ac:dyDescent="0.25">
      <c r="B3714" s="21">
        <v>46038</v>
      </c>
      <c r="C3714" s="2" t="s">
        <v>1</v>
      </c>
      <c r="D3714" s="2" t="s">
        <v>282</v>
      </c>
      <c r="E3714" s="2" t="s">
        <v>24</v>
      </c>
      <c r="F3714" s="2" t="s">
        <v>2456</v>
      </c>
      <c r="G3714" s="5">
        <v>-38</v>
      </c>
      <c r="H3714" s="5">
        <v>33.5</v>
      </c>
      <c r="I3714" s="5">
        <v>-1273</v>
      </c>
      <c r="J3714" s="5">
        <v>-84862.399999999994</v>
      </c>
      <c r="K3714" s="5" t="str" cm="1">
        <f t="array" ref="K3714">_xlfn.LET(_xlpm.d,UPPER(TRIM(CLEAN(SUBSTITUTE(F3714,CHAR(160),"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15" spans="2:11" x14ac:dyDescent="0.25">
      <c r="B3715" s="21">
        <v>46038</v>
      </c>
      <c r="C3715" s="2" t="s">
        <v>1</v>
      </c>
      <c r="D3715" s="2" t="s">
        <v>90</v>
      </c>
      <c r="E3715" s="2" t="s">
        <v>82</v>
      </c>
      <c r="F3715" s="2" t="s">
        <v>2456</v>
      </c>
      <c r="G3715" s="5">
        <v>-8</v>
      </c>
      <c r="H3715" s="5">
        <v>33.5</v>
      </c>
      <c r="I3715" s="5">
        <v>-268</v>
      </c>
      <c r="J3715" s="5">
        <v>-85130.4</v>
      </c>
      <c r="K3715" s="5" t="str" cm="1">
        <f t="array" ref="K3715">_xlfn.LET(_xlpm.d,UPPER(TRIM(CLEAN(SUBSTITUTE(F3715,CHAR(160),"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16" spans="2:11" x14ac:dyDescent="0.25">
      <c r="B3716" s="21">
        <v>46042</v>
      </c>
      <c r="C3716" s="2" t="s">
        <v>1</v>
      </c>
      <c r="D3716" s="2" t="s">
        <v>1234</v>
      </c>
      <c r="E3716" s="2" t="s">
        <v>446</v>
      </c>
      <c r="F3716" s="2" t="s">
        <v>2456</v>
      </c>
      <c r="G3716" s="5">
        <v>-2</v>
      </c>
      <c r="H3716" s="5">
        <v>33.5</v>
      </c>
      <c r="I3716" s="5">
        <v>-67</v>
      </c>
      <c r="J3716" s="5">
        <v>-85197.4</v>
      </c>
      <c r="K3716" s="5" t="str" cm="1">
        <f t="array" ref="K3716">_xlfn.LET(_xlpm.d,UPPER(TRIM(CLEAN(SUBSTITUTE(F3716,CHAR(160),"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17" spans="2:11" x14ac:dyDescent="0.25">
      <c r="B3717" s="21">
        <v>46042</v>
      </c>
      <c r="C3717" s="2" t="s">
        <v>1</v>
      </c>
      <c r="D3717" s="2" t="s">
        <v>1237</v>
      </c>
      <c r="E3717" s="2" t="s">
        <v>60</v>
      </c>
      <c r="F3717" s="2" t="s">
        <v>2456</v>
      </c>
      <c r="G3717" s="5">
        <v>-25</v>
      </c>
      <c r="H3717" s="5">
        <v>33.5</v>
      </c>
      <c r="I3717" s="5">
        <v>-837.5</v>
      </c>
      <c r="J3717" s="5">
        <v>-86034.9</v>
      </c>
      <c r="K3717" s="5" t="str" cm="1">
        <f t="array" ref="K3717">_xlfn.LET(_xlpm.d,UPPER(TRIM(CLEAN(SUBSTITUTE(F3717,CHAR(160),"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18" spans="2:11" x14ac:dyDescent="0.25">
      <c r="B3718" s="21">
        <v>46043</v>
      </c>
      <c r="C3718" s="2" t="s">
        <v>1</v>
      </c>
      <c r="D3718" s="2" t="s">
        <v>2135</v>
      </c>
      <c r="E3718" s="2" t="s">
        <v>244</v>
      </c>
      <c r="F3718" s="2" t="s">
        <v>2456</v>
      </c>
      <c r="G3718" s="5">
        <v>-3</v>
      </c>
      <c r="H3718" s="5">
        <v>33.5</v>
      </c>
      <c r="I3718" s="5">
        <v>-100.5</v>
      </c>
      <c r="J3718" s="5">
        <v>-86135.4</v>
      </c>
      <c r="K3718" s="5" t="str" cm="1">
        <f t="array" ref="K3718">_xlfn.LET(_xlpm.d,UPPER(TRIM(CLEAN(SUBSTITUTE(F3718,CHAR(160),"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19" spans="2:11" x14ac:dyDescent="0.25">
      <c r="B3719" s="21">
        <v>46044</v>
      </c>
      <c r="C3719" s="2" t="s">
        <v>1</v>
      </c>
      <c r="D3719" s="2" t="s">
        <v>2137</v>
      </c>
      <c r="E3719" s="2" t="s">
        <v>163</v>
      </c>
      <c r="F3719" s="2" t="s">
        <v>2456</v>
      </c>
      <c r="G3719" s="5">
        <v>-41</v>
      </c>
      <c r="H3719" s="5">
        <v>33.5</v>
      </c>
      <c r="I3719" s="5">
        <v>-1373.5</v>
      </c>
      <c r="J3719" s="5">
        <v>-87508.9</v>
      </c>
      <c r="K3719" s="5" t="str" cm="1">
        <f t="array" ref="K3719">_xlfn.LET(_xlpm.d,UPPER(TRIM(CLEAN(SUBSTITUTE(F3719,CHAR(160),"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20" spans="2:11" x14ac:dyDescent="0.25">
      <c r="B3720" s="21">
        <v>46044</v>
      </c>
      <c r="C3720" s="2" t="s">
        <v>1</v>
      </c>
      <c r="D3720" s="2" t="s">
        <v>2511</v>
      </c>
      <c r="E3720" s="2" t="s">
        <v>68</v>
      </c>
      <c r="F3720" s="2" t="s">
        <v>2456</v>
      </c>
      <c r="G3720" s="5">
        <v>-4</v>
      </c>
      <c r="H3720" s="5">
        <v>33.5</v>
      </c>
      <c r="I3720" s="5">
        <v>-134</v>
      </c>
      <c r="J3720" s="5">
        <v>-87642.9</v>
      </c>
      <c r="K3720" s="5" t="str" cm="1">
        <f t="array" ref="K3720">_xlfn.LET(_xlpm.d,UPPER(TRIM(CLEAN(SUBSTITUTE(F3720,CHAR(160),"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21" spans="2:11" x14ac:dyDescent="0.25">
      <c r="B3721" s="21">
        <v>46045</v>
      </c>
      <c r="C3721" s="2" t="s">
        <v>1</v>
      </c>
      <c r="D3721" s="2" t="s">
        <v>1244</v>
      </c>
      <c r="E3721" s="2" t="s">
        <v>1245</v>
      </c>
      <c r="F3721" s="2" t="s">
        <v>2455</v>
      </c>
      <c r="G3721" s="5">
        <v>-52</v>
      </c>
      <c r="H3721" s="5">
        <v>32.950000000000003</v>
      </c>
      <c r="I3721" s="5">
        <v>-1713.4</v>
      </c>
      <c r="J3721" s="5">
        <v>-89356.299999999988</v>
      </c>
      <c r="K3721" s="5" t="str" cm="1">
        <f t="array" ref="K3721">_xlfn.LET(_xlpm.d,UPPER(TRIM(CLEAN(SUBSTITUTE(F3721,CHAR(160),"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22" spans="2:11" x14ac:dyDescent="0.25">
      <c r="B3722" s="21">
        <v>46045</v>
      </c>
      <c r="C3722" s="2" t="s">
        <v>1</v>
      </c>
      <c r="D3722" s="2" t="s">
        <v>2138</v>
      </c>
      <c r="E3722" s="2" t="s">
        <v>1130</v>
      </c>
      <c r="F3722" s="2" t="s">
        <v>2456</v>
      </c>
      <c r="G3722" s="5">
        <v>-10</v>
      </c>
      <c r="H3722" s="5">
        <v>33.5</v>
      </c>
      <c r="I3722" s="5">
        <v>-335</v>
      </c>
      <c r="J3722" s="5">
        <v>-89691.299999999988</v>
      </c>
      <c r="K3722" s="5" t="str" cm="1">
        <f t="array" ref="K3722">_xlfn.LET(_xlpm.d,UPPER(TRIM(CLEAN(SUBSTITUTE(F3722,CHAR(160),"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23" spans="2:11" x14ac:dyDescent="0.25">
      <c r="B3723" s="21">
        <v>46045</v>
      </c>
      <c r="C3723" s="2" t="s">
        <v>1</v>
      </c>
      <c r="D3723" s="2" t="s">
        <v>2512</v>
      </c>
      <c r="E3723" s="2" t="s">
        <v>95</v>
      </c>
      <c r="F3723" s="2" t="s">
        <v>2456</v>
      </c>
      <c r="G3723" s="5">
        <v>-7</v>
      </c>
      <c r="H3723" s="5">
        <v>33.5</v>
      </c>
      <c r="I3723" s="5">
        <v>-234.5</v>
      </c>
      <c r="J3723" s="5">
        <v>-89925.799999999988</v>
      </c>
      <c r="K3723" s="5" t="str" cm="1">
        <f t="array" ref="K3723">_xlfn.LET(_xlpm.d,UPPER(TRIM(CLEAN(SUBSTITUTE(F3723,CHAR(160),"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24" spans="2:11" x14ac:dyDescent="0.25">
      <c r="B3724" s="21">
        <v>46045</v>
      </c>
      <c r="C3724" s="2" t="s">
        <v>1</v>
      </c>
      <c r="D3724" s="2" t="s">
        <v>511</v>
      </c>
      <c r="E3724" s="2" t="s">
        <v>76</v>
      </c>
      <c r="F3724" s="2" t="s">
        <v>2456</v>
      </c>
      <c r="G3724" s="5">
        <v>-19</v>
      </c>
      <c r="H3724" s="5">
        <v>33.5</v>
      </c>
      <c r="I3724" s="5">
        <v>-636.5</v>
      </c>
      <c r="J3724" s="5">
        <v>-90562.299999999988</v>
      </c>
      <c r="K3724" s="5" t="str" cm="1">
        <f t="array" ref="K3724">_xlfn.LET(_xlpm.d,UPPER(TRIM(CLEAN(SUBSTITUTE(F3724,CHAR(160),"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25" spans="2:11" x14ac:dyDescent="0.25">
      <c r="B3725" s="21">
        <v>46045</v>
      </c>
      <c r="C3725" s="2" t="s">
        <v>1</v>
      </c>
      <c r="D3725" s="2" t="s">
        <v>588</v>
      </c>
      <c r="E3725" s="2" t="s">
        <v>62</v>
      </c>
      <c r="F3725" s="2" t="s">
        <v>2456</v>
      </c>
      <c r="G3725" s="5">
        <v>-12</v>
      </c>
      <c r="H3725" s="5">
        <v>33.5</v>
      </c>
      <c r="I3725" s="5">
        <v>-402</v>
      </c>
      <c r="J3725" s="5">
        <v>-90964.299999999988</v>
      </c>
      <c r="K3725" s="5" t="str" cm="1">
        <f t="array" ref="K3725">_xlfn.LET(_xlpm.d,UPPER(TRIM(CLEAN(SUBSTITUTE(F3725,CHAR(160),"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26" spans="2:11" x14ac:dyDescent="0.25">
      <c r="B3726" s="21">
        <v>46045</v>
      </c>
      <c r="C3726" s="2" t="s">
        <v>1</v>
      </c>
      <c r="D3726" s="2" t="s">
        <v>2513</v>
      </c>
      <c r="E3726" s="2" t="s">
        <v>9</v>
      </c>
      <c r="F3726" s="2" t="s">
        <v>2456</v>
      </c>
      <c r="G3726" s="5">
        <v>-25</v>
      </c>
      <c r="H3726" s="5">
        <v>33.5</v>
      </c>
      <c r="I3726" s="5">
        <v>-837.5</v>
      </c>
      <c r="J3726" s="5">
        <v>-91801.799999999988</v>
      </c>
      <c r="K3726" s="5" t="str" cm="1">
        <f t="array" ref="K3726">_xlfn.LET(_xlpm.d,UPPER(TRIM(CLEAN(SUBSTITUTE(F3726,CHAR(160),"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27" spans="2:11" x14ac:dyDescent="0.25">
      <c r="B3727" s="21">
        <v>46049</v>
      </c>
      <c r="C3727" s="2" t="s">
        <v>1</v>
      </c>
      <c r="D3727" s="2" t="s">
        <v>2143</v>
      </c>
      <c r="E3727" s="2" t="s">
        <v>9</v>
      </c>
      <c r="F3727" s="2" t="s">
        <v>2456</v>
      </c>
      <c r="G3727" s="5">
        <v>-1</v>
      </c>
      <c r="H3727" s="5">
        <v>33.5</v>
      </c>
      <c r="I3727" s="5">
        <v>-33.5</v>
      </c>
      <c r="J3727" s="5">
        <v>-91835.299999999988</v>
      </c>
      <c r="K3727" s="5" t="str" cm="1">
        <f t="array" ref="K3727">_xlfn.LET(_xlpm.d,UPPER(TRIM(CLEAN(SUBSTITUTE(F3727,CHAR(160),"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28" spans="2:11" x14ac:dyDescent="0.25">
      <c r="B3728" s="21">
        <v>46049</v>
      </c>
      <c r="C3728" s="2" t="s">
        <v>1</v>
      </c>
      <c r="D3728" s="2" t="s">
        <v>91</v>
      </c>
      <c r="E3728" s="2" t="s">
        <v>92</v>
      </c>
      <c r="F3728" s="2" t="s">
        <v>2456</v>
      </c>
      <c r="G3728" s="5">
        <v>-12</v>
      </c>
      <c r="H3728" s="5">
        <v>33.5</v>
      </c>
      <c r="I3728" s="5">
        <v>-402</v>
      </c>
      <c r="J3728" s="5">
        <v>-92237.299999999988</v>
      </c>
      <c r="K3728" s="5" t="str" cm="1">
        <f t="array" ref="K3728">_xlfn.LET(_xlpm.d,UPPER(TRIM(CLEAN(SUBSTITUTE(F3728,CHAR(160),"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29" spans="2:11" x14ac:dyDescent="0.25">
      <c r="B3729" s="21">
        <v>46049</v>
      </c>
      <c r="C3729" s="2" t="s">
        <v>1</v>
      </c>
      <c r="D3729" s="2" t="s">
        <v>30</v>
      </c>
      <c r="E3729" s="2" t="s">
        <v>29</v>
      </c>
      <c r="F3729" s="2" t="s">
        <v>2456</v>
      </c>
      <c r="G3729" s="5">
        <v>-1</v>
      </c>
      <c r="H3729" s="5">
        <v>33.5</v>
      </c>
      <c r="I3729" s="5">
        <v>-33.5</v>
      </c>
      <c r="J3729" s="5">
        <v>-92270.799999999988</v>
      </c>
      <c r="K3729" s="5" t="str" cm="1">
        <f t="array" ref="K3729">_xlfn.LET(_xlpm.d,UPPER(TRIM(CLEAN(SUBSTITUTE(F3729,CHAR(160),"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30" spans="2:11" x14ac:dyDescent="0.25">
      <c r="B3730" s="21">
        <v>46049</v>
      </c>
      <c r="C3730" s="2" t="s">
        <v>1</v>
      </c>
      <c r="D3730" s="2" t="s">
        <v>1249</v>
      </c>
      <c r="E3730" s="2" t="s">
        <v>148</v>
      </c>
      <c r="F3730" s="2" t="s">
        <v>2456</v>
      </c>
      <c r="G3730" s="5">
        <v>-3</v>
      </c>
      <c r="H3730" s="5">
        <v>33.5</v>
      </c>
      <c r="I3730" s="5">
        <v>-100.5</v>
      </c>
      <c r="J3730" s="5">
        <v>-92371.299999999988</v>
      </c>
      <c r="K3730" s="5" t="str" cm="1">
        <f t="array" ref="K3730">_xlfn.LET(_xlpm.d,UPPER(TRIM(CLEAN(SUBSTITUTE(F3730,CHAR(160),"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31" spans="2:11" x14ac:dyDescent="0.25">
      <c r="B3731" s="21">
        <v>46049</v>
      </c>
      <c r="C3731" s="2" t="s">
        <v>1</v>
      </c>
      <c r="D3731" s="2" t="s">
        <v>2144</v>
      </c>
      <c r="E3731" s="2" t="s">
        <v>403</v>
      </c>
      <c r="F3731" s="2" t="s">
        <v>2456</v>
      </c>
      <c r="G3731" s="5">
        <v>-3</v>
      </c>
      <c r="H3731" s="5">
        <v>33.5</v>
      </c>
      <c r="I3731" s="5">
        <v>-100.5</v>
      </c>
      <c r="J3731" s="5">
        <v>-92471.799999999988</v>
      </c>
      <c r="K3731" s="5" t="str" cm="1">
        <f t="array" ref="K3731">_xlfn.LET(_xlpm.d,UPPER(TRIM(CLEAN(SUBSTITUTE(F3731,CHAR(160),"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32" spans="2:11" x14ac:dyDescent="0.25">
      <c r="B3732" s="21">
        <v>46051</v>
      </c>
      <c r="C3732" s="2" t="s">
        <v>1</v>
      </c>
      <c r="D3732" s="2" t="s">
        <v>512</v>
      </c>
      <c r="E3732" s="2" t="s">
        <v>19</v>
      </c>
      <c r="F3732" s="2" t="s">
        <v>2456</v>
      </c>
      <c r="G3732" s="5">
        <v>-22</v>
      </c>
      <c r="H3732" s="5">
        <v>33.5</v>
      </c>
      <c r="I3732" s="5">
        <v>-737</v>
      </c>
      <c r="J3732" s="5">
        <v>-93208.799999999988</v>
      </c>
      <c r="K3732" s="5" t="str" cm="1">
        <f t="array" ref="K3732">_xlfn.LET(_xlpm.d,UPPER(TRIM(CLEAN(SUBSTITUTE(F3732,CHAR(160),"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33" spans="2:11" x14ac:dyDescent="0.25">
      <c r="B3733" s="21">
        <v>46051</v>
      </c>
      <c r="C3733" s="2" t="s">
        <v>1</v>
      </c>
      <c r="D3733" s="2" t="s">
        <v>2151</v>
      </c>
      <c r="E3733" s="2" t="s">
        <v>68</v>
      </c>
      <c r="F3733" s="2" t="s">
        <v>2456</v>
      </c>
      <c r="G3733" s="5">
        <v>-4</v>
      </c>
      <c r="H3733" s="5">
        <v>33.5</v>
      </c>
      <c r="I3733" s="5">
        <v>-134</v>
      </c>
      <c r="J3733" s="5">
        <v>-93342.799999999988</v>
      </c>
      <c r="K3733" s="5" t="str" cm="1">
        <f t="array" ref="K3733">_xlfn.LET(_xlpm.d,UPPER(TRIM(CLEAN(SUBSTITUTE(F3733,CHAR(160),"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34" spans="2:11" x14ac:dyDescent="0.25">
      <c r="B3734" s="21">
        <v>46052</v>
      </c>
      <c r="C3734" s="2" t="s">
        <v>1</v>
      </c>
      <c r="D3734" s="2" t="s">
        <v>2155</v>
      </c>
      <c r="E3734" s="2" t="s">
        <v>202</v>
      </c>
      <c r="F3734" s="2" t="s">
        <v>2456</v>
      </c>
      <c r="G3734" s="5">
        <v>-5</v>
      </c>
      <c r="H3734" s="5">
        <v>33.5</v>
      </c>
      <c r="I3734" s="5">
        <v>-167.5</v>
      </c>
      <c r="J3734" s="5">
        <v>-93510.299999999988</v>
      </c>
      <c r="K3734" s="5" t="str" cm="1">
        <f t="array" ref="K3734">_xlfn.LET(_xlpm.d,UPPER(TRIM(CLEAN(SUBSTITUTE(F3734,CHAR(160),"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35" spans="2:11" x14ac:dyDescent="0.25">
      <c r="B3735" s="21">
        <v>46053</v>
      </c>
      <c r="C3735" s="2" t="s">
        <v>1</v>
      </c>
      <c r="D3735" s="2" t="s">
        <v>2156</v>
      </c>
      <c r="E3735" s="2" t="s">
        <v>143</v>
      </c>
      <c r="F3735" s="2" t="s">
        <v>2514</v>
      </c>
      <c r="G3735" s="5">
        <v>-2</v>
      </c>
      <c r="H3735" s="5">
        <v>38.799999999999997</v>
      </c>
      <c r="I3735" s="5">
        <v>-77.599999999999994</v>
      </c>
      <c r="J3735" s="5">
        <v>-93587.9</v>
      </c>
      <c r="K3735" s="5" t="str" cm="1">
        <f t="array" ref="K3735">_xlfn.LET(_xlpm.d,UPPER(TRIM(CLEAN(SUBSTITUTE(F3735,CHAR(160),"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3736" spans="2:11" x14ac:dyDescent="0.25">
      <c r="B3736" s="21">
        <v>46056</v>
      </c>
      <c r="C3736" s="2" t="s">
        <v>1</v>
      </c>
      <c r="D3736" s="2" t="s">
        <v>513</v>
      </c>
      <c r="E3736" s="2" t="s">
        <v>49</v>
      </c>
      <c r="F3736" s="2" t="s">
        <v>2456</v>
      </c>
      <c r="G3736" s="5">
        <v>-72</v>
      </c>
      <c r="H3736" s="5">
        <v>33.5</v>
      </c>
      <c r="I3736" s="5">
        <v>-2412</v>
      </c>
      <c r="J3736" s="5">
        <v>-95999.9</v>
      </c>
      <c r="K3736" s="5" t="str" cm="1">
        <f t="array" ref="K3736">_xlfn.LET(_xlpm.d,UPPER(TRIM(CLEAN(SUBSTITUTE(F3736,CHAR(160),"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37" spans="2:11" x14ac:dyDescent="0.25">
      <c r="B3737" s="21">
        <v>46056</v>
      </c>
      <c r="C3737" s="2" t="s">
        <v>1</v>
      </c>
      <c r="D3737" s="2" t="s">
        <v>1255</v>
      </c>
      <c r="E3737" s="2" t="s">
        <v>27</v>
      </c>
      <c r="F3737" s="2" t="s">
        <v>2456</v>
      </c>
      <c r="G3737" s="5">
        <v>-6</v>
      </c>
      <c r="H3737" s="5">
        <v>33.5</v>
      </c>
      <c r="I3737" s="5">
        <v>-201</v>
      </c>
      <c r="J3737" s="5">
        <v>-96200.9</v>
      </c>
      <c r="K3737" s="5" t="str" cm="1">
        <f t="array" ref="K3737">_xlfn.LET(_xlpm.d,UPPER(TRIM(CLEAN(SUBSTITUTE(F3737,CHAR(160),"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38" spans="2:11" x14ac:dyDescent="0.25">
      <c r="B3738" s="21">
        <v>46056</v>
      </c>
      <c r="C3738" s="2" t="s">
        <v>1</v>
      </c>
      <c r="D3738" s="2" t="s">
        <v>615</v>
      </c>
      <c r="E3738" s="2" t="s">
        <v>92</v>
      </c>
      <c r="F3738" s="2" t="s">
        <v>2456</v>
      </c>
      <c r="G3738" s="5">
        <v>-10</v>
      </c>
      <c r="H3738" s="5">
        <v>33.5</v>
      </c>
      <c r="I3738" s="5">
        <v>-335</v>
      </c>
      <c r="J3738" s="5">
        <v>-96535.9</v>
      </c>
      <c r="K3738" s="5" t="str" cm="1">
        <f t="array" ref="K3738">_xlfn.LET(_xlpm.d,UPPER(TRIM(CLEAN(SUBSTITUTE(F3738,CHAR(160),"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39" spans="2:11" x14ac:dyDescent="0.25">
      <c r="B3739" s="21">
        <v>46057</v>
      </c>
      <c r="C3739" s="2" t="s">
        <v>1</v>
      </c>
      <c r="D3739" s="2" t="s">
        <v>2160</v>
      </c>
      <c r="E3739" s="2" t="s">
        <v>829</v>
      </c>
      <c r="F3739" s="2" t="s">
        <v>2489</v>
      </c>
      <c r="G3739" s="5">
        <v>-20</v>
      </c>
      <c r="H3739" s="5">
        <v>33.5</v>
      </c>
      <c r="I3739" s="5">
        <v>-670</v>
      </c>
      <c r="J3739" s="5">
        <v>-97205.9</v>
      </c>
      <c r="K3739" s="5" t="str" cm="1">
        <f t="array" ref="K3739">_xlfn.LET(_xlpm.d,UPPER(TRIM(CLEAN(SUBSTITUTE(F3739,CHAR(160),"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40" spans="2:11" x14ac:dyDescent="0.25">
      <c r="B3740" s="21">
        <v>46057</v>
      </c>
      <c r="C3740" s="2" t="s">
        <v>1</v>
      </c>
      <c r="D3740" s="2" t="s">
        <v>96</v>
      </c>
      <c r="E3740" s="2" t="s">
        <v>97</v>
      </c>
      <c r="F3740" s="2" t="s">
        <v>2456</v>
      </c>
      <c r="G3740" s="5">
        <v>-49</v>
      </c>
      <c r="H3740" s="5">
        <v>33.5</v>
      </c>
      <c r="I3740" s="5">
        <v>-1641.5</v>
      </c>
      <c r="J3740" s="5">
        <v>-98847.4</v>
      </c>
      <c r="K3740" s="5" t="str" cm="1">
        <f t="array" ref="K3740">_xlfn.LET(_xlpm.d,UPPER(TRIM(CLEAN(SUBSTITUTE(F3740,CHAR(160),"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41" spans="2:11" x14ac:dyDescent="0.25">
      <c r="B3741" s="21">
        <v>46058</v>
      </c>
      <c r="C3741" s="2" t="s">
        <v>1</v>
      </c>
      <c r="D3741" s="2" t="s">
        <v>1256</v>
      </c>
      <c r="E3741" s="2" t="s">
        <v>202</v>
      </c>
      <c r="F3741" s="2" t="s">
        <v>2456</v>
      </c>
      <c r="G3741" s="5">
        <v>-4</v>
      </c>
      <c r="H3741" s="5">
        <v>33.5</v>
      </c>
      <c r="I3741" s="5">
        <v>-134</v>
      </c>
      <c r="J3741" s="5">
        <v>-98981.4</v>
      </c>
      <c r="K3741" s="5" t="str" cm="1">
        <f t="array" ref="K3741">_xlfn.LET(_xlpm.d,UPPER(TRIM(CLEAN(SUBSTITUTE(F3741,CHAR(160),"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42" spans="2:11" x14ac:dyDescent="0.25">
      <c r="B3742" s="21">
        <v>46058</v>
      </c>
      <c r="C3742" s="2" t="s">
        <v>1</v>
      </c>
      <c r="D3742" s="2" t="s">
        <v>2163</v>
      </c>
      <c r="E3742" s="2" t="s">
        <v>163</v>
      </c>
      <c r="F3742" s="2" t="s">
        <v>2456</v>
      </c>
      <c r="G3742" s="5">
        <v>-30</v>
      </c>
      <c r="H3742" s="5">
        <v>33.5</v>
      </c>
      <c r="I3742" s="5">
        <v>-1005</v>
      </c>
      <c r="J3742" s="5">
        <v>-99986.4</v>
      </c>
      <c r="K3742" s="5" t="str" cm="1">
        <f t="array" ref="K3742">_xlfn.LET(_xlpm.d,UPPER(TRIM(CLEAN(SUBSTITUTE(F3742,CHAR(160),"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43" spans="2:11" x14ac:dyDescent="0.25">
      <c r="B3743" s="21">
        <v>46059</v>
      </c>
      <c r="C3743" s="2" t="s">
        <v>1</v>
      </c>
      <c r="D3743" s="2" t="s">
        <v>2170</v>
      </c>
      <c r="E3743" s="2" t="s">
        <v>72</v>
      </c>
      <c r="F3743" s="2" t="s">
        <v>2456</v>
      </c>
      <c r="G3743" s="5">
        <v>-2</v>
      </c>
      <c r="H3743" s="5">
        <v>33.5</v>
      </c>
      <c r="I3743" s="5">
        <v>-67</v>
      </c>
      <c r="J3743" s="5">
        <v>-100053.4</v>
      </c>
      <c r="K3743" s="5" t="str" cm="1">
        <f t="array" ref="K3743">_xlfn.LET(_xlpm.d,UPPER(TRIM(CLEAN(SUBSTITUTE(F3743,CHAR(160),"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44" spans="2:11" x14ac:dyDescent="0.25">
      <c r="B3744" s="21">
        <v>46062</v>
      </c>
      <c r="C3744" s="2" t="s">
        <v>1</v>
      </c>
      <c r="D3744" s="2" t="s">
        <v>2515</v>
      </c>
      <c r="E3744" s="2" t="s">
        <v>68</v>
      </c>
      <c r="F3744" s="2" t="s">
        <v>2456</v>
      </c>
      <c r="G3744" s="5">
        <v>-9</v>
      </c>
      <c r="H3744" s="5">
        <v>33.5</v>
      </c>
      <c r="I3744" s="5">
        <v>-301.5</v>
      </c>
      <c r="J3744" s="5">
        <v>-100354.9</v>
      </c>
      <c r="K3744" s="5" t="str" cm="1">
        <f t="array" ref="K3744">_xlfn.LET(_xlpm.d,UPPER(TRIM(CLEAN(SUBSTITUTE(F3744,CHAR(160),"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45" spans="2:11" x14ac:dyDescent="0.25">
      <c r="B3745" s="21">
        <v>46063</v>
      </c>
      <c r="C3745" s="2" t="s">
        <v>1</v>
      </c>
      <c r="D3745" s="2" t="s">
        <v>592</v>
      </c>
      <c r="E3745" s="2" t="s">
        <v>159</v>
      </c>
      <c r="F3745" s="2" t="s">
        <v>2456</v>
      </c>
      <c r="G3745" s="5">
        <v>-3</v>
      </c>
      <c r="H3745" s="5">
        <v>33.5</v>
      </c>
      <c r="I3745" s="5">
        <v>-100.5</v>
      </c>
      <c r="J3745" s="5">
        <v>-100455.4</v>
      </c>
      <c r="K3745" s="5" t="str" cm="1">
        <f t="array" ref="K3745">_xlfn.LET(_xlpm.d,UPPER(TRIM(CLEAN(SUBSTITUTE(F3745,CHAR(160),"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46" spans="2:11" x14ac:dyDescent="0.25">
      <c r="B3746" s="21">
        <v>46065</v>
      </c>
      <c r="C3746" s="2" t="s">
        <v>1</v>
      </c>
      <c r="D3746" s="2" t="s">
        <v>101</v>
      </c>
      <c r="E3746" s="2" t="s">
        <v>74</v>
      </c>
      <c r="F3746" s="2" t="s">
        <v>2456</v>
      </c>
      <c r="G3746" s="5">
        <v>-40</v>
      </c>
      <c r="H3746" s="5">
        <v>33.5</v>
      </c>
      <c r="I3746" s="5">
        <v>-1340</v>
      </c>
      <c r="J3746" s="5">
        <v>-101795.4</v>
      </c>
      <c r="K3746" s="5" t="str" cm="1">
        <f t="array" ref="K3746">_xlfn.LET(_xlpm.d,UPPER(TRIM(CLEAN(SUBSTITUTE(F3746,CHAR(160),"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47" spans="2:11" x14ac:dyDescent="0.25">
      <c r="B3747" s="21">
        <v>46065</v>
      </c>
      <c r="C3747" s="2" t="s">
        <v>1</v>
      </c>
      <c r="D3747" s="2" t="s">
        <v>515</v>
      </c>
      <c r="E3747" s="2" t="s">
        <v>129</v>
      </c>
      <c r="F3747" s="2" t="s">
        <v>2456</v>
      </c>
      <c r="G3747" s="5">
        <v>-5</v>
      </c>
      <c r="H3747" s="5">
        <v>33.5</v>
      </c>
      <c r="I3747" s="5">
        <v>-167.5</v>
      </c>
      <c r="J3747" s="5">
        <v>-101962.9</v>
      </c>
      <c r="K3747" s="5" t="str" cm="1">
        <f t="array" ref="K3747">_xlfn.LET(_xlpm.d,UPPER(TRIM(CLEAN(SUBSTITUTE(F3747,CHAR(160),"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48" spans="2:11" x14ac:dyDescent="0.25">
      <c r="B3748" s="21">
        <v>46066</v>
      </c>
      <c r="C3748" s="2" t="s">
        <v>1</v>
      </c>
      <c r="D3748" s="2" t="s">
        <v>2184</v>
      </c>
      <c r="E3748" s="2" t="s">
        <v>244</v>
      </c>
      <c r="F3748" s="2" t="s">
        <v>2456</v>
      </c>
      <c r="G3748" s="5">
        <v>-16</v>
      </c>
      <c r="H3748" s="5">
        <v>33.5</v>
      </c>
      <c r="I3748" s="5">
        <v>-536</v>
      </c>
      <c r="J3748" s="5">
        <v>-102498.9</v>
      </c>
      <c r="K3748" s="5" t="str" cm="1">
        <f t="array" ref="K3748">_xlfn.LET(_xlpm.d,UPPER(TRIM(CLEAN(SUBSTITUTE(F3748,CHAR(160),"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49" spans="2:11" x14ac:dyDescent="0.25">
      <c r="B3749" s="21">
        <v>46066</v>
      </c>
      <c r="C3749" s="2" t="s">
        <v>1</v>
      </c>
      <c r="D3749" s="2" t="s">
        <v>1265</v>
      </c>
      <c r="E3749" s="2" t="s">
        <v>72</v>
      </c>
      <c r="F3749" s="2" t="s">
        <v>2456</v>
      </c>
      <c r="G3749" s="5">
        <v>-9</v>
      </c>
      <c r="H3749" s="5">
        <v>33.5</v>
      </c>
      <c r="I3749" s="5">
        <v>-301.5</v>
      </c>
      <c r="J3749" s="5">
        <v>-102800.4</v>
      </c>
      <c r="K3749" s="5" t="str" cm="1">
        <f t="array" ref="K3749">_xlfn.LET(_xlpm.d,UPPER(TRIM(CLEAN(SUBSTITUTE(F3749,CHAR(160),"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50" spans="2:11" x14ac:dyDescent="0.25">
      <c r="B3750" s="21">
        <v>46069</v>
      </c>
      <c r="C3750" s="2" t="s">
        <v>1</v>
      </c>
      <c r="D3750" s="2" t="s">
        <v>104</v>
      </c>
      <c r="E3750" s="2" t="s">
        <v>53</v>
      </c>
      <c r="F3750" s="2" t="s">
        <v>2456</v>
      </c>
      <c r="G3750" s="5">
        <v>-4</v>
      </c>
      <c r="H3750" s="5">
        <v>33.5</v>
      </c>
      <c r="I3750" s="5">
        <v>-134</v>
      </c>
      <c r="J3750" s="5">
        <v>-102934.39999999999</v>
      </c>
      <c r="K3750" s="5" t="str" cm="1">
        <f t="array" ref="K3750">_xlfn.LET(_xlpm.d,UPPER(TRIM(CLEAN(SUBSTITUTE(F3750,CHAR(160),"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51" spans="2:11" x14ac:dyDescent="0.25">
      <c r="B3751" s="21">
        <v>46070</v>
      </c>
      <c r="C3751" s="2" t="s">
        <v>1</v>
      </c>
      <c r="D3751" s="2" t="s">
        <v>1269</v>
      </c>
      <c r="E3751" s="2" t="s">
        <v>153</v>
      </c>
      <c r="F3751" s="2" t="s">
        <v>2456</v>
      </c>
      <c r="G3751" s="5">
        <v>-39</v>
      </c>
      <c r="H3751" s="5">
        <v>33.5</v>
      </c>
      <c r="I3751" s="5">
        <v>-1306.5</v>
      </c>
      <c r="J3751" s="5">
        <v>-104240.9</v>
      </c>
      <c r="K3751" s="5" t="str" cm="1">
        <f t="array" ref="K3751">_xlfn.LET(_xlpm.d,UPPER(TRIM(CLEAN(SUBSTITUTE(F3751,CHAR(160),"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52" spans="2:11" x14ac:dyDescent="0.25">
      <c r="B3752" s="21">
        <v>46071</v>
      </c>
      <c r="C3752" s="2" t="s">
        <v>1</v>
      </c>
      <c r="D3752" s="2" t="s">
        <v>2516</v>
      </c>
      <c r="E3752" s="2" t="s">
        <v>74</v>
      </c>
      <c r="F3752" s="2" t="s">
        <v>2456</v>
      </c>
      <c r="G3752" s="5">
        <v>-2</v>
      </c>
      <c r="H3752" s="5">
        <v>33.5</v>
      </c>
      <c r="I3752" s="5">
        <v>-67</v>
      </c>
      <c r="J3752" s="5">
        <v>-104307.9</v>
      </c>
      <c r="K3752" s="5" t="str" cm="1">
        <f t="array" ref="K3752">_xlfn.LET(_xlpm.d,UPPER(TRIM(CLEAN(SUBSTITUTE(F3752,CHAR(160),"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53" spans="2:11" x14ac:dyDescent="0.25">
      <c r="B3753" s="21">
        <v>46072</v>
      </c>
      <c r="C3753" s="2" t="s">
        <v>1</v>
      </c>
      <c r="D3753" s="2" t="s">
        <v>1270</v>
      </c>
      <c r="E3753" s="2" t="s">
        <v>465</v>
      </c>
      <c r="F3753" s="2" t="s">
        <v>2456</v>
      </c>
      <c r="G3753" s="5">
        <v>-3</v>
      </c>
      <c r="H3753" s="5">
        <v>33.5</v>
      </c>
      <c r="I3753" s="5">
        <v>-100.5</v>
      </c>
      <c r="J3753" s="5">
        <v>-104408.4</v>
      </c>
      <c r="K3753" s="5" t="str" cm="1">
        <f t="array" ref="K3753">_xlfn.LET(_xlpm.d,UPPER(TRIM(CLEAN(SUBSTITUTE(F3753,CHAR(160),"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54" spans="2:11" x14ac:dyDescent="0.25">
      <c r="B3754" s="21">
        <v>46072</v>
      </c>
      <c r="C3754" s="2" t="s">
        <v>1</v>
      </c>
      <c r="D3754" s="2" t="s">
        <v>2451</v>
      </c>
      <c r="E3754" s="2" t="s">
        <v>129</v>
      </c>
      <c r="F3754" s="2" t="s">
        <v>2456</v>
      </c>
      <c r="G3754" s="5">
        <v>-10</v>
      </c>
      <c r="H3754" s="5">
        <v>33.5</v>
      </c>
      <c r="I3754" s="5">
        <v>-335</v>
      </c>
      <c r="J3754" s="5">
        <v>-104743.4</v>
      </c>
      <c r="K3754" s="5" t="str" cm="1">
        <f t="array" ref="K3754">_xlfn.LET(_xlpm.d,UPPER(TRIM(CLEAN(SUBSTITUTE(F3754,CHAR(160),"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55" spans="2:11" x14ac:dyDescent="0.25">
      <c r="B3755" s="21">
        <v>46072</v>
      </c>
      <c r="C3755" s="2" t="s">
        <v>1</v>
      </c>
      <c r="D3755" s="2" t="s">
        <v>2198</v>
      </c>
      <c r="E3755" s="2" t="s">
        <v>68</v>
      </c>
      <c r="F3755" s="2" t="s">
        <v>2456</v>
      </c>
      <c r="G3755" s="5">
        <v>-25</v>
      </c>
      <c r="H3755" s="5">
        <v>33.5</v>
      </c>
      <c r="I3755" s="5">
        <v>-837.5</v>
      </c>
      <c r="J3755" s="5">
        <v>-105580.9</v>
      </c>
      <c r="K3755" s="5" t="str" cm="1">
        <f t="array" ref="K3755">_xlfn.LET(_xlpm.d,UPPER(TRIM(CLEAN(SUBSTITUTE(F3755,CHAR(160),"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56" spans="2:11" x14ac:dyDescent="0.25">
      <c r="B3756" s="21">
        <v>46073</v>
      </c>
      <c r="C3756" s="2" t="s">
        <v>1</v>
      </c>
      <c r="D3756" s="2" t="s">
        <v>2319</v>
      </c>
      <c r="E3756" s="2" t="s">
        <v>321</v>
      </c>
      <c r="F3756" s="2" t="s">
        <v>2517</v>
      </c>
      <c r="G3756" s="5">
        <v>-1</v>
      </c>
      <c r="H3756" s="5">
        <v>32.950000000000003</v>
      </c>
      <c r="I3756" s="5">
        <v>-32.950000000000003</v>
      </c>
      <c r="J3756" s="5">
        <v>-105613.84999999999</v>
      </c>
      <c r="K3756" s="5" t="str" cm="1">
        <f t="array" ref="K3756">_xlfn.LET(_xlpm.d,UPPER(TRIM(CLEAN(SUBSTITUTE(F3756,CHAR(160),"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57" spans="2:11" x14ac:dyDescent="0.25">
      <c r="B3757" s="21">
        <v>46073</v>
      </c>
      <c r="C3757" s="2" t="s">
        <v>1</v>
      </c>
      <c r="D3757" s="2" t="s">
        <v>2200</v>
      </c>
      <c r="E3757" s="2" t="s">
        <v>202</v>
      </c>
      <c r="F3757" s="2" t="s">
        <v>2456</v>
      </c>
      <c r="G3757" s="5">
        <v>-32</v>
      </c>
      <c r="H3757" s="5">
        <v>33.5</v>
      </c>
      <c r="I3757" s="5">
        <v>-1072</v>
      </c>
      <c r="J3757" s="5">
        <v>-106685.84999999999</v>
      </c>
      <c r="K3757" s="5" t="str" cm="1">
        <f t="array" ref="K3757">_xlfn.LET(_xlpm.d,UPPER(TRIM(CLEAN(SUBSTITUTE(F3757,CHAR(160),"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58" spans="2:11" x14ac:dyDescent="0.25">
      <c r="B3758" s="21">
        <v>46073</v>
      </c>
      <c r="C3758" s="2" t="s">
        <v>1</v>
      </c>
      <c r="D3758" s="2" t="s">
        <v>2202</v>
      </c>
      <c r="E3758" s="2" t="s">
        <v>24</v>
      </c>
      <c r="F3758" s="2" t="s">
        <v>2456</v>
      </c>
      <c r="G3758" s="5">
        <v>-2</v>
      </c>
      <c r="H3758" s="5">
        <v>33.5</v>
      </c>
      <c r="I3758" s="5">
        <v>-67</v>
      </c>
      <c r="J3758" s="5">
        <v>-106752.84999999999</v>
      </c>
      <c r="K3758" s="5" t="str" cm="1">
        <f t="array" ref="K3758">_xlfn.LET(_xlpm.d,UPPER(TRIM(CLEAN(SUBSTITUTE(F3758,CHAR(160),"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59" spans="2:11" x14ac:dyDescent="0.25">
      <c r="B3759" s="21">
        <v>46073</v>
      </c>
      <c r="C3759" s="2" t="s">
        <v>1</v>
      </c>
      <c r="D3759" s="2" t="s">
        <v>2203</v>
      </c>
      <c r="E3759" s="2" t="s">
        <v>9</v>
      </c>
      <c r="F3759" s="2" t="s">
        <v>2456</v>
      </c>
      <c r="G3759" s="5">
        <v>-6</v>
      </c>
      <c r="H3759" s="5">
        <v>33.5</v>
      </c>
      <c r="I3759" s="5">
        <v>-201</v>
      </c>
      <c r="J3759" s="5">
        <v>-106953.84999999999</v>
      </c>
      <c r="K3759" s="5" t="str" cm="1">
        <f t="array" ref="K3759">_xlfn.LET(_xlpm.d,UPPER(TRIM(CLEAN(SUBSTITUTE(F3759,CHAR(160),"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60" spans="2:11" x14ac:dyDescent="0.25">
      <c r="B3760" s="21">
        <v>46073</v>
      </c>
      <c r="C3760" s="2" t="s">
        <v>1</v>
      </c>
      <c r="D3760" s="2" t="s">
        <v>2518</v>
      </c>
      <c r="E3760" s="2" t="s">
        <v>2519</v>
      </c>
      <c r="F3760" s="2" t="s">
        <v>2455</v>
      </c>
      <c r="G3760" s="5">
        <v>-17</v>
      </c>
      <c r="H3760" s="5">
        <v>33.93</v>
      </c>
      <c r="I3760" s="5">
        <v>-576.80999999999995</v>
      </c>
      <c r="J3760" s="5">
        <v>-107530.65999999999</v>
      </c>
      <c r="K3760" s="5" t="str" cm="1">
        <f t="array" ref="K3760">_xlfn.LET(_xlpm.d,UPPER(TRIM(CLEAN(SUBSTITUTE(F3760,CHAR(160),"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61" spans="2:11" x14ac:dyDescent="0.25">
      <c r="B3761" s="21">
        <v>46073</v>
      </c>
      <c r="C3761" s="2" t="s">
        <v>1</v>
      </c>
      <c r="D3761" s="2" t="s">
        <v>2518</v>
      </c>
      <c r="E3761" s="2" t="s">
        <v>2519</v>
      </c>
      <c r="F3761" s="2" t="s">
        <v>2455</v>
      </c>
      <c r="G3761" s="5">
        <v>-19</v>
      </c>
      <c r="H3761" s="5">
        <v>33.93</v>
      </c>
      <c r="I3761" s="5">
        <v>-644.66999999999996</v>
      </c>
      <c r="J3761" s="5">
        <v>-108175.32999999999</v>
      </c>
      <c r="K3761" s="5" t="str" cm="1">
        <f t="array" ref="K3761">_xlfn.LET(_xlpm.d,UPPER(TRIM(CLEAN(SUBSTITUTE(F3761,CHAR(160),"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62" spans="2:11" x14ac:dyDescent="0.25">
      <c r="B3762" s="21">
        <v>46073</v>
      </c>
      <c r="C3762" s="2" t="s">
        <v>1</v>
      </c>
      <c r="D3762" s="2" t="s">
        <v>2520</v>
      </c>
      <c r="E3762" s="2" t="s">
        <v>2519</v>
      </c>
      <c r="F3762" s="2" t="s">
        <v>2455</v>
      </c>
      <c r="G3762" s="5">
        <v>-1</v>
      </c>
      <c r="H3762" s="5">
        <v>33.93</v>
      </c>
      <c r="I3762" s="5">
        <v>-33.93</v>
      </c>
      <c r="J3762" s="5">
        <v>-108209.25999999998</v>
      </c>
      <c r="K3762" s="5" t="str" cm="1">
        <f t="array" ref="K3762">_xlfn.LET(_xlpm.d,UPPER(TRIM(CLEAN(SUBSTITUTE(F3762,CHAR(160),"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63" spans="2:11" x14ac:dyDescent="0.25">
      <c r="B3763" s="21">
        <v>46077</v>
      </c>
      <c r="C3763" s="2" t="s">
        <v>1</v>
      </c>
      <c r="D3763" s="2" t="s">
        <v>2209</v>
      </c>
      <c r="E3763" s="2" t="s">
        <v>9</v>
      </c>
      <c r="F3763" s="2" t="s">
        <v>2456</v>
      </c>
      <c r="G3763" s="5">
        <v>-1</v>
      </c>
      <c r="H3763" s="5">
        <v>33.5</v>
      </c>
      <c r="I3763" s="5">
        <v>-33.5</v>
      </c>
      <c r="J3763" s="5">
        <v>-108242.75999999998</v>
      </c>
      <c r="K3763" s="5" t="str" cm="1">
        <f t="array" ref="K3763">_xlfn.LET(_xlpm.d,UPPER(TRIM(CLEAN(SUBSTITUTE(F3763,CHAR(160),"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64" spans="2:11" x14ac:dyDescent="0.25">
      <c r="B3764" s="21">
        <v>46077</v>
      </c>
      <c r="C3764" s="2" t="s">
        <v>1</v>
      </c>
      <c r="D3764" s="2" t="s">
        <v>107</v>
      </c>
      <c r="E3764" s="2" t="s">
        <v>35</v>
      </c>
      <c r="F3764" s="2" t="s">
        <v>2456</v>
      </c>
      <c r="G3764" s="5">
        <v>-4</v>
      </c>
      <c r="H3764" s="5">
        <v>33.5</v>
      </c>
      <c r="I3764" s="5">
        <v>-134</v>
      </c>
      <c r="J3764" s="5">
        <v>-108376.75999999998</v>
      </c>
      <c r="K3764" s="5" t="str" cm="1">
        <f t="array" ref="K3764">_xlfn.LET(_xlpm.d,UPPER(TRIM(CLEAN(SUBSTITUTE(F3764,CHAR(160),"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65" spans="2:11" x14ac:dyDescent="0.25">
      <c r="B3765" s="21">
        <v>46079</v>
      </c>
      <c r="C3765" s="2" t="s">
        <v>1</v>
      </c>
      <c r="D3765" s="2" t="s">
        <v>2521</v>
      </c>
      <c r="E3765" s="2" t="s">
        <v>129</v>
      </c>
      <c r="F3765" s="2" t="s">
        <v>2456</v>
      </c>
      <c r="G3765" s="5">
        <v>-14</v>
      </c>
      <c r="H3765" s="5">
        <v>33.5</v>
      </c>
      <c r="I3765" s="5">
        <v>-469</v>
      </c>
      <c r="J3765" s="5">
        <v>-108845.75999999998</v>
      </c>
      <c r="K3765" s="5" t="str" cm="1">
        <f t="array" ref="K3765">_xlfn.LET(_xlpm.d,UPPER(TRIM(CLEAN(SUBSTITUTE(F3765,CHAR(160),"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66" spans="2:11" x14ac:dyDescent="0.25">
      <c r="B3766" s="21">
        <v>46080</v>
      </c>
      <c r="C3766" s="2" t="s">
        <v>1</v>
      </c>
      <c r="D3766" s="2" t="s">
        <v>2522</v>
      </c>
      <c r="E3766" s="2" t="s">
        <v>202</v>
      </c>
      <c r="F3766" s="2" t="s">
        <v>2456</v>
      </c>
      <c r="G3766" s="5">
        <v>-32</v>
      </c>
      <c r="H3766" s="5">
        <v>33.5</v>
      </c>
      <c r="I3766" s="5">
        <v>-1072</v>
      </c>
      <c r="J3766" s="5">
        <v>-109917.75999999998</v>
      </c>
      <c r="K3766" s="5" t="str" cm="1">
        <f t="array" ref="K3766">_xlfn.LET(_xlpm.d,UPPER(TRIM(CLEAN(SUBSTITUTE(F3766,CHAR(160),"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67" spans="2:11" x14ac:dyDescent="0.25">
      <c r="B3767" s="21">
        <v>46080</v>
      </c>
      <c r="C3767" s="2" t="s">
        <v>1</v>
      </c>
      <c r="D3767" s="2" t="s">
        <v>2218</v>
      </c>
      <c r="E3767" s="2" t="s">
        <v>76</v>
      </c>
      <c r="F3767" s="2" t="s">
        <v>2456</v>
      </c>
      <c r="G3767" s="5">
        <v>-11</v>
      </c>
      <c r="H3767" s="5">
        <v>33.5</v>
      </c>
      <c r="I3767" s="5">
        <v>-368.5</v>
      </c>
      <c r="J3767" s="5">
        <v>-110286.25999999998</v>
      </c>
      <c r="K3767" s="5" t="str" cm="1">
        <f t="array" ref="K3767">_xlfn.LET(_xlpm.d,UPPER(TRIM(CLEAN(SUBSTITUTE(F3767,CHAR(160),"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68" spans="2:11" x14ac:dyDescent="0.25">
      <c r="B3768" s="21">
        <v>46084</v>
      </c>
      <c r="C3768" s="2" t="s">
        <v>1</v>
      </c>
      <c r="D3768" s="2" t="s">
        <v>2523</v>
      </c>
      <c r="E3768" s="2" t="s">
        <v>9</v>
      </c>
      <c r="F3768" s="2" t="s">
        <v>2456</v>
      </c>
      <c r="G3768" s="5">
        <v>-15</v>
      </c>
      <c r="H3768" s="5">
        <v>33.5</v>
      </c>
      <c r="I3768" s="5">
        <v>-502.5</v>
      </c>
      <c r="J3768" s="5">
        <v>-110788.75999999998</v>
      </c>
      <c r="K3768" s="5" t="str" cm="1">
        <f t="array" ref="K3768">_xlfn.LET(_xlpm.d,UPPER(TRIM(CLEAN(SUBSTITUTE(F3768,CHAR(160),"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69" spans="2:11" x14ac:dyDescent="0.25">
      <c r="B3769" s="21">
        <v>46084</v>
      </c>
      <c r="C3769" s="2" t="s">
        <v>1</v>
      </c>
      <c r="D3769" s="2" t="s">
        <v>42</v>
      </c>
      <c r="E3769" s="2" t="s">
        <v>29</v>
      </c>
      <c r="F3769" s="2" t="s">
        <v>2456</v>
      </c>
      <c r="G3769" s="5">
        <v>-10</v>
      </c>
      <c r="H3769" s="5">
        <v>33.5</v>
      </c>
      <c r="I3769" s="5">
        <v>-335</v>
      </c>
      <c r="J3769" s="5">
        <v>-111123.75999999998</v>
      </c>
      <c r="K3769" s="5" t="str" cm="1">
        <f t="array" ref="K3769">_xlfn.LET(_xlpm.d,UPPER(TRIM(CLEAN(SUBSTITUTE(F3769,CHAR(160),"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70" spans="2:11" x14ac:dyDescent="0.25">
      <c r="B3770" s="21">
        <v>46084</v>
      </c>
      <c r="C3770" s="2" t="s">
        <v>1</v>
      </c>
      <c r="D3770" s="2" t="s">
        <v>2524</v>
      </c>
      <c r="E3770" s="2" t="s">
        <v>32</v>
      </c>
      <c r="F3770" s="2" t="s">
        <v>2456</v>
      </c>
      <c r="G3770" s="5">
        <v>-20</v>
      </c>
      <c r="H3770" s="5">
        <v>33.5</v>
      </c>
      <c r="I3770" s="5">
        <v>-670</v>
      </c>
      <c r="J3770" s="5">
        <v>-111793.75999999998</v>
      </c>
      <c r="K3770" s="5" t="str" cm="1">
        <f t="array" ref="K3770">_xlfn.LET(_xlpm.d,UPPER(TRIM(CLEAN(SUBSTITUTE(F3770,CHAR(160),"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71" spans="2:11" x14ac:dyDescent="0.25">
      <c r="B3771" s="21">
        <v>46086</v>
      </c>
      <c r="C3771" s="2" t="s">
        <v>1</v>
      </c>
      <c r="D3771" s="2" t="s">
        <v>2230</v>
      </c>
      <c r="E3771" s="2" t="s">
        <v>129</v>
      </c>
      <c r="F3771" s="2" t="s">
        <v>2456</v>
      </c>
      <c r="G3771" s="5">
        <v>-26</v>
      </c>
      <c r="H3771" s="5">
        <v>33.5</v>
      </c>
      <c r="I3771" s="5">
        <v>-871</v>
      </c>
      <c r="J3771" s="5">
        <v>-112664.75999999998</v>
      </c>
      <c r="K3771" s="5" t="str" cm="1">
        <f t="array" ref="K3771">_xlfn.LET(_xlpm.d,UPPER(TRIM(CLEAN(SUBSTITUTE(F3771,CHAR(160),"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72" spans="2:11" x14ac:dyDescent="0.25">
      <c r="B3772" s="21">
        <v>46086</v>
      </c>
      <c r="C3772" s="2" t="s">
        <v>1</v>
      </c>
      <c r="D3772" s="2" t="s">
        <v>2231</v>
      </c>
      <c r="E3772" s="2" t="s">
        <v>465</v>
      </c>
      <c r="F3772" s="2" t="s">
        <v>2456</v>
      </c>
      <c r="G3772" s="5">
        <v>-8</v>
      </c>
      <c r="H3772" s="5">
        <v>33.5</v>
      </c>
      <c r="I3772" s="5">
        <v>-268</v>
      </c>
      <c r="J3772" s="5">
        <v>-112932.75999999998</v>
      </c>
      <c r="K3772" s="5" t="str" cm="1">
        <f t="array" ref="K3772">_xlfn.LET(_xlpm.d,UPPER(TRIM(CLEAN(SUBSTITUTE(F3772,CHAR(160),"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73" spans="2:11" x14ac:dyDescent="0.25">
      <c r="B3773" s="21">
        <v>46086</v>
      </c>
      <c r="C3773" s="2" t="s">
        <v>1</v>
      </c>
      <c r="D3773" s="2" t="s">
        <v>2232</v>
      </c>
      <c r="E3773" s="2" t="s">
        <v>68</v>
      </c>
      <c r="F3773" s="2" t="s">
        <v>2456</v>
      </c>
      <c r="G3773" s="5">
        <v>-25</v>
      </c>
      <c r="H3773" s="5">
        <v>33.5</v>
      </c>
      <c r="I3773" s="5">
        <v>-837.5</v>
      </c>
      <c r="J3773" s="5">
        <v>-113770.25999999998</v>
      </c>
      <c r="K3773" s="5" t="str" cm="1">
        <f t="array" ref="K3773">_xlfn.LET(_xlpm.d,UPPER(TRIM(CLEAN(SUBSTITUTE(F3773,CHAR(160),"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74" spans="2:11" x14ac:dyDescent="0.25">
      <c r="B3774" s="21">
        <v>46086</v>
      </c>
      <c r="C3774" s="2" t="s">
        <v>1</v>
      </c>
      <c r="D3774" s="2" t="s">
        <v>2233</v>
      </c>
      <c r="E3774" s="2" t="s">
        <v>84</v>
      </c>
      <c r="F3774" s="2" t="s">
        <v>2456</v>
      </c>
      <c r="G3774" s="5">
        <v>-3</v>
      </c>
      <c r="H3774" s="5">
        <v>33.5</v>
      </c>
      <c r="I3774" s="5">
        <v>-100.5</v>
      </c>
      <c r="J3774" s="5">
        <v>-113870.75999999998</v>
      </c>
      <c r="K3774" s="5" t="str" cm="1">
        <f t="array" ref="K3774">_xlfn.LET(_xlpm.d,UPPER(TRIM(CLEAN(SUBSTITUTE(F3774,CHAR(160),"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75" spans="2:11" x14ac:dyDescent="0.25">
      <c r="B3775" s="21">
        <v>46087</v>
      </c>
      <c r="C3775" s="2" t="s">
        <v>1</v>
      </c>
      <c r="D3775" s="2" t="s">
        <v>1283</v>
      </c>
      <c r="E3775" s="2" t="s">
        <v>143</v>
      </c>
      <c r="F3775" s="2" t="s">
        <v>2525</v>
      </c>
      <c r="G3775" s="5">
        <v>-7</v>
      </c>
      <c r="H3775" s="5">
        <v>32.99</v>
      </c>
      <c r="I3775" s="5">
        <v>-230.93</v>
      </c>
      <c r="J3775" s="5">
        <v>-114101.68999999997</v>
      </c>
      <c r="K3775" s="5" t="str" cm="1">
        <f t="array" ref="K3775">_xlfn.LET(_xlpm.d,UPPER(TRIM(CLEAN(SUBSTITUTE(F3775,CHAR(160),"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3776" spans="2:11" x14ac:dyDescent="0.25">
      <c r="B3776" s="21">
        <v>46087</v>
      </c>
      <c r="C3776" s="2" t="s">
        <v>1</v>
      </c>
      <c r="D3776" s="2" t="s">
        <v>2235</v>
      </c>
      <c r="E3776" s="2" t="s">
        <v>244</v>
      </c>
      <c r="F3776" s="2" t="s">
        <v>2456</v>
      </c>
      <c r="G3776" s="5">
        <v>-12</v>
      </c>
      <c r="H3776" s="5">
        <v>33.5</v>
      </c>
      <c r="I3776" s="5">
        <v>-402</v>
      </c>
      <c r="J3776" s="5">
        <v>-114503.68999999997</v>
      </c>
      <c r="K3776" s="5" t="str" cm="1">
        <f t="array" ref="K3776">_xlfn.LET(_xlpm.d,UPPER(TRIM(CLEAN(SUBSTITUTE(F3776,CHAR(160),"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77" spans="2:11" x14ac:dyDescent="0.25">
      <c r="B3777" s="21">
        <v>46087</v>
      </c>
      <c r="C3777" s="2" t="s">
        <v>1</v>
      </c>
      <c r="D3777" s="2" t="s">
        <v>2526</v>
      </c>
      <c r="E3777" s="2" t="s">
        <v>82</v>
      </c>
      <c r="F3777" s="2" t="s">
        <v>2456</v>
      </c>
      <c r="G3777" s="5">
        <v>-14</v>
      </c>
      <c r="H3777" s="5">
        <v>33.5</v>
      </c>
      <c r="I3777" s="5">
        <v>-469</v>
      </c>
      <c r="J3777" s="5">
        <v>-114972.68999999997</v>
      </c>
      <c r="K3777" s="5" t="str" cm="1">
        <f t="array" ref="K3777">_xlfn.LET(_xlpm.d,UPPER(TRIM(CLEAN(SUBSTITUTE(F3777,CHAR(160),"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78" spans="2:11" x14ac:dyDescent="0.25">
      <c r="B3778" s="21">
        <v>46091</v>
      </c>
      <c r="C3778" s="2" t="s">
        <v>1</v>
      </c>
      <c r="D3778" s="2" t="s">
        <v>126</v>
      </c>
      <c r="E3778" s="2" t="s">
        <v>49</v>
      </c>
      <c r="F3778" s="2" t="s">
        <v>2456</v>
      </c>
      <c r="G3778" s="5">
        <v>-1</v>
      </c>
      <c r="H3778" s="5">
        <v>33.5</v>
      </c>
      <c r="I3778" s="5">
        <v>-33.5</v>
      </c>
      <c r="J3778" s="5">
        <v>-115006.18999999997</v>
      </c>
      <c r="K3778" s="5" t="str" cm="1">
        <f t="array" ref="K3778">_xlfn.LET(_xlpm.d,UPPER(TRIM(CLEAN(SUBSTITUTE(F3778,CHAR(160),"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79" spans="2:11" x14ac:dyDescent="0.25">
      <c r="B3779" s="21">
        <v>46091</v>
      </c>
      <c r="C3779" s="2" t="s">
        <v>1</v>
      </c>
      <c r="D3779" s="2" t="s">
        <v>1290</v>
      </c>
      <c r="E3779" s="2" t="s">
        <v>148</v>
      </c>
      <c r="F3779" s="2" t="s">
        <v>2456</v>
      </c>
      <c r="G3779" s="5">
        <v>-3</v>
      </c>
      <c r="H3779" s="5">
        <v>33.5</v>
      </c>
      <c r="I3779" s="5">
        <v>-100.5</v>
      </c>
      <c r="J3779" s="5">
        <v>-115106.68999999997</v>
      </c>
      <c r="K3779" s="5" t="str" cm="1">
        <f t="array" ref="K3779">_xlfn.LET(_xlpm.d,UPPER(TRIM(CLEAN(SUBSTITUTE(F3779,CHAR(160),"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80" spans="2:11" x14ac:dyDescent="0.25">
      <c r="B3780" s="21">
        <v>46091</v>
      </c>
      <c r="C3780" s="2" t="s">
        <v>1</v>
      </c>
      <c r="D3780" s="2" t="s">
        <v>602</v>
      </c>
      <c r="E3780" s="2" t="s">
        <v>29</v>
      </c>
      <c r="F3780" s="2" t="s">
        <v>2456</v>
      </c>
      <c r="G3780" s="5">
        <v>-2</v>
      </c>
      <c r="H3780" s="5">
        <v>33.5</v>
      </c>
      <c r="I3780" s="5">
        <v>-67</v>
      </c>
      <c r="J3780" s="5">
        <v>-115173.68999999997</v>
      </c>
      <c r="K3780" s="5" t="str" cm="1">
        <f t="array" ref="K3780">_xlfn.LET(_xlpm.d,UPPER(TRIM(CLEAN(SUBSTITUTE(F3780,CHAR(160),"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81" spans="2:11" x14ac:dyDescent="0.25">
      <c r="B3781" s="21">
        <v>46091</v>
      </c>
      <c r="C3781" s="2" t="s">
        <v>1</v>
      </c>
      <c r="D3781" s="2" t="s">
        <v>2527</v>
      </c>
      <c r="E3781" s="2" t="s">
        <v>9</v>
      </c>
      <c r="F3781" s="2" t="s">
        <v>2456</v>
      </c>
      <c r="G3781" s="5">
        <v>-20</v>
      </c>
      <c r="H3781" s="5">
        <v>33.5</v>
      </c>
      <c r="I3781" s="5">
        <v>-670</v>
      </c>
      <c r="J3781" s="5">
        <v>-115843.68999999997</v>
      </c>
      <c r="K3781" s="5" t="str" cm="1">
        <f t="array" ref="K3781">_xlfn.LET(_xlpm.d,UPPER(TRIM(CLEAN(SUBSTITUTE(F3781,CHAR(160),"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82" spans="2:11" x14ac:dyDescent="0.25">
      <c r="B3782" s="21">
        <v>46091</v>
      </c>
      <c r="C3782" s="2" t="s">
        <v>1</v>
      </c>
      <c r="D3782" s="2" t="s">
        <v>1291</v>
      </c>
      <c r="E3782" s="2" t="s">
        <v>72</v>
      </c>
      <c r="F3782" s="2" t="s">
        <v>2456</v>
      </c>
      <c r="G3782" s="5">
        <v>-2</v>
      </c>
      <c r="H3782" s="5">
        <v>33.5</v>
      </c>
      <c r="I3782" s="5">
        <v>-67</v>
      </c>
      <c r="J3782" s="5">
        <v>-115910.68999999997</v>
      </c>
      <c r="K3782" s="5" t="str" cm="1">
        <f t="array" ref="K3782">_xlfn.LET(_xlpm.d,UPPER(TRIM(CLEAN(SUBSTITUTE(F3782,CHAR(160),"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83" spans="2:11" x14ac:dyDescent="0.25">
      <c r="B3783" s="21">
        <v>46092</v>
      </c>
      <c r="C3783" s="2" t="s">
        <v>1</v>
      </c>
      <c r="D3783" s="2" t="s">
        <v>1292</v>
      </c>
      <c r="E3783" s="2" t="s">
        <v>163</v>
      </c>
      <c r="F3783" s="2" t="s">
        <v>2456</v>
      </c>
      <c r="G3783" s="5">
        <v>-40</v>
      </c>
      <c r="H3783" s="5">
        <v>33.5</v>
      </c>
      <c r="I3783" s="5">
        <v>-1340</v>
      </c>
      <c r="J3783" s="5">
        <v>-117250.68999999997</v>
      </c>
      <c r="K3783" s="5" t="str" cm="1">
        <f t="array" ref="K3783">_xlfn.LET(_xlpm.d,UPPER(TRIM(CLEAN(SUBSTITUTE(F3783,CHAR(160),"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84" spans="2:11" x14ac:dyDescent="0.25">
      <c r="B3784" s="21">
        <v>46093</v>
      </c>
      <c r="C3784" s="2" t="s">
        <v>1</v>
      </c>
      <c r="D3784" s="2" t="s">
        <v>130</v>
      </c>
      <c r="E3784" s="2" t="s">
        <v>99</v>
      </c>
      <c r="F3784" s="2" t="s">
        <v>2456</v>
      </c>
      <c r="G3784" s="5">
        <v>-27</v>
      </c>
      <c r="H3784" s="5">
        <v>33.5</v>
      </c>
      <c r="I3784" s="5">
        <v>-904.5</v>
      </c>
      <c r="J3784" s="5">
        <v>-118155.18999999997</v>
      </c>
      <c r="K3784" s="5" t="str" cm="1">
        <f t="array" ref="K3784">_xlfn.LET(_xlpm.d,UPPER(TRIM(CLEAN(SUBSTITUTE(F3784,CHAR(160),"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85" spans="2:11" x14ac:dyDescent="0.25">
      <c r="B3785" s="21">
        <v>46094</v>
      </c>
      <c r="C3785" s="2" t="s">
        <v>1</v>
      </c>
      <c r="D3785" s="2" t="s">
        <v>330</v>
      </c>
      <c r="E3785" s="2" t="s">
        <v>304</v>
      </c>
      <c r="F3785" s="2" t="s">
        <v>2510</v>
      </c>
      <c r="G3785" s="5">
        <v>-5</v>
      </c>
      <c r="H3785" s="5">
        <v>32.950000000000003</v>
      </c>
      <c r="I3785" s="5">
        <v>-164.75</v>
      </c>
      <c r="J3785" s="5">
        <v>-118319.93999999997</v>
      </c>
      <c r="K3785" s="5" t="str" cm="1">
        <f t="array" ref="K3785">_xlfn.LET(_xlpm.d,UPPER(TRIM(CLEAN(SUBSTITUTE(F3785,CHAR(160),"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3786" spans="2:11" x14ac:dyDescent="0.25">
      <c r="B3786" s="21">
        <v>46094</v>
      </c>
      <c r="C3786" s="2" t="s">
        <v>1</v>
      </c>
      <c r="D3786" s="2" t="s">
        <v>2247</v>
      </c>
      <c r="E3786" s="2" t="s">
        <v>202</v>
      </c>
      <c r="F3786" s="2" t="s">
        <v>2456</v>
      </c>
      <c r="G3786" s="5">
        <v>-5</v>
      </c>
      <c r="H3786" s="5">
        <v>33.5</v>
      </c>
      <c r="I3786" s="5">
        <v>-167.5</v>
      </c>
      <c r="J3786" s="5">
        <v>-118487.43999999997</v>
      </c>
      <c r="K3786" s="5" t="str" cm="1">
        <f t="array" ref="K3786">_xlfn.LET(_xlpm.d,UPPER(TRIM(CLEAN(SUBSTITUTE(F3786,CHAR(160),"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87" spans="2:11" x14ac:dyDescent="0.25">
      <c r="B3787" s="21">
        <v>46094</v>
      </c>
      <c r="C3787" s="2" t="s">
        <v>1</v>
      </c>
      <c r="D3787" s="2" t="s">
        <v>1295</v>
      </c>
      <c r="E3787" s="2" t="s">
        <v>1130</v>
      </c>
      <c r="F3787" s="2" t="s">
        <v>2456</v>
      </c>
      <c r="G3787" s="5">
        <v>-20</v>
      </c>
      <c r="H3787" s="5">
        <v>33.5</v>
      </c>
      <c r="I3787" s="5">
        <v>-670</v>
      </c>
      <c r="J3787" s="5">
        <v>-119157.43999999997</v>
      </c>
      <c r="K3787" s="5" t="str" cm="1">
        <f t="array" ref="K3787">_xlfn.LET(_xlpm.d,UPPER(TRIM(CLEAN(SUBSTITUTE(F3787,CHAR(160),"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88" spans="2:11" x14ac:dyDescent="0.25">
      <c r="B3788" s="21">
        <v>46094</v>
      </c>
      <c r="C3788" s="2" t="s">
        <v>1</v>
      </c>
      <c r="D3788" s="2" t="s">
        <v>2249</v>
      </c>
      <c r="E3788" s="2" t="s">
        <v>82</v>
      </c>
      <c r="F3788" s="2" t="s">
        <v>2459</v>
      </c>
      <c r="G3788" s="5">
        <v>-76</v>
      </c>
      <c r="H3788" s="5">
        <v>33.5</v>
      </c>
      <c r="I3788" s="5">
        <v>-2546</v>
      </c>
      <c r="J3788" s="5">
        <v>-121703.43999999997</v>
      </c>
      <c r="K3788" s="5" t="str" cm="1">
        <f t="array" ref="K3788">_xlfn.LET(_xlpm.d,UPPER(TRIM(CLEAN(SUBSTITUTE(F3788,CHAR(160),"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89" spans="2:11" x14ac:dyDescent="0.25">
      <c r="B3789" s="21">
        <v>46094</v>
      </c>
      <c r="C3789" s="2" t="s">
        <v>1</v>
      </c>
      <c r="D3789" s="2" t="s">
        <v>111</v>
      </c>
      <c r="E3789" s="2" t="s">
        <v>95</v>
      </c>
      <c r="F3789" s="2" t="s">
        <v>2456</v>
      </c>
      <c r="G3789" s="5">
        <v>-6</v>
      </c>
      <c r="H3789" s="5">
        <v>33.5</v>
      </c>
      <c r="I3789" s="5">
        <v>-201</v>
      </c>
      <c r="J3789" s="5">
        <v>-121904.43999999997</v>
      </c>
      <c r="K3789" s="5" t="str" cm="1">
        <f t="array" ref="K3789">_xlfn.LET(_xlpm.d,UPPER(TRIM(CLEAN(SUBSTITUTE(F3789,CHAR(160),"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90" spans="2:11" x14ac:dyDescent="0.25">
      <c r="B3790" s="21">
        <v>46094</v>
      </c>
      <c r="C3790" s="2" t="s">
        <v>1</v>
      </c>
      <c r="D3790" s="2" t="s">
        <v>2528</v>
      </c>
      <c r="E3790" s="2" t="s">
        <v>60</v>
      </c>
      <c r="F3790" s="2" t="s">
        <v>2456</v>
      </c>
      <c r="G3790" s="5">
        <v>-20</v>
      </c>
      <c r="H3790" s="5">
        <v>33.5</v>
      </c>
      <c r="I3790" s="5">
        <v>-670</v>
      </c>
      <c r="J3790" s="5">
        <v>-122574.43999999997</v>
      </c>
      <c r="K3790" s="5" t="str" cm="1">
        <f t="array" ref="K3790">_xlfn.LET(_xlpm.d,UPPER(TRIM(CLEAN(SUBSTITUTE(F3790,CHAR(160),"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91" spans="2:11" x14ac:dyDescent="0.25">
      <c r="B3791" s="21">
        <v>46098</v>
      </c>
      <c r="C3791" s="2" t="s">
        <v>1</v>
      </c>
      <c r="D3791" s="2" t="s">
        <v>44</v>
      </c>
      <c r="E3791" s="2" t="s">
        <v>27</v>
      </c>
      <c r="F3791" s="2" t="s">
        <v>2456</v>
      </c>
      <c r="G3791" s="5">
        <v>-9</v>
      </c>
      <c r="H3791" s="5">
        <v>33.5</v>
      </c>
      <c r="I3791" s="5">
        <v>-301.5</v>
      </c>
      <c r="J3791" s="5">
        <v>-122875.93999999997</v>
      </c>
      <c r="K3791" s="5" t="str" cm="1">
        <f t="array" ref="K3791">_xlfn.LET(_xlpm.d,UPPER(TRIM(CLEAN(SUBSTITUTE(F3791,CHAR(160),"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92" spans="2:11" x14ac:dyDescent="0.25">
      <c r="B3792" s="21">
        <v>46098</v>
      </c>
      <c r="C3792" s="2" t="s">
        <v>1</v>
      </c>
      <c r="D3792" s="2" t="s">
        <v>1300</v>
      </c>
      <c r="E3792" s="2" t="s">
        <v>72</v>
      </c>
      <c r="F3792" s="2" t="s">
        <v>2456</v>
      </c>
      <c r="G3792" s="5">
        <v>-4</v>
      </c>
      <c r="H3792" s="5">
        <v>33.5</v>
      </c>
      <c r="I3792" s="5">
        <v>-134</v>
      </c>
      <c r="J3792" s="5">
        <v>-123009.93999999997</v>
      </c>
      <c r="K3792" s="5" t="str" cm="1">
        <f t="array" ref="K3792">_xlfn.LET(_xlpm.d,UPPER(TRIM(CLEAN(SUBSTITUTE(F3792,CHAR(160),"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93" spans="2:11" x14ac:dyDescent="0.25">
      <c r="B3793" s="21">
        <v>46100</v>
      </c>
      <c r="C3793" s="2" t="s">
        <v>1</v>
      </c>
      <c r="D3793" s="2" t="s">
        <v>2529</v>
      </c>
      <c r="E3793" s="2" t="s">
        <v>465</v>
      </c>
      <c r="F3793" s="2" t="s">
        <v>2456</v>
      </c>
      <c r="G3793" s="5">
        <v>-10</v>
      </c>
      <c r="H3793" s="5">
        <v>33.5</v>
      </c>
      <c r="I3793" s="5">
        <v>-335</v>
      </c>
      <c r="J3793" s="5">
        <v>-123344.93999999997</v>
      </c>
      <c r="K3793" s="5" t="str" cm="1">
        <f t="array" ref="K3793">_xlfn.LET(_xlpm.d,UPPER(TRIM(CLEAN(SUBSTITUTE(F3793,CHAR(160),"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94" spans="2:11" x14ac:dyDescent="0.25">
      <c r="B3794" s="21">
        <v>46101</v>
      </c>
      <c r="C3794" s="2" t="s">
        <v>1</v>
      </c>
      <c r="D3794" s="2" t="s">
        <v>2265</v>
      </c>
      <c r="E3794" s="2" t="s">
        <v>2266</v>
      </c>
      <c r="F3794" s="2" t="s">
        <v>2510</v>
      </c>
      <c r="G3794" s="5">
        <v>-3</v>
      </c>
      <c r="H3794" s="5">
        <v>32.950000000000003</v>
      </c>
      <c r="I3794" s="5">
        <v>-98.85</v>
      </c>
      <c r="J3794" s="5">
        <v>-123443.78999999998</v>
      </c>
      <c r="K3794" s="5" t="str" cm="1">
        <f t="array" ref="K3794">_xlfn.LET(_xlpm.d,UPPER(TRIM(CLEAN(SUBSTITUTE(F3794,CHAR(160),"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3795" spans="2:11" x14ac:dyDescent="0.25">
      <c r="B3795" s="21">
        <v>46101</v>
      </c>
      <c r="C3795" s="2" t="s">
        <v>1</v>
      </c>
      <c r="D3795" s="2" t="s">
        <v>112</v>
      </c>
      <c r="E3795" s="2" t="s">
        <v>9</v>
      </c>
      <c r="F3795" s="2" t="s">
        <v>2459</v>
      </c>
      <c r="G3795" s="5">
        <v>-8</v>
      </c>
      <c r="H3795" s="5">
        <v>33.5</v>
      </c>
      <c r="I3795" s="5">
        <v>-268</v>
      </c>
      <c r="J3795" s="5">
        <v>-123711.78999999998</v>
      </c>
      <c r="K3795" s="5" t="str" cm="1">
        <f t="array" ref="K3795">_xlfn.LET(_xlpm.d,UPPER(TRIM(CLEAN(SUBSTITUTE(F3795,CHAR(160),"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96" spans="2:11" x14ac:dyDescent="0.25">
      <c r="B3796" s="21">
        <v>46101</v>
      </c>
      <c r="C3796" s="2" t="s">
        <v>1</v>
      </c>
      <c r="D3796" s="2" t="s">
        <v>2530</v>
      </c>
      <c r="E3796" s="2" t="s">
        <v>72</v>
      </c>
      <c r="F3796" s="2" t="s">
        <v>2459</v>
      </c>
      <c r="G3796" s="5">
        <v>-1</v>
      </c>
      <c r="H3796" s="5">
        <v>33.5</v>
      </c>
      <c r="I3796" s="5">
        <v>-33.5</v>
      </c>
      <c r="J3796" s="5">
        <v>-123745.28999999998</v>
      </c>
      <c r="K3796" s="5" t="str" cm="1">
        <f t="array" ref="K3796">_xlfn.LET(_xlpm.d,UPPER(TRIM(CLEAN(SUBSTITUTE(F3796,CHAR(160),"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97" spans="2:11" x14ac:dyDescent="0.25">
      <c r="B3797" s="21">
        <v>46101</v>
      </c>
      <c r="C3797" s="2" t="s">
        <v>1</v>
      </c>
      <c r="D3797" s="2" t="s">
        <v>1305</v>
      </c>
      <c r="E3797" s="2" t="s">
        <v>143</v>
      </c>
      <c r="F3797" s="2" t="s">
        <v>2525</v>
      </c>
      <c r="G3797" s="5">
        <v>-7</v>
      </c>
      <c r="H3797" s="5">
        <v>32.99</v>
      </c>
      <c r="I3797" s="5">
        <v>-230.93</v>
      </c>
      <c r="J3797" s="5">
        <v>-123976.21999999997</v>
      </c>
      <c r="K3797" s="5" t="str" cm="1">
        <f t="array" ref="K3797">_xlfn.LET(_xlpm.d,UPPER(TRIM(CLEAN(SUBSTITUTE(F3797,CHAR(160),"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3798" spans="2:11" x14ac:dyDescent="0.25">
      <c r="B3798" s="21">
        <v>46101</v>
      </c>
      <c r="C3798" s="2" t="s">
        <v>1</v>
      </c>
      <c r="D3798" s="2" t="s">
        <v>1305</v>
      </c>
      <c r="E3798" s="2" t="s">
        <v>143</v>
      </c>
      <c r="F3798" s="2" t="s">
        <v>2531</v>
      </c>
      <c r="G3798" s="5">
        <v>-3</v>
      </c>
      <c r="H3798" s="5">
        <v>32.99</v>
      </c>
      <c r="I3798" s="5">
        <v>-98.97</v>
      </c>
      <c r="J3798" s="5">
        <v>-124075.18999999997</v>
      </c>
      <c r="K3798" s="5" t="str" cm="1">
        <f t="array" ref="K3798">_xlfn.LET(_xlpm.d,UPPER(TRIM(CLEAN(SUBSTITUTE(F3798,CHAR(160),"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799" spans="2:11" x14ac:dyDescent="0.25">
      <c r="B3799" s="21">
        <v>46101</v>
      </c>
      <c r="C3799" s="2" t="s">
        <v>1</v>
      </c>
      <c r="D3799" s="2" t="s">
        <v>1305</v>
      </c>
      <c r="E3799" s="2" t="s">
        <v>143</v>
      </c>
      <c r="F3799" s="2" t="s">
        <v>2532</v>
      </c>
      <c r="G3799" s="5">
        <v>-8</v>
      </c>
      <c r="H3799" s="5">
        <v>32.99</v>
      </c>
      <c r="I3799" s="5">
        <v>-263.92</v>
      </c>
      <c r="J3799" s="5">
        <v>-124339.10999999997</v>
      </c>
      <c r="K3799" s="5" t="str" cm="1">
        <f t="array" ref="K3799">_xlfn.LET(_xlpm.d,UPPER(TRIM(CLEAN(SUBSTITUTE(F3799,CHAR(160),"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00" spans="2:11" x14ac:dyDescent="0.25">
      <c r="B3800" s="21">
        <v>46104</v>
      </c>
      <c r="C3800" s="2" t="s">
        <v>1</v>
      </c>
      <c r="D3800" s="2" t="s">
        <v>2270</v>
      </c>
      <c r="E3800" s="2" t="s">
        <v>68</v>
      </c>
      <c r="F3800" s="2" t="s">
        <v>2459</v>
      </c>
      <c r="G3800" s="5">
        <v>-17</v>
      </c>
      <c r="H3800" s="5">
        <v>33.5</v>
      </c>
      <c r="I3800" s="5">
        <v>-569.5</v>
      </c>
      <c r="J3800" s="5">
        <v>-124908.60999999997</v>
      </c>
      <c r="K3800" s="5" t="str" cm="1">
        <f t="array" ref="K3800">_xlfn.LET(_xlpm.d,UPPER(TRIM(CLEAN(SUBSTITUTE(F3800,CHAR(160),"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01" spans="2:11" x14ac:dyDescent="0.25">
      <c r="B3801" s="21">
        <v>46105</v>
      </c>
      <c r="C3801" s="2" t="s">
        <v>1</v>
      </c>
      <c r="D3801" s="2" t="s">
        <v>617</v>
      </c>
      <c r="E3801" s="2" t="s">
        <v>97</v>
      </c>
      <c r="F3801" s="2" t="s">
        <v>2459</v>
      </c>
      <c r="G3801" s="5">
        <v>-2</v>
      </c>
      <c r="H3801" s="5">
        <v>33.5</v>
      </c>
      <c r="I3801" s="5">
        <v>-67</v>
      </c>
      <c r="J3801" s="5">
        <v>-124975.60999999997</v>
      </c>
      <c r="K3801" s="5" t="str" cm="1">
        <f t="array" ref="K3801">_xlfn.LET(_xlpm.d,UPPER(TRIM(CLEAN(SUBSTITUTE(F3801,CHAR(160),"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02" spans="2:11" x14ac:dyDescent="0.25">
      <c r="B3802" s="21">
        <v>46105</v>
      </c>
      <c r="C3802" s="2" t="s">
        <v>1</v>
      </c>
      <c r="D3802" s="2" t="s">
        <v>733</v>
      </c>
      <c r="E3802" s="2" t="s">
        <v>159</v>
      </c>
      <c r="F3802" s="2" t="s">
        <v>2459</v>
      </c>
      <c r="G3802" s="5">
        <v>-1</v>
      </c>
      <c r="H3802" s="5">
        <v>33.5</v>
      </c>
      <c r="I3802" s="5">
        <v>-33.5</v>
      </c>
      <c r="J3802" s="5">
        <v>-125009.10999999997</v>
      </c>
      <c r="K3802" s="5" t="str" cm="1">
        <f t="array" ref="K3802">_xlfn.LET(_xlpm.d,UPPER(TRIM(CLEAN(SUBSTITUTE(F3802,CHAR(160),"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03" spans="2:11" x14ac:dyDescent="0.25">
      <c r="B3803" s="21">
        <v>46105</v>
      </c>
      <c r="C3803" s="2" t="s">
        <v>1</v>
      </c>
      <c r="D3803" s="2" t="s">
        <v>2277</v>
      </c>
      <c r="E3803" s="2" t="s">
        <v>153</v>
      </c>
      <c r="F3803" s="2" t="s">
        <v>2459</v>
      </c>
      <c r="G3803" s="5">
        <v>-11</v>
      </c>
      <c r="H3803" s="5">
        <v>33.5</v>
      </c>
      <c r="I3803" s="5">
        <v>-368.5</v>
      </c>
      <c r="J3803" s="5">
        <v>-125377.60999999997</v>
      </c>
      <c r="K3803" s="5" t="str" cm="1">
        <f t="array" ref="K3803">_xlfn.LET(_xlpm.d,UPPER(TRIM(CLEAN(SUBSTITUTE(F3803,CHAR(160),"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04" spans="2:11" x14ac:dyDescent="0.25">
      <c r="B3804" s="21">
        <v>46106</v>
      </c>
      <c r="C3804" s="2" t="s">
        <v>1</v>
      </c>
      <c r="D3804" s="2" t="s">
        <v>1307</v>
      </c>
      <c r="E3804" s="2" t="s">
        <v>446</v>
      </c>
      <c r="F3804" s="2" t="s">
        <v>2459</v>
      </c>
      <c r="G3804" s="5">
        <v>-9</v>
      </c>
      <c r="H3804" s="5">
        <v>33.5</v>
      </c>
      <c r="I3804" s="5">
        <v>-301.5</v>
      </c>
      <c r="J3804" s="5">
        <v>-125679.10999999997</v>
      </c>
      <c r="K3804" s="5" t="str" cm="1">
        <f t="array" ref="K3804">_xlfn.LET(_xlpm.d,UPPER(TRIM(CLEAN(SUBSTITUTE(F3804,CHAR(160),"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05" spans="2:11" x14ac:dyDescent="0.25">
      <c r="B3805" s="21">
        <v>46106</v>
      </c>
      <c r="C3805" s="2" t="s">
        <v>1</v>
      </c>
      <c r="D3805" s="2" t="s">
        <v>2278</v>
      </c>
      <c r="E3805" s="2" t="s">
        <v>163</v>
      </c>
      <c r="F3805" s="2" t="s">
        <v>2459</v>
      </c>
      <c r="G3805" s="5">
        <v>-33</v>
      </c>
      <c r="H3805" s="5">
        <v>33.5</v>
      </c>
      <c r="I3805" s="5">
        <v>-1105.5</v>
      </c>
      <c r="J3805" s="5">
        <v>-126784.60999999997</v>
      </c>
      <c r="K3805" s="5" t="str" cm="1">
        <f t="array" ref="K3805">_xlfn.LET(_xlpm.d,UPPER(TRIM(CLEAN(SUBSTITUTE(F3805,CHAR(160),"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06" spans="2:11" x14ac:dyDescent="0.25">
      <c r="B3806" s="21">
        <v>46107</v>
      </c>
      <c r="C3806" s="2" t="s">
        <v>1</v>
      </c>
      <c r="D3806" s="2" t="s">
        <v>2284</v>
      </c>
      <c r="E3806" s="2" t="s">
        <v>1130</v>
      </c>
      <c r="F3806" s="2" t="s">
        <v>2459</v>
      </c>
      <c r="G3806" s="5">
        <v>-30</v>
      </c>
      <c r="H3806" s="5">
        <v>33.5</v>
      </c>
      <c r="I3806" s="5">
        <v>-1005</v>
      </c>
      <c r="J3806" s="5">
        <v>-127789.60999999997</v>
      </c>
      <c r="K3806" s="5" t="str" cm="1">
        <f t="array" ref="K3806">_xlfn.LET(_xlpm.d,UPPER(TRIM(CLEAN(SUBSTITUTE(F3806,CHAR(160),"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07" spans="2:11" x14ac:dyDescent="0.25">
      <c r="B3807" s="21">
        <v>46107</v>
      </c>
      <c r="C3807" s="2" t="s">
        <v>1</v>
      </c>
      <c r="D3807" s="2" t="s">
        <v>2533</v>
      </c>
      <c r="E3807" s="2" t="s">
        <v>141</v>
      </c>
      <c r="F3807" s="2" t="s">
        <v>2459</v>
      </c>
      <c r="G3807" s="5">
        <v>-6</v>
      </c>
      <c r="H3807" s="5">
        <v>33.5</v>
      </c>
      <c r="I3807" s="5">
        <v>-201</v>
      </c>
      <c r="J3807" s="5">
        <v>-127990.60999999997</v>
      </c>
      <c r="K3807" s="5" t="str" cm="1">
        <f t="array" ref="K3807">_xlfn.LET(_xlpm.d,UPPER(TRIM(CLEAN(SUBSTITUTE(F3807,CHAR(160),"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08" spans="2:11" x14ac:dyDescent="0.25">
      <c r="B3808" s="21">
        <v>46108</v>
      </c>
      <c r="C3808" s="2" t="s">
        <v>1</v>
      </c>
      <c r="D3808" s="2" t="s">
        <v>2341</v>
      </c>
      <c r="E3808" s="2" t="s">
        <v>321</v>
      </c>
      <c r="F3808" s="2" t="s">
        <v>2525</v>
      </c>
      <c r="G3808" s="5">
        <v>-5</v>
      </c>
      <c r="H3808" s="5">
        <v>32.950000000000003</v>
      </c>
      <c r="I3808" s="5">
        <v>-164.75</v>
      </c>
      <c r="J3808" s="5">
        <v>-128155.35999999997</v>
      </c>
      <c r="K3808" s="5" t="str" cm="1">
        <f t="array" ref="K3808">_xlfn.LET(_xlpm.d,UPPER(TRIM(CLEAN(SUBSTITUTE(F3808,CHAR(160),"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3809" spans="1:11" x14ac:dyDescent="0.25">
      <c r="B3809" s="21">
        <v>46108</v>
      </c>
      <c r="C3809" s="2" t="s">
        <v>1</v>
      </c>
      <c r="D3809" s="2" t="s">
        <v>142</v>
      </c>
      <c r="E3809" s="2" t="s">
        <v>143</v>
      </c>
      <c r="F3809" s="2" t="s">
        <v>2525</v>
      </c>
      <c r="G3809" s="5">
        <v>-6</v>
      </c>
      <c r="H3809" s="5">
        <v>32.99</v>
      </c>
      <c r="I3809" s="5">
        <v>-197.94</v>
      </c>
      <c r="J3809" s="5">
        <v>-128353.29999999997</v>
      </c>
      <c r="K3809" s="5" t="str" cm="1">
        <f t="array" ref="K3809">_xlfn.LET(_xlpm.d,UPPER(TRIM(CLEAN(SUBSTITUTE(F3809,CHAR(160),"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3810" spans="1:11" x14ac:dyDescent="0.25">
      <c r="B3810" s="21">
        <v>46108</v>
      </c>
      <c r="C3810" s="2" t="s">
        <v>1</v>
      </c>
      <c r="D3810" s="2" t="s">
        <v>526</v>
      </c>
      <c r="E3810" s="2" t="s">
        <v>244</v>
      </c>
      <c r="F3810" s="2" t="s">
        <v>2459</v>
      </c>
      <c r="G3810" s="5">
        <v>-4</v>
      </c>
      <c r="H3810" s="5">
        <v>33.5</v>
      </c>
      <c r="I3810" s="5">
        <v>-134</v>
      </c>
      <c r="J3810" s="5">
        <v>-128487.29999999997</v>
      </c>
      <c r="K3810" s="5" t="str" cm="1">
        <f t="array" ref="K3810">_xlfn.LET(_xlpm.d,UPPER(TRIM(CLEAN(SUBSTITUTE(F3810,CHAR(160),"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11" spans="1:11" x14ac:dyDescent="0.25">
      <c r="B3811" s="21">
        <v>46108</v>
      </c>
      <c r="C3811" s="2" t="s">
        <v>1</v>
      </c>
      <c r="D3811" s="2" t="s">
        <v>2289</v>
      </c>
      <c r="E3811" s="2" t="s">
        <v>202</v>
      </c>
      <c r="F3811" s="2" t="s">
        <v>2459</v>
      </c>
      <c r="G3811" s="5">
        <v>-16</v>
      </c>
      <c r="H3811" s="5">
        <v>33.5</v>
      </c>
      <c r="I3811" s="5">
        <v>-536</v>
      </c>
      <c r="J3811" s="5">
        <v>-129023.29999999997</v>
      </c>
      <c r="K3811" s="5" t="str" cm="1">
        <f t="array" ref="K3811">_xlfn.LET(_xlpm.d,UPPER(TRIM(CLEAN(SUBSTITUTE(F3811,CHAR(160),"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12" spans="1:11" x14ac:dyDescent="0.25">
      <c r="B3812" s="21">
        <v>46112</v>
      </c>
      <c r="C3812" s="2" t="s">
        <v>1</v>
      </c>
      <c r="D3812" s="2" t="s">
        <v>48</v>
      </c>
      <c r="E3812" s="2" t="s">
        <v>49</v>
      </c>
      <c r="F3812" s="2" t="s">
        <v>2459</v>
      </c>
      <c r="G3812" s="5">
        <v>-17</v>
      </c>
      <c r="H3812" s="5">
        <v>33.5</v>
      </c>
      <c r="I3812" s="5">
        <v>-569.5</v>
      </c>
      <c r="J3812" s="5">
        <v>-129592.79999999997</v>
      </c>
      <c r="K3812" s="5" t="str" cm="1">
        <f t="array" ref="K3812">_xlfn.LET(_xlpm.d,UPPER(TRIM(CLEAN(SUBSTITUTE(F3812,CHAR(160),"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13" spans="1:11" x14ac:dyDescent="0.25">
      <c r="B3813" s="21">
        <v>46112</v>
      </c>
      <c r="C3813" s="2" t="s">
        <v>1</v>
      </c>
      <c r="D3813" s="2" t="s">
        <v>2296</v>
      </c>
      <c r="E3813" s="2" t="s">
        <v>27</v>
      </c>
      <c r="F3813" s="2" t="s">
        <v>2459</v>
      </c>
      <c r="G3813" s="5">
        <v>-16</v>
      </c>
      <c r="H3813" s="5">
        <v>33.5</v>
      </c>
      <c r="I3813" s="5">
        <v>-536</v>
      </c>
      <c r="J3813" s="5">
        <v>-130128.79999999997</v>
      </c>
      <c r="K3813" s="5" t="str" cm="1">
        <f t="array" ref="K3813">_xlfn.LET(_xlpm.d,UPPER(TRIM(CLEAN(SUBSTITUTE(F3813,CHAR(160),"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14" spans="1:11" x14ac:dyDescent="0.25">
      <c r="B3814" s="21">
        <v>46112</v>
      </c>
      <c r="C3814" s="2" t="s">
        <v>1</v>
      </c>
      <c r="D3814" s="2" t="s">
        <v>2297</v>
      </c>
      <c r="E3814" s="2" t="s">
        <v>60</v>
      </c>
      <c r="F3814" s="2" t="s">
        <v>2459</v>
      </c>
      <c r="G3814" s="5">
        <v>-15</v>
      </c>
      <c r="H3814" s="5">
        <v>33.5</v>
      </c>
      <c r="I3814" s="5">
        <v>-502.5</v>
      </c>
      <c r="J3814" s="5">
        <v>-130631.29999999997</v>
      </c>
      <c r="K3814" s="5" t="str" cm="1">
        <f t="array" ref="K3814">_xlfn.LET(_xlpm.d,UPPER(TRIM(CLEAN(SUBSTITUTE(F3814,CHAR(160),"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15" spans="1:11" x14ac:dyDescent="0.25">
      <c r="B3815" s="21">
        <v>46112</v>
      </c>
      <c r="C3815" s="2" t="s">
        <v>1</v>
      </c>
      <c r="D3815" s="2" t="s">
        <v>2534</v>
      </c>
      <c r="E3815" s="2" t="s">
        <v>9</v>
      </c>
      <c r="F3815" s="2" t="s">
        <v>2459</v>
      </c>
      <c r="G3815" s="5">
        <v>-30</v>
      </c>
      <c r="H3815" s="5">
        <v>33.5</v>
      </c>
      <c r="I3815" s="5">
        <v>-1005</v>
      </c>
      <c r="J3815" s="5">
        <v>-131636.29999999999</v>
      </c>
      <c r="K3815" s="5" t="str" cm="1">
        <f t="array" ref="K3815">_xlfn.LET(_xlpm.d,UPPER(TRIM(CLEAN(SUBSTITUTE(F3815,CHAR(160),"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16" spans="1:11" x14ac:dyDescent="0.25">
      <c r="B3816" s="21">
        <v>46112</v>
      </c>
      <c r="C3816" s="2" t="s">
        <v>1</v>
      </c>
      <c r="D3816" s="2" t="s">
        <v>2301</v>
      </c>
      <c r="E3816" s="2" t="s">
        <v>14</v>
      </c>
      <c r="F3816" s="2" t="s">
        <v>2459</v>
      </c>
      <c r="G3816" s="5">
        <v>-6</v>
      </c>
      <c r="H3816" s="5">
        <v>33.5</v>
      </c>
      <c r="I3816" s="5">
        <v>-201</v>
      </c>
      <c r="J3816" s="5">
        <v>-131837.29999999999</v>
      </c>
      <c r="K3816" s="5" t="str" cm="1">
        <f t="array" ref="K3816">_xlfn.LET(_xlpm.d,UPPER(TRIM(CLEAN(SUBSTITUTE(F3816,CHAR(160),"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17" spans="1:11" x14ac:dyDescent="0.25">
      <c r="B3817" s="21">
        <v>46112</v>
      </c>
      <c r="C3817" s="2" t="s">
        <v>1</v>
      </c>
      <c r="D3817" s="2" t="s">
        <v>2302</v>
      </c>
      <c r="E3817" s="2" t="s">
        <v>35</v>
      </c>
      <c r="F3817" s="2" t="s">
        <v>2459</v>
      </c>
      <c r="G3817" s="5">
        <v>-18</v>
      </c>
      <c r="H3817" s="5">
        <v>33.5</v>
      </c>
      <c r="I3817" s="5">
        <v>-603</v>
      </c>
      <c r="J3817" s="5">
        <v>-132440.29999999999</v>
      </c>
      <c r="K3817" s="5" t="str" cm="1">
        <f t="array" ref="K3817">_xlfn.LET(_xlpm.d,UPPER(TRIM(CLEAN(SUBSTITUTE(F3817,CHAR(160),"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18" spans="1:11" x14ac:dyDescent="0.25">
      <c r="A3818" s="11" t="s">
        <v>2535</v>
      </c>
      <c r="G3818" s="6">
        <v>-3994</v>
      </c>
      <c r="I3818" s="7">
        <f>I3484+I3485+I3486+I3487+I3488+I3489+I3490+I3491+I3492+I3493+I3494+I3495+I3496+I3497+I3498+I3499+I3500+I3501+I3502+I3503+I3504+I3505+I3506+I3507+I3508+I3509+I3510+I3511+I3512+I3513+I3514+I3515+I3516+I3517+I3518+I3519+I3520+I3521+I3522+I3523+I3524+I3525+I3526+I3527+I3528+I3529+I3530+I3531+I3532+I3533+I3534+I3535+I3536+I3537+I3538+I3539+I3540+I3541+I3542+I3543+I3544+I3545+I3546+I3547+I3548+I3549+I3550+I3551+I3552+I3553+I3554+I3555+I3556+I3557+I3558+I3559+I3560+I3561+I3562+I3563+I3564+I3565+I3566+I3567+I3568+I3569+I3570+I3571+I3572+I3573+I3574+I3575+I3576+I3577+I3578+I3579+I3580+I3581+I3582+I3583+I3584+I3585+I3586+I3587+I3588+I3589+I3590+I3591+I3592+I3593+I3594+I3595+I3596+I3597+I3598+I3599+I3600+I3601+I3602+I3603+I3604+I3605+I3606+I3607+I3608+I3609+I3610+I3611+I3612+I3613+I3614+I3615+I3616+I3617+I3618+I3619+I3620+I3621+I3622+I3623+I3624+I3625+I3626+I3627+I3628+I3629+I3630+I3631+I3632+I3633+I3634+I3635+I3636+I3637+I3638+I3639+I3640+I3641+I3642+I3643+I3644+I3645+I3646+I3647+I3648+I3649+I3650+I3651+I3652+I3653+I3654+I3655+I3656+I3657+I3658+I3659+I3660+I3661+I3662+I3663+I3664+I3665+I3666+I3667+I3668+I3669+I3670+I3671+I3672+I3673+I3674+I3675+I3676+I3677+I3678+I3679+I3680+I3681+I3682+I3683+I3684+I3685+I3686+I3687+I3688+I3689+I3690+I3691+I3692+I3693+I3694+I3695+I3696+I3697+I3698+I3699+I3700+I3701+I3702+I3703+I3704+I3705+I3706+I3707+I3708+I3709+I3710+I3711+I3712+I3713+I3714+I3715+I3716+I3717+I3718+I3719+I3720+I3721+I3722+I3723+I3724+I3725+I3726+I3727+I3728+I3729+I3730+I3731+I3732+I3733+I3734+I3735+I3736+I3737+I3738+I3739+I3740+I3741+I3742+I3743+I3744+I3745+I3746+I3747+I3748+I3749+I3750+I3751+I3752+I3753+I3754+I3755+I3756+I3757+I3758+I3759+I3760+I3761+I3762+I3763+I3764+I3765+I3766+I3767+I3768+I3769+I3770+I3771+I3772+I3773+I3774+I3775+I3776+I3777+I3778+I3779+I3780+I3781+I3782+I3783+I3784+I3785+I3786+I3787+I3788+I3789+I3790+I3791+I3792+I3793+I3794+I3795+I3796+I3797+I3798+I3799+I3800+I3801+I3802+I3803+I3804+I3805+I3806+I3807+I3808+I3809+I3810+I3811+I3812+I3813+I3814+I3815+I3816+I3817</f>
        <v>-132440.29999999999</v>
      </c>
      <c r="K3818" s="5" t="str" cm="1">
        <f t="array" ref="K3818">_xlfn.LET(_xlpm.d,UPPER(TRIM(CLEAN(SUBSTITUTE(F3818,CHAR(160),"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819" spans="1:11" x14ac:dyDescent="0.25">
      <c r="A3819" s="10" t="s">
        <v>2536</v>
      </c>
      <c r="K3819" s="5" t="str" cm="1">
        <f t="array" ref="K3819">_xlfn.LET(_xlpm.d,UPPER(TRIM(CLEAN(SUBSTITUTE(F3819,CHAR(160),"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820" spans="1:11" x14ac:dyDescent="0.25">
      <c r="B3820" s="21">
        <v>45744</v>
      </c>
      <c r="C3820" s="2" t="s">
        <v>1</v>
      </c>
      <c r="D3820" s="2" t="s">
        <v>933</v>
      </c>
      <c r="E3820" s="2" t="s">
        <v>143</v>
      </c>
      <c r="F3820" s="2" t="s">
        <v>2537</v>
      </c>
      <c r="G3820" s="5">
        <v>-3</v>
      </c>
      <c r="H3820" s="5">
        <v>31.25</v>
      </c>
      <c r="I3820" s="5">
        <v>-93.75</v>
      </c>
      <c r="J3820" s="5">
        <v>-93.75</v>
      </c>
      <c r="K3820" s="5" t="str" cm="1">
        <f t="array" ref="K3820">_xlfn.LET(_xlpm.d,UPPER(TRIM(CLEAN(SUBSTITUTE(F3820,CHAR(160),"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3821" spans="1:11" x14ac:dyDescent="0.25">
      <c r="A3821" s="11" t="s">
        <v>2538</v>
      </c>
      <c r="G3821" s="6">
        <v>-3</v>
      </c>
      <c r="I3821" s="8">
        <f>I3820</f>
        <v>-93.75</v>
      </c>
      <c r="K3821" s="5" t="str" cm="1">
        <f t="array" ref="K3821">_xlfn.LET(_xlpm.d,UPPER(TRIM(CLEAN(SUBSTITUTE(F3821,CHAR(160),"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822" spans="1:11" x14ac:dyDescent="0.25">
      <c r="A3822" s="10" t="s">
        <v>2539</v>
      </c>
      <c r="K3822" s="5" t="str" cm="1">
        <f t="array" ref="K3822">_xlfn.LET(_xlpm.d,UPPER(TRIM(CLEAN(SUBSTITUTE(F3822,CHAR(160),"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823" spans="1:11" x14ac:dyDescent="0.25">
      <c r="B3823" s="21">
        <v>45666</v>
      </c>
      <c r="C3823" s="2" t="s">
        <v>1</v>
      </c>
      <c r="D3823" s="2" t="s">
        <v>1421</v>
      </c>
      <c r="E3823" s="2" t="s">
        <v>99</v>
      </c>
      <c r="F3823" s="2" t="s">
        <v>2540</v>
      </c>
      <c r="G3823" s="5">
        <v>-16</v>
      </c>
      <c r="H3823" s="5">
        <v>41.5</v>
      </c>
      <c r="I3823" s="5">
        <v>-664</v>
      </c>
      <c r="J3823" s="5">
        <v>-664</v>
      </c>
      <c r="K3823" s="5" t="str" cm="1">
        <f t="array" ref="K3823">_xlfn.LET(_xlpm.d,UPPER(TRIM(CLEAN(SUBSTITUTE(F3823,CHAR(160),"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3824" spans="1:11" x14ac:dyDescent="0.25">
      <c r="B3824" s="21">
        <v>45667</v>
      </c>
      <c r="C3824" s="2" t="s">
        <v>1</v>
      </c>
      <c r="D3824" s="2" t="s">
        <v>1427</v>
      </c>
      <c r="E3824" s="2" t="s">
        <v>163</v>
      </c>
      <c r="F3824" s="2" t="s">
        <v>2540</v>
      </c>
      <c r="G3824" s="5">
        <v>-14</v>
      </c>
      <c r="H3824" s="5">
        <v>41.5</v>
      </c>
      <c r="I3824" s="5">
        <v>-581</v>
      </c>
      <c r="J3824" s="5">
        <v>-1245</v>
      </c>
      <c r="K3824" s="5" t="str" cm="1">
        <f t="array" ref="K3824">_xlfn.LET(_xlpm.d,UPPER(TRIM(CLEAN(SUBSTITUTE(F3824,CHAR(160),"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3825" spans="1:11" x14ac:dyDescent="0.25">
      <c r="B3825" s="21">
        <v>45670</v>
      </c>
      <c r="C3825" s="2" t="s">
        <v>1</v>
      </c>
      <c r="D3825" s="2" t="s">
        <v>335</v>
      </c>
      <c r="E3825" s="2" t="s">
        <v>99</v>
      </c>
      <c r="F3825" s="2" t="s">
        <v>2541</v>
      </c>
      <c r="G3825" s="5">
        <v>-1</v>
      </c>
      <c r="H3825" s="5">
        <v>41.5</v>
      </c>
      <c r="I3825" s="5">
        <v>-41.5</v>
      </c>
      <c r="J3825" s="5">
        <v>-1286.5</v>
      </c>
      <c r="K3825" s="5" t="str" cm="1">
        <f t="array" ref="K3825">_xlfn.LET(_xlpm.d,UPPER(TRIM(CLEAN(SUBSTITUTE(F3825,CHAR(160),"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3826" spans="1:11" x14ac:dyDescent="0.25">
      <c r="B3826" s="21">
        <v>45692</v>
      </c>
      <c r="C3826" s="2" t="s">
        <v>1</v>
      </c>
      <c r="D3826" s="2" t="s">
        <v>867</v>
      </c>
      <c r="E3826" s="2" t="s">
        <v>446</v>
      </c>
      <c r="F3826" s="2" t="s">
        <v>2540</v>
      </c>
      <c r="G3826" s="5">
        <v>-2</v>
      </c>
      <c r="H3826" s="5">
        <v>41.5</v>
      </c>
      <c r="I3826" s="5">
        <v>-83</v>
      </c>
      <c r="J3826" s="5">
        <v>-1369.5</v>
      </c>
      <c r="K3826" s="5" t="str" cm="1">
        <f t="array" ref="K3826">_xlfn.LET(_xlpm.d,UPPER(TRIM(CLEAN(SUBSTITUTE(F3826,CHAR(160),"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3827" spans="1:11" x14ac:dyDescent="0.25">
      <c r="B3827" s="21">
        <v>45702</v>
      </c>
      <c r="C3827" s="2" t="s">
        <v>1</v>
      </c>
      <c r="D3827" s="2" t="s">
        <v>2460</v>
      </c>
      <c r="E3827" s="2" t="s">
        <v>53</v>
      </c>
      <c r="F3827" s="2" t="s">
        <v>2540</v>
      </c>
      <c r="G3827" s="5">
        <v>-7</v>
      </c>
      <c r="H3827" s="5">
        <v>41.5</v>
      </c>
      <c r="I3827" s="5">
        <v>-290.5</v>
      </c>
      <c r="J3827" s="5">
        <v>-1660</v>
      </c>
      <c r="K3827" s="5" t="str" cm="1">
        <f t="array" ref="K3827">_xlfn.LET(_xlpm.d,UPPER(TRIM(CLEAN(SUBSTITUTE(F3827,CHAR(160),"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3828" spans="1:11" x14ac:dyDescent="0.25">
      <c r="B3828" s="21">
        <v>45807</v>
      </c>
      <c r="C3828" s="2" t="s">
        <v>1</v>
      </c>
      <c r="D3828" s="2" t="s">
        <v>418</v>
      </c>
      <c r="E3828" s="2" t="s">
        <v>53</v>
      </c>
      <c r="F3828" s="2" t="s">
        <v>2540</v>
      </c>
      <c r="G3828" s="5">
        <v>-9</v>
      </c>
      <c r="H3828" s="5">
        <v>41.5</v>
      </c>
      <c r="I3828" s="5">
        <v>-373.5</v>
      </c>
      <c r="J3828" s="5">
        <v>-2033.5</v>
      </c>
      <c r="K3828" s="5" t="str" cm="1">
        <f t="array" ref="K3828">_xlfn.LET(_xlpm.d,UPPER(TRIM(CLEAN(SUBSTITUTE(F3828,CHAR(160),"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3829" spans="1:11" x14ac:dyDescent="0.25">
      <c r="B3829" s="21">
        <v>45876</v>
      </c>
      <c r="C3829" s="2" t="s">
        <v>1</v>
      </c>
      <c r="D3829" s="2" t="s">
        <v>1812</v>
      </c>
      <c r="E3829" s="2" t="s">
        <v>60</v>
      </c>
      <c r="F3829" s="2" t="s">
        <v>2539</v>
      </c>
      <c r="G3829" s="5">
        <v>-3</v>
      </c>
      <c r="H3829" s="5">
        <v>41.5</v>
      </c>
      <c r="I3829" s="5">
        <v>-124.5</v>
      </c>
      <c r="J3829" s="5">
        <v>-2158</v>
      </c>
      <c r="K3829" s="5" t="str" cm="1">
        <f t="array" ref="K3829">_xlfn.LET(_xlpm.d,UPPER(TRIM(CLEAN(SUBSTITUTE(F3829,CHAR(160),"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3830" spans="1:11" x14ac:dyDescent="0.25">
      <c r="B3830" s="21">
        <v>45908</v>
      </c>
      <c r="C3830" s="2" t="s">
        <v>1</v>
      </c>
      <c r="D3830" s="2" t="s">
        <v>1882</v>
      </c>
      <c r="E3830" s="2" t="s">
        <v>791</v>
      </c>
      <c r="F3830" s="2" t="s">
        <v>2540</v>
      </c>
      <c r="G3830" s="5">
        <v>-1</v>
      </c>
      <c r="H3830" s="5">
        <v>41.5</v>
      </c>
      <c r="I3830" s="5">
        <v>-41.5</v>
      </c>
      <c r="J3830" s="5">
        <v>-2199.5</v>
      </c>
      <c r="K3830" s="5" t="str" cm="1">
        <f t="array" ref="K3830">_xlfn.LET(_xlpm.d,UPPER(TRIM(CLEAN(SUBSTITUTE(F3830,CHAR(160),"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3831" spans="1:11" x14ac:dyDescent="0.25">
      <c r="B3831" s="21">
        <v>45909</v>
      </c>
      <c r="C3831" s="2" t="s">
        <v>1</v>
      </c>
      <c r="D3831" s="2" t="s">
        <v>717</v>
      </c>
      <c r="E3831" s="2" t="s">
        <v>89</v>
      </c>
      <c r="F3831" s="2" t="s">
        <v>2540</v>
      </c>
      <c r="G3831" s="5">
        <v>-2</v>
      </c>
      <c r="H3831" s="5">
        <v>41.5</v>
      </c>
      <c r="I3831" s="5">
        <v>-83</v>
      </c>
      <c r="J3831" s="5">
        <v>-2282.5</v>
      </c>
      <c r="K3831" s="5" t="str" cm="1">
        <f t="array" ref="K3831">_xlfn.LET(_xlpm.d,UPPER(TRIM(CLEAN(SUBSTITUTE(F3831,CHAR(160),"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3832" spans="1:11" x14ac:dyDescent="0.25">
      <c r="A3832" s="11" t="s">
        <v>2542</v>
      </c>
      <c r="G3832" s="6">
        <v>-55</v>
      </c>
      <c r="I3832" s="7">
        <f>I3823+I3824+I3825+I3826+I3827+I3828+I3829+I3830+I3831</f>
        <v>-2282.5</v>
      </c>
      <c r="K3832" s="5" t="str" cm="1">
        <f t="array" ref="K3832">_xlfn.LET(_xlpm.d,UPPER(TRIM(CLEAN(SUBSTITUTE(F3832,CHAR(160),"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833" spans="1:11" x14ac:dyDescent="0.25">
      <c r="A3833" s="10" t="s">
        <v>2543</v>
      </c>
      <c r="K3833" s="5" t="str" cm="1">
        <f t="array" ref="K3833">_xlfn.LET(_xlpm.d,UPPER(TRIM(CLEAN(SUBSTITUTE(F3833,CHAR(160),"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3834" spans="1:11" x14ac:dyDescent="0.25">
      <c r="B3834" s="21">
        <v>45659</v>
      </c>
      <c r="C3834" s="2" t="s">
        <v>1</v>
      </c>
      <c r="D3834" s="2" t="s">
        <v>813</v>
      </c>
      <c r="E3834" s="2" t="s">
        <v>58</v>
      </c>
      <c r="F3834" s="2" t="s">
        <v>2544</v>
      </c>
      <c r="G3834" s="5">
        <v>-2</v>
      </c>
      <c r="H3834" s="5">
        <v>41.5</v>
      </c>
      <c r="I3834" s="5">
        <v>-83</v>
      </c>
      <c r="J3834" s="5">
        <v>-83</v>
      </c>
      <c r="K3834" s="5" t="str" cm="1">
        <f t="array" ref="K3834">_xlfn.LET(_xlpm.d,UPPER(TRIM(CLEAN(SUBSTITUTE(F3834,CHAR(160),"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35" spans="1:11" x14ac:dyDescent="0.25">
      <c r="B3835" s="21">
        <v>45659</v>
      </c>
      <c r="C3835" s="2" t="s">
        <v>1</v>
      </c>
      <c r="D3835" s="2" t="s">
        <v>1396</v>
      </c>
      <c r="E3835" s="2" t="s">
        <v>1397</v>
      </c>
      <c r="F3835" s="2" t="s">
        <v>2544</v>
      </c>
      <c r="G3835" s="5">
        <v>-25</v>
      </c>
      <c r="H3835" s="5">
        <v>41.5</v>
      </c>
      <c r="I3835" s="5">
        <v>-1037.5</v>
      </c>
      <c r="J3835" s="5">
        <v>-1120.5</v>
      </c>
      <c r="K3835" s="5" t="str" cm="1">
        <f t="array" ref="K3835">_xlfn.LET(_xlpm.d,UPPER(TRIM(CLEAN(SUBSTITUTE(F3835,CHAR(160),"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36" spans="1:11" x14ac:dyDescent="0.25">
      <c r="B3836" s="21">
        <v>45660</v>
      </c>
      <c r="C3836" s="2" t="s">
        <v>1</v>
      </c>
      <c r="D3836" s="2" t="s">
        <v>2545</v>
      </c>
      <c r="E3836" s="2" t="s">
        <v>791</v>
      </c>
      <c r="F3836" s="2" t="s">
        <v>2544</v>
      </c>
      <c r="G3836" s="5">
        <v>-40</v>
      </c>
      <c r="H3836" s="5">
        <v>41.5</v>
      </c>
      <c r="I3836" s="5">
        <v>-1660</v>
      </c>
      <c r="J3836" s="5">
        <v>-2780.5</v>
      </c>
      <c r="K3836" s="5" t="str" cm="1">
        <f t="array" ref="K3836">_xlfn.LET(_xlpm.d,UPPER(TRIM(CLEAN(SUBSTITUTE(F3836,CHAR(160),"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37" spans="1:11" x14ac:dyDescent="0.25">
      <c r="B3837" s="21">
        <v>45660</v>
      </c>
      <c r="C3837" s="2" t="s">
        <v>1</v>
      </c>
      <c r="D3837" s="2" t="s">
        <v>2546</v>
      </c>
      <c r="E3837" s="2" t="s">
        <v>24</v>
      </c>
      <c r="F3837" s="2" t="s">
        <v>2544</v>
      </c>
      <c r="G3837" s="5">
        <v>-16</v>
      </c>
      <c r="H3837" s="5">
        <v>41.5</v>
      </c>
      <c r="I3837" s="5">
        <v>-664</v>
      </c>
      <c r="J3837" s="5">
        <v>-3444.5</v>
      </c>
      <c r="K3837" s="5" t="str" cm="1">
        <f t="array" ref="K3837">_xlfn.LET(_xlpm.d,UPPER(TRIM(CLEAN(SUBSTITUTE(F3837,CHAR(160),"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38" spans="1:11" x14ac:dyDescent="0.25">
      <c r="B3838" s="21">
        <v>45660</v>
      </c>
      <c r="C3838" s="2" t="s">
        <v>1</v>
      </c>
      <c r="D3838" s="2" t="s">
        <v>1399</v>
      </c>
      <c r="E3838" s="2" t="s">
        <v>465</v>
      </c>
      <c r="F3838" s="2" t="s">
        <v>2547</v>
      </c>
      <c r="G3838" s="5">
        <v>-66</v>
      </c>
      <c r="H3838" s="5">
        <v>41.5</v>
      </c>
      <c r="I3838" s="5">
        <v>-2739</v>
      </c>
      <c r="J3838" s="5">
        <v>-6183.5</v>
      </c>
      <c r="K3838" s="5" t="str" cm="1">
        <f t="array" ref="K3838">_xlfn.LET(_xlpm.d,UPPER(TRIM(CLEAN(SUBSTITUTE(F3838,CHAR(160),"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39" spans="1:11" x14ac:dyDescent="0.25">
      <c r="B3839" s="21">
        <v>45660</v>
      </c>
      <c r="C3839" s="2" t="s">
        <v>1</v>
      </c>
      <c r="D3839" s="2" t="s">
        <v>1400</v>
      </c>
      <c r="E3839" s="2" t="s">
        <v>53</v>
      </c>
      <c r="F3839" s="2" t="s">
        <v>2548</v>
      </c>
      <c r="G3839" s="5">
        <v>-27</v>
      </c>
      <c r="H3839" s="5">
        <v>41.5</v>
      </c>
      <c r="I3839" s="5">
        <v>-1120.5</v>
      </c>
      <c r="J3839" s="5">
        <v>-7304</v>
      </c>
      <c r="K3839" s="5" t="str" cm="1">
        <f t="array" ref="K3839">_xlfn.LET(_xlpm.d,UPPER(TRIM(CLEAN(SUBSTITUTE(F3839,CHAR(160),"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40" spans="1:11" x14ac:dyDescent="0.25">
      <c r="B3840" s="21">
        <v>45663</v>
      </c>
      <c r="C3840" s="2" t="s">
        <v>1</v>
      </c>
      <c r="D3840" s="2" t="s">
        <v>2549</v>
      </c>
      <c r="E3840" s="2" t="s">
        <v>84</v>
      </c>
      <c r="F3840" s="2" t="s">
        <v>2544</v>
      </c>
      <c r="G3840" s="5">
        <v>-3</v>
      </c>
      <c r="H3840" s="5">
        <v>41.5</v>
      </c>
      <c r="I3840" s="5">
        <v>-124.5</v>
      </c>
      <c r="J3840" s="5">
        <v>-7428.5</v>
      </c>
      <c r="K3840" s="5" t="str" cm="1">
        <f t="array" ref="K3840">_xlfn.LET(_xlpm.d,UPPER(TRIM(CLEAN(SUBSTITUTE(F3840,CHAR(160),"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41" spans="2:11" x14ac:dyDescent="0.25">
      <c r="B3841" s="21">
        <v>45663</v>
      </c>
      <c r="C3841" s="2" t="s">
        <v>1</v>
      </c>
      <c r="D3841" s="2" t="s">
        <v>1407</v>
      </c>
      <c r="E3841" s="2" t="s">
        <v>791</v>
      </c>
      <c r="F3841" s="2" t="s">
        <v>2544</v>
      </c>
      <c r="G3841" s="5">
        <v>-14</v>
      </c>
      <c r="H3841" s="5">
        <v>41.5</v>
      </c>
      <c r="I3841" s="5">
        <v>-581</v>
      </c>
      <c r="J3841" s="5">
        <v>-8009.5</v>
      </c>
      <c r="K3841" s="5" t="str" cm="1">
        <f t="array" ref="K3841">_xlfn.LET(_xlpm.d,UPPER(TRIM(CLEAN(SUBSTITUTE(F3841,CHAR(160),"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42" spans="2:11" x14ac:dyDescent="0.25">
      <c r="B3842" s="21">
        <v>45663</v>
      </c>
      <c r="C3842" s="2" t="s">
        <v>1</v>
      </c>
      <c r="D3842" s="2" t="s">
        <v>1408</v>
      </c>
      <c r="E3842" s="2" t="s">
        <v>68</v>
      </c>
      <c r="F3842" s="2" t="s">
        <v>2544</v>
      </c>
      <c r="G3842" s="5">
        <v>-7</v>
      </c>
      <c r="H3842" s="5">
        <v>41.5</v>
      </c>
      <c r="I3842" s="5">
        <v>-290.5</v>
      </c>
      <c r="J3842" s="5">
        <v>-8300</v>
      </c>
      <c r="K3842" s="5" t="str" cm="1">
        <f t="array" ref="K3842">_xlfn.LET(_xlpm.d,UPPER(TRIM(CLEAN(SUBSTITUTE(F3842,CHAR(160),"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43" spans="2:11" x14ac:dyDescent="0.25">
      <c r="B3843" s="21">
        <v>45664</v>
      </c>
      <c r="C3843" s="2" t="s">
        <v>1</v>
      </c>
      <c r="D3843" s="2" t="s">
        <v>2550</v>
      </c>
      <c r="E3843" s="2" t="s">
        <v>9</v>
      </c>
      <c r="F3843" s="2" t="s">
        <v>2544</v>
      </c>
      <c r="G3843" s="5">
        <v>-10</v>
      </c>
      <c r="H3843" s="5">
        <v>41.5</v>
      </c>
      <c r="I3843" s="5">
        <v>-415</v>
      </c>
      <c r="J3843" s="5">
        <v>-8715</v>
      </c>
      <c r="K3843" s="5" t="str" cm="1">
        <f t="array" ref="K3843">_xlfn.LET(_xlpm.d,UPPER(TRIM(CLEAN(SUBSTITUTE(F3843,CHAR(160),"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44" spans="2:11" x14ac:dyDescent="0.25">
      <c r="B3844" s="21">
        <v>45664</v>
      </c>
      <c r="C3844" s="2" t="s">
        <v>1</v>
      </c>
      <c r="D3844" s="2" t="s">
        <v>1413</v>
      </c>
      <c r="E3844" s="2" t="s">
        <v>32</v>
      </c>
      <c r="F3844" s="2" t="s">
        <v>2544</v>
      </c>
      <c r="G3844" s="5">
        <v>-11</v>
      </c>
      <c r="H3844" s="5">
        <v>41.5</v>
      </c>
      <c r="I3844" s="5">
        <v>-456.5</v>
      </c>
      <c r="J3844" s="5">
        <v>-9171.5</v>
      </c>
      <c r="K3844" s="5" t="str" cm="1">
        <f t="array" ref="K3844">_xlfn.LET(_xlpm.d,UPPER(TRIM(CLEAN(SUBSTITUTE(F3844,CHAR(160),"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45" spans="2:11" x14ac:dyDescent="0.25">
      <c r="B3845" s="21">
        <v>45664</v>
      </c>
      <c r="C3845" s="2" t="s">
        <v>1</v>
      </c>
      <c r="D3845" s="2" t="s">
        <v>826</v>
      </c>
      <c r="E3845" s="2" t="s">
        <v>60</v>
      </c>
      <c r="F3845" s="2" t="s">
        <v>2544</v>
      </c>
      <c r="G3845" s="5">
        <v>-42</v>
      </c>
      <c r="H3845" s="5">
        <v>41.5</v>
      </c>
      <c r="I3845" s="5">
        <v>-1743</v>
      </c>
      <c r="J3845" s="5">
        <v>-10914.5</v>
      </c>
      <c r="K3845" s="5" t="str" cm="1">
        <f t="array" ref="K3845">_xlfn.LET(_xlpm.d,UPPER(TRIM(CLEAN(SUBSTITUTE(F3845,CHAR(160),"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46" spans="2:11" x14ac:dyDescent="0.25">
      <c r="B3846" s="21">
        <v>45665</v>
      </c>
      <c r="C3846" s="2" t="s">
        <v>1</v>
      </c>
      <c r="D3846" s="2" t="s">
        <v>2457</v>
      </c>
      <c r="E3846" s="2" t="s">
        <v>40</v>
      </c>
      <c r="F3846" s="2" t="s">
        <v>2544</v>
      </c>
      <c r="G3846" s="5">
        <v>-11</v>
      </c>
      <c r="H3846" s="5">
        <v>41.5</v>
      </c>
      <c r="I3846" s="5">
        <v>-456.5</v>
      </c>
      <c r="J3846" s="5">
        <v>-11371</v>
      </c>
      <c r="K3846" s="5" t="str" cm="1">
        <f t="array" ref="K3846">_xlfn.LET(_xlpm.d,UPPER(TRIM(CLEAN(SUBSTITUTE(F3846,CHAR(160),"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47" spans="2:11" x14ac:dyDescent="0.25">
      <c r="B3847" s="21">
        <v>45665</v>
      </c>
      <c r="C3847" s="2" t="s">
        <v>1</v>
      </c>
      <c r="D3847" s="2" t="s">
        <v>1420</v>
      </c>
      <c r="E3847" s="2" t="s">
        <v>202</v>
      </c>
      <c r="F3847" s="2" t="s">
        <v>2544</v>
      </c>
      <c r="G3847" s="5">
        <v>-11</v>
      </c>
      <c r="H3847" s="5">
        <v>41.5</v>
      </c>
      <c r="I3847" s="5">
        <v>-456.5</v>
      </c>
      <c r="J3847" s="5">
        <v>-11827.5</v>
      </c>
      <c r="K3847" s="5" t="str" cm="1">
        <f t="array" ref="K3847">_xlfn.LET(_xlpm.d,UPPER(TRIM(CLEAN(SUBSTITUTE(F3847,CHAR(160),"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48" spans="2:11" x14ac:dyDescent="0.25">
      <c r="B3848" s="21">
        <v>45665</v>
      </c>
      <c r="C3848" s="2" t="s">
        <v>1</v>
      </c>
      <c r="D3848" s="2" t="s">
        <v>2551</v>
      </c>
      <c r="E3848" s="2" t="s">
        <v>321</v>
      </c>
      <c r="F3848" s="2" t="s">
        <v>2543</v>
      </c>
      <c r="G3848" s="5">
        <v>-3</v>
      </c>
      <c r="H3848" s="5">
        <v>41.5</v>
      </c>
      <c r="I3848" s="5">
        <v>-124.5</v>
      </c>
      <c r="J3848" s="5">
        <v>-11952</v>
      </c>
      <c r="K3848" s="5" t="str" cm="1">
        <f t="array" ref="K3848">_xlfn.LET(_xlpm.d,UPPER(TRIM(CLEAN(SUBSTITUTE(F3848,CHAR(160),"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49" spans="2:11" x14ac:dyDescent="0.25">
      <c r="B3849" s="21">
        <v>45666</v>
      </c>
      <c r="C3849" s="2" t="s">
        <v>1</v>
      </c>
      <c r="D3849" s="2" t="s">
        <v>1421</v>
      </c>
      <c r="E3849" s="2" t="s">
        <v>99</v>
      </c>
      <c r="F3849" s="2" t="s">
        <v>2544</v>
      </c>
      <c r="G3849" s="5">
        <v>-13</v>
      </c>
      <c r="H3849" s="5">
        <v>41.5</v>
      </c>
      <c r="I3849" s="5">
        <v>-539.5</v>
      </c>
      <c r="J3849" s="5">
        <v>-12491.5</v>
      </c>
      <c r="K3849" s="5" t="str" cm="1">
        <f t="array" ref="K3849">_xlfn.LET(_xlpm.d,UPPER(TRIM(CLEAN(SUBSTITUTE(F3849,CHAR(160),"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50" spans="2:11" x14ac:dyDescent="0.25">
      <c r="B3850" s="21">
        <v>45666</v>
      </c>
      <c r="C3850" s="2" t="s">
        <v>1</v>
      </c>
      <c r="D3850" s="2" t="s">
        <v>555</v>
      </c>
      <c r="E3850" s="2" t="s">
        <v>19</v>
      </c>
      <c r="F3850" s="2" t="s">
        <v>2544</v>
      </c>
      <c r="G3850" s="5">
        <v>-9</v>
      </c>
      <c r="H3850" s="5">
        <v>41.5</v>
      </c>
      <c r="I3850" s="5">
        <v>-373.5</v>
      </c>
      <c r="J3850" s="5">
        <v>-12865</v>
      </c>
      <c r="K3850" s="5" t="str" cm="1">
        <f t="array" ref="K3850">_xlfn.LET(_xlpm.d,UPPER(TRIM(CLEAN(SUBSTITUTE(F3850,CHAR(160),"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51" spans="2:11" x14ac:dyDescent="0.25">
      <c r="B3851" s="21">
        <v>45667</v>
      </c>
      <c r="C3851" s="2" t="s">
        <v>1</v>
      </c>
      <c r="D3851" s="2" t="s">
        <v>1427</v>
      </c>
      <c r="E3851" s="2" t="s">
        <v>163</v>
      </c>
      <c r="F3851" s="2" t="s">
        <v>2544</v>
      </c>
      <c r="G3851" s="5">
        <v>-18</v>
      </c>
      <c r="H3851" s="5">
        <v>41.5</v>
      </c>
      <c r="I3851" s="5">
        <v>-747</v>
      </c>
      <c r="J3851" s="5">
        <v>-13612</v>
      </c>
      <c r="K3851" s="5" t="str" cm="1">
        <f t="array" ref="K3851">_xlfn.LET(_xlpm.d,UPPER(TRIM(CLEAN(SUBSTITUTE(F3851,CHAR(160),"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52" spans="2:11" x14ac:dyDescent="0.25">
      <c r="B3852" s="21">
        <v>45667</v>
      </c>
      <c r="C3852" s="2" t="s">
        <v>1</v>
      </c>
      <c r="D3852" s="2" t="s">
        <v>1428</v>
      </c>
      <c r="E3852" s="2" t="s">
        <v>62</v>
      </c>
      <c r="F3852" s="2" t="s">
        <v>2544</v>
      </c>
      <c r="G3852" s="5">
        <v>-10</v>
      </c>
      <c r="H3852" s="5">
        <v>41.5</v>
      </c>
      <c r="I3852" s="5">
        <v>-415</v>
      </c>
      <c r="J3852" s="5">
        <v>-14027</v>
      </c>
      <c r="K3852" s="5" t="str" cm="1">
        <f t="array" ref="K3852">_xlfn.LET(_xlpm.d,UPPER(TRIM(CLEAN(SUBSTITUTE(F3852,CHAR(160),"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53" spans="2:11" x14ac:dyDescent="0.25">
      <c r="B3853" s="21">
        <v>45667</v>
      </c>
      <c r="C3853" s="2" t="s">
        <v>1</v>
      </c>
      <c r="D3853" s="2" t="s">
        <v>828</v>
      </c>
      <c r="E3853" s="2" t="s">
        <v>829</v>
      </c>
      <c r="F3853" s="2" t="s">
        <v>2544</v>
      </c>
      <c r="G3853" s="5">
        <v>-65</v>
      </c>
      <c r="H3853" s="5">
        <v>41.5</v>
      </c>
      <c r="I3853" s="5">
        <v>-2697.5</v>
      </c>
      <c r="J3853" s="5">
        <v>-16724.5</v>
      </c>
      <c r="K3853" s="5" t="str" cm="1">
        <f t="array" ref="K3853">_xlfn.LET(_xlpm.d,UPPER(TRIM(CLEAN(SUBSTITUTE(F3853,CHAR(160),"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54" spans="2:11" x14ac:dyDescent="0.25">
      <c r="B3854" s="21">
        <v>45667</v>
      </c>
      <c r="C3854" s="2" t="s">
        <v>1</v>
      </c>
      <c r="D3854" s="2" t="s">
        <v>2552</v>
      </c>
      <c r="E3854" s="2" t="s">
        <v>24</v>
      </c>
      <c r="F3854" s="2" t="s">
        <v>2544</v>
      </c>
      <c r="G3854" s="5">
        <v>-19</v>
      </c>
      <c r="H3854" s="5">
        <v>41.5</v>
      </c>
      <c r="I3854" s="5">
        <v>-788.5</v>
      </c>
      <c r="J3854" s="5">
        <v>-17513</v>
      </c>
      <c r="K3854" s="5" t="str" cm="1">
        <f t="array" ref="K3854">_xlfn.LET(_xlpm.d,UPPER(TRIM(CLEAN(SUBSTITUTE(F3854,CHAR(160),"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55" spans="2:11" x14ac:dyDescent="0.25">
      <c r="B3855" s="21">
        <v>45667</v>
      </c>
      <c r="C3855" s="2" t="s">
        <v>1</v>
      </c>
      <c r="D3855" s="2" t="s">
        <v>2553</v>
      </c>
      <c r="E3855" s="2" t="s">
        <v>9</v>
      </c>
      <c r="F3855" s="2" t="s">
        <v>2544</v>
      </c>
      <c r="G3855" s="5">
        <v>-10</v>
      </c>
      <c r="H3855" s="5">
        <v>41.5</v>
      </c>
      <c r="I3855" s="5">
        <v>-415</v>
      </c>
      <c r="J3855" s="5">
        <v>-17928</v>
      </c>
      <c r="K3855" s="5" t="str" cm="1">
        <f t="array" ref="K3855">_xlfn.LET(_xlpm.d,UPPER(TRIM(CLEAN(SUBSTITUTE(F3855,CHAR(160),"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56" spans="2:11" x14ac:dyDescent="0.25">
      <c r="B3856" s="21">
        <v>45667</v>
      </c>
      <c r="C3856" s="2" t="s">
        <v>1</v>
      </c>
      <c r="D3856" s="2" t="s">
        <v>831</v>
      </c>
      <c r="E3856" s="2" t="s">
        <v>143</v>
      </c>
      <c r="F3856" s="2" t="s">
        <v>2543</v>
      </c>
      <c r="G3856" s="5">
        <v>-1</v>
      </c>
      <c r="H3856" s="5">
        <v>29.5</v>
      </c>
      <c r="I3856" s="5">
        <v>-29.5</v>
      </c>
      <c r="J3856" s="5">
        <v>-17957.5</v>
      </c>
      <c r="K3856" s="5" t="str" cm="1">
        <f t="array" ref="K3856">_xlfn.LET(_xlpm.d,UPPER(TRIM(CLEAN(SUBSTITUTE(F3856,CHAR(160),"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57" spans="2:11" x14ac:dyDescent="0.25">
      <c r="B3857" s="21">
        <v>45667</v>
      </c>
      <c r="C3857" s="2" t="s">
        <v>1</v>
      </c>
      <c r="D3857" s="2" t="s">
        <v>333</v>
      </c>
      <c r="E3857" s="2" t="s">
        <v>82</v>
      </c>
      <c r="F3857" s="2" t="s">
        <v>2544</v>
      </c>
      <c r="G3857" s="5">
        <v>-27</v>
      </c>
      <c r="H3857" s="5">
        <v>41.5</v>
      </c>
      <c r="I3857" s="5">
        <v>-1120.5</v>
      </c>
      <c r="J3857" s="5">
        <v>-19078</v>
      </c>
      <c r="K3857" s="5" t="str" cm="1">
        <f t="array" ref="K3857">_xlfn.LET(_xlpm.d,UPPER(TRIM(CLEAN(SUBSTITUTE(F3857,CHAR(160),"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58" spans="2:11" x14ac:dyDescent="0.25">
      <c r="B3858" s="21">
        <v>45667</v>
      </c>
      <c r="C3858" s="2" t="s">
        <v>1</v>
      </c>
      <c r="D3858" s="2" t="s">
        <v>2554</v>
      </c>
      <c r="E3858" s="2" t="s">
        <v>97</v>
      </c>
      <c r="F3858" s="2" t="s">
        <v>2544</v>
      </c>
      <c r="G3858" s="5">
        <v>-40</v>
      </c>
      <c r="H3858" s="5">
        <v>11</v>
      </c>
      <c r="I3858" s="5">
        <v>-440</v>
      </c>
      <c r="J3858" s="5">
        <v>-19518</v>
      </c>
      <c r="K3858" s="5" t="str" cm="1">
        <f t="array" ref="K3858">_xlfn.LET(_xlpm.d,UPPER(TRIM(CLEAN(SUBSTITUTE(F3858,CHAR(160),"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59" spans="2:11" x14ac:dyDescent="0.25">
      <c r="B3859" s="21">
        <v>45670</v>
      </c>
      <c r="C3859" s="2" t="s">
        <v>1</v>
      </c>
      <c r="D3859" s="2" t="s">
        <v>693</v>
      </c>
      <c r="E3859" s="2" t="s">
        <v>49</v>
      </c>
      <c r="F3859" s="2" t="s">
        <v>2544</v>
      </c>
      <c r="G3859" s="5">
        <v>-12</v>
      </c>
      <c r="H3859" s="5">
        <v>41.5</v>
      </c>
      <c r="I3859" s="5">
        <v>-498</v>
      </c>
      <c r="J3859" s="5">
        <v>-20016</v>
      </c>
      <c r="K3859" s="5" t="str" cm="1">
        <f t="array" ref="K3859">_xlfn.LET(_xlpm.d,UPPER(TRIM(CLEAN(SUBSTITUTE(F3859,CHAR(160),"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60" spans="2:11" x14ac:dyDescent="0.25">
      <c r="B3860" s="21">
        <v>45670</v>
      </c>
      <c r="C3860" s="2" t="s">
        <v>1</v>
      </c>
      <c r="D3860" s="2" t="s">
        <v>2555</v>
      </c>
      <c r="E3860" s="2" t="s">
        <v>68</v>
      </c>
      <c r="F3860" s="2" t="s">
        <v>2544</v>
      </c>
      <c r="G3860" s="5">
        <v>-18</v>
      </c>
      <c r="H3860" s="5">
        <v>41.5</v>
      </c>
      <c r="I3860" s="5">
        <v>-747</v>
      </c>
      <c r="J3860" s="5">
        <v>-20763</v>
      </c>
      <c r="K3860" s="5" t="str" cm="1">
        <f t="array" ref="K3860">_xlfn.LET(_xlpm.d,UPPER(TRIM(CLEAN(SUBSTITUTE(F3860,CHAR(160),"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61" spans="2:11" x14ac:dyDescent="0.25">
      <c r="B3861" s="21">
        <v>45671</v>
      </c>
      <c r="C3861" s="2" t="s">
        <v>1</v>
      </c>
      <c r="D3861" s="2" t="s">
        <v>2556</v>
      </c>
      <c r="E3861" s="2" t="s">
        <v>92</v>
      </c>
      <c r="F3861" s="2" t="s">
        <v>2544</v>
      </c>
      <c r="G3861" s="5">
        <v>-25</v>
      </c>
      <c r="H3861" s="5">
        <v>41.5</v>
      </c>
      <c r="I3861" s="5">
        <v>-1037.5</v>
      </c>
      <c r="J3861" s="5">
        <v>-21800.5</v>
      </c>
      <c r="K3861" s="5" t="str" cm="1">
        <f t="array" ref="K3861">_xlfn.LET(_xlpm.d,UPPER(TRIM(CLEAN(SUBSTITUTE(F3861,CHAR(160),"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62" spans="2:11" x14ac:dyDescent="0.25">
      <c r="B3862" s="21">
        <v>45671</v>
      </c>
      <c r="C3862" s="2" t="s">
        <v>1</v>
      </c>
      <c r="D3862" s="2" t="s">
        <v>1325</v>
      </c>
      <c r="E3862" s="2" t="s">
        <v>95</v>
      </c>
      <c r="F3862" s="2" t="s">
        <v>2544</v>
      </c>
      <c r="G3862" s="5">
        <v>-4</v>
      </c>
      <c r="H3862" s="5">
        <v>41.5</v>
      </c>
      <c r="I3862" s="5">
        <v>-166</v>
      </c>
      <c r="J3862" s="5">
        <v>-21966.5</v>
      </c>
      <c r="K3862" s="5" t="str" cm="1">
        <f t="array" ref="K3862">_xlfn.LET(_xlpm.d,UPPER(TRIM(CLEAN(SUBSTITUTE(F3862,CHAR(160),"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63" spans="2:11" x14ac:dyDescent="0.25">
      <c r="B3863" s="21">
        <v>45671</v>
      </c>
      <c r="C3863" s="2" t="s">
        <v>1</v>
      </c>
      <c r="D3863" s="2" t="s">
        <v>337</v>
      </c>
      <c r="E3863" s="2" t="s">
        <v>89</v>
      </c>
      <c r="F3863" s="2" t="s">
        <v>2548</v>
      </c>
      <c r="G3863" s="5">
        <v>-24</v>
      </c>
      <c r="H3863" s="5">
        <v>41.5</v>
      </c>
      <c r="I3863" s="5">
        <v>-996</v>
      </c>
      <c r="J3863" s="5">
        <v>-22962.5</v>
      </c>
      <c r="K3863" s="5" t="str" cm="1">
        <f t="array" ref="K3863">_xlfn.LET(_xlpm.d,UPPER(TRIM(CLEAN(SUBSTITUTE(F3863,CHAR(160),"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64" spans="2:11" x14ac:dyDescent="0.25">
      <c r="B3864" s="21">
        <v>45671</v>
      </c>
      <c r="C3864" s="2" t="s">
        <v>1</v>
      </c>
      <c r="D3864" s="2" t="s">
        <v>610</v>
      </c>
      <c r="E3864" s="2" t="s">
        <v>433</v>
      </c>
      <c r="F3864" s="2" t="s">
        <v>2544</v>
      </c>
      <c r="G3864" s="5">
        <v>-19</v>
      </c>
      <c r="H3864" s="5">
        <v>41.5</v>
      </c>
      <c r="I3864" s="5">
        <v>-788.5</v>
      </c>
      <c r="J3864" s="5">
        <v>-23751</v>
      </c>
      <c r="K3864" s="5" t="str" cm="1">
        <f t="array" ref="K3864">_xlfn.LET(_xlpm.d,UPPER(TRIM(CLEAN(SUBSTITUTE(F3864,CHAR(160),"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65" spans="2:11" x14ac:dyDescent="0.25">
      <c r="B3865" s="21">
        <v>45671</v>
      </c>
      <c r="C3865" s="2" t="s">
        <v>1</v>
      </c>
      <c r="D3865" s="2" t="s">
        <v>756</v>
      </c>
      <c r="E3865" s="2" t="s">
        <v>35</v>
      </c>
      <c r="F3865" s="2" t="s">
        <v>2544</v>
      </c>
      <c r="G3865" s="5">
        <v>-31</v>
      </c>
      <c r="H3865" s="5">
        <v>41.5</v>
      </c>
      <c r="I3865" s="5">
        <v>-1286.5</v>
      </c>
      <c r="J3865" s="5">
        <v>-25037.5</v>
      </c>
      <c r="K3865" s="5" t="str" cm="1">
        <f t="array" ref="K3865">_xlfn.LET(_xlpm.d,UPPER(TRIM(CLEAN(SUBSTITUTE(F3865,CHAR(160),"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66" spans="2:11" x14ac:dyDescent="0.25">
      <c r="B3866" s="21">
        <v>45672</v>
      </c>
      <c r="C3866" s="2" t="s">
        <v>1</v>
      </c>
      <c r="D3866" s="2" t="s">
        <v>1438</v>
      </c>
      <c r="E3866" s="2" t="s">
        <v>14</v>
      </c>
      <c r="F3866" s="2" t="s">
        <v>2544</v>
      </c>
      <c r="G3866" s="5">
        <v>-33</v>
      </c>
      <c r="H3866" s="5">
        <v>41.5</v>
      </c>
      <c r="I3866" s="5">
        <v>-1369.5</v>
      </c>
      <c r="J3866" s="5">
        <v>-26407</v>
      </c>
      <c r="K3866" s="5" t="str" cm="1">
        <f t="array" ref="K3866">_xlfn.LET(_xlpm.d,UPPER(TRIM(CLEAN(SUBSTITUTE(F3866,CHAR(160),"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67" spans="2:11" x14ac:dyDescent="0.25">
      <c r="B3867" s="21">
        <v>45672</v>
      </c>
      <c r="C3867" s="2" t="s">
        <v>1</v>
      </c>
      <c r="D3867" s="2" t="s">
        <v>1439</v>
      </c>
      <c r="E3867" s="2" t="s">
        <v>97</v>
      </c>
      <c r="F3867" s="2" t="s">
        <v>2544</v>
      </c>
      <c r="G3867" s="5">
        <v>-17</v>
      </c>
      <c r="H3867" s="5">
        <v>41.5</v>
      </c>
      <c r="I3867" s="5">
        <v>-705.5</v>
      </c>
      <c r="J3867" s="5">
        <v>-27112.5</v>
      </c>
      <c r="K3867" s="5" t="str" cm="1">
        <f t="array" ref="K3867">_xlfn.LET(_xlpm.d,UPPER(TRIM(CLEAN(SUBSTITUTE(F3867,CHAR(160),"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68" spans="2:11" x14ac:dyDescent="0.25">
      <c r="B3868" s="21">
        <v>45673</v>
      </c>
      <c r="C3868" s="2" t="s">
        <v>1</v>
      </c>
      <c r="D3868" s="2" t="s">
        <v>1442</v>
      </c>
      <c r="E3868" s="2" t="s">
        <v>465</v>
      </c>
      <c r="F3868" s="2" t="s">
        <v>2544</v>
      </c>
      <c r="G3868" s="5">
        <v>-10</v>
      </c>
      <c r="H3868" s="5">
        <v>41.5</v>
      </c>
      <c r="I3868" s="5">
        <v>-415</v>
      </c>
      <c r="J3868" s="5">
        <v>-27527.5</v>
      </c>
      <c r="K3868" s="5" t="str" cm="1">
        <f t="array" ref="K3868">_xlfn.LET(_xlpm.d,UPPER(TRIM(CLEAN(SUBSTITUTE(F3868,CHAR(160),"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69" spans="2:11" x14ac:dyDescent="0.25">
      <c r="B3869" s="21">
        <v>45673</v>
      </c>
      <c r="C3869" s="2" t="s">
        <v>1</v>
      </c>
      <c r="D3869" s="2" t="s">
        <v>338</v>
      </c>
      <c r="E3869" s="2" t="s">
        <v>129</v>
      </c>
      <c r="F3869" s="2" t="s">
        <v>2544</v>
      </c>
      <c r="G3869" s="5">
        <v>-37</v>
      </c>
      <c r="H3869" s="5">
        <v>41.5</v>
      </c>
      <c r="I3869" s="5">
        <v>-1535.5</v>
      </c>
      <c r="J3869" s="5">
        <v>-29063</v>
      </c>
      <c r="K3869" s="5" t="str" cm="1">
        <f t="array" ref="K3869">_xlfn.LET(_xlpm.d,UPPER(TRIM(CLEAN(SUBSTITUTE(F3869,CHAR(160),"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70" spans="2:11" x14ac:dyDescent="0.25">
      <c r="B3870" s="21">
        <v>45673</v>
      </c>
      <c r="C3870" s="2" t="s">
        <v>1</v>
      </c>
      <c r="D3870" s="2" t="s">
        <v>1444</v>
      </c>
      <c r="E3870" s="2" t="s">
        <v>324</v>
      </c>
      <c r="F3870" s="2" t="s">
        <v>2543</v>
      </c>
      <c r="G3870" s="5">
        <v>-4</v>
      </c>
      <c r="H3870" s="5">
        <v>41.5</v>
      </c>
      <c r="I3870" s="5">
        <v>-166</v>
      </c>
      <c r="J3870" s="5">
        <v>-29229</v>
      </c>
      <c r="K3870" s="5" t="str" cm="1">
        <f t="array" ref="K3870">_xlfn.LET(_xlpm.d,UPPER(TRIM(CLEAN(SUBSTITUTE(F3870,CHAR(160),"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71" spans="2:11" x14ac:dyDescent="0.25">
      <c r="B3871" s="21">
        <v>45674</v>
      </c>
      <c r="C3871" s="2" t="s">
        <v>1</v>
      </c>
      <c r="D3871" s="2" t="s">
        <v>2557</v>
      </c>
      <c r="E3871" s="2" t="s">
        <v>304</v>
      </c>
      <c r="F3871" s="2" t="s">
        <v>2543</v>
      </c>
      <c r="G3871" s="5">
        <v>-2</v>
      </c>
      <c r="H3871" s="5">
        <v>41.5</v>
      </c>
      <c r="I3871" s="5">
        <v>-83</v>
      </c>
      <c r="J3871" s="5">
        <v>-29312</v>
      </c>
      <c r="K3871" s="5" t="str" cm="1">
        <f t="array" ref="K3871">_xlfn.LET(_xlpm.d,UPPER(TRIM(CLEAN(SUBSTITUTE(F3871,CHAR(160),"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72" spans="2:11" x14ac:dyDescent="0.25">
      <c r="B3872" s="21">
        <v>45674</v>
      </c>
      <c r="C3872" s="2" t="s">
        <v>1</v>
      </c>
      <c r="D3872" s="2" t="s">
        <v>1446</v>
      </c>
      <c r="E3872" s="2" t="s">
        <v>202</v>
      </c>
      <c r="F3872" s="2" t="s">
        <v>2544</v>
      </c>
      <c r="G3872" s="5">
        <v>-25</v>
      </c>
      <c r="H3872" s="5">
        <v>41.5</v>
      </c>
      <c r="I3872" s="5">
        <v>-1037.5</v>
      </c>
      <c r="J3872" s="5">
        <v>-30349.5</v>
      </c>
      <c r="K3872" s="5" t="str" cm="1">
        <f t="array" ref="K3872">_xlfn.LET(_xlpm.d,UPPER(TRIM(CLEAN(SUBSTITUTE(F3872,CHAR(160),"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73" spans="2:11" x14ac:dyDescent="0.25">
      <c r="B3873" s="21">
        <v>45674</v>
      </c>
      <c r="C3873" s="2" t="s">
        <v>1</v>
      </c>
      <c r="D3873" s="2" t="s">
        <v>845</v>
      </c>
      <c r="E3873" s="2" t="s">
        <v>53</v>
      </c>
      <c r="F3873" s="2" t="s">
        <v>2544</v>
      </c>
      <c r="G3873" s="5">
        <v>-3</v>
      </c>
      <c r="H3873" s="5">
        <v>41.5</v>
      </c>
      <c r="I3873" s="5">
        <v>-124.5</v>
      </c>
      <c r="J3873" s="5">
        <v>-30474</v>
      </c>
      <c r="K3873" s="5" t="str" cm="1">
        <f t="array" ref="K3873">_xlfn.LET(_xlpm.d,UPPER(TRIM(CLEAN(SUBSTITUTE(F3873,CHAR(160),"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74" spans="2:11" x14ac:dyDescent="0.25">
      <c r="B3874" s="21">
        <v>45674</v>
      </c>
      <c r="C3874" s="2" t="s">
        <v>1</v>
      </c>
      <c r="D3874" s="2" t="s">
        <v>1447</v>
      </c>
      <c r="E3874" s="2" t="s">
        <v>24</v>
      </c>
      <c r="F3874" s="2" t="s">
        <v>2544</v>
      </c>
      <c r="G3874" s="5">
        <v>-26</v>
      </c>
      <c r="H3874" s="5">
        <v>41.5</v>
      </c>
      <c r="I3874" s="5">
        <v>-1079</v>
      </c>
      <c r="J3874" s="5">
        <v>-31553</v>
      </c>
      <c r="K3874" s="5" t="str" cm="1">
        <f t="array" ref="K3874">_xlfn.LET(_xlpm.d,UPPER(TRIM(CLEAN(SUBSTITUTE(F3874,CHAR(160),"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75" spans="2:11" x14ac:dyDescent="0.25">
      <c r="B3875" s="21">
        <v>45674</v>
      </c>
      <c r="C3875" s="2" t="s">
        <v>1</v>
      </c>
      <c r="D3875" s="2" t="s">
        <v>339</v>
      </c>
      <c r="E3875" s="2" t="s">
        <v>82</v>
      </c>
      <c r="F3875" s="2" t="s">
        <v>2544</v>
      </c>
      <c r="G3875" s="5">
        <v>-11</v>
      </c>
      <c r="H3875" s="5">
        <v>41.5</v>
      </c>
      <c r="I3875" s="5">
        <v>-456.5</v>
      </c>
      <c r="J3875" s="5">
        <v>-32009.5</v>
      </c>
      <c r="K3875" s="5" t="str" cm="1">
        <f t="array" ref="K3875">_xlfn.LET(_xlpm.d,UPPER(TRIM(CLEAN(SUBSTITUTE(F3875,CHAR(160),"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76" spans="2:11" x14ac:dyDescent="0.25">
      <c r="B3876" s="21">
        <v>45674</v>
      </c>
      <c r="C3876" s="2" t="s">
        <v>1</v>
      </c>
      <c r="D3876" s="2" t="s">
        <v>1448</v>
      </c>
      <c r="E3876" s="2" t="s">
        <v>76</v>
      </c>
      <c r="F3876" s="2" t="s">
        <v>2548</v>
      </c>
      <c r="G3876" s="5">
        <v>-4</v>
      </c>
      <c r="H3876" s="5">
        <v>41.5</v>
      </c>
      <c r="I3876" s="5">
        <v>-166</v>
      </c>
      <c r="J3876" s="5">
        <v>-32175.5</v>
      </c>
      <c r="K3876" s="5" t="str" cm="1">
        <f t="array" ref="K3876">_xlfn.LET(_xlpm.d,UPPER(TRIM(CLEAN(SUBSTITUTE(F3876,CHAR(160),"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77" spans="2:11" x14ac:dyDescent="0.25">
      <c r="B3877" s="21">
        <v>45678</v>
      </c>
      <c r="C3877" s="2" t="s">
        <v>1</v>
      </c>
      <c r="D3877" s="2" t="s">
        <v>1454</v>
      </c>
      <c r="E3877" s="2" t="s">
        <v>244</v>
      </c>
      <c r="F3877" s="2" t="s">
        <v>2544</v>
      </c>
      <c r="G3877" s="5">
        <v>-15</v>
      </c>
      <c r="H3877" s="5">
        <v>41.5</v>
      </c>
      <c r="I3877" s="5">
        <v>-622.5</v>
      </c>
      <c r="J3877" s="5">
        <v>-32798</v>
      </c>
      <c r="K3877" s="5" t="str" cm="1">
        <f t="array" ref="K3877">_xlfn.LET(_xlpm.d,UPPER(TRIM(CLEAN(SUBSTITUTE(F3877,CHAR(160),"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78" spans="2:11" x14ac:dyDescent="0.25">
      <c r="B3878" s="21">
        <v>45678</v>
      </c>
      <c r="C3878" s="2" t="s">
        <v>1</v>
      </c>
      <c r="D3878" s="2" t="s">
        <v>1455</v>
      </c>
      <c r="E3878" s="2" t="s">
        <v>35</v>
      </c>
      <c r="F3878" s="2" t="s">
        <v>2544</v>
      </c>
      <c r="G3878" s="5">
        <v>-2</v>
      </c>
      <c r="H3878" s="5">
        <v>41.5</v>
      </c>
      <c r="I3878" s="5">
        <v>-83</v>
      </c>
      <c r="J3878" s="5">
        <v>-32881</v>
      </c>
      <c r="K3878" s="5" t="str" cm="1">
        <f t="array" ref="K3878">_xlfn.LET(_xlpm.d,UPPER(TRIM(CLEAN(SUBSTITUTE(F3878,CHAR(160),"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79" spans="2:11" x14ac:dyDescent="0.25">
      <c r="B3879" s="21">
        <v>45678</v>
      </c>
      <c r="C3879" s="2" t="s">
        <v>1</v>
      </c>
      <c r="D3879" s="2" t="s">
        <v>2558</v>
      </c>
      <c r="E3879" s="2" t="s">
        <v>403</v>
      </c>
      <c r="F3879" s="2" t="s">
        <v>2544</v>
      </c>
      <c r="G3879" s="5">
        <v>-1</v>
      </c>
      <c r="H3879" s="5">
        <v>41.5</v>
      </c>
      <c r="I3879" s="5">
        <v>-41.5</v>
      </c>
      <c r="J3879" s="5">
        <v>-32922.5</v>
      </c>
      <c r="K3879" s="5" t="str" cm="1">
        <f t="array" ref="K3879">_xlfn.LET(_xlpm.d,UPPER(TRIM(CLEAN(SUBSTITUTE(F3879,CHAR(160),"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80" spans="2:11" x14ac:dyDescent="0.25">
      <c r="B3880" s="21">
        <v>45678</v>
      </c>
      <c r="C3880" s="2" t="s">
        <v>1</v>
      </c>
      <c r="D3880" s="2" t="s">
        <v>1456</v>
      </c>
      <c r="E3880" s="2" t="s">
        <v>32</v>
      </c>
      <c r="F3880" s="2" t="s">
        <v>2544</v>
      </c>
      <c r="G3880" s="5">
        <v>-8</v>
      </c>
      <c r="H3880" s="5">
        <v>41.5</v>
      </c>
      <c r="I3880" s="5">
        <v>-332</v>
      </c>
      <c r="J3880" s="5">
        <v>-33254.5</v>
      </c>
      <c r="K3880" s="5" t="str" cm="1">
        <f t="array" ref="K3880">_xlfn.LET(_xlpm.d,UPPER(TRIM(CLEAN(SUBSTITUTE(F3880,CHAR(160),"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81" spans="2:11" x14ac:dyDescent="0.25">
      <c r="B3881" s="21">
        <v>45679</v>
      </c>
      <c r="C3881" s="2" t="s">
        <v>1</v>
      </c>
      <c r="D3881" s="2" t="s">
        <v>854</v>
      </c>
      <c r="E3881" s="2" t="s">
        <v>29</v>
      </c>
      <c r="F3881" s="2" t="s">
        <v>2544</v>
      </c>
      <c r="G3881" s="5">
        <v>-40</v>
      </c>
      <c r="H3881" s="5">
        <v>41.5</v>
      </c>
      <c r="I3881" s="5">
        <v>-1660</v>
      </c>
      <c r="J3881" s="5">
        <v>-34914.5</v>
      </c>
      <c r="K3881" s="5" t="str" cm="1">
        <f t="array" ref="K3881">_xlfn.LET(_xlpm.d,UPPER(TRIM(CLEAN(SUBSTITUTE(F3881,CHAR(160),"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82" spans="2:11" x14ac:dyDescent="0.25">
      <c r="B3882" s="21">
        <v>45679</v>
      </c>
      <c r="C3882" s="2" t="s">
        <v>1</v>
      </c>
      <c r="D3882" s="2" t="s">
        <v>1463</v>
      </c>
      <c r="E3882" s="2" t="s">
        <v>40</v>
      </c>
      <c r="F3882" s="2" t="s">
        <v>2544</v>
      </c>
      <c r="G3882" s="5">
        <v>-1</v>
      </c>
      <c r="H3882" s="5">
        <v>41.5</v>
      </c>
      <c r="I3882" s="5">
        <v>-41.5</v>
      </c>
      <c r="J3882" s="5">
        <v>-34956</v>
      </c>
      <c r="K3882" s="5" t="str" cm="1">
        <f t="array" ref="K3882">_xlfn.LET(_xlpm.d,UPPER(TRIM(CLEAN(SUBSTITUTE(F3882,CHAR(160),"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83" spans="2:11" x14ac:dyDescent="0.25">
      <c r="B3883" s="21">
        <v>45680</v>
      </c>
      <c r="C3883" s="2" t="s">
        <v>1</v>
      </c>
      <c r="D3883" s="2" t="s">
        <v>2559</v>
      </c>
      <c r="E3883" s="2" t="s">
        <v>74</v>
      </c>
      <c r="F3883" s="2" t="s">
        <v>2544</v>
      </c>
      <c r="G3883" s="5">
        <v>-32</v>
      </c>
      <c r="H3883" s="5">
        <v>41.5</v>
      </c>
      <c r="I3883" s="5">
        <v>-1328</v>
      </c>
      <c r="J3883" s="5">
        <v>-36284</v>
      </c>
      <c r="K3883" s="5" t="str" cm="1">
        <f t="array" ref="K3883">_xlfn.LET(_xlpm.d,UPPER(TRIM(CLEAN(SUBSTITUTE(F3883,CHAR(160),"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84" spans="2:11" x14ac:dyDescent="0.25">
      <c r="B3884" s="21">
        <v>45680</v>
      </c>
      <c r="C3884" s="2" t="s">
        <v>1</v>
      </c>
      <c r="D3884" s="2" t="s">
        <v>1314</v>
      </c>
      <c r="E3884" s="2" t="s">
        <v>53</v>
      </c>
      <c r="F3884" s="2" t="s">
        <v>2560</v>
      </c>
      <c r="G3884" s="5">
        <v>-23</v>
      </c>
      <c r="H3884" s="5">
        <v>41.5</v>
      </c>
      <c r="I3884" s="5">
        <v>-954.5</v>
      </c>
      <c r="J3884" s="5">
        <v>-37238.5</v>
      </c>
      <c r="K3884" s="5" t="str" cm="1">
        <f t="array" ref="K3884">_xlfn.LET(_xlpm.d,UPPER(TRIM(CLEAN(SUBSTITUTE(F3884,CHAR(160),"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85" spans="2:11" x14ac:dyDescent="0.25">
      <c r="B3885" s="21">
        <v>45680</v>
      </c>
      <c r="C3885" s="2" t="s">
        <v>1</v>
      </c>
      <c r="D3885" s="2" t="s">
        <v>1472</v>
      </c>
      <c r="E3885" s="2" t="s">
        <v>1397</v>
      </c>
      <c r="F3885" s="2" t="s">
        <v>2544</v>
      </c>
      <c r="G3885" s="5">
        <v>-2</v>
      </c>
      <c r="H3885" s="5">
        <v>41.5</v>
      </c>
      <c r="I3885" s="5">
        <v>-83</v>
      </c>
      <c r="J3885" s="5">
        <v>-37321.5</v>
      </c>
      <c r="K3885" s="5" t="str" cm="1">
        <f t="array" ref="K3885">_xlfn.LET(_xlpm.d,UPPER(TRIM(CLEAN(SUBSTITUTE(F3885,CHAR(160),"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86" spans="2:11" x14ac:dyDescent="0.25">
      <c r="B3886" s="21">
        <v>45681</v>
      </c>
      <c r="C3886" s="2" t="s">
        <v>1</v>
      </c>
      <c r="D3886" s="2" t="s">
        <v>2561</v>
      </c>
      <c r="E3886" s="2" t="s">
        <v>433</v>
      </c>
      <c r="F3886" s="2" t="s">
        <v>2544</v>
      </c>
      <c r="G3886" s="5">
        <v>-2</v>
      </c>
      <c r="H3886" s="5">
        <v>41.5</v>
      </c>
      <c r="I3886" s="5">
        <v>-83</v>
      </c>
      <c r="J3886" s="5">
        <v>-37404.5</v>
      </c>
      <c r="K3886" s="5" t="str" cm="1">
        <f t="array" ref="K3886">_xlfn.LET(_xlpm.d,UPPER(TRIM(CLEAN(SUBSTITUTE(F3886,CHAR(160),"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87" spans="2:11" x14ac:dyDescent="0.25">
      <c r="B3887" s="21">
        <v>45681</v>
      </c>
      <c r="C3887" s="2" t="s">
        <v>1</v>
      </c>
      <c r="D3887" s="2" t="s">
        <v>2562</v>
      </c>
      <c r="E3887" s="2" t="s">
        <v>76</v>
      </c>
      <c r="F3887" s="2" t="s">
        <v>2544</v>
      </c>
      <c r="G3887" s="5">
        <v>-28</v>
      </c>
      <c r="H3887" s="5">
        <v>41.5</v>
      </c>
      <c r="I3887" s="5">
        <v>-1162</v>
      </c>
      <c r="J3887" s="5">
        <v>-38566.5</v>
      </c>
      <c r="K3887" s="5" t="str" cm="1">
        <f t="array" ref="K3887">_xlfn.LET(_xlpm.d,UPPER(TRIM(CLEAN(SUBSTITUTE(F3887,CHAR(160),"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88" spans="2:11" x14ac:dyDescent="0.25">
      <c r="B3888" s="21">
        <v>45681</v>
      </c>
      <c r="C3888" s="2" t="s">
        <v>1</v>
      </c>
      <c r="D3888" s="2" t="s">
        <v>340</v>
      </c>
      <c r="E3888" s="2" t="s">
        <v>82</v>
      </c>
      <c r="F3888" s="2" t="s">
        <v>2544</v>
      </c>
      <c r="G3888" s="5">
        <v>-14</v>
      </c>
      <c r="H3888" s="5">
        <v>41.5</v>
      </c>
      <c r="I3888" s="5">
        <v>-581</v>
      </c>
      <c r="J3888" s="5">
        <v>-39147.5</v>
      </c>
      <c r="K3888" s="5" t="str" cm="1">
        <f t="array" ref="K3888">_xlfn.LET(_xlpm.d,UPPER(TRIM(CLEAN(SUBSTITUTE(F3888,CHAR(160),"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89" spans="2:11" x14ac:dyDescent="0.25">
      <c r="B3889" s="21">
        <v>45681</v>
      </c>
      <c r="C3889" s="2" t="s">
        <v>1</v>
      </c>
      <c r="D3889" s="2" t="s">
        <v>293</v>
      </c>
      <c r="E3889" s="2" t="s">
        <v>143</v>
      </c>
      <c r="F3889" s="2" t="s">
        <v>2543</v>
      </c>
      <c r="G3889" s="5">
        <v>-11</v>
      </c>
      <c r="H3889" s="5">
        <v>29.5</v>
      </c>
      <c r="I3889" s="5">
        <v>-324.5</v>
      </c>
      <c r="J3889" s="5">
        <v>-39472</v>
      </c>
      <c r="K3889" s="5" t="str" cm="1">
        <f t="array" ref="K3889">_xlfn.LET(_xlpm.d,UPPER(TRIM(CLEAN(SUBSTITUTE(F3889,CHAR(160),"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90" spans="2:11" x14ac:dyDescent="0.25">
      <c r="B3890" s="21">
        <v>45681</v>
      </c>
      <c r="C3890" s="2" t="s">
        <v>1</v>
      </c>
      <c r="D3890" s="2" t="s">
        <v>860</v>
      </c>
      <c r="E3890" s="2" t="s">
        <v>163</v>
      </c>
      <c r="F3890" s="2" t="s">
        <v>2544</v>
      </c>
      <c r="G3890" s="5">
        <v>-14</v>
      </c>
      <c r="H3890" s="5">
        <v>41.5</v>
      </c>
      <c r="I3890" s="5">
        <v>-581</v>
      </c>
      <c r="J3890" s="5">
        <v>-40053</v>
      </c>
      <c r="K3890" s="5" t="str" cm="1">
        <f t="array" ref="K3890">_xlfn.LET(_xlpm.d,UPPER(TRIM(CLEAN(SUBSTITUTE(F3890,CHAR(160),"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91" spans="2:11" x14ac:dyDescent="0.25">
      <c r="B3891" s="21">
        <v>45681</v>
      </c>
      <c r="C3891" s="2" t="s">
        <v>1</v>
      </c>
      <c r="D3891" s="2" t="s">
        <v>2563</v>
      </c>
      <c r="E3891" s="2" t="s">
        <v>433</v>
      </c>
      <c r="F3891" s="2" t="s">
        <v>2543</v>
      </c>
      <c r="G3891" s="5">
        <v>-2</v>
      </c>
      <c r="H3891" s="5">
        <v>41.5</v>
      </c>
      <c r="I3891" s="5">
        <v>-83</v>
      </c>
      <c r="J3891" s="5">
        <v>-40136</v>
      </c>
      <c r="K3891" s="5" t="str" cm="1">
        <f t="array" ref="K3891">_xlfn.LET(_xlpm.d,UPPER(TRIM(CLEAN(SUBSTITUTE(F3891,CHAR(160),"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92" spans="2:11" x14ac:dyDescent="0.25">
      <c r="B3892" s="21">
        <v>45684</v>
      </c>
      <c r="C3892" s="2" t="s">
        <v>1</v>
      </c>
      <c r="D3892" s="2" t="s">
        <v>1481</v>
      </c>
      <c r="E3892" s="2" t="s">
        <v>49</v>
      </c>
      <c r="F3892" s="2" t="s">
        <v>2544</v>
      </c>
      <c r="G3892" s="5">
        <v>-14</v>
      </c>
      <c r="H3892" s="5">
        <v>41.5</v>
      </c>
      <c r="I3892" s="5">
        <v>-581</v>
      </c>
      <c r="J3892" s="5">
        <v>-40717</v>
      </c>
      <c r="K3892" s="5" t="str" cm="1">
        <f t="array" ref="K3892">_xlfn.LET(_xlpm.d,UPPER(TRIM(CLEAN(SUBSTITUTE(F3892,CHAR(160),"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93" spans="2:11" x14ac:dyDescent="0.25">
      <c r="B3893" s="21">
        <v>45686</v>
      </c>
      <c r="C3893" s="2" t="s">
        <v>1</v>
      </c>
      <c r="D3893" s="2" t="s">
        <v>1327</v>
      </c>
      <c r="E3893" s="2" t="s">
        <v>129</v>
      </c>
      <c r="F3893" s="2" t="s">
        <v>2544</v>
      </c>
      <c r="G3893" s="5">
        <v>-3</v>
      </c>
      <c r="H3893" s="5">
        <v>41.5</v>
      </c>
      <c r="I3893" s="5">
        <v>-124.5</v>
      </c>
      <c r="J3893" s="5">
        <v>-40841.5</v>
      </c>
      <c r="K3893" s="5" t="str" cm="1">
        <f t="array" ref="K3893">_xlfn.LET(_xlpm.d,UPPER(TRIM(CLEAN(SUBSTITUTE(F3893,CHAR(160),"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94" spans="2:11" x14ac:dyDescent="0.25">
      <c r="B3894" s="21">
        <v>45687</v>
      </c>
      <c r="C3894" s="2" t="s">
        <v>1</v>
      </c>
      <c r="D3894" s="2" t="s">
        <v>864</v>
      </c>
      <c r="E3894" s="2" t="s">
        <v>99</v>
      </c>
      <c r="F3894" s="2" t="s">
        <v>2544</v>
      </c>
      <c r="G3894" s="5">
        <v>-13</v>
      </c>
      <c r="H3894" s="5">
        <v>41.5</v>
      </c>
      <c r="I3894" s="5">
        <v>-539.5</v>
      </c>
      <c r="J3894" s="5">
        <v>-41381</v>
      </c>
      <c r="K3894" s="5" t="str" cm="1">
        <f t="array" ref="K3894">_xlfn.LET(_xlpm.d,UPPER(TRIM(CLEAN(SUBSTITUTE(F3894,CHAR(160),"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95" spans="2:11" x14ac:dyDescent="0.25">
      <c r="B3895" s="21">
        <v>45687</v>
      </c>
      <c r="C3895" s="2" t="s">
        <v>1</v>
      </c>
      <c r="D3895" s="2" t="s">
        <v>1497</v>
      </c>
      <c r="E3895" s="2" t="s">
        <v>19</v>
      </c>
      <c r="F3895" s="2" t="s">
        <v>2544</v>
      </c>
      <c r="G3895" s="5">
        <v>-16</v>
      </c>
      <c r="H3895" s="5">
        <v>41.5</v>
      </c>
      <c r="I3895" s="5">
        <v>-664</v>
      </c>
      <c r="J3895" s="5">
        <v>-42045</v>
      </c>
      <c r="K3895" s="5" t="str" cm="1">
        <f t="array" ref="K3895">_xlfn.LET(_xlpm.d,UPPER(TRIM(CLEAN(SUBSTITUTE(F3895,CHAR(160),"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96" spans="2:11" x14ac:dyDescent="0.25">
      <c r="B3896" s="21">
        <v>45687</v>
      </c>
      <c r="C3896" s="2" t="s">
        <v>1</v>
      </c>
      <c r="D3896" s="2" t="s">
        <v>1498</v>
      </c>
      <c r="E3896" s="2" t="s">
        <v>465</v>
      </c>
      <c r="F3896" s="2" t="s">
        <v>2544</v>
      </c>
      <c r="G3896" s="5">
        <v>-6</v>
      </c>
      <c r="H3896" s="5">
        <v>41.5</v>
      </c>
      <c r="I3896" s="5">
        <v>-249</v>
      </c>
      <c r="J3896" s="5">
        <v>-42294</v>
      </c>
      <c r="K3896" s="5" t="str" cm="1">
        <f t="array" ref="K3896">_xlfn.LET(_xlpm.d,UPPER(TRIM(CLEAN(SUBSTITUTE(F3896,CHAR(160),"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97" spans="2:11" x14ac:dyDescent="0.25">
      <c r="B3897" s="21">
        <v>45687</v>
      </c>
      <c r="C3897" s="2" t="s">
        <v>1</v>
      </c>
      <c r="D3897" s="2" t="s">
        <v>1499</v>
      </c>
      <c r="E3897" s="2" t="s">
        <v>829</v>
      </c>
      <c r="F3897" s="2" t="s">
        <v>2544</v>
      </c>
      <c r="G3897" s="5">
        <v>-1</v>
      </c>
      <c r="H3897" s="5">
        <v>41.5</v>
      </c>
      <c r="I3897" s="5">
        <v>-41.5</v>
      </c>
      <c r="J3897" s="5">
        <v>-42335.5</v>
      </c>
      <c r="K3897" s="5" t="str" cm="1">
        <f t="array" ref="K3897">_xlfn.LET(_xlpm.d,UPPER(TRIM(CLEAN(SUBSTITUTE(F3897,CHAR(160),"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98" spans="2:11" x14ac:dyDescent="0.25">
      <c r="B3898" s="21">
        <v>45688</v>
      </c>
      <c r="C3898" s="2" t="s">
        <v>1</v>
      </c>
      <c r="D3898" s="2" t="s">
        <v>865</v>
      </c>
      <c r="E3898" s="2" t="s">
        <v>24</v>
      </c>
      <c r="F3898" s="2" t="s">
        <v>2544</v>
      </c>
      <c r="G3898" s="5">
        <v>-9</v>
      </c>
      <c r="H3898" s="5">
        <v>41.5</v>
      </c>
      <c r="I3898" s="5">
        <v>-373.5</v>
      </c>
      <c r="J3898" s="5">
        <v>-42709</v>
      </c>
      <c r="K3898" s="5" t="str" cm="1">
        <f t="array" ref="K3898">_xlfn.LET(_xlpm.d,UPPER(TRIM(CLEAN(SUBSTITUTE(F3898,CHAR(160),"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899" spans="2:11" x14ac:dyDescent="0.25">
      <c r="B3899" s="21">
        <v>45688</v>
      </c>
      <c r="C3899" s="2" t="s">
        <v>1</v>
      </c>
      <c r="D3899" s="2" t="s">
        <v>1501</v>
      </c>
      <c r="E3899" s="2" t="s">
        <v>76</v>
      </c>
      <c r="F3899" s="2" t="s">
        <v>2544</v>
      </c>
      <c r="G3899" s="5">
        <v>-36</v>
      </c>
      <c r="H3899" s="5">
        <v>41.5</v>
      </c>
      <c r="I3899" s="5">
        <v>-1494</v>
      </c>
      <c r="J3899" s="5">
        <v>-44203</v>
      </c>
      <c r="K3899" s="5" t="str" cm="1">
        <f t="array" ref="K3899">_xlfn.LET(_xlpm.d,UPPER(TRIM(CLEAN(SUBSTITUTE(F3899,CHAR(160),"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00" spans="2:11" x14ac:dyDescent="0.25">
      <c r="B3900" s="21">
        <v>45688</v>
      </c>
      <c r="C3900" s="2" t="s">
        <v>1</v>
      </c>
      <c r="D3900" s="2" t="s">
        <v>2564</v>
      </c>
      <c r="E3900" s="2" t="s">
        <v>549</v>
      </c>
      <c r="F3900" s="2" t="s">
        <v>2543</v>
      </c>
      <c r="G3900" s="5">
        <v>-2</v>
      </c>
      <c r="H3900" s="5">
        <v>41.5</v>
      </c>
      <c r="I3900" s="5">
        <v>-83</v>
      </c>
      <c r="J3900" s="5">
        <v>-44286</v>
      </c>
      <c r="K3900" s="5" t="str" cm="1">
        <f t="array" ref="K3900">_xlfn.LET(_xlpm.d,UPPER(TRIM(CLEAN(SUBSTITUTE(F3900,CHAR(160),"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01" spans="2:11" x14ac:dyDescent="0.25">
      <c r="B3901" s="21">
        <v>45689</v>
      </c>
      <c r="C3901" s="2" t="s">
        <v>1</v>
      </c>
      <c r="D3901" s="2" t="s">
        <v>1503</v>
      </c>
      <c r="E3901" s="2" t="s">
        <v>143</v>
      </c>
      <c r="F3901" s="2" t="s">
        <v>2543</v>
      </c>
      <c r="G3901" s="5">
        <v>-29</v>
      </c>
      <c r="H3901" s="5">
        <v>29.5</v>
      </c>
      <c r="I3901" s="5">
        <v>-855.5</v>
      </c>
      <c r="J3901" s="5">
        <v>-45141.5</v>
      </c>
      <c r="K3901" s="5" t="str" cm="1">
        <f t="array" ref="K3901">_xlfn.LET(_xlpm.d,UPPER(TRIM(CLEAN(SUBSTITUTE(F3901,CHAR(160),"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02" spans="2:11" x14ac:dyDescent="0.25">
      <c r="B3902" s="21">
        <v>45692</v>
      </c>
      <c r="C3902" s="2" t="s">
        <v>1</v>
      </c>
      <c r="D3902" s="2" t="s">
        <v>867</v>
      </c>
      <c r="E3902" s="2" t="s">
        <v>446</v>
      </c>
      <c r="F3902" s="2" t="s">
        <v>2544</v>
      </c>
      <c r="G3902" s="5">
        <v>-5</v>
      </c>
      <c r="H3902" s="5">
        <v>41.5</v>
      </c>
      <c r="I3902" s="5">
        <v>-207.5</v>
      </c>
      <c r="J3902" s="5">
        <v>-45349</v>
      </c>
      <c r="K3902" s="5" t="str" cm="1">
        <f t="array" ref="K3902">_xlfn.LET(_xlpm.d,UPPER(TRIM(CLEAN(SUBSTITUTE(F3902,CHAR(160),"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03" spans="2:11" x14ac:dyDescent="0.25">
      <c r="B3903" s="21">
        <v>45692</v>
      </c>
      <c r="C3903" s="2" t="s">
        <v>1</v>
      </c>
      <c r="D3903" s="2" t="s">
        <v>2565</v>
      </c>
      <c r="E3903" s="2" t="s">
        <v>35</v>
      </c>
      <c r="F3903" s="2" t="s">
        <v>2544</v>
      </c>
      <c r="G3903" s="5">
        <v>-10</v>
      </c>
      <c r="H3903" s="5">
        <v>41.5</v>
      </c>
      <c r="I3903" s="5">
        <v>-415</v>
      </c>
      <c r="J3903" s="5">
        <v>-45764</v>
      </c>
      <c r="K3903" s="5" t="str" cm="1">
        <f t="array" ref="K3903">_xlfn.LET(_xlpm.d,UPPER(TRIM(CLEAN(SUBSTITUTE(F3903,CHAR(160),"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04" spans="2:11" x14ac:dyDescent="0.25">
      <c r="B3904" s="21">
        <v>45692</v>
      </c>
      <c r="C3904" s="2" t="s">
        <v>1</v>
      </c>
      <c r="D3904" s="2" t="s">
        <v>655</v>
      </c>
      <c r="E3904" s="2" t="s">
        <v>89</v>
      </c>
      <c r="F3904" s="2" t="s">
        <v>2544</v>
      </c>
      <c r="G3904" s="5">
        <v>-6</v>
      </c>
      <c r="H3904" s="5">
        <v>41.5</v>
      </c>
      <c r="I3904" s="5">
        <v>-249</v>
      </c>
      <c r="J3904" s="5">
        <v>-46013</v>
      </c>
      <c r="K3904" s="5" t="str" cm="1">
        <f t="array" ref="K3904">_xlfn.LET(_xlpm.d,UPPER(TRIM(CLEAN(SUBSTITUTE(F3904,CHAR(160),"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05" spans="2:11" x14ac:dyDescent="0.25">
      <c r="B3905" s="21">
        <v>45693</v>
      </c>
      <c r="C3905" s="2" t="s">
        <v>1</v>
      </c>
      <c r="D3905" s="2" t="s">
        <v>1511</v>
      </c>
      <c r="E3905" s="2" t="s">
        <v>65</v>
      </c>
      <c r="F3905" s="2" t="s">
        <v>2544</v>
      </c>
      <c r="G3905" s="5">
        <v>-1</v>
      </c>
      <c r="H3905" s="5">
        <v>41.5</v>
      </c>
      <c r="I3905" s="5">
        <v>-41.5</v>
      </c>
      <c r="J3905" s="5">
        <v>-46054.5</v>
      </c>
      <c r="K3905" s="5" t="str" cm="1">
        <f t="array" ref="K3905">_xlfn.LET(_xlpm.d,UPPER(TRIM(CLEAN(SUBSTITUTE(F3905,CHAR(160),"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06" spans="2:11" x14ac:dyDescent="0.25">
      <c r="B3906" s="21">
        <v>45693</v>
      </c>
      <c r="C3906" s="2" t="s">
        <v>1</v>
      </c>
      <c r="D3906" s="2" t="s">
        <v>2566</v>
      </c>
      <c r="E3906" s="2" t="s">
        <v>926</v>
      </c>
      <c r="F3906" s="2" t="s">
        <v>2543</v>
      </c>
      <c r="G3906" s="5">
        <v>-11</v>
      </c>
      <c r="H3906" s="5">
        <v>38.450000000000003</v>
      </c>
      <c r="I3906" s="5">
        <v>-422.95</v>
      </c>
      <c r="J3906" s="5">
        <v>-46477.45</v>
      </c>
      <c r="K3906" s="5" t="str" cm="1">
        <f t="array" ref="K3906">_xlfn.LET(_xlpm.d,UPPER(TRIM(CLEAN(SUBSTITUTE(F3906,CHAR(160),"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07" spans="2:11" x14ac:dyDescent="0.25">
      <c r="B3907" s="21">
        <v>45694</v>
      </c>
      <c r="C3907" s="2" t="s">
        <v>1</v>
      </c>
      <c r="D3907" s="2" t="s">
        <v>1515</v>
      </c>
      <c r="E3907" s="2" t="s">
        <v>163</v>
      </c>
      <c r="F3907" s="2" t="s">
        <v>2544</v>
      </c>
      <c r="G3907" s="5">
        <v>-20</v>
      </c>
      <c r="H3907" s="5">
        <v>41.5</v>
      </c>
      <c r="I3907" s="5">
        <v>-830</v>
      </c>
      <c r="J3907" s="5">
        <v>-47307.45</v>
      </c>
      <c r="K3907" s="5" t="str" cm="1">
        <f t="array" ref="K3907">_xlfn.LET(_xlpm.d,UPPER(TRIM(CLEAN(SUBSTITUTE(F3907,CHAR(160),"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08" spans="2:11" x14ac:dyDescent="0.25">
      <c r="B3908" s="21">
        <v>45694</v>
      </c>
      <c r="C3908" s="2" t="s">
        <v>1</v>
      </c>
      <c r="D3908" s="2" t="s">
        <v>1517</v>
      </c>
      <c r="E3908" s="2" t="s">
        <v>595</v>
      </c>
      <c r="F3908" s="2" t="s">
        <v>2544</v>
      </c>
      <c r="G3908" s="5">
        <v>-38</v>
      </c>
      <c r="H3908" s="5">
        <v>41.5</v>
      </c>
      <c r="I3908" s="5">
        <v>-1577</v>
      </c>
      <c r="J3908" s="5">
        <v>-48884.45</v>
      </c>
      <c r="K3908" s="5" t="str" cm="1">
        <f t="array" ref="K3908">_xlfn.LET(_xlpm.d,UPPER(TRIM(CLEAN(SUBSTITUTE(F3908,CHAR(160),"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09" spans="2:11" x14ac:dyDescent="0.25">
      <c r="B3909" s="21">
        <v>45694</v>
      </c>
      <c r="C3909" s="2" t="s">
        <v>1</v>
      </c>
      <c r="D3909" s="2" t="s">
        <v>2567</v>
      </c>
      <c r="E3909" s="2" t="s">
        <v>38</v>
      </c>
      <c r="F3909" s="2" t="s">
        <v>2544</v>
      </c>
      <c r="G3909" s="5">
        <v>-5</v>
      </c>
      <c r="H3909" s="5">
        <v>41.5</v>
      </c>
      <c r="I3909" s="5">
        <v>-207.5</v>
      </c>
      <c r="J3909" s="5">
        <v>-49091.95</v>
      </c>
      <c r="K3909" s="5" t="str" cm="1">
        <f t="array" ref="K3909">_xlfn.LET(_xlpm.d,UPPER(TRIM(CLEAN(SUBSTITUTE(F3909,CHAR(160),"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10" spans="2:11" x14ac:dyDescent="0.25">
      <c r="B3910" s="21">
        <v>45695</v>
      </c>
      <c r="C3910" s="2" t="s">
        <v>1</v>
      </c>
      <c r="D3910" s="2" t="s">
        <v>1520</v>
      </c>
      <c r="E3910" s="2" t="s">
        <v>202</v>
      </c>
      <c r="F3910" s="2" t="s">
        <v>2544</v>
      </c>
      <c r="G3910" s="5">
        <v>-5</v>
      </c>
      <c r="H3910" s="5">
        <v>41.5</v>
      </c>
      <c r="I3910" s="5">
        <v>-207.5</v>
      </c>
      <c r="J3910" s="5">
        <v>-49299.45</v>
      </c>
      <c r="K3910" s="5" t="str" cm="1">
        <f t="array" ref="K3910">_xlfn.LET(_xlpm.d,UPPER(TRIM(CLEAN(SUBSTITUTE(F3910,CHAR(160),"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11" spans="2:11" x14ac:dyDescent="0.25">
      <c r="B3911" s="21">
        <v>45695</v>
      </c>
      <c r="C3911" s="2" t="s">
        <v>1</v>
      </c>
      <c r="D3911" s="2" t="s">
        <v>1374</v>
      </c>
      <c r="E3911" s="2" t="s">
        <v>62</v>
      </c>
      <c r="F3911" s="2" t="s">
        <v>2544</v>
      </c>
      <c r="G3911" s="5">
        <v>-6</v>
      </c>
      <c r="H3911" s="5">
        <v>41.5</v>
      </c>
      <c r="I3911" s="5">
        <v>-249</v>
      </c>
      <c r="J3911" s="5">
        <v>-49548.45</v>
      </c>
      <c r="K3911" s="5" t="str" cm="1">
        <f t="array" ref="K3911">_xlfn.LET(_xlpm.d,UPPER(TRIM(CLEAN(SUBSTITUTE(F3911,CHAR(160),"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12" spans="2:11" x14ac:dyDescent="0.25">
      <c r="B3912" s="21">
        <v>45695</v>
      </c>
      <c r="C3912" s="2" t="s">
        <v>1</v>
      </c>
      <c r="D3912" s="2" t="s">
        <v>874</v>
      </c>
      <c r="E3912" s="2" t="s">
        <v>82</v>
      </c>
      <c r="F3912" s="2" t="s">
        <v>2544</v>
      </c>
      <c r="G3912" s="5">
        <v>-5</v>
      </c>
      <c r="H3912" s="5">
        <v>41.5</v>
      </c>
      <c r="I3912" s="5">
        <v>-207.5</v>
      </c>
      <c r="J3912" s="5">
        <v>-49755.95</v>
      </c>
      <c r="K3912" s="5" t="str" cm="1">
        <f t="array" ref="K3912">_xlfn.LET(_xlpm.d,UPPER(TRIM(CLEAN(SUBSTITUTE(F3912,CHAR(160),"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13" spans="2:11" x14ac:dyDescent="0.25">
      <c r="B3913" s="21">
        <v>45695</v>
      </c>
      <c r="C3913" s="2" t="s">
        <v>1</v>
      </c>
      <c r="D3913" s="2" t="s">
        <v>561</v>
      </c>
      <c r="E3913" s="2" t="s">
        <v>433</v>
      </c>
      <c r="F3913" s="2" t="s">
        <v>2544</v>
      </c>
      <c r="G3913" s="5">
        <v>-3</v>
      </c>
      <c r="H3913" s="5">
        <v>41.5</v>
      </c>
      <c r="I3913" s="5">
        <v>-124.5</v>
      </c>
      <c r="J3913" s="5">
        <v>-49880.45</v>
      </c>
      <c r="K3913" s="5" t="str" cm="1">
        <f t="array" ref="K3913">_xlfn.LET(_xlpm.d,UPPER(TRIM(CLEAN(SUBSTITUTE(F3913,CHAR(160),"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14" spans="2:11" x14ac:dyDescent="0.25">
      <c r="B3914" s="21">
        <v>45695</v>
      </c>
      <c r="C3914" s="2" t="s">
        <v>1</v>
      </c>
      <c r="D3914" s="2" t="s">
        <v>694</v>
      </c>
      <c r="E3914" s="2" t="s">
        <v>76</v>
      </c>
      <c r="F3914" s="2" t="s">
        <v>2544</v>
      </c>
      <c r="G3914" s="5">
        <v>-4</v>
      </c>
      <c r="H3914" s="5">
        <v>41.5</v>
      </c>
      <c r="I3914" s="5">
        <v>-166</v>
      </c>
      <c r="J3914" s="5">
        <v>-50046.45</v>
      </c>
      <c r="K3914" s="5" t="str" cm="1">
        <f t="array" ref="K3914">_xlfn.LET(_xlpm.d,UPPER(TRIM(CLEAN(SUBSTITUTE(F3914,CHAR(160),"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15" spans="2:11" x14ac:dyDescent="0.25">
      <c r="B3915" s="21">
        <v>45699</v>
      </c>
      <c r="C3915" s="2" t="s">
        <v>1</v>
      </c>
      <c r="D3915" s="2" t="s">
        <v>657</v>
      </c>
      <c r="E3915" s="2" t="s">
        <v>35</v>
      </c>
      <c r="F3915" s="2" t="s">
        <v>2544</v>
      </c>
      <c r="G3915" s="5">
        <v>-5</v>
      </c>
      <c r="H3915" s="5">
        <v>41.5</v>
      </c>
      <c r="I3915" s="5">
        <v>-207.5</v>
      </c>
      <c r="J3915" s="5">
        <v>-50253.95</v>
      </c>
      <c r="K3915" s="5" t="str" cm="1">
        <f t="array" ref="K3915">_xlfn.LET(_xlpm.d,UPPER(TRIM(CLEAN(SUBSTITUTE(F3915,CHAR(160),"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16" spans="2:11" x14ac:dyDescent="0.25">
      <c r="B3916" s="21">
        <v>45699</v>
      </c>
      <c r="C3916" s="2" t="s">
        <v>1</v>
      </c>
      <c r="D3916" s="2" t="s">
        <v>346</v>
      </c>
      <c r="E3916" s="2" t="s">
        <v>32</v>
      </c>
      <c r="F3916" s="2" t="s">
        <v>2544</v>
      </c>
      <c r="G3916" s="5">
        <v>-6</v>
      </c>
      <c r="H3916" s="5">
        <v>41.5</v>
      </c>
      <c r="I3916" s="5">
        <v>-249</v>
      </c>
      <c r="J3916" s="5">
        <v>-50502.95</v>
      </c>
      <c r="K3916" s="5" t="str" cm="1">
        <f t="array" ref="K3916">_xlfn.LET(_xlpm.d,UPPER(TRIM(CLEAN(SUBSTITUTE(F3916,CHAR(160),"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17" spans="2:11" x14ac:dyDescent="0.25">
      <c r="B3917" s="21">
        <v>45700</v>
      </c>
      <c r="C3917" s="2" t="s">
        <v>1</v>
      </c>
      <c r="D3917" s="2" t="s">
        <v>348</v>
      </c>
      <c r="E3917" s="2" t="s">
        <v>129</v>
      </c>
      <c r="F3917" s="2" t="s">
        <v>2544</v>
      </c>
      <c r="G3917" s="5">
        <v>-8</v>
      </c>
      <c r="H3917" s="5">
        <v>41.5</v>
      </c>
      <c r="I3917" s="5">
        <v>-332</v>
      </c>
      <c r="J3917" s="5">
        <v>-50834.95</v>
      </c>
      <c r="K3917" s="5" t="str" cm="1">
        <f t="array" ref="K3917">_xlfn.LET(_xlpm.d,UPPER(TRIM(CLEAN(SUBSTITUTE(F3917,CHAR(160),"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18" spans="2:11" x14ac:dyDescent="0.25">
      <c r="B3918" s="21">
        <v>45700</v>
      </c>
      <c r="C3918" s="2" t="s">
        <v>1</v>
      </c>
      <c r="D3918" s="2" t="s">
        <v>2568</v>
      </c>
      <c r="E3918" s="2" t="s">
        <v>289</v>
      </c>
      <c r="F3918" s="2" t="s">
        <v>2543</v>
      </c>
      <c r="G3918" s="5">
        <v>-1</v>
      </c>
      <c r="H3918" s="5">
        <v>41.5</v>
      </c>
      <c r="I3918" s="5">
        <v>-41.5</v>
      </c>
      <c r="J3918" s="5">
        <v>-50876.45</v>
      </c>
      <c r="K3918" s="5" t="str" cm="1">
        <f t="array" ref="K3918">_xlfn.LET(_xlpm.d,UPPER(TRIM(CLEAN(SUBSTITUTE(F3918,CHAR(160),"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19" spans="2:11" x14ac:dyDescent="0.25">
      <c r="B3919" s="21">
        <v>45700</v>
      </c>
      <c r="C3919" s="2" t="s">
        <v>1</v>
      </c>
      <c r="D3919" s="2" t="s">
        <v>888</v>
      </c>
      <c r="E3919" s="2" t="s">
        <v>159</v>
      </c>
      <c r="F3919" s="2" t="s">
        <v>2543</v>
      </c>
      <c r="G3919" s="5">
        <v>-11</v>
      </c>
      <c r="H3919" s="5">
        <v>41.5</v>
      </c>
      <c r="I3919" s="5">
        <v>-456.5</v>
      </c>
      <c r="J3919" s="5">
        <v>-51332.95</v>
      </c>
      <c r="K3919" s="5" t="str" cm="1">
        <f t="array" ref="K3919">_xlfn.LET(_xlpm.d,UPPER(TRIM(CLEAN(SUBSTITUTE(F3919,CHAR(160),"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20" spans="2:11" x14ac:dyDescent="0.25">
      <c r="B3920" s="21">
        <v>45700</v>
      </c>
      <c r="C3920" s="2" t="s">
        <v>1</v>
      </c>
      <c r="D3920" s="2" t="s">
        <v>889</v>
      </c>
      <c r="E3920" s="2" t="s">
        <v>159</v>
      </c>
      <c r="F3920" s="2" t="s">
        <v>2543</v>
      </c>
      <c r="G3920" s="5">
        <v>-9</v>
      </c>
      <c r="H3920" s="5">
        <v>41.5</v>
      </c>
      <c r="I3920" s="5">
        <v>-373.5</v>
      </c>
      <c r="J3920" s="5">
        <v>-51706.45</v>
      </c>
      <c r="K3920" s="5" t="str" cm="1">
        <f t="array" ref="K3920">_xlfn.LET(_xlpm.d,UPPER(TRIM(CLEAN(SUBSTITUTE(F3920,CHAR(160),"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21" spans="2:11" x14ac:dyDescent="0.25">
      <c r="B3921" s="21">
        <v>45701</v>
      </c>
      <c r="C3921" s="2" t="s">
        <v>1</v>
      </c>
      <c r="D3921" s="2" t="s">
        <v>349</v>
      </c>
      <c r="E3921" s="2" t="s">
        <v>99</v>
      </c>
      <c r="F3921" s="2" t="s">
        <v>2544</v>
      </c>
      <c r="G3921" s="5">
        <v>-20</v>
      </c>
      <c r="H3921" s="5">
        <v>41.5</v>
      </c>
      <c r="I3921" s="5">
        <v>-830</v>
      </c>
      <c r="J3921" s="5">
        <v>-52536.45</v>
      </c>
      <c r="K3921" s="5" t="str" cm="1">
        <f t="array" ref="K3921">_xlfn.LET(_xlpm.d,UPPER(TRIM(CLEAN(SUBSTITUTE(F3921,CHAR(160),"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22" spans="2:11" x14ac:dyDescent="0.25">
      <c r="B3922" s="21">
        <v>45701</v>
      </c>
      <c r="C3922" s="2" t="s">
        <v>1</v>
      </c>
      <c r="D3922" s="2" t="s">
        <v>1535</v>
      </c>
      <c r="E3922" s="2" t="s">
        <v>19</v>
      </c>
      <c r="F3922" s="2" t="s">
        <v>2544</v>
      </c>
      <c r="G3922" s="5">
        <v>-12</v>
      </c>
      <c r="H3922" s="5">
        <v>41.5</v>
      </c>
      <c r="I3922" s="5">
        <v>-498</v>
      </c>
      <c r="J3922" s="5">
        <v>-53034.45</v>
      </c>
      <c r="K3922" s="5" t="str" cm="1">
        <f t="array" ref="K3922">_xlfn.LET(_xlpm.d,UPPER(TRIM(CLEAN(SUBSTITUTE(F3922,CHAR(160),"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23" spans="2:11" x14ac:dyDescent="0.25">
      <c r="B3923" s="21">
        <v>45701</v>
      </c>
      <c r="C3923" s="2" t="s">
        <v>1</v>
      </c>
      <c r="D3923" s="2" t="s">
        <v>613</v>
      </c>
      <c r="E3923" s="2" t="s">
        <v>433</v>
      </c>
      <c r="F3923" s="2" t="s">
        <v>2544</v>
      </c>
      <c r="G3923" s="5">
        <v>-5</v>
      </c>
      <c r="H3923" s="5">
        <v>41.5</v>
      </c>
      <c r="I3923" s="5">
        <v>-207.5</v>
      </c>
      <c r="J3923" s="5">
        <v>-53241.95</v>
      </c>
      <c r="K3923" s="5" t="str" cm="1">
        <f t="array" ref="K3923">_xlfn.LET(_xlpm.d,UPPER(TRIM(CLEAN(SUBSTITUTE(F3923,CHAR(160),"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24" spans="2:11" x14ac:dyDescent="0.25">
      <c r="B3924" s="21">
        <v>45702</v>
      </c>
      <c r="C3924" s="2" t="s">
        <v>1</v>
      </c>
      <c r="D3924" s="2" t="s">
        <v>1541</v>
      </c>
      <c r="E3924" s="2" t="s">
        <v>244</v>
      </c>
      <c r="F3924" s="2" t="s">
        <v>2548</v>
      </c>
      <c r="G3924" s="5">
        <v>-4</v>
      </c>
      <c r="H3924" s="5">
        <v>41.5</v>
      </c>
      <c r="I3924" s="5">
        <v>-166</v>
      </c>
      <c r="J3924" s="5">
        <v>-53407.95</v>
      </c>
      <c r="K3924" s="5" t="str" cm="1">
        <f t="array" ref="K3924">_xlfn.LET(_xlpm.d,UPPER(TRIM(CLEAN(SUBSTITUTE(F3924,CHAR(160),"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25" spans="2:11" x14ac:dyDescent="0.25">
      <c r="B3925" s="21">
        <v>45702</v>
      </c>
      <c r="C3925" s="2" t="s">
        <v>1</v>
      </c>
      <c r="D3925" s="2" t="s">
        <v>1542</v>
      </c>
      <c r="E3925" s="2" t="s">
        <v>202</v>
      </c>
      <c r="F3925" s="2" t="s">
        <v>2544</v>
      </c>
      <c r="G3925" s="5">
        <v>-5</v>
      </c>
      <c r="H3925" s="5">
        <v>41.5</v>
      </c>
      <c r="I3925" s="5">
        <v>-207.5</v>
      </c>
      <c r="J3925" s="5">
        <v>-53615.45</v>
      </c>
      <c r="K3925" s="5" t="str" cm="1">
        <f t="array" ref="K3925">_xlfn.LET(_xlpm.d,UPPER(TRIM(CLEAN(SUBSTITUTE(F3925,CHAR(160),"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26" spans="2:11" x14ac:dyDescent="0.25">
      <c r="B3926" s="21">
        <v>45702</v>
      </c>
      <c r="C3926" s="2" t="s">
        <v>1</v>
      </c>
      <c r="D3926" s="2" t="s">
        <v>1546</v>
      </c>
      <c r="E3926" s="2" t="s">
        <v>82</v>
      </c>
      <c r="F3926" s="2" t="s">
        <v>2544</v>
      </c>
      <c r="G3926" s="5">
        <v>-20</v>
      </c>
      <c r="H3926" s="5">
        <v>41.5</v>
      </c>
      <c r="I3926" s="5">
        <v>-830</v>
      </c>
      <c r="J3926" s="5">
        <v>-54445.45</v>
      </c>
      <c r="K3926" s="5" t="str" cm="1">
        <f t="array" ref="K3926">_xlfn.LET(_xlpm.d,UPPER(TRIM(CLEAN(SUBSTITUTE(F3926,CHAR(160),"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27" spans="2:11" x14ac:dyDescent="0.25">
      <c r="B3927" s="21">
        <v>45705</v>
      </c>
      <c r="C3927" s="2" t="s">
        <v>1</v>
      </c>
      <c r="D3927" s="2" t="s">
        <v>1548</v>
      </c>
      <c r="E3927" s="2" t="s">
        <v>791</v>
      </c>
      <c r="F3927" s="2" t="s">
        <v>2544</v>
      </c>
      <c r="G3927" s="5">
        <v>-10</v>
      </c>
      <c r="H3927" s="5">
        <v>41.5</v>
      </c>
      <c r="I3927" s="5">
        <v>-415</v>
      </c>
      <c r="J3927" s="5">
        <v>-54860.45</v>
      </c>
      <c r="K3927" s="5" t="str" cm="1">
        <f t="array" ref="K3927">_xlfn.LET(_xlpm.d,UPPER(TRIM(CLEAN(SUBSTITUTE(F3927,CHAR(160),"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28" spans="2:11" x14ac:dyDescent="0.25">
      <c r="B3928" s="21">
        <v>45707</v>
      </c>
      <c r="C3928" s="2" t="s">
        <v>1</v>
      </c>
      <c r="D3928" s="2" t="s">
        <v>1550</v>
      </c>
      <c r="E3928" s="2" t="s">
        <v>163</v>
      </c>
      <c r="F3928" s="2" t="s">
        <v>2544</v>
      </c>
      <c r="G3928" s="5">
        <v>-1</v>
      </c>
      <c r="H3928" s="5">
        <v>41.5</v>
      </c>
      <c r="I3928" s="5">
        <v>-41.5</v>
      </c>
      <c r="J3928" s="5">
        <v>-54901.95</v>
      </c>
      <c r="K3928" s="5" t="str" cm="1">
        <f t="array" ref="K3928">_xlfn.LET(_xlpm.d,UPPER(TRIM(CLEAN(SUBSTITUTE(F3928,CHAR(160),"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29" spans="2:11" x14ac:dyDescent="0.25">
      <c r="B3929" s="21">
        <v>45708</v>
      </c>
      <c r="C3929" s="2" t="s">
        <v>1</v>
      </c>
      <c r="D3929" s="2" t="s">
        <v>614</v>
      </c>
      <c r="E3929" s="2" t="s">
        <v>14</v>
      </c>
      <c r="F3929" s="2" t="s">
        <v>2544</v>
      </c>
      <c r="G3929" s="5">
        <v>-10</v>
      </c>
      <c r="H3929" s="5">
        <v>41.5</v>
      </c>
      <c r="I3929" s="5">
        <v>-415</v>
      </c>
      <c r="J3929" s="5">
        <v>-55316.95</v>
      </c>
      <c r="K3929" s="5" t="str" cm="1">
        <f t="array" ref="K3929">_xlfn.LET(_xlpm.d,UPPER(TRIM(CLEAN(SUBSTITUTE(F3929,CHAR(160),"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30" spans="2:11" x14ac:dyDescent="0.25">
      <c r="B3930" s="21">
        <v>45708</v>
      </c>
      <c r="C3930" s="2" t="s">
        <v>1</v>
      </c>
      <c r="D3930" s="2" t="s">
        <v>1553</v>
      </c>
      <c r="E3930" s="2" t="s">
        <v>926</v>
      </c>
      <c r="F3930" s="2" t="s">
        <v>2543</v>
      </c>
      <c r="G3930" s="5">
        <v>-2</v>
      </c>
      <c r="H3930" s="5">
        <v>38.450000000000003</v>
      </c>
      <c r="I3930" s="5">
        <v>-76.900000000000006</v>
      </c>
      <c r="J3930" s="5">
        <v>-55393.85</v>
      </c>
      <c r="K3930" s="5" t="str" cm="1">
        <f t="array" ref="K3930">_xlfn.LET(_xlpm.d,UPPER(TRIM(CLEAN(SUBSTITUTE(F3930,CHAR(160),"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31" spans="2:11" x14ac:dyDescent="0.25">
      <c r="B3931" s="21">
        <v>45709</v>
      </c>
      <c r="C3931" s="2" t="s">
        <v>1</v>
      </c>
      <c r="D3931" s="2" t="s">
        <v>1556</v>
      </c>
      <c r="E3931" s="2" t="s">
        <v>1130</v>
      </c>
      <c r="F3931" s="2" t="s">
        <v>2544</v>
      </c>
      <c r="G3931" s="5">
        <v>-5</v>
      </c>
      <c r="H3931" s="5">
        <v>41.5</v>
      </c>
      <c r="I3931" s="5">
        <v>-207.5</v>
      </c>
      <c r="J3931" s="5">
        <v>-55601.35</v>
      </c>
      <c r="K3931" s="5" t="str" cm="1">
        <f t="array" ref="K3931">_xlfn.LET(_xlpm.d,UPPER(TRIM(CLEAN(SUBSTITUTE(F3931,CHAR(160),"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32" spans="2:11" x14ac:dyDescent="0.25">
      <c r="B3932" s="21">
        <v>45709</v>
      </c>
      <c r="C3932" s="2" t="s">
        <v>1</v>
      </c>
      <c r="D3932" s="2" t="s">
        <v>2569</v>
      </c>
      <c r="E3932" s="2" t="s">
        <v>62</v>
      </c>
      <c r="F3932" s="2" t="s">
        <v>2544</v>
      </c>
      <c r="G3932" s="5">
        <v>-28</v>
      </c>
      <c r="H3932" s="5">
        <v>41.5</v>
      </c>
      <c r="I3932" s="5">
        <v>-1162</v>
      </c>
      <c r="J3932" s="5">
        <v>-56763.35</v>
      </c>
      <c r="K3932" s="5" t="str" cm="1">
        <f t="array" ref="K3932">_xlfn.LET(_xlpm.d,UPPER(TRIM(CLEAN(SUBSTITUTE(F3932,CHAR(160),"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33" spans="2:11" x14ac:dyDescent="0.25">
      <c r="B3933" s="21">
        <v>45715</v>
      </c>
      <c r="C3933" s="2" t="s">
        <v>1</v>
      </c>
      <c r="D3933" s="2" t="s">
        <v>1566</v>
      </c>
      <c r="E3933" s="2" t="s">
        <v>791</v>
      </c>
      <c r="F3933" s="2" t="s">
        <v>2544</v>
      </c>
      <c r="G3933" s="5">
        <v>-10</v>
      </c>
      <c r="H3933" s="5">
        <v>41.5</v>
      </c>
      <c r="I3933" s="5">
        <v>-415</v>
      </c>
      <c r="J3933" s="5">
        <v>-57178.35</v>
      </c>
      <c r="K3933" s="5" t="str" cm="1">
        <f t="array" ref="K3933">_xlfn.LET(_xlpm.d,UPPER(TRIM(CLEAN(SUBSTITUTE(F3933,CHAR(160),"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34" spans="2:11" x14ac:dyDescent="0.25">
      <c r="B3934" s="21">
        <v>45715</v>
      </c>
      <c r="C3934" s="2" t="s">
        <v>1</v>
      </c>
      <c r="D3934" s="2" t="s">
        <v>1567</v>
      </c>
      <c r="E3934" s="2" t="s">
        <v>801</v>
      </c>
      <c r="F3934" s="2" t="s">
        <v>2543</v>
      </c>
      <c r="G3934" s="5">
        <v>-2</v>
      </c>
      <c r="H3934" s="5">
        <v>45.85</v>
      </c>
      <c r="I3934" s="5">
        <v>-91.7</v>
      </c>
      <c r="J3934" s="5">
        <v>-57270.049999999996</v>
      </c>
      <c r="K3934" s="5" t="str" cm="1">
        <f t="array" ref="K3934">_xlfn.LET(_xlpm.d,UPPER(TRIM(CLEAN(SUBSTITUTE(F3934,CHAR(160),"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35" spans="2:11" x14ac:dyDescent="0.25">
      <c r="B3935" s="21">
        <v>45716</v>
      </c>
      <c r="C3935" s="2" t="s">
        <v>1</v>
      </c>
      <c r="D3935" s="2" t="s">
        <v>1385</v>
      </c>
      <c r="E3935" s="2" t="s">
        <v>321</v>
      </c>
      <c r="F3935" s="2" t="s">
        <v>2543</v>
      </c>
      <c r="G3935" s="5">
        <v>-3</v>
      </c>
      <c r="H3935" s="5">
        <v>19.989999999999998</v>
      </c>
      <c r="I3935" s="5">
        <v>-59.97</v>
      </c>
      <c r="J3935" s="5">
        <v>-57330.02</v>
      </c>
      <c r="K3935" s="5" t="str" cm="1">
        <f t="array" ref="K3935">_xlfn.LET(_xlpm.d,UPPER(TRIM(CLEAN(SUBSTITUTE(F3935,CHAR(160),"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36" spans="2:11" x14ac:dyDescent="0.25">
      <c r="B3936" s="21">
        <v>45716</v>
      </c>
      <c r="C3936" s="2" t="s">
        <v>1</v>
      </c>
      <c r="D3936" s="2" t="s">
        <v>900</v>
      </c>
      <c r="E3936" s="2" t="s">
        <v>202</v>
      </c>
      <c r="F3936" s="2" t="s">
        <v>2544</v>
      </c>
      <c r="G3936" s="5">
        <v>-43</v>
      </c>
      <c r="H3936" s="5">
        <v>41.5</v>
      </c>
      <c r="I3936" s="5">
        <v>-1784.5</v>
      </c>
      <c r="J3936" s="5">
        <v>-59114.52</v>
      </c>
      <c r="K3936" s="5" t="str" cm="1">
        <f t="array" ref="K3936">_xlfn.LET(_xlpm.d,UPPER(TRIM(CLEAN(SUBSTITUTE(F3936,CHAR(160),"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37" spans="2:11" x14ac:dyDescent="0.25">
      <c r="B3937" s="21">
        <v>45716</v>
      </c>
      <c r="C3937" s="2" t="s">
        <v>1</v>
      </c>
      <c r="D3937" s="2" t="s">
        <v>1569</v>
      </c>
      <c r="E3937" s="2" t="s">
        <v>72</v>
      </c>
      <c r="F3937" s="2" t="s">
        <v>2544</v>
      </c>
      <c r="G3937" s="5">
        <v>-2</v>
      </c>
      <c r="H3937" s="5">
        <v>41.5</v>
      </c>
      <c r="I3937" s="5">
        <v>-83</v>
      </c>
      <c r="J3937" s="5">
        <v>-59197.52</v>
      </c>
      <c r="K3937" s="5" t="str" cm="1">
        <f t="array" ref="K3937">_xlfn.LET(_xlpm.d,UPPER(TRIM(CLEAN(SUBSTITUTE(F3937,CHAR(160),"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38" spans="2:11" x14ac:dyDescent="0.25">
      <c r="B3938" s="21">
        <v>45716</v>
      </c>
      <c r="C3938" s="2" t="s">
        <v>1</v>
      </c>
      <c r="D3938" s="2" t="s">
        <v>901</v>
      </c>
      <c r="E3938" s="2" t="s">
        <v>82</v>
      </c>
      <c r="F3938" s="2" t="s">
        <v>2544</v>
      </c>
      <c r="G3938" s="5">
        <v>-5</v>
      </c>
      <c r="H3938" s="5">
        <v>41.5</v>
      </c>
      <c r="I3938" s="5">
        <v>-207.5</v>
      </c>
      <c r="J3938" s="5">
        <v>-59405.02</v>
      </c>
      <c r="K3938" s="5" t="str" cm="1">
        <f t="array" ref="K3938">_xlfn.LET(_xlpm.d,UPPER(TRIM(CLEAN(SUBSTITUTE(F3938,CHAR(160),"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39" spans="2:11" x14ac:dyDescent="0.25">
      <c r="B3939" s="21">
        <v>45716</v>
      </c>
      <c r="C3939" s="2" t="s">
        <v>1</v>
      </c>
      <c r="D3939" s="2" t="s">
        <v>1572</v>
      </c>
      <c r="E3939" s="2" t="s">
        <v>9</v>
      </c>
      <c r="F3939" s="2" t="s">
        <v>2544</v>
      </c>
      <c r="G3939" s="5">
        <v>-10</v>
      </c>
      <c r="H3939" s="5">
        <v>41.5</v>
      </c>
      <c r="I3939" s="5">
        <v>-415</v>
      </c>
      <c r="J3939" s="5">
        <v>-59820.02</v>
      </c>
      <c r="K3939" s="5" t="str" cm="1">
        <f t="array" ref="K3939">_xlfn.LET(_xlpm.d,UPPER(TRIM(CLEAN(SUBSTITUTE(F3939,CHAR(160),"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40" spans="2:11" x14ac:dyDescent="0.25">
      <c r="B3940" s="21">
        <v>45716</v>
      </c>
      <c r="C3940" s="2" t="s">
        <v>1</v>
      </c>
      <c r="D3940" s="2" t="s">
        <v>1573</v>
      </c>
      <c r="E3940" s="2" t="s">
        <v>829</v>
      </c>
      <c r="F3940" s="2" t="s">
        <v>2544</v>
      </c>
      <c r="G3940" s="5">
        <v>-10</v>
      </c>
      <c r="H3940" s="5">
        <v>41.5</v>
      </c>
      <c r="I3940" s="5">
        <v>-415</v>
      </c>
      <c r="J3940" s="5">
        <v>-60235.02</v>
      </c>
      <c r="K3940" s="5" t="str" cm="1">
        <f t="array" ref="K3940">_xlfn.LET(_xlpm.d,UPPER(TRIM(CLEAN(SUBSTITUTE(F3940,CHAR(160),"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41" spans="2:11" x14ac:dyDescent="0.25">
      <c r="B3941" s="21">
        <v>45719</v>
      </c>
      <c r="C3941" s="2" t="s">
        <v>1</v>
      </c>
      <c r="D3941" s="2" t="s">
        <v>2570</v>
      </c>
      <c r="E3941" s="2" t="s">
        <v>324</v>
      </c>
      <c r="F3941" s="2" t="s">
        <v>2543</v>
      </c>
      <c r="G3941" s="5">
        <v>-2</v>
      </c>
      <c r="H3941" s="5">
        <v>41.5</v>
      </c>
      <c r="I3941" s="5">
        <v>-83</v>
      </c>
      <c r="J3941" s="5">
        <v>-60318.02</v>
      </c>
      <c r="K3941" s="5" t="str" cm="1">
        <f t="array" ref="K3941">_xlfn.LET(_xlpm.d,UPPER(TRIM(CLEAN(SUBSTITUTE(F3941,CHAR(160),"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42" spans="2:11" x14ac:dyDescent="0.25">
      <c r="B3942" s="21">
        <v>45719</v>
      </c>
      <c r="C3942" s="2" t="s">
        <v>1</v>
      </c>
      <c r="D3942" s="2" t="s">
        <v>2571</v>
      </c>
      <c r="E3942" s="2" t="s">
        <v>791</v>
      </c>
      <c r="F3942" s="2" t="s">
        <v>2544</v>
      </c>
      <c r="G3942" s="5">
        <v>-14</v>
      </c>
      <c r="H3942" s="5">
        <v>41.5</v>
      </c>
      <c r="I3942" s="5">
        <v>-581</v>
      </c>
      <c r="J3942" s="5">
        <v>-60899.02</v>
      </c>
      <c r="K3942" s="5" t="str" cm="1">
        <f t="array" ref="K3942">_xlfn.LET(_xlpm.d,UPPER(TRIM(CLEAN(SUBSTITUTE(F3942,CHAR(160),"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43" spans="2:11" x14ac:dyDescent="0.25">
      <c r="B3943" s="21">
        <v>45720</v>
      </c>
      <c r="C3943" s="2" t="s">
        <v>1</v>
      </c>
      <c r="D3943" s="2" t="s">
        <v>2572</v>
      </c>
      <c r="E3943" s="2" t="s">
        <v>89</v>
      </c>
      <c r="F3943" s="2" t="s">
        <v>2544</v>
      </c>
      <c r="G3943" s="5">
        <v>-15</v>
      </c>
      <c r="H3943" s="5">
        <v>41.5</v>
      </c>
      <c r="I3943" s="5">
        <v>-622.5</v>
      </c>
      <c r="J3943" s="5">
        <v>-61521.52</v>
      </c>
      <c r="K3943" s="5" t="str" cm="1">
        <f t="array" ref="K3943">_xlfn.LET(_xlpm.d,UPPER(TRIM(CLEAN(SUBSTITUTE(F3943,CHAR(160),"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44" spans="2:11" x14ac:dyDescent="0.25">
      <c r="B3944" s="21">
        <v>45720</v>
      </c>
      <c r="C3944" s="2" t="s">
        <v>1</v>
      </c>
      <c r="D3944" s="2" t="s">
        <v>352</v>
      </c>
      <c r="E3944" s="2" t="s">
        <v>49</v>
      </c>
      <c r="F3944" s="2" t="s">
        <v>2544</v>
      </c>
      <c r="G3944" s="5">
        <v>-13</v>
      </c>
      <c r="H3944" s="5">
        <v>41.5</v>
      </c>
      <c r="I3944" s="5">
        <v>-539.5</v>
      </c>
      <c r="J3944" s="5">
        <v>-62061.02</v>
      </c>
      <c r="K3944" s="5" t="str" cm="1">
        <f t="array" ref="K3944">_xlfn.LET(_xlpm.d,UPPER(TRIM(CLEAN(SUBSTITUTE(F3944,CHAR(160),"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45" spans="2:11" x14ac:dyDescent="0.25">
      <c r="B3945" s="21">
        <v>45720</v>
      </c>
      <c r="C3945" s="2" t="s">
        <v>1</v>
      </c>
      <c r="D3945" s="2" t="s">
        <v>2573</v>
      </c>
      <c r="E3945" s="2" t="s">
        <v>60</v>
      </c>
      <c r="F3945" s="2" t="s">
        <v>2544</v>
      </c>
      <c r="G3945" s="5">
        <v>-11</v>
      </c>
      <c r="H3945" s="5">
        <v>41.5</v>
      </c>
      <c r="I3945" s="5">
        <v>-456.5</v>
      </c>
      <c r="J3945" s="5">
        <v>-62517.52</v>
      </c>
      <c r="K3945" s="5" t="str" cm="1">
        <f t="array" ref="K3945">_xlfn.LET(_xlpm.d,UPPER(TRIM(CLEAN(SUBSTITUTE(F3945,CHAR(160),"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46" spans="2:11" x14ac:dyDescent="0.25">
      <c r="B3946" s="21">
        <v>45720</v>
      </c>
      <c r="C3946" s="2" t="s">
        <v>1</v>
      </c>
      <c r="D3946" s="2" t="s">
        <v>2574</v>
      </c>
      <c r="E3946" s="2" t="s">
        <v>92</v>
      </c>
      <c r="F3946" s="2" t="s">
        <v>2544</v>
      </c>
      <c r="G3946" s="5">
        <v>-8</v>
      </c>
      <c r="H3946" s="5">
        <v>41.5</v>
      </c>
      <c r="I3946" s="5">
        <v>-332</v>
      </c>
      <c r="J3946" s="5">
        <v>-62849.52</v>
      </c>
      <c r="K3946" s="5" t="str" cm="1">
        <f t="array" ref="K3946">_xlfn.LET(_xlpm.d,UPPER(TRIM(CLEAN(SUBSTITUTE(F3946,CHAR(160),"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47" spans="2:11" x14ac:dyDescent="0.25">
      <c r="B3947" s="21">
        <v>45721</v>
      </c>
      <c r="C3947" s="2" t="s">
        <v>1</v>
      </c>
      <c r="D3947" s="2" t="s">
        <v>353</v>
      </c>
      <c r="E3947" s="2" t="s">
        <v>129</v>
      </c>
      <c r="F3947" s="2" t="s">
        <v>2544</v>
      </c>
      <c r="G3947" s="5">
        <v>-10</v>
      </c>
      <c r="H3947" s="5">
        <v>41.5</v>
      </c>
      <c r="I3947" s="5">
        <v>-415</v>
      </c>
      <c r="J3947" s="5">
        <v>-63264.52</v>
      </c>
      <c r="K3947" s="5" t="str" cm="1">
        <f t="array" ref="K3947">_xlfn.LET(_xlpm.d,UPPER(TRIM(CLEAN(SUBSTITUTE(F3947,CHAR(160),"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48" spans="2:11" x14ac:dyDescent="0.25">
      <c r="B3948" s="21">
        <v>45721</v>
      </c>
      <c r="C3948" s="2" t="s">
        <v>1</v>
      </c>
      <c r="D3948" s="2" t="s">
        <v>1577</v>
      </c>
      <c r="E3948" s="2" t="s">
        <v>926</v>
      </c>
      <c r="F3948" s="2" t="s">
        <v>2543</v>
      </c>
      <c r="G3948" s="5">
        <v>-21</v>
      </c>
      <c r="H3948" s="5">
        <v>41.5</v>
      </c>
      <c r="I3948" s="5">
        <v>-871.5</v>
      </c>
      <c r="J3948" s="5">
        <v>-64136.02</v>
      </c>
      <c r="K3948" s="5" t="str" cm="1">
        <f t="array" ref="K3948">_xlfn.LET(_xlpm.d,UPPER(TRIM(CLEAN(SUBSTITUTE(F3948,CHAR(160),"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49" spans="2:11" x14ac:dyDescent="0.25">
      <c r="B3949" s="21">
        <v>45722</v>
      </c>
      <c r="C3949" s="2" t="s">
        <v>1</v>
      </c>
      <c r="D3949" s="2" t="s">
        <v>664</v>
      </c>
      <c r="E3949" s="2" t="s">
        <v>84</v>
      </c>
      <c r="F3949" s="2" t="s">
        <v>2544</v>
      </c>
      <c r="G3949" s="5">
        <v>-20</v>
      </c>
      <c r="H3949" s="5">
        <v>41.5</v>
      </c>
      <c r="I3949" s="5">
        <v>-830</v>
      </c>
      <c r="J3949" s="5">
        <v>-64966.02</v>
      </c>
      <c r="K3949" s="5" t="str" cm="1">
        <f t="array" ref="K3949">_xlfn.LET(_xlpm.d,UPPER(TRIM(CLEAN(SUBSTITUTE(F3949,CHAR(160),"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50" spans="2:11" x14ac:dyDescent="0.25">
      <c r="B3950" s="21">
        <v>45722</v>
      </c>
      <c r="C3950" s="2" t="s">
        <v>1</v>
      </c>
      <c r="D3950" s="2" t="s">
        <v>1582</v>
      </c>
      <c r="E3950" s="2" t="s">
        <v>595</v>
      </c>
      <c r="F3950" s="2" t="s">
        <v>2544</v>
      </c>
      <c r="G3950" s="5">
        <v>-10</v>
      </c>
      <c r="H3950" s="5">
        <v>41.5</v>
      </c>
      <c r="I3950" s="5">
        <v>-415</v>
      </c>
      <c r="J3950" s="5">
        <v>-65381.02</v>
      </c>
      <c r="K3950" s="5" t="str" cm="1">
        <f t="array" ref="K3950">_xlfn.LET(_xlpm.d,UPPER(TRIM(CLEAN(SUBSTITUTE(F3950,CHAR(160),"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51" spans="2:11" x14ac:dyDescent="0.25">
      <c r="B3951" s="21">
        <v>45722</v>
      </c>
      <c r="C3951" s="2" t="s">
        <v>1</v>
      </c>
      <c r="D3951" s="2" t="s">
        <v>1583</v>
      </c>
      <c r="E3951" s="2" t="s">
        <v>324</v>
      </c>
      <c r="F3951" s="2" t="s">
        <v>2543</v>
      </c>
      <c r="G3951" s="5">
        <v>-6</v>
      </c>
      <c r="H3951" s="5">
        <v>41.5</v>
      </c>
      <c r="I3951" s="5">
        <v>-249</v>
      </c>
      <c r="J3951" s="5">
        <v>-65630.01999999999</v>
      </c>
      <c r="K3951" s="5" t="str" cm="1">
        <f t="array" ref="K3951">_xlfn.LET(_xlpm.d,UPPER(TRIM(CLEAN(SUBSTITUTE(F3951,CHAR(160),"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52" spans="2:11" x14ac:dyDescent="0.25">
      <c r="B3952" s="21">
        <v>45722</v>
      </c>
      <c r="C3952" s="2" t="s">
        <v>1</v>
      </c>
      <c r="D3952" s="2" t="s">
        <v>907</v>
      </c>
      <c r="E3952" s="2" t="s">
        <v>82</v>
      </c>
      <c r="F3952" s="2" t="s">
        <v>2544</v>
      </c>
      <c r="G3952" s="5">
        <v>-2</v>
      </c>
      <c r="H3952" s="5">
        <v>41.5</v>
      </c>
      <c r="I3952" s="5">
        <v>-83</v>
      </c>
      <c r="J3952" s="5">
        <v>-65713.01999999999</v>
      </c>
      <c r="K3952" s="5" t="str" cm="1">
        <f t="array" ref="K3952">_xlfn.LET(_xlpm.d,UPPER(TRIM(CLEAN(SUBSTITUTE(F3952,CHAR(160),"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53" spans="2:11" x14ac:dyDescent="0.25">
      <c r="B3953" s="21">
        <v>45723</v>
      </c>
      <c r="C3953" s="2" t="s">
        <v>1</v>
      </c>
      <c r="D3953" s="2" t="s">
        <v>2575</v>
      </c>
      <c r="E3953" s="2" t="s">
        <v>1130</v>
      </c>
      <c r="F3953" s="2" t="s">
        <v>2544</v>
      </c>
      <c r="G3953" s="5">
        <v>-20</v>
      </c>
      <c r="H3953" s="5">
        <v>41.5</v>
      </c>
      <c r="I3953" s="5">
        <v>-830</v>
      </c>
      <c r="J3953" s="5">
        <v>-66543.01999999999</v>
      </c>
      <c r="K3953" s="5" t="str" cm="1">
        <f t="array" ref="K3953">_xlfn.LET(_xlpm.d,UPPER(TRIM(CLEAN(SUBSTITUTE(F3953,CHAR(160),"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54" spans="2:11" x14ac:dyDescent="0.25">
      <c r="B3954" s="21">
        <v>45723</v>
      </c>
      <c r="C3954" s="2" t="s">
        <v>1</v>
      </c>
      <c r="D3954" s="2" t="s">
        <v>355</v>
      </c>
      <c r="E3954" s="2" t="s">
        <v>24</v>
      </c>
      <c r="F3954" s="2" t="s">
        <v>2544</v>
      </c>
      <c r="G3954" s="5">
        <v>-38</v>
      </c>
      <c r="H3954" s="5">
        <v>41.5</v>
      </c>
      <c r="I3954" s="5">
        <v>-1577</v>
      </c>
      <c r="J3954" s="5">
        <v>-68120.01999999999</v>
      </c>
      <c r="K3954" s="5" t="str" cm="1">
        <f t="array" ref="K3954">_xlfn.LET(_xlpm.d,UPPER(TRIM(CLEAN(SUBSTITUTE(F3954,CHAR(160),"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55" spans="2:11" x14ac:dyDescent="0.25">
      <c r="B3955" s="21">
        <v>45723</v>
      </c>
      <c r="C3955" s="2" t="s">
        <v>1</v>
      </c>
      <c r="D3955" s="2" t="s">
        <v>908</v>
      </c>
      <c r="E3955" s="2" t="s">
        <v>143</v>
      </c>
      <c r="F3955" s="2" t="s">
        <v>2543</v>
      </c>
      <c r="G3955" s="5">
        <v>-13</v>
      </c>
      <c r="H3955" s="5">
        <v>29.5</v>
      </c>
      <c r="I3955" s="5">
        <v>-383.5</v>
      </c>
      <c r="J3955" s="5">
        <v>-68503.51999999999</v>
      </c>
      <c r="K3955" s="5" t="str" cm="1">
        <f t="array" ref="K3955">_xlfn.LET(_xlpm.d,UPPER(TRIM(CLEAN(SUBSTITUTE(F3955,CHAR(160),"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56" spans="2:11" x14ac:dyDescent="0.25">
      <c r="B3956" s="21">
        <v>45726</v>
      </c>
      <c r="C3956" s="2" t="s">
        <v>1</v>
      </c>
      <c r="D3956" s="2" t="s">
        <v>1588</v>
      </c>
      <c r="E3956" s="2" t="s">
        <v>791</v>
      </c>
      <c r="F3956" s="2" t="s">
        <v>2544</v>
      </c>
      <c r="G3956" s="5">
        <v>-2</v>
      </c>
      <c r="H3956" s="5">
        <v>41.5</v>
      </c>
      <c r="I3956" s="5">
        <v>-83</v>
      </c>
      <c r="J3956" s="5">
        <v>-68586.51999999999</v>
      </c>
      <c r="K3956" s="5" t="str" cm="1">
        <f t="array" ref="K3956">_xlfn.LET(_xlpm.d,UPPER(TRIM(CLEAN(SUBSTITUTE(F3956,CHAR(160),"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57" spans="2:11" x14ac:dyDescent="0.25">
      <c r="B3957" s="21">
        <v>45726</v>
      </c>
      <c r="C3957" s="2" t="s">
        <v>1</v>
      </c>
      <c r="D3957" s="2" t="s">
        <v>359</v>
      </c>
      <c r="E3957" s="2" t="s">
        <v>32</v>
      </c>
      <c r="F3957" s="2" t="s">
        <v>2544</v>
      </c>
      <c r="G3957" s="5">
        <v>-28</v>
      </c>
      <c r="H3957" s="5">
        <v>41.5</v>
      </c>
      <c r="I3957" s="5">
        <v>-1162</v>
      </c>
      <c r="J3957" s="5">
        <v>-69748.51999999999</v>
      </c>
      <c r="K3957" s="5" t="str" cm="1">
        <f t="array" ref="K3957">_xlfn.LET(_xlpm.d,UPPER(TRIM(CLEAN(SUBSTITUTE(F3957,CHAR(160),"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58" spans="2:11" x14ac:dyDescent="0.25">
      <c r="B3958" s="21">
        <v>45726</v>
      </c>
      <c r="C3958" s="2" t="s">
        <v>1</v>
      </c>
      <c r="D3958" s="2" t="s">
        <v>360</v>
      </c>
      <c r="E3958" s="2" t="s">
        <v>27</v>
      </c>
      <c r="F3958" s="2" t="s">
        <v>2544</v>
      </c>
      <c r="G3958" s="5">
        <v>-23</v>
      </c>
      <c r="H3958" s="5">
        <v>41.5</v>
      </c>
      <c r="I3958" s="5">
        <v>-954.5</v>
      </c>
      <c r="J3958" s="5">
        <v>-70703.01999999999</v>
      </c>
      <c r="K3958" s="5" t="str" cm="1">
        <f t="array" ref="K3958">_xlfn.LET(_xlpm.d,UPPER(TRIM(CLEAN(SUBSTITUTE(F3958,CHAR(160),"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59" spans="2:11" x14ac:dyDescent="0.25">
      <c r="B3959" s="21">
        <v>45727</v>
      </c>
      <c r="C3959" s="2" t="s">
        <v>1</v>
      </c>
      <c r="D3959" s="2" t="s">
        <v>2576</v>
      </c>
      <c r="E3959" s="2" t="s">
        <v>9</v>
      </c>
      <c r="F3959" s="2" t="s">
        <v>2544</v>
      </c>
      <c r="G3959" s="5">
        <v>-31</v>
      </c>
      <c r="H3959" s="5">
        <v>41.5</v>
      </c>
      <c r="I3959" s="5">
        <v>-1286.5</v>
      </c>
      <c r="J3959" s="5">
        <v>-71989.51999999999</v>
      </c>
      <c r="K3959" s="5" t="str" cm="1">
        <f t="array" ref="K3959">_xlfn.LET(_xlpm.d,UPPER(TRIM(CLEAN(SUBSTITUTE(F3959,CHAR(160),"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60" spans="2:11" x14ac:dyDescent="0.25">
      <c r="B3960" s="21">
        <v>45727</v>
      </c>
      <c r="C3960" s="2" t="s">
        <v>1</v>
      </c>
      <c r="D3960" s="2" t="s">
        <v>911</v>
      </c>
      <c r="E3960" s="2" t="s">
        <v>72</v>
      </c>
      <c r="F3960" s="2" t="s">
        <v>2544</v>
      </c>
      <c r="G3960" s="5">
        <v>-5</v>
      </c>
      <c r="H3960" s="5">
        <v>41.5</v>
      </c>
      <c r="I3960" s="5">
        <v>-207.5</v>
      </c>
      <c r="J3960" s="5">
        <v>-72197.01999999999</v>
      </c>
      <c r="K3960" s="5" t="str" cm="1">
        <f t="array" ref="K3960">_xlfn.LET(_xlpm.d,UPPER(TRIM(CLEAN(SUBSTITUTE(F3960,CHAR(160),"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61" spans="2:11" x14ac:dyDescent="0.25">
      <c r="B3961" s="21">
        <v>45727</v>
      </c>
      <c r="C3961" s="2" t="s">
        <v>1</v>
      </c>
      <c r="D3961" s="2" t="s">
        <v>2577</v>
      </c>
      <c r="E3961" s="2" t="s">
        <v>403</v>
      </c>
      <c r="F3961" s="2" t="s">
        <v>2544</v>
      </c>
      <c r="G3961" s="5">
        <v>-9</v>
      </c>
      <c r="H3961" s="5">
        <v>41.5</v>
      </c>
      <c r="I3961" s="5">
        <v>-373.5</v>
      </c>
      <c r="J3961" s="5">
        <v>-72570.51999999999</v>
      </c>
      <c r="K3961" s="5" t="str" cm="1">
        <f t="array" ref="K3961">_xlfn.LET(_xlpm.d,UPPER(TRIM(CLEAN(SUBSTITUTE(F3961,CHAR(160),"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62" spans="2:11" x14ac:dyDescent="0.25">
      <c r="B3962" s="21">
        <v>45728</v>
      </c>
      <c r="C3962" s="2" t="s">
        <v>1</v>
      </c>
      <c r="D3962" s="2" t="s">
        <v>2578</v>
      </c>
      <c r="E3962" s="2" t="s">
        <v>1478</v>
      </c>
      <c r="F3962" s="2" t="s">
        <v>2543</v>
      </c>
      <c r="G3962" s="5">
        <v>-5</v>
      </c>
      <c r="H3962" s="5">
        <v>41.5</v>
      </c>
      <c r="I3962" s="5">
        <v>-207.5</v>
      </c>
      <c r="J3962" s="5">
        <v>-72778.01999999999</v>
      </c>
      <c r="K3962" s="5" t="str" cm="1">
        <f t="array" ref="K3962">_xlfn.LET(_xlpm.d,UPPER(TRIM(CLEAN(SUBSTITUTE(F3962,CHAR(160),"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63" spans="2:11" x14ac:dyDescent="0.25">
      <c r="B3963" s="21">
        <v>45728</v>
      </c>
      <c r="C3963" s="2" t="s">
        <v>1</v>
      </c>
      <c r="D3963" s="2" t="s">
        <v>2306</v>
      </c>
      <c r="E3963" s="2" t="s">
        <v>321</v>
      </c>
      <c r="F3963" s="2" t="s">
        <v>2543</v>
      </c>
      <c r="G3963" s="5">
        <v>-4</v>
      </c>
      <c r="H3963" s="5">
        <v>41.5</v>
      </c>
      <c r="I3963" s="5">
        <v>-166</v>
      </c>
      <c r="J3963" s="5">
        <v>-72944.01999999999</v>
      </c>
      <c r="K3963" s="5" t="str" cm="1">
        <f t="array" ref="K3963">_xlfn.LET(_xlpm.d,UPPER(TRIM(CLEAN(SUBSTITUTE(F3963,CHAR(160),"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64" spans="2:11" x14ac:dyDescent="0.25">
      <c r="B3964" s="21">
        <v>45728</v>
      </c>
      <c r="C3964" s="2" t="s">
        <v>1</v>
      </c>
      <c r="D3964" s="2" t="s">
        <v>913</v>
      </c>
      <c r="E3964" s="2" t="s">
        <v>65</v>
      </c>
      <c r="F3964" s="2" t="s">
        <v>2544</v>
      </c>
      <c r="G3964" s="5">
        <v>-2</v>
      </c>
      <c r="H3964" s="5">
        <v>41.5</v>
      </c>
      <c r="I3964" s="5">
        <v>-83</v>
      </c>
      <c r="J3964" s="5">
        <v>-73027.01999999999</v>
      </c>
      <c r="K3964" s="5" t="str" cm="1">
        <f t="array" ref="K3964">_xlfn.LET(_xlpm.d,UPPER(TRIM(CLEAN(SUBSTITUTE(F3964,CHAR(160),"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65" spans="2:11" x14ac:dyDescent="0.25">
      <c r="B3965" s="21">
        <v>45729</v>
      </c>
      <c r="C3965" s="2" t="s">
        <v>1</v>
      </c>
      <c r="D3965" s="2" t="s">
        <v>364</v>
      </c>
      <c r="E3965" s="2" t="s">
        <v>19</v>
      </c>
      <c r="F3965" s="2" t="s">
        <v>2544</v>
      </c>
      <c r="G3965" s="5">
        <v>-25</v>
      </c>
      <c r="H3965" s="5">
        <v>41.5</v>
      </c>
      <c r="I3965" s="5">
        <v>-1037.5</v>
      </c>
      <c r="J3965" s="5">
        <v>-74064.51999999999</v>
      </c>
      <c r="K3965" s="5" t="str" cm="1">
        <f t="array" ref="K3965">_xlfn.LET(_xlpm.d,UPPER(TRIM(CLEAN(SUBSTITUTE(F3965,CHAR(160),"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66" spans="2:11" x14ac:dyDescent="0.25">
      <c r="B3966" s="21">
        <v>45730</v>
      </c>
      <c r="C3966" s="2" t="s">
        <v>1</v>
      </c>
      <c r="D3966" s="2" t="s">
        <v>1597</v>
      </c>
      <c r="E3966" s="2" t="s">
        <v>82</v>
      </c>
      <c r="F3966" s="2" t="s">
        <v>2544</v>
      </c>
      <c r="G3966" s="5">
        <v>-10</v>
      </c>
      <c r="H3966" s="5">
        <v>41.5</v>
      </c>
      <c r="I3966" s="5">
        <v>-415</v>
      </c>
      <c r="J3966" s="5">
        <v>-74479.51999999999</v>
      </c>
      <c r="K3966" s="5" t="str" cm="1">
        <f t="array" ref="K3966">_xlfn.LET(_xlpm.d,UPPER(TRIM(CLEAN(SUBSTITUTE(F3966,CHAR(160),"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67" spans="2:11" x14ac:dyDescent="0.25">
      <c r="B3967" s="21">
        <v>45730</v>
      </c>
      <c r="C3967" s="2" t="s">
        <v>1</v>
      </c>
      <c r="D3967" s="2" t="s">
        <v>1599</v>
      </c>
      <c r="E3967" s="2" t="s">
        <v>926</v>
      </c>
      <c r="F3967" s="2" t="s">
        <v>2543</v>
      </c>
      <c r="G3967" s="5">
        <v>-13</v>
      </c>
      <c r="H3967" s="5">
        <v>41.5</v>
      </c>
      <c r="I3967" s="5">
        <v>-539.5</v>
      </c>
      <c r="J3967" s="5">
        <v>-75019.01999999999</v>
      </c>
      <c r="K3967" s="5" t="str" cm="1">
        <f t="array" ref="K3967">_xlfn.LET(_xlpm.d,UPPER(TRIM(CLEAN(SUBSTITUTE(F3967,CHAR(160),"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68" spans="2:11" x14ac:dyDescent="0.25">
      <c r="B3968" s="21">
        <v>45731</v>
      </c>
      <c r="C3968" s="2" t="s">
        <v>1</v>
      </c>
      <c r="D3968" s="2" t="s">
        <v>296</v>
      </c>
      <c r="E3968" s="2" t="s">
        <v>143</v>
      </c>
      <c r="F3968" s="2" t="s">
        <v>2543</v>
      </c>
      <c r="G3968" s="5">
        <v>-6</v>
      </c>
      <c r="H3968" s="5">
        <v>29.5</v>
      </c>
      <c r="I3968" s="5">
        <v>-177</v>
      </c>
      <c r="J3968" s="5">
        <v>-75196.01999999999</v>
      </c>
      <c r="K3968" s="5" t="str" cm="1">
        <f t="array" ref="K3968">_xlfn.LET(_xlpm.d,UPPER(TRIM(CLEAN(SUBSTITUTE(F3968,CHAR(160),"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69" spans="2:11" x14ac:dyDescent="0.25">
      <c r="B3969" s="21">
        <v>45733</v>
      </c>
      <c r="C3969" s="2" t="s">
        <v>1</v>
      </c>
      <c r="D3969" s="2" t="s">
        <v>2356</v>
      </c>
      <c r="E3969" s="2" t="s">
        <v>324</v>
      </c>
      <c r="F3969" s="2" t="s">
        <v>2543</v>
      </c>
      <c r="G3969" s="5">
        <v>-3</v>
      </c>
      <c r="H3969" s="5">
        <v>41.5</v>
      </c>
      <c r="I3969" s="5">
        <v>-124.5</v>
      </c>
      <c r="J3969" s="5">
        <v>-75320.51999999999</v>
      </c>
      <c r="K3969" s="5" t="str" cm="1">
        <f t="array" ref="K3969">_xlfn.LET(_xlpm.d,UPPER(TRIM(CLEAN(SUBSTITUTE(F3969,CHAR(160),"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70" spans="2:11" x14ac:dyDescent="0.25">
      <c r="B3970" s="21">
        <v>45733</v>
      </c>
      <c r="C3970" s="2" t="s">
        <v>1</v>
      </c>
      <c r="D3970" s="2" t="s">
        <v>367</v>
      </c>
      <c r="E3970" s="2" t="s">
        <v>97</v>
      </c>
      <c r="F3970" s="2" t="s">
        <v>2544</v>
      </c>
      <c r="G3970" s="5">
        <v>-26</v>
      </c>
      <c r="H3970" s="5">
        <v>41.5</v>
      </c>
      <c r="I3970" s="5">
        <v>-1079</v>
      </c>
      <c r="J3970" s="5">
        <v>-76399.51999999999</v>
      </c>
      <c r="K3970" s="5" t="str" cm="1">
        <f t="array" ref="K3970">_xlfn.LET(_xlpm.d,UPPER(TRIM(CLEAN(SUBSTITUTE(F3970,CHAR(160),"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71" spans="2:11" x14ac:dyDescent="0.25">
      <c r="B3971" s="21">
        <v>45735</v>
      </c>
      <c r="C3971" s="2" t="s">
        <v>1</v>
      </c>
      <c r="D3971" s="2" t="s">
        <v>1607</v>
      </c>
      <c r="E3971" s="2" t="s">
        <v>1130</v>
      </c>
      <c r="F3971" s="2" t="s">
        <v>2544</v>
      </c>
      <c r="G3971" s="5">
        <v>-3</v>
      </c>
      <c r="H3971" s="5">
        <v>41.5</v>
      </c>
      <c r="I3971" s="5">
        <v>-124.5</v>
      </c>
      <c r="J3971" s="5">
        <v>-76524.01999999999</v>
      </c>
      <c r="K3971" s="5" t="str" cm="1">
        <f t="array" ref="K3971">_xlfn.LET(_xlpm.d,UPPER(TRIM(CLEAN(SUBSTITUTE(F3971,CHAR(160),"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72" spans="2:11" x14ac:dyDescent="0.25">
      <c r="B3972" s="21">
        <v>45735</v>
      </c>
      <c r="C3972" s="2" t="s">
        <v>1</v>
      </c>
      <c r="D3972" s="2" t="s">
        <v>1608</v>
      </c>
      <c r="E3972" s="2" t="s">
        <v>163</v>
      </c>
      <c r="F3972" s="2" t="s">
        <v>2544</v>
      </c>
      <c r="G3972" s="5">
        <v>-4</v>
      </c>
      <c r="H3972" s="5">
        <v>41.5</v>
      </c>
      <c r="I3972" s="5">
        <v>-166</v>
      </c>
      <c r="J3972" s="5">
        <v>-76690.01999999999</v>
      </c>
      <c r="K3972" s="5" t="str" cm="1">
        <f t="array" ref="K3972">_xlfn.LET(_xlpm.d,UPPER(TRIM(CLEAN(SUBSTITUTE(F3972,CHAR(160),"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73" spans="2:11" x14ac:dyDescent="0.25">
      <c r="B3973" s="21">
        <v>45735</v>
      </c>
      <c r="C3973" s="2" t="s">
        <v>1</v>
      </c>
      <c r="D3973" s="2" t="s">
        <v>925</v>
      </c>
      <c r="E3973" s="2" t="s">
        <v>926</v>
      </c>
      <c r="F3973" s="2" t="s">
        <v>2543</v>
      </c>
      <c r="G3973" s="5">
        <v>-13</v>
      </c>
      <c r="H3973" s="5">
        <v>41.5</v>
      </c>
      <c r="I3973" s="5">
        <v>-539.5</v>
      </c>
      <c r="J3973" s="5">
        <v>-77229.51999999999</v>
      </c>
      <c r="K3973" s="5" t="str" cm="1">
        <f t="array" ref="K3973">_xlfn.LET(_xlpm.d,UPPER(TRIM(CLEAN(SUBSTITUTE(F3973,CHAR(160),"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74" spans="2:11" x14ac:dyDescent="0.25">
      <c r="B3974" s="21">
        <v>45736</v>
      </c>
      <c r="C3974" s="2" t="s">
        <v>1</v>
      </c>
      <c r="D3974" s="2" t="s">
        <v>1613</v>
      </c>
      <c r="E3974" s="2" t="s">
        <v>1397</v>
      </c>
      <c r="F3974" s="2" t="s">
        <v>2544</v>
      </c>
      <c r="G3974" s="5">
        <v>-9</v>
      </c>
      <c r="H3974" s="5">
        <v>41.5</v>
      </c>
      <c r="I3974" s="5">
        <v>-373.5</v>
      </c>
      <c r="J3974" s="5">
        <v>-77603.01999999999</v>
      </c>
      <c r="K3974" s="5" t="str" cm="1">
        <f t="array" ref="K3974">_xlfn.LET(_xlpm.d,UPPER(TRIM(CLEAN(SUBSTITUTE(F3974,CHAR(160),"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75" spans="2:11" x14ac:dyDescent="0.25">
      <c r="B3975" s="21">
        <v>45740</v>
      </c>
      <c r="C3975" s="2" t="s">
        <v>1</v>
      </c>
      <c r="D3975" s="2" t="s">
        <v>2579</v>
      </c>
      <c r="E3975" s="2" t="s">
        <v>53</v>
      </c>
      <c r="F3975" s="2" t="s">
        <v>2544</v>
      </c>
      <c r="G3975" s="5">
        <v>-3</v>
      </c>
      <c r="H3975" s="5">
        <v>41.5</v>
      </c>
      <c r="I3975" s="5">
        <v>-124.5</v>
      </c>
      <c r="J3975" s="5">
        <v>-77727.51999999999</v>
      </c>
      <c r="K3975" s="5" t="str" cm="1">
        <f t="array" ref="K3975">_xlfn.LET(_xlpm.d,UPPER(TRIM(CLEAN(SUBSTITUTE(F3975,CHAR(160),"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76" spans="2:11" x14ac:dyDescent="0.25">
      <c r="B3976" s="21">
        <v>45742</v>
      </c>
      <c r="C3976" s="2" t="s">
        <v>1</v>
      </c>
      <c r="D3976" s="2" t="s">
        <v>1617</v>
      </c>
      <c r="E3976" s="2" t="s">
        <v>129</v>
      </c>
      <c r="F3976" s="2" t="s">
        <v>2544</v>
      </c>
      <c r="G3976" s="5">
        <v>-10</v>
      </c>
      <c r="H3976" s="5">
        <v>41.5</v>
      </c>
      <c r="I3976" s="5">
        <v>-415</v>
      </c>
      <c r="J3976" s="5">
        <v>-78142.51999999999</v>
      </c>
      <c r="K3976" s="5" t="str" cm="1">
        <f t="array" ref="K3976">_xlfn.LET(_xlpm.d,UPPER(TRIM(CLEAN(SUBSTITUTE(F3976,CHAR(160),"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77" spans="2:11" x14ac:dyDescent="0.25">
      <c r="B3977" s="21">
        <v>45742</v>
      </c>
      <c r="C3977" s="2" t="s">
        <v>1</v>
      </c>
      <c r="D3977" s="2" t="s">
        <v>374</v>
      </c>
      <c r="E3977" s="2" t="s">
        <v>68</v>
      </c>
      <c r="F3977" s="2" t="s">
        <v>2544</v>
      </c>
      <c r="G3977" s="5">
        <v>-14</v>
      </c>
      <c r="H3977" s="5">
        <v>41.5</v>
      </c>
      <c r="I3977" s="5">
        <v>-581</v>
      </c>
      <c r="J3977" s="5">
        <v>-78723.51999999999</v>
      </c>
      <c r="K3977" s="5" t="str" cm="1">
        <f t="array" ref="K3977">_xlfn.LET(_xlpm.d,UPPER(TRIM(CLEAN(SUBSTITUTE(F3977,CHAR(160),"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78" spans="2:11" x14ac:dyDescent="0.25">
      <c r="B3978" s="21">
        <v>45743</v>
      </c>
      <c r="C3978" s="2" t="s">
        <v>1</v>
      </c>
      <c r="D3978" s="2" t="s">
        <v>1625</v>
      </c>
      <c r="E3978" s="2" t="s">
        <v>99</v>
      </c>
      <c r="F3978" s="2" t="s">
        <v>2544</v>
      </c>
      <c r="G3978" s="5">
        <v>-11</v>
      </c>
      <c r="H3978" s="5">
        <v>41.5</v>
      </c>
      <c r="I3978" s="5">
        <v>-456.5</v>
      </c>
      <c r="J3978" s="5">
        <v>-79180.01999999999</v>
      </c>
      <c r="K3978" s="5" t="str" cm="1">
        <f t="array" ref="K3978">_xlfn.LET(_xlpm.d,UPPER(TRIM(CLEAN(SUBSTITUTE(F3978,CHAR(160),"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79" spans="2:11" x14ac:dyDescent="0.25">
      <c r="B3979" s="21">
        <v>45743</v>
      </c>
      <c r="C3979" s="2" t="s">
        <v>1</v>
      </c>
      <c r="D3979" s="2" t="s">
        <v>375</v>
      </c>
      <c r="E3979" s="2" t="s">
        <v>19</v>
      </c>
      <c r="F3979" s="2" t="s">
        <v>2544</v>
      </c>
      <c r="G3979" s="5">
        <v>-6</v>
      </c>
      <c r="H3979" s="5">
        <v>41.5</v>
      </c>
      <c r="I3979" s="5">
        <v>-249</v>
      </c>
      <c r="J3979" s="5">
        <v>-79429.01999999999</v>
      </c>
      <c r="K3979" s="5" t="str" cm="1">
        <f t="array" ref="K3979">_xlfn.LET(_xlpm.d,UPPER(TRIM(CLEAN(SUBSTITUTE(F3979,CHAR(160),"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80" spans="2:11" x14ac:dyDescent="0.25">
      <c r="B3980" s="21">
        <v>45744</v>
      </c>
      <c r="C3980" s="2" t="s">
        <v>1</v>
      </c>
      <c r="D3980" s="2" t="s">
        <v>1628</v>
      </c>
      <c r="E3980" s="2" t="s">
        <v>829</v>
      </c>
      <c r="F3980" s="2" t="s">
        <v>2544</v>
      </c>
      <c r="G3980" s="5">
        <v>-5</v>
      </c>
      <c r="H3980" s="5">
        <v>41.5</v>
      </c>
      <c r="I3980" s="5">
        <v>-207.5</v>
      </c>
      <c r="J3980" s="5">
        <v>-79636.51999999999</v>
      </c>
      <c r="K3980" s="5" t="str" cm="1">
        <f t="array" ref="K3980">_xlfn.LET(_xlpm.d,UPPER(TRIM(CLEAN(SUBSTITUTE(F3980,CHAR(160),"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81" spans="2:11" x14ac:dyDescent="0.25">
      <c r="B3981" s="21">
        <v>45744</v>
      </c>
      <c r="C3981" s="2" t="s">
        <v>1</v>
      </c>
      <c r="D3981" s="2" t="s">
        <v>1629</v>
      </c>
      <c r="E3981" s="2" t="s">
        <v>72</v>
      </c>
      <c r="F3981" s="2" t="s">
        <v>2544</v>
      </c>
      <c r="G3981" s="5">
        <v>-2</v>
      </c>
      <c r="H3981" s="5">
        <v>41.5</v>
      </c>
      <c r="I3981" s="5">
        <v>-83</v>
      </c>
      <c r="J3981" s="5">
        <v>-79719.51999999999</v>
      </c>
      <c r="K3981" s="5" t="str" cm="1">
        <f t="array" ref="K3981">_xlfn.LET(_xlpm.d,UPPER(TRIM(CLEAN(SUBSTITUTE(F3981,CHAR(160),"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82" spans="2:11" x14ac:dyDescent="0.25">
      <c r="B3982" s="21">
        <v>45744</v>
      </c>
      <c r="C3982" s="2" t="s">
        <v>1</v>
      </c>
      <c r="D3982" s="2" t="s">
        <v>1630</v>
      </c>
      <c r="E3982" s="2" t="s">
        <v>82</v>
      </c>
      <c r="F3982" s="2" t="s">
        <v>2544</v>
      </c>
      <c r="G3982" s="5">
        <v>-10</v>
      </c>
      <c r="H3982" s="5">
        <v>41.5</v>
      </c>
      <c r="I3982" s="5">
        <v>-415</v>
      </c>
      <c r="J3982" s="5">
        <v>-80134.51999999999</v>
      </c>
      <c r="K3982" s="5" t="str" cm="1">
        <f t="array" ref="K3982">_xlfn.LET(_xlpm.d,UPPER(TRIM(CLEAN(SUBSTITUTE(F3982,CHAR(160),"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83" spans="2:11" x14ac:dyDescent="0.25">
      <c r="B3983" s="21">
        <v>45744</v>
      </c>
      <c r="C3983" s="2" t="s">
        <v>1</v>
      </c>
      <c r="D3983" s="2" t="s">
        <v>2580</v>
      </c>
      <c r="E3983" s="2" t="s">
        <v>60</v>
      </c>
      <c r="F3983" s="2" t="s">
        <v>2544</v>
      </c>
      <c r="G3983" s="5">
        <v>-18</v>
      </c>
      <c r="H3983" s="5">
        <v>41.5</v>
      </c>
      <c r="I3983" s="5">
        <v>-747</v>
      </c>
      <c r="J3983" s="5">
        <v>-80881.51999999999</v>
      </c>
      <c r="K3983" s="5" t="str" cm="1">
        <f t="array" ref="K3983">_xlfn.LET(_xlpm.d,UPPER(TRIM(CLEAN(SUBSTITUTE(F3983,CHAR(160),"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84" spans="2:11" x14ac:dyDescent="0.25">
      <c r="B3984" s="21">
        <v>45748</v>
      </c>
      <c r="C3984" s="2" t="s">
        <v>1</v>
      </c>
      <c r="D3984" s="2" t="s">
        <v>1633</v>
      </c>
      <c r="E3984" s="2" t="s">
        <v>35</v>
      </c>
      <c r="F3984" s="2" t="s">
        <v>2544</v>
      </c>
      <c r="G3984" s="5">
        <v>-29</v>
      </c>
      <c r="H3984" s="5">
        <v>41.5</v>
      </c>
      <c r="I3984" s="5">
        <v>-1203.5</v>
      </c>
      <c r="J3984" s="5">
        <v>-82085.01999999999</v>
      </c>
      <c r="K3984" s="5" t="str" cm="1">
        <f t="array" ref="K3984">_xlfn.LET(_xlpm.d,UPPER(TRIM(CLEAN(SUBSTITUTE(F3984,CHAR(160),"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85" spans="2:11" x14ac:dyDescent="0.25">
      <c r="B3985" s="21">
        <v>45749</v>
      </c>
      <c r="C3985" s="2" t="s">
        <v>1</v>
      </c>
      <c r="D3985" s="2" t="s">
        <v>1639</v>
      </c>
      <c r="E3985" s="2" t="s">
        <v>1478</v>
      </c>
      <c r="F3985" s="2" t="s">
        <v>2543</v>
      </c>
      <c r="G3985" s="5">
        <v>-6</v>
      </c>
      <c r="H3985" s="5">
        <v>41.5</v>
      </c>
      <c r="I3985" s="5">
        <v>-249</v>
      </c>
      <c r="J3985" s="5">
        <v>-82334.01999999999</v>
      </c>
      <c r="K3985" s="5" t="str" cm="1">
        <f t="array" ref="K3985">_xlfn.LET(_xlpm.d,UPPER(TRIM(CLEAN(SUBSTITUTE(F3985,CHAR(160),"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86" spans="2:11" x14ac:dyDescent="0.25">
      <c r="B3986" s="21">
        <v>45749</v>
      </c>
      <c r="C3986" s="2" t="s">
        <v>1</v>
      </c>
      <c r="D3986" s="2" t="s">
        <v>2581</v>
      </c>
      <c r="E3986" s="2" t="s">
        <v>129</v>
      </c>
      <c r="F3986" s="2" t="s">
        <v>2544</v>
      </c>
      <c r="G3986" s="5">
        <v>-13</v>
      </c>
      <c r="H3986" s="5">
        <v>41.5</v>
      </c>
      <c r="I3986" s="5">
        <v>-539.5</v>
      </c>
      <c r="J3986" s="5">
        <v>-82873.51999999999</v>
      </c>
      <c r="K3986" s="5" t="str" cm="1">
        <f t="array" ref="K3986">_xlfn.LET(_xlpm.d,UPPER(TRIM(CLEAN(SUBSTITUTE(F3986,CHAR(160),"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87" spans="2:11" x14ac:dyDescent="0.25">
      <c r="B3987" s="21">
        <v>45750</v>
      </c>
      <c r="C3987" s="2" t="s">
        <v>1</v>
      </c>
      <c r="D3987" s="2" t="s">
        <v>940</v>
      </c>
      <c r="E3987" s="2" t="s">
        <v>74</v>
      </c>
      <c r="F3987" s="2" t="s">
        <v>2544</v>
      </c>
      <c r="G3987" s="5">
        <v>-24</v>
      </c>
      <c r="H3987" s="5">
        <v>41.5</v>
      </c>
      <c r="I3987" s="5">
        <v>-996</v>
      </c>
      <c r="J3987" s="5">
        <v>-83869.51999999999</v>
      </c>
      <c r="K3987" s="5" t="str" cm="1">
        <f t="array" ref="K3987">_xlfn.LET(_xlpm.d,UPPER(TRIM(CLEAN(SUBSTITUTE(F3987,CHAR(160),"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88" spans="2:11" x14ac:dyDescent="0.25">
      <c r="B3988" s="21">
        <v>45750</v>
      </c>
      <c r="C3988" s="2" t="s">
        <v>1</v>
      </c>
      <c r="D3988" s="2" t="s">
        <v>1640</v>
      </c>
      <c r="E3988" s="2" t="s">
        <v>324</v>
      </c>
      <c r="F3988" s="2" t="s">
        <v>2543</v>
      </c>
      <c r="G3988" s="5">
        <v>-1</v>
      </c>
      <c r="H3988" s="5">
        <v>41.5</v>
      </c>
      <c r="I3988" s="5">
        <v>-41.5</v>
      </c>
      <c r="J3988" s="5">
        <v>-83911.01999999999</v>
      </c>
      <c r="K3988" s="5" t="str" cm="1">
        <f t="array" ref="K3988">_xlfn.LET(_xlpm.d,UPPER(TRIM(CLEAN(SUBSTITUTE(F3988,CHAR(160),"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89" spans="2:11" x14ac:dyDescent="0.25">
      <c r="B3989" s="21">
        <v>45750</v>
      </c>
      <c r="C3989" s="2" t="s">
        <v>1</v>
      </c>
      <c r="D3989" s="2" t="s">
        <v>1330</v>
      </c>
      <c r="E3989" s="2" t="s">
        <v>163</v>
      </c>
      <c r="F3989" s="2" t="s">
        <v>2544</v>
      </c>
      <c r="G3989" s="5">
        <v>-35</v>
      </c>
      <c r="H3989" s="5">
        <v>41.5</v>
      </c>
      <c r="I3989" s="5">
        <v>-1452.5</v>
      </c>
      <c r="J3989" s="5">
        <v>-85363.51999999999</v>
      </c>
      <c r="K3989" s="5" t="str" cm="1">
        <f t="array" ref="K3989">_xlfn.LET(_xlpm.d,UPPER(TRIM(CLEAN(SUBSTITUTE(F3989,CHAR(160),"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90" spans="2:11" x14ac:dyDescent="0.25">
      <c r="B3990" s="21">
        <v>45751</v>
      </c>
      <c r="C3990" s="2" t="s">
        <v>1</v>
      </c>
      <c r="D3990" s="2" t="s">
        <v>788</v>
      </c>
      <c r="E3990" s="2" t="s">
        <v>9</v>
      </c>
      <c r="F3990" s="2" t="s">
        <v>2544</v>
      </c>
      <c r="G3990" s="5">
        <v>-2</v>
      </c>
      <c r="H3990" s="5">
        <v>41.5</v>
      </c>
      <c r="I3990" s="5">
        <v>-83</v>
      </c>
      <c r="J3990" s="5">
        <v>-85446.51999999999</v>
      </c>
      <c r="K3990" s="5" t="str" cm="1">
        <f t="array" ref="K3990">_xlfn.LET(_xlpm.d,UPPER(TRIM(CLEAN(SUBSTITUTE(F3990,CHAR(160),"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91" spans="2:11" x14ac:dyDescent="0.25">
      <c r="B3991" s="21">
        <v>45751</v>
      </c>
      <c r="C3991" s="2" t="s">
        <v>1</v>
      </c>
      <c r="D3991" s="2" t="s">
        <v>941</v>
      </c>
      <c r="E3991" s="2" t="s">
        <v>143</v>
      </c>
      <c r="F3991" s="2" t="s">
        <v>2543</v>
      </c>
      <c r="G3991" s="5">
        <v>-5</v>
      </c>
      <c r="H3991" s="5">
        <v>29.5</v>
      </c>
      <c r="I3991" s="5">
        <v>-147.5</v>
      </c>
      <c r="J3991" s="5">
        <v>-85594.01999999999</v>
      </c>
      <c r="K3991" s="5" t="str" cm="1">
        <f t="array" ref="K3991">_xlfn.LET(_xlpm.d,UPPER(TRIM(CLEAN(SUBSTITUTE(F3991,CHAR(160),"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92" spans="2:11" x14ac:dyDescent="0.25">
      <c r="B3992" s="21">
        <v>45754</v>
      </c>
      <c r="C3992" s="2" t="s">
        <v>1</v>
      </c>
      <c r="D3992" s="2" t="s">
        <v>2582</v>
      </c>
      <c r="E3992" s="2" t="s">
        <v>791</v>
      </c>
      <c r="F3992" s="2" t="s">
        <v>2544</v>
      </c>
      <c r="G3992" s="5">
        <v>-6</v>
      </c>
      <c r="H3992" s="5">
        <v>41.5</v>
      </c>
      <c r="I3992" s="5">
        <v>-249</v>
      </c>
      <c r="J3992" s="5">
        <v>-85843.01999999999</v>
      </c>
      <c r="K3992" s="5" t="str" cm="1">
        <f t="array" ref="K3992">_xlfn.LET(_xlpm.d,UPPER(TRIM(CLEAN(SUBSTITUTE(F3992,CHAR(160),"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93" spans="2:11" x14ac:dyDescent="0.25">
      <c r="B3993" s="21">
        <v>45754</v>
      </c>
      <c r="C3993" s="2" t="s">
        <v>1</v>
      </c>
      <c r="D3993" s="2" t="s">
        <v>2583</v>
      </c>
      <c r="E3993" s="2" t="s">
        <v>97</v>
      </c>
      <c r="F3993" s="2" t="s">
        <v>2544</v>
      </c>
      <c r="G3993" s="5">
        <v>-8</v>
      </c>
      <c r="H3993" s="5">
        <v>41.5</v>
      </c>
      <c r="I3993" s="5">
        <v>-332</v>
      </c>
      <c r="J3993" s="5">
        <v>-86175.01999999999</v>
      </c>
      <c r="K3993" s="5" t="str" cm="1">
        <f t="array" ref="K3993">_xlfn.LET(_xlpm.d,UPPER(TRIM(CLEAN(SUBSTITUTE(F3993,CHAR(160),"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94" spans="2:11" x14ac:dyDescent="0.25">
      <c r="B3994" s="21">
        <v>45755</v>
      </c>
      <c r="C3994" s="2" t="s">
        <v>1</v>
      </c>
      <c r="D3994" s="2" t="s">
        <v>1647</v>
      </c>
      <c r="E3994" s="2" t="s">
        <v>14</v>
      </c>
      <c r="F3994" s="2" t="s">
        <v>2544</v>
      </c>
      <c r="G3994" s="5">
        <v>-11</v>
      </c>
      <c r="H3994" s="5">
        <v>41.5</v>
      </c>
      <c r="I3994" s="5">
        <v>-456.5</v>
      </c>
      <c r="J3994" s="5">
        <v>-86631.51999999999</v>
      </c>
      <c r="K3994" s="5" t="str" cm="1">
        <f t="array" ref="K3994">_xlfn.LET(_xlpm.d,UPPER(TRIM(CLEAN(SUBSTITUTE(F3994,CHAR(160),"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95" spans="2:11" x14ac:dyDescent="0.25">
      <c r="B3995" s="21">
        <v>45756</v>
      </c>
      <c r="C3995" s="2" t="s">
        <v>1</v>
      </c>
      <c r="D3995" s="2" t="s">
        <v>945</v>
      </c>
      <c r="E3995" s="2" t="s">
        <v>238</v>
      </c>
      <c r="F3995" s="2" t="s">
        <v>2543</v>
      </c>
      <c r="G3995" s="5">
        <v>-4</v>
      </c>
      <c r="H3995" s="5">
        <v>41.5</v>
      </c>
      <c r="I3995" s="5">
        <v>-166</v>
      </c>
      <c r="J3995" s="5">
        <v>-86797.51999999999</v>
      </c>
      <c r="K3995" s="5" t="str" cm="1">
        <f t="array" ref="K3995">_xlfn.LET(_xlpm.d,UPPER(TRIM(CLEAN(SUBSTITUTE(F3995,CHAR(160),"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96" spans="2:11" x14ac:dyDescent="0.25">
      <c r="B3996" s="21">
        <v>45756</v>
      </c>
      <c r="C3996" s="2" t="s">
        <v>1</v>
      </c>
      <c r="D3996" s="2" t="s">
        <v>2584</v>
      </c>
      <c r="E3996" s="2" t="s">
        <v>1619</v>
      </c>
      <c r="F3996" s="2" t="s">
        <v>2543</v>
      </c>
      <c r="G3996" s="5">
        <v>-4</v>
      </c>
      <c r="H3996" s="5">
        <v>41.5</v>
      </c>
      <c r="I3996" s="5">
        <v>-166</v>
      </c>
      <c r="J3996" s="5">
        <v>-86963.51999999999</v>
      </c>
      <c r="K3996" s="5" t="str" cm="1">
        <f t="array" ref="K3996">_xlfn.LET(_xlpm.d,UPPER(TRIM(CLEAN(SUBSTITUTE(F3996,CHAR(160),"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97" spans="2:11" x14ac:dyDescent="0.25">
      <c r="B3997" s="21">
        <v>45757</v>
      </c>
      <c r="C3997" s="2" t="s">
        <v>1</v>
      </c>
      <c r="D3997" s="2" t="s">
        <v>1650</v>
      </c>
      <c r="E3997" s="2" t="s">
        <v>926</v>
      </c>
      <c r="F3997" s="2" t="s">
        <v>2543</v>
      </c>
      <c r="G3997" s="5">
        <v>-37</v>
      </c>
      <c r="H3997" s="5">
        <v>41.5</v>
      </c>
      <c r="I3997" s="5">
        <v>-1535.5</v>
      </c>
      <c r="J3997" s="5">
        <v>-88499.01999999999</v>
      </c>
      <c r="K3997" s="5" t="str" cm="1">
        <f t="array" ref="K3997">_xlfn.LET(_xlpm.d,UPPER(TRIM(CLEAN(SUBSTITUTE(F3997,CHAR(160),"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98" spans="2:11" x14ac:dyDescent="0.25">
      <c r="B3998" s="21">
        <v>45757</v>
      </c>
      <c r="C3998" s="2" t="s">
        <v>1</v>
      </c>
      <c r="D3998" s="2" t="s">
        <v>1653</v>
      </c>
      <c r="E3998" s="2" t="s">
        <v>324</v>
      </c>
      <c r="F3998" s="2" t="s">
        <v>2543</v>
      </c>
      <c r="G3998" s="5">
        <v>-6</v>
      </c>
      <c r="H3998" s="5">
        <v>41.5</v>
      </c>
      <c r="I3998" s="5">
        <v>-249</v>
      </c>
      <c r="J3998" s="5">
        <v>-88748.01999999999</v>
      </c>
      <c r="K3998" s="5" t="str" cm="1">
        <f t="array" ref="K3998">_xlfn.LET(_xlpm.d,UPPER(TRIM(CLEAN(SUBSTITUTE(F3998,CHAR(160),"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3999" spans="2:11" x14ac:dyDescent="0.25">
      <c r="B3999" s="21">
        <v>45757</v>
      </c>
      <c r="C3999" s="2" t="s">
        <v>1</v>
      </c>
      <c r="D3999" s="2" t="s">
        <v>385</v>
      </c>
      <c r="E3999" s="2" t="s">
        <v>68</v>
      </c>
      <c r="F3999" s="2" t="s">
        <v>2544</v>
      </c>
      <c r="G3999" s="5">
        <v>-1</v>
      </c>
      <c r="H3999" s="5">
        <v>41.5</v>
      </c>
      <c r="I3999" s="5">
        <v>-41.5</v>
      </c>
      <c r="J3999" s="5">
        <v>-88789.51999999999</v>
      </c>
      <c r="K3999" s="5" t="str" cm="1">
        <f t="array" ref="K3999">_xlfn.LET(_xlpm.d,UPPER(TRIM(CLEAN(SUBSTITUTE(F3999,CHAR(160),"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00" spans="2:11" x14ac:dyDescent="0.25">
      <c r="B4000" s="21">
        <v>45758</v>
      </c>
      <c r="C4000" s="2" t="s">
        <v>1</v>
      </c>
      <c r="D4000" s="2" t="s">
        <v>386</v>
      </c>
      <c r="E4000" s="2" t="s">
        <v>24</v>
      </c>
      <c r="F4000" s="2" t="s">
        <v>2544</v>
      </c>
      <c r="G4000" s="5">
        <v>-12</v>
      </c>
      <c r="H4000" s="5">
        <v>41.5</v>
      </c>
      <c r="I4000" s="5">
        <v>-498</v>
      </c>
      <c r="J4000" s="5">
        <v>-89287.51999999999</v>
      </c>
      <c r="K4000" s="5" t="str" cm="1">
        <f t="array" ref="K4000">_xlfn.LET(_xlpm.d,UPPER(TRIM(CLEAN(SUBSTITUTE(F4000,CHAR(160),"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01" spans="2:11" x14ac:dyDescent="0.25">
      <c r="B4001" s="21">
        <v>45758</v>
      </c>
      <c r="C4001" s="2" t="s">
        <v>1</v>
      </c>
      <c r="D4001" s="2" t="s">
        <v>1655</v>
      </c>
      <c r="E4001" s="2" t="s">
        <v>9</v>
      </c>
      <c r="F4001" s="2" t="s">
        <v>2544</v>
      </c>
      <c r="G4001" s="5">
        <v>-4</v>
      </c>
      <c r="H4001" s="5">
        <v>41.5</v>
      </c>
      <c r="I4001" s="5">
        <v>-166</v>
      </c>
      <c r="J4001" s="5">
        <v>-89453.51999999999</v>
      </c>
      <c r="K4001" s="5" t="str" cm="1">
        <f t="array" ref="K4001">_xlfn.LET(_xlpm.d,UPPER(TRIM(CLEAN(SUBSTITUTE(F4001,CHAR(160),"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02" spans="2:11" x14ac:dyDescent="0.25">
      <c r="B4002" s="21">
        <v>45758</v>
      </c>
      <c r="C4002" s="2" t="s">
        <v>1</v>
      </c>
      <c r="D4002" s="2" t="s">
        <v>1657</v>
      </c>
      <c r="E4002" s="2" t="s">
        <v>53</v>
      </c>
      <c r="F4002" s="2" t="s">
        <v>2544</v>
      </c>
      <c r="G4002" s="5">
        <v>-32</v>
      </c>
      <c r="H4002" s="5">
        <v>41.5</v>
      </c>
      <c r="I4002" s="5">
        <v>-1328</v>
      </c>
      <c r="J4002" s="5">
        <v>-90781.51999999999</v>
      </c>
      <c r="K4002" s="5" t="str" cm="1">
        <f t="array" ref="K4002">_xlfn.LET(_xlpm.d,UPPER(TRIM(CLEAN(SUBSTITUTE(F4002,CHAR(160),"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03" spans="2:11" x14ac:dyDescent="0.25">
      <c r="B4003" s="21">
        <v>45761</v>
      </c>
      <c r="C4003" s="2" t="s">
        <v>1</v>
      </c>
      <c r="D4003" s="2" t="s">
        <v>2585</v>
      </c>
      <c r="E4003" s="2" t="s">
        <v>1478</v>
      </c>
      <c r="F4003" s="2" t="s">
        <v>2543</v>
      </c>
      <c r="G4003" s="5">
        <v>-10</v>
      </c>
      <c r="H4003" s="5">
        <v>41.5</v>
      </c>
      <c r="I4003" s="5">
        <v>-415</v>
      </c>
      <c r="J4003" s="5">
        <v>-91196.51999999999</v>
      </c>
      <c r="K4003" s="5" t="str" cm="1">
        <f t="array" ref="K4003">_xlfn.LET(_xlpm.d,UPPER(TRIM(CLEAN(SUBSTITUTE(F4003,CHAR(160),"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04" spans="2:11" x14ac:dyDescent="0.25">
      <c r="B4004" s="21">
        <v>45761</v>
      </c>
      <c r="C4004" s="2" t="s">
        <v>1</v>
      </c>
      <c r="D4004" s="2" t="s">
        <v>950</v>
      </c>
      <c r="E4004" s="2" t="s">
        <v>202</v>
      </c>
      <c r="F4004" s="2" t="s">
        <v>2544</v>
      </c>
      <c r="G4004" s="5">
        <v>-12</v>
      </c>
      <c r="H4004" s="5">
        <v>41.5</v>
      </c>
      <c r="I4004" s="5">
        <v>-498</v>
      </c>
      <c r="J4004" s="5">
        <v>-91694.51999999999</v>
      </c>
      <c r="K4004" s="5" t="str" cm="1">
        <f t="array" ref="K4004">_xlfn.LET(_xlpm.d,UPPER(TRIM(CLEAN(SUBSTITUTE(F4004,CHAR(160),"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05" spans="2:11" x14ac:dyDescent="0.25">
      <c r="B4005" s="21">
        <v>45762</v>
      </c>
      <c r="C4005" s="2" t="s">
        <v>1</v>
      </c>
      <c r="D4005" s="2" t="s">
        <v>1663</v>
      </c>
      <c r="E4005" s="2" t="s">
        <v>72</v>
      </c>
      <c r="F4005" s="2" t="s">
        <v>2544</v>
      </c>
      <c r="G4005" s="5">
        <v>-3</v>
      </c>
      <c r="H4005" s="5">
        <v>41.5</v>
      </c>
      <c r="I4005" s="5">
        <v>-124.5</v>
      </c>
      <c r="J4005" s="5">
        <v>-91819.01999999999</v>
      </c>
      <c r="K4005" s="5" t="str" cm="1">
        <f t="array" ref="K4005">_xlfn.LET(_xlpm.d,UPPER(TRIM(CLEAN(SUBSTITUTE(F4005,CHAR(160),"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06" spans="2:11" x14ac:dyDescent="0.25">
      <c r="B4006" s="21">
        <v>45762</v>
      </c>
      <c r="C4006" s="2" t="s">
        <v>1</v>
      </c>
      <c r="D4006" s="2" t="s">
        <v>2462</v>
      </c>
      <c r="E4006" s="2" t="s">
        <v>35</v>
      </c>
      <c r="F4006" s="2" t="s">
        <v>2544</v>
      </c>
      <c r="G4006" s="5">
        <v>-20</v>
      </c>
      <c r="H4006" s="5">
        <v>41.5</v>
      </c>
      <c r="I4006" s="5">
        <v>-830</v>
      </c>
      <c r="J4006" s="5">
        <v>-92649.01999999999</v>
      </c>
      <c r="K4006" s="5" t="str" cm="1">
        <f t="array" ref="K4006">_xlfn.LET(_xlpm.d,UPPER(TRIM(CLEAN(SUBSTITUTE(F4006,CHAR(160),"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07" spans="2:11" x14ac:dyDescent="0.25">
      <c r="B4007" s="21">
        <v>45762</v>
      </c>
      <c r="C4007" s="2" t="s">
        <v>1</v>
      </c>
      <c r="D4007" s="2" t="s">
        <v>389</v>
      </c>
      <c r="E4007" s="2" t="s">
        <v>89</v>
      </c>
      <c r="F4007" s="2" t="s">
        <v>2544</v>
      </c>
      <c r="G4007" s="5">
        <v>-6</v>
      </c>
      <c r="H4007" s="5">
        <v>41.5</v>
      </c>
      <c r="I4007" s="5">
        <v>-249</v>
      </c>
      <c r="J4007" s="5">
        <v>-92898.01999999999</v>
      </c>
      <c r="K4007" s="5" t="str" cm="1">
        <f t="array" ref="K4007">_xlfn.LET(_xlpm.d,UPPER(TRIM(CLEAN(SUBSTITUTE(F4007,CHAR(160),"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08" spans="2:11" x14ac:dyDescent="0.25">
      <c r="B4008" s="21">
        <v>45763</v>
      </c>
      <c r="C4008" s="2" t="s">
        <v>1</v>
      </c>
      <c r="D4008" s="2" t="s">
        <v>1667</v>
      </c>
      <c r="E4008" s="2" t="s">
        <v>324</v>
      </c>
      <c r="F4008" s="2" t="s">
        <v>2543</v>
      </c>
      <c r="G4008" s="5">
        <v>-9</v>
      </c>
      <c r="H4008" s="5">
        <v>41.5</v>
      </c>
      <c r="I4008" s="5">
        <v>-373.5</v>
      </c>
      <c r="J4008" s="5">
        <v>-93271.51999999999</v>
      </c>
      <c r="K4008" s="5" t="str" cm="1">
        <f t="array" ref="K4008">_xlfn.LET(_xlpm.d,UPPER(TRIM(CLEAN(SUBSTITUTE(F4008,CHAR(160),"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09" spans="2:11" x14ac:dyDescent="0.25">
      <c r="B4009" s="21">
        <v>45764</v>
      </c>
      <c r="C4009" s="2" t="s">
        <v>1</v>
      </c>
      <c r="D4009" s="2" t="s">
        <v>391</v>
      </c>
      <c r="E4009" s="2" t="s">
        <v>76</v>
      </c>
      <c r="F4009" s="2" t="s">
        <v>2544</v>
      </c>
      <c r="G4009" s="5">
        <v>-1</v>
      </c>
      <c r="H4009" s="5">
        <v>41.5</v>
      </c>
      <c r="I4009" s="5">
        <v>-41.5</v>
      </c>
      <c r="J4009" s="5">
        <v>-93313.01999999999</v>
      </c>
      <c r="K4009" s="5" t="str" cm="1">
        <f t="array" ref="K4009">_xlfn.LET(_xlpm.d,UPPER(TRIM(CLEAN(SUBSTITUTE(F4009,CHAR(160),"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10" spans="2:11" x14ac:dyDescent="0.25">
      <c r="B4010" s="21">
        <v>45764</v>
      </c>
      <c r="C4010" s="2" t="s">
        <v>1</v>
      </c>
      <c r="D4010" s="2" t="s">
        <v>2586</v>
      </c>
      <c r="E4010" s="2" t="s">
        <v>465</v>
      </c>
      <c r="F4010" s="2" t="s">
        <v>2544</v>
      </c>
      <c r="G4010" s="5">
        <v>-20</v>
      </c>
      <c r="H4010" s="5">
        <v>41.5</v>
      </c>
      <c r="I4010" s="5">
        <v>-830</v>
      </c>
      <c r="J4010" s="5">
        <v>-94143.01999999999</v>
      </c>
      <c r="K4010" s="5" t="str" cm="1">
        <f t="array" ref="K4010">_xlfn.LET(_xlpm.d,UPPER(TRIM(CLEAN(SUBSTITUTE(F4010,CHAR(160),"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11" spans="2:11" x14ac:dyDescent="0.25">
      <c r="B4011" s="21">
        <v>45764</v>
      </c>
      <c r="C4011" s="2" t="s">
        <v>1</v>
      </c>
      <c r="D4011" s="2" t="s">
        <v>958</v>
      </c>
      <c r="E4011" s="2" t="s">
        <v>74</v>
      </c>
      <c r="F4011" s="2" t="s">
        <v>2544</v>
      </c>
      <c r="G4011" s="5">
        <v>-6</v>
      </c>
      <c r="H4011" s="5">
        <v>41.5</v>
      </c>
      <c r="I4011" s="5">
        <v>-249</v>
      </c>
      <c r="J4011" s="5">
        <v>-94392.01999999999</v>
      </c>
      <c r="K4011" s="5" t="str" cm="1">
        <f t="array" ref="K4011">_xlfn.LET(_xlpm.d,UPPER(TRIM(CLEAN(SUBSTITUTE(F4011,CHAR(160),"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12" spans="2:11" x14ac:dyDescent="0.25">
      <c r="B4012" s="21">
        <v>45764</v>
      </c>
      <c r="C4012" s="2" t="s">
        <v>1</v>
      </c>
      <c r="D4012" s="2" t="s">
        <v>667</v>
      </c>
      <c r="E4012" s="2" t="s">
        <v>62</v>
      </c>
      <c r="F4012" s="2" t="s">
        <v>2544</v>
      </c>
      <c r="G4012" s="5">
        <v>-8</v>
      </c>
      <c r="H4012" s="5">
        <v>41.5</v>
      </c>
      <c r="I4012" s="5">
        <v>-332</v>
      </c>
      <c r="J4012" s="5">
        <v>-94724.01999999999</v>
      </c>
      <c r="K4012" s="5" t="str" cm="1">
        <f t="array" ref="K4012">_xlfn.LET(_xlpm.d,UPPER(TRIM(CLEAN(SUBSTITUTE(F4012,CHAR(160),"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13" spans="2:11" x14ac:dyDescent="0.25">
      <c r="B4013" s="21">
        <v>45769</v>
      </c>
      <c r="C4013" s="2" t="s">
        <v>1</v>
      </c>
      <c r="D4013" s="2" t="s">
        <v>2587</v>
      </c>
      <c r="E4013" s="2" t="s">
        <v>791</v>
      </c>
      <c r="F4013" s="2" t="s">
        <v>2544</v>
      </c>
      <c r="G4013" s="5">
        <v>-13</v>
      </c>
      <c r="H4013" s="5">
        <v>41.5</v>
      </c>
      <c r="I4013" s="5">
        <v>-539.5</v>
      </c>
      <c r="J4013" s="5">
        <v>-95263.51999999999</v>
      </c>
      <c r="K4013" s="5" t="str" cm="1">
        <f t="array" ref="K4013">_xlfn.LET(_xlpm.d,UPPER(TRIM(CLEAN(SUBSTITUTE(F4013,CHAR(160),"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14" spans="2:11" x14ac:dyDescent="0.25">
      <c r="B4014" s="21">
        <v>45770</v>
      </c>
      <c r="C4014" s="2" t="s">
        <v>1</v>
      </c>
      <c r="D4014" s="2" t="s">
        <v>959</v>
      </c>
      <c r="E4014" s="2" t="s">
        <v>9</v>
      </c>
      <c r="F4014" s="2" t="s">
        <v>2544</v>
      </c>
      <c r="G4014" s="5">
        <v>-20</v>
      </c>
      <c r="H4014" s="5">
        <v>41.5</v>
      </c>
      <c r="I4014" s="5">
        <v>-830</v>
      </c>
      <c r="J4014" s="5">
        <v>-96093.51999999999</v>
      </c>
      <c r="K4014" s="5" t="str" cm="1">
        <f t="array" ref="K4014">_xlfn.LET(_xlpm.d,UPPER(TRIM(CLEAN(SUBSTITUTE(F4014,CHAR(160),"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15" spans="2:11" x14ac:dyDescent="0.25">
      <c r="B4015" s="21">
        <v>45770</v>
      </c>
      <c r="C4015" s="2" t="s">
        <v>1</v>
      </c>
      <c r="D4015" s="2" t="s">
        <v>157</v>
      </c>
      <c r="E4015" s="2" t="s">
        <v>29</v>
      </c>
      <c r="F4015" s="2" t="s">
        <v>2544</v>
      </c>
      <c r="G4015" s="5">
        <v>-20</v>
      </c>
      <c r="H4015" s="5">
        <v>41.5</v>
      </c>
      <c r="I4015" s="5">
        <v>-830</v>
      </c>
      <c r="J4015" s="5">
        <v>-96923.51999999999</v>
      </c>
      <c r="K4015" s="5" t="str" cm="1">
        <f t="array" ref="K4015">_xlfn.LET(_xlpm.d,UPPER(TRIM(CLEAN(SUBSTITUTE(F4015,CHAR(160),"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16" spans="2:11" x14ac:dyDescent="0.25">
      <c r="B4016" s="21">
        <v>45770</v>
      </c>
      <c r="C4016" s="2" t="s">
        <v>1</v>
      </c>
      <c r="D4016" s="2" t="s">
        <v>158</v>
      </c>
      <c r="E4016" s="2" t="s">
        <v>159</v>
      </c>
      <c r="F4016" s="2" t="s">
        <v>2544</v>
      </c>
      <c r="G4016" s="5">
        <v>-5</v>
      </c>
      <c r="H4016" s="5">
        <v>41.5</v>
      </c>
      <c r="I4016" s="5">
        <v>-207.5</v>
      </c>
      <c r="J4016" s="5">
        <v>-97131.01999999999</v>
      </c>
      <c r="K4016" s="5" t="str" cm="1">
        <f t="array" ref="K4016">_xlfn.LET(_xlpm.d,UPPER(TRIM(CLEAN(SUBSTITUTE(F4016,CHAR(160),"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17" spans="2:11" x14ac:dyDescent="0.25">
      <c r="B4017" s="21">
        <v>45771</v>
      </c>
      <c r="C4017" s="2" t="s">
        <v>1</v>
      </c>
      <c r="D4017" s="2" t="s">
        <v>2465</v>
      </c>
      <c r="E4017" s="2" t="s">
        <v>163</v>
      </c>
      <c r="F4017" s="2" t="s">
        <v>2544</v>
      </c>
      <c r="G4017" s="5">
        <v>-7</v>
      </c>
      <c r="H4017" s="5">
        <v>41.5</v>
      </c>
      <c r="I4017" s="5">
        <v>-290.5</v>
      </c>
      <c r="J4017" s="5">
        <v>-97421.51999999999</v>
      </c>
      <c r="K4017" s="5" t="str" cm="1">
        <f t="array" ref="K4017">_xlfn.LET(_xlpm.d,UPPER(TRIM(CLEAN(SUBSTITUTE(F4017,CHAR(160),"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18" spans="2:11" x14ac:dyDescent="0.25">
      <c r="B4018" s="21">
        <v>45776</v>
      </c>
      <c r="C4018" s="2" t="s">
        <v>1</v>
      </c>
      <c r="D4018" s="2" t="s">
        <v>2416</v>
      </c>
      <c r="E4018" s="2" t="s">
        <v>324</v>
      </c>
      <c r="F4018" s="2" t="s">
        <v>2543</v>
      </c>
      <c r="G4018" s="5">
        <v>-2</v>
      </c>
      <c r="H4018" s="5">
        <v>41.5</v>
      </c>
      <c r="I4018" s="5">
        <v>-83</v>
      </c>
      <c r="J4018" s="5">
        <v>-97504.51999999999</v>
      </c>
      <c r="K4018" s="5" t="str" cm="1">
        <f t="array" ref="K4018">_xlfn.LET(_xlpm.d,UPPER(TRIM(CLEAN(SUBSTITUTE(F4018,CHAR(160),"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19" spans="2:11" x14ac:dyDescent="0.25">
      <c r="B4019" s="21">
        <v>45777</v>
      </c>
      <c r="C4019" s="2" t="s">
        <v>1</v>
      </c>
      <c r="D4019" s="2" t="s">
        <v>1676</v>
      </c>
      <c r="E4019" s="2" t="s">
        <v>202</v>
      </c>
      <c r="F4019" s="2" t="s">
        <v>2544</v>
      </c>
      <c r="G4019" s="5">
        <v>-48</v>
      </c>
      <c r="H4019" s="5">
        <v>41.5</v>
      </c>
      <c r="I4019" s="5">
        <v>-1992</v>
      </c>
      <c r="J4019" s="5">
        <v>-99496.51999999999</v>
      </c>
      <c r="K4019" s="5" t="str" cm="1">
        <f t="array" ref="K4019">_xlfn.LET(_xlpm.d,UPPER(TRIM(CLEAN(SUBSTITUTE(F4019,CHAR(160),"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20" spans="2:11" x14ac:dyDescent="0.25">
      <c r="B4020" s="21">
        <v>45777</v>
      </c>
      <c r="C4020" s="2" t="s">
        <v>1</v>
      </c>
      <c r="D4020" s="2" t="s">
        <v>1678</v>
      </c>
      <c r="E4020" s="2" t="s">
        <v>9</v>
      </c>
      <c r="F4020" s="2" t="s">
        <v>2544</v>
      </c>
      <c r="G4020" s="5">
        <v>-10</v>
      </c>
      <c r="H4020" s="5">
        <v>41.5</v>
      </c>
      <c r="I4020" s="5">
        <v>-415</v>
      </c>
      <c r="J4020" s="5">
        <v>-99911.51999999999</v>
      </c>
      <c r="K4020" s="5" t="str" cm="1">
        <f t="array" ref="K4020">_xlfn.LET(_xlpm.d,UPPER(TRIM(CLEAN(SUBSTITUTE(F4020,CHAR(160),"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21" spans="2:11" x14ac:dyDescent="0.25">
      <c r="B4021" s="21">
        <v>45777</v>
      </c>
      <c r="C4021" s="2" t="s">
        <v>1</v>
      </c>
      <c r="D4021" s="2" t="s">
        <v>1679</v>
      </c>
      <c r="E4021" s="2" t="s">
        <v>72</v>
      </c>
      <c r="F4021" s="2" t="s">
        <v>2544</v>
      </c>
      <c r="G4021" s="5">
        <v>-6</v>
      </c>
      <c r="H4021" s="5">
        <v>41.5</v>
      </c>
      <c r="I4021" s="5">
        <v>-249</v>
      </c>
      <c r="J4021" s="5">
        <v>-100160.51999999999</v>
      </c>
      <c r="K4021" s="5" t="str" cm="1">
        <f t="array" ref="K4021">_xlfn.LET(_xlpm.d,UPPER(TRIM(CLEAN(SUBSTITUTE(F4021,CHAR(160),"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22" spans="2:11" x14ac:dyDescent="0.25">
      <c r="B4022" s="21">
        <v>45779</v>
      </c>
      <c r="C4022" s="2" t="s">
        <v>1</v>
      </c>
      <c r="D4022" s="2" t="s">
        <v>1683</v>
      </c>
      <c r="E4022" s="2" t="s">
        <v>40</v>
      </c>
      <c r="F4022" s="2" t="s">
        <v>2544</v>
      </c>
      <c r="G4022" s="5">
        <v>-33</v>
      </c>
      <c r="H4022" s="5">
        <v>41.5</v>
      </c>
      <c r="I4022" s="5">
        <v>-1369.5</v>
      </c>
      <c r="J4022" s="5">
        <v>-101530.01999999999</v>
      </c>
      <c r="K4022" s="5" t="str" cm="1">
        <f t="array" ref="K4022">_xlfn.LET(_xlpm.d,UPPER(TRIM(CLEAN(SUBSTITUTE(F4022,CHAR(160),"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23" spans="2:11" x14ac:dyDescent="0.25">
      <c r="B4023" s="21">
        <v>45779</v>
      </c>
      <c r="C4023" s="2" t="s">
        <v>1</v>
      </c>
      <c r="D4023" s="2" t="s">
        <v>789</v>
      </c>
      <c r="E4023" s="2" t="s">
        <v>74</v>
      </c>
      <c r="F4023" s="2" t="s">
        <v>2544</v>
      </c>
      <c r="G4023" s="5">
        <v>-2</v>
      </c>
      <c r="H4023" s="5">
        <v>41.5</v>
      </c>
      <c r="I4023" s="5">
        <v>-83</v>
      </c>
      <c r="J4023" s="5">
        <v>-101613.01999999999</v>
      </c>
      <c r="K4023" s="5" t="str" cm="1">
        <f t="array" ref="K4023">_xlfn.LET(_xlpm.d,UPPER(TRIM(CLEAN(SUBSTITUTE(F4023,CHAR(160),"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24" spans="2:11" x14ac:dyDescent="0.25">
      <c r="B4024" s="21">
        <v>45782</v>
      </c>
      <c r="C4024" s="2" t="s">
        <v>1</v>
      </c>
      <c r="D4024" s="2" t="s">
        <v>1685</v>
      </c>
      <c r="E4024" s="2" t="s">
        <v>791</v>
      </c>
      <c r="F4024" s="2" t="s">
        <v>2544</v>
      </c>
      <c r="G4024" s="5">
        <v>-5</v>
      </c>
      <c r="H4024" s="5">
        <v>41.5</v>
      </c>
      <c r="I4024" s="5">
        <v>-207.5</v>
      </c>
      <c r="J4024" s="5">
        <v>-101820.51999999999</v>
      </c>
      <c r="K4024" s="5" t="str" cm="1">
        <f t="array" ref="K4024">_xlfn.LET(_xlpm.d,UPPER(TRIM(CLEAN(SUBSTITUTE(F4024,CHAR(160),"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25" spans="2:11" x14ac:dyDescent="0.25">
      <c r="B4025" s="21">
        <v>45782</v>
      </c>
      <c r="C4025" s="2" t="s">
        <v>1</v>
      </c>
      <c r="D4025" s="2" t="s">
        <v>300</v>
      </c>
      <c r="E4025" s="2" t="s">
        <v>143</v>
      </c>
      <c r="F4025" s="2" t="s">
        <v>2543</v>
      </c>
      <c r="G4025" s="5">
        <v>-9</v>
      </c>
      <c r="H4025" s="5">
        <v>29.5</v>
      </c>
      <c r="I4025" s="5">
        <v>-265.5</v>
      </c>
      <c r="J4025" s="5">
        <v>-102086.01999999999</v>
      </c>
      <c r="K4025" s="5" t="str" cm="1">
        <f t="array" ref="K4025">_xlfn.LET(_xlpm.d,UPPER(TRIM(CLEAN(SUBSTITUTE(F4025,CHAR(160),"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26" spans="2:11" x14ac:dyDescent="0.25">
      <c r="B4026" s="21">
        <v>45782</v>
      </c>
      <c r="C4026" s="2" t="s">
        <v>1</v>
      </c>
      <c r="D4026" s="2" t="s">
        <v>400</v>
      </c>
      <c r="E4026" s="2" t="s">
        <v>49</v>
      </c>
      <c r="F4026" s="2" t="s">
        <v>2544</v>
      </c>
      <c r="G4026" s="5">
        <v>-31</v>
      </c>
      <c r="H4026" s="5">
        <v>41.5</v>
      </c>
      <c r="I4026" s="5">
        <v>-1286.5</v>
      </c>
      <c r="J4026" s="5">
        <v>-103372.51999999999</v>
      </c>
      <c r="K4026" s="5" t="str" cm="1">
        <f t="array" ref="K4026">_xlfn.LET(_xlpm.d,UPPER(TRIM(CLEAN(SUBSTITUTE(F4026,CHAR(160),"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27" spans="2:11" x14ac:dyDescent="0.25">
      <c r="B4027" s="21">
        <v>45782</v>
      </c>
      <c r="C4027" s="2" t="s">
        <v>1</v>
      </c>
      <c r="D4027" s="2" t="s">
        <v>2588</v>
      </c>
      <c r="E4027" s="2" t="s">
        <v>82</v>
      </c>
      <c r="F4027" s="2" t="s">
        <v>2544</v>
      </c>
      <c r="G4027" s="5">
        <v>-15</v>
      </c>
      <c r="H4027" s="5">
        <v>41.5</v>
      </c>
      <c r="I4027" s="5">
        <v>-622.5</v>
      </c>
      <c r="J4027" s="5">
        <v>-103995.01999999999</v>
      </c>
      <c r="K4027" s="5" t="str" cm="1">
        <f t="array" ref="K4027">_xlfn.LET(_xlpm.d,UPPER(TRIM(CLEAN(SUBSTITUTE(F4027,CHAR(160),"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28" spans="2:11" x14ac:dyDescent="0.25">
      <c r="B4028" s="21">
        <v>45784</v>
      </c>
      <c r="C4028" s="2" t="s">
        <v>1</v>
      </c>
      <c r="D4028" s="2" t="s">
        <v>404</v>
      </c>
      <c r="E4028" s="2" t="s">
        <v>58</v>
      </c>
      <c r="F4028" s="2" t="s">
        <v>2544</v>
      </c>
      <c r="G4028" s="5">
        <v>-40</v>
      </c>
      <c r="H4028" s="5">
        <v>41.5</v>
      </c>
      <c r="I4028" s="5">
        <v>-1660</v>
      </c>
      <c r="J4028" s="5">
        <v>-105655.01999999999</v>
      </c>
      <c r="K4028" s="5" t="str" cm="1">
        <f t="array" ref="K4028">_xlfn.LET(_xlpm.d,UPPER(TRIM(CLEAN(SUBSTITUTE(F4028,CHAR(160),"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29" spans="2:11" x14ac:dyDescent="0.25">
      <c r="B4029" s="21">
        <v>45785</v>
      </c>
      <c r="C4029" s="2" t="s">
        <v>1</v>
      </c>
      <c r="D4029" s="2" t="s">
        <v>1691</v>
      </c>
      <c r="E4029" s="2" t="s">
        <v>791</v>
      </c>
      <c r="F4029" s="2" t="s">
        <v>2544</v>
      </c>
      <c r="G4029" s="5">
        <v>-7</v>
      </c>
      <c r="H4029" s="5">
        <v>41.5</v>
      </c>
      <c r="I4029" s="5">
        <v>-290.5</v>
      </c>
      <c r="J4029" s="5">
        <v>-105945.51999999999</v>
      </c>
      <c r="K4029" s="5" t="str" cm="1">
        <f t="array" ref="K4029">_xlfn.LET(_xlpm.d,UPPER(TRIM(CLEAN(SUBSTITUTE(F4029,CHAR(160),"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30" spans="2:11" x14ac:dyDescent="0.25">
      <c r="B4030" s="21">
        <v>45785</v>
      </c>
      <c r="C4030" s="2" t="s">
        <v>1</v>
      </c>
      <c r="D4030" s="2" t="s">
        <v>406</v>
      </c>
      <c r="E4030" s="2" t="s">
        <v>68</v>
      </c>
      <c r="F4030" s="2" t="s">
        <v>2544</v>
      </c>
      <c r="G4030" s="5">
        <v>-19</v>
      </c>
      <c r="H4030" s="5">
        <v>41.5</v>
      </c>
      <c r="I4030" s="5">
        <v>-788.5</v>
      </c>
      <c r="J4030" s="5">
        <v>-106734.01999999999</v>
      </c>
      <c r="K4030" s="5" t="str" cm="1">
        <f t="array" ref="K4030">_xlfn.LET(_xlpm.d,UPPER(TRIM(CLEAN(SUBSTITUTE(F4030,CHAR(160),"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31" spans="2:11" x14ac:dyDescent="0.25">
      <c r="B4031" s="21">
        <v>45785</v>
      </c>
      <c r="C4031" s="2" t="s">
        <v>1</v>
      </c>
      <c r="D4031" s="2" t="s">
        <v>407</v>
      </c>
      <c r="E4031" s="2" t="s">
        <v>99</v>
      </c>
      <c r="F4031" s="2" t="s">
        <v>2544</v>
      </c>
      <c r="G4031" s="5">
        <v>-19</v>
      </c>
      <c r="H4031" s="5">
        <v>41.5</v>
      </c>
      <c r="I4031" s="5">
        <v>-788.5</v>
      </c>
      <c r="J4031" s="5">
        <v>-107522.51999999999</v>
      </c>
      <c r="K4031" s="5" t="str" cm="1">
        <f t="array" ref="K4031">_xlfn.LET(_xlpm.d,UPPER(TRIM(CLEAN(SUBSTITUTE(F4031,CHAR(160),"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32" spans="2:11" x14ac:dyDescent="0.25">
      <c r="B4032" s="21">
        <v>45786</v>
      </c>
      <c r="C4032" s="2" t="s">
        <v>1</v>
      </c>
      <c r="D4032" s="2" t="s">
        <v>2589</v>
      </c>
      <c r="E4032" s="2" t="s">
        <v>1478</v>
      </c>
      <c r="F4032" s="2" t="s">
        <v>2543</v>
      </c>
      <c r="G4032" s="5">
        <v>-32</v>
      </c>
      <c r="H4032" s="5">
        <v>41.5</v>
      </c>
      <c r="I4032" s="5">
        <v>-1328</v>
      </c>
      <c r="J4032" s="5">
        <v>-108850.51999999999</v>
      </c>
      <c r="K4032" s="5" t="str" cm="1">
        <f t="array" ref="K4032">_xlfn.LET(_xlpm.d,UPPER(TRIM(CLEAN(SUBSTITUTE(F4032,CHAR(160),"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33" spans="2:11" x14ac:dyDescent="0.25">
      <c r="B4033" s="21">
        <v>45786</v>
      </c>
      <c r="C4033" s="2" t="s">
        <v>1</v>
      </c>
      <c r="D4033" s="2" t="s">
        <v>164</v>
      </c>
      <c r="E4033" s="2" t="s">
        <v>82</v>
      </c>
      <c r="F4033" s="2" t="s">
        <v>2544</v>
      </c>
      <c r="G4033" s="5">
        <v>-10</v>
      </c>
      <c r="H4033" s="5">
        <v>41.5</v>
      </c>
      <c r="I4033" s="5">
        <v>-415</v>
      </c>
      <c r="J4033" s="5">
        <v>-109265.51999999999</v>
      </c>
      <c r="K4033" s="5" t="str" cm="1">
        <f t="array" ref="K4033">_xlfn.LET(_xlpm.d,UPPER(TRIM(CLEAN(SUBSTITUTE(F4033,CHAR(160),"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34" spans="2:11" x14ac:dyDescent="0.25">
      <c r="B4034" s="21">
        <v>45786</v>
      </c>
      <c r="C4034" s="2" t="s">
        <v>1</v>
      </c>
      <c r="D4034" s="2" t="s">
        <v>1697</v>
      </c>
      <c r="E4034" s="2" t="s">
        <v>9</v>
      </c>
      <c r="F4034" s="2" t="s">
        <v>2544</v>
      </c>
      <c r="G4034" s="5">
        <v>-17</v>
      </c>
      <c r="H4034" s="5">
        <v>41.5</v>
      </c>
      <c r="I4034" s="5">
        <v>-705.5</v>
      </c>
      <c r="J4034" s="5">
        <v>-109971.01999999999</v>
      </c>
      <c r="K4034" s="5" t="str" cm="1">
        <f t="array" ref="K4034">_xlfn.LET(_xlpm.d,UPPER(TRIM(CLEAN(SUBSTITUTE(F4034,CHAR(160),"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35" spans="2:11" x14ac:dyDescent="0.25">
      <c r="B4035" s="21">
        <v>45786</v>
      </c>
      <c r="C4035" s="2" t="s">
        <v>1</v>
      </c>
      <c r="D4035" s="2" t="s">
        <v>408</v>
      </c>
      <c r="E4035" s="2" t="s">
        <v>24</v>
      </c>
      <c r="F4035" s="2" t="s">
        <v>2544</v>
      </c>
      <c r="G4035" s="5">
        <v>-11</v>
      </c>
      <c r="H4035" s="5">
        <v>41.5</v>
      </c>
      <c r="I4035" s="5">
        <v>-456.5</v>
      </c>
      <c r="J4035" s="5">
        <v>-110427.51999999999</v>
      </c>
      <c r="K4035" s="5" t="str" cm="1">
        <f t="array" ref="K4035">_xlfn.LET(_xlpm.d,UPPER(TRIM(CLEAN(SUBSTITUTE(F4035,CHAR(160),"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36" spans="2:11" x14ac:dyDescent="0.25">
      <c r="B4036" s="21">
        <v>45786</v>
      </c>
      <c r="C4036" s="2" t="s">
        <v>1</v>
      </c>
      <c r="D4036" s="2" t="s">
        <v>409</v>
      </c>
      <c r="E4036" s="2" t="s">
        <v>24</v>
      </c>
      <c r="F4036" s="2" t="s">
        <v>2544</v>
      </c>
      <c r="G4036" s="5">
        <v>-2</v>
      </c>
      <c r="H4036" s="5">
        <v>41.5</v>
      </c>
      <c r="I4036" s="5">
        <v>-83</v>
      </c>
      <c r="J4036" s="5">
        <v>-110510.51999999999</v>
      </c>
      <c r="K4036" s="5" t="str" cm="1">
        <f t="array" ref="K4036">_xlfn.LET(_xlpm.d,UPPER(TRIM(CLEAN(SUBSTITUTE(F4036,CHAR(160),"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37" spans="2:11" x14ac:dyDescent="0.25">
      <c r="B4037" s="21">
        <v>45790</v>
      </c>
      <c r="C4037" s="2" t="s">
        <v>1</v>
      </c>
      <c r="D4037" s="2" t="s">
        <v>979</v>
      </c>
      <c r="E4037" s="2" t="s">
        <v>9</v>
      </c>
      <c r="F4037" s="2" t="s">
        <v>2548</v>
      </c>
      <c r="G4037" s="5">
        <v>-4</v>
      </c>
      <c r="H4037" s="5">
        <v>41.5</v>
      </c>
      <c r="I4037" s="5">
        <v>-166</v>
      </c>
      <c r="J4037" s="5">
        <v>-110676.51999999999</v>
      </c>
      <c r="K4037" s="5" t="str" cm="1">
        <f t="array" ref="K4037">_xlfn.LET(_xlpm.d,UPPER(TRIM(CLEAN(SUBSTITUTE(F4037,CHAR(160),"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38" spans="2:11" x14ac:dyDescent="0.25">
      <c r="B4038" s="21">
        <v>45790</v>
      </c>
      <c r="C4038" s="2" t="s">
        <v>1</v>
      </c>
      <c r="D4038" s="2" t="s">
        <v>1335</v>
      </c>
      <c r="E4038" s="2" t="s">
        <v>32</v>
      </c>
      <c r="F4038" s="2" t="s">
        <v>2544</v>
      </c>
      <c r="G4038" s="5">
        <v>-18</v>
      </c>
      <c r="H4038" s="5">
        <v>41.5</v>
      </c>
      <c r="I4038" s="5">
        <v>-747</v>
      </c>
      <c r="J4038" s="5">
        <v>-111423.51999999999</v>
      </c>
      <c r="K4038" s="5" t="str" cm="1">
        <f t="array" ref="K4038">_xlfn.LET(_xlpm.d,UPPER(TRIM(CLEAN(SUBSTITUTE(F4038,CHAR(160),"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39" spans="2:11" x14ac:dyDescent="0.25">
      <c r="B4039" s="21">
        <v>45790</v>
      </c>
      <c r="C4039" s="2" t="s">
        <v>1</v>
      </c>
      <c r="D4039" s="2" t="s">
        <v>2590</v>
      </c>
      <c r="E4039" s="2" t="s">
        <v>95</v>
      </c>
      <c r="F4039" s="2" t="s">
        <v>2544</v>
      </c>
      <c r="G4039" s="5">
        <v>-4</v>
      </c>
      <c r="H4039" s="5">
        <v>41.5</v>
      </c>
      <c r="I4039" s="5">
        <v>-166</v>
      </c>
      <c r="J4039" s="5">
        <v>-111589.51999999999</v>
      </c>
      <c r="K4039" s="5" t="str" cm="1">
        <f t="array" ref="K4039">_xlfn.LET(_xlpm.d,UPPER(TRIM(CLEAN(SUBSTITUTE(F4039,CHAR(160),"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40" spans="2:11" x14ac:dyDescent="0.25">
      <c r="B4040" s="21">
        <v>45790</v>
      </c>
      <c r="C4040" s="2" t="s">
        <v>1</v>
      </c>
      <c r="D4040" s="2" t="s">
        <v>984</v>
      </c>
      <c r="E4040" s="2" t="s">
        <v>60</v>
      </c>
      <c r="F4040" s="2" t="s">
        <v>2544</v>
      </c>
      <c r="G4040" s="5">
        <v>-20</v>
      </c>
      <c r="H4040" s="5">
        <v>41.5</v>
      </c>
      <c r="I4040" s="5">
        <v>-830</v>
      </c>
      <c r="J4040" s="5">
        <v>-112419.51999999999</v>
      </c>
      <c r="K4040" s="5" t="str" cm="1">
        <f t="array" ref="K4040">_xlfn.LET(_xlpm.d,UPPER(TRIM(CLEAN(SUBSTITUTE(F4040,CHAR(160),"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41" spans="2:11" x14ac:dyDescent="0.25">
      <c r="B4041" s="21">
        <v>45791</v>
      </c>
      <c r="C4041" s="2" t="s">
        <v>1</v>
      </c>
      <c r="D4041" s="2" t="s">
        <v>1703</v>
      </c>
      <c r="E4041" s="2" t="s">
        <v>40</v>
      </c>
      <c r="F4041" s="2" t="s">
        <v>2544</v>
      </c>
      <c r="G4041" s="5">
        <v>-4</v>
      </c>
      <c r="H4041" s="5">
        <v>41.5</v>
      </c>
      <c r="I4041" s="5">
        <v>-166</v>
      </c>
      <c r="J4041" s="5">
        <v>-112585.51999999999</v>
      </c>
      <c r="K4041" s="5" t="str" cm="1">
        <f t="array" ref="K4041">_xlfn.LET(_xlpm.d,UPPER(TRIM(CLEAN(SUBSTITUTE(F4041,CHAR(160),"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42" spans="2:11" x14ac:dyDescent="0.25">
      <c r="B4042" s="21">
        <v>45793</v>
      </c>
      <c r="C4042" s="2" t="s">
        <v>1</v>
      </c>
      <c r="D4042" s="2" t="s">
        <v>990</v>
      </c>
      <c r="E4042" s="2" t="s">
        <v>60</v>
      </c>
      <c r="F4042" s="2" t="s">
        <v>2544</v>
      </c>
      <c r="G4042" s="5">
        <v>-20</v>
      </c>
      <c r="H4042" s="5">
        <v>41.5</v>
      </c>
      <c r="I4042" s="5">
        <v>-830</v>
      </c>
      <c r="J4042" s="5">
        <v>-113415.51999999999</v>
      </c>
      <c r="K4042" s="5" t="str" cm="1">
        <f t="array" ref="K4042">_xlfn.LET(_xlpm.d,UPPER(TRIM(CLEAN(SUBSTITUTE(F4042,CHAR(160),"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43" spans="2:11" x14ac:dyDescent="0.25">
      <c r="B4043" s="21">
        <v>45793</v>
      </c>
      <c r="C4043" s="2" t="s">
        <v>1</v>
      </c>
      <c r="D4043" s="2" t="s">
        <v>991</v>
      </c>
      <c r="E4043" s="2" t="s">
        <v>24</v>
      </c>
      <c r="F4043" s="2" t="s">
        <v>2544</v>
      </c>
      <c r="G4043" s="5">
        <v>-31</v>
      </c>
      <c r="H4043" s="5">
        <v>41.5</v>
      </c>
      <c r="I4043" s="5">
        <v>-1286.5</v>
      </c>
      <c r="J4043" s="5">
        <v>-114702.01999999999</v>
      </c>
      <c r="K4043" s="5" t="str" cm="1">
        <f t="array" ref="K4043">_xlfn.LET(_xlpm.d,UPPER(TRIM(CLEAN(SUBSTITUTE(F4043,CHAR(160),"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44" spans="2:11" x14ac:dyDescent="0.25">
      <c r="B4044" s="21">
        <v>45793</v>
      </c>
      <c r="C4044" s="2" t="s">
        <v>1</v>
      </c>
      <c r="D4044" s="2" t="s">
        <v>168</v>
      </c>
      <c r="E4044" s="2" t="s">
        <v>82</v>
      </c>
      <c r="F4044" s="2" t="s">
        <v>2591</v>
      </c>
      <c r="G4044" s="5">
        <v>-19</v>
      </c>
      <c r="H4044" s="5">
        <v>41.5</v>
      </c>
      <c r="I4044" s="5">
        <v>-788.5</v>
      </c>
      <c r="J4044" s="5">
        <v>-115490.51999999999</v>
      </c>
      <c r="K4044" s="5" t="str" cm="1">
        <f t="array" ref="K4044">_xlfn.LET(_xlpm.d,UPPER(TRIM(CLEAN(SUBSTITUTE(F4044,CHAR(160),"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45" spans="2:11" x14ac:dyDescent="0.25">
      <c r="B4045" s="21">
        <v>45796</v>
      </c>
      <c r="C4045" s="2" t="s">
        <v>1</v>
      </c>
      <c r="D4045" s="2" t="s">
        <v>993</v>
      </c>
      <c r="E4045" s="2" t="s">
        <v>791</v>
      </c>
      <c r="F4045" s="2" t="s">
        <v>2544</v>
      </c>
      <c r="G4045" s="5">
        <v>-2</v>
      </c>
      <c r="H4045" s="5">
        <v>41.5</v>
      </c>
      <c r="I4045" s="5">
        <v>-83</v>
      </c>
      <c r="J4045" s="5">
        <v>-115573.51999999999</v>
      </c>
      <c r="K4045" s="5" t="str" cm="1">
        <f t="array" ref="K4045">_xlfn.LET(_xlpm.d,UPPER(TRIM(CLEAN(SUBSTITUTE(F4045,CHAR(160),"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46" spans="2:11" x14ac:dyDescent="0.25">
      <c r="B4046" s="21">
        <v>45798</v>
      </c>
      <c r="C4046" s="2" t="s">
        <v>1</v>
      </c>
      <c r="D4046" s="2" t="s">
        <v>997</v>
      </c>
      <c r="E4046" s="2" t="s">
        <v>65</v>
      </c>
      <c r="F4046" s="2" t="s">
        <v>2544</v>
      </c>
      <c r="G4046" s="5">
        <v>-4</v>
      </c>
      <c r="H4046" s="5">
        <v>41.5</v>
      </c>
      <c r="I4046" s="5">
        <v>-166</v>
      </c>
      <c r="J4046" s="5">
        <v>-115739.51999999999</v>
      </c>
      <c r="K4046" s="5" t="str" cm="1">
        <f t="array" ref="K4046">_xlfn.LET(_xlpm.d,UPPER(TRIM(CLEAN(SUBSTITUTE(F4046,CHAR(160),"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47" spans="2:11" x14ac:dyDescent="0.25">
      <c r="B4047" s="21">
        <v>45799</v>
      </c>
      <c r="C4047" s="2" t="s">
        <v>1</v>
      </c>
      <c r="D4047" s="2" t="s">
        <v>2592</v>
      </c>
      <c r="E4047" s="2" t="s">
        <v>84</v>
      </c>
      <c r="F4047" s="2" t="s">
        <v>2544</v>
      </c>
      <c r="G4047" s="5">
        <v>-5</v>
      </c>
      <c r="H4047" s="5">
        <v>41.5</v>
      </c>
      <c r="I4047" s="5">
        <v>-207.5</v>
      </c>
      <c r="J4047" s="5">
        <v>-115947.01999999999</v>
      </c>
      <c r="K4047" s="5" t="str" cm="1">
        <f t="array" ref="K4047">_xlfn.LET(_xlpm.d,UPPER(TRIM(CLEAN(SUBSTITUTE(F4047,CHAR(160),"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48" spans="2:11" x14ac:dyDescent="0.25">
      <c r="B4048" s="21">
        <v>45800</v>
      </c>
      <c r="C4048" s="2" t="s">
        <v>1</v>
      </c>
      <c r="D4048" s="2" t="s">
        <v>2593</v>
      </c>
      <c r="E4048" s="2" t="s">
        <v>1478</v>
      </c>
      <c r="F4048" s="2" t="s">
        <v>2543</v>
      </c>
      <c r="G4048" s="5">
        <v>-10</v>
      </c>
      <c r="H4048" s="5">
        <v>41.5</v>
      </c>
      <c r="I4048" s="5">
        <v>-415</v>
      </c>
      <c r="J4048" s="5">
        <v>-116362.01999999999</v>
      </c>
      <c r="K4048" s="5" t="str" cm="1">
        <f t="array" ref="K4048">_xlfn.LET(_xlpm.d,UPPER(TRIM(CLEAN(SUBSTITUTE(F4048,CHAR(160),"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49" spans="2:11" x14ac:dyDescent="0.25">
      <c r="B4049" s="21">
        <v>45800</v>
      </c>
      <c r="C4049" s="2" t="s">
        <v>1</v>
      </c>
      <c r="D4049" s="2" t="s">
        <v>1712</v>
      </c>
      <c r="E4049" s="2" t="s">
        <v>82</v>
      </c>
      <c r="F4049" s="2" t="s">
        <v>2544</v>
      </c>
      <c r="G4049" s="5">
        <v>-9</v>
      </c>
      <c r="H4049" s="5">
        <v>41.5</v>
      </c>
      <c r="I4049" s="5">
        <v>-373.5</v>
      </c>
      <c r="J4049" s="5">
        <v>-116735.51999999999</v>
      </c>
      <c r="K4049" s="5" t="str" cm="1">
        <f t="array" ref="K4049">_xlfn.LET(_xlpm.d,UPPER(TRIM(CLEAN(SUBSTITUTE(F4049,CHAR(160),"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50" spans="2:11" x14ac:dyDescent="0.25">
      <c r="B4050" s="21">
        <v>45804</v>
      </c>
      <c r="C4050" s="2" t="s">
        <v>1</v>
      </c>
      <c r="D4050" s="2" t="s">
        <v>1715</v>
      </c>
      <c r="E4050" s="2" t="s">
        <v>9</v>
      </c>
      <c r="F4050" s="2" t="s">
        <v>2544</v>
      </c>
      <c r="G4050" s="5">
        <v>-10</v>
      </c>
      <c r="H4050" s="5">
        <v>41.5</v>
      </c>
      <c r="I4050" s="5">
        <v>-415</v>
      </c>
      <c r="J4050" s="5">
        <v>-117150.51999999999</v>
      </c>
      <c r="K4050" s="5" t="str" cm="1">
        <f t="array" ref="K4050">_xlfn.LET(_xlpm.d,UPPER(TRIM(CLEAN(SUBSTITUTE(F4050,CHAR(160),"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51" spans="2:11" x14ac:dyDescent="0.25">
      <c r="B4051" s="21">
        <v>45805</v>
      </c>
      <c r="C4051" s="2" t="s">
        <v>1</v>
      </c>
      <c r="D4051" s="2" t="s">
        <v>1007</v>
      </c>
      <c r="E4051" s="2" t="s">
        <v>40</v>
      </c>
      <c r="F4051" s="2" t="s">
        <v>2543</v>
      </c>
      <c r="G4051" s="5">
        <v>-1</v>
      </c>
      <c r="H4051" s="5">
        <v>41.5</v>
      </c>
      <c r="I4051" s="5">
        <v>-41.5</v>
      </c>
      <c r="J4051" s="5">
        <v>-117192.01999999999</v>
      </c>
      <c r="K4051" s="5" t="str" cm="1">
        <f t="array" ref="K4051">_xlfn.LET(_xlpm.d,UPPER(TRIM(CLEAN(SUBSTITUTE(F4051,CHAR(160),"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52" spans="2:11" x14ac:dyDescent="0.25">
      <c r="B4052" s="21">
        <v>45806</v>
      </c>
      <c r="C4052" s="2" t="s">
        <v>1</v>
      </c>
      <c r="D4052" s="2" t="s">
        <v>1719</v>
      </c>
      <c r="E4052" s="2" t="s">
        <v>99</v>
      </c>
      <c r="F4052" s="2" t="s">
        <v>2544</v>
      </c>
      <c r="G4052" s="5">
        <v>-8</v>
      </c>
      <c r="H4052" s="5">
        <v>41.5</v>
      </c>
      <c r="I4052" s="5">
        <v>-332</v>
      </c>
      <c r="J4052" s="5">
        <v>-117524.01999999999</v>
      </c>
      <c r="K4052" s="5" t="str" cm="1">
        <f t="array" ref="K4052">_xlfn.LET(_xlpm.d,UPPER(TRIM(CLEAN(SUBSTITUTE(F4052,CHAR(160),"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53" spans="2:11" x14ac:dyDescent="0.25">
      <c r="B4053" s="21">
        <v>45807</v>
      </c>
      <c r="C4053" s="2" t="s">
        <v>1</v>
      </c>
      <c r="D4053" s="2" t="s">
        <v>2594</v>
      </c>
      <c r="E4053" s="2" t="s">
        <v>202</v>
      </c>
      <c r="F4053" s="2" t="s">
        <v>2544</v>
      </c>
      <c r="G4053" s="5">
        <v>-18</v>
      </c>
      <c r="H4053" s="5">
        <v>41.5</v>
      </c>
      <c r="I4053" s="5">
        <v>-747</v>
      </c>
      <c r="J4053" s="5">
        <v>-118271.01999999999</v>
      </c>
      <c r="K4053" s="5" t="str" cm="1">
        <f t="array" ref="K4053">_xlfn.LET(_xlpm.d,UPPER(TRIM(CLEAN(SUBSTITUTE(F4053,CHAR(160),"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54" spans="2:11" x14ac:dyDescent="0.25">
      <c r="B4054" s="21">
        <v>45807</v>
      </c>
      <c r="C4054" s="2" t="s">
        <v>1</v>
      </c>
      <c r="D4054" s="2" t="s">
        <v>418</v>
      </c>
      <c r="E4054" s="2" t="s">
        <v>53</v>
      </c>
      <c r="F4054" s="2" t="s">
        <v>2544</v>
      </c>
      <c r="G4054" s="5">
        <v>-1</v>
      </c>
      <c r="H4054" s="5">
        <v>41.5</v>
      </c>
      <c r="I4054" s="5">
        <v>-41.5</v>
      </c>
      <c r="J4054" s="5">
        <v>-118312.51999999999</v>
      </c>
      <c r="K4054" s="5" t="str" cm="1">
        <f t="array" ref="K4054">_xlfn.LET(_xlpm.d,UPPER(TRIM(CLEAN(SUBSTITUTE(F4054,CHAR(160),"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55" spans="2:11" x14ac:dyDescent="0.25">
      <c r="B4055" s="21">
        <v>45807</v>
      </c>
      <c r="C4055" s="2" t="s">
        <v>1</v>
      </c>
      <c r="D4055" s="2" t="s">
        <v>1722</v>
      </c>
      <c r="E4055" s="2" t="s">
        <v>76</v>
      </c>
      <c r="F4055" s="2" t="s">
        <v>2544</v>
      </c>
      <c r="G4055" s="5">
        <v>-47</v>
      </c>
      <c r="H4055" s="5">
        <v>41.5</v>
      </c>
      <c r="I4055" s="5">
        <v>-1950.5</v>
      </c>
      <c r="J4055" s="5">
        <v>-120263.01999999999</v>
      </c>
      <c r="K4055" s="5" t="str" cm="1">
        <f t="array" ref="K4055">_xlfn.LET(_xlpm.d,UPPER(TRIM(CLEAN(SUBSTITUTE(F4055,CHAR(160),"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56" spans="2:11" x14ac:dyDescent="0.25">
      <c r="B4056" s="21">
        <v>45811</v>
      </c>
      <c r="C4056" s="2" t="s">
        <v>1</v>
      </c>
      <c r="D4056" s="2" t="s">
        <v>674</v>
      </c>
      <c r="E4056" s="2" t="s">
        <v>14</v>
      </c>
      <c r="F4056" s="2" t="s">
        <v>2544</v>
      </c>
      <c r="G4056" s="5">
        <v>-15</v>
      </c>
      <c r="H4056" s="5">
        <v>41.5</v>
      </c>
      <c r="I4056" s="5">
        <v>-622.5</v>
      </c>
      <c r="J4056" s="5">
        <v>-120885.51999999999</v>
      </c>
      <c r="K4056" s="5" t="str" cm="1">
        <f t="array" ref="K4056">_xlfn.LET(_xlpm.d,UPPER(TRIM(CLEAN(SUBSTITUTE(F4056,CHAR(160),"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57" spans="2:11" x14ac:dyDescent="0.25">
      <c r="B4057" s="21">
        <v>45811</v>
      </c>
      <c r="C4057" s="2" t="s">
        <v>1</v>
      </c>
      <c r="D4057" s="2" t="s">
        <v>675</v>
      </c>
      <c r="E4057" s="2" t="s">
        <v>35</v>
      </c>
      <c r="F4057" s="2" t="s">
        <v>2544</v>
      </c>
      <c r="G4057" s="5">
        <v>-1</v>
      </c>
      <c r="H4057" s="5">
        <v>41.5</v>
      </c>
      <c r="I4057" s="5">
        <v>-41.5</v>
      </c>
      <c r="J4057" s="5">
        <v>-120927.01999999999</v>
      </c>
      <c r="K4057" s="5" t="str" cm="1">
        <f t="array" ref="K4057">_xlfn.LET(_xlpm.d,UPPER(TRIM(CLEAN(SUBSTITUTE(F4057,CHAR(160),"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58" spans="2:11" x14ac:dyDescent="0.25">
      <c r="B4058" s="21">
        <v>45812</v>
      </c>
      <c r="C4058" s="2" t="s">
        <v>1</v>
      </c>
      <c r="D4058" s="2" t="s">
        <v>676</v>
      </c>
      <c r="E4058" s="2" t="s">
        <v>129</v>
      </c>
      <c r="F4058" s="2" t="s">
        <v>2544</v>
      </c>
      <c r="G4058" s="5">
        <v>-1</v>
      </c>
      <c r="H4058" s="5">
        <v>41.5</v>
      </c>
      <c r="I4058" s="5">
        <v>-41.5</v>
      </c>
      <c r="J4058" s="5">
        <v>-120968.51999999999</v>
      </c>
      <c r="K4058" s="5" t="str" cm="1">
        <f t="array" ref="K4058">_xlfn.LET(_xlpm.d,UPPER(TRIM(CLEAN(SUBSTITUTE(F4058,CHAR(160),"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59" spans="2:11" x14ac:dyDescent="0.25">
      <c r="B4059" s="21">
        <v>45813</v>
      </c>
      <c r="C4059" s="2" t="s">
        <v>1</v>
      </c>
      <c r="D4059" s="2" t="s">
        <v>739</v>
      </c>
      <c r="E4059" s="2" t="s">
        <v>19</v>
      </c>
      <c r="F4059" s="2" t="s">
        <v>2544</v>
      </c>
      <c r="G4059" s="5">
        <v>-18</v>
      </c>
      <c r="H4059" s="5">
        <v>41.5</v>
      </c>
      <c r="I4059" s="5">
        <v>-747</v>
      </c>
      <c r="J4059" s="5">
        <v>-121715.51999999999</v>
      </c>
      <c r="K4059" s="5" t="str" cm="1">
        <f t="array" ref="K4059">_xlfn.LET(_xlpm.d,UPPER(TRIM(CLEAN(SUBSTITUTE(F4059,CHAR(160),"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60" spans="2:11" x14ac:dyDescent="0.25">
      <c r="B4060" s="21">
        <v>45813</v>
      </c>
      <c r="C4060" s="2" t="s">
        <v>1</v>
      </c>
      <c r="D4060" s="2" t="s">
        <v>1726</v>
      </c>
      <c r="E4060" s="2" t="s">
        <v>1397</v>
      </c>
      <c r="F4060" s="2" t="s">
        <v>2544</v>
      </c>
      <c r="G4060" s="5">
        <v>-16</v>
      </c>
      <c r="H4060" s="5">
        <v>41.5</v>
      </c>
      <c r="I4060" s="5">
        <v>-664</v>
      </c>
      <c r="J4060" s="5">
        <v>-122379.51999999999</v>
      </c>
      <c r="K4060" s="5" t="str" cm="1">
        <f t="array" ref="K4060">_xlfn.LET(_xlpm.d,UPPER(TRIM(CLEAN(SUBSTITUTE(F4060,CHAR(160),"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61" spans="2:11" x14ac:dyDescent="0.25">
      <c r="B4061" s="21">
        <v>45814</v>
      </c>
      <c r="C4061" s="2" t="s">
        <v>1</v>
      </c>
      <c r="D4061" s="2" t="s">
        <v>1015</v>
      </c>
      <c r="E4061" s="2" t="s">
        <v>1016</v>
      </c>
      <c r="F4061" s="2" t="s">
        <v>2544</v>
      </c>
      <c r="G4061" s="5">
        <v>-98</v>
      </c>
      <c r="H4061" s="5">
        <v>41.5</v>
      </c>
      <c r="I4061" s="5">
        <v>-4067</v>
      </c>
      <c r="J4061" s="5">
        <v>-126446.51999999999</v>
      </c>
      <c r="K4061" s="5" t="str" cm="1">
        <f t="array" ref="K4061">_xlfn.LET(_xlpm.d,UPPER(TRIM(CLEAN(SUBSTITUTE(F4061,CHAR(160),"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62" spans="2:11" x14ac:dyDescent="0.25">
      <c r="B4062" s="21">
        <v>45814</v>
      </c>
      <c r="C4062" s="2" t="s">
        <v>1</v>
      </c>
      <c r="D4062" s="2" t="s">
        <v>1729</v>
      </c>
      <c r="E4062" s="2" t="s">
        <v>9</v>
      </c>
      <c r="F4062" s="2" t="s">
        <v>2544</v>
      </c>
      <c r="G4062" s="5">
        <v>-1</v>
      </c>
      <c r="H4062" s="5">
        <v>41.5</v>
      </c>
      <c r="I4062" s="5">
        <v>-41.5</v>
      </c>
      <c r="J4062" s="5">
        <v>-126488.01999999999</v>
      </c>
      <c r="K4062" s="5" t="str" cm="1">
        <f t="array" ref="K4062">_xlfn.LET(_xlpm.d,UPPER(TRIM(CLEAN(SUBSTITUTE(F4062,CHAR(160),"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63" spans="2:11" x14ac:dyDescent="0.25">
      <c r="B4063" s="21">
        <v>45814</v>
      </c>
      <c r="C4063" s="2" t="s">
        <v>1</v>
      </c>
      <c r="D4063" s="2" t="s">
        <v>1731</v>
      </c>
      <c r="E4063" s="2" t="s">
        <v>95</v>
      </c>
      <c r="F4063" s="2" t="s">
        <v>2544</v>
      </c>
      <c r="G4063" s="5">
        <v>-2</v>
      </c>
      <c r="H4063" s="5">
        <v>41.5</v>
      </c>
      <c r="I4063" s="5">
        <v>-83</v>
      </c>
      <c r="J4063" s="5">
        <v>-126571.01999999999</v>
      </c>
      <c r="K4063" s="5" t="str" cm="1">
        <f t="array" ref="K4063">_xlfn.LET(_xlpm.d,UPPER(TRIM(CLEAN(SUBSTITUTE(F4063,CHAR(160),"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64" spans="2:11" x14ac:dyDescent="0.25">
      <c r="B4064" s="21">
        <v>45814</v>
      </c>
      <c r="C4064" s="2" t="s">
        <v>1</v>
      </c>
      <c r="D4064" s="2" t="s">
        <v>302</v>
      </c>
      <c r="E4064" s="2" t="s">
        <v>143</v>
      </c>
      <c r="F4064" s="2" t="s">
        <v>2543</v>
      </c>
      <c r="G4064" s="5">
        <v>-5</v>
      </c>
      <c r="H4064" s="5">
        <v>29.5</v>
      </c>
      <c r="I4064" s="5">
        <v>-147.5</v>
      </c>
      <c r="J4064" s="5">
        <v>-126718.51999999999</v>
      </c>
      <c r="K4064" s="5" t="str" cm="1">
        <f t="array" ref="K4064">_xlfn.LET(_xlpm.d,UPPER(TRIM(CLEAN(SUBSTITUTE(F4064,CHAR(160),"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65" spans="2:11" x14ac:dyDescent="0.25">
      <c r="B4065" s="21">
        <v>45817</v>
      </c>
      <c r="C4065" s="2" t="s">
        <v>1</v>
      </c>
      <c r="D4065" s="2" t="s">
        <v>1733</v>
      </c>
      <c r="E4065" s="2" t="s">
        <v>68</v>
      </c>
      <c r="F4065" s="2" t="s">
        <v>2544</v>
      </c>
      <c r="G4065" s="5">
        <v>-1</v>
      </c>
      <c r="H4065" s="5">
        <v>41.5</v>
      </c>
      <c r="I4065" s="5">
        <v>-41.5</v>
      </c>
      <c r="J4065" s="5">
        <v>-126760.01999999999</v>
      </c>
      <c r="K4065" s="5" t="str" cm="1">
        <f t="array" ref="K4065">_xlfn.LET(_xlpm.d,UPPER(TRIM(CLEAN(SUBSTITUTE(F4065,CHAR(160),"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66" spans="2:11" x14ac:dyDescent="0.25">
      <c r="B4066" s="21">
        <v>45818</v>
      </c>
      <c r="C4066" s="2" t="s">
        <v>1</v>
      </c>
      <c r="D4066" s="2" t="s">
        <v>1734</v>
      </c>
      <c r="E4066" s="2" t="s">
        <v>92</v>
      </c>
      <c r="F4066" s="2" t="s">
        <v>2544</v>
      </c>
      <c r="G4066" s="5">
        <v>-10</v>
      </c>
      <c r="H4066" s="5">
        <v>41.5</v>
      </c>
      <c r="I4066" s="5">
        <v>-415</v>
      </c>
      <c r="J4066" s="5">
        <v>-127175.01999999999</v>
      </c>
      <c r="K4066" s="5" t="str" cm="1">
        <f t="array" ref="K4066">_xlfn.LET(_xlpm.d,UPPER(TRIM(CLEAN(SUBSTITUTE(F4066,CHAR(160),"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67" spans="2:11" x14ac:dyDescent="0.25">
      <c r="B4067" s="21">
        <v>45818</v>
      </c>
      <c r="C4067" s="2" t="s">
        <v>1</v>
      </c>
      <c r="D4067" s="2" t="s">
        <v>1017</v>
      </c>
      <c r="E4067" s="2" t="s">
        <v>14</v>
      </c>
      <c r="F4067" s="2" t="s">
        <v>2544</v>
      </c>
      <c r="G4067" s="5">
        <v>-6</v>
      </c>
      <c r="H4067" s="5">
        <v>41.5</v>
      </c>
      <c r="I4067" s="5">
        <v>-249</v>
      </c>
      <c r="J4067" s="5">
        <v>-127424.01999999999</v>
      </c>
      <c r="K4067" s="5" t="str" cm="1">
        <f t="array" ref="K4067">_xlfn.LET(_xlpm.d,UPPER(TRIM(CLEAN(SUBSTITUTE(F4067,CHAR(160),"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68" spans="2:11" x14ac:dyDescent="0.25">
      <c r="B4068" s="21">
        <v>45819</v>
      </c>
      <c r="C4068" s="2" t="s">
        <v>1</v>
      </c>
      <c r="D4068" s="2" t="s">
        <v>2595</v>
      </c>
      <c r="E4068" s="2" t="s">
        <v>238</v>
      </c>
      <c r="F4068" s="2" t="s">
        <v>2543</v>
      </c>
      <c r="G4068" s="5">
        <v>-15</v>
      </c>
      <c r="H4068" s="5">
        <v>41.5</v>
      </c>
      <c r="I4068" s="5">
        <v>-622.5</v>
      </c>
      <c r="J4068" s="5">
        <v>-128046.51999999999</v>
      </c>
      <c r="K4068" s="5" t="str" cm="1">
        <f t="array" ref="K4068">_xlfn.LET(_xlpm.d,UPPER(TRIM(CLEAN(SUBSTITUTE(F4068,CHAR(160),"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69" spans="2:11" x14ac:dyDescent="0.25">
      <c r="B4069" s="21">
        <v>45819</v>
      </c>
      <c r="C4069" s="2" t="s">
        <v>1</v>
      </c>
      <c r="D4069" s="2" t="s">
        <v>2442</v>
      </c>
      <c r="E4069" s="2" t="s">
        <v>65</v>
      </c>
      <c r="F4069" s="2" t="s">
        <v>2544</v>
      </c>
      <c r="G4069" s="5">
        <v>-2</v>
      </c>
      <c r="H4069" s="5">
        <v>41.5</v>
      </c>
      <c r="I4069" s="5">
        <v>-83</v>
      </c>
      <c r="J4069" s="5">
        <v>-128129.51999999999</v>
      </c>
      <c r="K4069" s="5" t="str" cm="1">
        <f t="array" ref="K4069">_xlfn.LET(_xlpm.d,UPPER(TRIM(CLEAN(SUBSTITUTE(F4069,CHAR(160),"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70" spans="2:11" x14ac:dyDescent="0.25">
      <c r="B4070" s="21">
        <v>45821</v>
      </c>
      <c r="C4070" s="2" t="s">
        <v>1</v>
      </c>
      <c r="D4070" s="2" t="s">
        <v>1023</v>
      </c>
      <c r="E4070" s="2" t="s">
        <v>143</v>
      </c>
      <c r="F4070" s="2" t="s">
        <v>2543</v>
      </c>
      <c r="G4070" s="5">
        <v>-6</v>
      </c>
      <c r="H4070" s="5">
        <v>29.5</v>
      </c>
      <c r="I4070" s="5">
        <v>-177</v>
      </c>
      <c r="J4070" s="5">
        <v>-128306.51999999999</v>
      </c>
      <c r="K4070" s="5" t="str" cm="1">
        <f t="array" ref="K4070">_xlfn.LET(_xlpm.d,UPPER(TRIM(CLEAN(SUBSTITUTE(F4070,CHAR(160),"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71" spans="2:11" x14ac:dyDescent="0.25">
      <c r="B4071" s="21">
        <v>45826</v>
      </c>
      <c r="C4071" s="2" t="s">
        <v>1</v>
      </c>
      <c r="D4071" s="2" t="s">
        <v>1740</v>
      </c>
      <c r="E4071" s="2" t="s">
        <v>202</v>
      </c>
      <c r="F4071" s="2" t="s">
        <v>2544</v>
      </c>
      <c r="G4071" s="5">
        <v>-3</v>
      </c>
      <c r="H4071" s="5">
        <v>41.5</v>
      </c>
      <c r="I4071" s="5">
        <v>-124.5</v>
      </c>
      <c r="J4071" s="5">
        <v>-128431.01999999999</v>
      </c>
      <c r="K4071" s="5" t="str" cm="1">
        <f t="array" ref="K4071">_xlfn.LET(_xlpm.d,UPPER(TRIM(CLEAN(SUBSTITUTE(F4071,CHAR(160),"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72" spans="2:11" x14ac:dyDescent="0.25">
      <c r="B4072" s="21">
        <v>45826</v>
      </c>
      <c r="C4072" s="2" t="s">
        <v>1</v>
      </c>
      <c r="D4072" s="2" t="s">
        <v>180</v>
      </c>
      <c r="E4072" s="2" t="s">
        <v>24</v>
      </c>
      <c r="F4072" s="2" t="s">
        <v>2544</v>
      </c>
      <c r="G4072" s="5">
        <v>-10</v>
      </c>
      <c r="H4072" s="5">
        <v>41.5</v>
      </c>
      <c r="I4072" s="5">
        <v>-415</v>
      </c>
      <c r="J4072" s="5">
        <v>-128846.01999999999</v>
      </c>
      <c r="K4072" s="5" t="str" cm="1">
        <f t="array" ref="K4072">_xlfn.LET(_xlpm.d,UPPER(TRIM(CLEAN(SUBSTITUTE(F4072,CHAR(160),"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73" spans="2:11" x14ac:dyDescent="0.25">
      <c r="B4073" s="21">
        <v>45826</v>
      </c>
      <c r="C4073" s="2" t="s">
        <v>1</v>
      </c>
      <c r="D4073" s="2" t="s">
        <v>421</v>
      </c>
      <c r="E4073" s="2" t="s">
        <v>89</v>
      </c>
      <c r="F4073" s="2" t="s">
        <v>2544</v>
      </c>
      <c r="G4073" s="5">
        <v>-10</v>
      </c>
      <c r="H4073" s="5">
        <v>41.5</v>
      </c>
      <c r="I4073" s="5">
        <v>-415</v>
      </c>
      <c r="J4073" s="5">
        <v>-129261.01999999999</v>
      </c>
      <c r="K4073" s="5" t="str" cm="1">
        <f t="array" ref="K4073">_xlfn.LET(_xlpm.d,UPPER(TRIM(CLEAN(SUBSTITUTE(F4073,CHAR(160),"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74" spans="2:11" x14ac:dyDescent="0.25">
      <c r="B4074" s="21">
        <v>45826</v>
      </c>
      <c r="C4074" s="2" t="s">
        <v>1</v>
      </c>
      <c r="D4074" s="2" t="s">
        <v>2596</v>
      </c>
      <c r="E4074" s="2" t="s">
        <v>29</v>
      </c>
      <c r="F4074" s="2" t="s">
        <v>2544</v>
      </c>
      <c r="G4074" s="5">
        <v>-10</v>
      </c>
      <c r="H4074" s="5">
        <v>41.5</v>
      </c>
      <c r="I4074" s="5">
        <v>-415</v>
      </c>
      <c r="J4074" s="5">
        <v>-129676.01999999999</v>
      </c>
      <c r="K4074" s="5" t="str" cm="1">
        <f t="array" ref="K4074">_xlfn.LET(_xlpm.d,UPPER(TRIM(CLEAN(SUBSTITUTE(F4074,CHAR(160),"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75" spans="2:11" x14ac:dyDescent="0.25">
      <c r="B4075" s="21">
        <v>45826</v>
      </c>
      <c r="C4075" s="2" t="s">
        <v>1</v>
      </c>
      <c r="D4075" s="2" t="s">
        <v>182</v>
      </c>
      <c r="E4075" s="2" t="s">
        <v>129</v>
      </c>
      <c r="F4075" s="2" t="s">
        <v>2544</v>
      </c>
      <c r="G4075" s="5">
        <v>-3</v>
      </c>
      <c r="H4075" s="5">
        <v>41.5</v>
      </c>
      <c r="I4075" s="5">
        <v>-124.5</v>
      </c>
      <c r="J4075" s="5">
        <v>-129800.51999999999</v>
      </c>
      <c r="K4075" s="5" t="str" cm="1">
        <f t="array" ref="K4075">_xlfn.LET(_xlpm.d,UPPER(TRIM(CLEAN(SUBSTITUTE(F4075,CHAR(160),"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76" spans="2:11" x14ac:dyDescent="0.25">
      <c r="B4076" s="21">
        <v>45828</v>
      </c>
      <c r="C4076" s="2" t="s">
        <v>1</v>
      </c>
      <c r="D4076" s="2" t="s">
        <v>2597</v>
      </c>
      <c r="E4076" s="2" t="s">
        <v>95</v>
      </c>
      <c r="F4076" s="2" t="s">
        <v>2544</v>
      </c>
      <c r="G4076" s="5">
        <v>-1</v>
      </c>
      <c r="H4076" s="5">
        <v>41.5</v>
      </c>
      <c r="I4076" s="5">
        <v>-41.5</v>
      </c>
      <c r="J4076" s="5">
        <v>-129842.01999999999</v>
      </c>
      <c r="K4076" s="5" t="str" cm="1">
        <f t="array" ref="K4076">_xlfn.LET(_xlpm.d,UPPER(TRIM(CLEAN(SUBSTITUTE(F4076,CHAR(160),"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77" spans="2:11" x14ac:dyDescent="0.25">
      <c r="B4077" s="21">
        <v>45832</v>
      </c>
      <c r="C4077" s="2" t="s">
        <v>1</v>
      </c>
      <c r="D4077" s="2" t="s">
        <v>1748</v>
      </c>
      <c r="E4077" s="2" t="s">
        <v>29</v>
      </c>
      <c r="F4077" s="2" t="s">
        <v>2598</v>
      </c>
      <c r="G4077" s="5">
        <v>-1</v>
      </c>
      <c r="H4077" s="5">
        <v>41.5</v>
      </c>
      <c r="I4077" s="5">
        <v>-41.5</v>
      </c>
      <c r="J4077" s="5">
        <v>-129883.51999999999</v>
      </c>
      <c r="K4077" s="5" t="str" cm="1">
        <f t="array" ref="K4077">_xlfn.LET(_xlpm.d,UPPER(TRIM(CLEAN(SUBSTITUTE(F4077,CHAR(160),"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78" spans="2:11" x14ac:dyDescent="0.25">
      <c r="B4078" s="21">
        <v>45833</v>
      </c>
      <c r="C4078" s="2" t="s">
        <v>1</v>
      </c>
      <c r="D4078" s="2" t="s">
        <v>1749</v>
      </c>
      <c r="E4078" s="2" t="s">
        <v>829</v>
      </c>
      <c r="F4078" s="2" t="s">
        <v>2544</v>
      </c>
      <c r="G4078" s="5">
        <v>-21</v>
      </c>
      <c r="H4078" s="5">
        <v>41.5</v>
      </c>
      <c r="I4078" s="5">
        <v>-871.5</v>
      </c>
      <c r="J4078" s="5">
        <v>-130755.01999999999</v>
      </c>
      <c r="K4078" s="5" t="str" cm="1">
        <f t="array" ref="K4078">_xlfn.LET(_xlpm.d,UPPER(TRIM(CLEAN(SUBSTITUTE(F4078,CHAR(160),"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79" spans="2:11" x14ac:dyDescent="0.25">
      <c r="B4079" s="21">
        <v>45833</v>
      </c>
      <c r="C4079" s="2" t="s">
        <v>1</v>
      </c>
      <c r="D4079" s="2" t="s">
        <v>1030</v>
      </c>
      <c r="E4079" s="2" t="s">
        <v>58</v>
      </c>
      <c r="F4079" s="2" t="s">
        <v>2544</v>
      </c>
      <c r="G4079" s="5">
        <v>-25</v>
      </c>
      <c r="H4079" s="5">
        <v>41.5</v>
      </c>
      <c r="I4079" s="5">
        <v>-1037.5</v>
      </c>
      <c r="J4079" s="5">
        <v>-131792.51999999999</v>
      </c>
      <c r="K4079" s="5" t="str" cm="1">
        <f t="array" ref="K4079">_xlfn.LET(_xlpm.d,UPPER(TRIM(CLEAN(SUBSTITUTE(F4079,CHAR(160),"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80" spans="2:11" x14ac:dyDescent="0.25">
      <c r="B4080" s="21">
        <v>45833</v>
      </c>
      <c r="C4080" s="2" t="s">
        <v>1</v>
      </c>
      <c r="D4080" s="2" t="s">
        <v>2437</v>
      </c>
      <c r="E4080" s="2" t="s">
        <v>65</v>
      </c>
      <c r="F4080" s="2" t="s">
        <v>2544</v>
      </c>
      <c r="G4080" s="5">
        <v>-2</v>
      </c>
      <c r="H4080" s="5">
        <v>41.5</v>
      </c>
      <c r="I4080" s="5">
        <v>-83</v>
      </c>
      <c r="J4080" s="5">
        <v>-131875.51999999999</v>
      </c>
      <c r="K4080" s="5" t="str" cm="1">
        <f t="array" ref="K4080">_xlfn.LET(_xlpm.d,UPPER(TRIM(CLEAN(SUBSTITUTE(F4080,CHAR(160),"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81" spans="2:11" x14ac:dyDescent="0.25">
      <c r="B4081" s="21">
        <v>45833</v>
      </c>
      <c r="C4081" s="2" t="s">
        <v>1</v>
      </c>
      <c r="D4081" s="2" t="s">
        <v>1750</v>
      </c>
      <c r="E4081" s="2" t="s">
        <v>163</v>
      </c>
      <c r="F4081" s="2" t="s">
        <v>2544</v>
      </c>
      <c r="G4081" s="5">
        <v>-5</v>
      </c>
      <c r="H4081" s="5">
        <v>41.5</v>
      </c>
      <c r="I4081" s="5">
        <v>-207.5</v>
      </c>
      <c r="J4081" s="5">
        <v>-132083.01999999999</v>
      </c>
      <c r="K4081" s="5" t="str" cm="1">
        <f t="array" ref="K4081">_xlfn.LET(_xlpm.d,UPPER(TRIM(CLEAN(SUBSTITUTE(F4081,CHAR(160),"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82" spans="2:11" x14ac:dyDescent="0.25">
      <c r="B4082" s="21">
        <v>45835</v>
      </c>
      <c r="C4082" s="2" t="s">
        <v>1</v>
      </c>
      <c r="D4082" s="2" t="s">
        <v>2599</v>
      </c>
      <c r="E4082" s="2" t="s">
        <v>95</v>
      </c>
      <c r="F4082" s="2" t="s">
        <v>2600</v>
      </c>
      <c r="G4082" s="5">
        <v>-12</v>
      </c>
      <c r="H4082" s="5">
        <v>41.5</v>
      </c>
      <c r="I4082" s="5">
        <v>-498</v>
      </c>
      <c r="J4082" s="5">
        <v>-132581.01999999999</v>
      </c>
      <c r="K4082" s="5" t="str" cm="1">
        <f t="array" ref="K4082">_xlfn.LET(_xlpm.d,UPPER(TRIM(CLEAN(SUBSTITUTE(F4082,CHAR(160),"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83" spans="2:11" x14ac:dyDescent="0.25">
      <c r="B4083" s="21">
        <v>45839</v>
      </c>
      <c r="C4083" s="2" t="s">
        <v>1</v>
      </c>
      <c r="D4083" s="2" t="s">
        <v>1758</v>
      </c>
      <c r="E4083" s="2" t="s">
        <v>35</v>
      </c>
      <c r="F4083" s="2" t="s">
        <v>2600</v>
      </c>
      <c r="G4083" s="5">
        <v>-12</v>
      </c>
      <c r="H4083" s="5">
        <v>41.5</v>
      </c>
      <c r="I4083" s="5">
        <v>-498</v>
      </c>
      <c r="J4083" s="5">
        <v>-133079.01999999999</v>
      </c>
      <c r="K4083" s="5" t="str" cm="1">
        <f t="array" ref="K4083">_xlfn.LET(_xlpm.d,UPPER(TRIM(CLEAN(SUBSTITUTE(F4083,CHAR(160),"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84" spans="2:11" x14ac:dyDescent="0.25">
      <c r="B4084" s="21">
        <v>45839</v>
      </c>
      <c r="C4084" s="2" t="s">
        <v>1</v>
      </c>
      <c r="D4084" s="2" t="s">
        <v>424</v>
      </c>
      <c r="E4084" s="2" t="s">
        <v>89</v>
      </c>
      <c r="F4084" s="2" t="s">
        <v>2600</v>
      </c>
      <c r="G4084" s="5">
        <v>-5</v>
      </c>
      <c r="H4084" s="5">
        <v>41.5</v>
      </c>
      <c r="I4084" s="5">
        <v>-207.5</v>
      </c>
      <c r="J4084" s="5">
        <v>-133286.51999999999</v>
      </c>
      <c r="K4084" s="5" t="str" cm="1">
        <f t="array" ref="K4084">_xlfn.LET(_xlpm.d,UPPER(TRIM(CLEAN(SUBSTITUTE(F4084,CHAR(160),"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85" spans="2:11" x14ac:dyDescent="0.25">
      <c r="B4085" s="21">
        <v>45839</v>
      </c>
      <c r="C4085" s="2" t="s">
        <v>1</v>
      </c>
      <c r="D4085" s="2" t="s">
        <v>1035</v>
      </c>
      <c r="E4085" s="2" t="s">
        <v>29</v>
      </c>
      <c r="F4085" s="2" t="s">
        <v>2600</v>
      </c>
      <c r="G4085" s="5">
        <v>-1</v>
      </c>
      <c r="H4085" s="5">
        <v>41.5</v>
      </c>
      <c r="I4085" s="5">
        <v>-41.5</v>
      </c>
      <c r="J4085" s="5">
        <v>-133328.01999999999</v>
      </c>
      <c r="K4085" s="5" t="str" cm="1">
        <f t="array" ref="K4085">_xlfn.LET(_xlpm.d,UPPER(TRIM(CLEAN(SUBSTITUTE(F4085,CHAR(160),"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86" spans="2:11" x14ac:dyDescent="0.25">
      <c r="B4086" s="21">
        <v>45840</v>
      </c>
      <c r="C4086" s="2" t="s">
        <v>1</v>
      </c>
      <c r="D4086" s="2" t="s">
        <v>2601</v>
      </c>
      <c r="E4086" s="2" t="s">
        <v>1397</v>
      </c>
      <c r="F4086" s="2" t="s">
        <v>2600</v>
      </c>
      <c r="G4086" s="5">
        <v>-16</v>
      </c>
      <c r="H4086" s="5">
        <v>41.5</v>
      </c>
      <c r="I4086" s="5">
        <v>-664</v>
      </c>
      <c r="J4086" s="5">
        <v>-133992.01999999999</v>
      </c>
      <c r="K4086" s="5" t="str" cm="1">
        <f t="array" ref="K4086">_xlfn.LET(_xlpm.d,UPPER(TRIM(CLEAN(SUBSTITUTE(F4086,CHAR(160),"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87" spans="2:11" x14ac:dyDescent="0.25">
      <c r="B4087" s="21">
        <v>45841</v>
      </c>
      <c r="C4087" s="2" t="s">
        <v>1</v>
      </c>
      <c r="D4087" s="2" t="s">
        <v>426</v>
      </c>
      <c r="E4087" s="2" t="s">
        <v>19</v>
      </c>
      <c r="F4087" s="2" t="s">
        <v>2600</v>
      </c>
      <c r="G4087" s="5">
        <v>-5</v>
      </c>
      <c r="H4087" s="5">
        <v>41.5</v>
      </c>
      <c r="I4087" s="5">
        <v>-207.5</v>
      </c>
      <c r="J4087" s="5">
        <v>-134199.51999999999</v>
      </c>
      <c r="K4087" s="5" t="str" cm="1">
        <f t="array" ref="K4087">_xlfn.LET(_xlpm.d,UPPER(TRIM(CLEAN(SUBSTITUTE(F4087,CHAR(160),"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88" spans="2:11" x14ac:dyDescent="0.25">
      <c r="B4088" s="21">
        <v>45841</v>
      </c>
      <c r="C4088" s="2" t="s">
        <v>1</v>
      </c>
      <c r="D4088" s="2" t="s">
        <v>2602</v>
      </c>
      <c r="E4088" s="2" t="s">
        <v>99</v>
      </c>
      <c r="F4088" s="2" t="s">
        <v>2600</v>
      </c>
      <c r="G4088" s="5">
        <v>-2</v>
      </c>
      <c r="H4088" s="5">
        <v>41.5</v>
      </c>
      <c r="I4088" s="5">
        <v>-83</v>
      </c>
      <c r="J4088" s="5">
        <v>-134282.51999999999</v>
      </c>
      <c r="K4088" s="5" t="str" cm="1">
        <f t="array" ref="K4088">_xlfn.LET(_xlpm.d,UPPER(TRIM(CLEAN(SUBSTITUTE(F4088,CHAR(160),"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89" spans="2:11" x14ac:dyDescent="0.25">
      <c r="B4089" s="21">
        <v>45842</v>
      </c>
      <c r="C4089" s="2" t="s">
        <v>1</v>
      </c>
      <c r="D4089" s="2" t="s">
        <v>1763</v>
      </c>
      <c r="E4089" s="2" t="s">
        <v>95</v>
      </c>
      <c r="F4089" s="2" t="s">
        <v>2544</v>
      </c>
      <c r="G4089" s="5">
        <v>-3</v>
      </c>
      <c r="H4089" s="5">
        <v>41.5</v>
      </c>
      <c r="I4089" s="5">
        <v>-124.5</v>
      </c>
      <c r="J4089" s="5">
        <v>-134407.01999999999</v>
      </c>
      <c r="K4089" s="5" t="str" cm="1">
        <f t="array" ref="K4089">_xlfn.LET(_xlpm.d,UPPER(TRIM(CLEAN(SUBSTITUTE(F4089,CHAR(160),"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90" spans="2:11" x14ac:dyDescent="0.25">
      <c r="B4090" s="21">
        <v>45849</v>
      </c>
      <c r="C4090" s="2" t="s">
        <v>1</v>
      </c>
      <c r="D4090" s="2" t="s">
        <v>1773</v>
      </c>
      <c r="E4090" s="2" t="s">
        <v>72</v>
      </c>
      <c r="F4090" s="2" t="s">
        <v>2544</v>
      </c>
      <c r="G4090" s="5">
        <v>-1</v>
      </c>
      <c r="H4090" s="5">
        <v>41.5</v>
      </c>
      <c r="I4090" s="5">
        <v>-41.5</v>
      </c>
      <c r="J4090" s="5">
        <v>-134448.51999999999</v>
      </c>
      <c r="K4090" s="5" t="str" cm="1">
        <f t="array" ref="K4090">_xlfn.LET(_xlpm.d,UPPER(TRIM(CLEAN(SUBSTITUTE(F4090,CHAR(160),"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91" spans="2:11" x14ac:dyDescent="0.25">
      <c r="B4091" s="21">
        <v>45849</v>
      </c>
      <c r="C4091" s="2" t="s">
        <v>1</v>
      </c>
      <c r="D4091" s="2" t="s">
        <v>698</v>
      </c>
      <c r="E4091" s="2" t="s">
        <v>82</v>
      </c>
      <c r="F4091" s="2" t="s">
        <v>2544</v>
      </c>
      <c r="G4091" s="5">
        <v>-1</v>
      </c>
      <c r="H4091" s="5">
        <v>41.5</v>
      </c>
      <c r="I4091" s="5">
        <v>-41.5</v>
      </c>
      <c r="J4091" s="5">
        <v>-134490.01999999999</v>
      </c>
      <c r="K4091" s="5" t="str" cm="1">
        <f t="array" ref="K4091">_xlfn.LET(_xlpm.d,UPPER(TRIM(CLEAN(SUBSTITUTE(F4091,CHAR(160),"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92" spans="2:11" x14ac:dyDescent="0.25">
      <c r="B4092" s="21">
        <v>45849</v>
      </c>
      <c r="C4092" s="2" t="s">
        <v>1</v>
      </c>
      <c r="D4092" s="2" t="s">
        <v>2603</v>
      </c>
      <c r="E4092" s="2" t="s">
        <v>9</v>
      </c>
      <c r="F4092" s="2" t="s">
        <v>2544</v>
      </c>
      <c r="G4092" s="5">
        <v>-6</v>
      </c>
      <c r="H4092" s="5">
        <v>41.5</v>
      </c>
      <c r="I4092" s="5">
        <v>-249</v>
      </c>
      <c r="J4092" s="5">
        <v>-134739.01999999999</v>
      </c>
      <c r="K4092" s="5" t="str" cm="1">
        <f t="array" ref="K4092">_xlfn.LET(_xlpm.d,UPPER(TRIM(CLEAN(SUBSTITUTE(F4092,CHAR(160),"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93" spans="2:11" x14ac:dyDescent="0.25">
      <c r="B4093" s="21">
        <v>45856</v>
      </c>
      <c r="C4093" s="2" t="s">
        <v>1</v>
      </c>
      <c r="D4093" s="2" t="s">
        <v>1046</v>
      </c>
      <c r="E4093" s="2" t="s">
        <v>403</v>
      </c>
      <c r="F4093" s="2" t="s">
        <v>2544</v>
      </c>
      <c r="G4093" s="5">
        <v>-1</v>
      </c>
      <c r="H4093" s="5">
        <v>41.5</v>
      </c>
      <c r="I4093" s="5">
        <v>-41.5</v>
      </c>
      <c r="J4093" s="5">
        <v>-134780.51999999999</v>
      </c>
      <c r="K4093" s="5" t="str" cm="1">
        <f t="array" ref="K4093">_xlfn.LET(_xlpm.d,UPPER(TRIM(CLEAN(SUBSTITUTE(F4093,CHAR(160),"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94" spans="2:11" x14ac:dyDescent="0.25">
      <c r="B4094" s="21">
        <v>45859</v>
      </c>
      <c r="C4094" s="2" t="s">
        <v>1</v>
      </c>
      <c r="D4094" s="2" t="s">
        <v>681</v>
      </c>
      <c r="E4094" s="2" t="s">
        <v>68</v>
      </c>
      <c r="F4094" s="2" t="s">
        <v>2544</v>
      </c>
      <c r="G4094" s="5">
        <v>-4</v>
      </c>
      <c r="H4094" s="5">
        <v>41.5</v>
      </c>
      <c r="I4094" s="5">
        <v>-166</v>
      </c>
      <c r="J4094" s="5">
        <v>-134946.51999999999</v>
      </c>
      <c r="K4094" s="5" t="str" cm="1">
        <f t="array" ref="K4094">_xlfn.LET(_xlpm.d,UPPER(TRIM(CLEAN(SUBSTITUTE(F4094,CHAR(160),"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95" spans="2:11" x14ac:dyDescent="0.25">
      <c r="B4095" s="21">
        <v>45860</v>
      </c>
      <c r="C4095" s="2" t="s">
        <v>1</v>
      </c>
      <c r="D4095" s="2" t="s">
        <v>197</v>
      </c>
      <c r="E4095" s="2" t="s">
        <v>29</v>
      </c>
      <c r="F4095" s="2" t="s">
        <v>2544</v>
      </c>
      <c r="G4095" s="5">
        <v>-1</v>
      </c>
      <c r="H4095" s="5">
        <v>41.5</v>
      </c>
      <c r="I4095" s="5">
        <v>-41.5</v>
      </c>
      <c r="J4095" s="5">
        <v>-134988.01999999999</v>
      </c>
      <c r="K4095" s="5" t="str" cm="1">
        <f t="array" ref="K4095">_xlfn.LET(_xlpm.d,UPPER(TRIM(CLEAN(SUBSTITUTE(F4095,CHAR(160),"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96" spans="2:11" x14ac:dyDescent="0.25">
      <c r="B4096" s="21">
        <v>45862</v>
      </c>
      <c r="C4096" s="2" t="s">
        <v>1</v>
      </c>
      <c r="D4096" s="2" t="s">
        <v>2604</v>
      </c>
      <c r="E4096" s="2" t="s">
        <v>74</v>
      </c>
      <c r="F4096" s="2" t="s">
        <v>2544</v>
      </c>
      <c r="G4096" s="5">
        <v>-15</v>
      </c>
      <c r="H4096" s="5">
        <v>41.5</v>
      </c>
      <c r="I4096" s="5">
        <v>-622.5</v>
      </c>
      <c r="J4096" s="5">
        <v>-135610.51999999999</v>
      </c>
      <c r="K4096" s="5" t="str" cm="1">
        <f t="array" ref="K4096">_xlfn.LET(_xlpm.d,UPPER(TRIM(CLEAN(SUBSTITUTE(F4096,CHAR(160),"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97" spans="2:11" x14ac:dyDescent="0.25">
      <c r="B4097" s="21">
        <v>45863</v>
      </c>
      <c r="C4097" s="2" t="s">
        <v>1</v>
      </c>
      <c r="D4097" s="2" t="s">
        <v>2605</v>
      </c>
      <c r="E4097" s="2" t="s">
        <v>202</v>
      </c>
      <c r="F4097" s="2" t="s">
        <v>2544</v>
      </c>
      <c r="G4097" s="5">
        <v>-30</v>
      </c>
      <c r="H4097" s="5">
        <v>41.5</v>
      </c>
      <c r="I4097" s="5">
        <v>-1245</v>
      </c>
      <c r="J4097" s="5">
        <v>-136855.51999999999</v>
      </c>
      <c r="K4097" s="5" t="str" cm="1">
        <f t="array" ref="K4097">_xlfn.LET(_xlpm.d,UPPER(TRIM(CLEAN(SUBSTITUTE(F4097,CHAR(160),"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98" spans="2:11" x14ac:dyDescent="0.25">
      <c r="B4098" s="21">
        <v>45863</v>
      </c>
      <c r="C4098" s="2" t="s">
        <v>1</v>
      </c>
      <c r="D4098" s="2" t="s">
        <v>2606</v>
      </c>
      <c r="E4098" s="2" t="s">
        <v>76</v>
      </c>
      <c r="F4098" s="2" t="s">
        <v>2544</v>
      </c>
      <c r="G4098" s="5">
        <v>-7</v>
      </c>
      <c r="H4098" s="5">
        <v>41.5</v>
      </c>
      <c r="I4098" s="5">
        <v>-290.5</v>
      </c>
      <c r="J4098" s="5">
        <v>-137146.01999999999</v>
      </c>
      <c r="K4098" s="5" t="str" cm="1">
        <f t="array" ref="K4098">_xlfn.LET(_xlpm.d,UPPER(TRIM(CLEAN(SUBSTITUTE(F4098,CHAR(160),"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099" spans="2:11" x14ac:dyDescent="0.25">
      <c r="B4099" s="21">
        <v>45863</v>
      </c>
      <c r="C4099" s="2" t="s">
        <v>1</v>
      </c>
      <c r="D4099" s="2" t="s">
        <v>1054</v>
      </c>
      <c r="E4099" s="2" t="s">
        <v>403</v>
      </c>
      <c r="F4099" s="2" t="s">
        <v>2544</v>
      </c>
      <c r="G4099" s="5">
        <v>-1</v>
      </c>
      <c r="H4099" s="5">
        <v>41.5</v>
      </c>
      <c r="I4099" s="5">
        <v>-41.5</v>
      </c>
      <c r="J4099" s="5">
        <v>-137187.51999999999</v>
      </c>
      <c r="K4099" s="5" t="str" cm="1">
        <f t="array" ref="K4099">_xlfn.LET(_xlpm.d,UPPER(TRIM(CLEAN(SUBSTITUTE(F4099,CHAR(160),"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00" spans="2:11" x14ac:dyDescent="0.25">
      <c r="B4100" s="21">
        <v>45867</v>
      </c>
      <c r="C4100" s="2" t="s">
        <v>1</v>
      </c>
      <c r="D4100" s="2" t="s">
        <v>200</v>
      </c>
      <c r="E4100" s="2" t="s">
        <v>49</v>
      </c>
      <c r="F4100" s="2" t="s">
        <v>2544</v>
      </c>
      <c r="G4100" s="5">
        <v>-5</v>
      </c>
      <c r="H4100" s="5">
        <v>41.5</v>
      </c>
      <c r="I4100" s="5">
        <v>-207.5</v>
      </c>
      <c r="J4100" s="5">
        <v>-137395.01999999999</v>
      </c>
      <c r="K4100" s="5" t="str" cm="1">
        <f t="array" ref="K4100">_xlfn.LET(_xlpm.d,UPPER(TRIM(CLEAN(SUBSTITUTE(F4100,CHAR(160),"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01" spans="2:11" x14ac:dyDescent="0.25">
      <c r="B4101" s="21">
        <v>45867</v>
      </c>
      <c r="C4101" s="2" t="s">
        <v>1</v>
      </c>
      <c r="D4101" s="2" t="s">
        <v>1793</v>
      </c>
      <c r="E4101" s="2" t="s">
        <v>29</v>
      </c>
      <c r="F4101" s="2" t="s">
        <v>2544</v>
      </c>
      <c r="G4101" s="5">
        <v>-16</v>
      </c>
      <c r="H4101" s="5">
        <v>41.5</v>
      </c>
      <c r="I4101" s="5">
        <v>-664</v>
      </c>
      <c r="J4101" s="5">
        <v>-138059.01999999999</v>
      </c>
      <c r="K4101" s="5" t="str" cm="1">
        <f t="array" ref="K4101">_xlfn.LET(_xlpm.d,UPPER(TRIM(CLEAN(SUBSTITUTE(F4101,CHAR(160),"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02" spans="2:11" x14ac:dyDescent="0.25">
      <c r="B4102" s="21">
        <v>45868</v>
      </c>
      <c r="C4102" s="2" t="s">
        <v>1</v>
      </c>
      <c r="D4102" s="2" t="s">
        <v>201</v>
      </c>
      <c r="E4102" s="2" t="s">
        <v>202</v>
      </c>
      <c r="F4102" s="2" t="s">
        <v>2544</v>
      </c>
      <c r="G4102" s="5">
        <v>-48</v>
      </c>
      <c r="H4102" s="5">
        <v>41.5</v>
      </c>
      <c r="I4102" s="5">
        <v>-1992</v>
      </c>
      <c r="J4102" s="5">
        <v>-140051.01999999999</v>
      </c>
      <c r="K4102" s="5" t="str" cm="1">
        <f t="array" ref="K4102">_xlfn.LET(_xlpm.d,UPPER(TRIM(CLEAN(SUBSTITUTE(F4102,CHAR(160),"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03" spans="2:11" x14ac:dyDescent="0.25">
      <c r="B4103" s="21">
        <v>45869</v>
      </c>
      <c r="C4103" s="2" t="s">
        <v>1</v>
      </c>
      <c r="D4103" s="2" t="s">
        <v>1794</v>
      </c>
      <c r="E4103" s="2" t="s">
        <v>324</v>
      </c>
      <c r="F4103" s="2" t="s">
        <v>2543</v>
      </c>
      <c r="G4103" s="5">
        <v>-1</v>
      </c>
      <c r="H4103" s="5">
        <v>41.5</v>
      </c>
      <c r="I4103" s="5">
        <v>-41.5</v>
      </c>
      <c r="J4103" s="5">
        <v>-140092.51999999999</v>
      </c>
      <c r="K4103" s="5" t="str" cm="1">
        <f t="array" ref="K4103">_xlfn.LET(_xlpm.d,UPPER(TRIM(CLEAN(SUBSTITUTE(F4103,CHAR(160),"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04" spans="2:11" x14ac:dyDescent="0.25">
      <c r="B4104" s="21">
        <v>45869</v>
      </c>
      <c r="C4104" s="2" t="s">
        <v>1</v>
      </c>
      <c r="D4104" s="2" t="s">
        <v>2607</v>
      </c>
      <c r="E4104" s="2" t="s">
        <v>238</v>
      </c>
      <c r="F4104" s="2" t="s">
        <v>2543</v>
      </c>
      <c r="G4104" s="5">
        <v>-7</v>
      </c>
      <c r="H4104" s="5">
        <v>41.5</v>
      </c>
      <c r="I4104" s="5">
        <v>-290.5</v>
      </c>
      <c r="J4104" s="5">
        <v>-140383.01999999999</v>
      </c>
      <c r="K4104" s="5" t="str" cm="1">
        <f t="array" ref="K4104">_xlfn.LET(_xlpm.d,UPPER(TRIM(CLEAN(SUBSTITUTE(F4104,CHAR(160),"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05" spans="2:11" x14ac:dyDescent="0.25">
      <c r="B4105" s="21">
        <v>45873</v>
      </c>
      <c r="C4105" s="2" t="s">
        <v>1</v>
      </c>
      <c r="D4105" s="2" t="s">
        <v>2608</v>
      </c>
      <c r="E4105" s="2" t="s">
        <v>791</v>
      </c>
      <c r="F4105" s="2" t="s">
        <v>2544</v>
      </c>
      <c r="G4105" s="5">
        <v>-5</v>
      </c>
      <c r="H4105" s="5">
        <v>41.5</v>
      </c>
      <c r="I4105" s="5">
        <v>-207.5</v>
      </c>
      <c r="J4105" s="5">
        <v>-140590.51999999999</v>
      </c>
      <c r="K4105" s="5" t="str" cm="1">
        <f t="array" ref="K4105">_xlfn.LET(_xlpm.d,UPPER(TRIM(CLEAN(SUBSTITUTE(F4105,CHAR(160),"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06" spans="2:11" x14ac:dyDescent="0.25">
      <c r="B4106" s="21">
        <v>45874</v>
      </c>
      <c r="C4106" s="2" t="s">
        <v>1</v>
      </c>
      <c r="D4106" s="2" t="s">
        <v>1805</v>
      </c>
      <c r="E4106" s="2" t="s">
        <v>29</v>
      </c>
      <c r="F4106" s="2" t="s">
        <v>2544</v>
      </c>
      <c r="G4106" s="5">
        <v>-13</v>
      </c>
      <c r="H4106" s="5">
        <v>41.5</v>
      </c>
      <c r="I4106" s="5">
        <v>-539.5</v>
      </c>
      <c r="J4106" s="5">
        <v>-141130.01999999999</v>
      </c>
      <c r="K4106" s="5" t="str" cm="1">
        <f t="array" ref="K4106">_xlfn.LET(_xlpm.d,UPPER(TRIM(CLEAN(SUBSTITUTE(F4106,CHAR(160),"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07" spans="2:11" x14ac:dyDescent="0.25">
      <c r="B4107" s="21">
        <v>45876</v>
      </c>
      <c r="C4107" s="2" t="s">
        <v>1</v>
      </c>
      <c r="D4107" s="2" t="s">
        <v>1809</v>
      </c>
      <c r="E4107" s="2" t="s">
        <v>141</v>
      </c>
      <c r="F4107" s="2" t="s">
        <v>2544</v>
      </c>
      <c r="G4107" s="5">
        <v>-9</v>
      </c>
      <c r="H4107" s="5">
        <v>41.5</v>
      </c>
      <c r="I4107" s="5">
        <v>-373.5</v>
      </c>
      <c r="J4107" s="5">
        <v>-141503.51999999999</v>
      </c>
      <c r="K4107" s="5" t="str" cm="1">
        <f t="array" ref="K4107">_xlfn.LET(_xlpm.d,UPPER(TRIM(CLEAN(SUBSTITUTE(F4107,CHAR(160),"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08" spans="2:11" x14ac:dyDescent="0.25">
      <c r="B4108" s="21">
        <v>45876</v>
      </c>
      <c r="C4108" s="2" t="s">
        <v>1</v>
      </c>
      <c r="D4108" s="2" t="s">
        <v>1810</v>
      </c>
      <c r="E4108" s="2" t="s">
        <v>74</v>
      </c>
      <c r="F4108" s="2" t="s">
        <v>2544</v>
      </c>
      <c r="G4108" s="5">
        <v>-9</v>
      </c>
      <c r="H4108" s="5">
        <v>41.5</v>
      </c>
      <c r="I4108" s="5">
        <v>-373.5</v>
      </c>
      <c r="J4108" s="5">
        <v>-141877.01999999999</v>
      </c>
      <c r="K4108" s="5" t="str" cm="1">
        <f t="array" ref="K4108">_xlfn.LET(_xlpm.d,UPPER(TRIM(CLEAN(SUBSTITUTE(F4108,CHAR(160),"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09" spans="2:11" x14ac:dyDescent="0.25">
      <c r="B4109" s="21">
        <v>45877</v>
      </c>
      <c r="C4109" s="2" t="s">
        <v>1</v>
      </c>
      <c r="D4109" s="2" t="s">
        <v>1813</v>
      </c>
      <c r="E4109" s="2" t="s">
        <v>829</v>
      </c>
      <c r="F4109" s="2" t="s">
        <v>2544</v>
      </c>
      <c r="G4109" s="5">
        <v>-14</v>
      </c>
      <c r="H4109" s="5">
        <v>41.5</v>
      </c>
      <c r="I4109" s="5">
        <v>-581</v>
      </c>
      <c r="J4109" s="5">
        <v>-142458.01999999999</v>
      </c>
      <c r="K4109" s="5" t="str" cm="1">
        <f t="array" ref="K4109">_xlfn.LET(_xlpm.d,UPPER(TRIM(CLEAN(SUBSTITUTE(F4109,CHAR(160),"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10" spans="2:11" x14ac:dyDescent="0.25">
      <c r="B4110" s="21">
        <v>45877</v>
      </c>
      <c r="C4110" s="2" t="s">
        <v>1</v>
      </c>
      <c r="D4110" s="2" t="s">
        <v>204</v>
      </c>
      <c r="E4110" s="2" t="s">
        <v>82</v>
      </c>
      <c r="F4110" s="2" t="s">
        <v>2544</v>
      </c>
      <c r="G4110" s="5">
        <v>-17</v>
      </c>
      <c r="H4110" s="5">
        <v>41.5</v>
      </c>
      <c r="I4110" s="5">
        <v>-705.5</v>
      </c>
      <c r="J4110" s="5">
        <v>-143163.51999999999</v>
      </c>
      <c r="K4110" s="5" t="str" cm="1">
        <f t="array" ref="K4110">_xlfn.LET(_xlpm.d,UPPER(TRIM(CLEAN(SUBSTITUTE(F4110,CHAR(160),"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11" spans="2:11" x14ac:dyDescent="0.25">
      <c r="B4111" s="21">
        <v>45881</v>
      </c>
      <c r="C4111" s="2" t="s">
        <v>1</v>
      </c>
      <c r="D4111" s="2" t="s">
        <v>2609</v>
      </c>
      <c r="E4111" s="2" t="s">
        <v>60</v>
      </c>
      <c r="F4111" s="2" t="s">
        <v>2544</v>
      </c>
      <c r="G4111" s="5">
        <v>-5</v>
      </c>
      <c r="H4111" s="5">
        <v>41.5</v>
      </c>
      <c r="I4111" s="5">
        <v>-207.5</v>
      </c>
      <c r="J4111" s="5">
        <v>-143371.01999999999</v>
      </c>
      <c r="K4111" s="5" t="str" cm="1">
        <f t="array" ref="K4111">_xlfn.LET(_xlpm.d,UPPER(TRIM(CLEAN(SUBSTITUTE(F4111,CHAR(160),"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12" spans="2:11" x14ac:dyDescent="0.25">
      <c r="B4112" s="21">
        <v>45881</v>
      </c>
      <c r="C4112" s="2" t="s">
        <v>1</v>
      </c>
      <c r="D4112" s="2" t="s">
        <v>1068</v>
      </c>
      <c r="E4112" s="2" t="s">
        <v>857</v>
      </c>
      <c r="F4112" s="2" t="s">
        <v>2543</v>
      </c>
      <c r="G4112" s="5">
        <v>-5</v>
      </c>
      <c r="H4112" s="5">
        <v>41.5</v>
      </c>
      <c r="I4112" s="5">
        <v>-207.5</v>
      </c>
      <c r="J4112" s="5">
        <v>-143578.51999999999</v>
      </c>
      <c r="K4112" s="5" t="str" cm="1">
        <f t="array" ref="K4112">_xlfn.LET(_xlpm.d,UPPER(TRIM(CLEAN(SUBSTITUTE(F4112,CHAR(160),"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13" spans="2:11" x14ac:dyDescent="0.25">
      <c r="B4113" s="21">
        <v>45883</v>
      </c>
      <c r="C4113" s="2" t="s">
        <v>1</v>
      </c>
      <c r="D4113" s="2" t="s">
        <v>1822</v>
      </c>
      <c r="E4113" s="2" t="s">
        <v>1130</v>
      </c>
      <c r="F4113" s="2" t="s">
        <v>2544</v>
      </c>
      <c r="G4113" s="5">
        <v>-4</v>
      </c>
      <c r="H4113" s="5">
        <v>41.5</v>
      </c>
      <c r="I4113" s="5">
        <v>-166</v>
      </c>
      <c r="J4113" s="5">
        <v>-143744.51999999999</v>
      </c>
      <c r="K4113" s="5" t="str" cm="1">
        <f t="array" ref="K4113">_xlfn.LET(_xlpm.d,UPPER(TRIM(CLEAN(SUBSTITUTE(F4113,CHAR(160),"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14" spans="2:11" x14ac:dyDescent="0.25">
      <c r="B4114" s="21">
        <v>45883</v>
      </c>
      <c r="C4114" s="2" t="s">
        <v>1</v>
      </c>
      <c r="D4114" s="2" t="s">
        <v>2610</v>
      </c>
      <c r="E4114" s="2" t="s">
        <v>465</v>
      </c>
      <c r="F4114" s="2" t="s">
        <v>2544</v>
      </c>
      <c r="G4114" s="5">
        <v>-16</v>
      </c>
      <c r="H4114" s="5">
        <v>41.5</v>
      </c>
      <c r="I4114" s="5">
        <v>-664</v>
      </c>
      <c r="J4114" s="5">
        <v>-144408.51999999999</v>
      </c>
      <c r="K4114" s="5" t="str" cm="1">
        <f t="array" ref="K4114">_xlfn.LET(_xlpm.d,UPPER(TRIM(CLEAN(SUBSTITUTE(F4114,CHAR(160),"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15" spans="2:11" x14ac:dyDescent="0.25">
      <c r="B4115" s="21">
        <v>45884</v>
      </c>
      <c r="C4115" s="2" t="s">
        <v>1</v>
      </c>
      <c r="D4115" s="2" t="s">
        <v>2352</v>
      </c>
      <c r="E4115" s="2" t="s">
        <v>321</v>
      </c>
      <c r="F4115" s="2" t="s">
        <v>2543</v>
      </c>
      <c r="G4115" s="5">
        <v>-5</v>
      </c>
      <c r="H4115" s="5">
        <v>41.5</v>
      </c>
      <c r="I4115" s="5">
        <v>-207.5</v>
      </c>
      <c r="J4115" s="5">
        <v>-144616.01999999999</v>
      </c>
      <c r="K4115" s="5" t="str" cm="1">
        <f t="array" ref="K4115">_xlfn.LET(_xlpm.d,UPPER(TRIM(CLEAN(SUBSTITUTE(F4115,CHAR(160),"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16" spans="2:11" x14ac:dyDescent="0.25">
      <c r="B4116" s="21">
        <v>45884</v>
      </c>
      <c r="C4116" s="2" t="s">
        <v>1</v>
      </c>
      <c r="D4116" s="2" t="s">
        <v>1825</v>
      </c>
      <c r="E4116" s="2" t="s">
        <v>97</v>
      </c>
      <c r="F4116" s="2" t="s">
        <v>2544</v>
      </c>
      <c r="G4116" s="5">
        <v>-32</v>
      </c>
      <c r="H4116" s="5">
        <v>41.5</v>
      </c>
      <c r="I4116" s="5">
        <v>-1328</v>
      </c>
      <c r="J4116" s="5">
        <v>-145944.01999999999</v>
      </c>
      <c r="K4116" s="5" t="str" cm="1">
        <f t="array" ref="K4116">_xlfn.LET(_xlpm.d,UPPER(TRIM(CLEAN(SUBSTITUTE(F4116,CHAR(160),"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17" spans="2:11" x14ac:dyDescent="0.25">
      <c r="B4117" s="21">
        <v>45884</v>
      </c>
      <c r="C4117" s="2" t="s">
        <v>1</v>
      </c>
      <c r="D4117" s="2" t="s">
        <v>209</v>
      </c>
      <c r="E4117" s="2" t="s">
        <v>76</v>
      </c>
      <c r="F4117" s="2" t="s">
        <v>2544</v>
      </c>
      <c r="G4117" s="5">
        <v>-2</v>
      </c>
      <c r="H4117" s="5">
        <v>41.5</v>
      </c>
      <c r="I4117" s="5">
        <v>-83</v>
      </c>
      <c r="J4117" s="5">
        <v>-146027.01999999999</v>
      </c>
      <c r="K4117" s="5" t="str" cm="1">
        <f t="array" ref="K4117">_xlfn.LET(_xlpm.d,UPPER(TRIM(CLEAN(SUBSTITUTE(F4117,CHAR(160),"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18" spans="2:11" x14ac:dyDescent="0.25">
      <c r="B4118" s="21">
        <v>45884</v>
      </c>
      <c r="C4118" s="2" t="s">
        <v>1</v>
      </c>
      <c r="D4118" s="2" t="s">
        <v>210</v>
      </c>
      <c r="E4118" s="2" t="s">
        <v>24</v>
      </c>
      <c r="F4118" s="2" t="s">
        <v>2544</v>
      </c>
      <c r="G4118" s="5">
        <v>-20</v>
      </c>
      <c r="H4118" s="5">
        <v>41.5</v>
      </c>
      <c r="I4118" s="5">
        <v>-830</v>
      </c>
      <c r="J4118" s="5">
        <v>-146857.01999999999</v>
      </c>
      <c r="K4118" s="5" t="str" cm="1">
        <f t="array" ref="K4118">_xlfn.LET(_xlpm.d,UPPER(TRIM(CLEAN(SUBSTITUTE(F4118,CHAR(160),"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19" spans="2:11" x14ac:dyDescent="0.25">
      <c r="B4119" s="21">
        <v>45887</v>
      </c>
      <c r="C4119" s="2" t="s">
        <v>1</v>
      </c>
      <c r="D4119" s="2" t="s">
        <v>1831</v>
      </c>
      <c r="E4119" s="2" t="s">
        <v>97</v>
      </c>
      <c r="F4119" s="2" t="s">
        <v>2544</v>
      </c>
      <c r="G4119" s="5">
        <v>-14</v>
      </c>
      <c r="H4119" s="5">
        <v>41.5</v>
      </c>
      <c r="I4119" s="5">
        <v>-581</v>
      </c>
      <c r="J4119" s="5">
        <v>-147438.01999999999</v>
      </c>
      <c r="K4119" s="5" t="str" cm="1">
        <f t="array" ref="K4119">_xlfn.LET(_xlpm.d,UPPER(TRIM(CLEAN(SUBSTITUTE(F4119,CHAR(160),"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20" spans="2:11" x14ac:dyDescent="0.25">
      <c r="B4120" s="21">
        <v>45888</v>
      </c>
      <c r="C4120" s="2" t="s">
        <v>1</v>
      </c>
      <c r="D4120" s="2" t="s">
        <v>2611</v>
      </c>
      <c r="E4120" s="2" t="s">
        <v>9</v>
      </c>
      <c r="F4120" s="2" t="s">
        <v>2544</v>
      </c>
      <c r="G4120" s="5">
        <v>-6</v>
      </c>
      <c r="H4120" s="5">
        <v>41.5</v>
      </c>
      <c r="I4120" s="5">
        <v>-249</v>
      </c>
      <c r="J4120" s="5">
        <v>-147687.01999999999</v>
      </c>
      <c r="K4120" s="5" t="str" cm="1">
        <f t="array" ref="K4120">_xlfn.LET(_xlpm.d,UPPER(TRIM(CLEAN(SUBSTITUTE(F4120,CHAR(160),"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21" spans="2:11" x14ac:dyDescent="0.25">
      <c r="B4121" s="21">
        <v>45889</v>
      </c>
      <c r="C4121" s="2" t="s">
        <v>1</v>
      </c>
      <c r="D4121" s="2" t="s">
        <v>531</v>
      </c>
      <c r="E4121" s="2" t="s">
        <v>129</v>
      </c>
      <c r="F4121" s="2" t="s">
        <v>2544</v>
      </c>
      <c r="G4121" s="5">
        <v>-1</v>
      </c>
      <c r="H4121" s="5">
        <v>41.5</v>
      </c>
      <c r="I4121" s="5">
        <v>-41.5</v>
      </c>
      <c r="J4121" s="5">
        <v>-147728.51999999999</v>
      </c>
      <c r="K4121" s="5" t="str" cm="1">
        <f t="array" ref="K4121">_xlfn.LET(_xlpm.d,UPPER(TRIM(CLEAN(SUBSTITUTE(F4121,CHAR(160),"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22" spans="2:11" x14ac:dyDescent="0.25">
      <c r="B4122" s="21">
        <v>45890</v>
      </c>
      <c r="C4122" s="2" t="s">
        <v>1</v>
      </c>
      <c r="D4122" s="2" t="s">
        <v>2311</v>
      </c>
      <c r="E4122" s="2" t="s">
        <v>324</v>
      </c>
      <c r="F4122" s="2" t="s">
        <v>2543</v>
      </c>
      <c r="G4122" s="5">
        <v>-1</v>
      </c>
      <c r="H4122" s="5">
        <v>41.5</v>
      </c>
      <c r="I4122" s="5">
        <v>-41.5</v>
      </c>
      <c r="J4122" s="5">
        <v>-147770.01999999999</v>
      </c>
      <c r="K4122" s="5" t="str" cm="1">
        <f t="array" ref="K4122">_xlfn.LET(_xlpm.d,UPPER(TRIM(CLEAN(SUBSTITUTE(F4122,CHAR(160),"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23" spans="2:11" x14ac:dyDescent="0.25">
      <c r="B4123" s="21">
        <v>45890</v>
      </c>
      <c r="C4123" s="2" t="s">
        <v>1</v>
      </c>
      <c r="D4123" s="2" t="s">
        <v>1076</v>
      </c>
      <c r="E4123" s="2" t="s">
        <v>38</v>
      </c>
      <c r="F4123" s="2" t="s">
        <v>2544</v>
      </c>
      <c r="G4123" s="5">
        <v>-4</v>
      </c>
      <c r="H4123" s="5">
        <v>41.5</v>
      </c>
      <c r="I4123" s="5">
        <v>-166</v>
      </c>
      <c r="J4123" s="5">
        <v>-147936.01999999999</v>
      </c>
      <c r="K4123" s="5" t="str" cm="1">
        <f t="array" ref="K4123">_xlfn.LET(_xlpm.d,UPPER(TRIM(CLEAN(SUBSTITUTE(F4123,CHAR(160),"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24" spans="2:11" x14ac:dyDescent="0.25">
      <c r="B4124" s="21">
        <v>45891</v>
      </c>
      <c r="C4124" s="2" t="s">
        <v>1</v>
      </c>
      <c r="D4124" s="2" t="s">
        <v>1839</v>
      </c>
      <c r="E4124" s="2" t="s">
        <v>1016</v>
      </c>
      <c r="F4124" s="2" t="s">
        <v>2544</v>
      </c>
      <c r="G4124" s="5">
        <v>-25</v>
      </c>
      <c r="H4124" s="5">
        <v>41.5</v>
      </c>
      <c r="I4124" s="5">
        <v>-1037.5</v>
      </c>
      <c r="J4124" s="5">
        <v>-148973.51999999999</v>
      </c>
      <c r="K4124" s="5" t="str" cm="1">
        <f t="array" ref="K4124">_xlfn.LET(_xlpm.d,UPPER(TRIM(CLEAN(SUBSTITUTE(F4124,CHAR(160),"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25" spans="2:11" x14ac:dyDescent="0.25">
      <c r="B4125" s="21">
        <v>45891</v>
      </c>
      <c r="C4125" s="2" t="s">
        <v>1</v>
      </c>
      <c r="D4125" s="2" t="s">
        <v>1841</v>
      </c>
      <c r="E4125" s="2" t="s">
        <v>82</v>
      </c>
      <c r="F4125" s="2" t="s">
        <v>2544</v>
      </c>
      <c r="G4125" s="5">
        <v>-1</v>
      </c>
      <c r="H4125" s="5">
        <v>41.5</v>
      </c>
      <c r="I4125" s="5">
        <v>-41.5</v>
      </c>
      <c r="J4125" s="5">
        <v>-149015.01999999999</v>
      </c>
      <c r="K4125" s="5" t="str" cm="1">
        <f t="array" ref="K4125">_xlfn.LET(_xlpm.d,UPPER(TRIM(CLEAN(SUBSTITUTE(F4125,CHAR(160),"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26" spans="2:11" x14ac:dyDescent="0.25">
      <c r="B4126" s="21">
        <v>45891</v>
      </c>
      <c r="C4126" s="2" t="s">
        <v>1</v>
      </c>
      <c r="D4126" s="2" t="s">
        <v>2612</v>
      </c>
      <c r="E4126" s="2" t="s">
        <v>143</v>
      </c>
      <c r="F4126" s="2" t="s">
        <v>2543</v>
      </c>
      <c r="G4126" s="5">
        <v>-2</v>
      </c>
      <c r="H4126" s="5">
        <v>29.5</v>
      </c>
      <c r="I4126" s="5">
        <v>-59</v>
      </c>
      <c r="J4126" s="5">
        <v>-149074.01999999999</v>
      </c>
      <c r="K4126" s="5" t="str" cm="1">
        <f t="array" ref="K4126">_xlfn.LET(_xlpm.d,UPPER(TRIM(CLEAN(SUBSTITUTE(F4126,CHAR(160),"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27" spans="2:11" x14ac:dyDescent="0.25">
      <c r="B4127" s="21">
        <v>45891</v>
      </c>
      <c r="C4127" s="2" t="s">
        <v>1</v>
      </c>
      <c r="D4127" s="2" t="s">
        <v>217</v>
      </c>
      <c r="E4127" s="2" t="s">
        <v>24</v>
      </c>
      <c r="F4127" s="2" t="s">
        <v>2544</v>
      </c>
      <c r="G4127" s="5">
        <v>-5</v>
      </c>
      <c r="H4127" s="5">
        <v>41.5</v>
      </c>
      <c r="I4127" s="5">
        <v>-207.5</v>
      </c>
      <c r="J4127" s="5">
        <v>-149281.51999999999</v>
      </c>
      <c r="K4127" s="5" t="str" cm="1">
        <f t="array" ref="K4127">_xlfn.LET(_xlpm.d,UPPER(TRIM(CLEAN(SUBSTITUTE(F4127,CHAR(160),"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28" spans="2:11" x14ac:dyDescent="0.25">
      <c r="B4128" s="21">
        <v>45891</v>
      </c>
      <c r="C4128" s="2" t="s">
        <v>1</v>
      </c>
      <c r="D4128" s="2" t="s">
        <v>218</v>
      </c>
      <c r="E4128" s="2" t="s">
        <v>76</v>
      </c>
      <c r="F4128" s="2" t="s">
        <v>2544</v>
      </c>
      <c r="G4128" s="5">
        <v>-3</v>
      </c>
      <c r="H4128" s="5">
        <v>41.5</v>
      </c>
      <c r="I4128" s="5">
        <v>-124.5</v>
      </c>
      <c r="J4128" s="5">
        <v>-149406.01999999999</v>
      </c>
      <c r="K4128" s="5" t="str" cm="1">
        <f t="array" ref="K4128">_xlfn.LET(_xlpm.d,UPPER(TRIM(CLEAN(SUBSTITUTE(F4128,CHAR(160),"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29" spans="2:11" x14ac:dyDescent="0.25">
      <c r="B4129" s="21">
        <v>45895</v>
      </c>
      <c r="C4129" s="2" t="s">
        <v>1</v>
      </c>
      <c r="D4129" s="2" t="s">
        <v>220</v>
      </c>
      <c r="E4129" s="2" t="s">
        <v>159</v>
      </c>
      <c r="F4129" s="2" t="s">
        <v>2544</v>
      </c>
      <c r="G4129" s="5">
        <v>-2</v>
      </c>
      <c r="H4129" s="5">
        <v>41.5</v>
      </c>
      <c r="I4129" s="5">
        <v>-83</v>
      </c>
      <c r="J4129" s="5">
        <v>-149489.01999999999</v>
      </c>
      <c r="K4129" s="5" t="str" cm="1">
        <f t="array" ref="K4129">_xlfn.LET(_xlpm.d,UPPER(TRIM(CLEAN(SUBSTITUTE(F4129,CHAR(160),"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30" spans="2:11" x14ac:dyDescent="0.25">
      <c r="B4130" s="21">
        <v>45896</v>
      </c>
      <c r="C4130" s="2" t="s">
        <v>1</v>
      </c>
      <c r="D4130" s="2" t="s">
        <v>1080</v>
      </c>
      <c r="E4130" s="2" t="s">
        <v>58</v>
      </c>
      <c r="F4130" s="2" t="s">
        <v>2544</v>
      </c>
      <c r="G4130" s="5">
        <v>-5</v>
      </c>
      <c r="H4130" s="5">
        <v>41.5</v>
      </c>
      <c r="I4130" s="5">
        <v>-207.5</v>
      </c>
      <c r="J4130" s="5">
        <v>-149696.51999999999</v>
      </c>
      <c r="K4130" s="5" t="str" cm="1">
        <f t="array" ref="K4130">_xlfn.LET(_xlpm.d,UPPER(TRIM(CLEAN(SUBSTITUTE(F4130,CHAR(160),"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31" spans="2:11" x14ac:dyDescent="0.25">
      <c r="B4131" s="21">
        <v>45896</v>
      </c>
      <c r="C4131" s="2" t="s">
        <v>1</v>
      </c>
      <c r="D4131" s="2" t="s">
        <v>1857</v>
      </c>
      <c r="E4131" s="2" t="s">
        <v>40</v>
      </c>
      <c r="F4131" s="2" t="s">
        <v>2544</v>
      </c>
      <c r="G4131" s="5">
        <v>-4</v>
      </c>
      <c r="H4131" s="5">
        <v>41.5</v>
      </c>
      <c r="I4131" s="5">
        <v>-166</v>
      </c>
      <c r="J4131" s="5">
        <v>-149862.51999999999</v>
      </c>
      <c r="K4131" s="5" t="str" cm="1">
        <f t="array" ref="K4131">_xlfn.LET(_xlpm.d,UPPER(TRIM(CLEAN(SUBSTITUTE(F4131,CHAR(160),"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32" spans="2:11" x14ac:dyDescent="0.25">
      <c r="B4132" s="21">
        <v>45898</v>
      </c>
      <c r="C4132" s="2" t="s">
        <v>1</v>
      </c>
      <c r="D4132" s="2" t="s">
        <v>1863</v>
      </c>
      <c r="E4132" s="2" t="s">
        <v>244</v>
      </c>
      <c r="F4132" s="2" t="s">
        <v>2544</v>
      </c>
      <c r="G4132" s="5">
        <v>-3</v>
      </c>
      <c r="H4132" s="5">
        <v>41.5</v>
      </c>
      <c r="I4132" s="5">
        <v>-124.5</v>
      </c>
      <c r="J4132" s="5">
        <v>-149987.01999999999</v>
      </c>
      <c r="K4132" s="5" t="str" cm="1">
        <f t="array" ref="K4132">_xlfn.LET(_xlpm.d,UPPER(TRIM(CLEAN(SUBSTITUTE(F4132,CHAR(160),"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33" spans="2:11" x14ac:dyDescent="0.25">
      <c r="B4133" s="21">
        <v>45903</v>
      </c>
      <c r="C4133" s="2" t="s">
        <v>1</v>
      </c>
      <c r="D4133" s="2" t="s">
        <v>1868</v>
      </c>
      <c r="E4133" s="2" t="s">
        <v>163</v>
      </c>
      <c r="F4133" s="2" t="s">
        <v>2543</v>
      </c>
      <c r="G4133" s="5">
        <v>-1</v>
      </c>
      <c r="H4133" s="5">
        <v>41.5</v>
      </c>
      <c r="I4133" s="5">
        <v>-41.5</v>
      </c>
      <c r="J4133" s="5">
        <v>-150028.51999999999</v>
      </c>
      <c r="K4133" s="5" t="str" cm="1">
        <f t="array" ref="K4133">_xlfn.LET(_xlpm.d,UPPER(TRIM(CLEAN(SUBSTITUTE(F4133,CHAR(160),"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34" spans="2:11" x14ac:dyDescent="0.25">
      <c r="B4134" s="21">
        <v>45903</v>
      </c>
      <c r="C4134" s="2" t="s">
        <v>1</v>
      </c>
      <c r="D4134" s="2" t="s">
        <v>1083</v>
      </c>
      <c r="E4134" s="2" t="s">
        <v>829</v>
      </c>
      <c r="F4134" s="2" t="s">
        <v>2544</v>
      </c>
      <c r="G4134" s="5">
        <v>-9</v>
      </c>
      <c r="H4134" s="5">
        <v>41.5</v>
      </c>
      <c r="I4134" s="5">
        <v>-373.5</v>
      </c>
      <c r="J4134" s="5">
        <v>-150402.01999999999</v>
      </c>
      <c r="K4134" s="5" t="str" cm="1">
        <f t="array" ref="K4134">_xlfn.LET(_xlpm.d,UPPER(TRIM(CLEAN(SUBSTITUTE(F4134,CHAR(160),"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35" spans="2:11" x14ac:dyDescent="0.25">
      <c r="B4135" s="21">
        <v>45904</v>
      </c>
      <c r="C4135" s="2" t="s">
        <v>1</v>
      </c>
      <c r="D4135" s="2" t="s">
        <v>231</v>
      </c>
      <c r="E4135" s="2" t="s">
        <v>68</v>
      </c>
      <c r="F4135" s="2" t="s">
        <v>2544</v>
      </c>
      <c r="G4135" s="5">
        <v>-4</v>
      </c>
      <c r="H4135" s="5">
        <v>41.5</v>
      </c>
      <c r="I4135" s="5">
        <v>-166</v>
      </c>
      <c r="J4135" s="5">
        <v>-150568.01999999999</v>
      </c>
      <c r="K4135" s="5" t="str" cm="1">
        <f t="array" ref="K4135">_xlfn.LET(_xlpm.d,UPPER(TRIM(CLEAN(SUBSTITUTE(F4135,CHAR(160),"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36" spans="2:11" x14ac:dyDescent="0.25">
      <c r="B4136" s="21">
        <v>45905</v>
      </c>
      <c r="C4136" s="2" t="s">
        <v>1</v>
      </c>
      <c r="D4136" s="2" t="s">
        <v>232</v>
      </c>
      <c r="E4136" s="2" t="s">
        <v>141</v>
      </c>
      <c r="F4136" s="2" t="s">
        <v>2544</v>
      </c>
      <c r="G4136" s="5">
        <v>-1</v>
      </c>
      <c r="H4136" s="5">
        <v>41.5</v>
      </c>
      <c r="I4136" s="5">
        <v>-41.5</v>
      </c>
      <c r="J4136" s="5">
        <v>-150609.51999999999</v>
      </c>
      <c r="K4136" s="5" t="str" cm="1">
        <f t="array" ref="K4136">_xlfn.LET(_xlpm.d,UPPER(TRIM(CLEAN(SUBSTITUTE(F4136,CHAR(160),"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37" spans="2:11" x14ac:dyDescent="0.25">
      <c r="B4137" s="21">
        <v>45905</v>
      </c>
      <c r="C4137" s="2" t="s">
        <v>1</v>
      </c>
      <c r="D4137" s="2" t="s">
        <v>1087</v>
      </c>
      <c r="E4137" s="2" t="s">
        <v>72</v>
      </c>
      <c r="F4137" s="2" t="s">
        <v>2544</v>
      </c>
      <c r="G4137" s="5">
        <v>-2</v>
      </c>
      <c r="H4137" s="5">
        <v>41.5</v>
      </c>
      <c r="I4137" s="5">
        <v>-83</v>
      </c>
      <c r="J4137" s="5">
        <v>-150692.51999999999</v>
      </c>
      <c r="K4137" s="5" t="str" cm="1">
        <f t="array" ref="K4137">_xlfn.LET(_xlpm.d,UPPER(TRIM(CLEAN(SUBSTITUTE(F4137,CHAR(160),"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38" spans="2:11" x14ac:dyDescent="0.25">
      <c r="B4138" s="21">
        <v>45905</v>
      </c>
      <c r="C4138" s="2" t="s">
        <v>1</v>
      </c>
      <c r="D4138" s="2" t="s">
        <v>233</v>
      </c>
      <c r="E4138" s="2" t="s">
        <v>110</v>
      </c>
      <c r="F4138" s="2" t="s">
        <v>2544</v>
      </c>
      <c r="G4138" s="5">
        <v>-25</v>
      </c>
      <c r="H4138" s="5">
        <v>41.5</v>
      </c>
      <c r="I4138" s="5">
        <v>-1037.5</v>
      </c>
      <c r="J4138" s="5">
        <v>-151730.01999999999</v>
      </c>
      <c r="K4138" s="5" t="str" cm="1">
        <f t="array" ref="K4138">_xlfn.LET(_xlpm.d,UPPER(TRIM(CLEAN(SUBSTITUTE(F4138,CHAR(160),"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39" spans="2:11" x14ac:dyDescent="0.25">
      <c r="B4139" s="21">
        <v>45905</v>
      </c>
      <c r="C4139" s="2" t="s">
        <v>1</v>
      </c>
      <c r="D4139" s="2" t="s">
        <v>1874</v>
      </c>
      <c r="E4139" s="2" t="s">
        <v>24</v>
      </c>
      <c r="F4139" s="2" t="s">
        <v>2544</v>
      </c>
      <c r="G4139" s="5">
        <v>-5</v>
      </c>
      <c r="H4139" s="5">
        <v>41.5</v>
      </c>
      <c r="I4139" s="5">
        <v>-207.5</v>
      </c>
      <c r="J4139" s="5">
        <v>-151937.51999999999</v>
      </c>
      <c r="K4139" s="5" t="str" cm="1">
        <f t="array" ref="K4139">_xlfn.LET(_xlpm.d,UPPER(TRIM(CLEAN(SUBSTITUTE(F4139,CHAR(160),"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40" spans="2:11" x14ac:dyDescent="0.25">
      <c r="B4140" s="21">
        <v>45905</v>
      </c>
      <c r="C4140" s="2" t="s">
        <v>1</v>
      </c>
      <c r="D4140" s="2" t="s">
        <v>234</v>
      </c>
      <c r="E4140" s="2" t="s">
        <v>99</v>
      </c>
      <c r="F4140" s="2" t="s">
        <v>2544</v>
      </c>
      <c r="G4140" s="5">
        <v>-1</v>
      </c>
      <c r="H4140" s="5">
        <v>41.5</v>
      </c>
      <c r="I4140" s="5">
        <v>-41.5</v>
      </c>
      <c r="J4140" s="5">
        <v>-151979.01999999999</v>
      </c>
      <c r="K4140" s="5" t="str" cm="1">
        <f t="array" ref="K4140">_xlfn.LET(_xlpm.d,UPPER(TRIM(CLEAN(SUBSTITUTE(F4140,CHAR(160),"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41" spans="2:11" x14ac:dyDescent="0.25">
      <c r="B4141" s="21">
        <v>45906</v>
      </c>
      <c r="C4141" s="2" t="s">
        <v>1</v>
      </c>
      <c r="D4141" s="2" t="s">
        <v>309</v>
      </c>
      <c r="E4141" s="2" t="s">
        <v>143</v>
      </c>
      <c r="F4141" s="2" t="s">
        <v>2543</v>
      </c>
      <c r="G4141" s="5">
        <v>-3</v>
      </c>
      <c r="H4141" s="5">
        <v>31.3</v>
      </c>
      <c r="I4141" s="5">
        <v>-93.9</v>
      </c>
      <c r="J4141" s="5">
        <v>-152072.91999999998</v>
      </c>
      <c r="K4141" s="5" t="str" cm="1">
        <f t="array" ref="K4141">_xlfn.LET(_xlpm.d,UPPER(TRIM(CLEAN(SUBSTITUTE(F4141,CHAR(160),"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42" spans="2:11" x14ac:dyDescent="0.25">
      <c r="B4142" s="21">
        <v>45908</v>
      </c>
      <c r="C4142" s="2" t="s">
        <v>1</v>
      </c>
      <c r="D4142" s="2" t="s">
        <v>1881</v>
      </c>
      <c r="E4142" s="2" t="s">
        <v>465</v>
      </c>
      <c r="F4142" s="2" t="s">
        <v>2544</v>
      </c>
      <c r="G4142" s="5">
        <v>-3</v>
      </c>
      <c r="H4142" s="5">
        <v>41.5</v>
      </c>
      <c r="I4142" s="5">
        <v>-124.5</v>
      </c>
      <c r="J4142" s="5">
        <v>-152197.41999999998</v>
      </c>
      <c r="K4142" s="5" t="str" cm="1">
        <f t="array" ref="K4142">_xlfn.LET(_xlpm.d,UPPER(TRIM(CLEAN(SUBSTITUTE(F4142,CHAR(160),"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43" spans="2:11" x14ac:dyDescent="0.25">
      <c r="B4143" s="21">
        <v>45908</v>
      </c>
      <c r="C4143" s="2" t="s">
        <v>1</v>
      </c>
      <c r="D4143" s="2" t="s">
        <v>1882</v>
      </c>
      <c r="E4143" s="2" t="s">
        <v>791</v>
      </c>
      <c r="F4143" s="2" t="s">
        <v>2544</v>
      </c>
      <c r="G4143" s="5">
        <v>-1</v>
      </c>
      <c r="H4143" s="5">
        <v>41.5</v>
      </c>
      <c r="I4143" s="5">
        <v>-41.5</v>
      </c>
      <c r="J4143" s="5">
        <v>-152238.91999999998</v>
      </c>
      <c r="K4143" s="5" t="str" cm="1">
        <f t="array" ref="K4143">_xlfn.LET(_xlpm.d,UPPER(TRIM(CLEAN(SUBSTITUTE(F4143,CHAR(160),"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44" spans="2:11" x14ac:dyDescent="0.25">
      <c r="B4144" s="21">
        <v>45908</v>
      </c>
      <c r="C4144" s="2" t="s">
        <v>1</v>
      </c>
      <c r="D4144" s="2" t="s">
        <v>1089</v>
      </c>
      <c r="E4144" s="2" t="s">
        <v>9</v>
      </c>
      <c r="F4144" s="2" t="s">
        <v>2543</v>
      </c>
      <c r="G4144" s="5">
        <v>-4</v>
      </c>
      <c r="H4144" s="5">
        <v>41.5</v>
      </c>
      <c r="I4144" s="5">
        <v>-166</v>
      </c>
      <c r="J4144" s="5">
        <v>-152404.91999999998</v>
      </c>
      <c r="K4144" s="5" t="str" cm="1">
        <f t="array" ref="K4144">_xlfn.LET(_xlpm.d,UPPER(TRIM(CLEAN(SUBSTITUTE(F4144,CHAR(160),"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45" spans="2:11" x14ac:dyDescent="0.25">
      <c r="B4145" s="21">
        <v>45909</v>
      </c>
      <c r="C4145" s="2" t="s">
        <v>1</v>
      </c>
      <c r="D4145" s="2" t="s">
        <v>2613</v>
      </c>
      <c r="E4145" s="2" t="s">
        <v>68</v>
      </c>
      <c r="F4145" s="2" t="s">
        <v>2544</v>
      </c>
      <c r="G4145" s="5">
        <v>-3</v>
      </c>
      <c r="H4145" s="5">
        <v>41.5</v>
      </c>
      <c r="I4145" s="5">
        <v>-124.5</v>
      </c>
      <c r="J4145" s="5">
        <v>-152529.41999999998</v>
      </c>
      <c r="K4145" s="5" t="str" cm="1">
        <f t="array" ref="K4145">_xlfn.LET(_xlpm.d,UPPER(TRIM(CLEAN(SUBSTITUTE(F4145,CHAR(160),"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46" spans="2:11" x14ac:dyDescent="0.25">
      <c r="B4146" s="21">
        <v>45909</v>
      </c>
      <c r="C4146" s="2" t="s">
        <v>1</v>
      </c>
      <c r="D4146" s="2" t="s">
        <v>718</v>
      </c>
      <c r="E4146" s="2" t="s">
        <v>92</v>
      </c>
      <c r="F4146" s="2" t="s">
        <v>2544</v>
      </c>
      <c r="G4146" s="5">
        <v>-27</v>
      </c>
      <c r="H4146" s="5">
        <v>41.5</v>
      </c>
      <c r="I4146" s="5">
        <v>-1120.5</v>
      </c>
      <c r="J4146" s="5">
        <v>-153649.91999999998</v>
      </c>
      <c r="K4146" s="5" t="str" cm="1">
        <f t="array" ref="K4146">_xlfn.LET(_xlpm.d,UPPER(TRIM(CLEAN(SUBSTITUTE(F4146,CHAR(160),"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47" spans="2:11" x14ac:dyDescent="0.25">
      <c r="B4147" s="21">
        <v>45911</v>
      </c>
      <c r="C4147" s="2" t="s">
        <v>1</v>
      </c>
      <c r="D4147" s="2" t="s">
        <v>1889</v>
      </c>
      <c r="E4147" s="2" t="s">
        <v>465</v>
      </c>
      <c r="F4147" s="2" t="s">
        <v>2543</v>
      </c>
      <c r="G4147" s="5">
        <v>-5</v>
      </c>
      <c r="H4147" s="5">
        <v>41.5</v>
      </c>
      <c r="I4147" s="5">
        <v>-207.5</v>
      </c>
      <c r="J4147" s="5">
        <v>-153857.41999999998</v>
      </c>
      <c r="K4147" s="5" t="str" cm="1">
        <f t="array" ref="K4147">_xlfn.LET(_xlpm.d,UPPER(TRIM(CLEAN(SUBSTITUTE(F4147,CHAR(160),"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48" spans="2:11" x14ac:dyDescent="0.25">
      <c r="B4148" s="21">
        <v>45911</v>
      </c>
      <c r="C4148" s="2" t="s">
        <v>1</v>
      </c>
      <c r="D4148" s="2" t="s">
        <v>1094</v>
      </c>
      <c r="E4148" s="2" t="s">
        <v>68</v>
      </c>
      <c r="F4148" s="2" t="s">
        <v>2543</v>
      </c>
      <c r="G4148" s="5">
        <v>-6</v>
      </c>
      <c r="H4148" s="5">
        <v>41.5</v>
      </c>
      <c r="I4148" s="5">
        <v>-249</v>
      </c>
      <c r="J4148" s="5">
        <v>-154106.41999999998</v>
      </c>
      <c r="K4148" s="5" t="str" cm="1">
        <f t="array" ref="K4148">_xlfn.LET(_xlpm.d,UPPER(TRIM(CLEAN(SUBSTITUTE(F4148,CHAR(160),"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49" spans="2:11" x14ac:dyDescent="0.25">
      <c r="B4149" s="21">
        <v>45912</v>
      </c>
      <c r="C4149" s="2" t="s">
        <v>1</v>
      </c>
      <c r="D4149" s="2" t="s">
        <v>1892</v>
      </c>
      <c r="E4149" s="2" t="s">
        <v>1016</v>
      </c>
      <c r="F4149" s="2" t="s">
        <v>2544</v>
      </c>
      <c r="G4149" s="5">
        <v>-1</v>
      </c>
      <c r="H4149" s="5">
        <v>41.5</v>
      </c>
      <c r="I4149" s="5">
        <v>-41.5</v>
      </c>
      <c r="J4149" s="5">
        <v>-154147.91999999998</v>
      </c>
      <c r="K4149" s="5" t="str" cm="1">
        <f t="array" ref="K4149">_xlfn.LET(_xlpm.d,UPPER(TRIM(CLEAN(SUBSTITUTE(F4149,CHAR(160),"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50" spans="2:11" x14ac:dyDescent="0.25">
      <c r="B4150" s="21">
        <v>45912</v>
      </c>
      <c r="C4150" s="2" t="s">
        <v>1</v>
      </c>
      <c r="D4150" s="2" t="s">
        <v>239</v>
      </c>
      <c r="E4150" s="2" t="s">
        <v>76</v>
      </c>
      <c r="F4150" s="2" t="s">
        <v>2544</v>
      </c>
      <c r="G4150" s="5">
        <v>-2</v>
      </c>
      <c r="H4150" s="5">
        <v>41.5</v>
      </c>
      <c r="I4150" s="5">
        <v>-83</v>
      </c>
      <c r="J4150" s="5">
        <v>-154230.91999999998</v>
      </c>
      <c r="K4150" s="5" t="str" cm="1">
        <f t="array" ref="K4150">_xlfn.LET(_xlpm.d,UPPER(TRIM(CLEAN(SUBSTITUTE(F4150,CHAR(160),"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51" spans="2:11" x14ac:dyDescent="0.25">
      <c r="B4151" s="21">
        <v>45912</v>
      </c>
      <c r="C4151" s="2" t="s">
        <v>1</v>
      </c>
      <c r="D4151" s="2" t="s">
        <v>1097</v>
      </c>
      <c r="E4151" s="2" t="s">
        <v>110</v>
      </c>
      <c r="F4151" s="2" t="s">
        <v>2544</v>
      </c>
      <c r="G4151" s="5">
        <v>-1</v>
      </c>
      <c r="H4151" s="5">
        <v>41.5</v>
      </c>
      <c r="I4151" s="5">
        <v>-41.5</v>
      </c>
      <c r="J4151" s="5">
        <v>-154272.41999999998</v>
      </c>
      <c r="K4151" s="5" t="str" cm="1">
        <f t="array" ref="K4151">_xlfn.LET(_xlpm.d,UPPER(TRIM(CLEAN(SUBSTITUTE(F4151,CHAR(160),"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52" spans="2:11" x14ac:dyDescent="0.25">
      <c r="B4152" s="21">
        <v>45915</v>
      </c>
      <c r="C4152" s="2" t="s">
        <v>1</v>
      </c>
      <c r="D4152" s="2" t="s">
        <v>2614</v>
      </c>
      <c r="E4152" s="2" t="s">
        <v>791</v>
      </c>
      <c r="F4152" s="2" t="s">
        <v>2544</v>
      </c>
      <c r="G4152" s="5">
        <v>-16</v>
      </c>
      <c r="H4152" s="5">
        <v>41.5</v>
      </c>
      <c r="I4152" s="5">
        <v>-664</v>
      </c>
      <c r="J4152" s="5">
        <v>-154936.41999999998</v>
      </c>
      <c r="K4152" s="5" t="str" cm="1">
        <f t="array" ref="K4152">_xlfn.LET(_xlpm.d,UPPER(TRIM(CLEAN(SUBSTITUTE(F4152,CHAR(160),"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53" spans="2:11" x14ac:dyDescent="0.25">
      <c r="B4153" s="21">
        <v>45916</v>
      </c>
      <c r="C4153" s="2" t="s">
        <v>1</v>
      </c>
      <c r="D4153" s="2" t="s">
        <v>1897</v>
      </c>
      <c r="E4153" s="2" t="s">
        <v>14</v>
      </c>
      <c r="F4153" s="2" t="s">
        <v>2544</v>
      </c>
      <c r="G4153" s="5">
        <v>-10</v>
      </c>
      <c r="H4153" s="5">
        <v>41.5</v>
      </c>
      <c r="I4153" s="5">
        <v>-415</v>
      </c>
      <c r="J4153" s="5">
        <v>-155351.41999999998</v>
      </c>
      <c r="K4153" s="5" t="str" cm="1">
        <f t="array" ref="K4153">_xlfn.LET(_xlpm.d,UPPER(TRIM(CLEAN(SUBSTITUTE(F4153,CHAR(160),"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54" spans="2:11" x14ac:dyDescent="0.25">
      <c r="B4154" s="21">
        <v>45916</v>
      </c>
      <c r="C4154" s="2" t="s">
        <v>1</v>
      </c>
      <c r="D4154" s="2" t="s">
        <v>243</v>
      </c>
      <c r="E4154" s="2" t="s">
        <v>244</v>
      </c>
      <c r="F4154" s="2" t="s">
        <v>2544</v>
      </c>
      <c r="G4154" s="5">
        <v>-1</v>
      </c>
      <c r="H4154" s="5">
        <v>41.5</v>
      </c>
      <c r="I4154" s="5">
        <v>-41.5</v>
      </c>
      <c r="J4154" s="5">
        <v>-155392.91999999998</v>
      </c>
      <c r="K4154" s="5" t="str" cm="1">
        <f t="array" ref="K4154">_xlfn.LET(_xlpm.d,UPPER(TRIM(CLEAN(SUBSTITUTE(F4154,CHAR(160),"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55" spans="2:11" x14ac:dyDescent="0.25">
      <c r="B4155" s="21">
        <v>45917</v>
      </c>
      <c r="C4155" s="2" t="s">
        <v>1</v>
      </c>
      <c r="D4155" s="2" t="s">
        <v>247</v>
      </c>
      <c r="E4155" s="2" t="s">
        <v>35</v>
      </c>
      <c r="F4155" s="2" t="s">
        <v>2544</v>
      </c>
      <c r="G4155" s="5">
        <v>-4</v>
      </c>
      <c r="H4155" s="5">
        <v>41.5</v>
      </c>
      <c r="I4155" s="5">
        <v>-166</v>
      </c>
      <c r="J4155" s="5">
        <v>-155558.91999999998</v>
      </c>
      <c r="K4155" s="5" t="str" cm="1">
        <f t="array" ref="K4155">_xlfn.LET(_xlpm.d,UPPER(TRIM(CLEAN(SUBSTITUTE(F4155,CHAR(160),"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56" spans="2:11" x14ac:dyDescent="0.25">
      <c r="B4156" s="21">
        <v>45919</v>
      </c>
      <c r="C4156" s="2" t="s">
        <v>1</v>
      </c>
      <c r="D4156" s="2" t="s">
        <v>250</v>
      </c>
      <c r="E4156" s="2" t="s">
        <v>82</v>
      </c>
      <c r="F4156" s="2" t="s">
        <v>2544</v>
      </c>
      <c r="G4156" s="5">
        <v>-4</v>
      </c>
      <c r="H4156" s="5">
        <v>41.5</v>
      </c>
      <c r="I4156" s="5">
        <v>-166</v>
      </c>
      <c r="J4156" s="5">
        <v>-155724.91999999998</v>
      </c>
      <c r="K4156" s="5" t="str" cm="1">
        <f t="array" ref="K4156">_xlfn.LET(_xlpm.d,UPPER(TRIM(CLEAN(SUBSTITUTE(F4156,CHAR(160),"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57" spans="2:11" x14ac:dyDescent="0.25">
      <c r="B4157" s="21">
        <v>45919</v>
      </c>
      <c r="C4157" s="2" t="s">
        <v>1</v>
      </c>
      <c r="D4157" s="2" t="s">
        <v>253</v>
      </c>
      <c r="E4157" s="2" t="s">
        <v>24</v>
      </c>
      <c r="F4157" s="2" t="s">
        <v>2544</v>
      </c>
      <c r="G4157" s="5">
        <v>-3</v>
      </c>
      <c r="H4157" s="5">
        <v>41.5</v>
      </c>
      <c r="I4157" s="5">
        <v>-124.5</v>
      </c>
      <c r="J4157" s="5">
        <v>-155849.41999999998</v>
      </c>
      <c r="K4157" s="5" t="str" cm="1">
        <f t="array" ref="K4157">_xlfn.LET(_xlpm.d,UPPER(TRIM(CLEAN(SUBSTITUTE(F4157,CHAR(160),"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58" spans="2:11" x14ac:dyDescent="0.25">
      <c r="B4158" s="21">
        <v>45922</v>
      </c>
      <c r="C4158" s="2" t="s">
        <v>1</v>
      </c>
      <c r="D4158" s="2" t="s">
        <v>1909</v>
      </c>
      <c r="E4158" s="2" t="s">
        <v>791</v>
      </c>
      <c r="F4158" s="2" t="s">
        <v>2544</v>
      </c>
      <c r="G4158" s="5">
        <v>-2</v>
      </c>
      <c r="H4158" s="5">
        <v>41.5</v>
      </c>
      <c r="I4158" s="5">
        <v>-83</v>
      </c>
      <c r="J4158" s="5">
        <v>-155932.41999999998</v>
      </c>
      <c r="K4158" s="5" t="str" cm="1">
        <f t="array" ref="K4158">_xlfn.LET(_xlpm.d,UPPER(TRIM(CLEAN(SUBSTITUTE(F4158,CHAR(160),"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59" spans="2:11" x14ac:dyDescent="0.25">
      <c r="B4159" s="21">
        <v>45922</v>
      </c>
      <c r="C4159" s="2" t="s">
        <v>1</v>
      </c>
      <c r="D4159" s="2" t="s">
        <v>2615</v>
      </c>
      <c r="E4159" s="2" t="s">
        <v>68</v>
      </c>
      <c r="F4159" s="2" t="s">
        <v>2544</v>
      </c>
      <c r="G4159" s="5">
        <v>-3</v>
      </c>
      <c r="H4159" s="5">
        <v>41.5</v>
      </c>
      <c r="I4159" s="5">
        <v>-124.5</v>
      </c>
      <c r="J4159" s="5">
        <v>-156056.91999999998</v>
      </c>
      <c r="K4159" s="5" t="str" cm="1">
        <f t="array" ref="K4159">_xlfn.LET(_xlpm.d,UPPER(TRIM(CLEAN(SUBSTITUTE(F4159,CHAR(160),"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60" spans="2:11" x14ac:dyDescent="0.25">
      <c r="B4160" s="21">
        <v>45923</v>
      </c>
      <c r="C4160" s="2" t="s">
        <v>1</v>
      </c>
      <c r="D4160" s="2" t="s">
        <v>2616</v>
      </c>
      <c r="E4160" s="2" t="s">
        <v>129</v>
      </c>
      <c r="F4160" s="2" t="s">
        <v>2544</v>
      </c>
      <c r="G4160" s="5">
        <v>-2</v>
      </c>
      <c r="H4160" s="5">
        <v>41.5</v>
      </c>
      <c r="I4160" s="5">
        <v>-83</v>
      </c>
      <c r="J4160" s="5">
        <v>-156139.91999999998</v>
      </c>
      <c r="K4160" s="5" t="str" cm="1">
        <f t="array" ref="K4160">_xlfn.LET(_xlpm.d,UPPER(TRIM(CLEAN(SUBSTITUTE(F4160,CHAR(160),"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61" spans="2:11" x14ac:dyDescent="0.25">
      <c r="B4161" s="21">
        <v>45923</v>
      </c>
      <c r="C4161" s="2" t="s">
        <v>1</v>
      </c>
      <c r="D4161" s="2" t="s">
        <v>1911</v>
      </c>
      <c r="E4161" s="2" t="s">
        <v>60</v>
      </c>
      <c r="F4161" s="2" t="s">
        <v>2544</v>
      </c>
      <c r="G4161" s="5">
        <v>-21</v>
      </c>
      <c r="H4161" s="5">
        <v>41.5</v>
      </c>
      <c r="I4161" s="5">
        <v>-871.5</v>
      </c>
      <c r="J4161" s="5">
        <v>-157011.41999999998</v>
      </c>
      <c r="K4161" s="5" t="str" cm="1">
        <f t="array" ref="K4161">_xlfn.LET(_xlpm.d,UPPER(TRIM(CLEAN(SUBSTITUTE(F4161,CHAR(160),"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62" spans="2:11" x14ac:dyDescent="0.25">
      <c r="B4162" s="21">
        <v>45923</v>
      </c>
      <c r="C4162" s="2" t="s">
        <v>1</v>
      </c>
      <c r="D4162" s="2" t="s">
        <v>462</v>
      </c>
      <c r="E4162" s="2" t="s">
        <v>159</v>
      </c>
      <c r="F4162" s="2" t="s">
        <v>2544</v>
      </c>
      <c r="G4162" s="5">
        <v>-4</v>
      </c>
      <c r="H4162" s="5">
        <v>41.5</v>
      </c>
      <c r="I4162" s="5">
        <v>-166</v>
      </c>
      <c r="J4162" s="5">
        <v>-157177.41999999998</v>
      </c>
      <c r="K4162" s="5" t="str" cm="1">
        <f t="array" ref="K4162">_xlfn.LET(_xlpm.d,UPPER(TRIM(CLEAN(SUBSTITUTE(F4162,CHAR(160),"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63" spans="2:11" x14ac:dyDescent="0.25">
      <c r="B4163" s="21">
        <v>45926</v>
      </c>
      <c r="C4163" s="2" t="s">
        <v>1</v>
      </c>
      <c r="D4163" s="2" t="s">
        <v>1914</v>
      </c>
      <c r="E4163" s="2" t="s">
        <v>1130</v>
      </c>
      <c r="F4163" s="2" t="s">
        <v>2544</v>
      </c>
      <c r="G4163" s="5">
        <v>-2</v>
      </c>
      <c r="H4163" s="5">
        <v>41.5</v>
      </c>
      <c r="I4163" s="5">
        <v>-83</v>
      </c>
      <c r="J4163" s="5">
        <v>-157260.41999999998</v>
      </c>
      <c r="K4163" s="5" t="str" cm="1">
        <f t="array" ref="K4163">_xlfn.LET(_xlpm.d,UPPER(TRIM(CLEAN(SUBSTITUTE(F4163,CHAR(160),"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64" spans="2:11" x14ac:dyDescent="0.25">
      <c r="B4164" s="21">
        <v>45926</v>
      </c>
      <c r="C4164" s="2" t="s">
        <v>1</v>
      </c>
      <c r="D4164" s="2" t="s">
        <v>1915</v>
      </c>
      <c r="E4164" s="2" t="s">
        <v>1397</v>
      </c>
      <c r="F4164" s="2" t="s">
        <v>2544</v>
      </c>
      <c r="G4164" s="5">
        <v>-1</v>
      </c>
      <c r="H4164" s="5">
        <v>41.5</v>
      </c>
      <c r="I4164" s="5">
        <v>-41.5</v>
      </c>
      <c r="J4164" s="5">
        <v>-157301.91999999998</v>
      </c>
      <c r="K4164" s="5" t="str" cm="1">
        <f t="array" ref="K4164">_xlfn.LET(_xlpm.d,UPPER(TRIM(CLEAN(SUBSTITUTE(F4164,CHAR(160),"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65" spans="2:11" x14ac:dyDescent="0.25">
      <c r="B4165" s="21">
        <v>45926</v>
      </c>
      <c r="C4165" s="2" t="s">
        <v>1</v>
      </c>
      <c r="D4165" s="2" t="s">
        <v>1916</v>
      </c>
      <c r="E4165" s="2" t="s">
        <v>1016</v>
      </c>
      <c r="F4165" s="2" t="s">
        <v>2544</v>
      </c>
      <c r="G4165" s="5">
        <v>-7</v>
      </c>
      <c r="H4165" s="5">
        <v>41.5</v>
      </c>
      <c r="I4165" s="5">
        <v>-290.5</v>
      </c>
      <c r="J4165" s="5">
        <v>-157592.41999999998</v>
      </c>
      <c r="K4165" s="5" t="str" cm="1">
        <f t="array" ref="K4165">_xlfn.LET(_xlpm.d,UPPER(TRIM(CLEAN(SUBSTITUTE(F4165,CHAR(160),"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66" spans="2:11" x14ac:dyDescent="0.25">
      <c r="B4166" s="21">
        <v>45926</v>
      </c>
      <c r="C4166" s="2" t="s">
        <v>1</v>
      </c>
      <c r="D4166" s="2" t="s">
        <v>464</v>
      </c>
      <c r="E4166" s="2" t="s">
        <v>465</v>
      </c>
      <c r="F4166" s="2" t="s">
        <v>2544</v>
      </c>
      <c r="G4166" s="5">
        <v>-4</v>
      </c>
      <c r="H4166" s="5">
        <v>41.5</v>
      </c>
      <c r="I4166" s="5">
        <v>-166</v>
      </c>
      <c r="J4166" s="5">
        <v>-157758.41999999998</v>
      </c>
      <c r="K4166" s="5" t="str" cm="1">
        <f t="array" ref="K4166">_xlfn.LET(_xlpm.d,UPPER(TRIM(CLEAN(SUBSTITUTE(F4166,CHAR(160),"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67" spans="2:11" x14ac:dyDescent="0.25">
      <c r="B4167" s="21">
        <v>45926</v>
      </c>
      <c r="C4167" s="2" t="s">
        <v>1</v>
      </c>
      <c r="D4167" s="2" t="s">
        <v>1113</v>
      </c>
      <c r="E4167" s="2" t="s">
        <v>143</v>
      </c>
      <c r="F4167" s="2" t="s">
        <v>2544</v>
      </c>
      <c r="G4167" s="5">
        <v>-2</v>
      </c>
      <c r="H4167" s="5">
        <v>31.3</v>
      </c>
      <c r="I4167" s="5">
        <v>-62.6</v>
      </c>
      <c r="J4167" s="5">
        <v>-157821.01999999999</v>
      </c>
      <c r="K4167" s="5" t="str" cm="1">
        <f t="array" ref="K4167">_xlfn.LET(_xlpm.d,UPPER(TRIM(CLEAN(SUBSTITUTE(F4167,CHAR(160),"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68" spans="2:11" x14ac:dyDescent="0.25">
      <c r="B4168" s="21">
        <v>45929</v>
      </c>
      <c r="C4168" s="2" t="s">
        <v>1</v>
      </c>
      <c r="D4168" s="2" t="s">
        <v>1926</v>
      </c>
      <c r="E4168" s="2" t="s">
        <v>68</v>
      </c>
      <c r="F4168" s="2" t="s">
        <v>2544</v>
      </c>
      <c r="G4168" s="5">
        <v>-2</v>
      </c>
      <c r="H4168" s="5">
        <v>41.5</v>
      </c>
      <c r="I4168" s="5">
        <v>-83</v>
      </c>
      <c r="J4168" s="5">
        <v>-157904.01999999999</v>
      </c>
      <c r="K4168" s="5" t="str" cm="1">
        <f t="array" ref="K4168">_xlfn.LET(_xlpm.d,UPPER(TRIM(CLEAN(SUBSTITUTE(F4168,CHAR(160),"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69" spans="2:11" x14ac:dyDescent="0.25">
      <c r="B4169" s="21">
        <v>45930</v>
      </c>
      <c r="C4169" s="2" t="s">
        <v>1</v>
      </c>
      <c r="D4169" s="2" t="s">
        <v>1114</v>
      </c>
      <c r="E4169" s="2" t="s">
        <v>829</v>
      </c>
      <c r="F4169" s="2" t="s">
        <v>2544</v>
      </c>
      <c r="G4169" s="5">
        <v>-25</v>
      </c>
      <c r="H4169" s="5">
        <v>41.5</v>
      </c>
      <c r="I4169" s="5">
        <v>-1037.5</v>
      </c>
      <c r="J4169" s="5">
        <v>-158941.51999999999</v>
      </c>
      <c r="K4169" s="5" t="str" cm="1">
        <f t="array" ref="K4169">_xlfn.LET(_xlpm.d,UPPER(TRIM(CLEAN(SUBSTITUTE(F4169,CHAR(160),"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70" spans="2:11" x14ac:dyDescent="0.25">
      <c r="B4170" s="21">
        <v>45930</v>
      </c>
      <c r="C4170" s="2" t="s">
        <v>1</v>
      </c>
      <c r="D4170" s="2" t="s">
        <v>1928</v>
      </c>
      <c r="E4170" s="2" t="s">
        <v>403</v>
      </c>
      <c r="F4170" s="2" t="s">
        <v>2544</v>
      </c>
      <c r="G4170" s="5">
        <v>-2</v>
      </c>
      <c r="H4170" s="5">
        <v>41.5</v>
      </c>
      <c r="I4170" s="5">
        <v>-83</v>
      </c>
      <c r="J4170" s="5">
        <v>-159024.51999999999</v>
      </c>
      <c r="K4170" s="5" t="str" cm="1">
        <f t="array" ref="K4170">_xlfn.LET(_xlpm.d,UPPER(TRIM(CLEAN(SUBSTITUTE(F4170,CHAR(160),"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71" spans="2:11" x14ac:dyDescent="0.25">
      <c r="B4171" s="21">
        <v>45930</v>
      </c>
      <c r="C4171" s="2" t="s">
        <v>1</v>
      </c>
      <c r="D4171" s="2" t="s">
        <v>1116</v>
      </c>
      <c r="E4171" s="2" t="s">
        <v>29</v>
      </c>
      <c r="F4171" s="2" t="s">
        <v>2544</v>
      </c>
      <c r="G4171" s="5">
        <v>-1</v>
      </c>
      <c r="H4171" s="5">
        <v>41.5</v>
      </c>
      <c r="I4171" s="5">
        <v>-41.5</v>
      </c>
      <c r="J4171" s="5">
        <v>-159066.01999999999</v>
      </c>
      <c r="K4171" s="5" t="str" cm="1">
        <f t="array" ref="K4171">_xlfn.LET(_xlpm.d,UPPER(TRIM(CLEAN(SUBSTITUTE(F4171,CHAR(160),"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72" spans="2:11" x14ac:dyDescent="0.25">
      <c r="B4172" s="21">
        <v>45930</v>
      </c>
      <c r="C4172" s="2" t="s">
        <v>1</v>
      </c>
      <c r="D4172" s="2" t="s">
        <v>1117</v>
      </c>
      <c r="E4172" s="2" t="s">
        <v>82</v>
      </c>
      <c r="F4172" s="2" t="s">
        <v>2544</v>
      </c>
      <c r="G4172" s="5">
        <v>-11</v>
      </c>
      <c r="H4172" s="5">
        <v>41.5</v>
      </c>
      <c r="I4172" s="5">
        <v>-456.5</v>
      </c>
      <c r="J4172" s="5">
        <v>-159522.51999999999</v>
      </c>
      <c r="K4172" s="5" t="str" cm="1">
        <f t="array" ref="K4172">_xlfn.LET(_xlpm.d,UPPER(TRIM(CLEAN(SUBSTITUTE(F4172,CHAR(160),"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73" spans="2:11" x14ac:dyDescent="0.25">
      <c r="B4173" s="21">
        <v>45932</v>
      </c>
      <c r="C4173" s="2" t="s">
        <v>1</v>
      </c>
      <c r="D4173" s="2" t="s">
        <v>724</v>
      </c>
      <c r="E4173" s="2" t="s">
        <v>99</v>
      </c>
      <c r="F4173" s="2" t="s">
        <v>2544</v>
      </c>
      <c r="G4173" s="5">
        <v>-1</v>
      </c>
      <c r="H4173" s="5">
        <v>41.5</v>
      </c>
      <c r="I4173" s="5">
        <v>-41.5</v>
      </c>
      <c r="J4173" s="5">
        <v>-159564.01999999999</v>
      </c>
      <c r="K4173" s="5" t="str" cm="1">
        <f t="array" ref="K4173">_xlfn.LET(_xlpm.d,UPPER(TRIM(CLEAN(SUBSTITUTE(F4173,CHAR(160),"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74" spans="2:11" x14ac:dyDescent="0.25">
      <c r="B4174" s="21">
        <v>45933</v>
      </c>
      <c r="C4174" s="2" t="s">
        <v>1</v>
      </c>
      <c r="D4174" s="2" t="s">
        <v>1935</v>
      </c>
      <c r="E4174" s="2" t="s">
        <v>565</v>
      </c>
      <c r="F4174" s="2" t="s">
        <v>2544</v>
      </c>
      <c r="G4174" s="5">
        <v>-4</v>
      </c>
      <c r="H4174" s="5">
        <v>41.5</v>
      </c>
      <c r="I4174" s="5">
        <v>-166</v>
      </c>
      <c r="J4174" s="5">
        <v>-159730.01999999999</v>
      </c>
      <c r="K4174" s="5" t="str" cm="1">
        <f t="array" ref="K4174">_xlfn.LET(_xlpm.d,UPPER(TRIM(CLEAN(SUBSTITUTE(F4174,CHAR(160),"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75" spans="2:11" x14ac:dyDescent="0.25">
      <c r="B4175" s="21">
        <v>45933</v>
      </c>
      <c r="C4175" s="2" t="s">
        <v>1</v>
      </c>
      <c r="D4175" s="2" t="s">
        <v>1936</v>
      </c>
      <c r="E4175" s="2" t="s">
        <v>60</v>
      </c>
      <c r="F4175" s="2" t="s">
        <v>2544</v>
      </c>
      <c r="G4175" s="5">
        <v>-7</v>
      </c>
      <c r="H4175" s="5">
        <v>41.5</v>
      </c>
      <c r="I4175" s="5">
        <v>-290.5</v>
      </c>
      <c r="J4175" s="5">
        <v>-160020.51999999999</v>
      </c>
      <c r="K4175" s="5" t="str" cm="1">
        <f t="array" ref="K4175">_xlfn.LET(_xlpm.d,UPPER(TRIM(CLEAN(SUBSTITUTE(F4175,CHAR(160),"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76" spans="2:11" x14ac:dyDescent="0.25">
      <c r="B4176" s="21">
        <v>45933</v>
      </c>
      <c r="C4176" s="2" t="s">
        <v>1</v>
      </c>
      <c r="D4176" s="2" t="s">
        <v>1939</v>
      </c>
      <c r="E4176" s="2" t="s">
        <v>9</v>
      </c>
      <c r="F4176" s="2" t="s">
        <v>2544</v>
      </c>
      <c r="G4176" s="5">
        <v>-3</v>
      </c>
      <c r="H4176" s="5">
        <v>41.5</v>
      </c>
      <c r="I4176" s="5">
        <v>-124.5</v>
      </c>
      <c r="J4176" s="5">
        <v>-160145.01999999999</v>
      </c>
      <c r="K4176" s="5" t="str" cm="1">
        <f t="array" ref="K4176">_xlfn.LET(_xlpm.d,UPPER(TRIM(CLEAN(SUBSTITUTE(F4176,CHAR(160),"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77" spans="2:11" x14ac:dyDescent="0.25">
      <c r="B4177" s="21">
        <v>45933</v>
      </c>
      <c r="C4177" s="2" t="s">
        <v>1</v>
      </c>
      <c r="D4177" s="2" t="s">
        <v>2617</v>
      </c>
      <c r="E4177" s="2" t="s">
        <v>86</v>
      </c>
      <c r="F4177" s="2" t="s">
        <v>2544</v>
      </c>
      <c r="G4177" s="5">
        <v>-10</v>
      </c>
      <c r="H4177" s="5">
        <v>41.5</v>
      </c>
      <c r="I4177" s="5">
        <v>-415</v>
      </c>
      <c r="J4177" s="5">
        <v>-160560.01999999999</v>
      </c>
      <c r="K4177" s="5" t="str" cm="1">
        <f t="array" ref="K4177">_xlfn.LET(_xlpm.d,UPPER(TRIM(CLEAN(SUBSTITUTE(F4177,CHAR(160),"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78" spans="2:11" x14ac:dyDescent="0.25">
      <c r="B4178" s="21">
        <v>45936</v>
      </c>
      <c r="C4178" s="2" t="s">
        <v>1</v>
      </c>
      <c r="D4178" s="2" t="s">
        <v>1121</v>
      </c>
      <c r="E4178" s="2" t="s">
        <v>465</v>
      </c>
      <c r="F4178" s="2" t="s">
        <v>2544</v>
      </c>
      <c r="G4178" s="5">
        <v>-8</v>
      </c>
      <c r="H4178" s="5">
        <v>41.5</v>
      </c>
      <c r="I4178" s="5">
        <v>-332</v>
      </c>
      <c r="J4178" s="5">
        <v>-160892.01999999999</v>
      </c>
      <c r="K4178" s="5" t="str" cm="1">
        <f t="array" ref="K4178">_xlfn.LET(_xlpm.d,UPPER(TRIM(CLEAN(SUBSTITUTE(F4178,CHAR(160),"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79" spans="2:11" x14ac:dyDescent="0.25">
      <c r="B4179" s="21">
        <v>45937</v>
      </c>
      <c r="C4179" s="2" t="s">
        <v>1</v>
      </c>
      <c r="D4179" s="2" t="s">
        <v>261</v>
      </c>
      <c r="E4179" s="2" t="s">
        <v>35</v>
      </c>
      <c r="F4179" s="2" t="s">
        <v>2544</v>
      </c>
      <c r="G4179" s="5">
        <v>-6</v>
      </c>
      <c r="H4179" s="5">
        <v>41.5</v>
      </c>
      <c r="I4179" s="5">
        <v>-249</v>
      </c>
      <c r="J4179" s="5">
        <v>-161141.01999999999</v>
      </c>
      <c r="K4179" s="5" t="str" cm="1">
        <f t="array" ref="K4179">_xlfn.LET(_xlpm.d,UPPER(TRIM(CLEAN(SUBSTITUTE(F4179,CHAR(160),"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80" spans="2:11" x14ac:dyDescent="0.25">
      <c r="B4180" s="21">
        <v>45937</v>
      </c>
      <c r="C4180" s="2" t="s">
        <v>1</v>
      </c>
      <c r="D4180" s="2" t="s">
        <v>2618</v>
      </c>
      <c r="E4180" s="2" t="s">
        <v>999</v>
      </c>
      <c r="F4180" s="2" t="s">
        <v>2544</v>
      </c>
      <c r="G4180" s="5">
        <v>-10</v>
      </c>
      <c r="H4180" s="5">
        <v>41.5</v>
      </c>
      <c r="I4180" s="5">
        <v>-415</v>
      </c>
      <c r="J4180" s="5">
        <v>-161556.01999999999</v>
      </c>
      <c r="K4180" s="5" t="str" cm="1">
        <f t="array" ref="K4180">_xlfn.LET(_xlpm.d,UPPER(TRIM(CLEAN(SUBSTITUTE(F4180,CHAR(160),"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81" spans="2:11" x14ac:dyDescent="0.25">
      <c r="B4181" s="21">
        <v>45937</v>
      </c>
      <c r="C4181" s="2" t="s">
        <v>1</v>
      </c>
      <c r="D4181" s="2" t="s">
        <v>471</v>
      </c>
      <c r="E4181" s="2" t="s">
        <v>60</v>
      </c>
      <c r="F4181" s="2" t="s">
        <v>2544</v>
      </c>
      <c r="G4181" s="5">
        <v>-22</v>
      </c>
      <c r="H4181" s="5">
        <v>41.5</v>
      </c>
      <c r="I4181" s="5">
        <v>-913</v>
      </c>
      <c r="J4181" s="5">
        <v>-162469.01999999999</v>
      </c>
      <c r="K4181" s="5" t="str" cm="1">
        <f t="array" ref="K4181">_xlfn.LET(_xlpm.d,UPPER(TRIM(CLEAN(SUBSTITUTE(F4181,CHAR(160),"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82" spans="2:11" x14ac:dyDescent="0.25">
      <c r="B4182" s="21">
        <v>45938</v>
      </c>
      <c r="C4182" s="2" t="s">
        <v>1</v>
      </c>
      <c r="D4182" s="2" t="s">
        <v>472</v>
      </c>
      <c r="E4182" s="2" t="s">
        <v>32</v>
      </c>
      <c r="F4182" s="2" t="s">
        <v>2544</v>
      </c>
      <c r="G4182" s="5">
        <v>-22</v>
      </c>
      <c r="H4182" s="5">
        <v>41.5</v>
      </c>
      <c r="I4182" s="5">
        <v>-913</v>
      </c>
      <c r="J4182" s="5">
        <v>-163382.01999999999</v>
      </c>
      <c r="K4182" s="5" t="str" cm="1">
        <f t="array" ref="K4182">_xlfn.LET(_xlpm.d,UPPER(TRIM(CLEAN(SUBSTITUTE(F4182,CHAR(160),"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83" spans="2:11" x14ac:dyDescent="0.25">
      <c r="B4183" s="21">
        <v>45938</v>
      </c>
      <c r="C4183" s="2" t="s">
        <v>1</v>
      </c>
      <c r="D4183" s="2" t="s">
        <v>262</v>
      </c>
      <c r="E4183" s="2" t="s">
        <v>244</v>
      </c>
      <c r="F4183" s="2" t="s">
        <v>2544</v>
      </c>
      <c r="G4183" s="5">
        <v>-6</v>
      </c>
      <c r="H4183" s="5">
        <v>41.5</v>
      </c>
      <c r="I4183" s="5">
        <v>-249</v>
      </c>
      <c r="J4183" s="5">
        <v>-163631.01999999999</v>
      </c>
      <c r="K4183" s="5" t="str" cm="1">
        <f t="array" ref="K4183">_xlfn.LET(_xlpm.d,UPPER(TRIM(CLEAN(SUBSTITUTE(F4183,CHAR(160),"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84" spans="2:11" x14ac:dyDescent="0.25">
      <c r="B4184" s="21">
        <v>45939</v>
      </c>
      <c r="C4184" s="2" t="s">
        <v>1</v>
      </c>
      <c r="D4184" s="2" t="s">
        <v>474</v>
      </c>
      <c r="E4184" s="2" t="s">
        <v>129</v>
      </c>
      <c r="F4184" s="2" t="s">
        <v>2544</v>
      </c>
      <c r="G4184" s="5">
        <v>-1</v>
      </c>
      <c r="H4184" s="5">
        <v>41.5</v>
      </c>
      <c r="I4184" s="5">
        <v>-41.5</v>
      </c>
      <c r="J4184" s="5">
        <v>-163672.51999999999</v>
      </c>
      <c r="K4184" s="5" t="str" cm="1">
        <f t="array" ref="K4184">_xlfn.LET(_xlpm.d,UPPER(TRIM(CLEAN(SUBSTITUTE(F4184,CHAR(160),"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85" spans="2:11" x14ac:dyDescent="0.25">
      <c r="B4185" s="21">
        <v>45939</v>
      </c>
      <c r="C4185" s="2" t="s">
        <v>1</v>
      </c>
      <c r="D4185" s="2" t="s">
        <v>2619</v>
      </c>
      <c r="E4185" s="2" t="s">
        <v>68</v>
      </c>
      <c r="F4185" s="2" t="s">
        <v>2544</v>
      </c>
      <c r="G4185" s="5">
        <v>-3</v>
      </c>
      <c r="H4185" s="5">
        <v>41.5</v>
      </c>
      <c r="I4185" s="5">
        <v>-124.5</v>
      </c>
      <c r="J4185" s="5">
        <v>-163797.01999999999</v>
      </c>
      <c r="K4185" s="5" t="str" cm="1">
        <f t="array" ref="K4185">_xlfn.LET(_xlpm.d,UPPER(TRIM(CLEAN(SUBSTITUTE(F4185,CHAR(160),"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86" spans="2:11" x14ac:dyDescent="0.25">
      <c r="B4186" s="21">
        <v>45939</v>
      </c>
      <c r="C4186" s="2" t="s">
        <v>1</v>
      </c>
      <c r="D4186" s="2" t="s">
        <v>1128</v>
      </c>
      <c r="E4186" s="2" t="s">
        <v>324</v>
      </c>
      <c r="F4186" s="2" t="s">
        <v>2544</v>
      </c>
      <c r="G4186" s="5">
        <v>-2</v>
      </c>
      <c r="H4186" s="5">
        <v>41.5</v>
      </c>
      <c r="I4186" s="5">
        <v>-83</v>
      </c>
      <c r="J4186" s="5">
        <v>-163880.01999999999</v>
      </c>
      <c r="K4186" s="5" t="str" cm="1">
        <f t="array" ref="K4186">_xlfn.LET(_xlpm.d,UPPER(TRIM(CLEAN(SUBSTITUTE(F4186,CHAR(160),"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87" spans="2:11" x14ac:dyDescent="0.25">
      <c r="B4187" s="21">
        <v>45940</v>
      </c>
      <c r="C4187" s="2" t="s">
        <v>1</v>
      </c>
      <c r="D4187" s="2" t="s">
        <v>475</v>
      </c>
      <c r="E4187" s="2" t="s">
        <v>24</v>
      </c>
      <c r="F4187" s="2" t="s">
        <v>2544</v>
      </c>
      <c r="G4187" s="5">
        <v>-3</v>
      </c>
      <c r="H4187" s="5">
        <v>41.5</v>
      </c>
      <c r="I4187" s="5">
        <v>-124.5</v>
      </c>
      <c r="J4187" s="5">
        <v>-164004.51999999999</v>
      </c>
      <c r="K4187" s="5" t="str" cm="1">
        <f t="array" ref="K4187">_xlfn.LET(_xlpm.d,UPPER(TRIM(CLEAN(SUBSTITUTE(F4187,CHAR(160),"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88" spans="2:11" x14ac:dyDescent="0.25">
      <c r="B4188" s="21">
        <v>45940</v>
      </c>
      <c r="C4188" s="2" t="s">
        <v>1</v>
      </c>
      <c r="D4188" s="2" t="s">
        <v>319</v>
      </c>
      <c r="E4188" s="2" t="s">
        <v>143</v>
      </c>
      <c r="F4188" s="2" t="s">
        <v>2543</v>
      </c>
      <c r="G4188" s="5">
        <v>-2</v>
      </c>
      <c r="H4188" s="5">
        <v>31.3</v>
      </c>
      <c r="I4188" s="5">
        <v>-62.6</v>
      </c>
      <c r="J4188" s="5">
        <v>-164067.12</v>
      </c>
      <c r="K4188" s="5" t="str" cm="1">
        <f t="array" ref="K4188">_xlfn.LET(_xlpm.d,UPPER(TRIM(CLEAN(SUBSTITUTE(F4188,CHAR(160),"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89" spans="2:11" x14ac:dyDescent="0.25">
      <c r="B4189" s="21">
        <v>45940</v>
      </c>
      <c r="C4189" s="2" t="s">
        <v>1</v>
      </c>
      <c r="D4189" s="2" t="s">
        <v>1949</v>
      </c>
      <c r="E4189" s="2" t="s">
        <v>202</v>
      </c>
      <c r="F4189" s="2" t="s">
        <v>2544</v>
      </c>
      <c r="G4189" s="5">
        <v>-6</v>
      </c>
      <c r="H4189" s="5">
        <v>41.5</v>
      </c>
      <c r="I4189" s="5">
        <v>-249</v>
      </c>
      <c r="J4189" s="5">
        <v>-164316.12</v>
      </c>
      <c r="K4189" s="5" t="str" cm="1">
        <f t="array" ref="K4189">_xlfn.LET(_xlpm.d,UPPER(TRIM(CLEAN(SUBSTITUTE(F4189,CHAR(160),"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90" spans="2:11" x14ac:dyDescent="0.25">
      <c r="B4190" s="21">
        <v>45944</v>
      </c>
      <c r="C4190" s="2" t="s">
        <v>1</v>
      </c>
      <c r="D4190" s="2" t="s">
        <v>1956</v>
      </c>
      <c r="E4190" s="2" t="s">
        <v>32</v>
      </c>
      <c r="F4190" s="2" t="s">
        <v>2544</v>
      </c>
      <c r="G4190" s="5">
        <v>-2</v>
      </c>
      <c r="H4190" s="5">
        <v>41.5</v>
      </c>
      <c r="I4190" s="5">
        <v>-83</v>
      </c>
      <c r="J4190" s="5">
        <v>-164399.12</v>
      </c>
      <c r="K4190" s="5" t="str" cm="1">
        <f t="array" ref="K4190">_xlfn.LET(_xlpm.d,UPPER(TRIM(CLEAN(SUBSTITUTE(F4190,CHAR(160),"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91" spans="2:11" x14ac:dyDescent="0.25">
      <c r="B4191" s="21">
        <v>45944</v>
      </c>
      <c r="C4191" s="2" t="s">
        <v>1</v>
      </c>
      <c r="D4191" s="2" t="s">
        <v>1959</v>
      </c>
      <c r="E4191" s="2" t="s">
        <v>29</v>
      </c>
      <c r="F4191" s="2" t="s">
        <v>2544</v>
      </c>
      <c r="G4191" s="5">
        <v>-15</v>
      </c>
      <c r="H4191" s="5">
        <v>41.5</v>
      </c>
      <c r="I4191" s="5">
        <v>-622.5</v>
      </c>
      <c r="J4191" s="5">
        <v>-165021.62</v>
      </c>
      <c r="K4191" s="5" t="str" cm="1">
        <f t="array" ref="K4191">_xlfn.LET(_xlpm.d,UPPER(TRIM(CLEAN(SUBSTITUTE(F4191,CHAR(160),"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92" spans="2:11" x14ac:dyDescent="0.25">
      <c r="B4192" s="21">
        <v>45944</v>
      </c>
      <c r="C4192" s="2" t="s">
        <v>1</v>
      </c>
      <c r="D4192" s="2" t="s">
        <v>540</v>
      </c>
      <c r="E4192" s="2" t="s">
        <v>403</v>
      </c>
      <c r="F4192" s="2" t="s">
        <v>2543</v>
      </c>
      <c r="G4192" s="5">
        <v>-2</v>
      </c>
      <c r="H4192" s="5">
        <v>41.5</v>
      </c>
      <c r="I4192" s="5">
        <v>-83</v>
      </c>
      <c r="J4192" s="5">
        <v>-165104.62</v>
      </c>
      <c r="K4192" s="5" t="str" cm="1">
        <f t="array" ref="K4192">_xlfn.LET(_xlpm.d,UPPER(TRIM(CLEAN(SUBSTITUTE(F4192,CHAR(160),"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93" spans="2:11" x14ac:dyDescent="0.25">
      <c r="B4193" s="21">
        <v>45946</v>
      </c>
      <c r="C4193" s="2" t="s">
        <v>1</v>
      </c>
      <c r="D4193" s="2" t="s">
        <v>1963</v>
      </c>
      <c r="E4193" s="2" t="s">
        <v>324</v>
      </c>
      <c r="F4193" s="2" t="s">
        <v>2543</v>
      </c>
      <c r="G4193" s="5">
        <v>-2</v>
      </c>
      <c r="H4193" s="5">
        <v>41.5</v>
      </c>
      <c r="I4193" s="5">
        <v>-83</v>
      </c>
      <c r="J4193" s="5">
        <v>-165187.62</v>
      </c>
      <c r="K4193" s="5" t="str" cm="1">
        <f t="array" ref="K4193">_xlfn.LET(_xlpm.d,UPPER(TRIM(CLEAN(SUBSTITUTE(F4193,CHAR(160),"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94" spans="2:11" x14ac:dyDescent="0.25">
      <c r="B4194" s="21">
        <v>45947</v>
      </c>
      <c r="C4194" s="2" t="s">
        <v>1</v>
      </c>
      <c r="D4194" s="2" t="s">
        <v>1967</v>
      </c>
      <c r="E4194" s="2" t="s">
        <v>72</v>
      </c>
      <c r="F4194" s="2" t="s">
        <v>2543</v>
      </c>
      <c r="G4194" s="5">
        <v>-2</v>
      </c>
      <c r="H4194" s="5">
        <v>41.5</v>
      </c>
      <c r="I4194" s="5">
        <v>-83</v>
      </c>
      <c r="J4194" s="5">
        <v>-165270.62</v>
      </c>
      <c r="K4194" s="5" t="str" cm="1">
        <f t="array" ref="K4194">_xlfn.LET(_xlpm.d,UPPER(TRIM(CLEAN(SUBSTITUTE(F4194,CHAR(160),"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95" spans="2:11" x14ac:dyDescent="0.25">
      <c r="B4195" s="21">
        <v>45947</v>
      </c>
      <c r="C4195" s="2" t="s">
        <v>1</v>
      </c>
      <c r="D4195" s="2" t="s">
        <v>1343</v>
      </c>
      <c r="E4195" s="2" t="s">
        <v>24</v>
      </c>
      <c r="F4195" s="2" t="s">
        <v>2544</v>
      </c>
      <c r="G4195" s="5">
        <v>-10</v>
      </c>
      <c r="H4195" s="5">
        <v>41.5</v>
      </c>
      <c r="I4195" s="5">
        <v>-415</v>
      </c>
      <c r="J4195" s="5">
        <v>-165685.62</v>
      </c>
      <c r="K4195" s="5" t="str" cm="1">
        <f t="array" ref="K4195">_xlfn.LET(_xlpm.d,UPPER(TRIM(CLEAN(SUBSTITUTE(F4195,CHAR(160),"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96" spans="2:11" x14ac:dyDescent="0.25">
      <c r="B4196" s="21">
        <v>45947</v>
      </c>
      <c r="C4196" s="2" t="s">
        <v>1</v>
      </c>
      <c r="D4196" s="2" t="s">
        <v>1135</v>
      </c>
      <c r="E4196" s="2" t="s">
        <v>82</v>
      </c>
      <c r="F4196" s="2" t="s">
        <v>2544</v>
      </c>
      <c r="G4196" s="5">
        <v>-10</v>
      </c>
      <c r="H4196" s="5">
        <v>41.5</v>
      </c>
      <c r="I4196" s="5">
        <v>-415</v>
      </c>
      <c r="J4196" s="5">
        <v>-166100.62</v>
      </c>
      <c r="K4196" s="5" t="str" cm="1">
        <f t="array" ref="K4196">_xlfn.LET(_xlpm.d,UPPER(TRIM(CLEAN(SUBSTITUTE(F4196,CHAR(160),"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97" spans="2:11" x14ac:dyDescent="0.25">
      <c r="B4197" s="21">
        <v>45947</v>
      </c>
      <c r="C4197" s="2" t="s">
        <v>1</v>
      </c>
      <c r="D4197" s="2" t="s">
        <v>1970</v>
      </c>
      <c r="E4197" s="2" t="s">
        <v>1397</v>
      </c>
      <c r="F4197" s="2" t="s">
        <v>2543</v>
      </c>
      <c r="G4197" s="5">
        <v>-8</v>
      </c>
      <c r="H4197" s="5">
        <v>41.5</v>
      </c>
      <c r="I4197" s="5">
        <v>-332</v>
      </c>
      <c r="J4197" s="5">
        <v>-166432.62</v>
      </c>
      <c r="K4197" s="5" t="str" cm="1">
        <f t="array" ref="K4197">_xlfn.LET(_xlpm.d,UPPER(TRIM(CLEAN(SUBSTITUTE(F4197,CHAR(160),"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98" spans="2:11" x14ac:dyDescent="0.25">
      <c r="B4198" s="21">
        <v>45947</v>
      </c>
      <c r="C4198" s="2" t="s">
        <v>1</v>
      </c>
      <c r="D4198" s="2" t="s">
        <v>1971</v>
      </c>
      <c r="E4198" s="2" t="s">
        <v>1016</v>
      </c>
      <c r="F4198" s="2" t="s">
        <v>2544</v>
      </c>
      <c r="G4198" s="5">
        <v>-6</v>
      </c>
      <c r="H4198" s="5">
        <v>41.5</v>
      </c>
      <c r="I4198" s="5">
        <v>-249</v>
      </c>
      <c r="J4198" s="5">
        <v>-166681.62</v>
      </c>
      <c r="K4198" s="5" t="str" cm="1">
        <f t="array" ref="K4198">_xlfn.LET(_xlpm.d,UPPER(TRIM(CLEAN(SUBSTITUTE(F4198,CHAR(160),"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199" spans="2:11" x14ac:dyDescent="0.25">
      <c r="B4199" s="21">
        <v>45947</v>
      </c>
      <c r="C4199" s="2" t="s">
        <v>1</v>
      </c>
      <c r="D4199" s="2" t="s">
        <v>1136</v>
      </c>
      <c r="E4199" s="2" t="s">
        <v>829</v>
      </c>
      <c r="F4199" s="2" t="s">
        <v>2544</v>
      </c>
      <c r="G4199" s="5">
        <v>-14</v>
      </c>
      <c r="H4199" s="5">
        <v>41.5</v>
      </c>
      <c r="I4199" s="5">
        <v>-581</v>
      </c>
      <c r="J4199" s="5">
        <v>-167262.62</v>
      </c>
      <c r="K4199" s="5" t="str" cm="1">
        <f t="array" ref="K4199">_xlfn.LET(_xlpm.d,UPPER(TRIM(CLEAN(SUBSTITUTE(F4199,CHAR(160),"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00" spans="2:11" x14ac:dyDescent="0.25">
      <c r="B4200" s="21">
        <v>45947</v>
      </c>
      <c r="C4200" s="2" t="s">
        <v>1</v>
      </c>
      <c r="D4200" s="2" t="s">
        <v>1378</v>
      </c>
      <c r="E4200" s="2" t="s">
        <v>321</v>
      </c>
      <c r="F4200" s="2" t="s">
        <v>2543</v>
      </c>
      <c r="G4200" s="5">
        <v>-1</v>
      </c>
      <c r="H4200" s="5">
        <v>41.5</v>
      </c>
      <c r="I4200" s="5">
        <v>-41.5</v>
      </c>
      <c r="J4200" s="5">
        <v>-167304.12</v>
      </c>
      <c r="K4200" s="5" t="str" cm="1">
        <f t="array" ref="K4200">_xlfn.LET(_xlpm.d,UPPER(TRIM(CLEAN(SUBSTITUTE(F4200,CHAR(160),"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01" spans="2:11" x14ac:dyDescent="0.25">
      <c r="B4201" s="21">
        <v>45951</v>
      </c>
      <c r="C4201" s="2" t="s">
        <v>1</v>
      </c>
      <c r="D4201" s="2" t="s">
        <v>1137</v>
      </c>
      <c r="E4201" s="2" t="s">
        <v>403</v>
      </c>
      <c r="F4201" s="2" t="s">
        <v>2544</v>
      </c>
      <c r="G4201" s="5">
        <v>-8</v>
      </c>
      <c r="H4201" s="5">
        <v>41.5</v>
      </c>
      <c r="I4201" s="5">
        <v>-332</v>
      </c>
      <c r="J4201" s="5">
        <v>-167636.12</v>
      </c>
      <c r="K4201" s="5" t="str" cm="1">
        <f t="array" ref="K4201">_xlfn.LET(_xlpm.d,UPPER(TRIM(CLEAN(SUBSTITUTE(F4201,CHAR(160),"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02" spans="2:11" x14ac:dyDescent="0.25">
      <c r="B4202" s="21">
        <v>45951</v>
      </c>
      <c r="C4202" s="2" t="s">
        <v>1</v>
      </c>
      <c r="D4202" s="2" t="s">
        <v>1978</v>
      </c>
      <c r="E4202" s="2" t="s">
        <v>49</v>
      </c>
      <c r="F4202" s="2" t="s">
        <v>2544</v>
      </c>
      <c r="G4202" s="5">
        <v>-2</v>
      </c>
      <c r="H4202" s="5">
        <v>41.5</v>
      </c>
      <c r="I4202" s="5">
        <v>-83</v>
      </c>
      <c r="J4202" s="5">
        <v>-167719.12</v>
      </c>
      <c r="K4202" s="5" t="str" cm="1">
        <f t="array" ref="K4202">_xlfn.LET(_xlpm.d,UPPER(TRIM(CLEAN(SUBSTITUTE(F4202,CHAR(160),"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03" spans="2:11" x14ac:dyDescent="0.25">
      <c r="B4203" s="21">
        <v>45952</v>
      </c>
      <c r="C4203" s="2" t="s">
        <v>1</v>
      </c>
      <c r="D4203" s="2" t="s">
        <v>744</v>
      </c>
      <c r="E4203" s="2" t="s">
        <v>129</v>
      </c>
      <c r="F4203" s="2" t="s">
        <v>2544</v>
      </c>
      <c r="G4203" s="5">
        <v>-1</v>
      </c>
      <c r="H4203" s="5">
        <v>41.5</v>
      </c>
      <c r="I4203" s="5">
        <v>-41.5</v>
      </c>
      <c r="J4203" s="5">
        <v>-167760.62</v>
      </c>
      <c r="K4203" s="5" t="str" cm="1">
        <f t="array" ref="K4203">_xlfn.LET(_xlpm.d,UPPER(TRIM(CLEAN(SUBSTITUTE(F4203,CHAR(160),"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04" spans="2:11" x14ac:dyDescent="0.25">
      <c r="B4204" s="21">
        <v>45953</v>
      </c>
      <c r="C4204" s="2" t="s">
        <v>1</v>
      </c>
      <c r="D4204" s="2" t="s">
        <v>323</v>
      </c>
      <c r="E4204" s="2" t="s">
        <v>324</v>
      </c>
      <c r="F4204" s="2" t="s">
        <v>2543</v>
      </c>
      <c r="G4204" s="5">
        <v>-1</v>
      </c>
      <c r="H4204" s="5">
        <v>41.5</v>
      </c>
      <c r="I4204" s="5">
        <v>-41.5</v>
      </c>
      <c r="J4204" s="5">
        <v>-167802.12</v>
      </c>
      <c r="K4204" s="5" t="str" cm="1">
        <f t="array" ref="K4204">_xlfn.LET(_xlpm.d,UPPER(TRIM(CLEAN(SUBSTITUTE(F4204,CHAR(160),"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05" spans="2:11" x14ac:dyDescent="0.25">
      <c r="B4205" s="21">
        <v>45953</v>
      </c>
      <c r="C4205" s="2" t="s">
        <v>1</v>
      </c>
      <c r="D4205" s="2" t="s">
        <v>1979</v>
      </c>
      <c r="E4205" s="2" t="s">
        <v>74</v>
      </c>
      <c r="F4205" s="2" t="s">
        <v>2543</v>
      </c>
      <c r="G4205" s="5">
        <v>-20</v>
      </c>
      <c r="H4205" s="5">
        <v>41.5</v>
      </c>
      <c r="I4205" s="5">
        <v>-830</v>
      </c>
      <c r="J4205" s="5">
        <v>-168632.12</v>
      </c>
      <c r="K4205" s="5" t="str" cm="1">
        <f t="array" ref="K4205">_xlfn.LET(_xlpm.d,UPPER(TRIM(CLEAN(SUBSTITUTE(F4205,CHAR(160),"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06" spans="2:11" x14ac:dyDescent="0.25">
      <c r="B4206" s="21">
        <v>45953</v>
      </c>
      <c r="C4206" s="2" t="s">
        <v>1</v>
      </c>
      <c r="D4206" s="2" t="s">
        <v>1980</v>
      </c>
      <c r="E4206" s="2" t="s">
        <v>163</v>
      </c>
      <c r="F4206" s="2" t="s">
        <v>2544</v>
      </c>
      <c r="G4206" s="5">
        <v>-2</v>
      </c>
      <c r="H4206" s="5">
        <v>41.5</v>
      </c>
      <c r="I4206" s="5">
        <v>-83</v>
      </c>
      <c r="J4206" s="5">
        <v>-168715.12</v>
      </c>
      <c r="K4206" s="5" t="str" cm="1">
        <f t="array" ref="K4206">_xlfn.LET(_xlpm.d,UPPER(TRIM(CLEAN(SUBSTITUTE(F4206,CHAR(160),"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07" spans="2:11" x14ac:dyDescent="0.25">
      <c r="B4207" s="21">
        <v>45954</v>
      </c>
      <c r="C4207" s="2" t="s">
        <v>1</v>
      </c>
      <c r="D4207" s="2" t="s">
        <v>2620</v>
      </c>
      <c r="E4207" s="2" t="s">
        <v>1130</v>
      </c>
      <c r="F4207" s="2" t="s">
        <v>2544</v>
      </c>
      <c r="G4207" s="5">
        <v>-11</v>
      </c>
      <c r="H4207" s="5">
        <v>41.5</v>
      </c>
      <c r="I4207" s="5">
        <v>-456.5</v>
      </c>
      <c r="J4207" s="5">
        <v>-169171.62</v>
      </c>
      <c r="K4207" s="5" t="str" cm="1">
        <f t="array" ref="K4207">_xlfn.LET(_xlpm.d,UPPER(TRIM(CLEAN(SUBSTITUTE(F4207,CHAR(160),"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08" spans="2:11" x14ac:dyDescent="0.25">
      <c r="B4208" s="21">
        <v>45954</v>
      </c>
      <c r="C4208" s="2" t="s">
        <v>1</v>
      </c>
      <c r="D4208" s="2" t="s">
        <v>481</v>
      </c>
      <c r="E4208" s="2" t="s">
        <v>62</v>
      </c>
      <c r="F4208" s="2" t="s">
        <v>2544</v>
      </c>
      <c r="G4208" s="5">
        <v>-16</v>
      </c>
      <c r="H4208" s="5">
        <v>41.5</v>
      </c>
      <c r="I4208" s="5">
        <v>-664</v>
      </c>
      <c r="J4208" s="5">
        <v>-169835.62</v>
      </c>
      <c r="K4208" s="5" t="str" cm="1">
        <f t="array" ref="K4208">_xlfn.LET(_xlpm.d,UPPER(TRIM(CLEAN(SUBSTITUTE(F4208,CHAR(160),"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09" spans="2:11" x14ac:dyDescent="0.25">
      <c r="B4209" s="21">
        <v>45954</v>
      </c>
      <c r="C4209" s="2" t="s">
        <v>1</v>
      </c>
      <c r="D4209" s="2" t="s">
        <v>1143</v>
      </c>
      <c r="E4209" s="2" t="s">
        <v>60</v>
      </c>
      <c r="F4209" s="2" t="s">
        <v>2544</v>
      </c>
      <c r="G4209" s="5">
        <v>-1</v>
      </c>
      <c r="H4209" s="5">
        <v>41.5</v>
      </c>
      <c r="I4209" s="5">
        <v>-41.5</v>
      </c>
      <c r="J4209" s="5">
        <v>-169877.12</v>
      </c>
      <c r="K4209" s="5" t="str" cm="1">
        <f t="array" ref="K4209">_xlfn.LET(_xlpm.d,UPPER(TRIM(CLEAN(SUBSTITUTE(F4209,CHAR(160),"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10" spans="2:11" x14ac:dyDescent="0.25">
      <c r="B4210" s="21">
        <v>45954</v>
      </c>
      <c r="C4210" s="2" t="s">
        <v>1</v>
      </c>
      <c r="D4210" s="2" t="s">
        <v>2365</v>
      </c>
      <c r="E4210" s="2" t="s">
        <v>143</v>
      </c>
      <c r="F4210" s="2" t="s">
        <v>2543</v>
      </c>
      <c r="G4210" s="5">
        <v>-1</v>
      </c>
      <c r="H4210" s="5">
        <v>31.3</v>
      </c>
      <c r="I4210" s="5">
        <v>-31.3</v>
      </c>
      <c r="J4210" s="5">
        <v>-169908.41999999998</v>
      </c>
      <c r="K4210" s="5" t="str" cm="1">
        <f t="array" ref="K4210">_xlfn.LET(_xlpm.d,UPPER(TRIM(CLEAN(SUBSTITUTE(F4210,CHAR(160),"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11" spans="2:11" x14ac:dyDescent="0.25">
      <c r="B4211" s="21">
        <v>45954</v>
      </c>
      <c r="C4211" s="2" t="s">
        <v>1</v>
      </c>
      <c r="D4211" s="2" t="s">
        <v>1144</v>
      </c>
      <c r="E4211" s="2" t="s">
        <v>202</v>
      </c>
      <c r="F4211" s="2" t="s">
        <v>2544</v>
      </c>
      <c r="G4211" s="5">
        <v>-25</v>
      </c>
      <c r="H4211" s="5">
        <v>41.5</v>
      </c>
      <c r="I4211" s="5">
        <v>-1037.5</v>
      </c>
      <c r="J4211" s="5">
        <v>-170945.91999999998</v>
      </c>
      <c r="K4211" s="5" t="str" cm="1">
        <f t="array" ref="K4211">_xlfn.LET(_xlpm.d,UPPER(TRIM(CLEAN(SUBSTITUTE(F4211,CHAR(160),"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12" spans="2:11" x14ac:dyDescent="0.25">
      <c r="B4212" s="21">
        <v>45957</v>
      </c>
      <c r="C4212" s="2" t="s">
        <v>1</v>
      </c>
      <c r="D4212" s="2" t="s">
        <v>1146</v>
      </c>
      <c r="E4212" s="2" t="s">
        <v>465</v>
      </c>
      <c r="F4212" s="2" t="s">
        <v>2544</v>
      </c>
      <c r="G4212" s="5">
        <v>-3</v>
      </c>
      <c r="H4212" s="5">
        <v>41.5</v>
      </c>
      <c r="I4212" s="5">
        <v>-124.5</v>
      </c>
      <c r="J4212" s="5">
        <v>-171070.41999999998</v>
      </c>
      <c r="K4212" s="5" t="str" cm="1">
        <f t="array" ref="K4212">_xlfn.LET(_xlpm.d,UPPER(TRIM(CLEAN(SUBSTITUTE(F4212,CHAR(160),"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13" spans="2:11" x14ac:dyDescent="0.25">
      <c r="B4213" s="21">
        <v>45958</v>
      </c>
      <c r="C4213" s="2" t="s">
        <v>1</v>
      </c>
      <c r="D4213" s="2" t="s">
        <v>266</v>
      </c>
      <c r="E4213" s="2" t="s">
        <v>159</v>
      </c>
      <c r="F4213" s="2" t="s">
        <v>2544</v>
      </c>
      <c r="G4213" s="5">
        <v>-6</v>
      </c>
      <c r="H4213" s="5">
        <v>41.5</v>
      </c>
      <c r="I4213" s="5">
        <v>-249</v>
      </c>
      <c r="J4213" s="5">
        <v>-171319.41999999998</v>
      </c>
      <c r="K4213" s="5" t="str" cm="1">
        <f t="array" ref="K4213">_xlfn.LET(_xlpm.d,UPPER(TRIM(CLEAN(SUBSTITUTE(F4213,CHAR(160),"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14" spans="2:11" x14ac:dyDescent="0.25">
      <c r="B4214" s="21">
        <v>45958</v>
      </c>
      <c r="C4214" s="2" t="s">
        <v>1</v>
      </c>
      <c r="D4214" s="2" t="s">
        <v>1992</v>
      </c>
      <c r="E4214" s="2" t="s">
        <v>89</v>
      </c>
      <c r="F4214" s="2" t="s">
        <v>2544</v>
      </c>
      <c r="G4214" s="5">
        <v>-10</v>
      </c>
      <c r="H4214" s="5">
        <v>41.5</v>
      </c>
      <c r="I4214" s="5">
        <v>-415</v>
      </c>
      <c r="J4214" s="5">
        <v>-171734.41999999998</v>
      </c>
      <c r="K4214" s="5" t="str" cm="1">
        <f t="array" ref="K4214">_xlfn.LET(_xlpm.d,UPPER(TRIM(CLEAN(SUBSTITUTE(F4214,CHAR(160),"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15" spans="2:11" x14ac:dyDescent="0.25">
      <c r="B4215" s="21">
        <v>45959</v>
      </c>
      <c r="C4215" s="2" t="s">
        <v>1</v>
      </c>
      <c r="D4215" s="2" t="s">
        <v>745</v>
      </c>
      <c r="E4215" s="2" t="s">
        <v>129</v>
      </c>
      <c r="F4215" s="2" t="s">
        <v>2544</v>
      </c>
      <c r="G4215" s="5">
        <v>-1</v>
      </c>
      <c r="H4215" s="5">
        <v>41.5</v>
      </c>
      <c r="I4215" s="5">
        <v>-41.5</v>
      </c>
      <c r="J4215" s="5">
        <v>-171775.91999999998</v>
      </c>
      <c r="K4215" s="5" t="str" cm="1">
        <f t="array" ref="K4215">_xlfn.LET(_xlpm.d,UPPER(TRIM(CLEAN(SUBSTITUTE(F4215,CHAR(160),"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16" spans="2:11" x14ac:dyDescent="0.25">
      <c r="B4216" s="21">
        <v>45960</v>
      </c>
      <c r="C4216" s="2" t="s">
        <v>1</v>
      </c>
      <c r="D4216" s="2" t="s">
        <v>2621</v>
      </c>
      <c r="E4216" s="2" t="s">
        <v>465</v>
      </c>
      <c r="F4216" s="2" t="s">
        <v>2544</v>
      </c>
      <c r="G4216" s="5">
        <v>-5</v>
      </c>
      <c r="H4216" s="5">
        <v>41.5</v>
      </c>
      <c r="I4216" s="5">
        <v>-207.5</v>
      </c>
      <c r="J4216" s="5">
        <v>-171983.41999999998</v>
      </c>
      <c r="K4216" s="5" t="str" cm="1">
        <f t="array" ref="K4216">_xlfn.LET(_xlpm.d,UPPER(TRIM(CLEAN(SUBSTITUTE(F4216,CHAR(160),"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17" spans="2:11" x14ac:dyDescent="0.25">
      <c r="B4217" s="21">
        <v>45960</v>
      </c>
      <c r="C4217" s="2" t="s">
        <v>1</v>
      </c>
      <c r="D4217" s="2" t="s">
        <v>794</v>
      </c>
      <c r="E4217" s="2" t="s">
        <v>74</v>
      </c>
      <c r="F4217" s="2" t="s">
        <v>2544</v>
      </c>
      <c r="G4217" s="5">
        <v>-2</v>
      </c>
      <c r="H4217" s="5">
        <v>41.5</v>
      </c>
      <c r="I4217" s="5">
        <v>-83</v>
      </c>
      <c r="J4217" s="5">
        <v>-172066.41999999998</v>
      </c>
      <c r="K4217" s="5" t="str" cm="1">
        <f t="array" ref="K4217">_xlfn.LET(_xlpm.d,UPPER(TRIM(CLEAN(SUBSTITUTE(F4217,CHAR(160),"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18" spans="2:11" x14ac:dyDescent="0.25">
      <c r="B4218" s="21">
        <v>45960</v>
      </c>
      <c r="C4218" s="2" t="s">
        <v>1</v>
      </c>
      <c r="D4218" s="2" t="s">
        <v>1996</v>
      </c>
      <c r="E4218" s="2" t="s">
        <v>433</v>
      </c>
      <c r="F4218" s="2" t="s">
        <v>2544</v>
      </c>
      <c r="G4218" s="5">
        <v>-1</v>
      </c>
      <c r="H4218" s="5">
        <v>41.5</v>
      </c>
      <c r="I4218" s="5">
        <v>-41.5</v>
      </c>
      <c r="J4218" s="5">
        <v>-172107.91999999998</v>
      </c>
      <c r="K4218" s="5" t="str" cm="1">
        <f t="array" ref="K4218">_xlfn.LET(_xlpm.d,UPPER(TRIM(CLEAN(SUBSTITUTE(F4218,CHAR(160),"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19" spans="2:11" x14ac:dyDescent="0.25">
      <c r="B4219" s="21">
        <v>45960</v>
      </c>
      <c r="C4219" s="2" t="s">
        <v>1</v>
      </c>
      <c r="D4219" s="2" t="s">
        <v>1997</v>
      </c>
      <c r="E4219" s="2" t="s">
        <v>99</v>
      </c>
      <c r="F4219" s="2" t="s">
        <v>2544</v>
      </c>
      <c r="G4219" s="5">
        <v>-1</v>
      </c>
      <c r="H4219" s="5">
        <v>41.5</v>
      </c>
      <c r="I4219" s="5">
        <v>-41.5</v>
      </c>
      <c r="J4219" s="5">
        <v>-172149.41999999998</v>
      </c>
      <c r="K4219" s="5" t="str" cm="1">
        <f t="array" ref="K4219">_xlfn.LET(_xlpm.d,UPPER(TRIM(CLEAN(SUBSTITUTE(F4219,CHAR(160),"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20" spans="2:11" x14ac:dyDescent="0.25">
      <c r="B4220" s="21">
        <v>45961</v>
      </c>
      <c r="C4220" s="2" t="s">
        <v>1</v>
      </c>
      <c r="D4220" s="2" t="s">
        <v>1999</v>
      </c>
      <c r="E4220" s="2" t="s">
        <v>163</v>
      </c>
      <c r="F4220" s="2" t="s">
        <v>2544</v>
      </c>
      <c r="G4220" s="5">
        <v>-16</v>
      </c>
      <c r="H4220" s="5">
        <v>41.5</v>
      </c>
      <c r="I4220" s="5">
        <v>-664</v>
      </c>
      <c r="J4220" s="5">
        <v>-172813.41999999998</v>
      </c>
      <c r="K4220" s="5" t="str" cm="1">
        <f t="array" ref="K4220">_xlfn.LET(_xlpm.d,UPPER(TRIM(CLEAN(SUBSTITUTE(F4220,CHAR(160),"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21" spans="2:11" x14ac:dyDescent="0.25">
      <c r="B4221" s="21">
        <v>45961</v>
      </c>
      <c r="C4221" s="2" t="s">
        <v>1</v>
      </c>
      <c r="D4221" s="2" t="s">
        <v>1157</v>
      </c>
      <c r="E4221" s="2" t="s">
        <v>143</v>
      </c>
      <c r="F4221" s="2" t="s">
        <v>2543</v>
      </c>
      <c r="G4221" s="5">
        <v>-3</v>
      </c>
      <c r="H4221" s="5">
        <v>31.3</v>
      </c>
      <c r="I4221" s="5">
        <v>-93.9</v>
      </c>
      <c r="J4221" s="5">
        <v>-172907.31999999998</v>
      </c>
      <c r="K4221" s="5" t="str" cm="1">
        <f t="array" ref="K4221">_xlfn.LET(_xlpm.d,UPPER(TRIM(CLEAN(SUBSTITUTE(F4221,CHAR(160),"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22" spans="2:11" x14ac:dyDescent="0.25">
      <c r="B4222" s="21">
        <v>45964</v>
      </c>
      <c r="C4222" s="2" t="s">
        <v>1</v>
      </c>
      <c r="D4222" s="2" t="s">
        <v>2002</v>
      </c>
      <c r="E4222" s="2" t="s">
        <v>791</v>
      </c>
      <c r="F4222" s="2" t="s">
        <v>2544</v>
      </c>
      <c r="G4222" s="5">
        <v>-1</v>
      </c>
      <c r="H4222" s="5">
        <v>41.5</v>
      </c>
      <c r="I4222" s="5">
        <v>-41.5</v>
      </c>
      <c r="J4222" s="5">
        <v>-172948.81999999998</v>
      </c>
      <c r="K4222" s="5" t="str" cm="1">
        <f t="array" ref="K4222">_xlfn.LET(_xlpm.d,UPPER(TRIM(CLEAN(SUBSTITUTE(F4222,CHAR(160),"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23" spans="2:11" x14ac:dyDescent="0.25">
      <c r="B4223" s="21">
        <v>45964</v>
      </c>
      <c r="C4223" s="2" t="s">
        <v>1</v>
      </c>
      <c r="D4223" s="2" t="s">
        <v>2003</v>
      </c>
      <c r="E4223" s="2" t="s">
        <v>465</v>
      </c>
      <c r="F4223" s="2" t="s">
        <v>2544</v>
      </c>
      <c r="G4223" s="5">
        <v>-3</v>
      </c>
      <c r="H4223" s="5">
        <v>41.5</v>
      </c>
      <c r="I4223" s="5">
        <v>-124.5</v>
      </c>
      <c r="J4223" s="5">
        <v>-173073.31999999998</v>
      </c>
      <c r="K4223" s="5" t="str" cm="1">
        <f t="array" ref="K4223">_xlfn.LET(_xlpm.d,UPPER(TRIM(CLEAN(SUBSTITUTE(F4223,CHAR(160),"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24" spans="2:11" x14ac:dyDescent="0.25">
      <c r="B4224" s="21">
        <v>45965</v>
      </c>
      <c r="C4224" s="2" t="s">
        <v>1</v>
      </c>
      <c r="D4224" s="2" t="s">
        <v>2622</v>
      </c>
      <c r="E4224" s="2" t="s">
        <v>324</v>
      </c>
      <c r="F4224" s="2" t="s">
        <v>2543</v>
      </c>
      <c r="G4224" s="5">
        <v>-3</v>
      </c>
      <c r="H4224" s="5">
        <v>41.5</v>
      </c>
      <c r="I4224" s="5">
        <v>-124.5</v>
      </c>
      <c r="J4224" s="5">
        <v>-173197.81999999998</v>
      </c>
      <c r="K4224" s="5" t="str" cm="1">
        <f t="array" ref="K4224">_xlfn.LET(_xlpm.d,UPPER(TRIM(CLEAN(SUBSTITUTE(F4224,CHAR(160),"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25" spans="2:11" x14ac:dyDescent="0.25">
      <c r="B4225" s="21">
        <v>45965</v>
      </c>
      <c r="C4225" s="2" t="s">
        <v>1</v>
      </c>
      <c r="D4225" s="2" t="s">
        <v>2623</v>
      </c>
      <c r="E4225" s="2" t="s">
        <v>72</v>
      </c>
      <c r="F4225" s="2" t="s">
        <v>2544</v>
      </c>
      <c r="G4225" s="5">
        <v>-1</v>
      </c>
      <c r="H4225" s="5">
        <v>41.5</v>
      </c>
      <c r="I4225" s="5">
        <v>-41.5</v>
      </c>
      <c r="J4225" s="5">
        <v>-173239.31999999998</v>
      </c>
      <c r="K4225" s="5" t="str" cm="1">
        <f t="array" ref="K4225">_xlfn.LET(_xlpm.d,UPPER(TRIM(CLEAN(SUBSTITUTE(F4225,CHAR(160),"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26" spans="2:11" x14ac:dyDescent="0.25">
      <c r="B4226" s="21">
        <v>45965</v>
      </c>
      <c r="C4226" s="2" t="s">
        <v>1</v>
      </c>
      <c r="D4226" s="2" t="s">
        <v>269</v>
      </c>
      <c r="E4226" s="2" t="s">
        <v>29</v>
      </c>
      <c r="F4226" s="2" t="s">
        <v>2544</v>
      </c>
      <c r="G4226" s="5">
        <v>-18</v>
      </c>
      <c r="H4226" s="5">
        <v>41.5</v>
      </c>
      <c r="I4226" s="5">
        <v>-747</v>
      </c>
      <c r="J4226" s="5">
        <v>-173986.31999999998</v>
      </c>
      <c r="K4226" s="5" t="str" cm="1">
        <f t="array" ref="K4226">_xlfn.LET(_xlpm.d,UPPER(TRIM(CLEAN(SUBSTITUTE(F4226,CHAR(160),"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27" spans="2:11" x14ac:dyDescent="0.25">
      <c r="B4227" s="21">
        <v>45965</v>
      </c>
      <c r="C4227" s="2" t="s">
        <v>1</v>
      </c>
      <c r="D4227" s="2" t="s">
        <v>2490</v>
      </c>
      <c r="E4227" s="2" t="s">
        <v>92</v>
      </c>
      <c r="F4227" s="2" t="s">
        <v>2544</v>
      </c>
      <c r="G4227" s="5">
        <v>-4</v>
      </c>
      <c r="H4227" s="5">
        <v>41.5</v>
      </c>
      <c r="I4227" s="5">
        <v>-166</v>
      </c>
      <c r="J4227" s="5">
        <v>-174152.31999999998</v>
      </c>
      <c r="K4227" s="5" t="str" cm="1">
        <f t="array" ref="K4227">_xlfn.LET(_xlpm.d,UPPER(TRIM(CLEAN(SUBSTITUTE(F4227,CHAR(160),"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28" spans="2:11" x14ac:dyDescent="0.25">
      <c r="B4228" s="21">
        <v>45965</v>
      </c>
      <c r="C4228" s="2" t="s">
        <v>1</v>
      </c>
      <c r="D4228" s="2" t="s">
        <v>1345</v>
      </c>
      <c r="E4228" s="2" t="s">
        <v>32</v>
      </c>
      <c r="F4228" s="2" t="s">
        <v>2544</v>
      </c>
      <c r="G4228" s="5">
        <v>-1</v>
      </c>
      <c r="H4228" s="5">
        <v>41.5</v>
      </c>
      <c r="I4228" s="5">
        <v>-41.5</v>
      </c>
      <c r="J4228" s="5">
        <v>-174193.81999999998</v>
      </c>
      <c r="K4228" s="5" t="str" cm="1">
        <f t="array" ref="K4228">_xlfn.LET(_xlpm.d,UPPER(TRIM(CLEAN(SUBSTITUTE(F4228,CHAR(160),"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29" spans="2:11" x14ac:dyDescent="0.25">
      <c r="B4229" s="21">
        <v>45966</v>
      </c>
      <c r="C4229" s="2" t="s">
        <v>1</v>
      </c>
      <c r="D4229" s="2" t="s">
        <v>2008</v>
      </c>
      <c r="E4229" s="2" t="s">
        <v>238</v>
      </c>
      <c r="F4229" s="2" t="s">
        <v>2543</v>
      </c>
      <c r="G4229" s="5">
        <v>-8</v>
      </c>
      <c r="H4229" s="5">
        <v>41.5</v>
      </c>
      <c r="I4229" s="5">
        <v>-332</v>
      </c>
      <c r="J4229" s="5">
        <v>-174525.81999999998</v>
      </c>
      <c r="K4229" s="5" t="str" cm="1">
        <f t="array" ref="K4229">_xlfn.LET(_xlpm.d,UPPER(TRIM(CLEAN(SUBSTITUTE(F4229,CHAR(160),"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30" spans="2:11" x14ac:dyDescent="0.25">
      <c r="B4230" s="21">
        <v>45966</v>
      </c>
      <c r="C4230" s="2" t="s">
        <v>1</v>
      </c>
      <c r="D4230" s="2" t="s">
        <v>2624</v>
      </c>
      <c r="E4230" s="2" t="s">
        <v>2473</v>
      </c>
      <c r="F4230" s="2" t="s">
        <v>2544</v>
      </c>
      <c r="G4230" s="5">
        <v>-6</v>
      </c>
      <c r="H4230" s="5">
        <v>41.5</v>
      </c>
      <c r="I4230" s="5">
        <v>-249</v>
      </c>
      <c r="J4230" s="5">
        <v>-174774.81999999998</v>
      </c>
      <c r="K4230" s="5" t="str" cm="1">
        <f t="array" ref="K4230">_xlfn.LET(_xlpm.d,UPPER(TRIM(CLEAN(SUBSTITUTE(F4230,CHAR(160),"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31" spans="2:11" x14ac:dyDescent="0.25">
      <c r="B4231" s="21">
        <v>45967</v>
      </c>
      <c r="C4231" s="2" t="s">
        <v>1</v>
      </c>
      <c r="D4231" s="2" t="s">
        <v>2012</v>
      </c>
      <c r="E4231" s="2" t="s">
        <v>1016</v>
      </c>
      <c r="F4231" s="2" t="s">
        <v>2544</v>
      </c>
      <c r="G4231" s="5">
        <v>-6</v>
      </c>
      <c r="H4231" s="5">
        <v>41.5</v>
      </c>
      <c r="I4231" s="5">
        <v>-249</v>
      </c>
      <c r="J4231" s="5">
        <v>-175023.81999999998</v>
      </c>
      <c r="K4231" s="5" t="str" cm="1">
        <f t="array" ref="K4231">_xlfn.LET(_xlpm.d,UPPER(TRIM(CLEAN(SUBSTITUTE(F4231,CHAR(160),"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32" spans="2:11" x14ac:dyDescent="0.25">
      <c r="B4232" s="21">
        <v>45967</v>
      </c>
      <c r="C4232" s="2" t="s">
        <v>1</v>
      </c>
      <c r="D4232" s="2" t="s">
        <v>2625</v>
      </c>
      <c r="E4232" s="2" t="s">
        <v>1130</v>
      </c>
      <c r="F4232" s="2" t="s">
        <v>2544</v>
      </c>
      <c r="G4232" s="5">
        <v>-32</v>
      </c>
      <c r="H4232" s="5">
        <v>41.5</v>
      </c>
      <c r="I4232" s="5">
        <v>-1328</v>
      </c>
      <c r="J4232" s="5">
        <v>-176351.81999999998</v>
      </c>
      <c r="K4232" s="5" t="str" cm="1">
        <f t="array" ref="K4232">_xlfn.LET(_xlpm.d,UPPER(TRIM(CLEAN(SUBSTITUTE(F4232,CHAR(160),"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33" spans="2:11" x14ac:dyDescent="0.25">
      <c r="B4233" s="21">
        <v>45967</v>
      </c>
      <c r="C4233" s="2" t="s">
        <v>1</v>
      </c>
      <c r="D4233" s="2" t="s">
        <v>1162</v>
      </c>
      <c r="E4233" s="2" t="s">
        <v>565</v>
      </c>
      <c r="F4233" s="2" t="s">
        <v>2544</v>
      </c>
      <c r="G4233" s="5">
        <v>-10</v>
      </c>
      <c r="H4233" s="5">
        <v>41.5</v>
      </c>
      <c r="I4233" s="5">
        <v>-415</v>
      </c>
      <c r="J4233" s="5">
        <v>-176766.81999999998</v>
      </c>
      <c r="K4233" s="5" t="str" cm="1">
        <f t="array" ref="K4233">_xlfn.LET(_xlpm.d,UPPER(TRIM(CLEAN(SUBSTITUTE(F4233,CHAR(160),"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34" spans="2:11" x14ac:dyDescent="0.25">
      <c r="B4234" s="21">
        <v>45967</v>
      </c>
      <c r="C4234" s="2" t="s">
        <v>1</v>
      </c>
      <c r="D4234" s="2" t="s">
        <v>1164</v>
      </c>
      <c r="E4234" s="2" t="s">
        <v>97</v>
      </c>
      <c r="F4234" s="2" t="s">
        <v>2544</v>
      </c>
      <c r="G4234" s="5">
        <v>-25</v>
      </c>
      <c r="H4234" s="5">
        <v>41.5</v>
      </c>
      <c r="I4234" s="5">
        <v>-1037.5</v>
      </c>
      <c r="J4234" s="5">
        <v>-177804.31999999998</v>
      </c>
      <c r="K4234" s="5" t="str" cm="1">
        <f t="array" ref="K4234">_xlfn.LET(_xlpm.d,UPPER(TRIM(CLEAN(SUBSTITUTE(F4234,CHAR(160),"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35" spans="2:11" x14ac:dyDescent="0.25">
      <c r="B4235" s="21">
        <v>45967</v>
      </c>
      <c r="C4235" s="2" t="s">
        <v>1</v>
      </c>
      <c r="D4235" s="2" t="s">
        <v>2626</v>
      </c>
      <c r="E4235" s="2" t="s">
        <v>465</v>
      </c>
      <c r="F4235" s="2" t="s">
        <v>2544</v>
      </c>
      <c r="G4235" s="5">
        <v>-40</v>
      </c>
      <c r="H4235" s="5">
        <v>41.5</v>
      </c>
      <c r="I4235" s="5">
        <v>-1660</v>
      </c>
      <c r="J4235" s="5">
        <v>-179464.31999999998</v>
      </c>
      <c r="K4235" s="5" t="str" cm="1">
        <f t="array" ref="K4235">_xlfn.LET(_xlpm.d,UPPER(TRIM(CLEAN(SUBSTITUTE(F4235,CHAR(160),"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36" spans="2:11" x14ac:dyDescent="0.25">
      <c r="B4236" s="21">
        <v>45967</v>
      </c>
      <c r="C4236" s="2" t="s">
        <v>1</v>
      </c>
      <c r="D4236" s="2" t="s">
        <v>2013</v>
      </c>
      <c r="E4236" s="2" t="s">
        <v>141</v>
      </c>
      <c r="F4236" s="2" t="s">
        <v>2544</v>
      </c>
      <c r="G4236" s="5">
        <v>-15</v>
      </c>
      <c r="H4236" s="5">
        <v>41.5</v>
      </c>
      <c r="I4236" s="5">
        <v>-622.5</v>
      </c>
      <c r="J4236" s="5">
        <v>-180086.81999999998</v>
      </c>
      <c r="K4236" s="5" t="str" cm="1">
        <f t="array" ref="K4236">_xlfn.LET(_xlpm.d,UPPER(TRIM(CLEAN(SUBSTITUTE(F4236,CHAR(160),"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37" spans="2:11" x14ac:dyDescent="0.25">
      <c r="B4237" s="21">
        <v>45968</v>
      </c>
      <c r="C4237" s="2" t="s">
        <v>1</v>
      </c>
      <c r="D4237" s="2" t="s">
        <v>2014</v>
      </c>
      <c r="E4237" s="2" t="s">
        <v>244</v>
      </c>
      <c r="F4237" s="2" t="s">
        <v>2544</v>
      </c>
      <c r="G4237" s="5">
        <v>-9</v>
      </c>
      <c r="H4237" s="5">
        <v>41.5</v>
      </c>
      <c r="I4237" s="5">
        <v>-373.5</v>
      </c>
      <c r="J4237" s="5">
        <v>-180460.31999999998</v>
      </c>
      <c r="K4237" s="5" t="str" cm="1">
        <f t="array" ref="K4237">_xlfn.LET(_xlpm.d,UPPER(TRIM(CLEAN(SUBSTITUTE(F4237,CHAR(160),"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38" spans="2:11" x14ac:dyDescent="0.25">
      <c r="B4238" s="21">
        <v>45968</v>
      </c>
      <c r="C4238" s="2" t="s">
        <v>1</v>
      </c>
      <c r="D4238" s="2" t="s">
        <v>1165</v>
      </c>
      <c r="E4238" s="2" t="s">
        <v>403</v>
      </c>
      <c r="F4238" s="2" t="s">
        <v>2544</v>
      </c>
      <c r="G4238" s="5">
        <v>-2</v>
      </c>
      <c r="H4238" s="5">
        <v>41.5</v>
      </c>
      <c r="I4238" s="5">
        <v>-83</v>
      </c>
      <c r="J4238" s="5">
        <v>-180543.31999999998</v>
      </c>
      <c r="K4238" s="5" t="str" cm="1">
        <f t="array" ref="K4238">_xlfn.LET(_xlpm.d,UPPER(TRIM(CLEAN(SUBSTITUTE(F4238,CHAR(160),"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39" spans="2:11" x14ac:dyDescent="0.25">
      <c r="B4239" s="21">
        <v>45968</v>
      </c>
      <c r="C4239" s="2" t="s">
        <v>1</v>
      </c>
      <c r="D4239" s="2" t="s">
        <v>2018</v>
      </c>
      <c r="E4239" s="2" t="s">
        <v>82</v>
      </c>
      <c r="F4239" s="2" t="s">
        <v>2544</v>
      </c>
      <c r="G4239" s="5">
        <v>-1</v>
      </c>
      <c r="H4239" s="5">
        <v>41.5</v>
      </c>
      <c r="I4239" s="5">
        <v>-41.5</v>
      </c>
      <c r="J4239" s="5">
        <v>-180584.81999999998</v>
      </c>
      <c r="K4239" s="5" t="str" cm="1">
        <f t="array" ref="K4239">_xlfn.LET(_xlpm.d,UPPER(TRIM(CLEAN(SUBSTITUTE(F4239,CHAR(160),"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40" spans="2:11" x14ac:dyDescent="0.25">
      <c r="B4240" s="21">
        <v>45971</v>
      </c>
      <c r="C4240" s="2" t="s">
        <v>1</v>
      </c>
      <c r="D4240" s="2" t="s">
        <v>2627</v>
      </c>
      <c r="E4240" s="2" t="s">
        <v>324</v>
      </c>
      <c r="F4240" s="2" t="s">
        <v>2543</v>
      </c>
      <c r="G4240" s="5">
        <v>-6</v>
      </c>
      <c r="H4240" s="5">
        <v>41.5</v>
      </c>
      <c r="I4240" s="5">
        <v>-249</v>
      </c>
      <c r="J4240" s="5">
        <v>-180833.81999999998</v>
      </c>
      <c r="K4240" s="5" t="str" cm="1">
        <f t="array" ref="K4240">_xlfn.LET(_xlpm.d,UPPER(TRIM(CLEAN(SUBSTITUTE(F4240,CHAR(160),"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41" spans="2:11" x14ac:dyDescent="0.25">
      <c r="B4241" s="21">
        <v>45971</v>
      </c>
      <c r="C4241" s="2" t="s">
        <v>1</v>
      </c>
      <c r="D4241" s="2" t="s">
        <v>2628</v>
      </c>
      <c r="E4241" s="2" t="s">
        <v>791</v>
      </c>
      <c r="F4241" s="2" t="s">
        <v>2543</v>
      </c>
      <c r="G4241" s="5">
        <v>-4</v>
      </c>
      <c r="H4241" s="5">
        <v>41.5</v>
      </c>
      <c r="I4241" s="5">
        <v>-166</v>
      </c>
      <c r="J4241" s="5">
        <v>-180999.81999999998</v>
      </c>
      <c r="K4241" s="5" t="str" cm="1">
        <f t="array" ref="K4241">_xlfn.LET(_xlpm.d,UPPER(TRIM(CLEAN(SUBSTITUTE(F4241,CHAR(160),"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42" spans="2:11" x14ac:dyDescent="0.25">
      <c r="B4242" s="21">
        <v>45971</v>
      </c>
      <c r="C4242" s="2" t="s">
        <v>1</v>
      </c>
      <c r="D4242" s="2" t="s">
        <v>2629</v>
      </c>
      <c r="E4242" s="2" t="s">
        <v>19</v>
      </c>
      <c r="F4242" s="2" t="s">
        <v>2544</v>
      </c>
      <c r="G4242" s="5">
        <v>-2</v>
      </c>
      <c r="H4242" s="5">
        <v>41.5</v>
      </c>
      <c r="I4242" s="5">
        <v>-83</v>
      </c>
      <c r="J4242" s="5">
        <v>-181082.81999999998</v>
      </c>
      <c r="K4242" s="5" t="str" cm="1">
        <f t="array" ref="K4242">_xlfn.LET(_xlpm.d,UPPER(TRIM(CLEAN(SUBSTITUTE(F4242,CHAR(160),"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43" spans="2:11" x14ac:dyDescent="0.25">
      <c r="B4243" s="21">
        <v>45972</v>
      </c>
      <c r="C4243" s="2" t="s">
        <v>1</v>
      </c>
      <c r="D4243" s="2" t="s">
        <v>2021</v>
      </c>
      <c r="E4243" s="2" t="s">
        <v>446</v>
      </c>
      <c r="F4243" s="2" t="s">
        <v>2544</v>
      </c>
      <c r="G4243" s="5">
        <v>-20</v>
      </c>
      <c r="H4243" s="5">
        <v>41.5</v>
      </c>
      <c r="I4243" s="5">
        <v>-830</v>
      </c>
      <c r="J4243" s="5">
        <v>-181912.81999999998</v>
      </c>
      <c r="K4243" s="5" t="str" cm="1">
        <f t="array" ref="K4243">_xlfn.LET(_xlpm.d,UPPER(TRIM(CLEAN(SUBSTITUTE(F4243,CHAR(160),"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44" spans="2:11" x14ac:dyDescent="0.25">
      <c r="B4244" s="21">
        <v>45972</v>
      </c>
      <c r="C4244" s="2" t="s">
        <v>1</v>
      </c>
      <c r="D4244" s="2" t="s">
        <v>2630</v>
      </c>
      <c r="E4244" s="2" t="s">
        <v>9</v>
      </c>
      <c r="F4244" s="2" t="s">
        <v>2544</v>
      </c>
      <c r="G4244" s="5">
        <v>-1</v>
      </c>
      <c r="H4244" s="5">
        <v>41.5</v>
      </c>
      <c r="I4244" s="5">
        <v>-41.5</v>
      </c>
      <c r="J4244" s="5">
        <v>-181954.31999999998</v>
      </c>
      <c r="K4244" s="5" t="str" cm="1">
        <f t="array" ref="K4244">_xlfn.LET(_xlpm.d,UPPER(TRIM(CLEAN(SUBSTITUTE(F4244,CHAR(160),"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45" spans="2:11" x14ac:dyDescent="0.25">
      <c r="B4245" s="21">
        <v>45972</v>
      </c>
      <c r="C4245" s="2" t="s">
        <v>1</v>
      </c>
      <c r="D4245" s="2" t="s">
        <v>271</v>
      </c>
      <c r="E4245" s="2" t="s">
        <v>35</v>
      </c>
      <c r="F4245" s="2" t="s">
        <v>2544</v>
      </c>
      <c r="G4245" s="5">
        <v>-22</v>
      </c>
      <c r="H4245" s="5">
        <v>41.5</v>
      </c>
      <c r="I4245" s="5">
        <v>-913</v>
      </c>
      <c r="J4245" s="5">
        <v>-182867.31999999998</v>
      </c>
      <c r="K4245" s="5" t="str" cm="1">
        <f t="array" ref="K4245">_xlfn.LET(_xlpm.d,UPPER(TRIM(CLEAN(SUBSTITUTE(F4245,CHAR(160),"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46" spans="2:11" x14ac:dyDescent="0.25">
      <c r="B4246" s="21">
        <v>45972</v>
      </c>
      <c r="C4246" s="2" t="s">
        <v>1</v>
      </c>
      <c r="D4246" s="2" t="s">
        <v>2631</v>
      </c>
      <c r="E4246" s="2" t="s">
        <v>159</v>
      </c>
      <c r="F4246" s="2" t="s">
        <v>2544</v>
      </c>
      <c r="G4246" s="5">
        <v>-14</v>
      </c>
      <c r="H4246" s="5">
        <v>41.5</v>
      </c>
      <c r="I4246" s="5">
        <v>-581</v>
      </c>
      <c r="J4246" s="5">
        <v>-183448.31999999998</v>
      </c>
      <c r="K4246" s="5" t="str" cm="1">
        <f t="array" ref="K4246">_xlfn.LET(_xlpm.d,UPPER(TRIM(CLEAN(SUBSTITUTE(F4246,CHAR(160),"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47" spans="2:11" x14ac:dyDescent="0.25">
      <c r="B4247" s="21">
        <v>45972</v>
      </c>
      <c r="C4247" s="2" t="s">
        <v>1</v>
      </c>
      <c r="D4247" s="2" t="s">
        <v>2632</v>
      </c>
      <c r="E4247" s="2" t="s">
        <v>29</v>
      </c>
      <c r="F4247" s="2" t="s">
        <v>2544</v>
      </c>
      <c r="G4247" s="5">
        <v>-13</v>
      </c>
      <c r="H4247" s="5">
        <v>41.5</v>
      </c>
      <c r="I4247" s="5">
        <v>-539.5</v>
      </c>
      <c r="J4247" s="5">
        <v>-183987.81999999998</v>
      </c>
      <c r="K4247" s="5" t="str" cm="1">
        <f t="array" ref="K4247">_xlfn.LET(_xlpm.d,UPPER(TRIM(CLEAN(SUBSTITUTE(F4247,CHAR(160),"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48" spans="2:11" x14ac:dyDescent="0.25">
      <c r="B4248" s="21">
        <v>45972</v>
      </c>
      <c r="C4248" s="2" t="s">
        <v>1</v>
      </c>
      <c r="D4248" s="2" t="s">
        <v>747</v>
      </c>
      <c r="E4248" s="2" t="s">
        <v>14</v>
      </c>
      <c r="F4248" s="2" t="s">
        <v>2544</v>
      </c>
      <c r="G4248" s="5">
        <v>-15</v>
      </c>
      <c r="H4248" s="5">
        <v>41.5</v>
      </c>
      <c r="I4248" s="5">
        <v>-622.5</v>
      </c>
      <c r="J4248" s="5">
        <v>-184610.31999999998</v>
      </c>
      <c r="K4248" s="5" t="str" cm="1">
        <f t="array" ref="K4248">_xlfn.LET(_xlpm.d,UPPER(TRIM(CLEAN(SUBSTITUTE(F4248,CHAR(160),"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49" spans="2:11" x14ac:dyDescent="0.25">
      <c r="B4249" s="21">
        <v>45973</v>
      </c>
      <c r="C4249" s="2" t="s">
        <v>1</v>
      </c>
      <c r="D4249" s="2" t="s">
        <v>2022</v>
      </c>
      <c r="E4249" s="2" t="s">
        <v>926</v>
      </c>
      <c r="F4249" s="2" t="s">
        <v>2543</v>
      </c>
      <c r="G4249" s="5">
        <v>-14</v>
      </c>
      <c r="H4249" s="5">
        <v>41.5</v>
      </c>
      <c r="I4249" s="5">
        <v>-581</v>
      </c>
      <c r="J4249" s="5">
        <v>-185191.31999999998</v>
      </c>
      <c r="K4249" s="5" t="str" cm="1">
        <f t="array" ref="K4249">_xlfn.LET(_xlpm.d,UPPER(TRIM(CLEAN(SUBSTITUTE(F4249,CHAR(160),"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50" spans="2:11" x14ac:dyDescent="0.25">
      <c r="B4250" s="21">
        <v>45973</v>
      </c>
      <c r="C4250" s="2" t="s">
        <v>1</v>
      </c>
      <c r="D4250" s="2" t="s">
        <v>484</v>
      </c>
      <c r="E4250" s="2" t="s">
        <v>129</v>
      </c>
      <c r="F4250" s="2" t="s">
        <v>2544</v>
      </c>
      <c r="G4250" s="5">
        <v>-24</v>
      </c>
      <c r="H4250" s="5">
        <v>41.5</v>
      </c>
      <c r="I4250" s="5">
        <v>-996</v>
      </c>
      <c r="J4250" s="5">
        <v>-186187.31999999998</v>
      </c>
      <c r="K4250" s="5" t="str" cm="1">
        <f t="array" ref="K4250">_xlfn.LET(_xlpm.d,UPPER(TRIM(CLEAN(SUBSTITUTE(F4250,CHAR(160),"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51" spans="2:11" x14ac:dyDescent="0.25">
      <c r="B4251" s="21">
        <v>45974</v>
      </c>
      <c r="C4251" s="2" t="s">
        <v>1</v>
      </c>
      <c r="D4251" s="2" t="s">
        <v>2024</v>
      </c>
      <c r="E4251" s="2" t="s">
        <v>163</v>
      </c>
      <c r="F4251" s="2" t="s">
        <v>2544</v>
      </c>
      <c r="G4251" s="5">
        <v>-20</v>
      </c>
      <c r="H4251" s="5">
        <v>41.5</v>
      </c>
      <c r="I4251" s="5">
        <v>-830</v>
      </c>
      <c r="J4251" s="5">
        <v>-187017.31999999998</v>
      </c>
      <c r="K4251" s="5" t="str" cm="1">
        <f t="array" ref="K4251">_xlfn.LET(_xlpm.d,UPPER(TRIM(CLEAN(SUBSTITUTE(F4251,CHAR(160),"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52" spans="2:11" x14ac:dyDescent="0.25">
      <c r="B4252" s="21">
        <v>45974</v>
      </c>
      <c r="C4252" s="2" t="s">
        <v>1</v>
      </c>
      <c r="D4252" s="2" t="s">
        <v>570</v>
      </c>
      <c r="E4252" s="2" t="s">
        <v>68</v>
      </c>
      <c r="F4252" s="2" t="s">
        <v>2544</v>
      </c>
      <c r="G4252" s="5">
        <v>-14</v>
      </c>
      <c r="H4252" s="5">
        <v>41.5</v>
      </c>
      <c r="I4252" s="5">
        <v>-581</v>
      </c>
      <c r="J4252" s="5">
        <v>-187598.31999999998</v>
      </c>
      <c r="K4252" s="5" t="str" cm="1">
        <f t="array" ref="K4252">_xlfn.LET(_xlpm.d,UPPER(TRIM(CLEAN(SUBSTITUTE(F4252,CHAR(160),"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53" spans="2:11" x14ac:dyDescent="0.25">
      <c r="B4253" s="21">
        <v>45974</v>
      </c>
      <c r="C4253" s="2" t="s">
        <v>1</v>
      </c>
      <c r="D4253" s="2" t="s">
        <v>2633</v>
      </c>
      <c r="E4253" s="2" t="s">
        <v>433</v>
      </c>
      <c r="F4253" s="2" t="s">
        <v>2544</v>
      </c>
      <c r="G4253" s="5">
        <v>-9</v>
      </c>
      <c r="H4253" s="5">
        <v>41.5</v>
      </c>
      <c r="I4253" s="5">
        <v>-373.5</v>
      </c>
      <c r="J4253" s="5">
        <v>-187971.81999999998</v>
      </c>
      <c r="K4253" s="5" t="str" cm="1">
        <f t="array" ref="K4253">_xlfn.LET(_xlpm.d,UPPER(TRIM(CLEAN(SUBSTITUTE(F4253,CHAR(160),"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54" spans="2:11" x14ac:dyDescent="0.25">
      <c r="B4254" s="21">
        <v>45974</v>
      </c>
      <c r="C4254" s="2" t="s">
        <v>1</v>
      </c>
      <c r="D4254" s="2" t="s">
        <v>748</v>
      </c>
      <c r="E4254" s="2" t="s">
        <v>99</v>
      </c>
      <c r="F4254" s="2" t="s">
        <v>2544</v>
      </c>
      <c r="G4254" s="5">
        <v>-10</v>
      </c>
      <c r="H4254" s="5">
        <v>41.5</v>
      </c>
      <c r="I4254" s="5">
        <v>-415</v>
      </c>
      <c r="J4254" s="5">
        <v>-188386.81999999998</v>
      </c>
      <c r="K4254" s="5" t="str" cm="1">
        <f t="array" ref="K4254">_xlfn.LET(_xlpm.d,UPPER(TRIM(CLEAN(SUBSTITUTE(F4254,CHAR(160),"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55" spans="2:11" x14ac:dyDescent="0.25">
      <c r="B4255" s="21">
        <v>45975</v>
      </c>
      <c r="C4255" s="2" t="s">
        <v>1</v>
      </c>
      <c r="D4255" s="2" t="s">
        <v>1169</v>
      </c>
      <c r="E4255" s="2" t="s">
        <v>143</v>
      </c>
      <c r="F4255" s="2" t="s">
        <v>2543</v>
      </c>
      <c r="G4255" s="5">
        <v>-4</v>
      </c>
      <c r="H4255" s="5">
        <v>31.3</v>
      </c>
      <c r="I4255" s="5">
        <v>-125.2</v>
      </c>
      <c r="J4255" s="5">
        <v>-188512.02</v>
      </c>
      <c r="K4255" s="5" t="str" cm="1">
        <f t="array" ref="K4255">_xlfn.LET(_xlpm.d,UPPER(TRIM(CLEAN(SUBSTITUTE(F4255,CHAR(160),"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56" spans="2:11" x14ac:dyDescent="0.25">
      <c r="B4256" s="21">
        <v>45975</v>
      </c>
      <c r="C4256" s="2" t="s">
        <v>1</v>
      </c>
      <c r="D4256" s="2" t="s">
        <v>2029</v>
      </c>
      <c r="E4256" s="2" t="s">
        <v>202</v>
      </c>
      <c r="F4256" s="2" t="s">
        <v>2544</v>
      </c>
      <c r="G4256" s="5">
        <v>-41</v>
      </c>
      <c r="H4256" s="5">
        <v>41.5</v>
      </c>
      <c r="I4256" s="5">
        <v>-1701.5</v>
      </c>
      <c r="J4256" s="5">
        <v>-190213.52</v>
      </c>
      <c r="K4256" s="5" t="str" cm="1">
        <f t="array" ref="K4256">_xlfn.LET(_xlpm.d,UPPER(TRIM(CLEAN(SUBSTITUTE(F4256,CHAR(160),"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57" spans="2:11" x14ac:dyDescent="0.25">
      <c r="B4257" s="21">
        <v>45975</v>
      </c>
      <c r="C4257" s="2" t="s">
        <v>1</v>
      </c>
      <c r="D4257" s="2" t="s">
        <v>1170</v>
      </c>
      <c r="E4257" s="2" t="s">
        <v>110</v>
      </c>
      <c r="F4257" s="2" t="s">
        <v>2544</v>
      </c>
      <c r="G4257" s="5">
        <v>-3</v>
      </c>
      <c r="H4257" s="5">
        <v>41.5</v>
      </c>
      <c r="I4257" s="5">
        <v>-124.5</v>
      </c>
      <c r="J4257" s="5">
        <v>-190338.02</v>
      </c>
      <c r="K4257" s="5" t="str" cm="1">
        <f t="array" ref="K4257">_xlfn.LET(_xlpm.d,UPPER(TRIM(CLEAN(SUBSTITUTE(F4257,CHAR(160),"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58" spans="2:11" x14ac:dyDescent="0.25">
      <c r="B4258" s="21">
        <v>45975</v>
      </c>
      <c r="C4258" s="2" t="s">
        <v>1</v>
      </c>
      <c r="D4258" s="2" t="s">
        <v>2492</v>
      </c>
      <c r="E4258" s="2" t="s">
        <v>53</v>
      </c>
      <c r="F4258" s="2" t="s">
        <v>2544</v>
      </c>
      <c r="G4258" s="5">
        <v>-13</v>
      </c>
      <c r="H4258" s="5">
        <v>41.5</v>
      </c>
      <c r="I4258" s="5">
        <v>-539.5</v>
      </c>
      <c r="J4258" s="5">
        <v>-190877.52</v>
      </c>
      <c r="K4258" s="5" t="str" cm="1">
        <f t="array" ref="K4258">_xlfn.LET(_xlpm.d,UPPER(TRIM(CLEAN(SUBSTITUTE(F4258,CHAR(160),"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59" spans="2:11" x14ac:dyDescent="0.25">
      <c r="B4259" s="21">
        <v>45975</v>
      </c>
      <c r="C4259" s="2" t="s">
        <v>1</v>
      </c>
      <c r="D4259" s="2" t="s">
        <v>2030</v>
      </c>
      <c r="E4259" s="2" t="s">
        <v>82</v>
      </c>
      <c r="F4259" s="2" t="s">
        <v>2543</v>
      </c>
      <c r="G4259" s="5">
        <v>-25</v>
      </c>
      <c r="H4259" s="5">
        <v>41.5</v>
      </c>
      <c r="I4259" s="5">
        <v>-1037.5</v>
      </c>
      <c r="J4259" s="5">
        <v>-191915.02</v>
      </c>
      <c r="K4259" s="5" t="str" cm="1">
        <f t="array" ref="K4259">_xlfn.LET(_xlpm.d,UPPER(TRIM(CLEAN(SUBSTITUTE(F4259,CHAR(160),"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60" spans="2:11" x14ac:dyDescent="0.25">
      <c r="B4260" s="21">
        <v>45975</v>
      </c>
      <c r="C4260" s="2" t="s">
        <v>1</v>
      </c>
      <c r="D4260" s="2" t="s">
        <v>1172</v>
      </c>
      <c r="E4260" s="2" t="s">
        <v>62</v>
      </c>
      <c r="F4260" s="2" t="s">
        <v>2544</v>
      </c>
      <c r="G4260" s="5">
        <v>-20</v>
      </c>
      <c r="H4260" s="5">
        <v>41.5</v>
      </c>
      <c r="I4260" s="5">
        <v>-830</v>
      </c>
      <c r="J4260" s="5">
        <v>-192745.02</v>
      </c>
      <c r="K4260" s="5" t="str" cm="1">
        <f t="array" ref="K4260">_xlfn.LET(_xlpm.d,UPPER(TRIM(CLEAN(SUBSTITUTE(F4260,CHAR(160),"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61" spans="2:11" x14ac:dyDescent="0.25">
      <c r="B4261" s="21">
        <v>45975</v>
      </c>
      <c r="C4261" s="2" t="s">
        <v>1</v>
      </c>
      <c r="D4261" s="2" t="s">
        <v>2634</v>
      </c>
      <c r="E4261" s="2" t="s">
        <v>403</v>
      </c>
      <c r="F4261" s="2" t="s">
        <v>2544</v>
      </c>
      <c r="G4261" s="5">
        <v>-3</v>
      </c>
      <c r="H4261" s="5">
        <v>41.5</v>
      </c>
      <c r="I4261" s="5">
        <v>-124.5</v>
      </c>
      <c r="J4261" s="5">
        <v>-192869.52</v>
      </c>
      <c r="K4261" s="5" t="str" cm="1">
        <f t="array" ref="K4261">_xlfn.LET(_xlpm.d,UPPER(TRIM(CLEAN(SUBSTITUTE(F4261,CHAR(160),"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62" spans="2:11" x14ac:dyDescent="0.25">
      <c r="B4262" s="21">
        <v>45975</v>
      </c>
      <c r="C4262" s="2" t="s">
        <v>1</v>
      </c>
      <c r="D4262" s="2" t="s">
        <v>2033</v>
      </c>
      <c r="E4262" s="2" t="s">
        <v>24</v>
      </c>
      <c r="F4262" s="2" t="s">
        <v>2544</v>
      </c>
      <c r="G4262" s="5">
        <v>-12</v>
      </c>
      <c r="H4262" s="5">
        <v>41.5</v>
      </c>
      <c r="I4262" s="5">
        <v>-498</v>
      </c>
      <c r="J4262" s="5">
        <v>-193367.52</v>
      </c>
      <c r="K4262" s="5" t="str" cm="1">
        <f t="array" ref="K4262">_xlfn.LET(_xlpm.d,UPPER(TRIM(CLEAN(SUBSTITUTE(F4262,CHAR(160),"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63" spans="2:11" x14ac:dyDescent="0.25">
      <c r="B4263" s="21">
        <v>45979</v>
      </c>
      <c r="C4263" s="2" t="s">
        <v>1</v>
      </c>
      <c r="D4263" s="2" t="s">
        <v>749</v>
      </c>
      <c r="E4263" s="2" t="s">
        <v>84</v>
      </c>
      <c r="F4263" s="2" t="s">
        <v>2544</v>
      </c>
      <c r="G4263" s="5">
        <v>-1</v>
      </c>
      <c r="H4263" s="5">
        <v>41.5</v>
      </c>
      <c r="I4263" s="5">
        <v>-41.5</v>
      </c>
      <c r="J4263" s="5">
        <v>-193409.02</v>
      </c>
      <c r="K4263" s="5" t="str" cm="1">
        <f t="array" ref="K4263">_xlfn.LET(_xlpm.d,UPPER(TRIM(CLEAN(SUBSTITUTE(F4263,CHAR(160),"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64" spans="2:11" x14ac:dyDescent="0.25">
      <c r="B4264" s="21">
        <v>45979</v>
      </c>
      <c r="C4264" s="2" t="s">
        <v>1</v>
      </c>
      <c r="D4264" s="2" t="s">
        <v>2035</v>
      </c>
      <c r="E4264" s="2" t="s">
        <v>829</v>
      </c>
      <c r="F4264" s="2" t="s">
        <v>2544</v>
      </c>
      <c r="G4264" s="5">
        <v>-40</v>
      </c>
      <c r="H4264" s="5">
        <v>41.5</v>
      </c>
      <c r="I4264" s="5">
        <v>-1660</v>
      </c>
      <c r="J4264" s="5">
        <v>-195069.02</v>
      </c>
      <c r="K4264" s="5" t="str" cm="1">
        <f t="array" ref="K4264">_xlfn.LET(_xlpm.d,UPPER(TRIM(CLEAN(SUBSTITUTE(F4264,CHAR(160),"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65" spans="2:11" x14ac:dyDescent="0.25">
      <c r="B4265" s="21">
        <v>45979</v>
      </c>
      <c r="C4265" s="2" t="s">
        <v>1</v>
      </c>
      <c r="D4265" s="2" t="s">
        <v>2635</v>
      </c>
      <c r="E4265" s="2" t="s">
        <v>92</v>
      </c>
      <c r="F4265" s="2" t="s">
        <v>2544</v>
      </c>
      <c r="G4265" s="5">
        <v>-16</v>
      </c>
      <c r="H4265" s="5">
        <v>41.5</v>
      </c>
      <c r="I4265" s="5">
        <v>-664</v>
      </c>
      <c r="J4265" s="5">
        <v>-195733.02</v>
      </c>
      <c r="K4265" s="5" t="str" cm="1">
        <f t="array" ref="K4265">_xlfn.LET(_xlpm.d,UPPER(TRIM(CLEAN(SUBSTITUTE(F4265,CHAR(160),"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66" spans="2:11" x14ac:dyDescent="0.25">
      <c r="B4266" s="21">
        <v>45979</v>
      </c>
      <c r="C4266" s="2" t="s">
        <v>1</v>
      </c>
      <c r="D4266" s="2" t="s">
        <v>750</v>
      </c>
      <c r="E4266" s="2" t="s">
        <v>32</v>
      </c>
      <c r="F4266" s="2" t="s">
        <v>2544</v>
      </c>
      <c r="G4266" s="5">
        <v>-18</v>
      </c>
      <c r="H4266" s="5">
        <v>41.5</v>
      </c>
      <c r="I4266" s="5">
        <v>-747</v>
      </c>
      <c r="J4266" s="5">
        <v>-196480.02</v>
      </c>
      <c r="K4266" s="5" t="str" cm="1">
        <f t="array" ref="K4266">_xlfn.LET(_xlpm.d,UPPER(TRIM(CLEAN(SUBSTITUTE(F4266,CHAR(160),"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67" spans="2:11" x14ac:dyDescent="0.25">
      <c r="B4267" s="21">
        <v>45980</v>
      </c>
      <c r="C4267" s="2" t="s">
        <v>1</v>
      </c>
      <c r="D4267" s="2" t="s">
        <v>1347</v>
      </c>
      <c r="E4267" s="2" t="s">
        <v>40</v>
      </c>
      <c r="F4267" s="2" t="s">
        <v>2544</v>
      </c>
      <c r="G4267" s="5">
        <v>-5</v>
      </c>
      <c r="H4267" s="5">
        <v>41.5</v>
      </c>
      <c r="I4267" s="5">
        <v>-207.5</v>
      </c>
      <c r="J4267" s="5">
        <v>-196687.52</v>
      </c>
      <c r="K4267" s="5" t="str" cm="1">
        <f t="array" ref="K4267">_xlfn.LET(_xlpm.d,UPPER(TRIM(CLEAN(SUBSTITUTE(F4267,CHAR(160),"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68" spans="2:11" x14ac:dyDescent="0.25">
      <c r="B4268" s="21">
        <v>45981</v>
      </c>
      <c r="C4268" s="2" t="s">
        <v>1</v>
      </c>
      <c r="D4268" s="2" t="s">
        <v>2636</v>
      </c>
      <c r="E4268" s="2" t="s">
        <v>1130</v>
      </c>
      <c r="F4268" s="2" t="s">
        <v>2544</v>
      </c>
      <c r="G4268" s="5">
        <v>-16</v>
      </c>
      <c r="H4268" s="5">
        <v>41.5</v>
      </c>
      <c r="I4268" s="5">
        <v>-664</v>
      </c>
      <c r="J4268" s="5">
        <v>-197351.52</v>
      </c>
      <c r="K4268" s="5" t="str" cm="1">
        <f t="array" ref="K4268">_xlfn.LET(_xlpm.d,UPPER(TRIM(CLEAN(SUBSTITUTE(F4268,CHAR(160),"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69" spans="2:11" x14ac:dyDescent="0.25">
      <c r="B4269" s="21">
        <v>45981</v>
      </c>
      <c r="C4269" s="2" t="s">
        <v>1</v>
      </c>
      <c r="D4269" s="2" t="s">
        <v>2637</v>
      </c>
      <c r="E4269" s="2" t="s">
        <v>465</v>
      </c>
      <c r="F4269" s="2" t="s">
        <v>2544</v>
      </c>
      <c r="G4269" s="5">
        <v>-60</v>
      </c>
      <c r="H4269" s="5">
        <v>41.5</v>
      </c>
      <c r="I4269" s="5">
        <v>-2490</v>
      </c>
      <c r="J4269" s="5">
        <v>-199841.52</v>
      </c>
      <c r="K4269" s="5" t="str" cm="1">
        <f t="array" ref="K4269">_xlfn.LET(_xlpm.d,UPPER(TRIM(CLEAN(SUBSTITUTE(F4269,CHAR(160),"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70" spans="2:11" x14ac:dyDescent="0.25">
      <c r="B4270" s="21">
        <v>45981</v>
      </c>
      <c r="C4270" s="2" t="s">
        <v>1</v>
      </c>
      <c r="D4270" s="2" t="s">
        <v>2638</v>
      </c>
      <c r="E4270" s="2" t="s">
        <v>99</v>
      </c>
      <c r="F4270" s="2" t="s">
        <v>2544</v>
      </c>
      <c r="G4270" s="5">
        <v>-13</v>
      </c>
      <c r="H4270" s="5">
        <v>41.5</v>
      </c>
      <c r="I4270" s="5">
        <v>-539.5</v>
      </c>
      <c r="J4270" s="5">
        <v>-200381.02</v>
      </c>
      <c r="K4270" s="5" t="str" cm="1">
        <f t="array" ref="K4270">_xlfn.LET(_xlpm.d,UPPER(TRIM(CLEAN(SUBSTITUTE(F4270,CHAR(160),"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71" spans="2:11" x14ac:dyDescent="0.25">
      <c r="B4271" s="21">
        <v>45981</v>
      </c>
      <c r="C4271" s="2" t="s">
        <v>1</v>
      </c>
      <c r="D4271" s="2" t="s">
        <v>1348</v>
      </c>
      <c r="E4271" s="2" t="s">
        <v>19</v>
      </c>
      <c r="F4271" s="2" t="s">
        <v>2544</v>
      </c>
      <c r="G4271" s="5">
        <v>-18</v>
      </c>
      <c r="H4271" s="5">
        <v>41.5</v>
      </c>
      <c r="I4271" s="5">
        <v>-747</v>
      </c>
      <c r="J4271" s="5">
        <v>-201128.02</v>
      </c>
      <c r="K4271" s="5" t="str" cm="1">
        <f t="array" ref="K4271">_xlfn.LET(_xlpm.d,UPPER(TRIM(CLEAN(SUBSTITUTE(F4271,CHAR(160),"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72" spans="2:11" x14ac:dyDescent="0.25">
      <c r="B4272" s="21">
        <v>45982</v>
      </c>
      <c r="C4272" s="2" t="s">
        <v>1</v>
      </c>
      <c r="D4272" s="2" t="s">
        <v>2639</v>
      </c>
      <c r="E4272" s="2" t="s">
        <v>1478</v>
      </c>
      <c r="F4272" s="2" t="s">
        <v>2543</v>
      </c>
      <c r="G4272" s="5">
        <v>-42</v>
      </c>
      <c r="H4272" s="5">
        <v>41.5</v>
      </c>
      <c r="I4272" s="5">
        <v>-1743</v>
      </c>
      <c r="J4272" s="5">
        <v>-202871.02</v>
      </c>
      <c r="K4272" s="5" t="str" cm="1">
        <f t="array" ref="K4272">_xlfn.LET(_xlpm.d,UPPER(TRIM(CLEAN(SUBSTITUTE(F4272,CHAR(160),"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73" spans="2:11" x14ac:dyDescent="0.25">
      <c r="B4273" s="21">
        <v>45982</v>
      </c>
      <c r="C4273" s="2" t="s">
        <v>1</v>
      </c>
      <c r="D4273" s="2" t="s">
        <v>2639</v>
      </c>
      <c r="E4273" s="2" t="s">
        <v>1478</v>
      </c>
      <c r="F4273" s="2" t="s">
        <v>2543</v>
      </c>
      <c r="G4273" s="5">
        <v>-42</v>
      </c>
      <c r="H4273" s="5">
        <v>41.5</v>
      </c>
      <c r="I4273" s="5">
        <v>-1743</v>
      </c>
      <c r="J4273" s="5">
        <v>-204614.02</v>
      </c>
      <c r="K4273" s="5" t="str" cm="1">
        <f t="array" ref="K4273">_xlfn.LET(_xlpm.d,UPPER(TRIM(CLEAN(SUBSTITUTE(F4273,CHAR(160),"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74" spans="2:11" x14ac:dyDescent="0.25">
      <c r="B4274" s="21">
        <v>45982</v>
      </c>
      <c r="C4274" s="2" t="s">
        <v>1</v>
      </c>
      <c r="D4274" s="2" t="s">
        <v>2039</v>
      </c>
      <c r="E4274" s="2" t="s">
        <v>1397</v>
      </c>
      <c r="F4274" s="2" t="s">
        <v>2544</v>
      </c>
      <c r="G4274" s="5">
        <v>-19</v>
      </c>
      <c r="H4274" s="5">
        <v>41.5</v>
      </c>
      <c r="I4274" s="5">
        <v>-788.5</v>
      </c>
      <c r="J4274" s="5">
        <v>-205402.52</v>
      </c>
      <c r="K4274" s="5" t="str" cm="1">
        <f t="array" ref="K4274">_xlfn.LET(_xlpm.d,UPPER(TRIM(CLEAN(SUBSTITUTE(F4274,CHAR(160),"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75" spans="2:11" x14ac:dyDescent="0.25">
      <c r="B4275" s="21">
        <v>45982</v>
      </c>
      <c r="C4275" s="2" t="s">
        <v>1</v>
      </c>
      <c r="D4275" s="2" t="s">
        <v>2640</v>
      </c>
      <c r="E4275" s="2" t="s">
        <v>202</v>
      </c>
      <c r="F4275" s="2" t="s">
        <v>2544</v>
      </c>
      <c r="G4275" s="5">
        <v>-16</v>
      </c>
      <c r="H4275" s="5">
        <v>41.5</v>
      </c>
      <c r="I4275" s="5">
        <v>-664</v>
      </c>
      <c r="J4275" s="5">
        <v>-206066.52</v>
      </c>
      <c r="K4275" s="5" t="str" cm="1">
        <f t="array" ref="K4275">_xlfn.LET(_xlpm.d,UPPER(TRIM(CLEAN(SUBSTITUTE(F4275,CHAR(160),"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76" spans="2:11" x14ac:dyDescent="0.25">
      <c r="B4276" s="21">
        <v>45982</v>
      </c>
      <c r="C4276" s="2" t="s">
        <v>1</v>
      </c>
      <c r="D4276" s="2" t="s">
        <v>1175</v>
      </c>
      <c r="E4276" s="2" t="s">
        <v>53</v>
      </c>
      <c r="F4276" s="2" t="s">
        <v>2544</v>
      </c>
      <c r="G4276" s="5">
        <v>-12</v>
      </c>
      <c r="H4276" s="5">
        <v>41.5</v>
      </c>
      <c r="I4276" s="5">
        <v>-498</v>
      </c>
      <c r="J4276" s="5">
        <v>-206564.52</v>
      </c>
      <c r="K4276" s="5" t="str" cm="1">
        <f t="array" ref="K4276">_xlfn.LET(_xlpm.d,UPPER(TRIM(CLEAN(SUBSTITUTE(F4276,CHAR(160),"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77" spans="2:11" x14ac:dyDescent="0.25">
      <c r="B4277" s="21">
        <v>45982</v>
      </c>
      <c r="C4277" s="2" t="s">
        <v>1</v>
      </c>
      <c r="D4277" s="2" t="s">
        <v>2040</v>
      </c>
      <c r="E4277" s="2" t="s">
        <v>60</v>
      </c>
      <c r="F4277" s="2" t="s">
        <v>2544</v>
      </c>
      <c r="G4277" s="5">
        <v>-15</v>
      </c>
      <c r="H4277" s="5">
        <v>41.5</v>
      </c>
      <c r="I4277" s="5">
        <v>-622.5</v>
      </c>
      <c r="J4277" s="5">
        <v>-207187.02</v>
      </c>
      <c r="K4277" s="5" t="str" cm="1">
        <f t="array" ref="K4277">_xlfn.LET(_xlpm.d,UPPER(TRIM(CLEAN(SUBSTITUTE(F4277,CHAR(160),"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78" spans="2:11" x14ac:dyDescent="0.25">
      <c r="B4278" s="21">
        <v>45982</v>
      </c>
      <c r="C4278" s="2" t="s">
        <v>1</v>
      </c>
      <c r="D4278" s="2" t="s">
        <v>2447</v>
      </c>
      <c r="E4278" s="2" t="s">
        <v>24</v>
      </c>
      <c r="F4278" s="2" t="s">
        <v>2544</v>
      </c>
      <c r="G4278" s="5">
        <v>-25</v>
      </c>
      <c r="H4278" s="5">
        <v>41.5</v>
      </c>
      <c r="I4278" s="5">
        <v>-1037.5</v>
      </c>
      <c r="J4278" s="5">
        <v>-208224.52</v>
      </c>
      <c r="K4278" s="5" t="str" cm="1">
        <f t="array" ref="K4278">_xlfn.LET(_xlpm.d,UPPER(TRIM(CLEAN(SUBSTITUTE(F4278,CHAR(160),"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79" spans="2:11" x14ac:dyDescent="0.25">
      <c r="B4279" s="21">
        <v>45982</v>
      </c>
      <c r="C4279" s="2" t="s">
        <v>1</v>
      </c>
      <c r="D4279" s="2" t="s">
        <v>795</v>
      </c>
      <c r="E4279" s="2" t="s">
        <v>82</v>
      </c>
      <c r="F4279" s="2" t="s">
        <v>2544</v>
      </c>
      <c r="G4279" s="5">
        <v>-1</v>
      </c>
      <c r="H4279" s="5">
        <v>41.5</v>
      </c>
      <c r="I4279" s="5">
        <v>-41.5</v>
      </c>
      <c r="J4279" s="5">
        <v>-208266.02</v>
      </c>
      <c r="K4279" s="5" t="str" cm="1">
        <f t="array" ref="K4279">_xlfn.LET(_xlpm.d,UPPER(TRIM(CLEAN(SUBSTITUTE(F4279,CHAR(160),"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80" spans="2:11" x14ac:dyDescent="0.25">
      <c r="B4280" s="21">
        <v>45985</v>
      </c>
      <c r="C4280" s="2" t="s">
        <v>1</v>
      </c>
      <c r="D4280" s="2" t="s">
        <v>1176</v>
      </c>
      <c r="E4280" s="2" t="s">
        <v>791</v>
      </c>
      <c r="F4280" s="2" t="s">
        <v>2544</v>
      </c>
      <c r="G4280" s="5">
        <v>-9</v>
      </c>
      <c r="H4280" s="5">
        <v>41.5</v>
      </c>
      <c r="I4280" s="5">
        <v>-373.5</v>
      </c>
      <c r="J4280" s="5">
        <v>-208639.52</v>
      </c>
      <c r="K4280" s="5" t="str" cm="1">
        <f t="array" ref="K4280">_xlfn.LET(_xlpm.d,UPPER(TRIM(CLEAN(SUBSTITUTE(F4280,CHAR(160),"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81" spans="2:11" x14ac:dyDescent="0.25">
      <c r="B4281" s="21">
        <v>45986</v>
      </c>
      <c r="C4281" s="2" t="s">
        <v>1</v>
      </c>
      <c r="D4281" s="2" t="s">
        <v>273</v>
      </c>
      <c r="E4281" s="2" t="s">
        <v>159</v>
      </c>
      <c r="F4281" s="2" t="s">
        <v>2544</v>
      </c>
      <c r="G4281" s="5">
        <v>-10</v>
      </c>
      <c r="H4281" s="5">
        <v>41.5</v>
      </c>
      <c r="I4281" s="5">
        <v>-415</v>
      </c>
      <c r="J4281" s="5">
        <v>-209054.52</v>
      </c>
      <c r="K4281" s="5" t="str" cm="1">
        <f t="array" ref="K4281">_xlfn.LET(_xlpm.d,UPPER(TRIM(CLEAN(SUBSTITUTE(F4281,CHAR(160),"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82" spans="2:11" x14ac:dyDescent="0.25">
      <c r="B4282" s="21">
        <v>45986</v>
      </c>
      <c r="C4282" s="2" t="s">
        <v>1</v>
      </c>
      <c r="D4282" s="2" t="s">
        <v>1349</v>
      </c>
      <c r="E4282" s="2" t="s">
        <v>89</v>
      </c>
      <c r="F4282" s="2" t="s">
        <v>2544</v>
      </c>
      <c r="G4282" s="5">
        <v>-14</v>
      </c>
      <c r="H4282" s="5">
        <v>41.5</v>
      </c>
      <c r="I4282" s="5">
        <v>-581</v>
      </c>
      <c r="J4282" s="5">
        <v>-209635.52</v>
      </c>
      <c r="K4282" s="5" t="str" cm="1">
        <f t="array" ref="K4282">_xlfn.LET(_xlpm.d,UPPER(TRIM(CLEAN(SUBSTITUTE(F4282,CHAR(160),"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83" spans="2:11" x14ac:dyDescent="0.25">
      <c r="B4283" s="21">
        <v>45986</v>
      </c>
      <c r="C4283" s="2" t="s">
        <v>1</v>
      </c>
      <c r="D4283" s="2" t="s">
        <v>1350</v>
      </c>
      <c r="E4283" s="2" t="s">
        <v>35</v>
      </c>
      <c r="F4283" s="2" t="s">
        <v>2544</v>
      </c>
      <c r="G4283" s="5">
        <v>-38</v>
      </c>
      <c r="H4283" s="5">
        <v>41.5</v>
      </c>
      <c r="I4283" s="5">
        <v>-1577</v>
      </c>
      <c r="J4283" s="5">
        <v>-211212.52</v>
      </c>
      <c r="K4283" s="5" t="str" cm="1">
        <f t="array" ref="K4283">_xlfn.LET(_xlpm.d,UPPER(TRIM(CLEAN(SUBSTITUTE(F4283,CHAR(160),"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84" spans="2:11" x14ac:dyDescent="0.25">
      <c r="B4284" s="21">
        <v>45986</v>
      </c>
      <c r="C4284" s="2" t="s">
        <v>1</v>
      </c>
      <c r="D4284" s="2" t="s">
        <v>2494</v>
      </c>
      <c r="E4284" s="2" t="s">
        <v>95</v>
      </c>
      <c r="F4284" s="2" t="s">
        <v>2544</v>
      </c>
      <c r="G4284" s="5">
        <v>-1</v>
      </c>
      <c r="H4284" s="5">
        <v>41.5</v>
      </c>
      <c r="I4284" s="5">
        <v>-41.5</v>
      </c>
      <c r="J4284" s="5">
        <v>-211254.02</v>
      </c>
      <c r="K4284" s="5" t="str" cm="1">
        <f t="array" ref="K4284">_xlfn.LET(_xlpm.d,UPPER(TRIM(CLEAN(SUBSTITUTE(F4284,CHAR(160),"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85" spans="2:11" x14ac:dyDescent="0.25">
      <c r="B4285" s="21">
        <v>45986</v>
      </c>
      <c r="C4285" s="2" t="s">
        <v>1</v>
      </c>
      <c r="D4285" s="2" t="s">
        <v>1177</v>
      </c>
      <c r="E4285" s="2" t="s">
        <v>9</v>
      </c>
      <c r="F4285" s="2" t="s">
        <v>2544</v>
      </c>
      <c r="G4285" s="5">
        <v>-22</v>
      </c>
      <c r="H4285" s="5">
        <v>41.5</v>
      </c>
      <c r="I4285" s="5">
        <v>-913</v>
      </c>
      <c r="J4285" s="5">
        <v>-212167.02</v>
      </c>
      <c r="K4285" s="5" t="str" cm="1">
        <f t="array" ref="K4285">_xlfn.LET(_xlpm.d,UPPER(TRIM(CLEAN(SUBSTITUTE(F4285,CHAR(160),"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86" spans="2:11" x14ac:dyDescent="0.25">
      <c r="B4286" s="21">
        <v>45986</v>
      </c>
      <c r="C4286" s="2" t="s">
        <v>1</v>
      </c>
      <c r="D4286" s="2" t="s">
        <v>751</v>
      </c>
      <c r="E4286" s="2" t="s">
        <v>92</v>
      </c>
      <c r="F4286" s="2" t="s">
        <v>2544</v>
      </c>
      <c r="G4286" s="5">
        <v>-6</v>
      </c>
      <c r="H4286" s="5">
        <v>41.5</v>
      </c>
      <c r="I4286" s="5">
        <v>-249</v>
      </c>
      <c r="J4286" s="5">
        <v>-212416.02</v>
      </c>
      <c r="K4286" s="5" t="str" cm="1">
        <f t="array" ref="K4286">_xlfn.LET(_xlpm.d,UPPER(TRIM(CLEAN(SUBSTITUTE(F4286,CHAR(160),"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87" spans="2:11" x14ac:dyDescent="0.25">
      <c r="B4287" s="21">
        <v>45987</v>
      </c>
      <c r="C4287" s="2" t="s">
        <v>1</v>
      </c>
      <c r="D4287" s="2" t="s">
        <v>1179</v>
      </c>
      <c r="E4287" s="2" t="s">
        <v>29</v>
      </c>
      <c r="F4287" s="2" t="s">
        <v>2544</v>
      </c>
      <c r="G4287" s="5">
        <v>-28</v>
      </c>
      <c r="H4287" s="5">
        <v>41.5</v>
      </c>
      <c r="I4287" s="5">
        <v>-1162</v>
      </c>
      <c r="J4287" s="5">
        <v>-213578.02</v>
      </c>
      <c r="K4287" s="5" t="str" cm="1">
        <f t="array" ref="K4287">_xlfn.LET(_xlpm.d,UPPER(TRIM(CLEAN(SUBSTITUTE(F4287,CHAR(160),"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88" spans="2:11" x14ac:dyDescent="0.25">
      <c r="B4288" s="21">
        <v>45988</v>
      </c>
      <c r="C4288" s="2" t="s">
        <v>1</v>
      </c>
      <c r="D4288" s="2" t="s">
        <v>2641</v>
      </c>
      <c r="E4288" s="2" t="s">
        <v>465</v>
      </c>
      <c r="F4288" s="2" t="s">
        <v>2544</v>
      </c>
      <c r="G4288" s="5">
        <v>-3</v>
      </c>
      <c r="H4288" s="5">
        <v>41.5</v>
      </c>
      <c r="I4288" s="5">
        <v>-124.5</v>
      </c>
      <c r="J4288" s="5">
        <v>-213702.52</v>
      </c>
      <c r="K4288" s="5" t="str" cm="1">
        <f t="array" ref="K4288">_xlfn.LET(_xlpm.d,UPPER(TRIM(CLEAN(SUBSTITUTE(F4288,CHAR(160),"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89" spans="2:11" x14ac:dyDescent="0.25">
      <c r="B4289" s="21">
        <v>45989</v>
      </c>
      <c r="C4289" s="2" t="s">
        <v>1</v>
      </c>
      <c r="D4289" s="2" t="s">
        <v>1387</v>
      </c>
      <c r="E4289" s="2" t="s">
        <v>321</v>
      </c>
      <c r="F4289" s="2" t="s">
        <v>2543</v>
      </c>
      <c r="G4289" s="5">
        <v>-10</v>
      </c>
      <c r="H4289" s="5">
        <v>41.5</v>
      </c>
      <c r="I4289" s="5">
        <v>-415</v>
      </c>
      <c r="J4289" s="5">
        <v>-214117.52</v>
      </c>
      <c r="K4289" s="5" t="str" cm="1">
        <f t="array" ref="K4289">_xlfn.LET(_xlpm.d,UPPER(TRIM(CLEAN(SUBSTITUTE(F4289,CHAR(160),"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90" spans="2:11" x14ac:dyDescent="0.25">
      <c r="B4290" s="21">
        <v>45989</v>
      </c>
      <c r="C4290" s="2" t="s">
        <v>1</v>
      </c>
      <c r="D4290" s="2" t="s">
        <v>327</v>
      </c>
      <c r="E4290" s="2" t="s">
        <v>143</v>
      </c>
      <c r="F4290" s="2" t="s">
        <v>2543</v>
      </c>
      <c r="G4290" s="5">
        <v>-11</v>
      </c>
      <c r="H4290" s="5">
        <v>31.3</v>
      </c>
      <c r="I4290" s="5">
        <v>-344.3</v>
      </c>
      <c r="J4290" s="5">
        <v>-214461.81999999998</v>
      </c>
      <c r="K4290" s="5" t="str" cm="1">
        <f t="array" ref="K4290">_xlfn.LET(_xlpm.d,UPPER(TRIM(CLEAN(SUBSTITUTE(F4290,CHAR(160),"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91" spans="2:11" x14ac:dyDescent="0.25">
      <c r="B4291" s="21">
        <v>45989</v>
      </c>
      <c r="C4291" s="2" t="s">
        <v>1</v>
      </c>
      <c r="D4291" s="2" t="s">
        <v>2052</v>
      </c>
      <c r="E4291" s="2" t="s">
        <v>202</v>
      </c>
      <c r="F4291" s="2" t="s">
        <v>2544</v>
      </c>
      <c r="G4291" s="5">
        <v>-20</v>
      </c>
      <c r="H4291" s="5">
        <v>41.5</v>
      </c>
      <c r="I4291" s="5">
        <v>-830</v>
      </c>
      <c r="J4291" s="5">
        <v>-215291.81999999998</v>
      </c>
      <c r="K4291" s="5" t="str" cm="1">
        <f t="array" ref="K4291">_xlfn.LET(_xlpm.d,UPPER(TRIM(CLEAN(SUBSTITUTE(F4291,CHAR(160),"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92" spans="2:11" x14ac:dyDescent="0.25">
      <c r="B4292" s="21">
        <v>45989</v>
      </c>
      <c r="C4292" s="2" t="s">
        <v>1</v>
      </c>
      <c r="D4292" s="2" t="s">
        <v>2642</v>
      </c>
      <c r="E4292" s="2" t="s">
        <v>829</v>
      </c>
      <c r="F4292" s="2" t="s">
        <v>2544</v>
      </c>
      <c r="G4292" s="5">
        <v>-65</v>
      </c>
      <c r="H4292" s="5">
        <v>41.5</v>
      </c>
      <c r="I4292" s="5">
        <v>-2697.5</v>
      </c>
      <c r="J4292" s="5">
        <v>-217989.31999999998</v>
      </c>
      <c r="K4292" s="5" t="str" cm="1">
        <f t="array" ref="K4292">_xlfn.LET(_xlpm.d,UPPER(TRIM(CLEAN(SUBSTITUTE(F4292,CHAR(160),"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93" spans="2:11" x14ac:dyDescent="0.25">
      <c r="B4293" s="21">
        <v>45989</v>
      </c>
      <c r="C4293" s="2" t="s">
        <v>1</v>
      </c>
      <c r="D4293" s="2" t="s">
        <v>2053</v>
      </c>
      <c r="E4293" s="2" t="s">
        <v>1016</v>
      </c>
      <c r="F4293" s="2" t="s">
        <v>2544</v>
      </c>
      <c r="G4293" s="5">
        <v>-28</v>
      </c>
      <c r="H4293" s="5">
        <v>41.5</v>
      </c>
      <c r="I4293" s="5">
        <v>-1162</v>
      </c>
      <c r="J4293" s="5">
        <v>-219151.31999999998</v>
      </c>
      <c r="K4293" s="5" t="str" cm="1">
        <f t="array" ref="K4293">_xlfn.LET(_xlpm.d,UPPER(TRIM(CLEAN(SUBSTITUTE(F4293,CHAR(160),"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94" spans="2:11" x14ac:dyDescent="0.25">
      <c r="B4294" s="21">
        <v>45989</v>
      </c>
      <c r="C4294" s="2" t="s">
        <v>1</v>
      </c>
      <c r="D4294" s="2" t="s">
        <v>2054</v>
      </c>
      <c r="E4294" s="2" t="s">
        <v>82</v>
      </c>
      <c r="F4294" s="2" t="s">
        <v>2544</v>
      </c>
      <c r="G4294" s="5">
        <v>-18</v>
      </c>
      <c r="H4294" s="5">
        <v>41.5</v>
      </c>
      <c r="I4294" s="5">
        <v>-747</v>
      </c>
      <c r="J4294" s="5">
        <v>-219898.31999999998</v>
      </c>
      <c r="K4294" s="5" t="str" cm="1">
        <f t="array" ref="K4294">_xlfn.LET(_xlpm.d,UPPER(TRIM(CLEAN(SUBSTITUTE(F4294,CHAR(160),"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95" spans="2:11" x14ac:dyDescent="0.25">
      <c r="B4295" s="21">
        <v>45989</v>
      </c>
      <c r="C4295" s="2" t="s">
        <v>1</v>
      </c>
      <c r="D4295" s="2" t="s">
        <v>2056</v>
      </c>
      <c r="E4295" s="2" t="s">
        <v>72</v>
      </c>
      <c r="F4295" s="2" t="s">
        <v>2544</v>
      </c>
      <c r="G4295" s="5">
        <v>-9</v>
      </c>
      <c r="H4295" s="5">
        <v>41.5</v>
      </c>
      <c r="I4295" s="5">
        <v>-373.5</v>
      </c>
      <c r="J4295" s="5">
        <v>-220271.81999999998</v>
      </c>
      <c r="K4295" s="5" t="str" cm="1">
        <f t="array" ref="K4295">_xlfn.LET(_xlpm.d,UPPER(TRIM(CLEAN(SUBSTITUTE(F4295,CHAR(160),"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96" spans="2:11" x14ac:dyDescent="0.25">
      <c r="B4296" s="21">
        <v>45989</v>
      </c>
      <c r="C4296" s="2" t="s">
        <v>1</v>
      </c>
      <c r="D4296" s="2" t="s">
        <v>2495</v>
      </c>
      <c r="E4296" s="2" t="s">
        <v>60</v>
      </c>
      <c r="F4296" s="2" t="s">
        <v>2544</v>
      </c>
      <c r="G4296" s="5">
        <v>-10</v>
      </c>
      <c r="H4296" s="5">
        <v>41.5</v>
      </c>
      <c r="I4296" s="5">
        <v>-415</v>
      </c>
      <c r="J4296" s="5">
        <v>-220686.81999999998</v>
      </c>
      <c r="K4296" s="5" t="str" cm="1">
        <f t="array" ref="K4296">_xlfn.LET(_xlpm.d,UPPER(TRIM(CLEAN(SUBSTITUTE(F4296,CHAR(160),"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97" spans="2:11" x14ac:dyDescent="0.25">
      <c r="B4297" s="21">
        <v>45993</v>
      </c>
      <c r="C4297" s="2" t="s">
        <v>1</v>
      </c>
      <c r="D4297" s="2" t="s">
        <v>56</v>
      </c>
      <c r="E4297" s="2" t="s">
        <v>49</v>
      </c>
      <c r="F4297" s="2" t="s">
        <v>2544</v>
      </c>
      <c r="G4297" s="5">
        <v>-21</v>
      </c>
      <c r="H4297" s="5">
        <v>41.5</v>
      </c>
      <c r="I4297" s="5">
        <v>-871.5</v>
      </c>
      <c r="J4297" s="5">
        <v>-221558.31999999998</v>
      </c>
      <c r="K4297" s="5" t="str" cm="1">
        <f t="array" ref="K4297">_xlfn.LET(_xlpm.d,UPPER(TRIM(CLEAN(SUBSTITUTE(F4297,CHAR(160),"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98" spans="2:11" x14ac:dyDescent="0.25">
      <c r="B4298" s="21">
        <v>45993</v>
      </c>
      <c r="C4298" s="2" t="s">
        <v>1</v>
      </c>
      <c r="D4298" s="2" t="s">
        <v>274</v>
      </c>
      <c r="E4298" s="2" t="s">
        <v>159</v>
      </c>
      <c r="F4298" s="2" t="s">
        <v>2544</v>
      </c>
      <c r="G4298" s="5">
        <v>-2</v>
      </c>
      <c r="H4298" s="5">
        <v>41.5</v>
      </c>
      <c r="I4298" s="5">
        <v>-83</v>
      </c>
      <c r="J4298" s="5">
        <v>-221641.31999999998</v>
      </c>
      <c r="K4298" s="5" t="str" cm="1">
        <f t="array" ref="K4298">_xlfn.LET(_xlpm.d,UPPER(TRIM(CLEAN(SUBSTITUTE(F4298,CHAR(160),"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299" spans="2:11" x14ac:dyDescent="0.25">
      <c r="B4299" s="21">
        <v>45993</v>
      </c>
      <c r="C4299" s="2" t="s">
        <v>1</v>
      </c>
      <c r="D4299" s="2" t="s">
        <v>277</v>
      </c>
      <c r="E4299" s="2" t="s">
        <v>29</v>
      </c>
      <c r="F4299" s="2" t="s">
        <v>2544</v>
      </c>
      <c r="G4299" s="5">
        <v>-3</v>
      </c>
      <c r="H4299" s="5">
        <v>41.5</v>
      </c>
      <c r="I4299" s="5">
        <v>-124.5</v>
      </c>
      <c r="J4299" s="5">
        <v>-221765.81999999998</v>
      </c>
      <c r="K4299" s="5" t="str" cm="1">
        <f t="array" ref="K4299">_xlfn.LET(_xlpm.d,UPPER(TRIM(CLEAN(SUBSTITUTE(F4299,CHAR(160),"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00" spans="2:11" x14ac:dyDescent="0.25">
      <c r="B4300" s="21">
        <v>45994</v>
      </c>
      <c r="C4300" s="2" t="s">
        <v>1</v>
      </c>
      <c r="D4300" s="2" t="s">
        <v>57</v>
      </c>
      <c r="E4300" s="2" t="s">
        <v>58</v>
      </c>
      <c r="F4300" s="2" t="s">
        <v>2544</v>
      </c>
      <c r="G4300" s="5">
        <v>-19</v>
      </c>
      <c r="H4300" s="5">
        <v>41.5</v>
      </c>
      <c r="I4300" s="5">
        <v>-788.5</v>
      </c>
      <c r="J4300" s="5">
        <v>-222554.31999999998</v>
      </c>
      <c r="K4300" s="5" t="str" cm="1">
        <f t="array" ref="K4300">_xlfn.LET(_xlpm.d,UPPER(TRIM(CLEAN(SUBSTITUTE(F4300,CHAR(160),"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01" spans="2:11" x14ac:dyDescent="0.25">
      <c r="B4301" s="21">
        <v>45994</v>
      </c>
      <c r="C4301" s="2" t="s">
        <v>1</v>
      </c>
      <c r="D4301" s="2" t="s">
        <v>1189</v>
      </c>
      <c r="E4301" s="2" t="s">
        <v>65</v>
      </c>
      <c r="F4301" s="2" t="s">
        <v>2544</v>
      </c>
      <c r="G4301" s="5">
        <v>-5</v>
      </c>
      <c r="H4301" s="5">
        <v>41.5</v>
      </c>
      <c r="I4301" s="5">
        <v>-207.5</v>
      </c>
      <c r="J4301" s="5">
        <v>-222761.81999999998</v>
      </c>
      <c r="K4301" s="5" t="str" cm="1">
        <f t="array" ref="K4301">_xlfn.LET(_xlpm.d,UPPER(TRIM(CLEAN(SUBSTITUTE(F4301,CHAR(160),"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02" spans="2:11" x14ac:dyDescent="0.25">
      <c r="B4302" s="21">
        <v>45994</v>
      </c>
      <c r="C4302" s="2" t="s">
        <v>1</v>
      </c>
      <c r="D4302" s="2" t="s">
        <v>573</v>
      </c>
      <c r="E4302" s="2" t="s">
        <v>129</v>
      </c>
      <c r="F4302" s="2" t="s">
        <v>2544</v>
      </c>
      <c r="G4302" s="5">
        <v>-2</v>
      </c>
      <c r="H4302" s="5">
        <v>41.5</v>
      </c>
      <c r="I4302" s="5">
        <v>-83</v>
      </c>
      <c r="J4302" s="5">
        <v>-222844.81999999998</v>
      </c>
      <c r="K4302" s="5" t="str" cm="1">
        <f t="array" ref="K4302">_xlfn.LET(_xlpm.d,UPPER(TRIM(CLEAN(SUBSTITUTE(F4302,CHAR(160),"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03" spans="2:11" x14ac:dyDescent="0.25">
      <c r="B4303" s="21">
        <v>45994</v>
      </c>
      <c r="C4303" s="2" t="s">
        <v>1</v>
      </c>
      <c r="D4303" s="2" t="s">
        <v>2643</v>
      </c>
      <c r="E4303" s="2" t="s">
        <v>40</v>
      </c>
      <c r="F4303" s="2" t="s">
        <v>2544</v>
      </c>
      <c r="G4303" s="5">
        <v>-4</v>
      </c>
      <c r="H4303" s="5">
        <v>41.5</v>
      </c>
      <c r="I4303" s="5">
        <v>-166</v>
      </c>
      <c r="J4303" s="5">
        <v>-223010.81999999998</v>
      </c>
      <c r="K4303" s="5" t="str" cm="1">
        <f t="array" ref="K4303">_xlfn.LET(_xlpm.d,UPPER(TRIM(CLEAN(SUBSTITUTE(F4303,CHAR(160),"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04" spans="2:11" x14ac:dyDescent="0.25">
      <c r="B4304" s="21">
        <v>45995</v>
      </c>
      <c r="C4304" s="2" t="s">
        <v>1</v>
      </c>
      <c r="D4304" s="2" t="s">
        <v>489</v>
      </c>
      <c r="E4304" s="2" t="s">
        <v>19</v>
      </c>
      <c r="F4304" s="2" t="s">
        <v>2544</v>
      </c>
      <c r="G4304" s="5">
        <v>-20</v>
      </c>
      <c r="H4304" s="5">
        <v>41.5</v>
      </c>
      <c r="I4304" s="5">
        <v>-830</v>
      </c>
      <c r="J4304" s="5">
        <v>-223840.81999999998</v>
      </c>
      <c r="K4304" s="5" t="str" cm="1">
        <f t="array" ref="K4304">_xlfn.LET(_xlpm.d,UPPER(TRIM(CLEAN(SUBSTITUTE(F4304,CHAR(160),"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05" spans="2:11" x14ac:dyDescent="0.25">
      <c r="B4305" s="21">
        <v>45995</v>
      </c>
      <c r="C4305" s="2" t="s">
        <v>1</v>
      </c>
      <c r="D4305" s="2" t="s">
        <v>2059</v>
      </c>
      <c r="E4305" s="2" t="s">
        <v>86</v>
      </c>
      <c r="F4305" s="2" t="s">
        <v>2544</v>
      </c>
      <c r="G4305" s="5">
        <v>-15</v>
      </c>
      <c r="H4305" s="5">
        <v>41.5</v>
      </c>
      <c r="I4305" s="5">
        <v>-622.5</v>
      </c>
      <c r="J4305" s="5">
        <v>-224463.31999999998</v>
      </c>
      <c r="K4305" s="5" t="str" cm="1">
        <f t="array" ref="K4305">_xlfn.LET(_xlpm.d,UPPER(TRIM(CLEAN(SUBSTITUTE(F4305,CHAR(160),"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06" spans="2:11" x14ac:dyDescent="0.25">
      <c r="B4306" s="21">
        <v>45995</v>
      </c>
      <c r="C4306" s="2" t="s">
        <v>1</v>
      </c>
      <c r="D4306" s="2" t="s">
        <v>2644</v>
      </c>
      <c r="E4306" s="2" t="s">
        <v>99</v>
      </c>
      <c r="F4306" s="2" t="s">
        <v>2544</v>
      </c>
      <c r="G4306" s="5">
        <v>-5</v>
      </c>
      <c r="H4306" s="5">
        <v>41.5</v>
      </c>
      <c r="I4306" s="5">
        <v>-207.5</v>
      </c>
      <c r="J4306" s="5">
        <v>-224670.81999999998</v>
      </c>
      <c r="K4306" s="5" t="str" cm="1">
        <f t="array" ref="K4306">_xlfn.LET(_xlpm.d,UPPER(TRIM(CLEAN(SUBSTITUTE(F4306,CHAR(160),"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07" spans="2:11" x14ac:dyDescent="0.25">
      <c r="B4307" s="21">
        <v>45995</v>
      </c>
      <c r="C4307" s="2" t="s">
        <v>1</v>
      </c>
      <c r="D4307" s="2" t="s">
        <v>1191</v>
      </c>
      <c r="E4307" s="2" t="s">
        <v>5</v>
      </c>
      <c r="F4307" s="2" t="s">
        <v>2543</v>
      </c>
      <c r="G4307" s="5">
        <v>-1</v>
      </c>
      <c r="H4307" s="5">
        <v>41.5</v>
      </c>
      <c r="I4307" s="5">
        <v>-41.5</v>
      </c>
      <c r="J4307" s="5">
        <v>-224712.31999999998</v>
      </c>
      <c r="K4307" s="5" t="str" cm="1">
        <f t="array" ref="K4307">_xlfn.LET(_xlpm.d,UPPER(TRIM(CLEAN(SUBSTITUTE(F4307,CHAR(160),"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08" spans="2:11" x14ac:dyDescent="0.25">
      <c r="B4308" s="21">
        <v>45996</v>
      </c>
      <c r="C4308" s="2" t="s">
        <v>1</v>
      </c>
      <c r="D4308" s="2" t="s">
        <v>1192</v>
      </c>
      <c r="E4308" s="2" t="s">
        <v>202</v>
      </c>
      <c r="F4308" s="2" t="s">
        <v>2544</v>
      </c>
      <c r="G4308" s="5">
        <v>-4</v>
      </c>
      <c r="H4308" s="5">
        <v>41.5</v>
      </c>
      <c r="I4308" s="5">
        <v>-166</v>
      </c>
      <c r="J4308" s="5">
        <v>-224878.31999999998</v>
      </c>
      <c r="K4308" s="5" t="str" cm="1">
        <f t="array" ref="K4308">_xlfn.LET(_xlpm.d,UPPER(TRIM(CLEAN(SUBSTITUTE(F4308,CHAR(160),"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09" spans="2:11" x14ac:dyDescent="0.25">
      <c r="B4309" s="21">
        <v>45996</v>
      </c>
      <c r="C4309" s="2" t="s">
        <v>1</v>
      </c>
      <c r="D4309" s="2" t="s">
        <v>491</v>
      </c>
      <c r="E4309" s="2" t="s">
        <v>76</v>
      </c>
      <c r="F4309" s="2" t="s">
        <v>2544</v>
      </c>
      <c r="G4309" s="5">
        <v>-15</v>
      </c>
      <c r="H4309" s="5">
        <v>41.5</v>
      </c>
      <c r="I4309" s="5">
        <v>-622.5</v>
      </c>
      <c r="J4309" s="5">
        <v>-225500.81999999998</v>
      </c>
      <c r="K4309" s="5" t="str" cm="1">
        <f t="array" ref="K4309">_xlfn.LET(_xlpm.d,UPPER(TRIM(CLEAN(SUBSTITUTE(F4309,CHAR(160),"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10" spans="2:11" x14ac:dyDescent="0.25">
      <c r="B4310" s="21">
        <v>45996</v>
      </c>
      <c r="C4310" s="2" t="s">
        <v>1</v>
      </c>
      <c r="D4310" s="2" t="s">
        <v>2062</v>
      </c>
      <c r="E4310" s="2" t="s">
        <v>9</v>
      </c>
      <c r="F4310" s="2" t="s">
        <v>2544</v>
      </c>
      <c r="G4310" s="5">
        <v>-1</v>
      </c>
      <c r="H4310" s="5">
        <v>41.5</v>
      </c>
      <c r="I4310" s="5">
        <v>-41.5</v>
      </c>
      <c r="J4310" s="5">
        <v>-225542.31999999998</v>
      </c>
      <c r="K4310" s="5" t="str" cm="1">
        <f t="array" ref="K4310">_xlfn.LET(_xlpm.d,UPPER(TRIM(CLEAN(SUBSTITUTE(F4310,CHAR(160),"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11" spans="2:11" x14ac:dyDescent="0.25">
      <c r="B4311" s="21">
        <v>45996</v>
      </c>
      <c r="C4311" s="2" t="s">
        <v>1</v>
      </c>
      <c r="D4311" s="2" t="s">
        <v>1194</v>
      </c>
      <c r="E4311" s="2" t="s">
        <v>53</v>
      </c>
      <c r="F4311" s="2" t="s">
        <v>2544</v>
      </c>
      <c r="G4311" s="5">
        <v>-11</v>
      </c>
      <c r="H4311" s="5">
        <v>41.5</v>
      </c>
      <c r="I4311" s="5">
        <v>-456.5</v>
      </c>
      <c r="J4311" s="5">
        <v>-225998.81999999998</v>
      </c>
      <c r="K4311" s="5" t="str" cm="1">
        <f t="array" ref="K4311">_xlfn.LET(_xlpm.d,UPPER(TRIM(CLEAN(SUBSTITUTE(F4311,CHAR(160),"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12" spans="2:11" x14ac:dyDescent="0.25">
      <c r="B4312" s="21">
        <v>45996</v>
      </c>
      <c r="C4312" s="2" t="s">
        <v>1</v>
      </c>
      <c r="D4312" s="2" t="s">
        <v>2645</v>
      </c>
      <c r="E4312" s="2" t="s">
        <v>110</v>
      </c>
      <c r="F4312" s="2" t="s">
        <v>2544</v>
      </c>
      <c r="G4312" s="5">
        <v>-1</v>
      </c>
      <c r="H4312" s="5">
        <v>41.5</v>
      </c>
      <c r="I4312" s="5">
        <v>-41.5</v>
      </c>
      <c r="J4312" s="5">
        <v>-226040.31999999998</v>
      </c>
      <c r="K4312" s="5" t="str" cm="1">
        <f t="array" ref="K4312">_xlfn.LET(_xlpm.d,UPPER(TRIM(CLEAN(SUBSTITUTE(F4312,CHAR(160),"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13" spans="2:11" x14ac:dyDescent="0.25">
      <c r="B4313" s="21">
        <v>45996</v>
      </c>
      <c r="C4313" s="2" t="s">
        <v>1</v>
      </c>
      <c r="D4313" s="2" t="s">
        <v>278</v>
      </c>
      <c r="E4313" s="2" t="s">
        <v>97</v>
      </c>
      <c r="F4313" s="2" t="s">
        <v>2543</v>
      </c>
      <c r="G4313" s="5">
        <v>-90</v>
      </c>
      <c r="H4313" s="5">
        <v>41.5</v>
      </c>
      <c r="I4313" s="5">
        <v>-3735</v>
      </c>
      <c r="J4313" s="5">
        <v>-229775.31999999998</v>
      </c>
      <c r="K4313" s="5" t="str" cm="1">
        <f t="array" ref="K4313">_xlfn.LET(_xlpm.d,UPPER(TRIM(CLEAN(SUBSTITUTE(F4313,CHAR(160),"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14" spans="2:11" x14ac:dyDescent="0.25">
      <c r="B4314" s="21">
        <v>45999</v>
      </c>
      <c r="C4314" s="2" t="s">
        <v>1</v>
      </c>
      <c r="D4314" s="2" t="s">
        <v>2646</v>
      </c>
      <c r="E4314" s="2" t="s">
        <v>791</v>
      </c>
      <c r="F4314" s="2" t="s">
        <v>2544</v>
      </c>
      <c r="G4314" s="5">
        <v>-6</v>
      </c>
      <c r="H4314" s="5">
        <v>41.5</v>
      </c>
      <c r="I4314" s="5">
        <v>-249</v>
      </c>
      <c r="J4314" s="5">
        <v>-230024.31999999998</v>
      </c>
      <c r="K4314" s="5" t="str" cm="1">
        <f t="array" ref="K4314">_xlfn.LET(_xlpm.d,UPPER(TRIM(CLEAN(SUBSTITUTE(F4314,CHAR(160),"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15" spans="2:11" x14ac:dyDescent="0.25">
      <c r="B4315" s="21">
        <v>46000</v>
      </c>
      <c r="C4315" s="2" t="s">
        <v>1</v>
      </c>
      <c r="D4315" s="2" t="s">
        <v>2066</v>
      </c>
      <c r="E4315" s="2" t="s">
        <v>3</v>
      </c>
      <c r="F4315" s="2" t="s">
        <v>2543</v>
      </c>
      <c r="G4315" s="5">
        <v>-1</v>
      </c>
      <c r="H4315" s="5">
        <v>37.700000000000003</v>
      </c>
      <c r="I4315" s="5">
        <v>-37.700000000000003</v>
      </c>
      <c r="J4315" s="5">
        <v>-230062.02</v>
      </c>
      <c r="K4315" s="5" t="str" cm="1">
        <f t="array" ref="K4315">_xlfn.LET(_xlpm.d,UPPER(TRIM(CLEAN(SUBSTITUTE(F4315,CHAR(160),"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16" spans="2:11" x14ac:dyDescent="0.25">
      <c r="B4316" s="21">
        <v>46000</v>
      </c>
      <c r="C4316" s="2" t="s">
        <v>1</v>
      </c>
      <c r="D4316" s="2" t="s">
        <v>2647</v>
      </c>
      <c r="E4316" s="2" t="s">
        <v>403</v>
      </c>
      <c r="F4316" s="2" t="s">
        <v>2648</v>
      </c>
      <c r="G4316" s="5">
        <v>-12</v>
      </c>
      <c r="H4316" s="5">
        <v>41.5</v>
      </c>
      <c r="I4316" s="5">
        <v>-498</v>
      </c>
      <c r="J4316" s="5">
        <v>-230560.02</v>
      </c>
      <c r="K4316" s="5" t="str" cm="1">
        <f t="array" ref="K4316">_xlfn.LET(_xlpm.d,UPPER(TRIM(CLEAN(SUBSTITUTE(F4316,CHAR(160),"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17" spans="2:11" x14ac:dyDescent="0.25">
      <c r="B4317" s="21">
        <v>46000</v>
      </c>
      <c r="C4317" s="2" t="s">
        <v>1</v>
      </c>
      <c r="D4317" s="2" t="s">
        <v>2649</v>
      </c>
      <c r="E4317" s="2" t="s">
        <v>9</v>
      </c>
      <c r="F4317" s="2" t="s">
        <v>2544</v>
      </c>
      <c r="G4317" s="5">
        <v>-5</v>
      </c>
      <c r="H4317" s="5">
        <v>41.5</v>
      </c>
      <c r="I4317" s="5">
        <v>-207.5</v>
      </c>
      <c r="J4317" s="5">
        <v>-230767.52</v>
      </c>
      <c r="K4317" s="5" t="str" cm="1">
        <f t="array" ref="K4317">_xlfn.LET(_xlpm.d,UPPER(TRIM(CLEAN(SUBSTITUTE(F4317,CHAR(160),"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18" spans="2:11" x14ac:dyDescent="0.25">
      <c r="B4318" s="21">
        <v>46000</v>
      </c>
      <c r="C4318" s="2" t="s">
        <v>1</v>
      </c>
      <c r="D4318" s="2" t="s">
        <v>492</v>
      </c>
      <c r="E4318" s="2" t="s">
        <v>27</v>
      </c>
      <c r="F4318" s="2" t="s">
        <v>2544</v>
      </c>
      <c r="G4318" s="5">
        <v>-11</v>
      </c>
      <c r="H4318" s="5">
        <v>41.5</v>
      </c>
      <c r="I4318" s="5">
        <v>-456.5</v>
      </c>
      <c r="J4318" s="5">
        <v>-231224.02</v>
      </c>
      <c r="K4318" s="5" t="str" cm="1">
        <f t="array" ref="K4318">_xlfn.LET(_xlpm.d,UPPER(TRIM(CLEAN(SUBSTITUTE(F4318,CHAR(160),"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19" spans="2:11" x14ac:dyDescent="0.25">
      <c r="B4319" s="21">
        <v>46000</v>
      </c>
      <c r="C4319" s="2" t="s">
        <v>1</v>
      </c>
      <c r="D4319" s="2" t="s">
        <v>2069</v>
      </c>
      <c r="E4319" s="2" t="s">
        <v>89</v>
      </c>
      <c r="F4319" s="2" t="s">
        <v>2544</v>
      </c>
      <c r="G4319" s="5">
        <v>-16</v>
      </c>
      <c r="H4319" s="5">
        <v>41.5</v>
      </c>
      <c r="I4319" s="5">
        <v>-664</v>
      </c>
      <c r="J4319" s="5">
        <v>-231888.02</v>
      </c>
      <c r="K4319" s="5" t="str" cm="1">
        <f t="array" ref="K4319">_xlfn.LET(_xlpm.d,UPPER(TRIM(CLEAN(SUBSTITUTE(F4319,CHAR(160),"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20" spans="2:11" x14ac:dyDescent="0.25">
      <c r="B4320" s="21">
        <v>46001</v>
      </c>
      <c r="C4320" s="2" t="s">
        <v>1</v>
      </c>
      <c r="D4320" s="2" t="s">
        <v>2071</v>
      </c>
      <c r="E4320" s="2" t="s">
        <v>433</v>
      </c>
      <c r="F4320" s="2" t="s">
        <v>2544</v>
      </c>
      <c r="G4320" s="5">
        <v>-13</v>
      </c>
      <c r="H4320" s="5">
        <v>41.5</v>
      </c>
      <c r="I4320" s="5">
        <v>-539.5</v>
      </c>
      <c r="J4320" s="5">
        <v>-232427.51999999999</v>
      </c>
      <c r="K4320" s="5" t="str" cm="1">
        <f t="array" ref="K4320">_xlfn.LET(_xlpm.d,UPPER(TRIM(CLEAN(SUBSTITUTE(F4320,CHAR(160),"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21" spans="2:11" x14ac:dyDescent="0.25">
      <c r="B4321" s="21">
        <v>46001</v>
      </c>
      <c r="C4321" s="2" t="s">
        <v>1</v>
      </c>
      <c r="D4321" s="2" t="s">
        <v>1200</v>
      </c>
      <c r="E4321" s="2" t="s">
        <v>153</v>
      </c>
      <c r="F4321" s="2" t="s">
        <v>2544</v>
      </c>
      <c r="G4321" s="5">
        <v>-9</v>
      </c>
      <c r="H4321" s="5">
        <v>41.5</v>
      </c>
      <c r="I4321" s="5">
        <v>-373.5</v>
      </c>
      <c r="J4321" s="5">
        <v>-232801.02</v>
      </c>
      <c r="K4321" s="5" t="str" cm="1">
        <f t="array" ref="K4321">_xlfn.LET(_xlpm.d,UPPER(TRIM(CLEAN(SUBSTITUTE(F4321,CHAR(160),"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22" spans="2:11" x14ac:dyDescent="0.25">
      <c r="B4322" s="21">
        <v>46001</v>
      </c>
      <c r="C4322" s="2" t="s">
        <v>1</v>
      </c>
      <c r="D4322" s="2" t="s">
        <v>576</v>
      </c>
      <c r="E4322" s="2" t="s">
        <v>159</v>
      </c>
      <c r="F4322" s="2" t="s">
        <v>2544</v>
      </c>
      <c r="G4322" s="5">
        <v>-1</v>
      </c>
      <c r="H4322" s="5">
        <v>41.5</v>
      </c>
      <c r="I4322" s="5">
        <v>-41.5</v>
      </c>
      <c r="J4322" s="5">
        <v>-232842.52</v>
      </c>
      <c r="K4322" s="5" t="str" cm="1">
        <f t="array" ref="K4322">_xlfn.LET(_xlpm.d,UPPER(TRIM(CLEAN(SUBSTITUTE(F4322,CHAR(160),"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23" spans="2:11" x14ac:dyDescent="0.25">
      <c r="B4323" s="21">
        <v>46001</v>
      </c>
      <c r="C4323" s="2" t="s">
        <v>1</v>
      </c>
      <c r="D4323" s="2" t="s">
        <v>1201</v>
      </c>
      <c r="E4323" s="2" t="s">
        <v>565</v>
      </c>
      <c r="F4323" s="2" t="s">
        <v>2544</v>
      </c>
      <c r="G4323" s="5">
        <v>-10</v>
      </c>
      <c r="H4323" s="5">
        <v>41.5</v>
      </c>
      <c r="I4323" s="5">
        <v>-415</v>
      </c>
      <c r="J4323" s="5">
        <v>-233257.52</v>
      </c>
      <c r="K4323" s="5" t="str" cm="1">
        <f t="array" ref="K4323">_xlfn.LET(_xlpm.d,UPPER(TRIM(CLEAN(SUBSTITUTE(F4323,CHAR(160),"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24" spans="2:11" x14ac:dyDescent="0.25">
      <c r="B4324" s="21">
        <v>46002</v>
      </c>
      <c r="C4324" s="2" t="s">
        <v>1</v>
      </c>
      <c r="D4324" s="2" t="s">
        <v>2348</v>
      </c>
      <c r="E4324" s="2" t="s">
        <v>321</v>
      </c>
      <c r="F4324" s="2" t="s">
        <v>2543</v>
      </c>
      <c r="G4324" s="5">
        <v>-2</v>
      </c>
      <c r="H4324" s="5">
        <v>41.5</v>
      </c>
      <c r="I4324" s="5">
        <v>-83</v>
      </c>
      <c r="J4324" s="5">
        <v>-233340.52</v>
      </c>
      <c r="K4324" s="5" t="str" cm="1">
        <f t="array" ref="K4324">_xlfn.LET(_xlpm.d,UPPER(TRIM(CLEAN(SUBSTITUTE(F4324,CHAR(160),"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25" spans="2:11" x14ac:dyDescent="0.25">
      <c r="B4325" s="21">
        <v>46002</v>
      </c>
      <c r="C4325" s="2" t="s">
        <v>1</v>
      </c>
      <c r="D4325" s="2" t="s">
        <v>2076</v>
      </c>
      <c r="E4325" s="2" t="s">
        <v>202</v>
      </c>
      <c r="F4325" s="2" t="s">
        <v>2544</v>
      </c>
      <c r="G4325" s="5">
        <v>-16</v>
      </c>
      <c r="H4325" s="5">
        <v>41.5</v>
      </c>
      <c r="I4325" s="5">
        <v>-664</v>
      </c>
      <c r="J4325" s="5">
        <v>-234004.52</v>
      </c>
      <c r="K4325" s="5" t="str" cm="1">
        <f t="array" ref="K4325">_xlfn.LET(_xlpm.d,UPPER(TRIM(CLEAN(SUBSTITUTE(F4325,CHAR(160),"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26" spans="2:11" x14ac:dyDescent="0.25">
      <c r="B4326" s="21">
        <v>46002</v>
      </c>
      <c r="C4326" s="2" t="s">
        <v>1</v>
      </c>
      <c r="D4326" s="2" t="s">
        <v>2499</v>
      </c>
      <c r="E4326" s="2" t="s">
        <v>1397</v>
      </c>
      <c r="F4326" s="2" t="s">
        <v>2544</v>
      </c>
      <c r="G4326" s="5">
        <v>-2</v>
      </c>
      <c r="H4326" s="5">
        <v>41.5</v>
      </c>
      <c r="I4326" s="5">
        <v>-83</v>
      </c>
      <c r="J4326" s="5">
        <v>-234087.52</v>
      </c>
      <c r="K4326" s="5" t="str" cm="1">
        <f t="array" ref="K4326">_xlfn.LET(_xlpm.d,UPPER(TRIM(CLEAN(SUBSTITUTE(F4326,CHAR(160),"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27" spans="2:11" x14ac:dyDescent="0.25">
      <c r="B4327" s="21">
        <v>46002</v>
      </c>
      <c r="C4327" s="2" t="s">
        <v>1</v>
      </c>
      <c r="D4327" s="2" t="s">
        <v>2500</v>
      </c>
      <c r="E4327" s="2" t="s">
        <v>68</v>
      </c>
      <c r="F4327" s="2" t="s">
        <v>2544</v>
      </c>
      <c r="G4327" s="5">
        <v>-9</v>
      </c>
      <c r="H4327" s="5">
        <v>41.5</v>
      </c>
      <c r="I4327" s="5">
        <v>-373.5</v>
      </c>
      <c r="J4327" s="5">
        <v>-234461.02</v>
      </c>
      <c r="K4327" s="5" t="str" cm="1">
        <f t="array" ref="K4327">_xlfn.LET(_xlpm.d,UPPER(TRIM(CLEAN(SUBSTITUTE(F4327,CHAR(160),"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28" spans="2:11" x14ac:dyDescent="0.25">
      <c r="B4328" s="21">
        <v>46003</v>
      </c>
      <c r="C4328" s="2" t="s">
        <v>1</v>
      </c>
      <c r="D4328" s="2" t="s">
        <v>2650</v>
      </c>
      <c r="E4328" s="2" t="s">
        <v>801</v>
      </c>
      <c r="F4328" s="2" t="s">
        <v>2543</v>
      </c>
      <c r="G4328" s="5">
        <v>-1</v>
      </c>
      <c r="H4328" s="5">
        <v>45.85</v>
      </c>
      <c r="I4328" s="5">
        <v>-45.85</v>
      </c>
      <c r="J4328" s="5">
        <v>-234506.87</v>
      </c>
      <c r="K4328" s="5" t="str" cm="1">
        <f t="array" ref="K4328">_xlfn.LET(_xlpm.d,UPPER(TRIM(CLEAN(SUBSTITUTE(F4328,CHAR(160),"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29" spans="2:11" x14ac:dyDescent="0.25">
      <c r="B4329" s="21">
        <v>46003</v>
      </c>
      <c r="C4329" s="2" t="s">
        <v>1</v>
      </c>
      <c r="D4329" s="2" t="s">
        <v>2080</v>
      </c>
      <c r="E4329" s="2" t="s">
        <v>9</v>
      </c>
      <c r="F4329" s="2" t="s">
        <v>2544</v>
      </c>
      <c r="G4329" s="5">
        <v>-2</v>
      </c>
      <c r="H4329" s="5">
        <v>41.5</v>
      </c>
      <c r="I4329" s="5">
        <v>-83</v>
      </c>
      <c r="J4329" s="5">
        <v>-234589.87</v>
      </c>
      <c r="K4329" s="5" t="str" cm="1">
        <f t="array" ref="K4329">_xlfn.LET(_xlpm.d,UPPER(TRIM(CLEAN(SUBSTITUTE(F4329,CHAR(160),"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30" spans="2:11" x14ac:dyDescent="0.25">
      <c r="B4330" s="21">
        <v>46003</v>
      </c>
      <c r="C4330" s="2" t="s">
        <v>1</v>
      </c>
      <c r="D4330" s="2" t="s">
        <v>2081</v>
      </c>
      <c r="E4330" s="2" t="s">
        <v>24</v>
      </c>
      <c r="F4330" s="2" t="s">
        <v>2544</v>
      </c>
      <c r="G4330" s="5">
        <v>-16</v>
      </c>
      <c r="H4330" s="5">
        <v>41.5</v>
      </c>
      <c r="I4330" s="5">
        <v>-664</v>
      </c>
      <c r="J4330" s="5">
        <v>-235253.87</v>
      </c>
      <c r="K4330" s="5" t="str" cm="1">
        <f t="array" ref="K4330">_xlfn.LET(_xlpm.d,UPPER(TRIM(CLEAN(SUBSTITUTE(F4330,CHAR(160),"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31" spans="2:11" x14ac:dyDescent="0.25">
      <c r="B4331" s="21">
        <v>46003</v>
      </c>
      <c r="C4331" s="2" t="s">
        <v>1</v>
      </c>
      <c r="D4331" s="2" t="s">
        <v>2651</v>
      </c>
      <c r="E4331" s="2" t="s">
        <v>110</v>
      </c>
      <c r="F4331" s="2" t="s">
        <v>2544</v>
      </c>
      <c r="G4331" s="5">
        <v>-1</v>
      </c>
      <c r="H4331" s="5">
        <v>41.5</v>
      </c>
      <c r="I4331" s="5">
        <v>-41.5</v>
      </c>
      <c r="J4331" s="5">
        <v>-235295.37</v>
      </c>
      <c r="K4331" s="5" t="str" cm="1">
        <f t="array" ref="K4331">_xlfn.LET(_xlpm.d,UPPER(TRIM(CLEAN(SUBSTITUTE(F4331,CHAR(160),"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32" spans="2:11" x14ac:dyDescent="0.25">
      <c r="B4332" s="21">
        <v>46003</v>
      </c>
      <c r="C4332" s="2" t="s">
        <v>1</v>
      </c>
      <c r="D4332" s="2" t="s">
        <v>497</v>
      </c>
      <c r="E4332" s="2" t="s">
        <v>38</v>
      </c>
      <c r="F4332" s="2" t="s">
        <v>2544</v>
      </c>
      <c r="G4332" s="5">
        <v>-8</v>
      </c>
      <c r="H4332" s="5">
        <v>41.5</v>
      </c>
      <c r="I4332" s="5">
        <v>-332</v>
      </c>
      <c r="J4332" s="5">
        <v>-235627.37</v>
      </c>
      <c r="K4332" s="5" t="str" cm="1">
        <f t="array" ref="K4332">_xlfn.LET(_xlpm.d,UPPER(TRIM(CLEAN(SUBSTITUTE(F4332,CHAR(160),"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33" spans="2:11" x14ac:dyDescent="0.25">
      <c r="B4333" s="21">
        <v>46006</v>
      </c>
      <c r="C4333" s="2" t="s">
        <v>1</v>
      </c>
      <c r="D4333" s="2" t="s">
        <v>2084</v>
      </c>
      <c r="E4333" s="2" t="s">
        <v>791</v>
      </c>
      <c r="F4333" s="2" t="s">
        <v>2544</v>
      </c>
      <c r="G4333" s="5">
        <v>-22</v>
      </c>
      <c r="H4333" s="5">
        <v>41.5</v>
      </c>
      <c r="I4333" s="5">
        <v>-913</v>
      </c>
      <c r="J4333" s="5">
        <v>-236540.37</v>
      </c>
      <c r="K4333" s="5" t="str" cm="1">
        <f t="array" ref="K4333">_xlfn.LET(_xlpm.d,UPPER(TRIM(CLEAN(SUBSTITUTE(F4333,CHAR(160),"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34" spans="2:11" x14ac:dyDescent="0.25">
      <c r="B4334" s="21">
        <v>46008</v>
      </c>
      <c r="C4334" s="2" t="s">
        <v>1</v>
      </c>
      <c r="D4334" s="2" t="s">
        <v>1352</v>
      </c>
      <c r="E4334" s="2" t="s">
        <v>89</v>
      </c>
      <c r="F4334" s="2" t="s">
        <v>2544</v>
      </c>
      <c r="G4334" s="5">
        <v>-3</v>
      </c>
      <c r="H4334" s="5">
        <v>41.5</v>
      </c>
      <c r="I4334" s="5">
        <v>-124.5</v>
      </c>
      <c r="J4334" s="5">
        <v>-236664.87</v>
      </c>
      <c r="K4334" s="5" t="str" cm="1">
        <f t="array" ref="K4334">_xlfn.LET(_xlpm.d,UPPER(TRIM(CLEAN(SUBSTITUTE(F4334,CHAR(160),"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35" spans="2:11" x14ac:dyDescent="0.25">
      <c r="B4335" s="21">
        <v>46008</v>
      </c>
      <c r="C4335" s="2" t="s">
        <v>1</v>
      </c>
      <c r="D4335" s="2" t="s">
        <v>66</v>
      </c>
      <c r="E4335" s="2" t="s">
        <v>49</v>
      </c>
      <c r="F4335" s="2" t="s">
        <v>2544</v>
      </c>
      <c r="G4335" s="5">
        <v>-20</v>
      </c>
      <c r="H4335" s="5">
        <v>41.5</v>
      </c>
      <c r="I4335" s="5">
        <v>-830</v>
      </c>
      <c r="J4335" s="5">
        <v>-237494.87</v>
      </c>
      <c r="K4335" s="5" t="str" cm="1">
        <f t="array" ref="K4335">_xlfn.LET(_xlpm.d,UPPER(TRIM(CLEAN(SUBSTITUTE(F4335,CHAR(160),"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36" spans="2:11" x14ac:dyDescent="0.25">
      <c r="B4336" s="21">
        <v>46009</v>
      </c>
      <c r="C4336" s="2" t="s">
        <v>1</v>
      </c>
      <c r="D4336" s="2" t="s">
        <v>2652</v>
      </c>
      <c r="E4336" s="2" t="s">
        <v>40</v>
      </c>
      <c r="F4336" s="2" t="s">
        <v>2544</v>
      </c>
      <c r="G4336" s="5">
        <v>-10</v>
      </c>
      <c r="H4336" s="5">
        <v>41.5</v>
      </c>
      <c r="I4336" s="5">
        <v>-415</v>
      </c>
      <c r="J4336" s="5">
        <v>-237909.87</v>
      </c>
      <c r="K4336" s="5" t="str" cm="1">
        <f t="array" ref="K4336">_xlfn.LET(_xlpm.d,UPPER(TRIM(CLEAN(SUBSTITUTE(F4336,CHAR(160),"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37" spans="2:11" x14ac:dyDescent="0.25">
      <c r="B4337" s="21">
        <v>46009</v>
      </c>
      <c r="C4337" s="2" t="s">
        <v>1</v>
      </c>
      <c r="D4337" s="2" t="s">
        <v>2087</v>
      </c>
      <c r="E4337" s="2" t="s">
        <v>99</v>
      </c>
      <c r="F4337" s="2" t="s">
        <v>2544</v>
      </c>
      <c r="G4337" s="5">
        <v>-7</v>
      </c>
      <c r="H4337" s="5">
        <v>41.5</v>
      </c>
      <c r="I4337" s="5">
        <v>-290.5</v>
      </c>
      <c r="J4337" s="5">
        <v>-238200.37</v>
      </c>
      <c r="K4337" s="5" t="str" cm="1">
        <f t="array" ref="K4337">_xlfn.LET(_xlpm.d,UPPER(TRIM(CLEAN(SUBSTITUTE(F4337,CHAR(160),"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38" spans="2:11" x14ac:dyDescent="0.25">
      <c r="B4338" s="21">
        <v>46009</v>
      </c>
      <c r="C4338" s="2" t="s">
        <v>1</v>
      </c>
      <c r="D4338" s="2" t="s">
        <v>2653</v>
      </c>
      <c r="E4338" s="2" t="s">
        <v>9</v>
      </c>
      <c r="F4338" s="2" t="s">
        <v>2544</v>
      </c>
      <c r="G4338" s="5">
        <v>-2</v>
      </c>
      <c r="H4338" s="5">
        <v>41.5</v>
      </c>
      <c r="I4338" s="5">
        <v>-83</v>
      </c>
      <c r="J4338" s="5">
        <v>-238283.37</v>
      </c>
      <c r="K4338" s="5" t="str" cm="1">
        <f t="array" ref="K4338">_xlfn.LET(_xlpm.d,UPPER(TRIM(CLEAN(SUBSTITUTE(F4338,CHAR(160),"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39" spans="2:11" x14ac:dyDescent="0.25">
      <c r="B4339" s="21">
        <v>46010</v>
      </c>
      <c r="C4339" s="2" t="s">
        <v>1</v>
      </c>
      <c r="D4339" s="2" t="s">
        <v>2654</v>
      </c>
      <c r="E4339" s="2" t="s">
        <v>74</v>
      </c>
      <c r="F4339" s="2" t="s">
        <v>2544</v>
      </c>
      <c r="G4339" s="5">
        <v>-31</v>
      </c>
      <c r="H4339" s="5">
        <v>41.5</v>
      </c>
      <c r="I4339" s="5">
        <v>-1286.5</v>
      </c>
      <c r="J4339" s="5">
        <v>-239569.87</v>
      </c>
      <c r="K4339" s="5" t="str" cm="1">
        <f t="array" ref="K4339">_xlfn.LET(_xlpm.d,UPPER(TRIM(CLEAN(SUBSTITUTE(F4339,CHAR(160),"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40" spans="2:11" x14ac:dyDescent="0.25">
      <c r="B4340" s="21">
        <v>46010</v>
      </c>
      <c r="C4340" s="2" t="s">
        <v>1</v>
      </c>
      <c r="D4340" s="2" t="s">
        <v>2655</v>
      </c>
      <c r="E4340" s="2" t="s">
        <v>465</v>
      </c>
      <c r="F4340" s="2" t="s">
        <v>2544</v>
      </c>
      <c r="G4340" s="5">
        <v>-60</v>
      </c>
      <c r="H4340" s="5">
        <v>41.5</v>
      </c>
      <c r="I4340" s="5">
        <v>-2490</v>
      </c>
      <c r="J4340" s="5">
        <v>-242059.87</v>
      </c>
      <c r="K4340" s="5" t="str" cm="1">
        <f t="array" ref="K4340">_xlfn.LET(_xlpm.d,UPPER(TRIM(CLEAN(SUBSTITUTE(F4340,CHAR(160),"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41" spans="2:11" x14ac:dyDescent="0.25">
      <c r="B4341" s="21">
        <v>46010</v>
      </c>
      <c r="C4341" s="2" t="s">
        <v>1</v>
      </c>
      <c r="D4341" s="2" t="s">
        <v>2656</v>
      </c>
      <c r="E4341" s="2" t="s">
        <v>97</v>
      </c>
      <c r="F4341" s="2" t="s">
        <v>2544</v>
      </c>
      <c r="G4341" s="5">
        <v>-7</v>
      </c>
      <c r="H4341" s="5">
        <v>41.5</v>
      </c>
      <c r="I4341" s="5">
        <v>-290.5</v>
      </c>
      <c r="J4341" s="5">
        <v>-242350.37</v>
      </c>
      <c r="K4341" s="5" t="str" cm="1">
        <f t="array" ref="K4341">_xlfn.LET(_xlpm.d,UPPER(TRIM(CLEAN(SUBSTITUTE(F4341,CHAR(160),"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42" spans="2:11" x14ac:dyDescent="0.25">
      <c r="B4342" s="21">
        <v>46010</v>
      </c>
      <c r="C4342" s="2" t="s">
        <v>1</v>
      </c>
      <c r="D4342" s="2" t="s">
        <v>2089</v>
      </c>
      <c r="E4342" s="2" t="s">
        <v>244</v>
      </c>
      <c r="F4342" s="2" t="s">
        <v>2544</v>
      </c>
      <c r="G4342" s="5">
        <v>-1</v>
      </c>
      <c r="H4342" s="5">
        <v>41.5</v>
      </c>
      <c r="I4342" s="5">
        <v>-41.5</v>
      </c>
      <c r="J4342" s="5">
        <v>-242391.87</v>
      </c>
      <c r="K4342" s="5" t="str" cm="1">
        <f t="array" ref="K4342">_xlfn.LET(_xlpm.d,UPPER(TRIM(CLEAN(SUBSTITUTE(F4342,CHAR(160),"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43" spans="2:11" x14ac:dyDescent="0.25">
      <c r="B4343" s="21">
        <v>46010</v>
      </c>
      <c r="C4343" s="2" t="s">
        <v>1</v>
      </c>
      <c r="D4343" s="2" t="s">
        <v>1210</v>
      </c>
      <c r="E4343" s="2" t="s">
        <v>433</v>
      </c>
      <c r="F4343" s="2" t="s">
        <v>2544</v>
      </c>
      <c r="G4343" s="5">
        <v>-5</v>
      </c>
      <c r="H4343" s="5">
        <v>41.5</v>
      </c>
      <c r="I4343" s="5">
        <v>-207.5</v>
      </c>
      <c r="J4343" s="5">
        <v>-242599.37</v>
      </c>
      <c r="K4343" s="5" t="str" cm="1">
        <f t="array" ref="K4343">_xlfn.LET(_xlpm.d,UPPER(TRIM(CLEAN(SUBSTITUTE(F4343,CHAR(160),"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44" spans="2:11" x14ac:dyDescent="0.25">
      <c r="B4344" s="21">
        <v>46013</v>
      </c>
      <c r="C4344" s="2" t="s">
        <v>1</v>
      </c>
      <c r="D4344" s="2" t="s">
        <v>498</v>
      </c>
      <c r="E4344" s="2" t="s">
        <v>62</v>
      </c>
      <c r="F4344" s="2" t="s">
        <v>2544</v>
      </c>
      <c r="G4344" s="5">
        <v>-9</v>
      </c>
      <c r="H4344" s="5">
        <v>41.5</v>
      </c>
      <c r="I4344" s="5">
        <v>-373.5</v>
      </c>
      <c r="J4344" s="5">
        <v>-242972.87</v>
      </c>
      <c r="K4344" s="5" t="str" cm="1">
        <f t="array" ref="K4344">_xlfn.LET(_xlpm.d,UPPER(TRIM(CLEAN(SUBSTITUTE(F4344,CHAR(160),"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45" spans="2:11" x14ac:dyDescent="0.25">
      <c r="B4345" s="21">
        <v>46014</v>
      </c>
      <c r="C4345" s="2" t="s">
        <v>1</v>
      </c>
      <c r="D4345" s="2" t="s">
        <v>2657</v>
      </c>
      <c r="E4345" s="2" t="s">
        <v>304</v>
      </c>
      <c r="F4345" s="2" t="s">
        <v>2543</v>
      </c>
      <c r="G4345" s="5">
        <v>-3</v>
      </c>
      <c r="H4345" s="5">
        <v>41.5</v>
      </c>
      <c r="I4345" s="5">
        <v>-124.5</v>
      </c>
      <c r="J4345" s="5">
        <v>-243097.37</v>
      </c>
      <c r="K4345" s="5" t="str" cm="1">
        <f t="array" ref="K4345">_xlfn.LET(_xlpm.d,UPPER(TRIM(CLEAN(SUBSTITUTE(F4345,CHAR(160),"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46" spans="2:11" x14ac:dyDescent="0.25">
      <c r="B4346" s="21">
        <v>46014</v>
      </c>
      <c r="C4346" s="2" t="s">
        <v>1</v>
      </c>
      <c r="D4346" s="2" t="s">
        <v>71</v>
      </c>
      <c r="E4346" s="2" t="s">
        <v>72</v>
      </c>
      <c r="F4346" s="2" t="s">
        <v>2544</v>
      </c>
      <c r="G4346" s="5">
        <v>-5</v>
      </c>
      <c r="H4346" s="5">
        <v>41.5</v>
      </c>
      <c r="I4346" s="5">
        <v>-207.5</v>
      </c>
      <c r="J4346" s="5">
        <v>-243304.87</v>
      </c>
      <c r="K4346" s="5" t="str" cm="1">
        <f t="array" ref="K4346">_xlfn.LET(_xlpm.d,UPPER(TRIM(CLEAN(SUBSTITUTE(F4346,CHAR(160),"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47" spans="2:11" x14ac:dyDescent="0.25">
      <c r="B4347" s="21">
        <v>46014</v>
      </c>
      <c r="C4347" s="2" t="s">
        <v>1</v>
      </c>
      <c r="D4347" s="2" t="s">
        <v>2658</v>
      </c>
      <c r="E4347" s="2" t="s">
        <v>9</v>
      </c>
      <c r="F4347" s="2" t="s">
        <v>2544</v>
      </c>
      <c r="G4347" s="5">
        <v>-9</v>
      </c>
      <c r="H4347" s="5">
        <v>41.5</v>
      </c>
      <c r="I4347" s="5">
        <v>-373.5</v>
      </c>
      <c r="J4347" s="5">
        <v>-243678.37</v>
      </c>
      <c r="K4347" s="5" t="str" cm="1">
        <f t="array" ref="K4347">_xlfn.LET(_xlpm.d,UPPER(TRIM(CLEAN(SUBSTITUTE(F4347,CHAR(160),"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48" spans="2:11" x14ac:dyDescent="0.25">
      <c r="B4348" s="21">
        <v>46014</v>
      </c>
      <c r="C4348" s="2" t="s">
        <v>1</v>
      </c>
      <c r="D4348" s="2" t="s">
        <v>2096</v>
      </c>
      <c r="E4348" s="2" t="s">
        <v>32</v>
      </c>
      <c r="F4348" s="2" t="s">
        <v>2544</v>
      </c>
      <c r="G4348" s="5">
        <v>-16</v>
      </c>
      <c r="H4348" s="5">
        <v>41.5</v>
      </c>
      <c r="I4348" s="5">
        <v>-664</v>
      </c>
      <c r="J4348" s="5">
        <v>-244342.37</v>
      </c>
      <c r="K4348" s="5" t="str" cm="1">
        <f t="array" ref="K4348">_xlfn.LET(_xlpm.d,UPPER(TRIM(CLEAN(SUBSTITUTE(F4348,CHAR(160),"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49" spans="2:11" x14ac:dyDescent="0.25">
      <c r="B4349" s="21">
        <v>46014</v>
      </c>
      <c r="C4349" s="2" t="s">
        <v>1</v>
      </c>
      <c r="D4349" s="2" t="s">
        <v>2659</v>
      </c>
      <c r="E4349" s="2" t="s">
        <v>14</v>
      </c>
      <c r="F4349" s="2" t="s">
        <v>2544</v>
      </c>
      <c r="G4349" s="5">
        <v>-10</v>
      </c>
      <c r="H4349" s="5">
        <v>41.5</v>
      </c>
      <c r="I4349" s="5">
        <v>-415</v>
      </c>
      <c r="J4349" s="5">
        <v>-244757.37</v>
      </c>
      <c r="K4349" s="5" t="str" cm="1">
        <f t="array" ref="K4349">_xlfn.LET(_xlpm.d,UPPER(TRIM(CLEAN(SUBSTITUTE(F4349,CHAR(160),"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50" spans="2:11" x14ac:dyDescent="0.25">
      <c r="B4350" s="21">
        <v>46014</v>
      </c>
      <c r="C4350" s="2" t="s">
        <v>1</v>
      </c>
      <c r="D4350" s="2" t="s">
        <v>2097</v>
      </c>
      <c r="E4350" s="2" t="s">
        <v>202</v>
      </c>
      <c r="F4350" s="2" t="s">
        <v>2544</v>
      </c>
      <c r="G4350" s="5">
        <v>-1</v>
      </c>
      <c r="H4350" s="5">
        <v>41.5</v>
      </c>
      <c r="I4350" s="5">
        <v>-41.5</v>
      </c>
      <c r="J4350" s="5">
        <v>-244798.87</v>
      </c>
      <c r="K4350" s="5" t="str" cm="1">
        <f t="array" ref="K4350">_xlfn.LET(_xlpm.d,UPPER(TRIM(CLEAN(SUBSTITUTE(F4350,CHAR(160),"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51" spans="2:11" x14ac:dyDescent="0.25">
      <c r="B4351" s="21">
        <v>46015</v>
      </c>
      <c r="C4351" s="2" t="s">
        <v>1</v>
      </c>
      <c r="D4351" s="2" t="s">
        <v>2660</v>
      </c>
      <c r="E4351" s="2" t="s">
        <v>38</v>
      </c>
      <c r="F4351" s="2" t="s">
        <v>2544</v>
      </c>
      <c r="G4351" s="5">
        <v>-1</v>
      </c>
      <c r="H4351" s="5">
        <v>41.5</v>
      </c>
      <c r="I4351" s="5">
        <v>-41.5</v>
      </c>
      <c r="J4351" s="5">
        <v>-244840.37</v>
      </c>
      <c r="K4351" s="5" t="str" cm="1">
        <f t="array" ref="K4351">_xlfn.LET(_xlpm.d,UPPER(TRIM(CLEAN(SUBSTITUTE(F4351,CHAR(160),"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52" spans="2:11" x14ac:dyDescent="0.25">
      <c r="B4352" s="21">
        <v>46015</v>
      </c>
      <c r="C4352" s="2" t="s">
        <v>1</v>
      </c>
      <c r="D4352" s="2" t="s">
        <v>501</v>
      </c>
      <c r="E4352" s="2" t="s">
        <v>129</v>
      </c>
      <c r="F4352" s="2" t="s">
        <v>2544</v>
      </c>
      <c r="G4352" s="5">
        <v>-10</v>
      </c>
      <c r="H4352" s="5">
        <v>41.5</v>
      </c>
      <c r="I4352" s="5">
        <v>-415</v>
      </c>
      <c r="J4352" s="5">
        <v>-245255.37</v>
      </c>
      <c r="K4352" s="5" t="str" cm="1">
        <f t="array" ref="K4352">_xlfn.LET(_xlpm.d,UPPER(TRIM(CLEAN(SUBSTITUTE(F4352,CHAR(160),"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53" spans="2:11" x14ac:dyDescent="0.25">
      <c r="B4353" s="21">
        <v>46020</v>
      </c>
      <c r="C4353" s="2" t="s">
        <v>1</v>
      </c>
      <c r="D4353" s="2" t="s">
        <v>2661</v>
      </c>
      <c r="E4353" s="2" t="s">
        <v>791</v>
      </c>
      <c r="F4353" s="2" t="s">
        <v>2544</v>
      </c>
      <c r="G4353" s="5">
        <v>-25</v>
      </c>
      <c r="H4353" s="5">
        <v>41.5</v>
      </c>
      <c r="I4353" s="5">
        <v>-1037.5</v>
      </c>
      <c r="J4353" s="5">
        <v>-246292.87</v>
      </c>
      <c r="K4353" s="5" t="str" cm="1">
        <f t="array" ref="K4353">_xlfn.LET(_xlpm.d,UPPER(TRIM(CLEAN(SUBSTITUTE(F4353,CHAR(160),"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54" spans="2:11" x14ac:dyDescent="0.25">
      <c r="B4354" s="21">
        <v>46020</v>
      </c>
      <c r="C4354" s="2" t="s">
        <v>1</v>
      </c>
      <c r="D4354" s="2" t="s">
        <v>2662</v>
      </c>
      <c r="E4354" s="2" t="s">
        <v>791</v>
      </c>
      <c r="F4354" s="2" t="s">
        <v>2544</v>
      </c>
      <c r="G4354" s="5">
        <v>-3</v>
      </c>
      <c r="H4354" s="5">
        <v>41.5</v>
      </c>
      <c r="I4354" s="5">
        <v>-124.5</v>
      </c>
      <c r="J4354" s="5">
        <v>-246417.37</v>
      </c>
      <c r="K4354" s="5" t="str" cm="1">
        <f t="array" ref="K4354">_xlfn.LET(_xlpm.d,UPPER(TRIM(CLEAN(SUBSTITUTE(F4354,CHAR(160),"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55" spans="2:11" x14ac:dyDescent="0.25">
      <c r="B4355" s="21">
        <v>46020</v>
      </c>
      <c r="C4355" s="2" t="s">
        <v>1</v>
      </c>
      <c r="D4355" s="2" t="s">
        <v>2663</v>
      </c>
      <c r="E4355" s="2" t="s">
        <v>84</v>
      </c>
      <c r="F4355" s="2" t="s">
        <v>2544</v>
      </c>
      <c r="G4355" s="5">
        <v>-35</v>
      </c>
      <c r="H4355" s="5">
        <v>41.5</v>
      </c>
      <c r="I4355" s="5">
        <v>-1452.5</v>
      </c>
      <c r="J4355" s="5">
        <v>-247869.87</v>
      </c>
      <c r="K4355" s="5" t="str" cm="1">
        <f t="array" ref="K4355">_xlfn.LET(_xlpm.d,UPPER(TRIM(CLEAN(SUBSTITUTE(F4355,CHAR(160),"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56" spans="2:11" x14ac:dyDescent="0.25">
      <c r="B4356" s="21">
        <v>46021</v>
      </c>
      <c r="C4356" s="2" t="s">
        <v>1</v>
      </c>
      <c r="D4356" s="2" t="s">
        <v>2504</v>
      </c>
      <c r="E4356" s="2" t="s">
        <v>9</v>
      </c>
      <c r="F4356" s="2" t="s">
        <v>2544</v>
      </c>
      <c r="G4356" s="5">
        <v>-10</v>
      </c>
      <c r="H4356" s="5">
        <v>41.5</v>
      </c>
      <c r="I4356" s="5">
        <v>-415</v>
      </c>
      <c r="J4356" s="5">
        <v>-248284.87</v>
      </c>
      <c r="K4356" s="5" t="str" cm="1">
        <f t="array" ref="K4356">_xlfn.LET(_xlpm.d,UPPER(TRIM(CLEAN(SUBSTITUTE(F4356,CHAR(160),"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57" spans="2:11" x14ac:dyDescent="0.25">
      <c r="B4357" s="21">
        <v>46021</v>
      </c>
      <c r="C4357" s="2" t="s">
        <v>1</v>
      </c>
      <c r="D4357" s="2" t="s">
        <v>1212</v>
      </c>
      <c r="E4357" s="2" t="s">
        <v>148</v>
      </c>
      <c r="F4357" s="2" t="s">
        <v>2544</v>
      </c>
      <c r="G4357" s="5">
        <v>-2</v>
      </c>
      <c r="H4357" s="5">
        <v>41.5</v>
      </c>
      <c r="I4357" s="5">
        <v>-83</v>
      </c>
      <c r="J4357" s="5">
        <v>-248367.87</v>
      </c>
      <c r="K4357" s="5" t="str" cm="1">
        <f t="array" ref="K4357">_xlfn.LET(_xlpm.d,UPPER(TRIM(CLEAN(SUBSTITUTE(F4357,CHAR(160),"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58" spans="2:11" x14ac:dyDescent="0.25">
      <c r="B4358" s="21">
        <v>46021</v>
      </c>
      <c r="C4358" s="2" t="s">
        <v>1</v>
      </c>
      <c r="D4358" s="2" t="s">
        <v>2102</v>
      </c>
      <c r="E4358" s="2" t="s">
        <v>29</v>
      </c>
      <c r="F4358" s="2" t="s">
        <v>2544</v>
      </c>
      <c r="G4358" s="5">
        <v>-30</v>
      </c>
      <c r="H4358" s="5">
        <v>41.5</v>
      </c>
      <c r="I4358" s="5">
        <v>-1245</v>
      </c>
      <c r="J4358" s="5">
        <v>-249612.87</v>
      </c>
      <c r="K4358" s="5" t="str" cm="1">
        <f t="array" ref="K4358">_xlfn.LET(_xlpm.d,UPPER(TRIM(CLEAN(SUBSTITUTE(F4358,CHAR(160),"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59" spans="2:11" x14ac:dyDescent="0.25">
      <c r="B4359" s="21">
        <v>46022</v>
      </c>
      <c r="C4359" s="2" t="s">
        <v>1</v>
      </c>
      <c r="D4359" s="2" t="s">
        <v>2104</v>
      </c>
      <c r="E4359" s="2" t="s">
        <v>65</v>
      </c>
      <c r="F4359" s="2" t="s">
        <v>2544</v>
      </c>
      <c r="G4359" s="5">
        <v>-10</v>
      </c>
      <c r="H4359" s="5">
        <v>41.5</v>
      </c>
      <c r="I4359" s="5">
        <v>-415</v>
      </c>
      <c r="J4359" s="5">
        <v>-250027.87</v>
      </c>
      <c r="K4359" s="5" t="str" cm="1">
        <f t="array" ref="K4359">_xlfn.LET(_xlpm.d,UPPER(TRIM(CLEAN(SUBSTITUTE(F4359,CHAR(160),"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60" spans="2:11" x14ac:dyDescent="0.25">
      <c r="B4360" s="21">
        <v>46024</v>
      </c>
      <c r="C4360" s="2" t="s">
        <v>1</v>
      </c>
      <c r="D4360" s="2" t="s">
        <v>2105</v>
      </c>
      <c r="E4360" s="2" t="s">
        <v>465</v>
      </c>
      <c r="F4360" s="2" t="s">
        <v>2544</v>
      </c>
      <c r="G4360" s="5">
        <v>-27</v>
      </c>
      <c r="H4360" s="5">
        <v>41.5</v>
      </c>
      <c r="I4360" s="5">
        <v>-1120.5</v>
      </c>
      <c r="J4360" s="5">
        <v>-251148.37</v>
      </c>
      <c r="K4360" s="5" t="str" cm="1">
        <f t="array" ref="K4360">_xlfn.LET(_xlpm.d,UPPER(TRIM(CLEAN(SUBSTITUTE(F4360,CHAR(160),"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61" spans="2:11" x14ac:dyDescent="0.25">
      <c r="B4361" s="21">
        <v>46024</v>
      </c>
      <c r="C4361" s="2" t="s">
        <v>1</v>
      </c>
      <c r="D4361" s="2" t="s">
        <v>75</v>
      </c>
      <c r="E4361" s="2" t="s">
        <v>76</v>
      </c>
      <c r="F4361" s="2" t="s">
        <v>2544</v>
      </c>
      <c r="G4361" s="5">
        <v>-10</v>
      </c>
      <c r="H4361" s="5">
        <v>41.5</v>
      </c>
      <c r="I4361" s="5">
        <v>-415</v>
      </c>
      <c r="J4361" s="5">
        <v>-251563.37</v>
      </c>
      <c r="K4361" s="5" t="str" cm="1">
        <f t="array" ref="K4361">_xlfn.LET(_xlpm.d,UPPER(TRIM(CLEAN(SUBSTITUTE(F4361,CHAR(160),"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62" spans="2:11" x14ac:dyDescent="0.25">
      <c r="B4362" s="21">
        <v>46024</v>
      </c>
      <c r="C4362" s="2" t="s">
        <v>1</v>
      </c>
      <c r="D4362" s="2" t="s">
        <v>1217</v>
      </c>
      <c r="E4362" s="2" t="s">
        <v>82</v>
      </c>
      <c r="F4362" s="2" t="s">
        <v>2544</v>
      </c>
      <c r="G4362" s="5">
        <v>-42</v>
      </c>
      <c r="H4362" s="5">
        <v>41.5</v>
      </c>
      <c r="I4362" s="5">
        <v>-1743</v>
      </c>
      <c r="J4362" s="5">
        <v>-253306.37</v>
      </c>
      <c r="K4362" s="5" t="str" cm="1">
        <f t="array" ref="K4362">_xlfn.LET(_xlpm.d,UPPER(TRIM(CLEAN(SUBSTITUTE(F4362,CHAR(160),"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63" spans="2:11" x14ac:dyDescent="0.25">
      <c r="B4363" s="21">
        <v>46027</v>
      </c>
      <c r="C4363" s="2" t="s">
        <v>1</v>
      </c>
      <c r="D4363" s="2" t="s">
        <v>77</v>
      </c>
      <c r="E4363" s="2" t="s">
        <v>24</v>
      </c>
      <c r="F4363" s="2" t="s">
        <v>2544</v>
      </c>
      <c r="G4363" s="5">
        <v>-1</v>
      </c>
      <c r="H4363" s="5">
        <v>41.5</v>
      </c>
      <c r="I4363" s="5">
        <v>-41.5</v>
      </c>
      <c r="J4363" s="5">
        <v>-253347.87</v>
      </c>
      <c r="K4363" s="5" t="str" cm="1">
        <f t="array" ref="K4363">_xlfn.LET(_xlpm.d,UPPER(TRIM(CLEAN(SUBSTITUTE(F4363,CHAR(160),"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64" spans="2:11" x14ac:dyDescent="0.25">
      <c r="B4364" s="21">
        <v>46028</v>
      </c>
      <c r="C4364" s="2" t="s">
        <v>1</v>
      </c>
      <c r="D4364" s="2" t="s">
        <v>78</v>
      </c>
      <c r="E4364" s="2" t="s">
        <v>32</v>
      </c>
      <c r="F4364" s="2" t="s">
        <v>2544</v>
      </c>
      <c r="G4364" s="5">
        <v>-25</v>
      </c>
      <c r="H4364" s="5">
        <v>41.5</v>
      </c>
      <c r="I4364" s="5">
        <v>-1037.5</v>
      </c>
      <c r="J4364" s="5">
        <v>-254385.37</v>
      </c>
      <c r="K4364" s="5" t="str" cm="1">
        <f t="array" ref="K4364">_xlfn.LET(_xlpm.d,UPPER(TRIM(CLEAN(SUBSTITUTE(F4364,CHAR(160),"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65" spans="2:11" x14ac:dyDescent="0.25">
      <c r="B4365" s="21">
        <v>46028</v>
      </c>
      <c r="C4365" s="2" t="s">
        <v>1</v>
      </c>
      <c r="D4365" s="2" t="s">
        <v>502</v>
      </c>
      <c r="E4365" s="2" t="s">
        <v>27</v>
      </c>
      <c r="F4365" s="2" t="s">
        <v>2544</v>
      </c>
      <c r="G4365" s="5">
        <v>-12</v>
      </c>
      <c r="H4365" s="5">
        <v>41.5</v>
      </c>
      <c r="I4365" s="5">
        <v>-498</v>
      </c>
      <c r="J4365" s="5">
        <v>-254883.37</v>
      </c>
      <c r="K4365" s="5" t="str" cm="1">
        <f t="array" ref="K4365">_xlfn.LET(_xlpm.d,UPPER(TRIM(CLEAN(SUBSTITUTE(F4365,CHAR(160),"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66" spans="2:11" x14ac:dyDescent="0.25">
      <c r="B4366" s="21">
        <v>46028</v>
      </c>
      <c r="C4366" s="2" t="s">
        <v>1</v>
      </c>
      <c r="D4366" s="2" t="s">
        <v>2664</v>
      </c>
      <c r="E4366" s="2" t="s">
        <v>92</v>
      </c>
      <c r="F4366" s="2" t="s">
        <v>2544</v>
      </c>
      <c r="G4366" s="5">
        <v>-40</v>
      </c>
      <c r="H4366" s="5">
        <v>41.5</v>
      </c>
      <c r="I4366" s="5">
        <v>-1660</v>
      </c>
      <c r="J4366" s="5">
        <v>-256543.37</v>
      </c>
      <c r="K4366" s="5" t="str" cm="1">
        <f t="array" ref="K4366">_xlfn.LET(_xlpm.d,UPPER(TRIM(CLEAN(SUBSTITUTE(F4366,CHAR(160),"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67" spans="2:11" x14ac:dyDescent="0.25">
      <c r="B4367" s="21">
        <v>46029</v>
      </c>
      <c r="C4367" s="2" t="s">
        <v>1</v>
      </c>
      <c r="D4367" s="2" t="s">
        <v>2113</v>
      </c>
      <c r="E4367" s="2" t="s">
        <v>40</v>
      </c>
      <c r="F4367" s="2" t="s">
        <v>2544</v>
      </c>
      <c r="G4367" s="5">
        <v>-3</v>
      </c>
      <c r="H4367" s="5">
        <v>41.5</v>
      </c>
      <c r="I4367" s="5">
        <v>-124.5</v>
      </c>
      <c r="J4367" s="5">
        <v>-256667.87</v>
      </c>
      <c r="K4367" s="5" t="str" cm="1">
        <f t="array" ref="K4367">_xlfn.LET(_xlpm.d,UPPER(TRIM(CLEAN(SUBSTITUTE(F4367,CHAR(160),"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68" spans="2:11" x14ac:dyDescent="0.25">
      <c r="B4368" s="21">
        <v>46029</v>
      </c>
      <c r="C4368" s="2" t="s">
        <v>1</v>
      </c>
      <c r="D4368" s="2" t="s">
        <v>2114</v>
      </c>
      <c r="E4368" s="2" t="s">
        <v>829</v>
      </c>
      <c r="F4368" s="2" t="s">
        <v>2544</v>
      </c>
      <c r="G4368" s="5">
        <v>-11</v>
      </c>
      <c r="H4368" s="5">
        <v>41.5</v>
      </c>
      <c r="I4368" s="5">
        <v>-456.5</v>
      </c>
      <c r="J4368" s="5">
        <v>-257124.37</v>
      </c>
      <c r="K4368" s="5" t="str" cm="1">
        <f t="array" ref="K4368">_xlfn.LET(_xlpm.d,UPPER(TRIM(CLEAN(SUBSTITUTE(F4368,CHAR(160),"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69" spans="2:11" x14ac:dyDescent="0.25">
      <c r="B4369" s="21">
        <v>46030</v>
      </c>
      <c r="C4369" s="2" t="s">
        <v>1</v>
      </c>
      <c r="D4369" s="2" t="s">
        <v>2508</v>
      </c>
      <c r="E4369" s="2" t="s">
        <v>321</v>
      </c>
      <c r="F4369" s="2" t="s">
        <v>2543</v>
      </c>
      <c r="G4369" s="5">
        <v>-3</v>
      </c>
      <c r="H4369" s="5">
        <v>41.5</v>
      </c>
      <c r="I4369" s="5">
        <v>-124.5</v>
      </c>
      <c r="J4369" s="5">
        <v>-257248.87</v>
      </c>
      <c r="K4369" s="5" t="str" cm="1">
        <f t="array" ref="K4369">_xlfn.LET(_xlpm.d,UPPER(TRIM(CLEAN(SUBSTITUTE(F4369,CHAR(160),"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70" spans="2:11" x14ac:dyDescent="0.25">
      <c r="B4370" s="21">
        <v>46030</v>
      </c>
      <c r="C4370" s="2" t="s">
        <v>1</v>
      </c>
      <c r="D4370" s="2" t="s">
        <v>2117</v>
      </c>
      <c r="E4370" s="2" t="s">
        <v>202</v>
      </c>
      <c r="F4370" s="2" t="s">
        <v>2544</v>
      </c>
      <c r="G4370" s="5">
        <v>-1</v>
      </c>
      <c r="H4370" s="5">
        <v>41.5</v>
      </c>
      <c r="I4370" s="5">
        <v>-41.5</v>
      </c>
      <c r="J4370" s="5">
        <v>-257290.37</v>
      </c>
      <c r="K4370" s="5" t="str" cm="1">
        <f t="array" ref="K4370">_xlfn.LET(_xlpm.d,UPPER(TRIM(CLEAN(SUBSTITUTE(F4370,CHAR(160),"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71" spans="2:11" x14ac:dyDescent="0.25">
      <c r="B4371" s="21">
        <v>46030</v>
      </c>
      <c r="C4371" s="2" t="s">
        <v>1</v>
      </c>
      <c r="D4371" s="2" t="s">
        <v>579</v>
      </c>
      <c r="E4371" s="2" t="s">
        <v>68</v>
      </c>
      <c r="F4371" s="2" t="s">
        <v>2544</v>
      </c>
      <c r="G4371" s="5">
        <v>-7</v>
      </c>
      <c r="H4371" s="5">
        <v>41.5</v>
      </c>
      <c r="I4371" s="5">
        <v>-290.5</v>
      </c>
      <c r="J4371" s="5">
        <v>-257580.87</v>
      </c>
      <c r="K4371" s="5" t="str" cm="1">
        <f t="array" ref="K4371">_xlfn.LET(_xlpm.d,UPPER(TRIM(CLEAN(SUBSTITUTE(F4371,CHAR(160),"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72" spans="2:11" x14ac:dyDescent="0.25">
      <c r="B4372" s="21">
        <v>46030</v>
      </c>
      <c r="C4372" s="2" t="s">
        <v>1</v>
      </c>
      <c r="D4372" s="2" t="s">
        <v>580</v>
      </c>
      <c r="E4372" s="2" t="s">
        <v>19</v>
      </c>
      <c r="F4372" s="2" t="s">
        <v>2544</v>
      </c>
      <c r="G4372" s="5">
        <v>-24</v>
      </c>
      <c r="H4372" s="5">
        <v>41.5</v>
      </c>
      <c r="I4372" s="5">
        <v>-996</v>
      </c>
      <c r="J4372" s="5">
        <v>-258576.87</v>
      </c>
      <c r="K4372" s="5" t="str" cm="1">
        <f t="array" ref="K4372">_xlfn.LET(_xlpm.d,UPPER(TRIM(CLEAN(SUBSTITUTE(F4372,CHAR(160),"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73" spans="2:11" x14ac:dyDescent="0.25">
      <c r="B4373" s="21">
        <v>46030</v>
      </c>
      <c r="C4373" s="2" t="s">
        <v>1</v>
      </c>
      <c r="D4373" s="2" t="s">
        <v>504</v>
      </c>
      <c r="E4373" s="2" t="s">
        <v>141</v>
      </c>
      <c r="F4373" s="2" t="s">
        <v>2544</v>
      </c>
      <c r="G4373" s="5">
        <v>-21</v>
      </c>
      <c r="H4373" s="5">
        <v>41.5</v>
      </c>
      <c r="I4373" s="5">
        <v>-871.5</v>
      </c>
      <c r="J4373" s="5">
        <v>-259448.37</v>
      </c>
      <c r="K4373" s="5" t="str" cm="1">
        <f t="array" ref="K4373">_xlfn.LET(_xlpm.d,UPPER(TRIM(CLEAN(SUBSTITUTE(F4373,CHAR(160),"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74" spans="2:11" x14ac:dyDescent="0.25">
      <c r="B4374" s="21">
        <v>46031</v>
      </c>
      <c r="C4374" s="2" t="s">
        <v>1</v>
      </c>
      <c r="D4374" s="2" t="s">
        <v>2120</v>
      </c>
      <c r="E4374" s="2" t="s">
        <v>1130</v>
      </c>
      <c r="F4374" s="2" t="s">
        <v>2544</v>
      </c>
      <c r="G4374" s="5">
        <v>-38</v>
      </c>
      <c r="H4374" s="5">
        <v>41.5</v>
      </c>
      <c r="I4374" s="5">
        <v>-1577</v>
      </c>
      <c r="J4374" s="5">
        <v>-261025.37</v>
      </c>
      <c r="K4374" s="5" t="str" cm="1">
        <f t="array" ref="K4374">_xlfn.LET(_xlpm.d,UPPER(TRIM(CLEAN(SUBSTITUTE(F4374,CHAR(160),"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75" spans="2:11" x14ac:dyDescent="0.25">
      <c r="B4375" s="21">
        <v>46031</v>
      </c>
      <c r="C4375" s="2" t="s">
        <v>1</v>
      </c>
      <c r="D4375" s="2" t="s">
        <v>581</v>
      </c>
      <c r="E4375" s="2" t="s">
        <v>99</v>
      </c>
      <c r="F4375" s="2" t="s">
        <v>2544</v>
      </c>
      <c r="G4375" s="5">
        <v>-1</v>
      </c>
      <c r="H4375" s="5">
        <v>41.5</v>
      </c>
      <c r="I4375" s="5">
        <v>-41.5</v>
      </c>
      <c r="J4375" s="5">
        <v>-261066.87</v>
      </c>
      <c r="K4375" s="5" t="str" cm="1">
        <f t="array" ref="K4375">_xlfn.LET(_xlpm.d,UPPER(TRIM(CLEAN(SUBSTITUTE(F4375,CHAR(160),"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76" spans="2:11" x14ac:dyDescent="0.25">
      <c r="B4376" s="21">
        <v>46031</v>
      </c>
      <c r="C4376" s="2" t="s">
        <v>1</v>
      </c>
      <c r="D4376" s="2" t="s">
        <v>582</v>
      </c>
      <c r="E4376" s="2" t="s">
        <v>84</v>
      </c>
      <c r="F4376" s="2" t="s">
        <v>2544</v>
      </c>
      <c r="G4376" s="5">
        <v>-1</v>
      </c>
      <c r="H4376" s="5">
        <v>41.5</v>
      </c>
      <c r="I4376" s="5">
        <v>-41.5</v>
      </c>
      <c r="J4376" s="5">
        <v>-261108.37</v>
      </c>
      <c r="K4376" s="5" t="str" cm="1">
        <f t="array" ref="K4376">_xlfn.LET(_xlpm.d,UPPER(TRIM(CLEAN(SUBSTITUTE(F4376,CHAR(160),"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77" spans="2:11" x14ac:dyDescent="0.25">
      <c r="B4377" s="21">
        <v>46031</v>
      </c>
      <c r="C4377" s="2" t="s">
        <v>1</v>
      </c>
      <c r="D4377" s="2" t="s">
        <v>79</v>
      </c>
      <c r="E4377" s="2" t="s">
        <v>62</v>
      </c>
      <c r="F4377" s="2" t="s">
        <v>2544</v>
      </c>
      <c r="G4377" s="5">
        <v>-16</v>
      </c>
      <c r="H4377" s="5">
        <v>41.5</v>
      </c>
      <c r="I4377" s="5">
        <v>-664</v>
      </c>
      <c r="J4377" s="5">
        <v>-261772.37</v>
      </c>
      <c r="K4377" s="5" t="str" cm="1">
        <f t="array" ref="K4377">_xlfn.LET(_xlpm.d,UPPER(TRIM(CLEAN(SUBSTITUTE(F4377,CHAR(160),"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78" spans="2:11" x14ac:dyDescent="0.25">
      <c r="B4378" s="21">
        <v>46031</v>
      </c>
      <c r="C4378" s="2" t="s">
        <v>1</v>
      </c>
      <c r="D4378" s="2" t="s">
        <v>80</v>
      </c>
      <c r="E4378" s="2" t="s">
        <v>76</v>
      </c>
      <c r="F4378" s="2" t="s">
        <v>2544</v>
      </c>
      <c r="G4378" s="5">
        <v>-3</v>
      </c>
      <c r="H4378" s="5">
        <v>41.5</v>
      </c>
      <c r="I4378" s="5">
        <v>-124.5</v>
      </c>
      <c r="J4378" s="5">
        <v>-261896.87</v>
      </c>
      <c r="K4378" s="5" t="str" cm="1">
        <f t="array" ref="K4378">_xlfn.LET(_xlpm.d,UPPER(TRIM(CLEAN(SUBSTITUTE(F4378,CHAR(160),"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79" spans="2:11" x14ac:dyDescent="0.25">
      <c r="B4379" s="21">
        <v>46031</v>
      </c>
      <c r="C4379" s="2" t="s">
        <v>1</v>
      </c>
      <c r="D4379" s="2" t="s">
        <v>1222</v>
      </c>
      <c r="E4379" s="2" t="s">
        <v>403</v>
      </c>
      <c r="F4379" s="2" t="s">
        <v>2544</v>
      </c>
      <c r="G4379" s="5">
        <v>-16</v>
      </c>
      <c r="H4379" s="5">
        <v>41.5</v>
      </c>
      <c r="I4379" s="5">
        <v>-664</v>
      </c>
      <c r="J4379" s="5">
        <v>-262560.87</v>
      </c>
      <c r="K4379" s="5" t="str" cm="1">
        <f t="array" ref="K4379">_xlfn.LET(_xlpm.d,UPPER(TRIM(CLEAN(SUBSTITUTE(F4379,CHAR(160),"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80" spans="2:11" x14ac:dyDescent="0.25">
      <c r="B4380" s="21">
        <v>46031</v>
      </c>
      <c r="C4380" s="2" t="s">
        <v>1</v>
      </c>
      <c r="D4380" s="2" t="s">
        <v>2665</v>
      </c>
      <c r="E4380" s="2" t="s">
        <v>433</v>
      </c>
      <c r="F4380" s="2" t="s">
        <v>2544</v>
      </c>
      <c r="G4380" s="5">
        <v>-2</v>
      </c>
      <c r="H4380" s="5">
        <v>41.5</v>
      </c>
      <c r="I4380" s="5">
        <v>-83</v>
      </c>
      <c r="J4380" s="5">
        <v>-262643.87</v>
      </c>
      <c r="K4380" s="5" t="str" cm="1">
        <f t="array" ref="K4380">_xlfn.LET(_xlpm.d,UPPER(TRIM(CLEAN(SUBSTITUTE(F4380,CHAR(160),"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81" spans="2:11" x14ac:dyDescent="0.25">
      <c r="B4381" s="21">
        <v>46032</v>
      </c>
      <c r="C4381" s="2" t="s">
        <v>1</v>
      </c>
      <c r="D4381" s="2" t="s">
        <v>81</v>
      </c>
      <c r="E4381" s="2" t="s">
        <v>82</v>
      </c>
      <c r="F4381" s="2" t="s">
        <v>2544</v>
      </c>
      <c r="G4381" s="5">
        <v>-3</v>
      </c>
      <c r="H4381" s="5">
        <v>41.5</v>
      </c>
      <c r="I4381" s="5">
        <v>-124.5</v>
      </c>
      <c r="J4381" s="5">
        <v>-262768.37</v>
      </c>
      <c r="K4381" s="5" t="str" cm="1">
        <f t="array" ref="K4381">_xlfn.LET(_xlpm.d,UPPER(TRIM(CLEAN(SUBSTITUTE(F4381,CHAR(160),"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82" spans="2:11" x14ac:dyDescent="0.25">
      <c r="B4382" s="21">
        <v>46032</v>
      </c>
      <c r="C4382" s="2" t="s">
        <v>1</v>
      </c>
      <c r="D4382" s="2" t="s">
        <v>1223</v>
      </c>
      <c r="E4382" s="2" t="s">
        <v>110</v>
      </c>
      <c r="F4382" s="2" t="s">
        <v>2544</v>
      </c>
      <c r="G4382" s="5">
        <v>-12</v>
      </c>
      <c r="H4382" s="5">
        <v>41.5</v>
      </c>
      <c r="I4382" s="5">
        <v>-498</v>
      </c>
      <c r="J4382" s="5">
        <v>-263266.37</v>
      </c>
      <c r="K4382" s="5" t="str" cm="1">
        <f t="array" ref="K4382">_xlfn.LET(_xlpm.d,UPPER(TRIM(CLEAN(SUBSTITUTE(F4382,CHAR(160),"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83" spans="2:11" x14ac:dyDescent="0.25">
      <c r="B4383" s="21">
        <v>46032</v>
      </c>
      <c r="C4383" s="2" t="s">
        <v>1</v>
      </c>
      <c r="D4383" s="2" t="s">
        <v>1224</v>
      </c>
      <c r="E4383" s="2" t="s">
        <v>53</v>
      </c>
      <c r="F4383" s="2" t="s">
        <v>2544</v>
      </c>
      <c r="G4383" s="5">
        <v>-10</v>
      </c>
      <c r="H4383" s="5">
        <v>41.5</v>
      </c>
      <c r="I4383" s="5">
        <v>-415</v>
      </c>
      <c r="J4383" s="5">
        <v>-263681.37</v>
      </c>
      <c r="K4383" s="5" t="str" cm="1">
        <f t="array" ref="K4383">_xlfn.LET(_xlpm.d,UPPER(TRIM(CLEAN(SUBSTITUTE(F4383,CHAR(160),"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84" spans="2:11" x14ac:dyDescent="0.25">
      <c r="B4384" s="21">
        <v>46032</v>
      </c>
      <c r="C4384" s="2" t="s">
        <v>1</v>
      </c>
      <c r="D4384" s="2" t="s">
        <v>1225</v>
      </c>
      <c r="E4384" s="2" t="s">
        <v>143</v>
      </c>
      <c r="F4384" s="2" t="s">
        <v>2543</v>
      </c>
      <c r="G4384" s="5">
        <v>-19</v>
      </c>
      <c r="H4384" s="5">
        <v>31.3</v>
      </c>
      <c r="I4384" s="5">
        <v>-594.70000000000005</v>
      </c>
      <c r="J4384" s="5">
        <v>-264276.07</v>
      </c>
      <c r="K4384" s="5" t="str" cm="1">
        <f t="array" ref="K4384">_xlfn.LET(_xlpm.d,UPPER(TRIM(CLEAN(SUBSTITUTE(F4384,CHAR(160),"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85" spans="2:11" x14ac:dyDescent="0.25">
      <c r="B4385" s="21">
        <v>46032</v>
      </c>
      <c r="C4385" s="2" t="s">
        <v>1</v>
      </c>
      <c r="D4385" s="2" t="s">
        <v>646</v>
      </c>
      <c r="E4385" s="2" t="s">
        <v>97</v>
      </c>
      <c r="F4385" s="2" t="s">
        <v>2544</v>
      </c>
      <c r="G4385" s="5">
        <v>-28</v>
      </c>
      <c r="H4385" s="5">
        <v>41.5</v>
      </c>
      <c r="I4385" s="5">
        <v>-1162</v>
      </c>
      <c r="J4385" s="5">
        <v>-265438.07</v>
      </c>
      <c r="K4385" s="5" t="str" cm="1">
        <f t="array" ref="K4385">_xlfn.LET(_xlpm.d,UPPER(TRIM(CLEAN(SUBSTITUTE(F4385,CHAR(160),"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86" spans="2:11" x14ac:dyDescent="0.25">
      <c r="B4386" s="21">
        <v>46034</v>
      </c>
      <c r="C4386" s="2" t="s">
        <v>1</v>
      </c>
      <c r="D4386" s="2" t="s">
        <v>2666</v>
      </c>
      <c r="E4386" s="2" t="s">
        <v>68</v>
      </c>
      <c r="F4386" s="2" t="s">
        <v>2544</v>
      </c>
      <c r="G4386" s="5">
        <v>-2</v>
      </c>
      <c r="H4386" s="5">
        <v>41.5</v>
      </c>
      <c r="I4386" s="5">
        <v>-83</v>
      </c>
      <c r="J4386" s="5">
        <v>-265521.07</v>
      </c>
      <c r="K4386" s="5" t="str" cm="1">
        <f t="array" ref="K4386">_xlfn.LET(_xlpm.d,UPPER(TRIM(CLEAN(SUBSTITUTE(F4386,CHAR(160),"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87" spans="2:11" x14ac:dyDescent="0.25">
      <c r="B4387" s="21">
        <v>46034</v>
      </c>
      <c r="C4387" s="2" t="s">
        <v>1</v>
      </c>
      <c r="D4387" s="2" t="s">
        <v>85</v>
      </c>
      <c r="E4387" s="2" t="s">
        <v>86</v>
      </c>
      <c r="F4387" s="2" t="s">
        <v>2544</v>
      </c>
      <c r="G4387" s="5">
        <v>-1</v>
      </c>
      <c r="H4387" s="5">
        <v>41.5</v>
      </c>
      <c r="I4387" s="5">
        <v>-41.5</v>
      </c>
      <c r="J4387" s="5">
        <v>-265562.57</v>
      </c>
      <c r="K4387" s="5" t="str" cm="1">
        <f t="array" ref="K4387">_xlfn.LET(_xlpm.d,UPPER(TRIM(CLEAN(SUBSTITUTE(F4387,CHAR(160),"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88" spans="2:11" x14ac:dyDescent="0.25">
      <c r="B4388" s="21">
        <v>46035</v>
      </c>
      <c r="C4388" s="2" t="s">
        <v>1</v>
      </c>
      <c r="D4388" s="2" t="s">
        <v>28</v>
      </c>
      <c r="E4388" s="2" t="s">
        <v>29</v>
      </c>
      <c r="F4388" s="2" t="s">
        <v>2544</v>
      </c>
      <c r="G4388" s="5">
        <v>-5</v>
      </c>
      <c r="H4388" s="5">
        <v>41.5</v>
      </c>
      <c r="I4388" s="5">
        <v>-207.5</v>
      </c>
      <c r="J4388" s="5">
        <v>-265770.07</v>
      </c>
      <c r="K4388" s="5" t="str" cm="1">
        <f t="array" ref="K4388">_xlfn.LET(_xlpm.d,UPPER(TRIM(CLEAN(SUBSTITUTE(F4388,CHAR(160),"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89" spans="2:11" x14ac:dyDescent="0.25">
      <c r="B4389" s="21">
        <v>46035</v>
      </c>
      <c r="C4389" s="2" t="s">
        <v>1</v>
      </c>
      <c r="D4389" s="2" t="s">
        <v>2126</v>
      </c>
      <c r="E4389" s="2" t="s">
        <v>60</v>
      </c>
      <c r="F4389" s="2" t="s">
        <v>2544</v>
      </c>
      <c r="G4389" s="5">
        <v>-3</v>
      </c>
      <c r="H4389" s="5">
        <v>41.5</v>
      </c>
      <c r="I4389" s="5">
        <v>-124.5</v>
      </c>
      <c r="J4389" s="5">
        <v>-265894.57</v>
      </c>
      <c r="K4389" s="5" t="str" cm="1">
        <f t="array" ref="K4389">_xlfn.LET(_xlpm.d,UPPER(TRIM(CLEAN(SUBSTITUTE(F4389,CHAR(160),"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90" spans="2:11" x14ac:dyDescent="0.25">
      <c r="B4390" s="21">
        <v>46035</v>
      </c>
      <c r="C4390" s="2" t="s">
        <v>1</v>
      </c>
      <c r="D4390" s="2" t="s">
        <v>2127</v>
      </c>
      <c r="E4390" s="2" t="s">
        <v>95</v>
      </c>
      <c r="F4390" s="2" t="s">
        <v>2544</v>
      </c>
      <c r="G4390" s="5">
        <v>-2</v>
      </c>
      <c r="H4390" s="5">
        <v>41.5</v>
      </c>
      <c r="I4390" s="5">
        <v>-83</v>
      </c>
      <c r="J4390" s="5">
        <v>-265977.57</v>
      </c>
      <c r="K4390" s="5" t="str" cm="1">
        <f t="array" ref="K4390">_xlfn.LET(_xlpm.d,UPPER(TRIM(CLEAN(SUBSTITUTE(F4390,CHAR(160),"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91" spans="2:11" x14ac:dyDescent="0.25">
      <c r="B4391" s="21">
        <v>46035</v>
      </c>
      <c r="C4391" s="2" t="s">
        <v>1</v>
      </c>
      <c r="D4391" s="2" t="s">
        <v>506</v>
      </c>
      <c r="E4391" s="2" t="s">
        <v>27</v>
      </c>
      <c r="F4391" s="2" t="s">
        <v>2544</v>
      </c>
      <c r="G4391" s="5">
        <v>-4</v>
      </c>
      <c r="H4391" s="5">
        <v>41.5</v>
      </c>
      <c r="I4391" s="5">
        <v>-166</v>
      </c>
      <c r="J4391" s="5">
        <v>-266143.57</v>
      </c>
      <c r="K4391" s="5" t="str" cm="1">
        <f t="array" ref="K4391">_xlfn.LET(_xlpm.d,UPPER(TRIM(CLEAN(SUBSTITUTE(F4391,CHAR(160),"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92" spans="2:11" x14ac:dyDescent="0.25">
      <c r="B4392" s="21">
        <v>46035</v>
      </c>
      <c r="C4392" s="2" t="s">
        <v>1</v>
      </c>
      <c r="D4392" s="2" t="s">
        <v>507</v>
      </c>
      <c r="E4392" s="2" t="s">
        <v>49</v>
      </c>
      <c r="F4392" s="2" t="s">
        <v>2544</v>
      </c>
      <c r="G4392" s="5">
        <v>-17</v>
      </c>
      <c r="H4392" s="5">
        <v>41.5</v>
      </c>
      <c r="I4392" s="5">
        <v>-705.5</v>
      </c>
      <c r="J4392" s="5">
        <v>-266849.07</v>
      </c>
      <c r="K4392" s="5" t="str" cm="1">
        <f t="array" ref="K4392">_xlfn.LET(_xlpm.d,UPPER(TRIM(CLEAN(SUBSTITUTE(F4392,CHAR(160),"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93" spans="2:11" x14ac:dyDescent="0.25">
      <c r="B4393" s="21">
        <v>46036</v>
      </c>
      <c r="C4393" s="2" t="s">
        <v>1</v>
      </c>
      <c r="D4393" s="2" t="s">
        <v>2667</v>
      </c>
      <c r="E4393" s="2" t="s">
        <v>38</v>
      </c>
      <c r="F4393" s="2" t="s">
        <v>2544</v>
      </c>
      <c r="G4393" s="5">
        <v>-6</v>
      </c>
      <c r="H4393" s="5">
        <v>41.5</v>
      </c>
      <c r="I4393" s="5">
        <v>-249</v>
      </c>
      <c r="J4393" s="5">
        <v>-267098.07</v>
      </c>
      <c r="K4393" s="5" t="str" cm="1">
        <f t="array" ref="K4393">_xlfn.LET(_xlpm.d,UPPER(TRIM(CLEAN(SUBSTITUTE(F4393,CHAR(160),"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94" spans="2:11" x14ac:dyDescent="0.25">
      <c r="B4394" s="21">
        <v>46036</v>
      </c>
      <c r="C4394" s="2" t="s">
        <v>1</v>
      </c>
      <c r="D4394" s="2" t="s">
        <v>87</v>
      </c>
      <c r="E4394" s="2" t="s">
        <v>65</v>
      </c>
      <c r="F4394" s="2" t="s">
        <v>2544</v>
      </c>
      <c r="G4394" s="5">
        <v>-9</v>
      </c>
      <c r="H4394" s="5">
        <v>41.5</v>
      </c>
      <c r="I4394" s="5">
        <v>-373.5</v>
      </c>
      <c r="J4394" s="5">
        <v>-267471.57</v>
      </c>
      <c r="K4394" s="5" t="str" cm="1">
        <f t="array" ref="K4394">_xlfn.LET(_xlpm.d,UPPER(TRIM(CLEAN(SUBSTITUTE(F4394,CHAR(160),"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95" spans="2:11" x14ac:dyDescent="0.25">
      <c r="B4395" s="21">
        <v>46036</v>
      </c>
      <c r="C4395" s="2" t="s">
        <v>1</v>
      </c>
      <c r="D4395" s="2" t="s">
        <v>88</v>
      </c>
      <c r="E4395" s="2" t="s">
        <v>89</v>
      </c>
      <c r="F4395" s="2" t="s">
        <v>2544</v>
      </c>
      <c r="G4395" s="5">
        <v>-34</v>
      </c>
      <c r="H4395" s="5">
        <v>41.5</v>
      </c>
      <c r="I4395" s="5">
        <v>-1411</v>
      </c>
      <c r="J4395" s="5">
        <v>-268882.57</v>
      </c>
      <c r="K4395" s="5" t="str" cm="1">
        <f t="array" ref="K4395">_xlfn.LET(_xlpm.d,UPPER(TRIM(CLEAN(SUBSTITUTE(F4395,CHAR(160),"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96" spans="2:11" x14ac:dyDescent="0.25">
      <c r="B4396" s="21">
        <v>46036</v>
      </c>
      <c r="C4396" s="2" t="s">
        <v>1</v>
      </c>
      <c r="D4396" s="2" t="s">
        <v>584</v>
      </c>
      <c r="E4396" s="2" t="s">
        <v>35</v>
      </c>
      <c r="F4396" s="2" t="s">
        <v>2544</v>
      </c>
      <c r="G4396" s="5">
        <v>-29</v>
      </c>
      <c r="H4396" s="5">
        <v>41.5</v>
      </c>
      <c r="I4396" s="5">
        <v>-1203.5</v>
      </c>
      <c r="J4396" s="5">
        <v>-270086.07</v>
      </c>
      <c r="K4396" s="5" t="str" cm="1">
        <f t="array" ref="K4396">_xlfn.LET(_xlpm.d,UPPER(TRIM(CLEAN(SUBSTITUTE(F4396,CHAR(160),"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97" spans="2:11" x14ac:dyDescent="0.25">
      <c r="B4397" s="21">
        <v>46038</v>
      </c>
      <c r="C4397" s="2" t="s">
        <v>1</v>
      </c>
      <c r="D4397" s="2" t="s">
        <v>2132</v>
      </c>
      <c r="E4397" s="2" t="s">
        <v>1478</v>
      </c>
      <c r="F4397" s="2" t="s">
        <v>2543</v>
      </c>
      <c r="G4397" s="5">
        <v>-8</v>
      </c>
      <c r="H4397" s="5">
        <v>41.5</v>
      </c>
      <c r="I4397" s="5">
        <v>-332</v>
      </c>
      <c r="J4397" s="5">
        <v>-270418.07</v>
      </c>
      <c r="K4397" s="5" t="str" cm="1">
        <f t="array" ref="K4397">_xlfn.LET(_xlpm.d,UPPER(TRIM(CLEAN(SUBSTITUTE(F4397,CHAR(160),"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98" spans="2:11" x14ac:dyDescent="0.25">
      <c r="B4398" s="21">
        <v>46038</v>
      </c>
      <c r="C4398" s="2" t="s">
        <v>1</v>
      </c>
      <c r="D4398" s="2" t="s">
        <v>508</v>
      </c>
      <c r="E4398" s="2" t="s">
        <v>143</v>
      </c>
      <c r="F4398" s="2" t="s">
        <v>2543</v>
      </c>
      <c r="G4398" s="5">
        <v>-5</v>
      </c>
      <c r="H4398" s="5">
        <v>31.3</v>
      </c>
      <c r="I4398" s="5">
        <v>-156.5</v>
      </c>
      <c r="J4398" s="5">
        <v>-270574.57</v>
      </c>
      <c r="K4398" s="5" t="str" cm="1">
        <f t="array" ref="K4398">_xlfn.LET(_xlpm.d,UPPER(TRIM(CLEAN(SUBSTITUTE(F4398,CHAR(160),"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399" spans="2:11" x14ac:dyDescent="0.25">
      <c r="B4399" s="21">
        <v>46038</v>
      </c>
      <c r="C4399" s="2" t="s">
        <v>1</v>
      </c>
      <c r="D4399" s="2" t="s">
        <v>2133</v>
      </c>
      <c r="E4399" s="2" t="s">
        <v>202</v>
      </c>
      <c r="F4399" s="2" t="s">
        <v>2544</v>
      </c>
      <c r="G4399" s="5">
        <v>-10</v>
      </c>
      <c r="H4399" s="5">
        <v>41.5</v>
      </c>
      <c r="I4399" s="5">
        <v>-415</v>
      </c>
      <c r="J4399" s="5">
        <v>-270989.57</v>
      </c>
      <c r="K4399" s="5" t="str" cm="1">
        <f t="array" ref="K4399">_xlfn.LET(_xlpm.d,UPPER(TRIM(CLEAN(SUBSTITUTE(F4399,CHAR(160),"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00" spans="2:11" x14ac:dyDescent="0.25">
      <c r="B4400" s="21">
        <v>46038</v>
      </c>
      <c r="C4400" s="2" t="s">
        <v>1</v>
      </c>
      <c r="D4400" s="2" t="s">
        <v>2668</v>
      </c>
      <c r="E4400" s="2" t="s">
        <v>53</v>
      </c>
      <c r="F4400" s="2" t="s">
        <v>2544</v>
      </c>
      <c r="G4400" s="5">
        <v>-30</v>
      </c>
      <c r="H4400" s="5">
        <v>41.5</v>
      </c>
      <c r="I4400" s="5">
        <v>-1245</v>
      </c>
      <c r="J4400" s="5">
        <v>-272234.57</v>
      </c>
      <c r="K4400" s="5" t="str" cm="1">
        <f t="array" ref="K4400">_xlfn.LET(_xlpm.d,UPPER(TRIM(CLEAN(SUBSTITUTE(F4400,CHAR(160),"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01" spans="2:11" x14ac:dyDescent="0.25">
      <c r="B4401" s="21">
        <v>46038</v>
      </c>
      <c r="C4401" s="2" t="s">
        <v>1</v>
      </c>
      <c r="D4401" s="2" t="s">
        <v>282</v>
      </c>
      <c r="E4401" s="2" t="s">
        <v>24</v>
      </c>
      <c r="F4401" s="2" t="s">
        <v>2544</v>
      </c>
      <c r="G4401" s="5">
        <v>-2</v>
      </c>
      <c r="H4401" s="5">
        <v>41.5</v>
      </c>
      <c r="I4401" s="5">
        <v>-83</v>
      </c>
      <c r="J4401" s="5">
        <v>-272317.57</v>
      </c>
      <c r="K4401" s="5" t="str" cm="1">
        <f t="array" ref="K4401">_xlfn.LET(_xlpm.d,UPPER(TRIM(CLEAN(SUBSTITUTE(F4401,CHAR(160),"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02" spans="2:11" x14ac:dyDescent="0.25">
      <c r="B4402" s="21">
        <v>46038</v>
      </c>
      <c r="C4402" s="2" t="s">
        <v>1</v>
      </c>
      <c r="D4402" s="2" t="s">
        <v>90</v>
      </c>
      <c r="E4402" s="2" t="s">
        <v>82</v>
      </c>
      <c r="F4402" s="2" t="s">
        <v>2544</v>
      </c>
      <c r="G4402" s="5">
        <v>-9</v>
      </c>
      <c r="H4402" s="5">
        <v>41.5</v>
      </c>
      <c r="I4402" s="5">
        <v>-373.5</v>
      </c>
      <c r="J4402" s="5">
        <v>-272691.07</v>
      </c>
      <c r="K4402" s="5" t="str" cm="1">
        <f t="array" ref="K4402">_xlfn.LET(_xlpm.d,UPPER(TRIM(CLEAN(SUBSTITUTE(F4402,CHAR(160),"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03" spans="2:11" x14ac:dyDescent="0.25">
      <c r="B4403" s="21">
        <v>46041</v>
      </c>
      <c r="C4403" s="2" t="s">
        <v>1</v>
      </c>
      <c r="D4403" s="2" t="s">
        <v>2669</v>
      </c>
      <c r="E4403" s="2" t="s">
        <v>110</v>
      </c>
      <c r="F4403" s="2" t="s">
        <v>2544</v>
      </c>
      <c r="G4403" s="5">
        <v>-16</v>
      </c>
      <c r="H4403" s="5">
        <v>41.5</v>
      </c>
      <c r="I4403" s="5">
        <v>-664</v>
      </c>
      <c r="J4403" s="5">
        <v>-273355.07</v>
      </c>
      <c r="K4403" s="5" t="str" cm="1">
        <f t="array" ref="K4403">_xlfn.LET(_xlpm.d,UPPER(TRIM(CLEAN(SUBSTITUTE(F4403,CHAR(160),"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04" spans="2:11" x14ac:dyDescent="0.25">
      <c r="B4404" s="21">
        <v>46042</v>
      </c>
      <c r="C4404" s="2" t="s">
        <v>1</v>
      </c>
      <c r="D4404" s="2" t="s">
        <v>2670</v>
      </c>
      <c r="E4404" s="2" t="s">
        <v>153</v>
      </c>
      <c r="F4404" s="2" t="s">
        <v>2544</v>
      </c>
      <c r="G4404" s="5">
        <v>-12</v>
      </c>
      <c r="H4404" s="5">
        <v>41.5</v>
      </c>
      <c r="I4404" s="5">
        <v>-498</v>
      </c>
      <c r="J4404" s="5">
        <v>-273853.07</v>
      </c>
      <c r="K4404" s="5" t="str" cm="1">
        <f t="array" ref="K4404">_xlfn.LET(_xlpm.d,UPPER(TRIM(CLEAN(SUBSTITUTE(F4404,CHAR(160),"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05" spans="2:11" x14ac:dyDescent="0.25">
      <c r="B4405" s="21">
        <v>46043</v>
      </c>
      <c r="C4405" s="2" t="s">
        <v>1</v>
      </c>
      <c r="D4405" s="2" t="s">
        <v>2135</v>
      </c>
      <c r="E4405" s="2" t="s">
        <v>244</v>
      </c>
      <c r="F4405" s="2" t="s">
        <v>2544</v>
      </c>
      <c r="G4405" s="5">
        <v>-5</v>
      </c>
      <c r="H4405" s="5">
        <v>41.5</v>
      </c>
      <c r="I4405" s="5">
        <v>-207.5</v>
      </c>
      <c r="J4405" s="5">
        <v>-274060.57</v>
      </c>
      <c r="K4405" s="5" t="str" cm="1">
        <f t="array" ref="K4405">_xlfn.LET(_xlpm.d,UPPER(TRIM(CLEAN(SUBSTITUTE(F4405,CHAR(160),"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06" spans="2:11" x14ac:dyDescent="0.25">
      <c r="B4406" s="21">
        <v>46043</v>
      </c>
      <c r="C4406" s="2" t="s">
        <v>1</v>
      </c>
      <c r="D4406" s="2" t="s">
        <v>2671</v>
      </c>
      <c r="E4406" s="2" t="s">
        <v>58</v>
      </c>
      <c r="F4406" s="2" t="s">
        <v>2544</v>
      </c>
      <c r="G4406" s="5">
        <v>-2</v>
      </c>
      <c r="H4406" s="5">
        <v>41.5</v>
      </c>
      <c r="I4406" s="5">
        <v>-83</v>
      </c>
      <c r="J4406" s="5">
        <v>-274143.57</v>
      </c>
      <c r="K4406" s="5" t="str" cm="1">
        <f t="array" ref="K4406">_xlfn.LET(_xlpm.d,UPPER(TRIM(CLEAN(SUBSTITUTE(F4406,CHAR(160),"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07" spans="2:11" x14ac:dyDescent="0.25">
      <c r="B4407" s="21">
        <v>46044</v>
      </c>
      <c r="C4407" s="2" t="s">
        <v>1</v>
      </c>
      <c r="D4407" s="2" t="s">
        <v>1242</v>
      </c>
      <c r="E4407" s="2" t="s">
        <v>465</v>
      </c>
      <c r="F4407" s="2" t="s">
        <v>2544</v>
      </c>
      <c r="G4407" s="5">
        <v>-2</v>
      </c>
      <c r="H4407" s="5">
        <v>41.5</v>
      </c>
      <c r="I4407" s="5">
        <v>-83</v>
      </c>
      <c r="J4407" s="5">
        <v>-274226.57</v>
      </c>
      <c r="K4407" s="5" t="str" cm="1">
        <f t="array" ref="K4407">_xlfn.LET(_xlpm.d,UPPER(TRIM(CLEAN(SUBSTITUTE(F4407,CHAR(160),"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08" spans="2:11" x14ac:dyDescent="0.25">
      <c r="B4408" s="21">
        <v>46044</v>
      </c>
      <c r="C4408" s="2" t="s">
        <v>1</v>
      </c>
      <c r="D4408" s="2" t="s">
        <v>1243</v>
      </c>
      <c r="E4408" s="2" t="s">
        <v>791</v>
      </c>
      <c r="F4408" s="2" t="s">
        <v>2544</v>
      </c>
      <c r="G4408" s="5">
        <v>-5</v>
      </c>
      <c r="H4408" s="5">
        <v>41.5</v>
      </c>
      <c r="I4408" s="5">
        <v>-207.5</v>
      </c>
      <c r="J4408" s="5">
        <v>-274434.07</v>
      </c>
      <c r="K4408" s="5" t="str" cm="1">
        <f t="array" ref="K4408">_xlfn.LET(_xlpm.d,UPPER(TRIM(CLEAN(SUBSTITUTE(F4408,CHAR(160),"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09" spans="2:11" x14ac:dyDescent="0.25">
      <c r="B4409" s="21">
        <v>46045</v>
      </c>
      <c r="C4409" s="2" t="s">
        <v>1</v>
      </c>
      <c r="D4409" s="2" t="s">
        <v>511</v>
      </c>
      <c r="E4409" s="2" t="s">
        <v>76</v>
      </c>
      <c r="F4409" s="2" t="s">
        <v>2544</v>
      </c>
      <c r="G4409" s="5">
        <v>-1</v>
      </c>
      <c r="H4409" s="5">
        <v>41.5</v>
      </c>
      <c r="I4409" s="5">
        <v>-41.5</v>
      </c>
      <c r="J4409" s="5">
        <v>-274475.57</v>
      </c>
      <c r="K4409" s="5" t="str" cm="1">
        <f t="array" ref="K4409">_xlfn.LET(_xlpm.d,UPPER(TRIM(CLEAN(SUBSTITUTE(F4409,CHAR(160),"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10" spans="2:11" x14ac:dyDescent="0.25">
      <c r="B4410" s="21">
        <v>46049</v>
      </c>
      <c r="C4410" s="2" t="s">
        <v>1</v>
      </c>
      <c r="D4410" s="2" t="s">
        <v>30</v>
      </c>
      <c r="E4410" s="2" t="s">
        <v>29</v>
      </c>
      <c r="F4410" s="2" t="s">
        <v>2544</v>
      </c>
      <c r="G4410" s="5">
        <v>-2</v>
      </c>
      <c r="H4410" s="5">
        <v>41.5</v>
      </c>
      <c r="I4410" s="5">
        <v>-83</v>
      </c>
      <c r="J4410" s="5">
        <v>-274558.57</v>
      </c>
      <c r="K4410" s="5" t="str" cm="1">
        <f t="array" ref="K4410">_xlfn.LET(_xlpm.d,UPPER(TRIM(CLEAN(SUBSTITUTE(F4410,CHAR(160),"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11" spans="2:11" x14ac:dyDescent="0.25">
      <c r="B4411" s="21">
        <v>46049</v>
      </c>
      <c r="C4411" s="2" t="s">
        <v>1</v>
      </c>
      <c r="D4411" s="2" t="s">
        <v>1249</v>
      </c>
      <c r="E4411" s="2" t="s">
        <v>148</v>
      </c>
      <c r="F4411" s="2" t="s">
        <v>2544</v>
      </c>
      <c r="G4411" s="5">
        <v>-1</v>
      </c>
      <c r="H4411" s="5">
        <v>41.5</v>
      </c>
      <c r="I4411" s="5">
        <v>-41.5</v>
      </c>
      <c r="J4411" s="5">
        <v>-274600.07</v>
      </c>
      <c r="K4411" s="5" t="str" cm="1">
        <f t="array" ref="K4411">_xlfn.LET(_xlpm.d,UPPER(TRIM(CLEAN(SUBSTITUTE(F4411,CHAR(160),"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12" spans="2:11" x14ac:dyDescent="0.25">
      <c r="B4412" s="21">
        <v>46051</v>
      </c>
      <c r="C4412" s="2" t="s">
        <v>1</v>
      </c>
      <c r="D4412" s="2" t="s">
        <v>591</v>
      </c>
      <c r="E4412" s="2" t="s">
        <v>99</v>
      </c>
      <c r="F4412" s="2" t="s">
        <v>2544</v>
      </c>
      <c r="G4412" s="5">
        <v>-1</v>
      </c>
      <c r="H4412" s="5">
        <v>41.5</v>
      </c>
      <c r="I4412" s="5">
        <v>-41.5</v>
      </c>
      <c r="J4412" s="5">
        <v>-274641.57</v>
      </c>
      <c r="K4412" s="5" t="str" cm="1">
        <f t="array" ref="K4412">_xlfn.LET(_xlpm.d,UPPER(TRIM(CLEAN(SUBSTITUTE(F4412,CHAR(160),"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13" spans="2:11" x14ac:dyDescent="0.25">
      <c r="B4413" s="21">
        <v>46051</v>
      </c>
      <c r="C4413" s="2" t="s">
        <v>1</v>
      </c>
      <c r="D4413" s="2" t="s">
        <v>512</v>
      </c>
      <c r="E4413" s="2" t="s">
        <v>19</v>
      </c>
      <c r="F4413" s="2" t="s">
        <v>2544</v>
      </c>
      <c r="G4413" s="5">
        <v>-1</v>
      </c>
      <c r="H4413" s="5">
        <v>41.5</v>
      </c>
      <c r="I4413" s="5">
        <v>-41.5</v>
      </c>
      <c r="J4413" s="5">
        <v>-274683.07</v>
      </c>
      <c r="K4413" s="5" t="str" cm="1">
        <f t="array" ref="K4413">_xlfn.LET(_xlpm.d,UPPER(TRIM(CLEAN(SUBSTITUTE(F4413,CHAR(160),"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14" spans="2:11" x14ac:dyDescent="0.25">
      <c r="B4414" s="21">
        <v>46051</v>
      </c>
      <c r="C4414" s="2" t="s">
        <v>1</v>
      </c>
      <c r="D4414" s="2" t="s">
        <v>2672</v>
      </c>
      <c r="E4414" s="2" t="s">
        <v>791</v>
      </c>
      <c r="F4414" s="2" t="s">
        <v>2544</v>
      </c>
      <c r="G4414" s="5">
        <v>-5</v>
      </c>
      <c r="H4414" s="5">
        <v>41.5</v>
      </c>
      <c r="I4414" s="5">
        <v>-207.5</v>
      </c>
      <c r="J4414" s="5">
        <v>-274890.57</v>
      </c>
      <c r="K4414" s="5" t="str" cm="1">
        <f t="array" ref="K4414">_xlfn.LET(_xlpm.d,UPPER(TRIM(CLEAN(SUBSTITUTE(F4414,CHAR(160),"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15" spans="2:11" x14ac:dyDescent="0.25">
      <c r="B4415" s="21">
        <v>46051</v>
      </c>
      <c r="C4415" s="2" t="s">
        <v>1</v>
      </c>
      <c r="D4415" s="2" t="s">
        <v>93</v>
      </c>
      <c r="E4415" s="2" t="s">
        <v>38</v>
      </c>
      <c r="F4415" s="2" t="s">
        <v>2544</v>
      </c>
      <c r="G4415" s="5">
        <v>-5</v>
      </c>
      <c r="H4415" s="5">
        <v>41.5</v>
      </c>
      <c r="I4415" s="5">
        <v>-207.5</v>
      </c>
      <c r="J4415" s="5">
        <v>-275098.07</v>
      </c>
      <c r="K4415" s="5" t="str" cm="1">
        <f t="array" ref="K4415">_xlfn.LET(_xlpm.d,UPPER(TRIM(CLEAN(SUBSTITUTE(F4415,CHAR(160),"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16" spans="2:11" x14ac:dyDescent="0.25">
      <c r="B4416" s="21">
        <v>46051</v>
      </c>
      <c r="C4416" s="2" t="s">
        <v>1</v>
      </c>
      <c r="D4416" s="2" t="s">
        <v>2150</v>
      </c>
      <c r="E4416" s="2" t="s">
        <v>141</v>
      </c>
      <c r="F4416" s="2" t="s">
        <v>2544</v>
      </c>
      <c r="G4416" s="5">
        <v>-3</v>
      </c>
      <c r="H4416" s="5">
        <v>41.5</v>
      </c>
      <c r="I4416" s="5">
        <v>-124.5</v>
      </c>
      <c r="J4416" s="5">
        <v>-275222.57</v>
      </c>
      <c r="K4416" s="5" t="str" cm="1">
        <f t="array" ref="K4416">_xlfn.LET(_xlpm.d,UPPER(TRIM(CLEAN(SUBSTITUTE(F4416,CHAR(160),"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17" spans="2:11" x14ac:dyDescent="0.25">
      <c r="B4417" s="21">
        <v>46052</v>
      </c>
      <c r="C4417" s="2" t="s">
        <v>1</v>
      </c>
      <c r="D4417" s="2" t="s">
        <v>2155</v>
      </c>
      <c r="E4417" s="2" t="s">
        <v>202</v>
      </c>
      <c r="F4417" s="2" t="s">
        <v>2544</v>
      </c>
      <c r="G4417" s="5">
        <v>-6</v>
      </c>
      <c r="H4417" s="5">
        <v>41.5</v>
      </c>
      <c r="I4417" s="5">
        <v>-249</v>
      </c>
      <c r="J4417" s="5">
        <v>-275471.57</v>
      </c>
      <c r="K4417" s="5" t="str" cm="1">
        <f t="array" ref="K4417">_xlfn.LET(_xlpm.d,UPPER(TRIM(CLEAN(SUBSTITUTE(F4417,CHAR(160),"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18" spans="2:11" x14ac:dyDescent="0.25">
      <c r="B4418" s="21">
        <v>46052</v>
      </c>
      <c r="C4418" s="2" t="s">
        <v>1</v>
      </c>
      <c r="D4418" s="2" t="s">
        <v>2673</v>
      </c>
      <c r="E4418" s="2" t="s">
        <v>60</v>
      </c>
      <c r="F4418" s="2" t="s">
        <v>2544</v>
      </c>
      <c r="G4418" s="5">
        <v>-11</v>
      </c>
      <c r="H4418" s="5">
        <v>41.5</v>
      </c>
      <c r="I4418" s="5">
        <v>-456.5</v>
      </c>
      <c r="J4418" s="5">
        <v>-275928.07</v>
      </c>
      <c r="K4418" s="5" t="str" cm="1">
        <f t="array" ref="K4418">_xlfn.LET(_xlpm.d,UPPER(TRIM(CLEAN(SUBSTITUTE(F4418,CHAR(160),"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19" spans="2:11" x14ac:dyDescent="0.25">
      <c r="B4419" s="21">
        <v>46052</v>
      </c>
      <c r="C4419" s="2" t="s">
        <v>1</v>
      </c>
      <c r="D4419" s="2" t="s">
        <v>2674</v>
      </c>
      <c r="E4419" s="2" t="s">
        <v>321</v>
      </c>
      <c r="F4419" s="2" t="s">
        <v>2543</v>
      </c>
      <c r="G4419" s="5">
        <v>-2</v>
      </c>
      <c r="H4419" s="5">
        <v>41.5</v>
      </c>
      <c r="I4419" s="5">
        <v>-83</v>
      </c>
      <c r="J4419" s="5">
        <v>-276011.07</v>
      </c>
      <c r="K4419" s="5" t="str" cm="1">
        <f t="array" ref="K4419">_xlfn.LET(_xlpm.d,UPPER(TRIM(CLEAN(SUBSTITUTE(F4419,CHAR(160),"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20" spans="2:11" x14ac:dyDescent="0.25">
      <c r="B4420" s="21">
        <v>46052</v>
      </c>
      <c r="C4420" s="2" t="s">
        <v>1</v>
      </c>
      <c r="D4420" s="2" t="s">
        <v>2675</v>
      </c>
      <c r="E4420" s="2" t="s">
        <v>24</v>
      </c>
      <c r="F4420" s="2" t="s">
        <v>2544</v>
      </c>
      <c r="G4420" s="5">
        <v>-3</v>
      </c>
      <c r="H4420" s="5">
        <v>41.5</v>
      </c>
      <c r="I4420" s="5">
        <v>-124.5</v>
      </c>
      <c r="J4420" s="5">
        <v>-276135.57</v>
      </c>
      <c r="K4420" s="5" t="str" cm="1">
        <f t="array" ref="K4420">_xlfn.LET(_xlpm.d,UPPER(TRIM(CLEAN(SUBSTITUTE(F4420,CHAR(160),"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21" spans="2:11" x14ac:dyDescent="0.25">
      <c r="B4421" s="21">
        <v>46055</v>
      </c>
      <c r="C4421" s="2" t="s">
        <v>1</v>
      </c>
      <c r="D4421" s="2" t="s">
        <v>1253</v>
      </c>
      <c r="E4421" s="2" t="s">
        <v>110</v>
      </c>
      <c r="F4421" s="2" t="s">
        <v>2544</v>
      </c>
      <c r="G4421" s="5">
        <v>-1</v>
      </c>
      <c r="H4421" s="5">
        <v>41.5</v>
      </c>
      <c r="I4421" s="5">
        <v>-41.5</v>
      </c>
      <c r="J4421" s="5">
        <v>-276177.07</v>
      </c>
      <c r="K4421" s="5" t="str" cm="1">
        <f t="array" ref="K4421">_xlfn.LET(_xlpm.d,UPPER(TRIM(CLEAN(SUBSTITUTE(F4421,CHAR(160),"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22" spans="2:11" x14ac:dyDescent="0.25">
      <c r="B4422" s="21">
        <v>46056</v>
      </c>
      <c r="C4422" s="2" t="s">
        <v>1</v>
      </c>
      <c r="D4422" s="2" t="s">
        <v>94</v>
      </c>
      <c r="E4422" s="2" t="s">
        <v>95</v>
      </c>
      <c r="F4422" s="2" t="s">
        <v>2544</v>
      </c>
      <c r="G4422" s="5">
        <v>-1</v>
      </c>
      <c r="H4422" s="5">
        <v>41.5</v>
      </c>
      <c r="I4422" s="5">
        <v>-41.5</v>
      </c>
      <c r="J4422" s="5">
        <v>-276218.57</v>
      </c>
      <c r="K4422" s="5" t="str" cm="1">
        <f t="array" ref="K4422">_xlfn.LET(_xlpm.d,UPPER(TRIM(CLEAN(SUBSTITUTE(F4422,CHAR(160),"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23" spans="2:11" x14ac:dyDescent="0.25">
      <c r="B4423" s="21">
        <v>46058</v>
      </c>
      <c r="C4423" s="2" t="s">
        <v>1</v>
      </c>
      <c r="D4423" s="2" t="s">
        <v>2166</v>
      </c>
      <c r="E4423" s="2" t="s">
        <v>791</v>
      </c>
      <c r="F4423" s="2" t="s">
        <v>2544</v>
      </c>
      <c r="G4423" s="5">
        <v>-11</v>
      </c>
      <c r="H4423" s="5">
        <v>41.5</v>
      </c>
      <c r="I4423" s="5">
        <v>-456.5</v>
      </c>
      <c r="J4423" s="5">
        <v>-276675.07</v>
      </c>
      <c r="K4423" s="5" t="str" cm="1">
        <f t="array" ref="K4423">_xlfn.LET(_xlpm.d,UPPER(TRIM(CLEAN(SUBSTITUTE(F4423,CHAR(160),"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24" spans="2:11" x14ac:dyDescent="0.25">
      <c r="B4424" s="21">
        <v>46059</v>
      </c>
      <c r="C4424" s="2" t="s">
        <v>1</v>
      </c>
      <c r="D4424" s="2" t="s">
        <v>2169</v>
      </c>
      <c r="E4424" s="2" t="s">
        <v>1397</v>
      </c>
      <c r="F4424" s="2" t="s">
        <v>2544</v>
      </c>
      <c r="G4424" s="5">
        <v>-13</v>
      </c>
      <c r="H4424" s="5">
        <v>41.5</v>
      </c>
      <c r="I4424" s="5">
        <v>-539.5</v>
      </c>
      <c r="J4424" s="5">
        <v>-277214.57</v>
      </c>
      <c r="K4424" s="5" t="str" cm="1">
        <f t="array" ref="K4424">_xlfn.LET(_xlpm.d,UPPER(TRIM(CLEAN(SUBSTITUTE(F4424,CHAR(160),"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25" spans="2:11" x14ac:dyDescent="0.25">
      <c r="B4425" s="21">
        <v>46059</v>
      </c>
      <c r="C4425" s="2" t="s">
        <v>1</v>
      </c>
      <c r="D4425" s="2" t="s">
        <v>2676</v>
      </c>
      <c r="E4425" s="2" t="s">
        <v>82</v>
      </c>
      <c r="F4425" s="2" t="s">
        <v>2544</v>
      </c>
      <c r="G4425" s="5">
        <v>-20</v>
      </c>
      <c r="H4425" s="5">
        <v>41.5</v>
      </c>
      <c r="I4425" s="5">
        <v>-830</v>
      </c>
      <c r="J4425" s="5">
        <v>-278044.57</v>
      </c>
      <c r="K4425" s="5" t="str" cm="1">
        <f t="array" ref="K4425">_xlfn.LET(_xlpm.d,UPPER(TRIM(CLEAN(SUBSTITUTE(F4425,CHAR(160),"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26" spans="2:11" x14ac:dyDescent="0.25">
      <c r="B4426" s="21">
        <v>46062</v>
      </c>
      <c r="C4426" s="2" t="s">
        <v>1</v>
      </c>
      <c r="D4426" s="2" t="s">
        <v>2173</v>
      </c>
      <c r="E4426" s="2" t="s">
        <v>53</v>
      </c>
      <c r="F4426" s="2" t="s">
        <v>2544</v>
      </c>
      <c r="G4426" s="5">
        <v>-11</v>
      </c>
      <c r="H4426" s="5">
        <v>41.5</v>
      </c>
      <c r="I4426" s="5">
        <v>-456.5</v>
      </c>
      <c r="J4426" s="5">
        <v>-278501.07</v>
      </c>
      <c r="K4426" s="5" t="str" cm="1">
        <f t="array" ref="K4426">_xlfn.LET(_xlpm.d,UPPER(TRIM(CLEAN(SUBSTITUTE(F4426,CHAR(160),"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27" spans="2:11" x14ac:dyDescent="0.25">
      <c r="B4427" s="21">
        <v>46063</v>
      </c>
      <c r="C4427" s="2" t="s">
        <v>1</v>
      </c>
      <c r="D4427" s="2" t="s">
        <v>13</v>
      </c>
      <c r="E4427" s="2" t="s">
        <v>14</v>
      </c>
      <c r="F4427" s="2" t="s">
        <v>2544</v>
      </c>
      <c r="G4427" s="5">
        <v>-1</v>
      </c>
      <c r="H4427" s="5">
        <v>41.5</v>
      </c>
      <c r="I4427" s="5">
        <v>-41.5</v>
      </c>
      <c r="J4427" s="5">
        <v>-278542.57</v>
      </c>
      <c r="K4427" s="5" t="str" cm="1">
        <f t="array" ref="K4427">_xlfn.LET(_xlpm.d,UPPER(TRIM(CLEAN(SUBSTITUTE(F4427,CHAR(160),"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28" spans="2:11" x14ac:dyDescent="0.25">
      <c r="B4428" s="21">
        <v>46064</v>
      </c>
      <c r="C4428" s="2" t="s">
        <v>1</v>
      </c>
      <c r="D4428" s="2" t="s">
        <v>514</v>
      </c>
      <c r="E4428" s="2" t="s">
        <v>65</v>
      </c>
      <c r="F4428" s="2" t="s">
        <v>2544</v>
      </c>
      <c r="G4428" s="5">
        <v>-2</v>
      </c>
      <c r="H4428" s="5">
        <v>41.5</v>
      </c>
      <c r="I4428" s="5">
        <v>-83</v>
      </c>
      <c r="J4428" s="5">
        <v>-278625.57</v>
      </c>
      <c r="K4428" s="5" t="str" cm="1">
        <f t="array" ref="K4428">_xlfn.LET(_xlpm.d,UPPER(TRIM(CLEAN(SUBSTITUTE(F4428,CHAR(160),"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29" spans="2:11" x14ac:dyDescent="0.25">
      <c r="B4429" s="21">
        <v>46065</v>
      </c>
      <c r="C4429" s="2" t="s">
        <v>1</v>
      </c>
      <c r="D4429" s="2" t="s">
        <v>515</v>
      </c>
      <c r="E4429" s="2" t="s">
        <v>129</v>
      </c>
      <c r="F4429" s="2" t="s">
        <v>2544</v>
      </c>
      <c r="G4429" s="5">
        <v>-29</v>
      </c>
      <c r="H4429" s="5">
        <v>41.5</v>
      </c>
      <c r="I4429" s="5">
        <v>-1203.5</v>
      </c>
      <c r="J4429" s="5">
        <v>-279829.07</v>
      </c>
      <c r="K4429" s="5" t="str" cm="1">
        <f t="array" ref="K4429">_xlfn.LET(_xlpm.d,UPPER(TRIM(CLEAN(SUBSTITUTE(F4429,CHAR(160),"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30" spans="2:11" x14ac:dyDescent="0.25">
      <c r="B4430" s="21">
        <v>46066</v>
      </c>
      <c r="C4430" s="2" t="s">
        <v>1</v>
      </c>
      <c r="D4430" s="2" t="s">
        <v>33</v>
      </c>
      <c r="E4430" s="2" t="s">
        <v>24</v>
      </c>
      <c r="F4430" s="2" t="s">
        <v>2544</v>
      </c>
      <c r="G4430" s="5">
        <v>-6</v>
      </c>
      <c r="H4430" s="5">
        <v>41.5</v>
      </c>
      <c r="I4430" s="5">
        <v>-249</v>
      </c>
      <c r="J4430" s="5">
        <v>-280078.07</v>
      </c>
      <c r="K4430" s="5" t="str" cm="1">
        <f t="array" ref="K4430">_xlfn.LET(_xlpm.d,UPPER(TRIM(CLEAN(SUBSTITUTE(F4430,CHAR(160),"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31" spans="2:11" x14ac:dyDescent="0.25">
      <c r="B4431" s="21">
        <v>46070</v>
      </c>
      <c r="C4431" s="2" t="s">
        <v>1</v>
      </c>
      <c r="D4431" s="2" t="s">
        <v>518</v>
      </c>
      <c r="E4431" s="2" t="s">
        <v>89</v>
      </c>
      <c r="F4431" s="2" t="s">
        <v>2544</v>
      </c>
      <c r="G4431" s="5">
        <v>-13</v>
      </c>
      <c r="H4431" s="5">
        <v>41.5</v>
      </c>
      <c r="I4431" s="5">
        <v>-539.5</v>
      </c>
      <c r="J4431" s="5">
        <v>-280617.57</v>
      </c>
      <c r="K4431" s="5" t="str" cm="1">
        <f t="array" ref="K4431">_xlfn.LET(_xlpm.d,UPPER(TRIM(CLEAN(SUBSTITUTE(F4431,CHAR(160),"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32" spans="2:11" x14ac:dyDescent="0.25">
      <c r="B4432" s="21">
        <v>46070</v>
      </c>
      <c r="C4432" s="2" t="s">
        <v>1</v>
      </c>
      <c r="D4432" s="2" t="s">
        <v>34</v>
      </c>
      <c r="E4432" s="2" t="s">
        <v>35</v>
      </c>
      <c r="F4432" s="2" t="s">
        <v>2544</v>
      </c>
      <c r="G4432" s="5">
        <v>-24</v>
      </c>
      <c r="H4432" s="5">
        <v>41.5</v>
      </c>
      <c r="I4432" s="5">
        <v>-996</v>
      </c>
      <c r="J4432" s="5">
        <v>-281613.57</v>
      </c>
      <c r="K4432" s="5" t="str" cm="1">
        <f t="array" ref="K4432">_xlfn.LET(_xlpm.d,UPPER(TRIM(CLEAN(SUBSTITUTE(F4432,CHAR(160),"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33" spans="2:11" x14ac:dyDescent="0.25">
      <c r="B4433" s="21">
        <v>46070</v>
      </c>
      <c r="C4433" s="2" t="s">
        <v>1</v>
      </c>
      <c r="D4433" s="2" t="s">
        <v>2677</v>
      </c>
      <c r="E4433" s="2" t="s">
        <v>95</v>
      </c>
      <c r="F4433" s="2" t="s">
        <v>2544</v>
      </c>
      <c r="G4433" s="5">
        <v>-1</v>
      </c>
      <c r="H4433" s="5">
        <v>41.5</v>
      </c>
      <c r="I4433" s="5">
        <v>-41.5</v>
      </c>
      <c r="J4433" s="5">
        <v>-281655.07</v>
      </c>
      <c r="K4433" s="5" t="str" cm="1">
        <f t="array" ref="K4433">_xlfn.LET(_xlpm.d,UPPER(TRIM(CLEAN(SUBSTITUTE(F4433,CHAR(160),"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34" spans="2:11" x14ac:dyDescent="0.25">
      <c r="B4434" s="21">
        <v>46071</v>
      </c>
      <c r="C4434" s="2" t="s">
        <v>1</v>
      </c>
      <c r="D4434" s="2" t="s">
        <v>2192</v>
      </c>
      <c r="E4434" s="2" t="s">
        <v>1619</v>
      </c>
      <c r="F4434" s="2" t="s">
        <v>2543</v>
      </c>
      <c r="G4434" s="5">
        <v>-16</v>
      </c>
      <c r="H4434" s="5">
        <v>41.5</v>
      </c>
      <c r="I4434" s="5">
        <v>-664</v>
      </c>
      <c r="J4434" s="5">
        <v>-282319.07</v>
      </c>
      <c r="K4434" s="5" t="str" cm="1">
        <f t="array" ref="K4434">_xlfn.LET(_xlpm.d,UPPER(TRIM(CLEAN(SUBSTITUTE(F4434,CHAR(160),"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35" spans="2:11" x14ac:dyDescent="0.25">
      <c r="B4435" s="21">
        <v>46072</v>
      </c>
      <c r="C4435" s="2" t="s">
        <v>1</v>
      </c>
      <c r="D4435" s="2" t="s">
        <v>2196</v>
      </c>
      <c r="E4435" s="2" t="s">
        <v>163</v>
      </c>
      <c r="F4435" s="2" t="s">
        <v>2544</v>
      </c>
      <c r="G4435" s="5">
        <v>-31</v>
      </c>
      <c r="H4435" s="5">
        <v>41.5</v>
      </c>
      <c r="I4435" s="5">
        <v>-1286.5</v>
      </c>
      <c r="J4435" s="5">
        <v>-283605.57</v>
      </c>
      <c r="K4435" s="5" t="str" cm="1">
        <f t="array" ref="K4435">_xlfn.LET(_xlpm.d,UPPER(TRIM(CLEAN(SUBSTITUTE(F4435,CHAR(160),"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36" spans="2:11" x14ac:dyDescent="0.25">
      <c r="B4436" s="21">
        <v>46073</v>
      </c>
      <c r="C4436" s="2" t="s">
        <v>1</v>
      </c>
      <c r="D4436" s="2" t="s">
        <v>2319</v>
      </c>
      <c r="E4436" s="2" t="s">
        <v>321</v>
      </c>
      <c r="F4436" s="2" t="s">
        <v>2543</v>
      </c>
      <c r="G4436" s="5">
        <v>-13</v>
      </c>
      <c r="H4436" s="5">
        <v>41.5</v>
      </c>
      <c r="I4436" s="5">
        <v>-539.5</v>
      </c>
      <c r="J4436" s="5">
        <v>-284145.07</v>
      </c>
      <c r="K4436" s="5" t="str" cm="1">
        <f t="array" ref="K4436">_xlfn.LET(_xlpm.d,UPPER(TRIM(CLEAN(SUBSTITUTE(F4436,CHAR(160),"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37" spans="2:11" x14ac:dyDescent="0.25">
      <c r="B4437" s="21">
        <v>46073</v>
      </c>
      <c r="C4437" s="2" t="s">
        <v>1</v>
      </c>
      <c r="D4437" s="2" t="s">
        <v>2199</v>
      </c>
      <c r="E4437" s="2" t="s">
        <v>1478</v>
      </c>
      <c r="F4437" s="2" t="s">
        <v>2543</v>
      </c>
      <c r="G4437" s="5">
        <v>-11</v>
      </c>
      <c r="H4437" s="5">
        <v>41.5</v>
      </c>
      <c r="I4437" s="5">
        <v>-456.5</v>
      </c>
      <c r="J4437" s="5">
        <v>-284601.57</v>
      </c>
      <c r="K4437" s="5" t="str" cm="1">
        <f t="array" ref="K4437">_xlfn.LET(_xlpm.d,UPPER(TRIM(CLEAN(SUBSTITUTE(F4437,CHAR(160),"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38" spans="2:11" x14ac:dyDescent="0.25">
      <c r="B4438" s="21">
        <v>46073</v>
      </c>
      <c r="C4438" s="2" t="s">
        <v>1</v>
      </c>
      <c r="D4438" s="2" t="s">
        <v>2200</v>
      </c>
      <c r="E4438" s="2" t="s">
        <v>202</v>
      </c>
      <c r="F4438" s="2" t="s">
        <v>2544</v>
      </c>
      <c r="G4438" s="5">
        <v>-21</v>
      </c>
      <c r="H4438" s="5">
        <v>41.5</v>
      </c>
      <c r="I4438" s="5">
        <v>-871.5</v>
      </c>
      <c r="J4438" s="5">
        <v>-285473.07</v>
      </c>
      <c r="K4438" s="5" t="str" cm="1">
        <f t="array" ref="K4438">_xlfn.LET(_xlpm.d,UPPER(TRIM(CLEAN(SUBSTITUTE(F4438,CHAR(160),"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39" spans="2:11" x14ac:dyDescent="0.25">
      <c r="B4439" s="21">
        <v>46073</v>
      </c>
      <c r="C4439" s="2" t="s">
        <v>1</v>
      </c>
      <c r="D4439" s="2" t="s">
        <v>2201</v>
      </c>
      <c r="E4439" s="2" t="s">
        <v>403</v>
      </c>
      <c r="F4439" s="2" t="s">
        <v>2544</v>
      </c>
      <c r="G4439" s="5">
        <v>-10</v>
      </c>
      <c r="H4439" s="5">
        <v>41.5</v>
      </c>
      <c r="I4439" s="5">
        <v>-415</v>
      </c>
      <c r="J4439" s="5">
        <v>-285888.07</v>
      </c>
      <c r="K4439" s="5" t="str" cm="1">
        <f t="array" ref="K4439">_xlfn.LET(_xlpm.d,UPPER(TRIM(CLEAN(SUBSTITUTE(F4439,CHAR(160),"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40" spans="2:11" x14ac:dyDescent="0.25">
      <c r="B4440" s="21">
        <v>46073</v>
      </c>
      <c r="C4440" s="2" t="s">
        <v>1</v>
      </c>
      <c r="D4440" s="2" t="s">
        <v>105</v>
      </c>
      <c r="E4440" s="2" t="s">
        <v>82</v>
      </c>
      <c r="F4440" s="2" t="s">
        <v>2544</v>
      </c>
      <c r="G4440" s="5">
        <v>-12</v>
      </c>
      <c r="H4440" s="5">
        <v>41.5</v>
      </c>
      <c r="I4440" s="5">
        <v>-498</v>
      </c>
      <c r="J4440" s="5">
        <v>-286386.07</v>
      </c>
      <c r="K4440" s="5" t="str" cm="1">
        <f t="array" ref="K4440">_xlfn.LET(_xlpm.d,UPPER(TRIM(CLEAN(SUBSTITUTE(F4440,CHAR(160),"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41" spans="2:11" x14ac:dyDescent="0.25">
      <c r="B4441" s="21">
        <v>46077</v>
      </c>
      <c r="C4441" s="2" t="s">
        <v>1</v>
      </c>
      <c r="D4441" s="2" t="s">
        <v>2678</v>
      </c>
      <c r="E4441" s="2" t="s">
        <v>403</v>
      </c>
      <c r="F4441" s="2" t="s">
        <v>2544</v>
      </c>
      <c r="G4441" s="5">
        <v>-5</v>
      </c>
      <c r="H4441" s="5">
        <v>41.5</v>
      </c>
      <c r="I4441" s="5">
        <v>-207.5</v>
      </c>
      <c r="J4441" s="5">
        <v>-286593.57</v>
      </c>
      <c r="K4441" s="5" t="str" cm="1">
        <f t="array" ref="K4441">_xlfn.LET(_xlpm.d,UPPER(TRIM(CLEAN(SUBSTITUTE(F4441,CHAR(160),"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42" spans="2:11" x14ac:dyDescent="0.25">
      <c r="B4442" s="21">
        <v>46077</v>
      </c>
      <c r="C4442" s="2" t="s">
        <v>1</v>
      </c>
      <c r="D4442" s="2" t="s">
        <v>41</v>
      </c>
      <c r="E4442" s="2" t="s">
        <v>27</v>
      </c>
      <c r="F4442" s="2" t="s">
        <v>2544</v>
      </c>
      <c r="G4442" s="5">
        <v>-2</v>
      </c>
      <c r="H4442" s="5">
        <v>41.5</v>
      </c>
      <c r="I4442" s="5">
        <v>-83</v>
      </c>
      <c r="J4442" s="5">
        <v>-286676.57</v>
      </c>
      <c r="K4442" s="5" t="str" cm="1">
        <f t="array" ref="K4442">_xlfn.LET(_xlpm.d,UPPER(TRIM(CLEAN(SUBSTITUTE(F4442,CHAR(160),"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43" spans="2:11" x14ac:dyDescent="0.25">
      <c r="B4443" s="21">
        <v>46080</v>
      </c>
      <c r="C4443" s="2" t="s">
        <v>1</v>
      </c>
      <c r="D4443" s="2" t="s">
        <v>2214</v>
      </c>
      <c r="E4443" s="2" t="s">
        <v>321</v>
      </c>
      <c r="F4443" s="2" t="s">
        <v>2543</v>
      </c>
      <c r="G4443" s="5">
        <v>-10</v>
      </c>
      <c r="H4443" s="5">
        <v>41.5</v>
      </c>
      <c r="I4443" s="5">
        <v>-415</v>
      </c>
      <c r="J4443" s="5">
        <v>-287091.57</v>
      </c>
      <c r="K4443" s="5" t="str" cm="1">
        <f t="array" ref="K4443">_xlfn.LET(_xlpm.d,UPPER(TRIM(CLEAN(SUBSTITUTE(F4443,CHAR(160),"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44" spans="2:11" x14ac:dyDescent="0.25">
      <c r="B4444" s="21">
        <v>46080</v>
      </c>
      <c r="C4444" s="2" t="s">
        <v>1</v>
      </c>
      <c r="D4444" s="2" t="s">
        <v>2218</v>
      </c>
      <c r="E4444" s="2" t="s">
        <v>76</v>
      </c>
      <c r="F4444" s="2" t="s">
        <v>2544</v>
      </c>
      <c r="G4444" s="5">
        <v>-13</v>
      </c>
      <c r="H4444" s="5">
        <v>41.5</v>
      </c>
      <c r="I4444" s="5">
        <v>-539.5</v>
      </c>
      <c r="J4444" s="5">
        <v>-287631.07</v>
      </c>
      <c r="K4444" s="5" t="str" cm="1">
        <f t="array" ref="K4444">_xlfn.LET(_xlpm.d,UPPER(TRIM(CLEAN(SUBSTITUTE(F4444,CHAR(160),"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45" spans="2:11" x14ac:dyDescent="0.25">
      <c r="B4445" s="21">
        <v>46080</v>
      </c>
      <c r="C4445" s="2" t="s">
        <v>1</v>
      </c>
      <c r="D4445" s="2" t="s">
        <v>598</v>
      </c>
      <c r="E4445" s="2" t="s">
        <v>24</v>
      </c>
      <c r="F4445" s="2" t="s">
        <v>2544</v>
      </c>
      <c r="G4445" s="5">
        <v>-11</v>
      </c>
      <c r="H4445" s="5">
        <v>41.5</v>
      </c>
      <c r="I4445" s="5">
        <v>-456.5</v>
      </c>
      <c r="J4445" s="5">
        <v>-288087.57</v>
      </c>
      <c r="K4445" s="5" t="str" cm="1">
        <f t="array" ref="K4445">_xlfn.LET(_xlpm.d,UPPER(TRIM(CLEAN(SUBSTITUTE(F4445,CHAR(160),"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46" spans="2:11" x14ac:dyDescent="0.25">
      <c r="B4446" s="21">
        <v>46084</v>
      </c>
      <c r="C4446" s="2" t="s">
        <v>1</v>
      </c>
      <c r="D4446" s="2" t="s">
        <v>125</v>
      </c>
      <c r="E4446" s="2" t="s">
        <v>49</v>
      </c>
      <c r="F4446" s="2" t="s">
        <v>2544</v>
      </c>
      <c r="G4446" s="5">
        <v>-9</v>
      </c>
      <c r="H4446" s="5">
        <v>41.5</v>
      </c>
      <c r="I4446" s="5">
        <v>-373.5</v>
      </c>
      <c r="J4446" s="5">
        <v>-288461.07</v>
      </c>
      <c r="K4446" s="5" t="str" cm="1">
        <f t="array" ref="K4446">_xlfn.LET(_xlpm.d,UPPER(TRIM(CLEAN(SUBSTITUTE(F4446,CHAR(160),"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47" spans="2:11" x14ac:dyDescent="0.25">
      <c r="B4447" s="21">
        <v>46084</v>
      </c>
      <c r="C4447" s="2" t="s">
        <v>1</v>
      </c>
      <c r="D4447" s="2" t="s">
        <v>42</v>
      </c>
      <c r="E4447" s="2" t="s">
        <v>29</v>
      </c>
      <c r="F4447" s="2" t="s">
        <v>2544</v>
      </c>
      <c r="G4447" s="5">
        <v>-2</v>
      </c>
      <c r="H4447" s="5">
        <v>41.5</v>
      </c>
      <c r="I4447" s="5">
        <v>-83</v>
      </c>
      <c r="J4447" s="5">
        <v>-288544.07</v>
      </c>
      <c r="K4447" s="5" t="str" cm="1">
        <f t="array" ref="K4447">_xlfn.LET(_xlpm.d,UPPER(TRIM(CLEAN(SUBSTITUTE(F4447,CHAR(160),"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48" spans="2:11" x14ac:dyDescent="0.25">
      <c r="B4448" s="21">
        <v>46085</v>
      </c>
      <c r="C4448" s="2" t="s">
        <v>1</v>
      </c>
      <c r="D4448" s="2" t="s">
        <v>2413</v>
      </c>
      <c r="E4448" s="2" t="s">
        <v>342</v>
      </c>
      <c r="F4448" s="2" t="s">
        <v>2543</v>
      </c>
      <c r="G4448" s="5">
        <v>-2</v>
      </c>
      <c r="H4448" s="5">
        <v>41.5</v>
      </c>
      <c r="I4448" s="5">
        <v>-83</v>
      </c>
      <c r="J4448" s="5">
        <v>-288627.07</v>
      </c>
      <c r="K4448" s="5" t="str" cm="1">
        <f t="array" ref="K4448">_xlfn.LET(_xlpm.d,UPPER(TRIM(CLEAN(SUBSTITUTE(F4448,CHAR(160),"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49" spans="2:11" x14ac:dyDescent="0.25">
      <c r="B4449" s="21">
        <v>46085</v>
      </c>
      <c r="C4449" s="2" t="s">
        <v>1</v>
      </c>
      <c r="D4449" s="2" t="s">
        <v>2679</v>
      </c>
      <c r="E4449" s="2" t="s">
        <v>40</v>
      </c>
      <c r="F4449" s="2" t="s">
        <v>2544</v>
      </c>
      <c r="G4449" s="5">
        <v>-10</v>
      </c>
      <c r="H4449" s="5">
        <v>41.5</v>
      </c>
      <c r="I4449" s="5">
        <v>-415</v>
      </c>
      <c r="J4449" s="5">
        <v>-289042.07</v>
      </c>
      <c r="K4449" s="5" t="str" cm="1">
        <f t="array" ref="K4449">_xlfn.LET(_xlpm.d,UPPER(TRIM(CLEAN(SUBSTITUTE(F4449,CHAR(160),"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50" spans="2:11" x14ac:dyDescent="0.25">
      <c r="B4450" s="21">
        <v>46085</v>
      </c>
      <c r="C4450" s="2" t="s">
        <v>1</v>
      </c>
      <c r="D4450" s="2" t="s">
        <v>108</v>
      </c>
      <c r="E4450" s="2" t="s">
        <v>58</v>
      </c>
      <c r="F4450" s="2" t="s">
        <v>2544</v>
      </c>
      <c r="G4450" s="5">
        <v>-9</v>
      </c>
      <c r="H4450" s="5">
        <v>41.5</v>
      </c>
      <c r="I4450" s="5">
        <v>-373.5</v>
      </c>
      <c r="J4450" s="5">
        <v>-289415.57</v>
      </c>
      <c r="K4450" s="5" t="str" cm="1">
        <f t="array" ref="K4450">_xlfn.LET(_xlpm.d,UPPER(TRIM(CLEAN(SUBSTITUTE(F4450,CHAR(160),"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51" spans="2:11" x14ac:dyDescent="0.25">
      <c r="B4451" s="21">
        <v>46086</v>
      </c>
      <c r="C4451" s="2" t="s">
        <v>1</v>
      </c>
      <c r="D4451" s="2" t="s">
        <v>2233</v>
      </c>
      <c r="E4451" s="2" t="s">
        <v>84</v>
      </c>
      <c r="F4451" s="2" t="s">
        <v>2544</v>
      </c>
      <c r="G4451" s="5">
        <v>-7</v>
      </c>
      <c r="H4451" s="5">
        <v>41.5</v>
      </c>
      <c r="I4451" s="5">
        <v>-290.5</v>
      </c>
      <c r="J4451" s="5">
        <v>-289706.07</v>
      </c>
      <c r="K4451" s="5" t="str" cm="1">
        <f t="array" ref="K4451">_xlfn.LET(_xlpm.d,UPPER(TRIM(CLEAN(SUBSTITUTE(F4451,CHAR(160),"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52" spans="2:11" x14ac:dyDescent="0.25">
      <c r="B4452" s="21">
        <v>46087</v>
      </c>
      <c r="C4452" s="2" t="s">
        <v>1</v>
      </c>
      <c r="D4452" s="2" t="s">
        <v>1283</v>
      </c>
      <c r="E4452" s="2" t="s">
        <v>143</v>
      </c>
      <c r="F4452" s="2" t="s">
        <v>2543</v>
      </c>
      <c r="G4452" s="5">
        <v>-3</v>
      </c>
      <c r="H4452" s="5">
        <v>31.3</v>
      </c>
      <c r="I4452" s="5">
        <v>-93.9</v>
      </c>
      <c r="J4452" s="5">
        <v>-289799.97000000003</v>
      </c>
      <c r="K4452" s="5" t="str" cm="1">
        <f t="array" ref="K4452">_xlfn.LET(_xlpm.d,UPPER(TRIM(CLEAN(SUBSTITUTE(F4452,CHAR(160),"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53" spans="2:11" x14ac:dyDescent="0.25">
      <c r="B4453" s="21">
        <v>46091</v>
      </c>
      <c r="C4453" s="2" t="s">
        <v>1</v>
      </c>
      <c r="D4453" s="2" t="s">
        <v>602</v>
      </c>
      <c r="E4453" s="2" t="s">
        <v>29</v>
      </c>
      <c r="F4453" s="2" t="s">
        <v>2544</v>
      </c>
      <c r="G4453" s="5">
        <v>-7</v>
      </c>
      <c r="H4453" s="5">
        <v>41.5</v>
      </c>
      <c r="I4453" s="5">
        <v>-290.5</v>
      </c>
      <c r="J4453" s="5">
        <v>-290090.47000000003</v>
      </c>
      <c r="K4453" s="5" t="str" cm="1">
        <f t="array" ref="K4453">_xlfn.LET(_xlpm.d,UPPER(TRIM(CLEAN(SUBSTITUTE(F4453,CHAR(160),"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54" spans="2:11" x14ac:dyDescent="0.25">
      <c r="B4454" s="21">
        <v>46091</v>
      </c>
      <c r="C4454" s="2" t="s">
        <v>1</v>
      </c>
      <c r="D4454" s="2" t="s">
        <v>1291</v>
      </c>
      <c r="E4454" s="2" t="s">
        <v>72</v>
      </c>
      <c r="F4454" s="2" t="s">
        <v>2544</v>
      </c>
      <c r="G4454" s="5">
        <v>-4</v>
      </c>
      <c r="H4454" s="5">
        <v>41.5</v>
      </c>
      <c r="I4454" s="5">
        <v>-166</v>
      </c>
      <c r="J4454" s="5">
        <v>-290256.47000000003</v>
      </c>
      <c r="K4454" s="5" t="str" cm="1">
        <f t="array" ref="K4454">_xlfn.LET(_xlpm.d,UPPER(TRIM(CLEAN(SUBSTITUTE(F4454,CHAR(160),"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55" spans="2:11" x14ac:dyDescent="0.25">
      <c r="B4455" s="21">
        <v>46091</v>
      </c>
      <c r="C4455" s="2" t="s">
        <v>1</v>
      </c>
      <c r="D4455" s="2" t="s">
        <v>127</v>
      </c>
      <c r="E4455" s="2" t="s">
        <v>32</v>
      </c>
      <c r="F4455" s="2" t="s">
        <v>2544</v>
      </c>
      <c r="G4455" s="5">
        <v>-30</v>
      </c>
      <c r="H4455" s="5">
        <v>41.5</v>
      </c>
      <c r="I4455" s="5">
        <v>-1245</v>
      </c>
      <c r="J4455" s="5">
        <v>-291501.47000000003</v>
      </c>
      <c r="K4455" s="5" t="str" cm="1">
        <f t="array" ref="K4455">_xlfn.LET(_xlpm.d,UPPER(TRIM(CLEAN(SUBSTITUTE(F4455,CHAR(160),"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56" spans="2:11" x14ac:dyDescent="0.25">
      <c r="B4456" s="21">
        <v>46092</v>
      </c>
      <c r="C4456" s="2" t="s">
        <v>1</v>
      </c>
      <c r="D4456" s="2" t="s">
        <v>2243</v>
      </c>
      <c r="E4456" s="2" t="s">
        <v>65</v>
      </c>
      <c r="F4456" s="2" t="s">
        <v>2544</v>
      </c>
      <c r="G4456" s="5">
        <v>-8</v>
      </c>
      <c r="H4456" s="5">
        <v>41.5</v>
      </c>
      <c r="I4456" s="5">
        <v>-332</v>
      </c>
      <c r="J4456" s="5">
        <v>-291833.47000000003</v>
      </c>
      <c r="K4456" s="5" t="str" cm="1">
        <f t="array" ref="K4456">_xlfn.LET(_xlpm.d,UPPER(TRIM(CLEAN(SUBSTITUTE(F4456,CHAR(160),"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57" spans="2:11" x14ac:dyDescent="0.25">
      <c r="B4457" s="21">
        <v>46093</v>
      </c>
      <c r="C4457" s="2" t="s">
        <v>1</v>
      </c>
      <c r="D4457" s="2" t="s">
        <v>130</v>
      </c>
      <c r="E4457" s="2" t="s">
        <v>99</v>
      </c>
      <c r="F4457" s="2" t="s">
        <v>2544</v>
      </c>
      <c r="G4457" s="5">
        <v>-18</v>
      </c>
      <c r="H4457" s="5">
        <v>41.5</v>
      </c>
      <c r="I4457" s="5">
        <v>-747</v>
      </c>
      <c r="J4457" s="5">
        <v>-292580.47000000003</v>
      </c>
      <c r="K4457" s="5" t="str" cm="1">
        <f t="array" ref="K4457">_xlfn.LET(_xlpm.d,UPPER(TRIM(CLEAN(SUBSTITUTE(F4457,CHAR(160),"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58" spans="2:11" x14ac:dyDescent="0.25">
      <c r="B4458" s="21">
        <v>46093</v>
      </c>
      <c r="C4458" s="2" t="s">
        <v>1</v>
      </c>
      <c r="D4458" s="2" t="s">
        <v>2680</v>
      </c>
      <c r="E4458" s="2" t="s">
        <v>791</v>
      </c>
      <c r="F4458" s="2" t="s">
        <v>2544</v>
      </c>
      <c r="G4458" s="5">
        <v>-16</v>
      </c>
      <c r="H4458" s="5">
        <v>41.5</v>
      </c>
      <c r="I4458" s="5">
        <v>-664</v>
      </c>
      <c r="J4458" s="5">
        <v>-293244.47000000003</v>
      </c>
      <c r="K4458" s="5" t="str" cm="1">
        <f t="array" ref="K4458">_xlfn.LET(_xlpm.d,UPPER(TRIM(CLEAN(SUBSTITUTE(F4458,CHAR(160),"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59" spans="2:11" x14ac:dyDescent="0.25">
      <c r="B4459" s="21">
        <v>46094</v>
      </c>
      <c r="C4459" s="2" t="s">
        <v>1</v>
      </c>
      <c r="D4459" s="2" t="s">
        <v>2681</v>
      </c>
      <c r="E4459" s="2" t="s">
        <v>321</v>
      </c>
      <c r="F4459" s="2" t="s">
        <v>2543</v>
      </c>
      <c r="G4459" s="5">
        <v>-5</v>
      </c>
      <c r="H4459" s="5">
        <v>41.5</v>
      </c>
      <c r="I4459" s="5">
        <v>-207.5</v>
      </c>
      <c r="J4459" s="5">
        <v>-293451.97000000003</v>
      </c>
      <c r="K4459" s="5" t="str" cm="1">
        <f t="array" ref="K4459">_xlfn.LET(_xlpm.d,UPPER(TRIM(CLEAN(SUBSTITUTE(F4459,CHAR(160),"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60" spans="2:11" x14ac:dyDescent="0.25">
      <c r="B4460" s="21">
        <v>46094</v>
      </c>
      <c r="C4460" s="2" t="s">
        <v>1</v>
      </c>
      <c r="D4460" s="2" t="s">
        <v>1295</v>
      </c>
      <c r="E4460" s="2" t="s">
        <v>1130</v>
      </c>
      <c r="F4460" s="2" t="s">
        <v>2544</v>
      </c>
      <c r="G4460" s="5">
        <v>-5</v>
      </c>
      <c r="H4460" s="5">
        <v>41.5</v>
      </c>
      <c r="I4460" s="5">
        <v>-207.5</v>
      </c>
      <c r="J4460" s="5">
        <v>-293659.47000000003</v>
      </c>
      <c r="K4460" s="5" t="str" cm="1">
        <f t="array" ref="K4460">_xlfn.LET(_xlpm.d,UPPER(TRIM(CLEAN(SUBSTITUTE(F4460,CHAR(160),"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61" spans="2:11" x14ac:dyDescent="0.25">
      <c r="B4461" s="21">
        <v>46094</v>
      </c>
      <c r="C4461" s="2" t="s">
        <v>1</v>
      </c>
      <c r="D4461" s="2" t="s">
        <v>2249</v>
      </c>
      <c r="E4461" s="2" t="s">
        <v>82</v>
      </c>
      <c r="F4461" s="2" t="s">
        <v>2548</v>
      </c>
      <c r="G4461" s="5">
        <v>-46</v>
      </c>
      <c r="H4461" s="5">
        <v>41.5</v>
      </c>
      <c r="I4461" s="5">
        <v>-1909</v>
      </c>
      <c r="J4461" s="5">
        <v>-295568.47000000003</v>
      </c>
      <c r="K4461" s="5" t="str" cm="1">
        <f t="array" ref="K4461">_xlfn.LET(_xlpm.d,UPPER(TRIM(CLEAN(SUBSTITUTE(F4461,CHAR(160),"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62" spans="2:11" x14ac:dyDescent="0.25">
      <c r="B4462" s="21">
        <v>46097</v>
      </c>
      <c r="C4462" s="2" t="s">
        <v>1</v>
      </c>
      <c r="D4462" s="2" t="s">
        <v>520</v>
      </c>
      <c r="E4462" s="2" t="s">
        <v>19</v>
      </c>
      <c r="F4462" s="2" t="s">
        <v>2544</v>
      </c>
      <c r="G4462" s="5">
        <v>-23</v>
      </c>
      <c r="H4462" s="5">
        <v>41.5</v>
      </c>
      <c r="I4462" s="5">
        <v>-954.5</v>
      </c>
      <c r="J4462" s="5">
        <v>-296522.97000000003</v>
      </c>
      <c r="K4462" s="5" t="str" cm="1">
        <f t="array" ref="K4462">_xlfn.LET(_xlpm.d,UPPER(TRIM(CLEAN(SUBSTITUTE(F4462,CHAR(160),"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63" spans="2:11" x14ac:dyDescent="0.25">
      <c r="B4463" s="21">
        <v>46098</v>
      </c>
      <c r="C4463" s="2" t="s">
        <v>1</v>
      </c>
      <c r="D4463" s="2" t="s">
        <v>2254</v>
      </c>
      <c r="E4463" s="2" t="s">
        <v>32</v>
      </c>
      <c r="F4463" s="2" t="s">
        <v>2544</v>
      </c>
      <c r="G4463" s="5">
        <v>-2</v>
      </c>
      <c r="H4463" s="5">
        <v>41.5</v>
      </c>
      <c r="I4463" s="5">
        <v>-83</v>
      </c>
      <c r="J4463" s="5">
        <v>-296605.97000000003</v>
      </c>
      <c r="K4463" s="5" t="str" cm="1">
        <f t="array" ref="K4463">_xlfn.LET(_xlpm.d,UPPER(TRIM(CLEAN(SUBSTITUTE(F4463,CHAR(160),"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64" spans="2:11" x14ac:dyDescent="0.25">
      <c r="B4464" s="21">
        <v>46098</v>
      </c>
      <c r="C4464" s="2" t="s">
        <v>1</v>
      </c>
      <c r="D4464" s="2" t="s">
        <v>134</v>
      </c>
      <c r="E4464" s="2" t="s">
        <v>35</v>
      </c>
      <c r="F4464" s="2" t="s">
        <v>2544</v>
      </c>
      <c r="G4464" s="5">
        <v>-22</v>
      </c>
      <c r="H4464" s="5">
        <v>41.5</v>
      </c>
      <c r="I4464" s="5">
        <v>-913</v>
      </c>
      <c r="J4464" s="5">
        <v>-297518.97000000003</v>
      </c>
      <c r="K4464" s="5" t="str" cm="1">
        <f t="array" ref="K4464">_xlfn.LET(_xlpm.d,UPPER(TRIM(CLEAN(SUBSTITUTE(F4464,CHAR(160),"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65" spans="2:11" x14ac:dyDescent="0.25">
      <c r="B4465" s="21">
        <v>46098</v>
      </c>
      <c r="C4465" s="2" t="s">
        <v>1</v>
      </c>
      <c r="D4465" s="2" t="s">
        <v>135</v>
      </c>
      <c r="E4465" s="2" t="s">
        <v>89</v>
      </c>
      <c r="F4465" s="2" t="s">
        <v>2544</v>
      </c>
      <c r="G4465" s="5">
        <v>-23</v>
      </c>
      <c r="H4465" s="5">
        <v>41.5</v>
      </c>
      <c r="I4465" s="5">
        <v>-954.5</v>
      </c>
      <c r="J4465" s="5">
        <v>-298473.47000000003</v>
      </c>
      <c r="K4465" s="5" t="str" cm="1">
        <f t="array" ref="K4465">_xlfn.LET(_xlpm.d,UPPER(TRIM(CLEAN(SUBSTITUTE(F4465,CHAR(160),"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66" spans="2:11" x14ac:dyDescent="0.25">
      <c r="B4466" s="21">
        <v>46100</v>
      </c>
      <c r="C4466" s="2" t="s">
        <v>1</v>
      </c>
      <c r="D4466" s="2" t="s">
        <v>1302</v>
      </c>
      <c r="E4466" s="2" t="s">
        <v>829</v>
      </c>
      <c r="F4466" s="2" t="s">
        <v>2544</v>
      </c>
      <c r="G4466" s="5">
        <v>-40</v>
      </c>
      <c r="H4466" s="5">
        <v>41.5</v>
      </c>
      <c r="I4466" s="5">
        <v>-1660</v>
      </c>
      <c r="J4466" s="5">
        <v>-300133.47000000003</v>
      </c>
      <c r="K4466" s="5" t="str" cm="1">
        <f t="array" ref="K4466">_xlfn.LET(_xlpm.d,UPPER(TRIM(CLEAN(SUBSTITUTE(F4466,CHAR(160),"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67" spans="2:11" x14ac:dyDescent="0.25">
      <c r="B4467" s="21">
        <v>46101</v>
      </c>
      <c r="C4467" s="2" t="s">
        <v>1</v>
      </c>
      <c r="D4467" s="2" t="s">
        <v>522</v>
      </c>
      <c r="E4467" s="2" t="s">
        <v>24</v>
      </c>
      <c r="F4467" s="2" t="s">
        <v>2548</v>
      </c>
      <c r="G4467" s="5">
        <v>-27</v>
      </c>
      <c r="H4467" s="5">
        <v>41.5</v>
      </c>
      <c r="I4467" s="5">
        <v>-1120.5</v>
      </c>
      <c r="J4467" s="5">
        <v>-301253.97000000003</v>
      </c>
      <c r="K4467" s="5" t="str" cm="1">
        <f t="array" ref="K4467">_xlfn.LET(_xlpm.d,UPPER(TRIM(CLEAN(SUBSTITUTE(F4467,CHAR(160),"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68" spans="2:11" x14ac:dyDescent="0.25">
      <c r="B4468" s="21">
        <v>46101</v>
      </c>
      <c r="C4468" s="2" t="s">
        <v>1</v>
      </c>
      <c r="D4468" s="2" t="s">
        <v>1305</v>
      </c>
      <c r="E4468" s="2" t="s">
        <v>143</v>
      </c>
      <c r="F4468" s="2" t="s">
        <v>2543</v>
      </c>
      <c r="G4468" s="5">
        <v>-20</v>
      </c>
      <c r="H4468" s="5">
        <v>31.3</v>
      </c>
      <c r="I4468" s="5">
        <v>-626</v>
      </c>
      <c r="J4468" s="5">
        <v>-301879.97000000003</v>
      </c>
      <c r="K4468" s="5" t="str" cm="1">
        <f t="array" ref="K4468">_xlfn.LET(_xlpm.d,UPPER(TRIM(CLEAN(SUBSTITUTE(F4468,CHAR(160),"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69" spans="2:11" x14ac:dyDescent="0.25">
      <c r="B4469" s="21">
        <v>46104</v>
      </c>
      <c r="C4469" s="2" t="s">
        <v>1</v>
      </c>
      <c r="D4469" s="2" t="s">
        <v>524</v>
      </c>
      <c r="E4469" s="2" t="s">
        <v>49</v>
      </c>
      <c r="F4469" s="2" t="s">
        <v>2548</v>
      </c>
      <c r="G4469" s="5">
        <v>-1</v>
      </c>
      <c r="H4469" s="5">
        <v>41.5</v>
      </c>
      <c r="I4469" s="5">
        <v>-41.5</v>
      </c>
      <c r="J4469" s="5">
        <v>-301921.47000000003</v>
      </c>
      <c r="K4469" s="5" t="str" cm="1">
        <f t="array" ref="K4469">_xlfn.LET(_xlpm.d,UPPER(TRIM(CLEAN(SUBSTITUTE(F4469,CHAR(160),"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70" spans="2:11" x14ac:dyDescent="0.25">
      <c r="B4470" s="21">
        <v>46104</v>
      </c>
      <c r="C4470" s="2" t="s">
        <v>1</v>
      </c>
      <c r="D4470" s="2" t="s">
        <v>2272</v>
      </c>
      <c r="E4470" s="2" t="s">
        <v>791</v>
      </c>
      <c r="F4470" s="2" t="s">
        <v>2548</v>
      </c>
      <c r="G4470" s="5">
        <v>-14</v>
      </c>
      <c r="H4470" s="5">
        <v>41.5</v>
      </c>
      <c r="I4470" s="5">
        <v>-581</v>
      </c>
      <c r="J4470" s="5">
        <v>-302502.47000000003</v>
      </c>
      <c r="K4470" s="5" t="str" cm="1">
        <f t="array" ref="K4470">_xlfn.LET(_xlpm.d,UPPER(TRIM(CLEAN(SUBSTITUTE(F4470,CHAR(160),"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71" spans="2:11" x14ac:dyDescent="0.25">
      <c r="B4471" s="21">
        <v>46105</v>
      </c>
      <c r="C4471" s="2" t="s">
        <v>1</v>
      </c>
      <c r="D4471" s="2" t="s">
        <v>2274</v>
      </c>
      <c r="E4471" s="2" t="s">
        <v>14</v>
      </c>
      <c r="F4471" s="2" t="s">
        <v>2548</v>
      </c>
      <c r="G4471" s="5">
        <v>-13</v>
      </c>
      <c r="H4471" s="5">
        <v>41.5</v>
      </c>
      <c r="I4471" s="5">
        <v>-539.5</v>
      </c>
      <c r="J4471" s="5">
        <v>-303041.97000000003</v>
      </c>
      <c r="K4471" s="5" t="str" cm="1">
        <f t="array" ref="K4471">_xlfn.LET(_xlpm.d,UPPER(TRIM(CLEAN(SUBSTITUTE(F4471,CHAR(160),"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72" spans="2:11" x14ac:dyDescent="0.25">
      <c r="B4472" s="21">
        <v>46105</v>
      </c>
      <c r="C4472" s="2" t="s">
        <v>1</v>
      </c>
      <c r="D4472" s="2" t="s">
        <v>45</v>
      </c>
      <c r="E4472" s="2" t="s">
        <v>29</v>
      </c>
      <c r="F4472" s="2" t="s">
        <v>2548</v>
      </c>
      <c r="G4472" s="5">
        <v>-2</v>
      </c>
      <c r="H4472" s="5">
        <v>41.5</v>
      </c>
      <c r="I4472" s="5">
        <v>-83</v>
      </c>
      <c r="J4472" s="5">
        <v>-303124.97000000003</v>
      </c>
      <c r="K4472" s="5" t="str" cm="1">
        <f t="array" ref="K4472">_xlfn.LET(_xlpm.d,UPPER(TRIM(CLEAN(SUBSTITUTE(F4472,CHAR(160),"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73" spans="2:11" x14ac:dyDescent="0.25">
      <c r="B4473" s="21">
        <v>46106</v>
      </c>
      <c r="C4473" s="2" t="s">
        <v>1</v>
      </c>
      <c r="D4473" s="2" t="s">
        <v>2278</v>
      </c>
      <c r="E4473" s="2" t="s">
        <v>163</v>
      </c>
      <c r="F4473" s="2" t="s">
        <v>2548</v>
      </c>
      <c r="G4473" s="5">
        <v>-13</v>
      </c>
      <c r="H4473" s="5">
        <v>41.5</v>
      </c>
      <c r="I4473" s="5">
        <v>-539.5</v>
      </c>
      <c r="J4473" s="5">
        <v>-303664.47000000003</v>
      </c>
      <c r="K4473" s="5" t="str" cm="1">
        <f t="array" ref="K4473">_xlfn.LET(_xlpm.d,UPPER(TRIM(CLEAN(SUBSTITUTE(F4473,CHAR(160),"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74" spans="2:11" x14ac:dyDescent="0.25">
      <c r="B4474" s="21">
        <v>46106</v>
      </c>
      <c r="C4474" s="2" t="s">
        <v>1</v>
      </c>
      <c r="D4474" s="2" t="s">
        <v>2279</v>
      </c>
      <c r="E4474" s="2" t="s">
        <v>86</v>
      </c>
      <c r="F4474" s="2" t="s">
        <v>2548</v>
      </c>
      <c r="G4474" s="5">
        <v>-16</v>
      </c>
      <c r="H4474" s="5">
        <v>41.5</v>
      </c>
      <c r="I4474" s="5">
        <v>-664</v>
      </c>
      <c r="J4474" s="5">
        <v>-304328.47000000003</v>
      </c>
      <c r="K4474" s="5" t="str" cm="1">
        <f t="array" ref="K4474">_xlfn.LET(_xlpm.d,UPPER(TRIM(CLEAN(SUBSTITUTE(F4474,CHAR(160),"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75" spans="2:11" x14ac:dyDescent="0.25">
      <c r="B4475" s="21">
        <v>46106</v>
      </c>
      <c r="C4475" s="2" t="s">
        <v>1</v>
      </c>
      <c r="D4475" s="2" t="s">
        <v>116</v>
      </c>
      <c r="E4475" s="2" t="s">
        <v>40</v>
      </c>
      <c r="F4475" s="2" t="s">
        <v>2548</v>
      </c>
      <c r="G4475" s="5">
        <v>-7</v>
      </c>
      <c r="H4475" s="5">
        <v>41.5</v>
      </c>
      <c r="I4475" s="5">
        <v>-290.5</v>
      </c>
      <c r="J4475" s="5">
        <v>-304618.97000000003</v>
      </c>
      <c r="K4475" s="5" t="str" cm="1">
        <f t="array" ref="K4475">_xlfn.LET(_xlpm.d,UPPER(TRIM(CLEAN(SUBSTITUTE(F4475,CHAR(160),"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76" spans="2:11" x14ac:dyDescent="0.25">
      <c r="B4476" s="21">
        <v>46107</v>
      </c>
      <c r="C4476" s="2" t="s">
        <v>1</v>
      </c>
      <c r="D4476" s="2" t="s">
        <v>2284</v>
      </c>
      <c r="E4476" s="2" t="s">
        <v>1130</v>
      </c>
      <c r="F4476" s="2" t="s">
        <v>2548</v>
      </c>
      <c r="G4476" s="5">
        <v>-16</v>
      </c>
      <c r="H4476" s="5">
        <v>41.5</v>
      </c>
      <c r="I4476" s="5">
        <v>-664</v>
      </c>
      <c r="J4476" s="5">
        <v>-305282.97000000003</v>
      </c>
      <c r="K4476" s="5" t="str" cm="1">
        <f t="array" ref="K4476">_xlfn.LET(_xlpm.d,UPPER(TRIM(CLEAN(SUBSTITUTE(F4476,CHAR(160),"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77" spans="2:11" x14ac:dyDescent="0.25">
      <c r="B4477" s="21">
        <v>46108</v>
      </c>
      <c r="C4477" s="2" t="s">
        <v>1</v>
      </c>
      <c r="D4477" s="2" t="s">
        <v>2341</v>
      </c>
      <c r="E4477" s="2" t="s">
        <v>321</v>
      </c>
      <c r="F4477" s="2" t="s">
        <v>2543</v>
      </c>
      <c r="G4477" s="5">
        <v>-14</v>
      </c>
      <c r="H4477" s="5">
        <v>41.5</v>
      </c>
      <c r="I4477" s="5">
        <v>-581</v>
      </c>
      <c r="J4477" s="5">
        <v>-305863.97000000003</v>
      </c>
      <c r="K4477" s="5" t="str" cm="1">
        <f t="array" ref="K4477">_xlfn.LET(_xlpm.d,UPPER(TRIM(CLEAN(SUBSTITUTE(F4477,CHAR(160),"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78" spans="2:11" x14ac:dyDescent="0.25">
      <c r="B4478" s="21">
        <v>46108</v>
      </c>
      <c r="C4478" s="2" t="s">
        <v>1</v>
      </c>
      <c r="D4478" s="2" t="s">
        <v>526</v>
      </c>
      <c r="E4478" s="2" t="s">
        <v>244</v>
      </c>
      <c r="F4478" s="2" t="s">
        <v>2548</v>
      </c>
      <c r="G4478" s="5">
        <v>-22</v>
      </c>
      <c r="H4478" s="5">
        <v>41.5</v>
      </c>
      <c r="I4478" s="5">
        <v>-913</v>
      </c>
      <c r="J4478" s="5">
        <v>-306776.97000000003</v>
      </c>
      <c r="K4478" s="5" t="str" cm="1">
        <f t="array" ref="K4478">_xlfn.LET(_xlpm.d,UPPER(TRIM(CLEAN(SUBSTITUTE(F4478,CHAR(160),"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79" spans="2:11" x14ac:dyDescent="0.25">
      <c r="B4479" s="21">
        <v>46108</v>
      </c>
      <c r="C4479" s="2" t="s">
        <v>1</v>
      </c>
      <c r="D4479" s="2" t="s">
        <v>2289</v>
      </c>
      <c r="E4479" s="2" t="s">
        <v>202</v>
      </c>
      <c r="F4479" s="2" t="s">
        <v>2548</v>
      </c>
      <c r="G4479" s="5">
        <v>-73</v>
      </c>
      <c r="H4479" s="5">
        <v>41.5</v>
      </c>
      <c r="I4479" s="5">
        <v>-3029.5</v>
      </c>
      <c r="J4479" s="5">
        <v>-309806.47000000003</v>
      </c>
      <c r="K4479" s="5" t="str" cm="1">
        <f t="array" ref="K4479">_xlfn.LET(_xlpm.d,UPPER(TRIM(CLEAN(SUBSTITUTE(F4479,CHAR(160),"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80" spans="2:11" x14ac:dyDescent="0.25">
      <c r="B4480" s="21">
        <v>46108</v>
      </c>
      <c r="C4480" s="2" t="s">
        <v>1</v>
      </c>
      <c r="D4480" s="2" t="s">
        <v>2290</v>
      </c>
      <c r="E4480" s="2" t="s">
        <v>829</v>
      </c>
      <c r="F4480" s="2" t="s">
        <v>2548</v>
      </c>
      <c r="G4480" s="5">
        <v>-7</v>
      </c>
      <c r="H4480" s="5">
        <v>41.5</v>
      </c>
      <c r="I4480" s="5">
        <v>-290.5</v>
      </c>
      <c r="J4480" s="5">
        <v>-310096.97000000003</v>
      </c>
      <c r="K4480" s="5" t="str" cm="1">
        <f t="array" ref="K4480">_xlfn.LET(_xlpm.d,UPPER(TRIM(CLEAN(SUBSTITUTE(F4480,CHAR(160),"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81" spans="1:11" x14ac:dyDescent="0.25">
      <c r="B4481" s="21">
        <v>46108</v>
      </c>
      <c r="C4481" s="2" t="s">
        <v>1</v>
      </c>
      <c r="D4481" s="2" t="s">
        <v>2291</v>
      </c>
      <c r="E4481" s="2" t="s">
        <v>24</v>
      </c>
      <c r="F4481" s="2" t="s">
        <v>2548</v>
      </c>
      <c r="G4481" s="5">
        <v>-18</v>
      </c>
      <c r="H4481" s="5">
        <v>41.5</v>
      </c>
      <c r="I4481" s="5">
        <v>-747</v>
      </c>
      <c r="J4481" s="5">
        <v>-310843.97000000003</v>
      </c>
      <c r="K4481" s="5" t="str" cm="1">
        <f t="array" ref="K4481">_xlfn.LET(_xlpm.d,UPPER(TRIM(CLEAN(SUBSTITUTE(F4481,CHAR(160),"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82" spans="1:11" x14ac:dyDescent="0.25">
      <c r="B4482" s="21">
        <v>46108</v>
      </c>
      <c r="C4482" s="2" t="s">
        <v>1</v>
      </c>
      <c r="D4482" s="2" t="s">
        <v>117</v>
      </c>
      <c r="E4482" s="2" t="s">
        <v>82</v>
      </c>
      <c r="F4482" s="2" t="s">
        <v>2548</v>
      </c>
      <c r="G4482" s="5">
        <v>-9</v>
      </c>
      <c r="H4482" s="5">
        <v>41.5</v>
      </c>
      <c r="I4482" s="5">
        <v>-373.5</v>
      </c>
      <c r="J4482" s="5">
        <v>-311217.47000000003</v>
      </c>
      <c r="K4482" s="5" t="str" cm="1">
        <f t="array" ref="K4482">_xlfn.LET(_xlpm.d,UPPER(TRIM(CLEAN(SUBSTITUTE(F4482,CHAR(160),"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83" spans="1:11" x14ac:dyDescent="0.25">
      <c r="B4483" s="21">
        <v>46108</v>
      </c>
      <c r="C4483" s="2" t="s">
        <v>1</v>
      </c>
      <c r="D4483" s="2" t="s">
        <v>118</v>
      </c>
      <c r="E4483" s="2" t="s">
        <v>110</v>
      </c>
      <c r="F4483" s="2" t="s">
        <v>2548</v>
      </c>
      <c r="G4483" s="5">
        <v>-20</v>
      </c>
      <c r="H4483" s="5">
        <v>41.5</v>
      </c>
      <c r="I4483" s="5">
        <v>-830</v>
      </c>
      <c r="J4483" s="5">
        <v>-312047.47000000003</v>
      </c>
      <c r="K4483" s="5" t="str" cm="1">
        <f t="array" ref="K4483">_xlfn.LET(_xlpm.d,UPPER(TRIM(CLEAN(SUBSTITUTE(F4483,CHAR(160),"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84" spans="1:11" x14ac:dyDescent="0.25">
      <c r="B4484" s="21">
        <v>46111</v>
      </c>
      <c r="C4484" s="2" t="s">
        <v>1</v>
      </c>
      <c r="D4484" s="2" t="s">
        <v>2294</v>
      </c>
      <c r="E4484" s="2" t="s">
        <v>791</v>
      </c>
      <c r="F4484" s="2" t="s">
        <v>2548</v>
      </c>
      <c r="G4484" s="5">
        <v>-31</v>
      </c>
      <c r="H4484" s="5">
        <v>41.5</v>
      </c>
      <c r="I4484" s="5">
        <v>-1286.5</v>
      </c>
      <c r="J4484" s="5">
        <v>-313333.97000000003</v>
      </c>
      <c r="K4484" s="5" t="str" cm="1">
        <f t="array" ref="K4484">_xlfn.LET(_xlpm.d,UPPER(TRIM(CLEAN(SUBSTITUTE(F4484,CHAR(160),"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85" spans="1:11" x14ac:dyDescent="0.25">
      <c r="B4485" s="21">
        <v>46112</v>
      </c>
      <c r="C4485" s="2" t="s">
        <v>1</v>
      </c>
      <c r="D4485" s="2" t="s">
        <v>2299</v>
      </c>
      <c r="E4485" s="2" t="s">
        <v>92</v>
      </c>
      <c r="F4485" s="2" t="s">
        <v>2548</v>
      </c>
      <c r="G4485" s="5">
        <v>-18</v>
      </c>
      <c r="H4485" s="5">
        <v>41.5</v>
      </c>
      <c r="I4485" s="5">
        <v>-747</v>
      </c>
      <c r="J4485" s="5">
        <v>-314080.97000000003</v>
      </c>
      <c r="K4485" s="5" t="str" cm="1">
        <f t="array" ref="K4485">_xlfn.LET(_xlpm.d,UPPER(TRIM(CLEAN(SUBSTITUTE(F4485,CHAR(160),"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4486" spans="1:11" x14ac:dyDescent="0.25">
      <c r="A4486" s="11" t="s">
        <v>2682</v>
      </c>
      <c r="G4486" s="6">
        <v>-7643</v>
      </c>
      <c r="I4486" s="7">
        <f>I3834+I3835+I3836+I3837+I3838+I3839+I3840+I3841+I3842+I3843+I3844+I3845+I3846+I3847+I3848+I3849+I3850+I3851+I3852+I3853+I3854+I3855+I3856+I3857+I3858+I3859+I3860+I3861+I3862+I3863+I3864+I3865+I3866+I3867+I3868+I3869+I3870+I3871+I3872+I3873+I3874+I3875+I3876+I3877+I3878+I3879+I3880+I3881+I3882+I3883+I3884+I3885+I3886+I3887+I3888+I3889+I3890+I3891+I3892+I3893+I3894+I3895+I3896+I3897+I3898+I3899+I3900+I3901+I3902+I3903+I3904+I3905+I3906+I3907+I3908+I3909+I3910+I3911+I3912+I3913+I3914+I3915+I3916+I3917+I3918+I3919+I3920+I3921+I3922+I3923+I3924+I3925+I3926+I3927+I3928+I3929+I3930+I3931+I3932+I3933+I3934+I3935+I3936+I3937+I3938+I3939+I3940+I3941+I3942+I3943+I3944+I3945+I3946+I3947+I3948+I3949+I3950+I3951+I3952+I3953+I3954+I3955+I3956+I3957+I3958+I3959+I3960+I3961+I3962+I3963+I3964+I3965+I3966+I3967+I3968+I3969+I3970+I3971+I3972+I3973+I3974+I3975+I3976+I3977+I3978+I3979+I3980+I3981+I3982+I3983+I3984+I3985+I3986+I3987+I3988+I3989+I3990+I3991+I3992+I3993+I3994+I3995+I3996+I3997+I3998+I3999+I4000+I4001+I4002+I4003+I4004+I4005+I4006+I4007+I4008+I4009+I4010+I4011+I4012+I4013+I4014+I4015+I4016+I4017+I4018+I4019+I4020+I4021+I4022+I4023+I4024+I4025+I4026+I4027+I4028+I4029+I4030+I4031+I4032+I4033+I4034+I4035+I4036+I4037+I4038+I4039+I4040+I4041+I4042+I4043+I4044+I4045+I4046+I4047+I4048+I4049+I4050+I4051+I4052+I4053+I4054+I4055+I4056+I4057+I4058+I4059+I4060+I4061+I4062+I4063+I4064+I4065+I4066+I4067+I4068+I4069+I4070+I4071+I4072+I4073+I4074+I4075+I4076+I4077+I4078+I4079+I4080+I4081+I4082+I4083+I4084+I4085+I4086+I4087+I4088+I4089+I4090+I4091+I4092+I4093+I4094+I4095+I4096+I4097+I4098+I4099+I4100+I4101+I4102+I4103+I4104+I4105+I4106+I4107+I4108+I4109+I4110+I4111+I4112+I4113+I4114+I4115+I4116+I4117+I4118+I4119+I4120+I4121+I4122+I4123+I4124+I4125+I4126+I4127+I4128+I4129+I4130+I4131+I4132+I4133+I4134+I4135+I4136+I4137+I4138+I4139+I4140+I4141+I4142+I4143+I4144+I4145+I4146+I4147+I4148+I4149+I4150+I4151+I4152+I4153+I4154+I4155+I4156+I4157+I4158+I4159+I4160+I4161+I4162+I4163+I4164+I4165+I4166+I4167+I4168+I4169+I4170+I4171+I4172+I4173+I4174+I4175+I4176+I4177+I4178+I4179+I4180+I4181+I4182+I4183+I4184+I4185+I4186+I4187+I4188+I4189+I4190+I4191+I4192+I4193+I4194+I4195+I4196+I4197+I4198+I4199+I4200+I4201+I4202+I4203+I4204+I4205+I4206+I4207+I4208+I4209+I4210+I4211+I4212+I4213+I4214+I4215+I4216+I4217+I4218+I4219+I4220+I4221+I4222+I4223+I4224+I4225+I4226+I4227+I4228+I4229+I4230+I4231+I4232+I4233+I4234+I4235+I4236+I4237+I4238+I4239+I4240+I4241+I4242+I4243+I4244+I4245+I4246+I4247+I4248+I4249+I4250+I4251+I4252+I4253+I4254+I4255+I4256+I4257+I4258+I4259+I4260+I4261+I4262+I4263+I4264+I4265+I4266+I4267+I4268+I4269+I4270+I4271+I4272+I4273+I4274+I4275+I4276+I4277+I4278+I4279+I4280+I4281+I4282+I4283+I4284+I4285+I4286+I4287+I4288+I4289+I4290+I4291+I4292+I4293+I4294+I4295+I4296+I4297+I4298+I4299+I4300+I4301+I4302+I4303+I4304+I4305+I4306+I4307+I4308+I4309+I4310+I4311+I4312+I4313+I4314+I4315+I4316+I4317+I4318+I4319+I4320+I4321+I4322+I4323+I4324+I4325+I4326+I4327+I4328+I4329+I4330+I4331+I4332+I4333+I4334+I4335+I4336+I4337+I4338+I4339+I4340+I4341+I4342+I4343+I4344+I4345+I4346+I4347+I4348+I4349+I4350+I4351+I4352+I4353+I4354+I4355+I4356+I4357+I4358+I4359+I4360+I4361+I4362+I4363+I4364+I4365+I4366+I4367+I4368+I4369+I4370+I4371+I4372+I4373+I4374+I4375+I4376+I4377+I4378+I4379+I4380+I4381+I4382+I4383+I4384+I4385+I4386+I4387+I4388+I4389+I4390+I4391+I4392+I4393+I4394+I4395+I4396+I4397+I4398+I4399+I4400+I4401+I4402+I4403+I4404+I4405+I4406+I4407+I4408+I4409+I4410+I4411+I4412+I4413+I4414+I4415+I4416+I4417+I4418+I4419+I4420+I4421+I4422+I4423+I4424+I4425+I4426+I4427+I4428+I4429+I4430+I4431+I4432+I4433+I4434+I4435+I4436+I4437+I4438+I4439+I4440+I4441+I4442+I4443+I4444+I4445+I4446+I4447+I4448+I4449+I4450+I4451+I4452+I4453+I4454+I4455+I4456+I4457+I4458+I4459+I4460+I4461+I4462+I4463+I4464+I4465+I4466+I4467+I4468+I4469+I4470+I4471+I4472+I4473+I4474+I4475+I4476+I4477+I4478+I4479+I4480+I4481+I4482+I4483+I4484+I4485</f>
        <v>-314080.97000000003</v>
      </c>
      <c r="K4486" s="5" t="str" cm="1">
        <f t="array" ref="K4486">_xlfn.LET(_xlpm.d,UPPER(TRIM(CLEAN(SUBSTITUTE(F4486,CHAR(160),"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487" spans="1:11" x14ac:dyDescent="0.25">
      <c r="A4487" s="10" t="s">
        <v>2683</v>
      </c>
      <c r="K4487" s="5" t="str" cm="1">
        <f t="array" ref="K4487">_xlfn.LET(_xlpm.d,UPPER(TRIM(CLEAN(SUBSTITUTE(F4487,CHAR(160),"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488" spans="1:11" x14ac:dyDescent="0.25">
      <c r="B4488" s="21">
        <v>45664</v>
      </c>
      <c r="C4488" s="2" t="s">
        <v>1</v>
      </c>
      <c r="D4488" s="2" t="s">
        <v>1413</v>
      </c>
      <c r="E4488" s="2" t="s">
        <v>32</v>
      </c>
      <c r="F4488" s="2" t="s">
        <v>2684</v>
      </c>
      <c r="G4488" s="5">
        <v>-32</v>
      </c>
      <c r="H4488" s="5">
        <v>41.5</v>
      </c>
      <c r="I4488" s="5">
        <v>-1328</v>
      </c>
      <c r="J4488" s="5">
        <v>-1328</v>
      </c>
      <c r="K4488" s="5" t="str" cm="1">
        <f t="array" ref="K4488">_xlfn.LET(_xlpm.d,UPPER(TRIM(CLEAN(SUBSTITUTE(F4488,CHAR(160),"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489" spans="1:11" x14ac:dyDescent="0.25">
      <c r="B4489" s="21">
        <v>45667</v>
      </c>
      <c r="C4489" s="2" t="s">
        <v>1</v>
      </c>
      <c r="D4489" s="2" t="s">
        <v>1427</v>
      </c>
      <c r="E4489" s="2" t="s">
        <v>163</v>
      </c>
      <c r="F4489" s="2" t="s">
        <v>2684</v>
      </c>
      <c r="G4489" s="5">
        <v>-8</v>
      </c>
      <c r="H4489" s="5">
        <v>41.5</v>
      </c>
      <c r="I4489" s="5">
        <v>-332</v>
      </c>
      <c r="J4489" s="5">
        <v>-1660</v>
      </c>
      <c r="K4489" s="5" t="str" cm="1">
        <f t="array" ref="K4489">_xlfn.LET(_xlpm.d,UPPER(TRIM(CLEAN(SUBSTITUTE(F4489,CHAR(160),"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490" spans="1:11" x14ac:dyDescent="0.25">
      <c r="B4490" s="21">
        <v>45671</v>
      </c>
      <c r="C4490" s="2" t="s">
        <v>1</v>
      </c>
      <c r="D4490" s="2" t="s">
        <v>2556</v>
      </c>
      <c r="E4490" s="2" t="s">
        <v>92</v>
      </c>
      <c r="F4490" s="2" t="s">
        <v>2684</v>
      </c>
      <c r="G4490" s="5">
        <v>-26</v>
      </c>
      <c r="H4490" s="5">
        <v>41.5</v>
      </c>
      <c r="I4490" s="5">
        <v>-1079</v>
      </c>
      <c r="J4490" s="5">
        <v>-2739</v>
      </c>
      <c r="K4490" s="5" t="str" cm="1">
        <f t="array" ref="K4490">_xlfn.LET(_xlpm.d,UPPER(TRIM(CLEAN(SUBSTITUTE(F4490,CHAR(160),"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491" spans="1:11" x14ac:dyDescent="0.25">
      <c r="B4491" s="21">
        <v>45672</v>
      </c>
      <c r="C4491" s="2" t="s">
        <v>1</v>
      </c>
      <c r="D4491" s="2" t="s">
        <v>1439</v>
      </c>
      <c r="E4491" s="2" t="s">
        <v>97</v>
      </c>
      <c r="F4491" s="2" t="s">
        <v>2684</v>
      </c>
      <c r="G4491" s="5">
        <v>-13</v>
      </c>
      <c r="H4491" s="5">
        <v>41.5</v>
      </c>
      <c r="I4491" s="5">
        <v>-539.5</v>
      </c>
      <c r="J4491" s="5">
        <v>-3278.5</v>
      </c>
      <c r="K4491" s="5" t="str" cm="1">
        <f t="array" ref="K4491">_xlfn.LET(_xlpm.d,UPPER(TRIM(CLEAN(SUBSTITUTE(F4491,CHAR(160),"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492" spans="1:11" x14ac:dyDescent="0.25">
      <c r="B4492" s="21">
        <v>45679</v>
      </c>
      <c r="C4492" s="2" t="s">
        <v>1</v>
      </c>
      <c r="D4492" s="2" t="s">
        <v>854</v>
      </c>
      <c r="E4492" s="2" t="s">
        <v>29</v>
      </c>
      <c r="F4492" s="2" t="s">
        <v>2684</v>
      </c>
      <c r="G4492" s="5">
        <v>-13</v>
      </c>
      <c r="H4492" s="5">
        <v>41.5</v>
      </c>
      <c r="I4492" s="5">
        <v>-539.5</v>
      </c>
      <c r="J4492" s="5">
        <v>-3818</v>
      </c>
      <c r="K4492" s="5" t="str" cm="1">
        <f t="array" ref="K4492">_xlfn.LET(_xlpm.d,UPPER(TRIM(CLEAN(SUBSTITUTE(F4492,CHAR(160),"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493" spans="1:11" x14ac:dyDescent="0.25">
      <c r="B4493" s="21">
        <v>45695</v>
      </c>
      <c r="C4493" s="2" t="s">
        <v>1</v>
      </c>
      <c r="D4493" s="2" t="s">
        <v>1374</v>
      </c>
      <c r="E4493" s="2" t="s">
        <v>62</v>
      </c>
      <c r="F4493" s="2" t="s">
        <v>2684</v>
      </c>
      <c r="G4493" s="5">
        <v>-7</v>
      </c>
      <c r="H4493" s="5">
        <v>41.5</v>
      </c>
      <c r="I4493" s="5">
        <v>-290.5</v>
      </c>
      <c r="J4493" s="5">
        <v>-4108.5</v>
      </c>
      <c r="K4493" s="5" t="str" cm="1">
        <f t="array" ref="K4493">_xlfn.LET(_xlpm.d,UPPER(TRIM(CLEAN(SUBSTITUTE(F4493,CHAR(160),"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494" spans="1:11" x14ac:dyDescent="0.25">
      <c r="B4494" s="21">
        <v>45708</v>
      </c>
      <c r="C4494" s="2" t="s">
        <v>1</v>
      </c>
      <c r="D4494" s="2" t="s">
        <v>614</v>
      </c>
      <c r="E4494" s="2" t="s">
        <v>14</v>
      </c>
      <c r="F4494" s="2" t="s">
        <v>2684</v>
      </c>
      <c r="G4494" s="5">
        <v>-7</v>
      </c>
      <c r="H4494" s="5">
        <v>41.5</v>
      </c>
      <c r="I4494" s="5">
        <v>-290.5</v>
      </c>
      <c r="J4494" s="5">
        <v>-4399</v>
      </c>
      <c r="K4494" s="5" t="str" cm="1">
        <f t="array" ref="K4494">_xlfn.LET(_xlpm.d,UPPER(TRIM(CLEAN(SUBSTITUTE(F4494,CHAR(160),"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495" spans="1:11" x14ac:dyDescent="0.25">
      <c r="B4495" s="21">
        <v>45734</v>
      </c>
      <c r="C4495" s="2" t="s">
        <v>1</v>
      </c>
      <c r="D4495" s="2" t="s">
        <v>1605</v>
      </c>
      <c r="E4495" s="2" t="s">
        <v>159</v>
      </c>
      <c r="F4495" s="2" t="s">
        <v>2683</v>
      </c>
      <c r="G4495" s="5">
        <v>-4</v>
      </c>
      <c r="H4495" s="5">
        <v>41.5</v>
      </c>
      <c r="I4495" s="5">
        <v>-166</v>
      </c>
      <c r="J4495" s="5">
        <v>-4565</v>
      </c>
      <c r="K4495" s="5" t="str" cm="1">
        <f t="array" ref="K4495">_xlfn.LET(_xlpm.d,UPPER(TRIM(CLEAN(SUBSTITUTE(F4495,CHAR(160),"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496" spans="1:11" x14ac:dyDescent="0.25">
      <c r="B4496" s="21">
        <v>45736</v>
      </c>
      <c r="C4496" s="2" t="s">
        <v>1</v>
      </c>
      <c r="D4496" s="2" t="s">
        <v>1614</v>
      </c>
      <c r="E4496" s="2" t="s">
        <v>202</v>
      </c>
      <c r="F4496" s="2" t="s">
        <v>2684</v>
      </c>
      <c r="G4496" s="5">
        <v>-11</v>
      </c>
      <c r="H4496" s="5">
        <v>41.5</v>
      </c>
      <c r="I4496" s="5">
        <v>-456.5</v>
      </c>
      <c r="J4496" s="5">
        <v>-5021.5</v>
      </c>
      <c r="K4496" s="5" t="str" cm="1">
        <f t="array" ref="K4496">_xlfn.LET(_xlpm.d,UPPER(TRIM(CLEAN(SUBSTITUTE(F4496,CHAR(160),"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497" spans="1:11" x14ac:dyDescent="0.25">
      <c r="B4497" s="21">
        <v>45749</v>
      </c>
      <c r="C4497" s="2" t="s">
        <v>1</v>
      </c>
      <c r="D4497" s="2" t="s">
        <v>2581</v>
      </c>
      <c r="E4497" s="2" t="s">
        <v>129</v>
      </c>
      <c r="F4497" s="2" t="s">
        <v>2684</v>
      </c>
      <c r="G4497" s="5">
        <v>-3</v>
      </c>
      <c r="H4497" s="5">
        <v>41.5</v>
      </c>
      <c r="I4497" s="5">
        <v>-124.5</v>
      </c>
      <c r="J4497" s="5">
        <v>-5146</v>
      </c>
      <c r="K4497" s="5" t="str" cm="1">
        <f t="array" ref="K4497">_xlfn.LET(_xlpm.d,UPPER(TRIM(CLEAN(SUBSTITUTE(F4497,CHAR(160),"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498" spans="1:11" x14ac:dyDescent="0.25">
      <c r="B4498" s="21">
        <v>45764</v>
      </c>
      <c r="C4498" s="2" t="s">
        <v>1</v>
      </c>
      <c r="D4498" s="2" t="s">
        <v>667</v>
      </c>
      <c r="E4498" s="2" t="s">
        <v>62</v>
      </c>
      <c r="F4498" s="2" t="s">
        <v>2684</v>
      </c>
      <c r="G4498" s="5">
        <v>-8</v>
      </c>
      <c r="H4498" s="5">
        <v>41.5</v>
      </c>
      <c r="I4498" s="5">
        <v>-332</v>
      </c>
      <c r="J4498" s="5">
        <v>-5478</v>
      </c>
      <c r="K4498" s="5" t="str" cm="1">
        <f t="array" ref="K4498">_xlfn.LET(_xlpm.d,UPPER(TRIM(CLEAN(SUBSTITUTE(F4498,CHAR(160),"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499" spans="1:11" x14ac:dyDescent="0.25">
      <c r="B4499" s="21">
        <v>45771</v>
      </c>
      <c r="C4499" s="2" t="s">
        <v>1</v>
      </c>
      <c r="D4499" s="2" t="s">
        <v>2465</v>
      </c>
      <c r="E4499" s="2" t="s">
        <v>163</v>
      </c>
      <c r="F4499" s="2" t="s">
        <v>2684</v>
      </c>
      <c r="G4499" s="5">
        <v>-11</v>
      </c>
      <c r="H4499" s="5">
        <v>41.5</v>
      </c>
      <c r="I4499" s="5">
        <v>-456.5</v>
      </c>
      <c r="J4499" s="5">
        <v>-5934.5</v>
      </c>
      <c r="K4499" s="5" t="str" cm="1">
        <f t="array" ref="K4499">_xlfn.LET(_xlpm.d,UPPER(TRIM(CLEAN(SUBSTITUTE(F4499,CHAR(160),"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00" spans="1:11" x14ac:dyDescent="0.25">
      <c r="B4500" s="21">
        <v>45771</v>
      </c>
      <c r="C4500" s="2" t="s">
        <v>1</v>
      </c>
      <c r="D4500" s="2" t="s">
        <v>393</v>
      </c>
      <c r="E4500" s="2" t="s">
        <v>129</v>
      </c>
      <c r="F4500" s="2" t="s">
        <v>2684</v>
      </c>
      <c r="G4500" s="5">
        <v>-10</v>
      </c>
      <c r="H4500" s="5">
        <v>41.5</v>
      </c>
      <c r="I4500" s="5">
        <v>-415</v>
      </c>
      <c r="J4500" s="5">
        <v>-6349.5</v>
      </c>
      <c r="K4500" s="5" t="str" cm="1">
        <f t="array" ref="K4500">_xlfn.LET(_xlpm.d,UPPER(TRIM(CLEAN(SUBSTITUTE(F4500,CHAR(160),"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01" spans="1:11" x14ac:dyDescent="0.25">
      <c r="B4501" s="21">
        <v>45786</v>
      </c>
      <c r="C4501" s="2" t="s">
        <v>1</v>
      </c>
      <c r="D4501" s="2" t="s">
        <v>408</v>
      </c>
      <c r="E4501" s="2" t="s">
        <v>24</v>
      </c>
      <c r="F4501" s="2" t="s">
        <v>2684</v>
      </c>
      <c r="G4501" s="5">
        <v>-18</v>
      </c>
      <c r="H4501" s="5">
        <v>41.5</v>
      </c>
      <c r="I4501" s="5">
        <v>-747</v>
      </c>
      <c r="J4501" s="5">
        <v>-7096.5</v>
      </c>
      <c r="K4501" s="5" t="str" cm="1">
        <f t="array" ref="K4501">_xlfn.LET(_xlpm.d,UPPER(TRIM(CLEAN(SUBSTITUTE(F4501,CHAR(160),"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02" spans="1:11" x14ac:dyDescent="0.25">
      <c r="B4502" s="21">
        <v>45800</v>
      </c>
      <c r="C4502" s="2" t="s">
        <v>1</v>
      </c>
      <c r="D4502" s="2" t="s">
        <v>710</v>
      </c>
      <c r="E4502" s="2" t="s">
        <v>76</v>
      </c>
      <c r="F4502" s="2" t="s">
        <v>2684</v>
      </c>
      <c r="G4502" s="5">
        <v>-8</v>
      </c>
      <c r="H4502" s="5">
        <v>41.5</v>
      </c>
      <c r="I4502" s="5">
        <v>-332</v>
      </c>
      <c r="J4502" s="5">
        <v>-7428.5</v>
      </c>
      <c r="K4502" s="5" t="str" cm="1">
        <f t="array" ref="K4502">_xlfn.LET(_xlpm.d,UPPER(TRIM(CLEAN(SUBSTITUTE(F4502,CHAR(160),"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03" spans="1:11" x14ac:dyDescent="0.25">
      <c r="A4503" s="11" t="s">
        <v>2685</v>
      </c>
      <c r="G4503" s="6">
        <v>-179</v>
      </c>
      <c r="I4503" s="7">
        <f>I4488+I4489+I4490+I4491+I4492+I4493+I4494+I4495+I4496+I4497+I4498+I4499+I4500+I4501+I4502</f>
        <v>-7428.5</v>
      </c>
      <c r="K4503" s="5" t="str" cm="1">
        <f t="array" ref="K4503">_xlfn.LET(_xlpm.d,UPPER(TRIM(CLEAN(SUBSTITUTE(F4503,CHAR(160),"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504" spans="1:11" x14ac:dyDescent="0.25">
      <c r="A4504" s="10" t="s">
        <v>2686</v>
      </c>
      <c r="K4504" s="5" t="str" cm="1">
        <f t="array" ref="K4504">_xlfn.LET(_xlpm.d,UPPER(TRIM(CLEAN(SUBSTITUTE(F4504,CHAR(160),"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505" spans="1:11" x14ac:dyDescent="0.25">
      <c r="B4505" s="21">
        <v>45841</v>
      </c>
      <c r="C4505" s="2" t="s">
        <v>1</v>
      </c>
      <c r="D4505" s="2" t="s">
        <v>426</v>
      </c>
      <c r="E4505" s="2" t="s">
        <v>19</v>
      </c>
      <c r="F4505" s="2" t="s">
        <v>2687</v>
      </c>
      <c r="G4505" s="5">
        <v>-12</v>
      </c>
      <c r="H4505" s="5">
        <v>41.5</v>
      </c>
      <c r="I4505" s="5">
        <v>-498</v>
      </c>
      <c r="J4505" s="5">
        <v>-498</v>
      </c>
      <c r="K4505" s="5" t="str" cm="1">
        <f t="array" ref="K4505">_xlfn.LET(_xlpm.d,UPPER(TRIM(CLEAN(SUBSTITUTE(F4505,CHAR(160),"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06" spans="1:11" x14ac:dyDescent="0.25">
      <c r="B4506" s="21">
        <v>45888</v>
      </c>
      <c r="C4506" s="2" t="s">
        <v>1</v>
      </c>
      <c r="D4506" s="2" t="s">
        <v>2688</v>
      </c>
      <c r="E4506" s="2" t="s">
        <v>9</v>
      </c>
      <c r="F4506" s="2" t="s">
        <v>2689</v>
      </c>
      <c r="G4506" s="5">
        <v>-5</v>
      </c>
      <c r="H4506" s="5">
        <v>41.5</v>
      </c>
      <c r="I4506" s="5">
        <v>-207.5</v>
      </c>
      <c r="J4506" s="5">
        <v>-705.5</v>
      </c>
      <c r="K4506" s="5" t="str" cm="1">
        <f t="array" ref="K4506">_xlfn.LET(_xlpm.d,UPPER(TRIM(CLEAN(SUBSTITUTE(F4506,CHAR(160),"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07" spans="1:11" x14ac:dyDescent="0.25">
      <c r="B4507" s="21">
        <v>45904</v>
      </c>
      <c r="C4507" s="2" t="s">
        <v>1</v>
      </c>
      <c r="D4507" s="2" t="s">
        <v>716</v>
      </c>
      <c r="E4507" s="2" t="s">
        <v>76</v>
      </c>
      <c r="F4507" s="2" t="s">
        <v>2689</v>
      </c>
      <c r="G4507" s="5">
        <v>-5</v>
      </c>
      <c r="H4507" s="5">
        <v>41.5</v>
      </c>
      <c r="I4507" s="5">
        <v>-207.5</v>
      </c>
      <c r="J4507" s="5">
        <v>-913</v>
      </c>
      <c r="K4507" s="5" t="str" cm="1">
        <f t="array" ref="K4507">_xlfn.LET(_xlpm.d,UPPER(TRIM(CLEAN(SUBSTITUTE(F4507,CHAR(160),"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08" spans="1:11" x14ac:dyDescent="0.25">
      <c r="B4508" s="21">
        <v>45919</v>
      </c>
      <c r="C4508" s="2" t="s">
        <v>1</v>
      </c>
      <c r="D4508" s="2" t="s">
        <v>253</v>
      </c>
      <c r="E4508" s="2" t="s">
        <v>24</v>
      </c>
      <c r="F4508" s="2" t="s">
        <v>2689</v>
      </c>
      <c r="G4508" s="5">
        <v>-2</v>
      </c>
      <c r="H4508" s="5">
        <v>41.5</v>
      </c>
      <c r="I4508" s="5">
        <v>-83</v>
      </c>
      <c r="J4508" s="5">
        <v>-996</v>
      </c>
      <c r="K4508" s="5" t="str" cm="1">
        <f t="array" ref="K4508">_xlfn.LET(_xlpm.d,UPPER(TRIM(CLEAN(SUBSTITUTE(F4508,CHAR(160),"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09" spans="1:11" x14ac:dyDescent="0.25">
      <c r="B4509" s="21">
        <v>45923</v>
      </c>
      <c r="C4509" s="2" t="s">
        <v>1</v>
      </c>
      <c r="D4509" s="2" t="s">
        <v>255</v>
      </c>
      <c r="E4509" s="2" t="s">
        <v>32</v>
      </c>
      <c r="F4509" s="2" t="s">
        <v>2689</v>
      </c>
      <c r="G4509" s="5">
        <v>-7</v>
      </c>
      <c r="H4509" s="5">
        <v>41.5</v>
      </c>
      <c r="I4509" s="5">
        <v>-290.5</v>
      </c>
      <c r="J4509" s="5">
        <v>-1286.5</v>
      </c>
      <c r="K4509" s="5" t="str" cm="1">
        <f t="array" ref="K4509">_xlfn.LET(_xlpm.d,UPPER(TRIM(CLEAN(SUBSTITUTE(F4509,CHAR(160),"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10" spans="1:11" x14ac:dyDescent="0.25">
      <c r="B4510" s="21">
        <v>45923</v>
      </c>
      <c r="C4510" s="2" t="s">
        <v>1</v>
      </c>
      <c r="D4510" s="2" t="s">
        <v>2616</v>
      </c>
      <c r="E4510" s="2" t="s">
        <v>129</v>
      </c>
      <c r="F4510" s="2" t="s">
        <v>2689</v>
      </c>
      <c r="G4510" s="5">
        <v>-5</v>
      </c>
      <c r="H4510" s="5">
        <v>41.5</v>
      </c>
      <c r="I4510" s="5">
        <v>-207.5</v>
      </c>
      <c r="J4510" s="5">
        <v>-1494</v>
      </c>
      <c r="K4510" s="5" t="str" cm="1">
        <f t="array" ref="K4510">_xlfn.LET(_xlpm.d,UPPER(TRIM(CLEAN(SUBSTITUTE(F4510,CHAR(160),"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11" spans="1:11" x14ac:dyDescent="0.25">
      <c r="B4511" s="21">
        <v>45930</v>
      </c>
      <c r="C4511" s="2" t="s">
        <v>1</v>
      </c>
      <c r="D4511" s="2" t="s">
        <v>1117</v>
      </c>
      <c r="E4511" s="2" t="s">
        <v>82</v>
      </c>
      <c r="F4511" s="2" t="s">
        <v>2689</v>
      </c>
      <c r="G4511" s="5">
        <v>-3</v>
      </c>
      <c r="H4511" s="5">
        <v>41.5</v>
      </c>
      <c r="I4511" s="5">
        <v>-124.5</v>
      </c>
      <c r="J4511" s="5">
        <v>-1618.5</v>
      </c>
      <c r="K4511" s="5" t="str" cm="1">
        <f t="array" ref="K4511">_xlfn.LET(_xlpm.d,UPPER(TRIM(CLEAN(SUBSTITUTE(F4511,CHAR(160),"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12" spans="1:11" x14ac:dyDescent="0.25">
      <c r="B4512" s="21">
        <v>45932</v>
      </c>
      <c r="C4512" s="2" t="s">
        <v>1</v>
      </c>
      <c r="D4512" s="2" t="s">
        <v>724</v>
      </c>
      <c r="E4512" s="2" t="s">
        <v>99</v>
      </c>
      <c r="F4512" s="2" t="s">
        <v>2689</v>
      </c>
      <c r="G4512" s="5">
        <v>-1</v>
      </c>
      <c r="H4512" s="5">
        <v>41.5</v>
      </c>
      <c r="I4512" s="5">
        <v>-41.5</v>
      </c>
      <c r="J4512" s="5">
        <v>-1660</v>
      </c>
      <c r="K4512" s="5" t="str" cm="1">
        <f t="array" ref="K4512">_xlfn.LET(_xlpm.d,UPPER(TRIM(CLEAN(SUBSTITUTE(F4512,CHAR(160),"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13" spans="2:11" x14ac:dyDescent="0.25">
      <c r="B4513" s="21">
        <v>45944</v>
      </c>
      <c r="C4513" s="2" t="s">
        <v>1</v>
      </c>
      <c r="D4513" s="2" t="s">
        <v>1958</v>
      </c>
      <c r="E4513" s="2" t="s">
        <v>35</v>
      </c>
      <c r="F4513" s="2" t="s">
        <v>2689</v>
      </c>
      <c r="G4513" s="5">
        <v>-1</v>
      </c>
      <c r="H4513" s="5">
        <v>41.5</v>
      </c>
      <c r="I4513" s="5">
        <v>-41.5</v>
      </c>
      <c r="J4513" s="5">
        <v>-1701.5</v>
      </c>
      <c r="K4513" s="5" t="str" cm="1">
        <f t="array" ref="K4513">_xlfn.LET(_xlpm.d,UPPER(TRIM(CLEAN(SUBSTITUTE(F4513,CHAR(160),"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14" spans="2:11" x14ac:dyDescent="0.25">
      <c r="B4514" s="21">
        <v>45965</v>
      </c>
      <c r="C4514" s="2" t="s">
        <v>1</v>
      </c>
      <c r="D4514" s="2" t="s">
        <v>268</v>
      </c>
      <c r="E4514" s="2" t="s">
        <v>153</v>
      </c>
      <c r="F4514" s="2" t="s">
        <v>2689</v>
      </c>
      <c r="G4514" s="5">
        <v>-12</v>
      </c>
      <c r="H4514" s="5">
        <v>41.5</v>
      </c>
      <c r="I4514" s="5">
        <v>-498</v>
      </c>
      <c r="J4514" s="5">
        <v>-2199.5</v>
      </c>
      <c r="K4514" s="5" t="str" cm="1">
        <f t="array" ref="K4514">_xlfn.LET(_xlpm.d,UPPER(TRIM(CLEAN(SUBSTITUTE(F4514,CHAR(160),"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15" spans="2:11" x14ac:dyDescent="0.25">
      <c r="B4515" s="21">
        <v>45968</v>
      </c>
      <c r="C4515" s="2" t="s">
        <v>1</v>
      </c>
      <c r="D4515" s="2" t="s">
        <v>2690</v>
      </c>
      <c r="E4515" s="2" t="s">
        <v>60</v>
      </c>
      <c r="F4515" s="2" t="s">
        <v>2689</v>
      </c>
      <c r="G4515" s="5">
        <v>-11</v>
      </c>
      <c r="H4515" s="5">
        <v>41.5</v>
      </c>
      <c r="I4515" s="5">
        <v>-456.5</v>
      </c>
      <c r="J4515" s="5">
        <v>-2656</v>
      </c>
      <c r="K4515" s="5" t="str" cm="1">
        <f t="array" ref="K4515">_xlfn.LET(_xlpm.d,UPPER(TRIM(CLEAN(SUBSTITUTE(F4515,CHAR(160),"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16" spans="2:11" x14ac:dyDescent="0.25">
      <c r="B4516" s="21">
        <v>45996</v>
      </c>
      <c r="C4516" s="2" t="s">
        <v>1</v>
      </c>
      <c r="D4516" s="2" t="s">
        <v>2691</v>
      </c>
      <c r="E4516" s="2" t="s">
        <v>9</v>
      </c>
      <c r="F4516" s="2" t="s">
        <v>2689</v>
      </c>
      <c r="G4516" s="5">
        <v>-24</v>
      </c>
      <c r="H4516" s="5">
        <v>41.5</v>
      </c>
      <c r="I4516" s="5">
        <v>-996</v>
      </c>
      <c r="J4516" s="5">
        <v>-3652</v>
      </c>
      <c r="K4516" s="5" t="str" cm="1">
        <f t="array" ref="K4516">_xlfn.LET(_xlpm.d,UPPER(TRIM(CLEAN(SUBSTITUTE(F4516,CHAR(160),"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17" spans="2:11" x14ac:dyDescent="0.25">
      <c r="B4517" s="21">
        <v>46010</v>
      </c>
      <c r="C4517" s="2" t="s">
        <v>1</v>
      </c>
      <c r="D4517" s="2" t="s">
        <v>69</v>
      </c>
      <c r="E4517" s="2" t="s">
        <v>24</v>
      </c>
      <c r="F4517" s="2" t="s">
        <v>2689</v>
      </c>
      <c r="G4517" s="5">
        <v>-6</v>
      </c>
      <c r="H4517" s="5">
        <v>41.5</v>
      </c>
      <c r="I4517" s="5">
        <v>-249</v>
      </c>
      <c r="J4517" s="5">
        <v>-3901</v>
      </c>
      <c r="K4517" s="5" t="str" cm="1">
        <f t="array" ref="K4517">_xlfn.LET(_xlpm.d,UPPER(TRIM(CLEAN(SUBSTITUTE(F4517,CHAR(160),"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18" spans="2:11" x14ac:dyDescent="0.25">
      <c r="B4518" s="21">
        <v>46021</v>
      </c>
      <c r="C4518" s="2" t="s">
        <v>1</v>
      </c>
      <c r="D4518" s="2" t="s">
        <v>73</v>
      </c>
      <c r="E4518" s="2" t="s">
        <v>74</v>
      </c>
      <c r="F4518" s="2" t="s">
        <v>2689</v>
      </c>
      <c r="G4518" s="5">
        <v>-4</v>
      </c>
      <c r="H4518" s="5">
        <v>41.5</v>
      </c>
      <c r="I4518" s="5">
        <v>-166</v>
      </c>
      <c r="J4518" s="5">
        <v>-4067</v>
      </c>
      <c r="K4518" s="5" t="str" cm="1">
        <f t="array" ref="K4518">_xlfn.LET(_xlpm.d,UPPER(TRIM(CLEAN(SUBSTITUTE(F4518,CHAR(160),"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19" spans="2:11" x14ac:dyDescent="0.25">
      <c r="B4519" s="21">
        <v>46027</v>
      </c>
      <c r="C4519" s="2" t="s">
        <v>1</v>
      </c>
      <c r="D4519" s="2" t="s">
        <v>77</v>
      </c>
      <c r="E4519" s="2" t="s">
        <v>24</v>
      </c>
      <c r="F4519" s="2" t="s">
        <v>2689</v>
      </c>
      <c r="G4519" s="5">
        <v>-1</v>
      </c>
      <c r="H4519" s="5">
        <v>41.5</v>
      </c>
      <c r="I4519" s="5">
        <v>-41.5</v>
      </c>
      <c r="J4519" s="5">
        <v>-4108.5</v>
      </c>
      <c r="K4519" s="5" t="str" cm="1">
        <f t="array" ref="K4519">_xlfn.LET(_xlpm.d,UPPER(TRIM(CLEAN(SUBSTITUTE(F4519,CHAR(160),"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20" spans="2:11" x14ac:dyDescent="0.25">
      <c r="B4520" s="21">
        <v>46028</v>
      </c>
      <c r="C4520" s="2" t="s">
        <v>1</v>
      </c>
      <c r="D4520" s="2" t="s">
        <v>281</v>
      </c>
      <c r="E4520" s="2" t="s">
        <v>153</v>
      </c>
      <c r="F4520" s="2" t="s">
        <v>2689</v>
      </c>
      <c r="G4520" s="5">
        <v>-23</v>
      </c>
      <c r="H4520" s="5">
        <v>41.5</v>
      </c>
      <c r="I4520" s="5">
        <v>-954.5</v>
      </c>
      <c r="J4520" s="5">
        <v>-5063</v>
      </c>
      <c r="K4520" s="5" t="str" cm="1">
        <f t="array" ref="K4520">_xlfn.LET(_xlpm.d,UPPER(TRIM(CLEAN(SUBSTITUTE(F4520,CHAR(160),"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21" spans="2:11" x14ac:dyDescent="0.25">
      <c r="B4521" s="21">
        <v>46042</v>
      </c>
      <c r="C4521" s="2" t="s">
        <v>1</v>
      </c>
      <c r="D4521" s="2" t="s">
        <v>586</v>
      </c>
      <c r="E4521" s="2" t="s">
        <v>29</v>
      </c>
      <c r="F4521" s="2" t="s">
        <v>2689</v>
      </c>
      <c r="G4521" s="5">
        <v>-7</v>
      </c>
      <c r="H4521" s="5">
        <v>41.5</v>
      </c>
      <c r="I4521" s="5">
        <v>-290.5</v>
      </c>
      <c r="J4521" s="5">
        <v>-5353.5</v>
      </c>
      <c r="K4521" s="5" t="str" cm="1">
        <f t="array" ref="K4521">_xlfn.LET(_xlpm.d,UPPER(TRIM(CLEAN(SUBSTITUTE(F4521,CHAR(160),"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22" spans="2:11" x14ac:dyDescent="0.25">
      <c r="B4522" s="21">
        <v>46045</v>
      </c>
      <c r="C4522" s="2" t="s">
        <v>1</v>
      </c>
      <c r="D4522" s="2" t="s">
        <v>2692</v>
      </c>
      <c r="E4522" s="2" t="s">
        <v>24</v>
      </c>
      <c r="F4522" s="2" t="s">
        <v>2689</v>
      </c>
      <c r="G4522" s="5">
        <v>-14</v>
      </c>
      <c r="H4522" s="5">
        <v>41.5</v>
      </c>
      <c r="I4522" s="5">
        <v>-581</v>
      </c>
      <c r="J4522" s="5">
        <v>-5934.5</v>
      </c>
      <c r="K4522" s="5" t="str" cm="1">
        <f t="array" ref="K4522">_xlfn.LET(_xlpm.d,UPPER(TRIM(CLEAN(SUBSTITUTE(F4522,CHAR(160),"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23" spans="2:11" x14ac:dyDescent="0.25">
      <c r="B4523" s="21">
        <v>46045</v>
      </c>
      <c r="C4523" s="2" t="s">
        <v>1</v>
      </c>
      <c r="D4523" s="2" t="s">
        <v>2693</v>
      </c>
      <c r="E4523" s="2" t="s">
        <v>72</v>
      </c>
      <c r="F4523" s="2" t="s">
        <v>2689</v>
      </c>
      <c r="G4523" s="5">
        <v>-12</v>
      </c>
      <c r="H4523" s="5">
        <v>41.5</v>
      </c>
      <c r="I4523" s="5">
        <v>-498</v>
      </c>
      <c r="J4523" s="5">
        <v>-6432.5</v>
      </c>
      <c r="K4523" s="5" t="str" cm="1">
        <f t="array" ref="K4523">_xlfn.LET(_xlpm.d,UPPER(TRIM(CLEAN(SUBSTITUTE(F4523,CHAR(160),"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24" spans="2:11" x14ac:dyDescent="0.25">
      <c r="B4524" s="21">
        <v>46049</v>
      </c>
      <c r="C4524" s="2" t="s">
        <v>1</v>
      </c>
      <c r="D4524" s="2" t="s">
        <v>2143</v>
      </c>
      <c r="E4524" s="2" t="s">
        <v>9</v>
      </c>
      <c r="F4524" s="2" t="s">
        <v>2689</v>
      </c>
      <c r="G4524" s="5">
        <v>-1</v>
      </c>
      <c r="H4524" s="5">
        <v>41.5</v>
      </c>
      <c r="I4524" s="5">
        <v>-41.5</v>
      </c>
      <c r="J4524" s="5">
        <v>-6474</v>
      </c>
      <c r="K4524" s="5" t="str" cm="1">
        <f t="array" ref="K4524">_xlfn.LET(_xlpm.d,UPPER(TRIM(CLEAN(SUBSTITUTE(F4524,CHAR(160),"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25" spans="2:11" x14ac:dyDescent="0.25">
      <c r="B4525" s="21">
        <v>46049</v>
      </c>
      <c r="C4525" s="2" t="s">
        <v>1</v>
      </c>
      <c r="D4525" s="2" t="s">
        <v>30</v>
      </c>
      <c r="E4525" s="2" t="s">
        <v>29</v>
      </c>
      <c r="F4525" s="2" t="s">
        <v>2689</v>
      </c>
      <c r="G4525" s="5">
        <v>-3</v>
      </c>
      <c r="H4525" s="5">
        <v>41.5</v>
      </c>
      <c r="I4525" s="5">
        <v>-124.5</v>
      </c>
      <c r="J4525" s="5">
        <v>-6598.5</v>
      </c>
      <c r="K4525" s="5" t="str" cm="1">
        <f t="array" ref="K4525">_xlfn.LET(_xlpm.d,UPPER(TRIM(CLEAN(SUBSTITUTE(F4525,CHAR(160),"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26" spans="2:11" x14ac:dyDescent="0.25">
      <c r="B4526" s="21">
        <v>46051</v>
      </c>
      <c r="C4526" s="2" t="s">
        <v>1</v>
      </c>
      <c r="D4526" s="2" t="s">
        <v>2150</v>
      </c>
      <c r="E4526" s="2" t="s">
        <v>141</v>
      </c>
      <c r="F4526" s="2" t="s">
        <v>2689</v>
      </c>
      <c r="G4526" s="5">
        <v>-21</v>
      </c>
      <c r="H4526" s="5">
        <v>41.5</v>
      </c>
      <c r="I4526" s="5">
        <v>-871.5</v>
      </c>
      <c r="J4526" s="5">
        <v>-7470</v>
      </c>
      <c r="K4526" s="5" t="str" cm="1">
        <f t="array" ref="K4526">_xlfn.LET(_xlpm.d,UPPER(TRIM(CLEAN(SUBSTITUTE(F4526,CHAR(160),"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27" spans="2:11" x14ac:dyDescent="0.25">
      <c r="B4527" s="21">
        <v>46056</v>
      </c>
      <c r="C4527" s="2" t="s">
        <v>1</v>
      </c>
      <c r="D4527" s="2" t="s">
        <v>2694</v>
      </c>
      <c r="E4527" s="2" t="s">
        <v>153</v>
      </c>
      <c r="F4527" s="2" t="s">
        <v>2689</v>
      </c>
      <c r="G4527" s="5">
        <v>-2</v>
      </c>
      <c r="H4527" s="5">
        <v>41.5</v>
      </c>
      <c r="I4527" s="5">
        <v>-83</v>
      </c>
      <c r="J4527" s="5">
        <v>-7553</v>
      </c>
      <c r="K4527" s="5" t="str" cm="1">
        <f t="array" ref="K4527">_xlfn.LET(_xlpm.d,UPPER(TRIM(CLEAN(SUBSTITUTE(F4527,CHAR(160),"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28" spans="2:11" x14ac:dyDescent="0.25">
      <c r="B4528" s="21">
        <v>46063</v>
      </c>
      <c r="C4528" s="2" t="s">
        <v>1</v>
      </c>
      <c r="D4528" s="2" t="s">
        <v>592</v>
      </c>
      <c r="E4528" s="2" t="s">
        <v>159</v>
      </c>
      <c r="F4528" s="2" t="s">
        <v>2689</v>
      </c>
      <c r="G4528" s="5">
        <v>-5</v>
      </c>
      <c r="H4528" s="5">
        <v>41.5</v>
      </c>
      <c r="I4528" s="5">
        <v>-207.5</v>
      </c>
      <c r="J4528" s="5">
        <v>-7760.5</v>
      </c>
      <c r="K4528" s="5" t="str" cm="1">
        <f t="array" ref="K4528">_xlfn.LET(_xlpm.d,UPPER(TRIM(CLEAN(SUBSTITUTE(F4528,CHAR(160),"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29" spans="1:11" x14ac:dyDescent="0.25">
      <c r="B4529" s="21">
        <v>46063</v>
      </c>
      <c r="C4529" s="2" t="s">
        <v>1</v>
      </c>
      <c r="D4529" s="2" t="s">
        <v>100</v>
      </c>
      <c r="E4529" s="2" t="s">
        <v>9</v>
      </c>
      <c r="F4529" s="2" t="s">
        <v>2689</v>
      </c>
      <c r="G4529" s="5">
        <v>-3</v>
      </c>
      <c r="H4529" s="5">
        <v>41.5</v>
      </c>
      <c r="I4529" s="5">
        <v>-124.5</v>
      </c>
      <c r="J4529" s="5">
        <v>-7885</v>
      </c>
      <c r="K4529" s="5" t="str" cm="1">
        <f t="array" ref="K4529">_xlfn.LET(_xlpm.d,UPPER(TRIM(CLEAN(SUBSTITUTE(F4529,CHAR(160),"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30" spans="1:11" x14ac:dyDescent="0.25">
      <c r="B4530" s="21">
        <v>46066</v>
      </c>
      <c r="C4530" s="2" t="s">
        <v>1</v>
      </c>
      <c r="D4530" s="2" t="s">
        <v>103</v>
      </c>
      <c r="E4530" s="2" t="s">
        <v>82</v>
      </c>
      <c r="F4530" s="2" t="s">
        <v>2689</v>
      </c>
      <c r="G4530" s="5">
        <v>-22</v>
      </c>
      <c r="H4530" s="5">
        <v>41.5</v>
      </c>
      <c r="I4530" s="5">
        <v>-913</v>
      </c>
      <c r="J4530" s="5">
        <v>-8798</v>
      </c>
      <c r="K4530" s="5" t="str" cm="1">
        <f t="array" ref="K4530">_xlfn.LET(_xlpm.d,UPPER(TRIM(CLEAN(SUBSTITUTE(F4530,CHAR(160),"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31" spans="1:11" x14ac:dyDescent="0.25">
      <c r="B4531" s="21">
        <v>46071</v>
      </c>
      <c r="C4531" s="2" t="s">
        <v>1</v>
      </c>
      <c r="D4531" s="2" t="s">
        <v>36</v>
      </c>
      <c r="E4531" s="2" t="s">
        <v>29</v>
      </c>
      <c r="F4531" s="2" t="s">
        <v>2689</v>
      </c>
      <c r="G4531" s="5">
        <v>-20</v>
      </c>
      <c r="H4531" s="5">
        <v>41.5</v>
      </c>
      <c r="I4531" s="5">
        <v>-830</v>
      </c>
      <c r="J4531" s="5">
        <v>-9628</v>
      </c>
      <c r="K4531" s="5" t="str" cm="1">
        <f t="array" ref="K4531">_xlfn.LET(_xlpm.d,UPPER(TRIM(CLEAN(SUBSTITUTE(F4531,CHAR(160),"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32" spans="1:11" x14ac:dyDescent="0.25">
      <c r="B4532" s="21">
        <v>46086</v>
      </c>
      <c r="C4532" s="2" t="s">
        <v>1</v>
      </c>
      <c r="D4532" s="2" t="s">
        <v>600</v>
      </c>
      <c r="E4532" s="2" t="s">
        <v>99</v>
      </c>
      <c r="F4532" s="2" t="s">
        <v>2689</v>
      </c>
      <c r="G4532" s="5">
        <v>-16</v>
      </c>
      <c r="H4532" s="5">
        <v>41.5</v>
      </c>
      <c r="I4532" s="5">
        <v>-664</v>
      </c>
      <c r="J4532" s="5">
        <v>-10292</v>
      </c>
      <c r="K4532" s="5" t="str" cm="1">
        <f t="array" ref="K4532">_xlfn.LET(_xlpm.d,UPPER(TRIM(CLEAN(SUBSTITUTE(F4532,CHAR(160),"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33" spans="1:11" x14ac:dyDescent="0.25">
      <c r="B4533" s="21">
        <v>46091</v>
      </c>
      <c r="C4533" s="2" t="s">
        <v>1</v>
      </c>
      <c r="D4533" s="2" t="s">
        <v>602</v>
      </c>
      <c r="E4533" s="2" t="s">
        <v>29</v>
      </c>
      <c r="F4533" s="2" t="s">
        <v>2689</v>
      </c>
      <c r="G4533" s="5">
        <v>-6</v>
      </c>
      <c r="H4533" s="5">
        <v>41.5</v>
      </c>
      <c r="I4533" s="5">
        <v>-249</v>
      </c>
      <c r="J4533" s="5">
        <v>-10541</v>
      </c>
      <c r="K4533" s="5" t="str" cm="1">
        <f t="array" ref="K4533">_xlfn.LET(_xlpm.d,UPPER(TRIM(CLEAN(SUBSTITUTE(F4533,CHAR(160),"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34" spans="1:11" x14ac:dyDescent="0.25">
      <c r="B4534" s="21">
        <v>46094</v>
      </c>
      <c r="C4534" s="2" t="s">
        <v>1</v>
      </c>
      <c r="D4534" s="2" t="s">
        <v>2249</v>
      </c>
      <c r="E4534" s="2" t="s">
        <v>82</v>
      </c>
      <c r="F4534" s="2" t="s">
        <v>2695</v>
      </c>
      <c r="G4534" s="5">
        <v>-11</v>
      </c>
      <c r="H4534" s="5">
        <v>41.5</v>
      </c>
      <c r="I4534" s="5">
        <v>-456.5</v>
      </c>
      <c r="J4534" s="5">
        <v>-10997.5</v>
      </c>
      <c r="K4534" s="5" t="str" cm="1">
        <f t="array" ref="K4534">_xlfn.LET(_xlpm.d,UPPER(TRIM(CLEAN(SUBSTITUTE(F4534,CHAR(160),"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35" spans="1:11" x14ac:dyDescent="0.25">
      <c r="B4535" s="21">
        <v>46098</v>
      </c>
      <c r="C4535" s="2" t="s">
        <v>1</v>
      </c>
      <c r="D4535" s="2" t="s">
        <v>134</v>
      </c>
      <c r="E4535" s="2" t="s">
        <v>35</v>
      </c>
      <c r="F4535" s="2" t="s">
        <v>2689</v>
      </c>
      <c r="G4535" s="5">
        <v>-55</v>
      </c>
      <c r="H4535" s="5">
        <v>41.5</v>
      </c>
      <c r="I4535" s="5">
        <v>-2282.5</v>
      </c>
      <c r="J4535" s="5">
        <v>-13280</v>
      </c>
      <c r="K4535" s="5" t="str" cm="1">
        <f t="array" ref="K4535">_xlfn.LET(_xlpm.d,UPPER(TRIM(CLEAN(SUBSTITUTE(F4535,CHAR(160),"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36" spans="1:11" x14ac:dyDescent="0.25">
      <c r="B4536" s="21">
        <v>46105</v>
      </c>
      <c r="C4536" s="2" t="s">
        <v>1</v>
      </c>
      <c r="D4536" s="2" t="s">
        <v>2274</v>
      </c>
      <c r="E4536" s="2" t="s">
        <v>14</v>
      </c>
      <c r="F4536" s="2" t="s">
        <v>2695</v>
      </c>
      <c r="G4536" s="5">
        <v>-19</v>
      </c>
      <c r="H4536" s="5">
        <v>41.5</v>
      </c>
      <c r="I4536" s="5">
        <v>-788.5</v>
      </c>
      <c r="J4536" s="5">
        <v>-14068.5</v>
      </c>
      <c r="K4536" s="5" t="str" cm="1">
        <f t="array" ref="K4536">_xlfn.LET(_xlpm.d,UPPER(TRIM(CLEAN(SUBSTITUTE(F4536,CHAR(160),"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37" spans="1:11" x14ac:dyDescent="0.25">
      <c r="B4537" s="21">
        <v>46105</v>
      </c>
      <c r="C4537" s="2" t="s">
        <v>1</v>
      </c>
      <c r="D4537" s="2" t="s">
        <v>2277</v>
      </c>
      <c r="E4537" s="2" t="s">
        <v>153</v>
      </c>
      <c r="F4537" s="2" t="s">
        <v>2695</v>
      </c>
      <c r="G4537" s="5">
        <v>-8</v>
      </c>
      <c r="H4537" s="5">
        <v>41.5</v>
      </c>
      <c r="I4537" s="5">
        <v>-332</v>
      </c>
      <c r="J4537" s="5">
        <v>-14400.5</v>
      </c>
      <c r="K4537" s="5" t="str" cm="1">
        <f t="array" ref="K4537">_xlfn.LET(_xlpm.d,UPPER(TRIM(CLEAN(SUBSTITUTE(F4537,CHAR(160),"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538" spans="1:11" x14ac:dyDescent="0.25">
      <c r="A4538" s="11" t="s">
        <v>2696</v>
      </c>
      <c r="G4538" s="6">
        <v>-347</v>
      </c>
      <c r="I4538" s="7">
        <f>I4505+I4506+I4507+I4508+I4509+I4510+I4511+I4512+I4513+I4514+I4515+I4516+I4517+I4518+I4519+I4520+I4521+I4522+I4523+I4524+I4525+I4526+I4527+I4528+I4529+I4530+I4531+I4532+I4533+I4534+I4535+I4536+I4537</f>
        <v>-14400.5</v>
      </c>
      <c r="K4538" s="5" t="str" cm="1">
        <f t="array" ref="K4538">_xlfn.LET(_xlpm.d,UPPER(TRIM(CLEAN(SUBSTITUTE(F4538,CHAR(160),"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539" spans="1:11" x14ac:dyDescent="0.25">
      <c r="A4539" s="10" t="s">
        <v>2697</v>
      </c>
      <c r="K4539" s="5" t="str" cm="1">
        <f t="array" ref="K4539">_xlfn.LET(_xlpm.d,UPPER(TRIM(CLEAN(SUBSTITUTE(F4539,CHAR(160),"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540" spans="1:11" x14ac:dyDescent="0.25">
      <c r="B4540" s="21">
        <v>45663</v>
      </c>
      <c r="C4540" s="2" t="s">
        <v>1</v>
      </c>
      <c r="D4540" s="2" t="s">
        <v>1408</v>
      </c>
      <c r="E4540" s="2" t="s">
        <v>68</v>
      </c>
      <c r="F4540" s="2" t="s">
        <v>2698</v>
      </c>
      <c r="G4540" s="5">
        <v>-2</v>
      </c>
      <c r="H4540" s="5">
        <v>41.5</v>
      </c>
      <c r="I4540" s="5">
        <v>-83</v>
      </c>
      <c r="J4540" s="5">
        <v>-83</v>
      </c>
      <c r="K4540" s="5" t="str" cm="1">
        <f t="array" ref="K4540">_xlfn.LET(_xlpm.d,UPPER(TRIM(CLEAN(SUBSTITUTE(F4540,CHAR(160),"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41" spans="1:11" x14ac:dyDescent="0.25">
      <c r="B4541" s="21">
        <v>45666</v>
      </c>
      <c r="C4541" s="2" t="s">
        <v>1</v>
      </c>
      <c r="D4541" s="2" t="s">
        <v>1421</v>
      </c>
      <c r="E4541" s="2" t="s">
        <v>99</v>
      </c>
      <c r="F4541" s="2" t="s">
        <v>2698</v>
      </c>
      <c r="G4541" s="5">
        <v>-4</v>
      </c>
      <c r="H4541" s="5">
        <v>41.5</v>
      </c>
      <c r="I4541" s="5">
        <v>-166</v>
      </c>
      <c r="J4541" s="5">
        <v>-249</v>
      </c>
      <c r="K4541" s="5" t="str" cm="1">
        <f t="array" ref="K4541">_xlfn.LET(_xlpm.d,UPPER(TRIM(CLEAN(SUBSTITUTE(F4541,CHAR(160),"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42" spans="1:11" x14ac:dyDescent="0.25">
      <c r="B4542" s="21">
        <v>45670</v>
      </c>
      <c r="C4542" s="2" t="s">
        <v>1</v>
      </c>
      <c r="D4542" s="2" t="s">
        <v>693</v>
      </c>
      <c r="E4542" s="2" t="s">
        <v>49</v>
      </c>
      <c r="F4542" s="2" t="s">
        <v>2698</v>
      </c>
      <c r="G4542" s="5">
        <v>-7</v>
      </c>
      <c r="H4542" s="5">
        <v>41.5</v>
      </c>
      <c r="I4542" s="5">
        <v>-290.5</v>
      </c>
      <c r="J4542" s="5">
        <v>-539.5</v>
      </c>
      <c r="K4542" s="5" t="str" cm="1">
        <f t="array" ref="K4542">_xlfn.LET(_xlpm.d,UPPER(TRIM(CLEAN(SUBSTITUTE(F4542,CHAR(160),"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43" spans="1:11" x14ac:dyDescent="0.25">
      <c r="B4543" s="21">
        <v>45687</v>
      </c>
      <c r="C4543" s="2" t="s">
        <v>1</v>
      </c>
      <c r="D4543" s="2" t="s">
        <v>1496</v>
      </c>
      <c r="E4543" s="2" t="s">
        <v>68</v>
      </c>
      <c r="F4543" s="2" t="s">
        <v>2698</v>
      </c>
      <c r="G4543" s="5">
        <v>-5</v>
      </c>
      <c r="H4543" s="5">
        <v>41.5</v>
      </c>
      <c r="I4543" s="5">
        <v>-207.5</v>
      </c>
      <c r="J4543" s="5">
        <v>-747</v>
      </c>
      <c r="K4543" s="5" t="str" cm="1">
        <f t="array" ref="K4543">_xlfn.LET(_xlpm.d,UPPER(TRIM(CLEAN(SUBSTITUTE(F4543,CHAR(160),"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44" spans="1:11" x14ac:dyDescent="0.25">
      <c r="B4544" s="21">
        <v>45692</v>
      </c>
      <c r="C4544" s="2" t="s">
        <v>1</v>
      </c>
      <c r="D4544" s="2" t="s">
        <v>1507</v>
      </c>
      <c r="E4544" s="2" t="s">
        <v>660</v>
      </c>
      <c r="F4544" s="2" t="s">
        <v>2698</v>
      </c>
      <c r="G4544" s="5">
        <v>-10</v>
      </c>
      <c r="H4544" s="5">
        <v>41.5</v>
      </c>
      <c r="I4544" s="5">
        <v>-415</v>
      </c>
      <c r="J4544" s="5">
        <v>-1162</v>
      </c>
      <c r="K4544" s="5" t="str" cm="1">
        <f t="array" ref="K4544">_xlfn.LET(_xlpm.d,UPPER(TRIM(CLEAN(SUBSTITUTE(F4544,CHAR(160),"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45" spans="2:11" x14ac:dyDescent="0.25">
      <c r="B4545" s="21">
        <v>45692</v>
      </c>
      <c r="C4545" s="2" t="s">
        <v>1</v>
      </c>
      <c r="D4545" s="2" t="s">
        <v>1510</v>
      </c>
      <c r="E4545" s="2" t="s">
        <v>29</v>
      </c>
      <c r="F4545" s="2" t="s">
        <v>2697</v>
      </c>
      <c r="G4545" s="5">
        <v>-13</v>
      </c>
      <c r="H4545" s="5">
        <v>41.5</v>
      </c>
      <c r="I4545" s="5">
        <v>-539.5</v>
      </c>
      <c r="J4545" s="5">
        <v>-1701.5</v>
      </c>
      <c r="K4545" s="5" t="str" cm="1">
        <f t="array" ref="K4545">_xlfn.LET(_xlpm.d,UPPER(TRIM(CLEAN(SUBSTITUTE(F4545,CHAR(160),"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46" spans="2:11" x14ac:dyDescent="0.25">
      <c r="B4546" s="21">
        <v>45708</v>
      </c>
      <c r="C4546" s="2" t="s">
        <v>1</v>
      </c>
      <c r="D4546" s="2" t="s">
        <v>614</v>
      </c>
      <c r="E4546" s="2" t="s">
        <v>14</v>
      </c>
      <c r="F4546" s="2" t="s">
        <v>2698</v>
      </c>
      <c r="G4546" s="5">
        <v>-6</v>
      </c>
      <c r="H4546" s="5">
        <v>41.5</v>
      </c>
      <c r="I4546" s="5">
        <v>-249</v>
      </c>
      <c r="J4546" s="5">
        <v>-1950.5</v>
      </c>
      <c r="K4546" s="5" t="str" cm="1">
        <f t="array" ref="K4546">_xlfn.LET(_xlpm.d,UPPER(TRIM(CLEAN(SUBSTITUTE(F4546,CHAR(160),"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47" spans="2:11" x14ac:dyDescent="0.25">
      <c r="B4547" s="21">
        <v>45734</v>
      </c>
      <c r="C4547" s="2" t="s">
        <v>1</v>
      </c>
      <c r="D4547" s="2" t="s">
        <v>368</v>
      </c>
      <c r="E4547" s="2" t="s">
        <v>29</v>
      </c>
      <c r="F4547" s="2" t="s">
        <v>2698</v>
      </c>
      <c r="G4547" s="5">
        <v>-18</v>
      </c>
      <c r="H4547" s="5">
        <v>41.5</v>
      </c>
      <c r="I4547" s="5">
        <v>-747</v>
      </c>
      <c r="J4547" s="5">
        <v>-2697.5</v>
      </c>
      <c r="K4547" s="5" t="str" cm="1">
        <f t="array" ref="K4547">_xlfn.LET(_xlpm.d,UPPER(TRIM(CLEAN(SUBSTITUTE(F4547,CHAR(160),"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48" spans="2:11" x14ac:dyDescent="0.25">
      <c r="B4548" s="21">
        <v>45748</v>
      </c>
      <c r="C4548" s="2" t="s">
        <v>1</v>
      </c>
      <c r="D4548" s="2" t="s">
        <v>2699</v>
      </c>
      <c r="E4548" s="2" t="s">
        <v>660</v>
      </c>
      <c r="F4548" s="2" t="s">
        <v>2698</v>
      </c>
      <c r="G4548" s="5">
        <v>-5</v>
      </c>
      <c r="H4548" s="5">
        <v>41.5</v>
      </c>
      <c r="I4548" s="5">
        <v>-207.5</v>
      </c>
      <c r="J4548" s="5">
        <v>-2905</v>
      </c>
      <c r="K4548" s="5" t="str" cm="1">
        <f t="array" ref="K4548">_xlfn.LET(_xlpm.d,UPPER(TRIM(CLEAN(SUBSTITUTE(F4548,CHAR(160),"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49" spans="2:11" x14ac:dyDescent="0.25">
      <c r="B4549" s="21">
        <v>45750</v>
      </c>
      <c r="C4549" s="2" t="s">
        <v>1</v>
      </c>
      <c r="D4549" s="2" t="s">
        <v>381</v>
      </c>
      <c r="E4549" s="2" t="s">
        <v>141</v>
      </c>
      <c r="F4549" s="2" t="s">
        <v>2698</v>
      </c>
      <c r="G4549" s="5">
        <v>-6</v>
      </c>
      <c r="H4549" s="5">
        <v>41.5</v>
      </c>
      <c r="I4549" s="5">
        <v>-249</v>
      </c>
      <c r="J4549" s="5">
        <v>-3154</v>
      </c>
      <c r="K4549" s="5" t="str" cm="1">
        <f t="array" ref="K4549">_xlfn.LET(_xlpm.d,UPPER(TRIM(CLEAN(SUBSTITUTE(F4549,CHAR(160),"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50" spans="2:11" x14ac:dyDescent="0.25">
      <c r="B4550" s="21">
        <v>45762</v>
      </c>
      <c r="C4550" s="2" t="s">
        <v>1</v>
      </c>
      <c r="D4550" s="2" t="s">
        <v>1664</v>
      </c>
      <c r="E4550" s="2" t="s">
        <v>403</v>
      </c>
      <c r="F4550" s="2" t="s">
        <v>2698</v>
      </c>
      <c r="G4550" s="5">
        <v>-3</v>
      </c>
      <c r="H4550" s="5">
        <v>41.5</v>
      </c>
      <c r="I4550" s="5">
        <v>-124.5</v>
      </c>
      <c r="J4550" s="5">
        <v>-3278.5</v>
      </c>
      <c r="K4550" s="5" t="str" cm="1">
        <f t="array" ref="K4550">_xlfn.LET(_xlpm.d,UPPER(TRIM(CLEAN(SUBSTITUTE(F4550,CHAR(160),"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51" spans="2:11" x14ac:dyDescent="0.25">
      <c r="B4551" s="21">
        <v>45762</v>
      </c>
      <c r="C4551" s="2" t="s">
        <v>1</v>
      </c>
      <c r="D4551" s="2" t="s">
        <v>389</v>
      </c>
      <c r="E4551" s="2" t="s">
        <v>89</v>
      </c>
      <c r="F4551" s="2" t="s">
        <v>2698</v>
      </c>
      <c r="G4551" s="5">
        <v>-4</v>
      </c>
      <c r="H4551" s="5">
        <v>41.5</v>
      </c>
      <c r="I4551" s="5">
        <v>-166</v>
      </c>
      <c r="J4551" s="5">
        <v>-3444.5</v>
      </c>
      <c r="K4551" s="5" t="str" cm="1">
        <f t="array" ref="K4551">_xlfn.LET(_xlpm.d,UPPER(TRIM(CLEAN(SUBSTITUTE(F4551,CHAR(160),"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52" spans="2:11" x14ac:dyDescent="0.25">
      <c r="B4552" s="21">
        <v>45777</v>
      </c>
      <c r="C4552" s="2" t="s">
        <v>1</v>
      </c>
      <c r="D4552" s="2" t="s">
        <v>398</v>
      </c>
      <c r="E4552" s="2" t="s">
        <v>35</v>
      </c>
      <c r="F4552" s="2" t="s">
        <v>2698</v>
      </c>
      <c r="G4552" s="5">
        <v>-4</v>
      </c>
      <c r="H4552" s="5">
        <v>41.5</v>
      </c>
      <c r="I4552" s="5">
        <v>-166</v>
      </c>
      <c r="J4552" s="5">
        <v>-3610.5</v>
      </c>
      <c r="K4552" s="5" t="str" cm="1">
        <f t="array" ref="K4552">_xlfn.LET(_xlpm.d,UPPER(TRIM(CLEAN(SUBSTITUTE(F4552,CHAR(160),"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53" spans="2:11" x14ac:dyDescent="0.25">
      <c r="B4553" s="21">
        <v>45790</v>
      </c>
      <c r="C4553" s="2" t="s">
        <v>1</v>
      </c>
      <c r="D4553" s="2" t="s">
        <v>983</v>
      </c>
      <c r="E4553" s="2" t="s">
        <v>153</v>
      </c>
      <c r="F4553" s="2" t="s">
        <v>2698</v>
      </c>
      <c r="G4553" s="5">
        <v>-1</v>
      </c>
      <c r="H4553" s="5">
        <v>41.5</v>
      </c>
      <c r="I4553" s="5">
        <v>-41.5</v>
      </c>
      <c r="J4553" s="5">
        <v>-3652</v>
      </c>
      <c r="K4553" s="5" t="str" cm="1">
        <f t="array" ref="K4553">_xlfn.LET(_xlpm.d,UPPER(TRIM(CLEAN(SUBSTITUTE(F4553,CHAR(160),"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54" spans="2:11" x14ac:dyDescent="0.25">
      <c r="B4554" s="21">
        <v>45819</v>
      </c>
      <c r="C4554" s="2" t="s">
        <v>1</v>
      </c>
      <c r="D4554" s="2" t="s">
        <v>2442</v>
      </c>
      <c r="E4554" s="2" t="s">
        <v>65</v>
      </c>
      <c r="F4554" s="2" t="s">
        <v>2698</v>
      </c>
      <c r="G4554" s="5">
        <v>-1</v>
      </c>
      <c r="H4554" s="5">
        <v>41.5</v>
      </c>
      <c r="I4554" s="5">
        <v>-41.5</v>
      </c>
      <c r="J4554" s="5">
        <v>-3693.5</v>
      </c>
      <c r="K4554" s="5" t="str" cm="1">
        <f t="array" ref="K4554">_xlfn.LET(_xlpm.d,UPPER(TRIM(CLEAN(SUBSTITUTE(F4554,CHAR(160),"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55" spans="2:11" x14ac:dyDescent="0.25">
      <c r="B4555" s="21">
        <v>45826</v>
      </c>
      <c r="C4555" s="2" t="s">
        <v>1</v>
      </c>
      <c r="D4555" s="2" t="s">
        <v>181</v>
      </c>
      <c r="E4555" s="2" t="s">
        <v>148</v>
      </c>
      <c r="F4555" s="2" t="s">
        <v>2698</v>
      </c>
      <c r="G4555" s="5">
        <v>-1</v>
      </c>
      <c r="H4555" s="5">
        <v>41.5</v>
      </c>
      <c r="I4555" s="5">
        <v>-41.5</v>
      </c>
      <c r="J4555" s="5">
        <v>-3735</v>
      </c>
      <c r="K4555" s="5" t="str" cm="1">
        <f t="array" ref="K4555">_xlfn.LET(_xlpm.d,UPPER(TRIM(CLEAN(SUBSTITUTE(F4555,CHAR(160),"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56" spans="2:11" x14ac:dyDescent="0.25">
      <c r="B4556" s="21">
        <v>45909</v>
      </c>
      <c r="C4556" s="2" t="s">
        <v>1</v>
      </c>
      <c r="D4556" s="2" t="s">
        <v>2700</v>
      </c>
      <c r="E4556" s="2" t="s">
        <v>89</v>
      </c>
      <c r="F4556" s="2" t="s">
        <v>2698</v>
      </c>
      <c r="G4556" s="5">
        <v>-1</v>
      </c>
      <c r="H4556" s="5">
        <v>41.5</v>
      </c>
      <c r="I4556" s="5">
        <v>-41.5</v>
      </c>
      <c r="J4556" s="5">
        <v>-3776.5</v>
      </c>
      <c r="K4556" s="5" t="str" cm="1">
        <f t="array" ref="K4556">_xlfn.LET(_xlpm.d,UPPER(TRIM(CLEAN(SUBSTITUTE(F4556,CHAR(160),"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57" spans="2:11" x14ac:dyDescent="0.25">
      <c r="B4557" s="21">
        <v>45937</v>
      </c>
      <c r="C4557" s="2" t="s">
        <v>1</v>
      </c>
      <c r="D4557" s="2" t="s">
        <v>261</v>
      </c>
      <c r="E4557" s="2" t="s">
        <v>35</v>
      </c>
      <c r="F4557" s="2" t="s">
        <v>2698</v>
      </c>
      <c r="G4557" s="5">
        <v>-3</v>
      </c>
      <c r="H4557" s="5">
        <v>41.5</v>
      </c>
      <c r="I4557" s="5">
        <v>-124.5</v>
      </c>
      <c r="J4557" s="5">
        <v>-3901</v>
      </c>
      <c r="K4557" s="5" t="str" cm="1">
        <f t="array" ref="K4557">_xlfn.LET(_xlpm.d,UPPER(TRIM(CLEAN(SUBSTITUTE(F4557,CHAR(160),"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58" spans="2:11" x14ac:dyDescent="0.25">
      <c r="B4558" s="21">
        <v>45944</v>
      </c>
      <c r="C4558" s="2" t="s">
        <v>1</v>
      </c>
      <c r="D4558" s="2" t="s">
        <v>1958</v>
      </c>
      <c r="E4558" s="2" t="s">
        <v>35</v>
      </c>
      <c r="F4558" s="2" t="s">
        <v>2698</v>
      </c>
      <c r="G4558" s="5">
        <v>-10</v>
      </c>
      <c r="H4558" s="5">
        <v>41.5</v>
      </c>
      <c r="I4558" s="5">
        <v>-415</v>
      </c>
      <c r="J4558" s="5">
        <v>-4316</v>
      </c>
      <c r="K4558" s="5" t="str" cm="1">
        <f t="array" ref="K4558">_xlfn.LET(_xlpm.d,UPPER(TRIM(CLEAN(SUBSTITUTE(F4558,CHAR(160),"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59" spans="2:11" x14ac:dyDescent="0.25">
      <c r="B4559" s="21">
        <v>45947</v>
      </c>
      <c r="C4559" s="2" t="s">
        <v>1</v>
      </c>
      <c r="D4559" s="2" t="s">
        <v>2701</v>
      </c>
      <c r="E4559" s="2" t="s">
        <v>53</v>
      </c>
      <c r="F4559" s="2" t="s">
        <v>2698</v>
      </c>
      <c r="G4559" s="5">
        <v>-4</v>
      </c>
      <c r="H4559" s="5">
        <v>41.5</v>
      </c>
      <c r="I4559" s="5">
        <v>-166</v>
      </c>
      <c r="J4559" s="5">
        <v>-4482</v>
      </c>
      <c r="K4559" s="5" t="str" cm="1">
        <f t="array" ref="K4559">_xlfn.LET(_xlpm.d,UPPER(TRIM(CLEAN(SUBSTITUTE(F4559,CHAR(160),"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60" spans="2:11" x14ac:dyDescent="0.25">
      <c r="B4560" s="21">
        <v>46003</v>
      </c>
      <c r="C4560" s="2" t="s">
        <v>1</v>
      </c>
      <c r="D4560" s="2" t="s">
        <v>1204</v>
      </c>
      <c r="E4560" s="2" t="s">
        <v>82</v>
      </c>
      <c r="F4560" s="2" t="s">
        <v>2698</v>
      </c>
      <c r="G4560" s="5">
        <v>-10</v>
      </c>
      <c r="H4560" s="5">
        <v>41.5</v>
      </c>
      <c r="I4560" s="5">
        <v>-415</v>
      </c>
      <c r="J4560" s="5">
        <v>-4897</v>
      </c>
      <c r="K4560" s="5" t="str" cm="1">
        <f t="array" ref="K4560">_xlfn.LET(_xlpm.d,UPPER(TRIM(CLEAN(SUBSTITUTE(F4560,CHAR(160),"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61" spans="1:11" x14ac:dyDescent="0.25">
      <c r="B4561" s="21">
        <v>46021</v>
      </c>
      <c r="C4561" s="2" t="s">
        <v>1</v>
      </c>
      <c r="D4561" s="2" t="s">
        <v>2504</v>
      </c>
      <c r="E4561" s="2" t="s">
        <v>9</v>
      </c>
      <c r="F4561" s="2" t="s">
        <v>2698</v>
      </c>
      <c r="G4561" s="5">
        <v>-20</v>
      </c>
      <c r="H4561" s="5">
        <v>41.5</v>
      </c>
      <c r="I4561" s="5">
        <v>-830</v>
      </c>
      <c r="J4561" s="5">
        <v>-5727</v>
      </c>
      <c r="K4561" s="5" t="str" cm="1">
        <f t="array" ref="K4561">_xlfn.LET(_xlpm.d,UPPER(TRIM(CLEAN(SUBSTITUTE(F4561,CHAR(160),"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62" spans="1:11" x14ac:dyDescent="0.25">
      <c r="B4562" s="21">
        <v>46042</v>
      </c>
      <c r="C4562" s="2" t="s">
        <v>1</v>
      </c>
      <c r="D4562" s="2" t="s">
        <v>586</v>
      </c>
      <c r="E4562" s="2" t="s">
        <v>29</v>
      </c>
      <c r="F4562" s="2" t="s">
        <v>2698</v>
      </c>
      <c r="G4562" s="5">
        <v>-4</v>
      </c>
      <c r="H4562" s="5">
        <v>41.5</v>
      </c>
      <c r="I4562" s="5">
        <v>-166</v>
      </c>
      <c r="J4562" s="5">
        <v>-5893</v>
      </c>
      <c r="K4562" s="5" t="str" cm="1">
        <f t="array" ref="K4562">_xlfn.LET(_xlpm.d,UPPER(TRIM(CLEAN(SUBSTITUTE(F4562,CHAR(160),"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63" spans="1:11" x14ac:dyDescent="0.25">
      <c r="B4563" s="21">
        <v>46105</v>
      </c>
      <c r="C4563" s="2" t="s">
        <v>1</v>
      </c>
      <c r="D4563" s="2" t="s">
        <v>617</v>
      </c>
      <c r="E4563" s="2" t="s">
        <v>97</v>
      </c>
      <c r="F4563" s="2" t="s">
        <v>2702</v>
      </c>
      <c r="G4563" s="5">
        <v>-2</v>
      </c>
      <c r="H4563" s="5">
        <v>41.5</v>
      </c>
      <c r="I4563" s="5">
        <v>-83</v>
      </c>
      <c r="J4563" s="5">
        <v>-5976</v>
      </c>
      <c r="K4563" s="5" t="str" cm="1">
        <f t="array" ref="K4563">_xlfn.LET(_xlpm.d,UPPER(TRIM(CLEAN(SUBSTITUTE(F4563,CHAR(160),"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564" spans="1:11" x14ac:dyDescent="0.25">
      <c r="A4564" s="11" t="s">
        <v>2703</v>
      </c>
      <c r="G4564" s="6">
        <v>-144</v>
      </c>
      <c r="I4564" s="7">
        <f>I4540+I4541+I4542+I4543+I4544+I4545+I4546+I4547+I4548+I4549+I4550+I4551+I4552+I4553+I4554+I4555+I4556+I4557+I4558+I4559+I4560+I4561+I4562+I4563</f>
        <v>-5976</v>
      </c>
      <c r="K4564" s="5" t="str" cm="1">
        <f t="array" ref="K4564">_xlfn.LET(_xlpm.d,UPPER(TRIM(CLEAN(SUBSTITUTE(F4564,CHAR(160),"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565" spans="1:11" x14ac:dyDescent="0.25">
      <c r="A4565" s="10" t="s">
        <v>2704</v>
      </c>
      <c r="K4565" s="5" t="str" cm="1">
        <f t="array" ref="K4565">_xlfn.LET(_xlpm.d,UPPER(TRIM(CLEAN(SUBSTITUTE(F4565,CHAR(160),"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566" spans="1:11" x14ac:dyDescent="0.25">
      <c r="B4566" s="21">
        <v>45660</v>
      </c>
      <c r="C4566" s="2" t="s">
        <v>1</v>
      </c>
      <c r="D4566" s="2" t="s">
        <v>146</v>
      </c>
      <c r="E4566" s="2" t="s">
        <v>143</v>
      </c>
      <c r="F4566" s="2" t="s">
        <v>2704</v>
      </c>
      <c r="G4566" s="5">
        <v>-8</v>
      </c>
      <c r="H4566" s="5">
        <v>38.799999999999997</v>
      </c>
      <c r="I4566" s="5">
        <v>-310.39999999999998</v>
      </c>
      <c r="J4566" s="5">
        <v>-310.39999999999998</v>
      </c>
      <c r="K4566" s="5" t="str" cm="1">
        <f t="array" ref="K4566">_xlfn.LET(_xlpm.d,UPPER(TRIM(CLEAN(SUBSTITUTE(F4566,CHAR(160),"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67" spans="1:11" x14ac:dyDescent="0.25">
      <c r="B4567" s="21">
        <v>45665</v>
      </c>
      <c r="C4567" s="2" t="s">
        <v>1</v>
      </c>
      <c r="D4567" s="2" t="s">
        <v>2551</v>
      </c>
      <c r="E4567" s="2" t="s">
        <v>321</v>
      </c>
      <c r="F4567" s="2" t="s">
        <v>2704</v>
      </c>
      <c r="G4567" s="5">
        <v>-3</v>
      </c>
      <c r="H4567" s="5">
        <v>40.99</v>
      </c>
      <c r="I4567" s="5">
        <v>-122.97</v>
      </c>
      <c r="J4567" s="5">
        <v>-433.37</v>
      </c>
      <c r="K4567" s="5" t="str" cm="1">
        <f t="array" ref="K4567">_xlfn.LET(_xlpm.d,UPPER(TRIM(CLEAN(SUBSTITUTE(F4567,CHAR(160),"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68" spans="1:11" x14ac:dyDescent="0.25">
      <c r="B4568" s="21">
        <v>45667</v>
      </c>
      <c r="C4568" s="2" t="s">
        <v>1</v>
      </c>
      <c r="D4568" s="2" t="s">
        <v>831</v>
      </c>
      <c r="E4568" s="2" t="s">
        <v>143</v>
      </c>
      <c r="F4568" s="2" t="s">
        <v>2704</v>
      </c>
      <c r="G4568" s="5">
        <v>-4</v>
      </c>
      <c r="H4568" s="5">
        <v>38.799999999999997</v>
      </c>
      <c r="I4568" s="5">
        <v>-155.19999999999999</v>
      </c>
      <c r="J4568" s="5">
        <v>-588.56999999999994</v>
      </c>
      <c r="K4568" s="5" t="str" cm="1">
        <f t="array" ref="K4568">_xlfn.LET(_xlpm.d,UPPER(TRIM(CLEAN(SUBSTITUTE(F4568,CHAR(160),"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69" spans="1:11" x14ac:dyDescent="0.25">
      <c r="B4569" s="21">
        <v>45681</v>
      </c>
      <c r="C4569" s="2" t="s">
        <v>1</v>
      </c>
      <c r="D4569" s="2" t="s">
        <v>293</v>
      </c>
      <c r="E4569" s="2" t="s">
        <v>143</v>
      </c>
      <c r="F4569" s="2" t="s">
        <v>2704</v>
      </c>
      <c r="G4569" s="5">
        <v>-14</v>
      </c>
      <c r="H4569" s="5">
        <v>38.799999999999997</v>
      </c>
      <c r="I4569" s="5">
        <v>-543.20000000000005</v>
      </c>
      <c r="J4569" s="5">
        <v>-1131.77</v>
      </c>
      <c r="K4569" s="5" t="str" cm="1">
        <f t="array" ref="K4569">_xlfn.LET(_xlpm.d,UPPER(TRIM(CLEAN(SUBSTITUTE(F4569,CHAR(160),"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70" spans="1:11" x14ac:dyDescent="0.25">
      <c r="B4570" s="21">
        <v>45689</v>
      </c>
      <c r="C4570" s="2" t="s">
        <v>1</v>
      </c>
      <c r="D4570" s="2" t="s">
        <v>1503</v>
      </c>
      <c r="E4570" s="2" t="s">
        <v>143</v>
      </c>
      <c r="F4570" s="2" t="s">
        <v>2704</v>
      </c>
      <c r="G4570" s="5">
        <v>-5</v>
      </c>
      <c r="H4570" s="5">
        <v>38.799999999999997</v>
      </c>
      <c r="I4570" s="5">
        <v>-194</v>
      </c>
      <c r="J4570" s="5">
        <v>-1325.77</v>
      </c>
      <c r="K4570" s="5" t="str" cm="1">
        <f t="array" ref="K4570">_xlfn.LET(_xlpm.d,UPPER(TRIM(CLEAN(SUBSTITUTE(F4570,CHAR(160),"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71" spans="1:11" x14ac:dyDescent="0.25">
      <c r="B4571" s="21">
        <v>45695</v>
      </c>
      <c r="C4571" s="2" t="s">
        <v>1</v>
      </c>
      <c r="D4571" s="2" t="s">
        <v>875</v>
      </c>
      <c r="E4571" s="2" t="s">
        <v>143</v>
      </c>
      <c r="F4571" s="2" t="s">
        <v>2704</v>
      </c>
      <c r="G4571" s="5">
        <v>-3</v>
      </c>
      <c r="H4571" s="5">
        <v>38.799999999999997</v>
      </c>
      <c r="I4571" s="5">
        <v>-116.4</v>
      </c>
      <c r="J4571" s="5">
        <v>-1442.17</v>
      </c>
      <c r="K4571" s="5" t="str" cm="1">
        <f t="array" ref="K4571">_xlfn.LET(_xlpm.d,UPPER(TRIM(CLEAN(SUBSTITUTE(F4571,CHAR(160),"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72" spans="1:11" x14ac:dyDescent="0.25">
      <c r="B4572" s="21">
        <v>45723</v>
      </c>
      <c r="C4572" s="2" t="s">
        <v>1</v>
      </c>
      <c r="D4572" s="2" t="s">
        <v>908</v>
      </c>
      <c r="E4572" s="2" t="s">
        <v>143</v>
      </c>
      <c r="F4572" s="2" t="s">
        <v>2704</v>
      </c>
      <c r="G4572" s="5">
        <v>-10</v>
      </c>
      <c r="H4572" s="5">
        <v>38.799999999999997</v>
      </c>
      <c r="I4572" s="5">
        <v>-388</v>
      </c>
      <c r="J4572" s="5">
        <v>-1830.17</v>
      </c>
      <c r="K4572" s="5" t="str" cm="1">
        <f t="array" ref="K4572">_xlfn.LET(_xlpm.d,UPPER(TRIM(CLEAN(SUBSTITUTE(F4572,CHAR(160),"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73" spans="1:11" x14ac:dyDescent="0.25">
      <c r="B4573" s="21">
        <v>45792</v>
      </c>
      <c r="C4573" s="2" t="s">
        <v>1</v>
      </c>
      <c r="D4573" s="2" t="s">
        <v>1705</v>
      </c>
      <c r="E4573" s="2" t="s">
        <v>324</v>
      </c>
      <c r="F4573" s="2" t="s">
        <v>2704</v>
      </c>
      <c r="G4573" s="5">
        <v>-1</v>
      </c>
      <c r="H4573" s="5">
        <v>40.99</v>
      </c>
      <c r="I4573" s="5">
        <v>-40.99</v>
      </c>
      <c r="J4573" s="5">
        <v>-1871.16</v>
      </c>
      <c r="K4573" s="5" t="str" cm="1">
        <f t="array" ref="K4573">_xlfn.LET(_xlpm.d,UPPER(TRIM(CLEAN(SUBSTITUTE(F4573,CHAR(160),"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74" spans="1:11" x14ac:dyDescent="0.25">
      <c r="B4574" s="21">
        <v>45806</v>
      </c>
      <c r="C4574" s="2" t="s">
        <v>1</v>
      </c>
      <c r="D4574" s="2" t="s">
        <v>1009</v>
      </c>
      <c r="E4574" s="2" t="s">
        <v>324</v>
      </c>
      <c r="F4574" s="2" t="s">
        <v>2704</v>
      </c>
      <c r="G4574" s="5">
        <v>-1</v>
      </c>
      <c r="H4574" s="5">
        <v>40.99</v>
      </c>
      <c r="I4574" s="5">
        <v>-40.99</v>
      </c>
      <c r="J4574" s="5">
        <v>-1912.15</v>
      </c>
      <c r="K4574" s="5" t="str" cm="1">
        <f t="array" ref="K4574">_xlfn.LET(_xlpm.d,UPPER(TRIM(CLEAN(SUBSTITUTE(F4574,CHAR(160),"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75" spans="1:11" x14ac:dyDescent="0.25">
      <c r="B4575" s="21">
        <v>45826</v>
      </c>
      <c r="C4575" s="2" t="s">
        <v>1</v>
      </c>
      <c r="D4575" s="2" t="s">
        <v>2705</v>
      </c>
      <c r="E4575" s="2" t="s">
        <v>321</v>
      </c>
      <c r="F4575" s="2" t="s">
        <v>2704</v>
      </c>
      <c r="G4575" s="5">
        <v>-2</v>
      </c>
      <c r="H4575" s="5">
        <v>41.5</v>
      </c>
      <c r="I4575" s="5">
        <v>-83</v>
      </c>
      <c r="J4575" s="5">
        <v>-1995.15</v>
      </c>
      <c r="K4575" s="5" t="str" cm="1">
        <f t="array" ref="K4575">_xlfn.LET(_xlpm.d,UPPER(TRIM(CLEAN(SUBSTITUTE(F4575,CHAR(160),"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76" spans="1:11" x14ac:dyDescent="0.25">
      <c r="B4576" s="21">
        <v>45876</v>
      </c>
      <c r="C4576" s="2" t="s">
        <v>1</v>
      </c>
      <c r="D4576" s="2" t="s">
        <v>2706</v>
      </c>
      <c r="E4576" s="2" t="s">
        <v>1384</v>
      </c>
      <c r="F4576" s="2" t="s">
        <v>2704</v>
      </c>
      <c r="G4576" s="5">
        <v>-17</v>
      </c>
      <c r="H4576" s="5">
        <v>41.25</v>
      </c>
      <c r="I4576" s="5">
        <v>-701.25</v>
      </c>
      <c r="J4576" s="5">
        <v>-2696.4</v>
      </c>
      <c r="K4576" s="5" t="str" cm="1">
        <f t="array" ref="K4576">_xlfn.LET(_xlpm.d,UPPER(TRIM(CLEAN(SUBSTITUTE(F4576,CHAR(160),"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77" spans="1:11" x14ac:dyDescent="0.25">
      <c r="B4577" s="21">
        <v>45884</v>
      </c>
      <c r="C4577" s="2" t="s">
        <v>1</v>
      </c>
      <c r="D4577" s="2" t="s">
        <v>1071</v>
      </c>
      <c r="E4577" s="2" t="s">
        <v>143</v>
      </c>
      <c r="F4577" s="2" t="s">
        <v>2704</v>
      </c>
      <c r="G4577" s="5">
        <v>-5</v>
      </c>
      <c r="H4577" s="5">
        <v>38.799999999999997</v>
      </c>
      <c r="I4577" s="5">
        <v>-194</v>
      </c>
      <c r="J4577" s="5">
        <v>-2890.4</v>
      </c>
      <c r="K4577" s="5" t="str" cm="1">
        <f t="array" ref="K4577">_xlfn.LET(_xlpm.d,UPPER(TRIM(CLEAN(SUBSTITUTE(F4577,CHAR(160),"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78" spans="1:11" x14ac:dyDescent="0.25">
      <c r="B4578" s="21">
        <v>45940</v>
      </c>
      <c r="C4578" s="2" t="s">
        <v>1</v>
      </c>
      <c r="D4578" s="2" t="s">
        <v>319</v>
      </c>
      <c r="E4578" s="2" t="s">
        <v>143</v>
      </c>
      <c r="F4578" s="2" t="s">
        <v>2704</v>
      </c>
      <c r="G4578" s="5">
        <v>-3</v>
      </c>
      <c r="H4578" s="5">
        <v>38.799999999999997</v>
      </c>
      <c r="I4578" s="5">
        <v>-116.4</v>
      </c>
      <c r="J4578" s="5">
        <v>-3006.8</v>
      </c>
      <c r="K4578" s="5" t="str" cm="1">
        <f t="array" ref="K4578">_xlfn.LET(_xlpm.d,UPPER(TRIM(CLEAN(SUBSTITUTE(F4578,CHAR(160),"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79" spans="1:11" x14ac:dyDescent="0.25">
      <c r="B4579" s="21">
        <v>45946</v>
      </c>
      <c r="C4579" s="2" t="s">
        <v>1</v>
      </c>
      <c r="D4579" s="2" t="s">
        <v>1963</v>
      </c>
      <c r="E4579" s="2" t="s">
        <v>324</v>
      </c>
      <c r="F4579" s="2" t="s">
        <v>2704</v>
      </c>
      <c r="G4579" s="5">
        <v>-3</v>
      </c>
      <c r="H4579" s="5">
        <v>21.2</v>
      </c>
      <c r="I4579" s="5">
        <v>-63.6</v>
      </c>
      <c r="J4579" s="5">
        <v>-3070.4</v>
      </c>
      <c r="K4579" s="5" t="str" cm="1">
        <f t="array" ref="K4579">_xlfn.LET(_xlpm.d,UPPER(TRIM(CLEAN(SUBSTITUTE(F4579,CHAR(160),"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80" spans="1:11" x14ac:dyDescent="0.25">
      <c r="B4580" s="21">
        <v>45954</v>
      </c>
      <c r="C4580" s="2" t="s">
        <v>1</v>
      </c>
      <c r="D4580" s="2" t="s">
        <v>2364</v>
      </c>
      <c r="E4580" s="2" t="s">
        <v>321</v>
      </c>
      <c r="F4580" s="2" t="s">
        <v>2704</v>
      </c>
      <c r="G4580" s="5">
        <v>-1</v>
      </c>
      <c r="H4580" s="5">
        <v>40.99</v>
      </c>
      <c r="I4580" s="5">
        <v>-40.99</v>
      </c>
      <c r="J4580" s="5">
        <v>-3111.39</v>
      </c>
      <c r="K4580" s="5" t="str" cm="1">
        <f t="array" ref="K4580">_xlfn.LET(_xlpm.d,UPPER(TRIM(CLEAN(SUBSTITUTE(F4580,CHAR(160),"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81" spans="1:11" x14ac:dyDescent="0.25">
      <c r="B4581" s="21">
        <v>45961</v>
      </c>
      <c r="C4581" s="2" t="s">
        <v>1</v>
      </c>
      <c r="D4581" s="2" t="s">
        <v>1157</v>
      </c>
      <c r="E4581" s="2" t="s">
        <v>143</v>
      </c>
      <c r="F4581" s="2" t="s">
        <v>2704</v>
      </c>
      <c r="G4581" s="5">
        <v>-5</v>
      </c>
      <c r="H4581" s="5">
        <v>38.799999999999997</v>
      </c>
      <c r="I4581" s="5">
        <v>-194</v>
      </c>
      <c r="J4581" s="5">
        <v>-3305.39</v>
      </c>
      <c r="K4581" s="5" t="str" cm="1">
        <f t="array" ref="K4581">_xlfn.LET(_xlpm.d,UPPER(TRIM(CLEAN(SUBSTITUTE(F4581,CHAR(160),"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82" spans="1:11" x14ac:dyDescent="0.25">
      <c r="B4582" s="21">
        <v>45968</v>
      </c>
      <c r="C4582" s="2" t="s">
        <v>1</v>
      </c>
      <c r="D4582" s="2" t="s">
        <v>2707</v>
      </c>
      <c r="E4582" s="2" t="s">
        <v>321</v>
      </c>
      <c r="F4582" s="2" t="s">
        <v>2704</v>
      </c>
      <c r="G4582" s="5">
        <v>-3</v>
      </c>
      <c r="H4582" s="5">
        <v>40.99</v>
      </c>
      <c r="I4582" s="5">
        <v>-122.97</v>
      </c>
      <c r="J4582" s="5">
        <v>-3428.3599999999997</v>
      </c>
      <c r="K4582" s="5" t="str" cm="1">
        <f t="array" ref="K4582">_xlfn.LET(_xlpm.d,UPPER(TRIM(CLEAN(SUBSTITUTE(F4582,CHAR(160),"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83" spans="1:11" x14ac:dyDescent="0.25">
      <c r="A4583" s="11" t="s">
        <v>2708</v>
      </c>
      <c r="G4583" s="6">
        <v>-88</v>
      </c>
      <c r="I4583" s="7">
        <f>I4566+I4567+I4568+I4569+I4570+I4571+I4572+I4573+I4574+I4575+I4576+I4577+I4578+I4579+I4580+I4581+I4582</f>
        <v>-3428.3599999999997</v>
      </c>
      <c r="K4583" s="5" t="str" cm="1">
        <f t="array" ref="K4583">_xlfn.LET(_xlpm.d,UPPER(TRIM(CLEAN(SUBSTITUTE(F4583,CHAR(160),"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584" spans="1:11" x14ac:dyDescent="0.25">
      <c r="A4584" s="10" t="s">
        <v>2514</v>
      </c>
      <c r="K4584" s="5" t="str" cm="1">
        <f t="array" ref="K4584">_xlfn.LET(_xlpm.d,UPPER(TRIM(CLEAN(SUBSTITUTE(F4584,CHAR(160),"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585" spans="1:11" x14ac:dyDescent="0.25">
      <c r="B4585" s="21">
        <v>45702</v>
      </c>
      <c r="C4585" s="2" t="s">
        <v>1</v>
      </c>
      <c r="D4585" s="2" t="s">
        <v>294</v>
      </c>
      <c r="E4585" s="2" t="s">
        <v>143</v>
      </c>
      <c r="F4585" s="2" t="s">
        <v>2514</v>
      </c>
      <c r="G4585" s="5">
        <v>-1</v>
      </c>
      <c r="H4585" s="5">
        <v>38.799999999999997</v>
      </c>
      <c r="I4585" s="5">
        <v>-38.799999999999997</v>
      </c>
      <c r="J4585" s="5">
        <v>-38.799999999999997</v>
      </c>
      <c r="K4585" s="5" t="str" cm="1">
        <f t="array" ref="K4585">_xlfn.LET(_xlpm.d,UPPER(TRIM(CLEAN(SUBSTITUTE(F4585,CHAR(160),"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86" spans="1:11" x14ac:dyDescent="0.25">
      <c r="B4586" s="21">
        <v>45930</v>
      </c>
      <c r="C4586" s="2" t="s">
        <v>1</v>
      </c>
      <c r="D4586" s="2" t="s">
        <v>1932</v>
      </c>
      <c r="E4586" s="2" t="s">
        <v>321</v>
      </c>
      <c r="F4586" s="2" t="s">
        <v>2709</v>
      </c>
      <c r="G4586" s="5">
        <v>-1</v>
      </c>
      <c r="H4586" s="5">
        <v>40.99</v>
      </c>
      <c r="I4586" s="5">
        <v>-40.99</v>
      </c>
      <c r="J4586" s="5">
        <v>-79.789999999999992</v>
      </c>
      <c r="K4586" s="5" t="str" cm="1">
        <f t="array" ref="K4586">_xlfn.LET(_xlpm.d,UPPER(TRIM(CLEAN(SUBSTITUTE(F4586,CHAR(160),"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87" spans="1:11" x14ac:dyDescent="0.25">
      <c r="B4587" s="21">
        <v>45954</v>
      </c>
      <c r="C4587" s="2" t="s">
        <v>1</v>
      </c>
      <c r="D4587" s="2" t="s">
        <v>2365</v>
      </c>
      <c r="E4587" s="2" t="s">
        <v>143</v>
      </c>
      <c r="F4587" s="2" t="s">
        <v>2514</v>
      </c>
      <c r="G4587" s="5">
        <v>-1</v>
      </c>
      <c r="H4587" s="5">
        <v>38.799999999999997</v>
      </c>
      <c r="I4587" s="5">
        <v>-38.799999999999997</v>
      </c>
      <c r="J4587" s="5">
        <v>-118.58999999999999</v>
      </c>
      <c r="K4587" s="5" t="str" cm="1">
        <f t="array" ref="K4587">_xlfn.LET(_xlpm.d,UPPER(TRIM(CLEAN(SUBSTITUTE(F4587,CHAR(160),"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88" spans="1:11" x14ac:dyDescent="0.25">
      <c r="B4588" s="21">
        <v>45988</v>
      </c>
      <c r="C4588" s="2" t="s">
        <v>1</v>
      </c>
      <c r="D4588" s="2" t="s">
        <v>2050</v>
      </c>
      <c r="E4588" s="2" t="s">
        <v>324</v>
      </c>
      <c r="F4588" s="2" t="s">
        <v>2514</v>
      </c>
      <c r="G4588" s="5">
        <v>-13</v>
      </c>
      <c r="H4588" s="5">
        <v>40.99</v>
      </c>
      <c r="I4588" s="5">
        <v>-532.87</v>
      </c>
      <c r="J4588" s="5">
        <v>-651.46</v>
      </c>
      <c r="K4588" s="5" t="str" cm="1">
        <f t="array" ref="K4588">_xlfn.LET(_xlpm.d,UPPER(TRIM(CLEAN(SUBSTITUTE(F4588,CHAR(160),"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89" spans="1:11" x14ac:dyDescent="0.25">
      <c r="B4589" s="21">
        <v>45989</v>
      </c>
      <c r="C4589" s="2" t="s">
        <v>1</v>
      </c>
      <c r="D4589" s="2" t="s">
        <v>1387</v>
      </c>
      <c r="E4589" s="2" t="s">
        <v>321</v>
      </c>
      <c r="F4589" s="2" t="s">
        <v>2514</v>
      </c>
      <c r="G4589" s="5">
        <v>-6</v>
      </c>
      <c r="H4589" s="5">
        <v>40.99</v>
      </c>
      <c r="I4589" s="5">
        <v>-245.94</v>
      </c>
      <c r="J4589" s="5">
        <v>-897.40000000000009</v>
      </c>
      <c r="K4589" s="5" t="str" cm="1">
        <f t="array" ref="K4589">_xlfn.LET(_xlpm.d,UPPER(TRIM(CLEAN(SUBSTITUTE(F4589,CHAR(160),"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90" spans="1:11" x14ac:dyDescent="0.25">
      <c r="B4590" s="21">
        <v>45989</v>
      </c>
      <c r="C4590" s="2" t="s">
        <v>1</v>
      </c>
      <c r="D4590" s="2" t="s">
        <v>327</v>
      </c>
      <c r="E4590" s="2" t="s">
        <v>143</v>
      </c>
      <c r="F4590" s="2" t="s">
        <v>2514</v>
      </c>
      <c r="G4590" s="5">
        <v>-5</v>
      </c>
      <c r="H4590" s="5">
        <v>38.799999999999997</v>
      </c>
      <c r="I4590" s="5">
        <v>-194</v>
      </c>
      <c r="J4590" s="5">
        <v>-1091.4000000000001</v>
      </c>
      <c r="K4590" s="5" t="str" cm="1">
        <f t="array" ref="K4590">_xlfn.LET(_xlpm.d,UPPER(TRIM(CLEAN(SUBSTITUTE(F4590,CHAR(160),"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91" spans="1:11" x14ac:dyDescent="0.25">
      <c r="B4591" s="21">
        <v>45996</v>
      </c>
      <c r="C4591" s="2" t="s">
        <v>1</v>
      </c>
      <c r="D4591" s="2" t="s">
        <v>1193</v>
      </c>
      <c r="E4591" s="2" t="s">
        <v>143</v>
      </c>
      <c r="F4591" s="2" t="s">
        <v>2514</v>
      </c>
      <c r="G4591" s="5">
        <v>-12</v>
      </c>
      <c r="H4591" s="5">
        <v>38.799999999999997</v>
      </c>
      <c r="I4591" s="5">
        <v>-465.6</v>
      </c>
      <c r="J4591" s="5">
        <v>-1557</v>
      </c>
      <c r="K4591" s="5" t="str" cm="1">
        <f t="array" ref="K4591">_xlfn.LET(_xlpm.d,UPPER(TRIM(CLEAN(SUBSTITUTE(F4591,CHAR(160),"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92" spans="1:11" x14ac:dyDescent="0.25">
      <c r="B4592" s="21">
        <v>46002</v>
      </c>
      <c r="C4592" s="2" t="s">
        <v>1</v>
      </c>
      <c r="D4592" s="2" t="s">
        <v>2348</v>
      </c>
      <c r="E4592" s="2" t="s">
        <v>321</v>
      </c>
      <c r="F4592" s="2" t="s">
        <v>2514</v>
      </c>
      <c r="G4592" s="5">
        <v>-1</v>
      </c>
      <c r="H4592" s="5">
        <v>40.99</v>
      </c>
      <c r="I4592" s="5">
        <v>-40.99</v>
      </c>
      <c r="J4592" s="5">
        <v>-1597.99</v>
      </c>
      <c r="K4592" s="5" t="str" cm="1">
        <f t="array" ref="K4592">_xlfn.LET(_xlpm.d,UPPER(TRIM(CLEAN(SUBSTITUTE(F4592,CHAR(160),"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593" spans="1:11" x14ac:dyDescent="0.25">
      <c r="A4593" s="11" t="s">
        <v>2710</v>
      </c>
      <c r="G4593" s="6">
        <v>-40</v>
      </c>
      <c r="I4593" s="7">
        <f>I4585+I4586+I4587+I4588+I4589+I4590+I4591+I4592</f>
        <v>-1597.99</v>
      </c>
      <c r="K4593" s="5" t="str" cm="1">
        <f t="array" ref="K4593">_xlfn.LET(_xlpm.d,UPPER(TRIM(CLEAN(SUBSTITUTE(F4593,CHAR(160),"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594" spans="1:11" x14ac:dyDescent="0.25">
      <c r="A4594" s="10" t="s">
        <v>2531</v>
      </c>
      <c r="K4594" s="5" t="str" cm="1">
        <f t="array" ref="K4594">_xlfn.LET(_xlpm.d,UPPER(TRIM(CLEAN(SUBSTITUTE(F4594,CHAR(160),"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595" spans="1:11" x14ac:dyDescent="0.25">
      <c r="B4595" s="21">
        <v>45665</v>
      </c>
      <c r="C4595" s="2" t="s">
        <v>1</v>
      </c>
      <c r="D4595" s="2" t="s">
        <v>2711</v>
      </c>
      <c r="E4595" s="2" t="s">
        <v>40</v>
      </c>
      <c r="F4595" s="2" t="s">
        <v>2712</v>
      </c>
      <c r="G4595" s="5">
        <v>-10</v>
      </c>
      <c r="H4595" s="5">
        <v>41.5</v>
      </c>
      <c r="I4595" s="5">
        <v>-415</v>
      </c>
      <c r="J4595" s="5">
        <v>-415</v>
      </c>
      <c r="K4595" s="5" t="str" cm="1">
        <f t="array" ref="K4595">_xlfn.LET(_xlpm.d,UPPER(TRIM(CLEAN(SUBSTITUTE(F4595,CHAR(160),"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596" spans="1:11" x14ac:dyDescent="0.25">
      <c r="B4596" s="21">
        <v>45672</v>
      </c>
      <c r="C4596" s="2" t="s">
        <v>1</v>
      </c>
      <c r="D4596" s="2" t="s">
        <v>1439</v>
      </c>
      <c r="E4596" s="2" t="s">
        <v>97</v>
      </c>
      <c r="F4596" s="2" t="s">
        <v>2712</v>
      </c>
      <c r="G4596" s="5">
        <v>-2</v>
      </c>
      <c r="H4596" s="5">
        <v>41.5</v>
      </c>
      <c r="I4596" s="5">
        <v>-83</v>
      </c>
      <c r="J4596" s="5">
        <v>-498</v>
      </c>
      <c r="K4596" s="5" t="str" cm="1">
        <f t="array" ref="K4596">_xlfn.LET(_xlpm.d,UPPER(TRIM(CLEAN(SUBSTITUTE(F4596,CHAR(160),"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597" spans="1:11" x14ac:dyDescent="0.25">
      <c r="B4597" s="21">
        <v>45680</v>
      </c>
      <c r="C4597" s="2" t="s">
        <v>1</v>
      </c>
      <c r="D4597" s="2" t="s">
        <v>786</v>
      </c>
      <c r="E4597" s="2" t="s">
        <v>141</v>
      </c>
      <c r="F4597" s="2" t="s">
        <v>2712</v>
      </c>
      <c r="G4597" s="5">
        <v>-2</v>
      </c>
      <c r="H4597" s="5">
        <v>41.5</v>
      </c>
      <c r="I4597" s="5">
        <v>-83</v>
      </c>
      <c r="J4597" s="5">
        <v>-581</v>
      </c>
      <c r="K4597" s="5" t="str" cm="1">
        <f t="array" ref="K4597">_xlfn.LET(_xlpm.d,UPPER(TRIM(CLEAN(SUBSTITUTE(F4597,CHAR(160),"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598" spans="1:11" x14ac:dyDescent="0.25">
      <c r="B4598" s="21">
        <v>45686</v>
      </c>
      <c r="C4598" s="2" t="s">
        <v>1</v>
      </c>
      <c r="D4598" s="2" t="s">
        <v>1327</v>
      </c>
      <c r="E4598" s="2" t="s">
        <v>129</v>
      </c>
      <c r="F4598" s="2" t="s">
        <v>2712</v>
      </c>
      <c r="G4598" s="5">
        <v>-2</v>
      </c>
      <c r="H4598" s="5">
        <v>41.5</v>
      </c>
      <c r="I4598" s="5">
        <v>-83</v>
      </c>
      <c r="J4598" s="5">
        <v>-664</v>
      </c>
      <c r="K4598" s="5" t="str" cm="1">
        <f t="array" ref="K4598">_xlfn.LET(_xlpm.d,UPPER(TRIM(CLEAN(SUBSTITUTE(F4598,CHAR(160),"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599" spans="1:11" x14ac:dyDescent="0.25">
      <c r="B4599" s="21">
        <v>45688</v>
      </c>
      <c r="C4599" s="2" t="s">
        <v>1</v>
      </c>
      <c r="D4599" s="2" t="s">
        <v>1501</v>
      </c>
      <c r="E4599" s="2" t="s">
        <v>76</v>
      </c>
      <c r="F4599" s="2" t="s">
        <v>2712</v>
      </c>
      <c r="G4599" s="5">
        <v>-2</v>
      </c>
      <c r="H4599" s="5">
        <v>41.5</v>
      </c>
      <c r="I4599" s="5">
        <v>-83</v>
      </c>
      <c r="J4599" s="5">
        <v>-747</v>
      </c>
      <c r="K4599" s="5" t="str" cm="1">
        <f t="array" ref="K4599">_xlfn.LET(_xlpm.d,UPPER(TRIM(CLEAN(SUBSTITUTE(F4599,CHAR(160),"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00" spans="1:11" x14ac:dyDescent="0.25">
      <c r="B4600" s="21">
        <v>45692</v>
      </c>
      <c r="C4600" s="2" t="s">
        <v>1</v>
      </c>
      <c r="D4600" s="2" t="s">
        <v>1508</v>
      </c>
      <c r="E4600" s="2" t="s">
        <v>86</v>
      </c>
      <c r="F4600" s="2" t="s">
        <v>2713</v>
      </c>
      <c r="G4600" s="5">
        <v>-28</v>
      </c>
      <c r="H4600" s="5">
        <v>41.5</v>
      </c>
      <c r="I4600" s="5">
        <v>-1162</v>
      </c>
      <c r="J4600" s="5">
        <v>-1909</v>
      </c>
      <c r="K4600" s="5" t="str" cm="1">
        <f t="array" ref="K4600">_xlfn.LET(_xlpm.d,UPPER(TRIM(CLEAN(SUBSTITUTE(F4600,CHAR(160),"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01" spans="1:11" x14ac:dyDescent="0.25">
      <c r="B4601" s="21">
        <v>45701</v>
      </c>
      <c r="C4601" s="2" t="s">
        <v>1</v>
      </c>
      <c r="D4601" s="2" t="s">
        <v>613</v>
      </c>
      <c r="E4601" s="2" t="s">
        <v>433</v>
      </c>
      <c r="F4601" s="2" t="s">
        <v>2712</v>
      </c>
      <c r="G4601" s="5">
        <v>-2</v>
      </c>
      <c r="H4601" s="5">
        <v>41.5</v>
      </c>
      <c r="I4601" s="5">
        <v>-83</v>
      </c>
      <c r="J4601" s="5">
        <v>-1992</v>
      </c>
      <c r="K4601" s="5" t="str" cm="1">
        <f t="array" ref="K4601">_xlfn.LET(_xlpm.d,UPPER(TRIM(CLEAN(SUBSTITUTE(F4601,CHAR(160),"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02" spans="1:11" x14ac:dyDescent="0.25">
      <c r="B4602" s="21">
        <v>45716</v>
      </c>
      <c r="C4602" s="2" t="s">
        <v>1</v>
      </c>
      <c r="D4602" s="2" t="s">
        <v>1570</v>
      </c>
      <c r="E4602" s="2" t="s">
        <v>24</v>
      </c>
      <c r="F4602" s="2" t="s">
        <v>2712</v>
      </c>
      <c r="G4602" s="5">
        <v>-6</v>
      </c>
      <c r="H4602" s="5">
        <v>41.5</v>
      </c>
      <c r="I4602" s="5">
        <v>-249</v>
      </c>
      <c r="J4602" s="5">
        <v>-2241</v>
      </c>
      <c r="K4602" s="5" t="str" cm="1">
        <f t="array" ref="K4602">_xlfn.LET(_xlpm.d,UPPER(TRIM(CLEAN(SUBSTITUTE(F4602,CHAR(160),"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03" spans="1:11" x14ac:dyDescent="0.25">
      <c r="B4603" s="21">
        <v>45719</v>
      </c>
      <c r="C4603" s="2" t="s">
        <v>1</v>
      </c>
      <c r="D4603" s="2" t="s">
        <v>2570</v>
      </c>
      <c r="E4603" s="2" t="s">
        <v>324</v>
      </c>
      <c r="F4603" s="2" t="s">
        <v>2531</v>
      </c>
      <c r="G4603" s="5">
        <v>-1</v>
      </c>
      <c r="H4603" s="5">
        <v>40.99</v>
      </c>
      <c r="I4603" s="5">
        <v>-40.99</v>
      </c>
      <c r="J4603" s="5">
        <v>-2281.9899999999998</v>
      </c>
      <c r="K4603" s="5" t="str" cm="1">
        <f t="array" ref="K4603">_xlfn.LET(_xlpm.d,UPPER(TRIM(CLEAN(SUBSTITUTE(F4603,CHAR(160),"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04" spans="1:11" x14ac:dyDescent="0.25">
      <c r="B4604" s="21">
        <v>45721</v>
      </c>
      <c r="C4604" s="2" t="s">
        <v>1</v>
      </c>
      <c r="D4604" s="2" t="s">
        <v>353</v>
      </c>
      <c r="E4604" s="2" t="s">
        <v>129</v>
      </c>
      <c r="F4604" s="2" t="s">
        <v>2712</v>
      </c>
      <c r="G4604" s="5">
        <v>-2</v>
      </c>
      <c r="H4604" s="5">
        <v>41.5</v>
      </c>
      <c r="I4604" s="5">
        <v>-83</v>
      </c>
      <c r="J4604" s="5">
        <v>-2364.9899999999998</v>
      </c>
      <c r="K4604" s="5" t="str" cm="1">
        <f t="array" ref="K4604">_xlfn.LET(_xlpm.d,UPPER(TRIM(CLEAN(SUBSTITUTE(F4604,CHAR(160),"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05" spans="1:11" x14ac:dyDescent="0.25">
      <c r="B4605" s="21">
        <v>45730</v>
      </c>
      <c r="C4605" s="2" t="s">
        <v>1</v>
      </c>
      <c r="D4605" s="2" t="s">
        <v>1596</v>
      </c>
      <c r="E4605" s="2" t="s">
        <v>24</v>
      </c>
      <c r="F4605" s="2" t="s">
        <v>2712</v>
      </c>
      <c r="G4605" s="5">
        <v>-2</v>
      </c>
      <c r="H4605" s="5">
        <v>41.5</v>
      </c>
      <c r="I4605" s="5">
        <v>-83</v>
      </c>
      <c r="J4605" s="5">
        <v>-2447.9899999999998</v>
      </c>
      <c r="K4605" s="5" t="str" cm="1">
        <f t="array" ref="K4605">_xlfn.LET(_xlpm.d,UPPER(TRIM(CLEAN(SUBSTITUTE(F4605,CHAR(160),"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06" spans="1:11" x14ac:dyDescent="0.25">
      <c r="B4606" s="21">
        <v>45748</v>
      </c>
      <c r="C4606" s="2" t="s">
        <v>1</v>
      </c>
      <c r="D4606" s="2" t="s">
        <v>1634</v>
      </c>
      <c r="E4606" s="2" t="s">
        <v>32</v>
      </c>
      <c r="F4606" s="2" t="s">
        <v>2712</v>
      </c>
      <c r="G4606" s="5">
        <v>-7</v>
      </c>
      <c r="H4606" s="5">
        <v>41.5</v>
      </c>
      <c r="I4606" s="5">
        <v>-290.5</v>
      </c>
      <c r="J4606" s="5">
        <v>-2738.49</v>
      </c>
      <c r="K4606" s="5" t="str" cm="1">
        <f t="array" ref="K4606">_xlfn.LET(_xlpm.d,UPPER(TRIM(CLEAN(SUBSTITUTE(F4606,CHAR(160),"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07" spans="1:11" x14ac:dyDescent="0.25">
      <c r="B4607" s="21">
        <v>45757</v>
      </c>
      <c r="C4607" s="2" t="s">
        <v>1</v>
      </c>
      <c r="D4607" s="2" t="s">
        <v>947</v>
      </c>
      <c r="E4607" s="2" t="s">
        <v>19</v>
      </c>
      <c r="F4607" s="2" t="s">
        <v>2531</v>
      </c>
      <c r="G4607" s="5">
        <v>-4</v>
      </c>
      <c r="H4607" s="5">
        <v>41.5</v>
      </c>
      <c r="I4607" s="5">
        <v>-166</v>
      </c>
      <c r="J4607" s="5">
        <v>-2904.49</v>
      </c>
      <c r="K4607" s="5" t="str" cm="1">
        <f t="array" ref="K4607">_xlfn.LET(_xlpm.d,UPPER(TRIM(CLEAN(SUBSTITUTE(F4607,CHAR(160),"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08" spans="1:11" x14ac:dyDescent="0.25">
      <c r="B4608" s="21">
        <v>45758</v>
      </c>
      <c r="C4608" s="2" t="s">
        <v>1</v>
      </c>
      <c r="D4608" s="2" t="s">
        <v>386</v>
      </c>
      <c r="E4608" s="2" t="s">
        <v>24</v>
      </c>
      <c r="F4608" s="2" t="s">
        <v>2712</v>
      </c>
      <c r="G4608" s="5">
        <v>-33</v>
      </c>
      <c r="H4608" s="5">
        <v>41.5</v>
      </c>
      <c r="I4608" s="5">
        <v>-1369.5</v>
      </c>
      <c r="J4608" s="5">
        <v>-4273.99</v>
      </c>
      <c r="K4608" s="5" t="str" cm="1">
        <f t="array" ref="K4608">_xlfn.LET(_xlpm.d,UPPER(TRIM(CLEAN(SUBSTITUTE(F4608,CHAR(160),"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09" spans="2:11" x14ac:dyDescent="0.25">
      <c r="B4609" s="21">
        <v>45776</v>
      </c>
      <c r="C4609" s="2" t="s">
        <v>1</v>
      </c>
      <c r="D4609" s="2" t="s">
        <v>2714</v>
      </c>
      <c r="E4609" s="2" t="s">
        <v>465</v>
      </c>
      <c r="F4609" s="2" t="s">
        <v>2531</v>
      </c>
      <c r="G4609" s="5">
        <v>-16</v>
      </c>
      <c r="H4609" s="5">
        <v>41.5</v>
      </c>
      <c r="I4609" s="5">
        <v>-664</v>
      </c>
      <c r="J4609" s="5">
        <v>-4937.99</v>
      </c>
      <c r="K4609" s="5" t="str" cm="1">
        <f t="array" ref="K4609">_xlfn.LET(_xlpm.d,UPPER(TRIM(CLEAN(SUBSTITUTE(F4609,CHAR(160),"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10" spans="2:11" x14ac:dyDescent="0.25">
      <c r="B4610" s="21">
        <v>45777</v>
      </c>
      <c r="C4610" s="2" t="s">
        <v>1</v>
      </c>
      <c r="D4610" s="2" t="s">
        <v>2715</v>
      </c>
      <c r="E4610" s="2" t="s">
        <v>403</v>
      </c>
      <c r="F4610" s="2" t="s">
        <v>2712</v>
      </c>
      <c r="G4610" s="5">
        <v>-2</v>
      </c>
      <c r="H4610" s="5">
        <v>41.5</v>
      </c>
      <c r="I4610" s="5">
        <v>-83</v>
      </c>
      <c r="J4610" s="5">
        <v>-5020.99</v>
      </c>
      <c r="K4610" s="5" t="str" cm="1">
        <f t="array" ref="K4610">_xlfn.LET(_xlpm.d,UPPER(TRIM(CLEAN(SUBSTITUTE(F4610,CHAR(160),"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11" spans="2:11" x14ac:dyDescent="0.25">
      <c r="B4611" s="21">
        <v>45777</v>
      </c>
      <c r="C4611" s="2" t="s">
        <v>1</v>
      </c>
      <c r="D4611" s="2" t="s">
        <v>398</v>
      </c>
      <c r="E4611" s="2" t="s">
        <v>35</v>
      </c>
      <c r="F4611" s="2" t="s">
        <v>2712</v>
      </c>
      <c r="G4611" s="5">
        <v>-42</v>
      </c>
      <c r="H4611" s="5">
        <v>41.5</v>
      </c>
      <c r="I4611" s="5">
        <v>-1743</v>
      </c>
      <c r="J4611" s="5">
        <v>-6763.99</v>
      </c>
      <c r="K4611" s="5" t="str" cm="1">
        <f t="array" ref="K4611">_xlfn.LET(_xlpm.d,UPPER(TRIM(CLEAN(SUBSTITUTE(F4611,CHAR(160),"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12" spans="2:11" x14ac:dyDescent="0.25">
      <c r="B4612" s="21">
        <v>45785</v>
      </c>
      <c r="C4612" s="2" t="s">
        <v>1</v>
      </c>
      <c r="D4612" s="2" t="s">
        <v>1333</v>
      </c>
      <c r="E4612" s="2" t="s">
        <v>19</v>
      </c>
      <c r="F4612" s="2" t="s">
        <v>2712</v>
      </c>
      <c r="G4612" s="5">
        <v>-3</v>
      </c>
      <c r="H4612" s="5">
        <v>41.5</v>
      </c>
      <c r="I4612" s="5">
        <v>-124.5</v>
      </c>
      <c r="J4612" s="5">
        <v>-6888.49</v>
      </c>
      <c r="K4612" s="5" t="str" cm="1">
        <f t="array" ref="K4612">_xlfn.LET(_xlpm.d,UPPER(TRIM(CLEAN(SUBSTITUTE(F4612,CHAR(160),"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13" spans="2:11" x14ac:dyDescent="0.25">
      <c r="B4613" s="21">
        <v>45786</v>
      </c>
      <c r="C4613" s="2" t="s">
        <v>1</v>
      </c>
      <c r="D4613" s="2" t="s">
        <v>408</v>
      </c>
      <c r="E4613" s="2" t="s">
        <v>24</v>
      </c>
      <c r="F4613" s="2" t="s">
        <v>2712</v>
      </c>
      <c r="G4613" s="5">
        <v>-2</v>
      </c>
      <c r="H4613" s="5">
        <v>41.5</v>
      </c>
      <c r="I4613" s="5">
        <v>-83</v>
      </c>
      <c r="J4613" s="5">
        <v>-6971.49</v>
      </c>
      <c r="K4613" s="5" t="str" cm="1">
        <f t="array" ref="K4613">_xlfn.LET(_xlpm.d,UPPER(TRIM(CLEAN(SUBSTITUTE(F4613,CHAR(160),"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14" spans="2:11" x14ac:dyDescent="0.25">
      <c r="B4614" s="21">
        <v>45786</v>
      </c>
      <c r="C4614" s="2" t="s">
        <v>1</v>
      </c>
      <c r="D4614" s="2" t="s">
        <v>409</v>
      </c>
      <c r="E4614" s="2" t="s">
        <v>24</v>
      </c>
      <c r="F4614" s="2" t="s">
        <v>2712</v>
      </c>
      <c r="G4614" s="5">
        <v>-2</v>
      </c>
      <c r="H4614" s="5">
        <v>41.5</v>
      </c>
      <c r="I4614" s="5">
        <v>-83</v>
      </c>
      <c r="J4614" s="5">
        <v>-7054.49</v>
      </c>
      <c r="K4614" s="5" t="str" cm="1">
        <f t="array" ref="K4614">_xlfn.LET(_xlpm.d,UPPER(TRIM(CLEAN(SUBSTITUTE(F4614,CHAR(160),"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15" spans="2:11" x14ac:dyDescent="0.25">
      <c r="B4615" s="21">
        <v>45789</v>
      </c>
      <c r="C4615" s="2" t="s">
        <v>1</v>
      </c>
      <c r="D4615" s="2" t="s">
        <v>1699</v>
      </c>
      <c r="E4615" s="2" t="s">
        <v>53</v>
      </c>
      <c r="F4615" s="2" t="s">
        <v>2712</v>
      </c>
      <c r="G4615" s="5">
        <v>-20</v>
      </c>
      <c r="H4615" s="5">
        <v>41.5</v>
      </c>
      <c r="I4615" s="5">
        <v>-830</v>
      </c>
      <c r="J4615" s="5">
        <v>-7884.49</v>
      </c>
      <c r="K4615" s="5" t="str" cm="1">
        <f t="array" ref="K4615">_xlfn.LET(_xlpm.d,UPPER(TRIM(CLEAN(SUBSTITUTE(F4615,CHAR(160),"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16" spans="2:11" x14ac:dyDescent="0.25">
      <c r="B4616" s="21">
        <v>45797</v>
      </c>
      <c r="C4616" s="2" t="s">
        <v>1</v>
      </c>
      <c r="D4616" s="2" t="s">
        <v>169</v>
      </c>
      <c r="E4616" s="2" t="s">
        <v>29</v>
      </c>
      <c r="F4616" s="2" t="s">
        <v>2712</v>
      </c>
      <c r="G4616" s="5">
        <v>-1</v>
      </c>
      <c r="H4616" s="5">
        <v>41.5</v>
      </c>
      <c r="I4616" s="5">
        <v>-41.5</v>
      </c>
      <c r="J4616" s="5">
        <v>-7925.99</v>
      </c>
      <c r="K4616" s="5" t="str" cm="1">
        <f t="array" ref="K4616">_xlfn.LET(_xlpm.d,UPPER(TRIM(CLEAN(SUBSTITUTE(F4616,CHAR(160),"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17" spans="2:11" x14ac:dyDescent="0.25">
      <c r="B4617" s="21">
        <v>45800</v>
      </c>
      <c r="C4617" s="2" t="s">
        <v>1</v>
      </c>
      <c r="D4617" s="2" t="s">
        <v>710</v>
      </c>
      <c r="E4617" s="2" t="s">
        <v>76</v>
      </c>
      <c r="F4617" s="2" t="s">
        <v>2712</v>
      </c>
      <c r="G4617" s="5">
        <v>-1</v>
      </c>
      <c r="H4617" s="5">
        <v>41.5</v>
      </c>
      <c r="I4617" s="5">
        <v>-41.5</v>
      </c>
      <c r="J4617" s="5">
        <v>-7967.49</v>
      </c>
      <c r="K4617" s="5" t="str" cm="1">
        <f t="array" ref="K4617">_xlfn.LET(_xlpm.d,UPPER(TRIM(CLEAN(SUBSTITUTE(F4617,CHAR(160),"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18" spans="2:11" x14ac:dyDescent="0.25">
      <c r="B4618" s="21">
        <v>45804</v>
      </c>
      <c r="C4618" s="2" t="s">
        <v>1</v>
      </c>
      <c r="D4618" s="2" t="s">
        <v>172</v>
      </c>
      <c r="E4618" s="2" t="s">
        <v>29</v>
      </c>
      <c r="F4618" s="2" t="s">
        <v>2712</v>
      </c>
      <c r="G4618" s="5">
        <v>-4</v>
      </c>
      <c r="H4618" s="5">
        <v>41.5</v>
      </c>
      <c r="I4618" s="5">
        <v>-166</v>
      </c>
      <c r="J4618" s="5">
        <v>-8133.49</v>
      </c>
      <c r="K4618" s="5" t="str" cm="1">
        <f t="array" ref="K4618">_xlfn.LET(_xlpm.d,UPPER(TRIM(CLEAN(SUBSTITUTE(F4618,CHAR(160),"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19" spans="2:11" x14ac:dyDescent="0.25">
      <c r="B4619" s="21">
        <v>45807</v>
      </c>
      <c r="C4619" s="2" t="s">
        <v>1</v>
      </c>
      <c r="D4619" s="2" t="s">
        <v>418</v>
      </c>
      <c r="E4619" s="2" t="s">
        <v>53</v>
      </c>
      <c r="F4619" s="2" t="s">
        <v>2712</v>
      </c>
      <c r="G4619" s="5">
        <v>-10</v>
      </c>
      <c r="H4619" s="5">
        <v>41.5</v>
      </c>
      <c r="I4619" s="5">
        <v>-415</v>
      </c>
      <c r="J4619" s="5">
        <v>-8548.49</v>
      </c>
      <c r="K4619" s="5" t="str" cm="1">
        <f t="array" ref="K4619">_xlfn.LET(_xlpm.d,UPPER(TRIM(CLEAN(SUBSTITUTE(F4619,CHAR(160),"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20" spans="2:11" x14ac:dyDescent="0.25">
      <c r="B4620" s="21">
        <v>45811</v>
      </c>
      <c r="C4620" s="2" t="s">
        <v>1</v>
      </c>
      <c r="D4620" s="2" t="s">
        <v>675</v>
      </c>
      <c r="E4620" s="2" t="s">
        <v>35</v>
      </c>
      <c r="F4620" s="2" t="s">
        <v>2712</v>
      </c>
      <c r="G4620" s="5">
        <v>-1</v>
      </c>
      <c r="H4620" s="5">
        <v>41.5</v>
      </c>
      <c r="I4620" s="5">
        <v>-41.5</v>
      </c>
      <c r="J4620" s="5">
        <v>-8589.99</v>
      </c>
      <c r="K4620" s="5" t="str" cm="1">
        <f t="array" ref="K4620">_xlfn.LET(_xlpm.d,UPPER(TRIM(CLEAN(SUBSTITUTE(F4620,CHAR(160),"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21" spans="2:11" x14ac:dyDescent="0.25">
      <c r="B4621" s="21">
        <v>45814</v>
      </c>
      <c r="C4621" s="2" t="s">
        <v>1</v>
      </c>
      <c r="D4621" s="2" t="s">
        <v>302</v>
      </c>
      <c r="E4621" s="2" t="s">
        <v>143</v>
      </c>
      <c r="F4621" s="2" t="s">
        <v>2531</v>
      </c>
      <c r="G4621" s="5">
        <v>-6</v>
      </c>
      <c r="H4621" s="5">
        <v>38.799999999999997</v>
      </c>
      <c r="I4621" s="5">
        <v>-232.8</v>
      </c>
      <c r="J4621" s="5">
        <v>-8822.7899999999991</v>
      </c>
      <c r="K4621" s="5" t="str" cm="1">
        <f t="array" ref="K4621">_xlfn.LET(_xlpm.d,UPPER(TRIM(CLEAN(SUBSTITUTE(F4621,CHAR(160),"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22" spans="2:11" x14ac:dyDescent="0.25">
      <c r="B4622" s="21">
        <v>45821</v>
      </c>
      <c r="C4622" s="2" t="s">
        <v>1</v>
      </c>
      <c r="D4622" s="2" t="s">
        <v>1023</v>
      </c>
      <c r="E4622" s="2" t="s">
        <v>143</v>
      </c>
      <c r="F4622" s="2" t="s">
        <v>2531</v>
      </c>
      <c r="G4622" s="5">
        <v>-7</v>
      </c>
      <c r="H4622" s="5">
        <v>38.799999999999997</v>
      </c>
      <c r="I4622" s="5">
        <v>-271.60000000000002</v>
      </c>
      <c r="J4622" s="5">
        <v>-9094.39</v>
      </c>
      <c r="K4622" s="5" t="str" cm="1">
        <f t="array" ref="K4622">_xlfn.LET(_xlpm.d,UPPER(TRIM(CLEAN(SUBSTITUTE(F4622,CHAR(160),"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23" spans="2:11" x14ac:dyDescent="0.25">
      <c r="B4623" s="21">
        <v>45842</v>
      </c>
      <c r="C4623" s="2" t="s">
        <v>1</v>
      </c>
      <c r="D4623" s="2" t="s">
        <v>1764</v>
      </c>
      <c r="E4623" s="2" t="s">
        <v>9</v>
      </c>
      <c r="F4623" s="2" t="s">
        <v>2712</v>
      </c>
      <c r="G4623" s="5">
        <v>-6</v>
      </c>
      <c r="H4623" s="5">
        <v>41.5</v>
      </c>
      <c r="I4623" s="5">
        <v>-249</v>
      </c>
      <c r="J4623" s="5">
        <v>-9343.39</v>
      </c>
      <c r="K4623" s="5" t="str" cm="1">
        <f t="array" ref="K4623">_xlfn.LET(_xlpm.d,UPPER(TRIM(CLEAN(SUBSTITUTE(F4623,CHAR(160),"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24" spans="2:11" x14ac:dyDescent="0.25">
      <c r="B4624" s="21">
        <v>45860</v>
      </c>
      <c r="C4624" s="2" t="s">
        <v>1</v>
      </c>
      <c r="D4624" s="2" t="s">
        <v>1780</v>
      </c>
      <c r="E4624" s="2" t="s">
        <v>92</v>
      </c>
      <c r="F4624" s="2" t="s">
        <v>2712</v>
      </c>
      <c r="G4624" s="5">
        <v>-3</v>
      </c>
      <c r="H4624" s="5">
        <v>41.5</v>
      </c>
      <c r="I4624" s="5">
        <v>-124.5</v>
      </c>
      <c r="J4624" s="5">
        <v>-9467.89</v>
      </c>
      <c r="K4624" s="5" t="str" cm="1">
        <f t="array" ref="K4624">_xlfn.LET(_xlpm.d,UPPER(TRIM(CLEAN(SUBSTITUTE(F4624,CHAR(160),"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25" spans="1:11" x14ac:dyDescent="0.25">
      <c r="B4625" s="21">
        <v>45908</v>
      </c>
      <c r="C4625" s="2" t="s">
        <v>1</v>
      </c>
      <c r="D4625" s="2" t="s">
        <v>1089</v>
      </c>
      <c r="E4625" s="2" t="s">
        <v>9</v>
      </c>
      <c r="F4625" s="2" t="s">
        <v>2712</v>
      </c>
      <c r="G4625" s="5">
        <v>-2</v>
      </c>
      <c r="H4625" s="5">
        <v>41.5</v>
      </c>
      <c r="I4625" s="5">
        <v>-83</v>
      </c>
      <c r="J4625" s="5">
        <v>-9550.89</v>
      </c>
      <c r="K4625" s="5" t="str" cm="1">
        <f t="array" ref="K4625">_xlfn.LET(_xlpm.d,UPPER(TRIM(CLEAN(SUBSTITUTE(F4625,CHAR(160),"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26" spans="1:11" x14ac:dyDescent="0.25">
      <c r="B4626" s="21">
        <v>45909</v>
      </c>
      <c r="C4626" s="2" t="s">
        <v>1</v>
      </c>
      <c r="D4626" s="2" t="s">
        <v>718</v>
      </c>
      <c r="E4626" s="2" t="s">
        <v>92</v>
      </c>
      <c r="F4626" s="2" t="s">
        <v>2712</v>
      </c>
      <c r="G4626" s="5">
        <v>-6</v>
      </c>
      <c r="H4626" s="5">
        <v>41.5</v>
      </c>
      <c r="I4626" s="5">
        <v>-249</v>
      </c>
      <c r="J4626" s="5">
        <v>-9799.89</v>
      </c>
      <c r="K4626" s="5" t="str" cm="1">
        <f t="array" ref="K4626">_xlfn.LET(_xlpm.d,UPPER(TRIM(CLEAN(SUBSTITUTE(F4626,CHAR(160),"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27" spans="1:11" x14ac:dyDescent="0.25">
      <c r="B4627" s="21">
        <v>45917</v>
      </c>
      <c r="C4627" s="2" t="s">
        <v>1</v>
      </c>
      <c r="D4627" s="2" t="s">
        <v>538</v>
      </c>
      <c r="E4627" s="2" t="s">
        <v>92</v>
      </c>
      <c r="F4627" s="2" t="s">
        <v>2712</v>
      </c>
      <c r="G4627" s="5">
        <v>-1</v>
      </c>
      <c r="H4627" s="5">
        <v>41.5</v>
      </c>
      <c r="I4627" s="5">
        <v>-41.5</v>
      </c>
      <c r="J4627" s="5">
        <v>-9841.39</v>
      </c>
      <c r="K4627" s="5" t="str" cm="1">
        <f t="array" ref="K4627">_xlfn.LET(_xlpm.d,UPPER(TRIM(CLEAN(SUBSTITUTE(F4627,CHAR(160),"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28" spans="1:11" x14ac:dyDescent="0.25">
      <c r="B4628" s="21">
        <v>45932</v>
      </c>
      <c r="C4628" s="2" t="s">
        <v>1</v>
      </c>
      <c r="D4628" s="2" t="s">
        <v>722</v>
      </c>
      <c r="E4628" s="2" t="s">
        <v>97</v>
      </c>
      <c r="F4628" s="2" t="s">
        <v>2531</v>
      </c>
      <c r="G4628" s="5">
        <v>-1</v>
      </c>
      <c r="H4628" s="5">
        <v>41.5</v>
      </c>
      <c r="I4628" s="5">
        <v>-41.5</v>
      </c>
      <c r="J4628" s="5">
        <v>-9882.89</v>
      </c>
      <c r="K4628" s="5" t="str" cm="1">
        <f t="array" ref="K4628">_xlfn.LET(_xlpm.d,UPPER(TRIM(CLEAN(SUBSTITUTE(F4628,CHAR(160),"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29" spans="1:11" x14ac:dyDescent="0.25">
      <c r="A4629" s="11" t="s">
        <v>2716</v>
      </c>
      <c r="G4629" s="6">
        <v>-239</v>
      </c>
      <c r="I4629" s="7">
        <f>I4595+I4596+I4597+I4598+I4599+I4600+I4601+I4602+I4603+I4604+I4605+I4606+I4607+I4608+I4609+I4610+I4611+I4612+I4613+I4614+I4615+I4616+I4617+I4618+I4619+I4620+I4621+I4622+I4623+I4624+I4625+I4626+I4627+I4628</f>
        <v>-9882.89</v>
      </c>
      <c r="K4629" s="5" t="str" cm="1">
        <f t="array" ref="K4629">_xlfn.LET(_xlpm.d,UPPER(TRIM(CLEAN(SUBSTITUTE(F4629,CHAR(160),"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630" spans="1:11" x14ac:dyDescent="0.25">
      <c r="A4630" s="10" t="s">
        <v>2717</v>
      </c>
      <c r="K4630" s="5" t="str" cm="1">
        <f t="array" ref="K4630">_xlfn.LET(_xlpm.d,UPPER(TRIM(CLEAN(SUBSTITUTE(F4630,CHAR(160),"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631" spans="1:11" x14ac:dyDescent="0.25">
      <c r="B4631" s="21">
        <v>45722</v>
      </c>
      <c r="C4631" s="2" t="s">
        <v>1</v>
      </c>
      <c r="D4631" s="2" t="s">
        <v>1583</v>
      </c>
      <c r="E4631" s="2" t="s">
        <v>324</v>
      </c>
      <c r="F4631" s="2" t="s">
        <v>2717</v>
      </c>
      <c r="G4631" s="5">
        <v>-2</v>
      </c>
      <c r="H4631" s="5">
        <v>40.99</v>
      </c>
      <c r="I4631" s="5">
        <v>-81.98</v>
      </c>
      <c r="J4631" s="5">
        <v>-81.98</v>
      </c>
      <c r="K4631" s="5" t="str" cm="1">
        <f t="array" ref="K4631">_xlfn.LET(_xlpm.d,UPPER(TRIM(CLEAN(SUBSTITUTE(F4631,CHAR(160),"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32" spans="1:11" x14ac:dyDescent="0.25">
      <c r="B4632" s="21">
        <v>46101</v>
      </c>
      <c r="C4632" s="2" t="s">
        <v>1</v>
      </c>
      <c r="D4632" s="2" t="s">
        <v>1305</v>
      </c>
      <c r="E4632" s="2" t="s">
        <v>143</v>
      </c>
      <c r="F4632" s="2" t="s">
        <v>2717</v>
      </c>
      <c r="G4632" s="5">
        <v>-2</v>
      </c>
      <c r="H4632" s="5">
        <v>38.799999999999997</v>
      </c>
      <c r="I4632" s="5">
        <v>-77.599999999999994</v>
      </c>
      <c r="J4632" s="5">
        <v>-159.57999999999998</v>
      </c>
      <c r="K4632" s="5" t="str" cm="1">
        <f t="array" ref="K4632">_xlfn.LET(_xlpm.d,UPPER(TRIM(CLEAN(SUBSTITUTE(F4632,CHAR(160),"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33" spans="1:11" x14ac:dyDescent="0.25">
      <c r="B4633" s="21">
        <v>46108</v>
      </c>
      <c r="C4633" s="2" t="s">
        <v>1</v>
      </c>
      <c r="D4633" s="2" t="s">
        <v>142</v>
      </c>
      <c r="E4633" s="2" t="s">
        <v>143</v>
      </c>
      <c r="F4633" s="2" t="s">
        <v>2717</v>
      </c>
      <c r="G4633" s="5">
        <v>-2</v>
      </c>
      <c r="H4633" s="5">
        <v>38.799999999999997</v>
      </c>
      <c r="I4633" s="5">
        <v>-77.599999999999994</v>
      </c>
      <c r="J4633" s="5">
        <v>-237.17999999999998</v>
      </c>
      <c r="K4633" s="5" t="str" cm="1">
        <f t="array" ref="K4633">_xlfn.LET(_xlpm.d,UPPER(TRIM(CLEAN(SUBSTITUTE(F4633,CHAR(160),"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34" spans="1:11" x14ac:dyDescent="0.25">
      <c r="A4634" s="11" t="s">
        <v>2718</v>
      </c>
      <c r="G4634" s="6">
        <v>-6</v>
      </c>
      <c r="I4634" s="8">
        <f>I4631+I4632+I4633</f>
        <v>-237.17999999999998</v>
      </c>
      <c r="K4634" s="5" t="str" cm="1">
        <f t="array" ref="K4634">_xlfn.LET(_xlpm.d,UPPER(TRIM(CLEAN(SUBSTITUTE(F4634,CHAR(160),"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635" spans="1:11" x14ac:dyDescent="0.25">
      <c r="A4635" s="10" t="s">
        <v>2719</v>
      </c>
      <c r="K4635" s="5" t="str" cm="1">
        <f t="array" ref="K4635">_xlfn.LET(_xlpm.d,UPPER(TRIM(CLEAN(SUBSTITUTE(F4635,CHAR(160),"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636" spans="1:11" x14ac:dyDescent="0.25">
      <c r="B4636" s="21">
        <v>45660</v>
      </c>
      <c r="C4636" s="2" t="s">
        <v>1</v>
      </c>
      <c r="D4636" s="2" t="s">
        <v>146</v>
      </c>
      <c r="E4636" s="2" t="s">
        <v>143</v>
      </c>
      <c r="F4636" s="2" t="s">
        <v>2720</v>
      </c>
      <c r="G4636" s="5">
        <v>-30</v>
      </c>
      <c r="H4636" s="5">
        <v>38.799999999999997</v>
      </c>
      <c r="I4636" s="5">
        <v>-1164</v>
      </c>
      <c r="J4636" s="5">
        <v>-1164</v>
      </c>
      <c r="K4636" s="5" t="str" cm="1">
        <f t="array" ref="K4636">_xlfn.LET(_xlpm.d,UPPER(TRIM(CLEAN(SUBSTITUTE(F4636,CHAR(160),"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4637" spans="1:11" x14ac:dyDescent="0.25">
      <c r="A4637" s="11" t="s">
        <v>2721</v>
      </c>
      <c r="G4637" s="6">
        <v>-30</v>
      </c>
      <c r="I4637" s="7">
        <f>I4636</f>
        <v>-1164</v>
      </c>
      <c r="K4637" s="5" t="str" cm="1">
        <f t="array" ref="K4637">_xlfn.LET(_xlpm.d,UPPER(TRIM(CLEAN(SUBSTITUTE(F4637,CHAR(160),"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638" spans="1:11" x14ac:dyDescent="0.25">
      <c r="A4638" s="10" t="s">
        <v>2722</v>
      </c>
      <c r="K4638" s="5" t="str" cm="1">
        <f t="array" ref="K4638">_xlfn.LET(_xlpm.d,UPPER(TRIM(CLEAN(SUBSTITUTE(F4638,CHAR(160),"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639" spans="1:11" x14ac:dyDescent="0.25">
      <c r="B4639" s="21">
        <v>45659</v>
      </c>
      <c r="C4639" s="2" t="s">
        <v>1</v>
      </c>
      <c r="D4639" s="2" t="s">
        <v>690</v>
      </c>
      <c r="E4639" s="2" t="s">
        <v>129</v>
      </c>
      <c r="F4639" s="2" t="s">
        <v>2723</v>
      </c>
      <c r="G4639" s="5">
        <v>-5</v>
      </c>
      <c r="H4639" s="5">
        <v>41.5</v>
      </c>
      <c r="I4639" s="5">
        <v>-207.5</v>
      </c>
      <c r="J4639" s="5">
        <v>-207.5</v>
      </c>
      <c r="K4639" s="5" t="str" cm="1">
        <f t="array" ref="K4639">_xlfn.LET(_xlpm.d,UPPER(TRIM(CLEAN(SUBSTITUTE(F4639,CHAR(160),"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40" spans="1:11" x14ac:dyDescent="0.25">
      <c r="B4640" s="21">
        <v>45666</v>
      </c>
      <c r="C4640" s="2" t="s">
        <v>1</v>
      </c>
      <c r="D4640" s="2" t="s">
        <v>1422</v>
      </c>
      <c r="E4640" s="2" t="s">
        <v>68</v>
      </c>
      <c r="F4640" s="2" t="s">
        <v>2724</v>
      </c>
      <c r="G4640" s="5">
        <v>-5</v>
      </c>
      <c r="H4640" s="5">
        <v>41.5</v>
      </c>
      <c r="I4640" s="5">
        <v>-207.5</v>
      </c>
      <c r="J4640" s="5">
        <v>-415</v>
      </c>
      <c r="K4640" s="5" t="str" cm="1">
        <f t="array" ref="K4640">_xlfn.LET(_xlpm.d,UPPER(TRIM(CLEAN(SUBSTITUTE(F4640,CHAR(160),"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41" spans="2:11" x14ac:dyDescent="0.25">
      <c r="B4641" s="21">
        <v>45667</v>
      </c>
      <c r="C4641" s="2" t="s">
        <v>1</v>
      </c>
      <c r="D4641" s="2" t="s">
        <v>1427</v>
      </c>
      <c r="E4641" s="2" t="s">
        <v>163</v>
      </c>
      <c r="F4641" s="2" t="s">
        <v>2724</v>
      </c>
      <c r="G4641" s="5">
        <v>-11</v>
      </c>
      <c r="H4641" s="5">
        <v>41.5</v>
      </c>
      <c r="I4641" s="5">
        <v>-456.5</v>
      </c>
      <c r="J4641" s="5">
        <v>-871.5</v>
      </c>
      <c r="K4641" s="5" t="str" cm="1">
        <f t="array" ref="K4641">_xlfn.LET(_xlpm.d,UPPER(TRIM(CLEAN(SUBSTITUTE(F4641,CHAR(160),"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42" spans="2:11" x14ac:dyDescent="0.25">
      <c r="B4642" s="21">
        <v>45667</v>
      </c>
      <c r="C4642" s="2" t="s">
        <v>1</v>
      </c>
      <c r="D4642" s="2" t="s">
        <v>2725</v>
      </c>
      <c r="E4642" s="2" t="s">
        <v>60</v>
      </c>
      <c r="F4642" s="2" t="s">
        <v>2724</v>
      </c>
      <c r="G4642" s="5">
        <v>-28</v>
      </c>
      <c r="H4642" s="5">
        <v>41.5</v>
      </c>
      <c r="I4642" s="5">
        <v>-1162</v>
      </c>
      <c r="J4642" s="5">
        <v>-2033.5</v>
      </c>
      <c r="K4642" s="5" t="str" cm="1">
        <f t="array" ref="K4642">_xlfn.LET(_xlpm.d,UPPER(TRIM(CLEAN(SUBSTITUTE(F4642,CHAR(160),"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43" spans="2:11" x14ac:dyDescent="0.25">
      <c r="B4643" s="21">
        <v>45667</v>
      </c>
      <c r="C4643" s="2" t="s">
        <v>1</v>
      </c>
      <c r="D4643" s="2" t="s">
        <v>831</v>
      </c>
      <c r="E4643" s="2" t="s">
        <v>143</v>
      </c>
      <c r="F4643" s="2" t="s">
        <v>2722</v>
      </c>
      <c r="G4643" s="5">
        <v>-7</v>
      </c>
      <c r="H4643" s="5">
        <v>38.799999999999997</v>
      </c>
      <c r="I4643" s="5">
        <v>-271.60000000000002</v>
      </c>
      <c r="J4643" s="5">
        <v>-2305.1</v>
      </c>
      <c r="K4643" s="5" t="str" cm="1">
        <f t="array" ref="K4643">_xlfn.LET(_xlpm.d,UPPER(TRIM(CLEAN(SUBSTITUTE(F4643,CHAR(160),"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44" spans="2:11" x14ac:dyDescent="0.25">
      <c r="B4644" s="21">
        <v>45671</v>
      </c>
      <c r="C4644" s="2" t="s">
        <v>1</v>
      </c>
      <c r="D4644" s="2" t="s">
        <v>1434</v>
      </c>
      <c r="E4644" s="2" t="s">
        <v>29</v>
      </c>
      <c r="F4644" s="2" t="s">
        <v>2724</v>
      </c>
      <c r="G4644" s="5">
        <v>-24</v>
      </c>
      <c r="H4644" s="5">
        <v>41.5</v>
      </c>
      <c r="I4644" s="5">
        <v>-996</v>
      </c>
      <c r="J4644" s="5">
        <v>-3301.1</v>
      </c>
      <c r="K4644" s="5" t="str" cm="1">
        <f t="array" ref="K4644">_xlfn.LET(_xlpm.d,UPPER(TRIM(CLEAN(SUBSTITUTE(F4644,CHAR(160),"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45" spans="2:11" x14ac:dyDescent="0.25">
      <c r="B4645" s="21">
        <v>45671</v>
      </c>
      <c r="C4645" s="2" t="s">
        <v>1</v>
      </c>
      <c r="D4645" s="2" t="s">
        <v>756</v>
      </c>
      <c r="E4645" s="2" t="s">
        <v>35</v>
      </c>
      <c r="F4645" s="2" t="s">
        <v>2724</v>
      </c>
      <c r="G4645" s="5">
        <v>-8</v>
      </c>
      <c r="H4645" s="5">
        <v>41.5</v>
      </c>
      <c r="I4645" s="5">
        <v>-332</v>
      </c>
      <c r="J4645" s="5">
        <v>-3633.1</v>
      </c>
      <c r="K4645" s="5" t="str" cm="1">
        <f t="array" ref="K4645">_xlfn.LET(_xlpm.d,UPPER(TRIM(CLEAN(SUBSTITUTE(F4645,CHAR(160),"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46" spans="2:11" x14ac:dyDescent="0.25">
      <c r="B4646" s="21">
        <v>45674</v>
      </c>
      <c r="C4646" s="2" t="s">
        <v>1</v>
      </c>
      <c r="D4646" s="2" t="s">
        <v>1446</v>
      </c>
      <c r="E4646" s="2" t="s">
        <v>202</v>
      </c>
      <c r="F4646" s="2" t="s">
        <v>2724</v>
      </c>
      <c r="G4646" s="5">
        <v>-18</v>
      </c>
      <c r="H4646" s="5">
        <v>41.5</v>
      </c>
      <c r="I4646" s="5">
        <v>-747</v>
      </c>
      <c r="J4646" s="5">
        <v>-4380.1000000000004</v>
      </c>
      <c r="K4646" s="5" t="str" cm="1">
        <f t="array" ref="K4646">_xlfn.LET(_xlpm.d,UPPER(TRIM(CLEAN(SUBSTITUTE(F4646,CHAR(160),"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47" spans="2:11" x14ac:dyDescent="0.25">
      <c r="B4647" s="21">
        <v>45674</v>
      </c>
      <c r="C4647" s="2" t="s">
        <v>1</v>
      </c>
      <c r="D4647" s="2" t="s">
        <v>1447</v>
      </c>
      <c r="E4647" s="2" t="s">
        <v>24</v>
      </c>
      <c r="F4647" s="2" t="s">
        <v>2724</v>
      </c>
      <c r="G4647" s="5">
        <v>-2</v>
      </c>
      <c r="H4647" s="5">
        <v>41.5</v>
      </c>
      <c r="I4647" s="5">
        <v>-83</v>
      </c>
      <c r="J4647" s="5">
        <v>-4463.1000000000004</v>
      </c>
      <c r="K4647" s="5" t="str" cm="1">
        <f t="array" ref="K4647">_xlfn.LET(_xlpm.d,UPPER(TRIM(CLEAN(SUBSTITUTE(F4647,CHAR(160),"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48" spans="2:11" x14ac:dyDescent="0.25">
      <c r="B4648" s="21">
        <v>45674</v>
      </c>
      <c r="C4648" s="2" t="s">
        <v>1</v>
      </c>
      <c r="D4648" s="2" t="s">
        <v>1448</v>
      </c>
      <c r="E4648" s="2" t="s">
        <v>76</v>
      </c>
      <c r="F4648" s="2" t="s">
        <v>2724</v>
      </c>
      <c r="G4648" s="5">
        <v>-13</v>
      </c>
      <c r="H4648" s="5">
        <v>41.5</v>
      </c>
      <c r="I4648" s="5">
        <v>-539.5</v>
      </c>
      <c r="J4648" s="5">
        <v>-5002.6000000000004</v>
      </c>
      <c r="K4648" s="5" t="str" cm="1">
        <f t="array" ref="K4648">_xlfn.LET(_xlpm.d,UPPER(TRIM(CLEAN(SUBSTITUTE(F4648,CHAR(160),"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49" spans="2:11" x14ac:dyDescent="0.25">
      <c r="B4649" s="21">
        <v>45680</v>
      </c>
      <c r="C4649" s="2" t="s">
        <v>1</v>
      </c>
      <c r="D4649" s="2" t="s">
        <v>1466</v>
      </c>
      <c r="E4649" s="2" t="s">
        <v>99</v>
      </c>
      <c r="F4649" s="2" t="s">
        <v>2724</v>
      </c>
      <c r="G4649" s="5">
        <v>-8</v>
      </c>
      <c r="H4649" s="5">
        <v>41.5</v>
      </c>
      <c r="I4649" s="5">
        <v>-332</v>
      </c>
      <c r="J4649" s="5">
        <v>-5334.6</v>
      </c>
      <c r="K4649" s="5" t="str" cm="1">
        <f t="array" ref="K4649">_xlfn.LET(_xlpm.d,UPPER(TRIM(CLEAN(SUBSTITUTE(F4649,CHAR(160),"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50" spans="2:11" x14ac:dyDescent="0.25">
      <c r="B4650" s="21">
        <v>45680</v>
      </c>
      <c r="C4650" s="2" t="s">
        <v>1</v>
      </c>
      <c r="D4650" s="2" t="s">
        <v>1469</v>
      </c>
      <c r="E4650" s="2" t="s">
        <v>19</v>
      </c>
      <c r="F4650" s="2" t="s">
        <v>2724</v>
      </c>
      <c r="G4650" s="5">
        <v>-14</v>
      </c>
      <c r="H4650" s="5">
        <v>41.5</v>
      </c>
      <c r="I4650" s="5">
        <v>-581</v>
      </c>
      <c r="J4650" s="5">
        <v>-5915.6</v>
      </c>
      <c r="K4650" s="5" t="str" cm="1">
        <f t="array" ref="K4650">_xlfn.LET(_xlpm.d,UPPER(TRIM(CLEAN(SUBSTITUTE(F4650,CHAR(160),"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51" spans="2:11" x14ac:dyDescent="0.25">
      <c r="B4651" s="21">
        <v>45692</v>
      </c>
      <c r="C4651" s="2" t="s">
        <v>1</v>
      </c>
      <c r="D4651" s="2" t="s">
        <v>1505</v>
      </c>
      <c r="E4651" s="2" t="s">
        <v>32</v>
      </c>
      <c r="F4651" s="2" t="s">
        <v>2722</v>
      </c>
      <c r="G4651" s="5">
        <v>-14</v>
      </c>
      <c r="H4651" s="5">
        <v>41.5</v>
      </c>
      <c r="I4651" s="5">
        <v>-581</v>
      </c>
      <c r="J4651" s="5">
        <v>-6496.6</v>
      </c>
      <c r="K4651" s="5" t="str" cm="1">
        <f t="array" ref="K4651">_xlfn.LET(_xlpm.d,UPPER(TRIM(CLEAN(SUBSTITUTE(F4651,CHAR(160),"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52" spans="2:11" x14ac:dyDescent="0.25">
      <c r="B4652" s="21">
        <v>45695</v>
      </c>
      <c r="C4652" s="2" t="s">
        <v>1</v>
      </c>
      <c r="D4652" s="2" t="s">
        <v>1520</v>
      </c>
      <c r="E4652" s="2" t="s">
        <v>202</v>
      </c>
      <c r="F4652" s="2" t="s">
        <v>2724</v>
      </c>
      <c r="G4652" s="5">
        <v>-10</v>
      </c>
      <c r="H4652" s="5">
        <v>41.5</v>
      </c>
      <c r="I4652" s="5">
        <v>-415</v>
      </c>
      <c r="J4652" s="5">
        <v>-6911.6</v>
      </c>
      <c r="K4652" s="5" t="str" cm="1">
        <f t="array" ref="K4652">_xlfn.LET(_xlpm.d,UPPER(TRIM(CLEAN(SUBSTITUTE(F4652,CHAR(160),"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53" spans="2:11" x14ac:dyDescent="0.25">
      <c r="B4653" s="21">
        <v>45716</v>
      </c>
      <c r="C4653" s="2" t="s">
        <v>1</v>
      </c>
      <c r="D4653" s="2" t="s">
        <v>1570</v>
      </c>
      <c r="E4653" s="2" t="s">
        <v>24</v>
      </c>
      <c r="F4653" s="2" t="s">
        <v>2724</v>
      </c>
      <c r="G4653" s="5">
        <v>-1</v>
      </c>
      <c r="H4653" s="5">
        <v>41.5</v>
      </c>
      <c r="I4653" s="5">
        <v>-41.5</v>
      </c>
      <c r="J4653" s="5">
        <v>-6953.1</v>
      </c>
      <c r="K4653" s="5" t="str" cm="1">
        <f t="array" ref="K4653">_xlfn.LET(_xlpm.d,UPPER(TRIM(CLEAN(SUBSTITUTE(F4653,CHAR(160),"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54" spans="2:11" x14ac:dyDescent="0.25">
      <c r="B4654" s="21">
        <v>45726</v>
      </c>
      <c r="C4654" s="2" t="s">
        <v>1</v>
      </c>
      <c r="D4654" s="2" t="s">
        <v>359</v>
      </c>
      <c r="E4654" s="2" t="s">
        <v>32</v>
      </c>
      <c r="F4654" s="2" t="s">
        <v>2724</v>
      </c>
      <c r="G4654" s="5">
        <v>-7</v>
      </c>
      <c r="H4654" s="5">
        <v>41.5</v>
      </c>
      <c r="I4654" s="5">
        <v>-290.5</v>
      </c>
      <c r="J4654" s="5">
        <v>-7243.6</v>
      </c>
      <c r="K4654" s="5" t="str" cm="1">
        <f t="array" ref="K4654">_xlfn.LET(_xlpm.d,UPPER(TRIM(CLEAN(SUBSTITUTE(F4654,CHAR(160),"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55" spans="2:11" x14ac:dyDescent="0.25">
      <c r="B4655" s="21">
        <v>45736</v>
      </c>
      <c r="C4655" s="2" t="s">
        <v>1</v>
      </c>
      <c r="D4655" s="2" t="s">
        <v>1614</v>
      </c>
      <c r="E4655" s="2" t="s">
        <v>202</v>
      </c>
      <c r="F4655" s="2" t="s">
        <v>2724</v>
      </c>
      <c r="G4655" s="5">
        <v>-13</v>
      </c>
      <c r="H4655" s="5">
        <v>41.5</v>
      </c>
      <c r="I4655" s="5">
        <v>-539.5</v>
      </c>
      <c r="J4655" s="5">
        <v>-7783.1</v>
      </c>
      <c r="K4655" s="5" t="str" cm="1">
        <f t="array" ref="K4655">_xlfn.LET(_xlpm.d,UPPER(TRIM(CLEAN(SUBSTITUTE(F4655,CHAR(160),"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56" spans="2:11" x14ac:dyDescent="0.25">
      <c r="B4656" s="21">
        <v>45798</v>
      </c>
      <c r="C4656" s="2" t="s">
        <v>1</v>
      </c>
      <c r="D4656" s="2" t="s">
        <v>415</v>
      </c>
      <c r="E4656" s="2" t="s">
        <v>129</v>
      </c>
      <c r="F4656" s="2" t="s">
        <v>2724</v>
      </c>
      <c r="G4656" s="5">
        <v>-1</v>
      </c>
      <c r="H4656" s="5">
        <v>41.5</v>
      </c>
      <c r="I4656" s="5">
        <v>-41.5</v>
      </c>
      <c r="J4656" s="5">
        <v>-7824.6</v>
      </c>
      <c r="K4656" s="5" t="str" cm="1">
        <f t="array" ref="K4656">_xlfn.LET(_xlpm.d,UPPER(TRIM(CLEAN(SUBSTITUTE(F4656,CHAR(160),"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57" spans="1:11" x14ac:dyDescent="0.25">
      <c r="B4657" s="21">
        <v>45814</v>
      </c>
      <c r="C4657" s="2" t="s">
        <v>1</v>
      </c>
      <c r="D4657" s="2" t="s">
        <v>302</v>
      </c>
      <c r="E4657" s="2" t="s">
        <v>143</v>
      </c>
      <c r="F4657" s="2" t="s">
        <v>2722</v>
      </c>
      <c r="G4657" s="5">
        <v>-9</v>
      </c>
      <c r="H4657" s="5">
        <v>38.799999999999997</v>
      </c>
      <c r="I4657" s="5">
        <v>-349.2</v>
      </c>
      <c r="J4657" s="5">
        <v>-8173.8</v>
      </c>
      <c r="K4657" s="5" t="str" cm="1">
        <f t="array" ref="K4657">_xlfn.LET(_xlpm.d,UPPER(TRIM(CLEAN(SUBSTITUTE(F4657,CHAR(160),"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58" spans="1:11" x14ac:dyDescent="0.25">
      <c r="B4658" s="21">
        <v>45828</v>
      </c>
      <c r="C4658" s="2" t="s">
        <v>1</v>
      </c>
      <c r="D4658" s="2" t="s">
        <v>1027</v>
      </c>
      <c r="E4658" s="2" t="s">
        <v>143</v>
      </c>
      <c r="F4658" s="2" t="s">
        <v>2722</v>
      </c>
      <c r="G4658" s="5">
        <v>-5</v>
      </c>
      <c r="H4658" s="5">
        <v>38.799999999999997</v>
      </c>
      <c r="I4658" s="5">
        <v>-194</v>
      </c>
      <c r="J4658" s="5">
        <v>-8367.7999999999993</v>
      </c>
      <c r="K4658" s="5" t="str" cm="1">
        <f t="array" ref="K4658">_xlfn.LET(_xlpm.d,UPPER(TRIM(CLEAN(SUBSTITUTE(F4658,CHAR(160),"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59" spans="1:11" x14ac:dyDescent="0.25">
      <c r="B4659" s="21">
        <v>45841</v>
      </c>
      <c r="C4659" s="2" t="s">
        <v>1</v>
      </c>
      <c r="D4659" s="2" t="s">
        <v>1759</v>
      </c>
      <c r="E4659" s="2" t="s">
        <v>68</v>
      </c>
      <c r="F4659" s="2" t="s">
        <v>2726</v>
      </c>
      <c r="G4659" s="5">
        <v>-2</v>
      </c>
      <c r="H4659" s="5">
        <v>41.5</v>
      </c>
      <c r="I4659" s="5">
        <v>-83</v>
      </c>
      <c r="J4659" s="5">
        <v>-8450.7999999999993</v>
      </c>
      <c r="K4659" s="5" t="str" cm="1">
        <f t="array" ref="K4659">_xlfn.LET(_xlpm.d,UPPER(TRIM(CLEAN(SUBSTITUTE(F4659,CHAR(160),"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60" spans="1:11" x14ac:dyDescent="0.25">
      <c r="B4660" s="21">
        <v>45917</v>
      </c>
      <c r="C4660" s="2" t="s">
        <v>1</v>
      </c>
      <c r="D4660" s="2" t="s">
        <v>538</v>
      </c>
      <c r="E4660" s="2" t="s">
        <v>92</v>
      </c>
      <c r="F4660" s="2" t="s">
        <v>2724</v>
      </c>
      <c r="G4660" s="5">
        <v>-4</v>
      </c>
      <c r="H4660" s="5">
        <v>41.5</v>
      </c>
      <c r="I4660" s="5">
        <v>-166</v>
      </c>
      <c r="J4660" s="5">
        <v>-8616.7999999999993</v>
      </c>
      <c r="K4660" s="5" t="str" cm="1">
        <f t="array" ref="K4660">_xlfn.LET(_xlpm.d,UPPER(TRIM(CLEAN(SUBSTITUTE(F4660,CHAR(160),"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61" spans="1:11" x14ac:dyDescent="0.25">
      <c r="B4661" s="21">
        <v>45933</v>
      </c>
      <c r="C4661" s="2" t="s">
        <v>1</v>
      </c>
      <c r="D4661" s="2" t="s">
        <v>318</v>
      </c>
      <c r="E4661" s="2" t="s">
        <v>143</v>
      </c>
      <c r="F4661" s="2" t="s">
        <v>2722</v>
      </c>
      <c r="G4661" s="5">
        <v>-1</v>
      </c>
      <c r="H4661" s="5">
        <v>38.799999999999997</v>
      </c>
      <c r="I4661" s="5">
        <v>-38.799999999999997</v>
      </c>
      <c r="J4661" s="5">
        <v>-8655.5999999999985</v>
      </c>
      <c r="K4661" s="5" t="str" cm="1">
        <f t="array" ref="K4661">_xlfn.LET(_xlpm.d,UPPER(TRIM(CLEAN(SUBSTITUTE(F4661,CHAR(160),"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62" spans="1:11" x14ac:dyDescent="0.25">
      <c r="B4662" s="21">
        <v>46045</v>
      </c>
      <c r="C4662" s="2" t="s">
        <v>1</v>
      </c>
      <c r="D4662" s="2" t="s">
        <v>588</v>
      </c>
      <c r="E4662" s="2" t="s">
        <v>62</v>
      </c>
      <c r="F4662" s="2" t="s">
        <v>2724</v>
      </c>
      <c r="G4662" s="5">
        <v>-2</v>
      </c>
      <c r="H4662" s="5">
        <v>41.5</v>
      </c>
      <c r="I4662" s="5">
        <v>-83</v>
      </c>
      <c r="J4662" s="5">
        <v>-8738.5999999999985</v>
      </c>
      <c r="K4662" s="5" t="str" cm="1">
        <f t="array" ref="K4662">_xlfn.LET(_xlpm.d,UPPER(TRIM(CLEAN(SUBSTITUTE(F4662,CHAR(160),"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63" spans="1:11" x14ac:dyDescent="0.25">
      <c r="A4663" s="11" t="s">
        <v>2727</v>
      </c>
      <c r="G4663" s="6">
        <v>-212</v>
      </c>
      <c r="I4663" s="7">
        <f>I4639+I4640+I4641+I4642+I4643+I4644+I4645+I4646+I4647+I4648+I4649+I4650+I4651+I4652+I4653+I4654+I4655+I4656+I4657+I4658+I4659+I4660+I4661+I4662</f>
        <v>-8738.5999999999985</v>
      </c>
      <c r="K4663" s="5" t="str" cm="1">
        <f t="array" ref="K4663">_xlfn.LET(_xlpm.d,UPPER(TRIM(CLEAN(SUBSTITUTE(F4663,CHAR(160),"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664" spans="1:11" x14ac:dyDescent="0.25">
      <c r="A4664" s="10" t="s">
        <v>2728</v>
      </c>
      <c r="K4664" s="5" t="str" cm="1">
        <f t="array" ref="K4664">_xlfn.LET(_xlpm.d,UPPER(TRIM(CLEAN(SUBSTITUTE(F4664,CHAR(160),"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665" spans="1:11" x14ac:dyDescent="0.25">
      <c r="B4665" s="21">
        <v>45667</v>
      </c>
      <c r="C4665" s="2" t="s">
        <v>1</v>
      </c>
      <c r="D4665" s="2" t="s">
        <v>828</v>
      </c>
      <c r="E4665" s="2" t="s">
        <v>829</v>
      </c>
      <c r="F4665" s="2" t="s">
        <v>2729</v>
      </c>
      <c r="G4665" s="5">
        <v>-15</v>
      </c>
      <c r="H4665" s="5">
        <v>41.5</v>
      </c>
      <c r="I4665" s="5">
        <v>-622.5</v>
      </c>
      <c r="J4665" s="5">
        <v>-622.5</v>
      </c>
      <c r="K4665" s="5" t="str" cm="1">
        <f t="array" ref="K4665">_xlfn.LET(_xlpm.d,UPPER(TRIM(CLEAN(SUBSTITUTE(F4665,CHAR(160),"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66" spans="1:11" x14ac:dyDescent="0.25">
      <c r="B4666" s="21">
        <v>45670</v>
      </c>
      <c r="C4666" s="2" t="s">
        <v>1</v>
      </c>
      <c r="D4666" s="2" t="s">
        <v>693</v>
      </c>
      <c r="E4666" s="2" t="s">
        <v>49</v>
      </c>
      <c r="F4666" s="2" t="s">
        <v>2729</v>
      </c>
      <c r="G4666" s="5">
        <v>-49</v>
      </c>
      <c r="H4666" s="5">
        <v>41.5</v>
      </c>
      <c r="I4666" s="5">
        <v>-2033.5</v>
      </c>
      <c r="J4666" s="5">
        <v>-2656</v>
      </c>
      <c r="K4666" s="5" t="str" cm="1">
        <f t="array" ref="K4666">_xlfn.LET(_xlpm.d,UPPER(TRIM(CLEAN(SUBSTITUTE(F4666,CHAR(160),"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67" spans="1:11" x14ac:dyDescent="0.25">
      <c r="B4667" s="21">
        <v>45680</v>
      </c>
      <c r="C4667" s="2" t="s">
        <v>1</v>
      </c>
      <c r="D4667" s="2" t="s">
        <v>786</v>
      </c>
      <c r="E4667" s="2" t="s">
        <v>141</v>
      </c>
      <c r="F4667" s="2" t="s">
        <v>2729</v>
      </c>
      <c r="G4667" s="5">
        <v>-2</v>
      </c>
      <c r="H4667" s="5">
        <v>41.5</v>
      </c>
      <c r="I4667" s="5">
        <v>-83</v>
      </c>
      <c r="J4667" s="5">
        <v>-2739</v>
      </c>
      <c r="K4667" s="5" t="str" cm="1">
        <f t="array" ref="K4667">_xlfn.LET(_xlpm.d,UPPER(TRIM(CLEAN(SUBSTITUTE(F4667,CHAR(160),"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68" spans="1:11" x14ac:dyDescent="0.25">
      <c r="B4668" s="21">
        <v>45684</v>
      </c>
      <c r="C4668" s="2" t="s">
        <v>1</v>
      </c>
      <c r="D4668" s="2" t="s">
        <v>1481</v>
      </c>
      <c r="E4668" s="2" t="s">
        <v>49</v>
      </c>
      <c r="F4668" s="2" t="s">
        <v>2729</v>
      </c>
      <c r="G4668" s="5">
        <v>-19</v>
      </c>
      <c r="H4668" s="5">
        <v>41.5</v>
      </c>
      <c r="I4668" s="5">
        <v>-788.5</v>
      </c>
      <c r="J4668" s="5">
        <v>-3527.5</v>
      </c>
      <c r="K4668" s="5" t="str" cm="1">
        <f t="array" ref="K4668">_xlfn.LET(_xlpm.d,UPPER(TRIM(CLEAN(SUBSTITUTE(F4668,CHAR(160),"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69" spans="1:11" x14ac:dyDescent="0.25">
      <c r="B4669" s="21">
        <v>45684</v>
      </c>
      <c r="C4669" s="2" t="s">
        <v>1</v>
      </c>
      <c r="D4669" s="2" t="s">
        <v>1482</v>
      </c>
      <c r="E4669" s="2" t="s">
        <v>49</v>
      </c>
      <c r="F4669" s="2" t="s">
        <v>2730</v>
      </c>
      <c r="G4669" s="5">
        <v>-4</v>
      </c>
      <c r="H4669" s="5">
        <v>41.5</v>
      </c>
      <c r="I4669" s="5">
        <v>-166</v>
      </c>
      <c r="J4669" s="5">
        <v>-3693.5</v>
      </c>
      <c r="K4669" s="5" t="str" cm="1">
        <f t="array" ref="K4669">_xlfn.LET(_xlpm.d,UPPER(TRIM(CLEAN(SUBSTITUTE(F4669,CHAR(160),"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70" spans="1:11" x14ac:dyDescent="0.25">
      <c r="B4670" s="21">
        <v>45692</v>
      </c>
      <c r="C4670" s="2" t="s">
        <v>1</v>
      </c>
      <c r="D4670" s="2" t="s">
        <v>2565</v>
      </c>
      <c r="E4670" s="2" t="s">
        <v>35</v>
      </c>
      <c r="F4670" s="2" t="s">
        <v>2729</v>
      </c>
      <c r="G4670" s="5">
        <v>-40</v>
      </c>
      <c r="H4670" s="5">
        <v>41.5</v>
      </c>
      <c r="I4670" s="5">
        <v>-1660</v>
      </c>
      <c r="J4670" s="5">
        <v>-5353.5</v>
      </c>
      <c r="K4670" s="5" t="str" cm="1">
        <f t="array" ref="K4670">_xlfn.LET(_xlpm.d,UPPER(TRIM(CLEAN(SUBSTITUTE(F4670,CHAR(160),"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71" spans="1:11" x14ac:dyDescent="0.25">
      <c r="B4671" s="21">
        <v>45709</v>
      </c>
      <c r="C4671" s="2" t="s">
        <v>1</v>
      </c>
      <c r="D4671" s="2" t="s">
        <v>1556</v>
      </c>
      <c r="E4671" s="2" t="s">
        <v>1130</v>
      </c>
      <c r="F4671" s="2" t="s">
        <v>2729</v>
      </c>
      <c r="G4671" s="5">
        <v>-17</v>
      </c>
      <c r="H4671" s="5">
        <v>41.5</v>
      </c>
      <c r="I4671" s="5">
        <v>-705.5</v>
      </c>
      <c r="J4671" s="5">
        <v>-6059</v>
      </c>
      <c r="K4671" s="5" t="str" cm="1">
        <f t="array" ref="K4671">_xlfn.LET(_xlpm.d,UPPER(TRIM(CLEAN(SUBSTITUTE(F4671,CHAR(160),"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72" spans="1:11" x14ac:dyDescent="0.25">
      <c r="B4672" s="21">
        <v>45720</v>
      </c>
      <c r="C4672" s="2" t="s">
        <v>1</v>
      </c>
      <c r="D4672" s="2" t="s">
        <v>352</v>
      </c>
      <c r="E4672" s="2" t="s">
        <v>49</v>
      </c>
      <c r="F4672" s="2" t="s">
        <v>2729</v>
      </c>
      <c r="G4672" s="5">
        <v>-7</v>
      </c>
      <c r="H4672" s="5">
        <v>41.5</v>
      </c>
      <c r="I4672" s="5">
        <v>-290.5</v>
      </c>
      <c r="J4672" s="5">
        <v>-6349.5</v>
      </c>
      <c r="K4672" s="5" t="str" cm="1">
        <f t="array" ref="K4672">_xlfn.LET(_xlpm.d,UPPER(TRIM(CLEAN(SUBSTITUTE(F4672,CHAR(160),"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73" spans="2:11" x14ac:dyDescent="0.25">
      <c r="B4673" s="21">
        <v>45877</v>
      </c>
      <c r="C4673" s="2" t="s">
        <v>1</v>
      </c>
      <c r="D4673" s="2" t="s">
        <v>1813</v>
      </c>
      <c r="E4673" s="2" t="s">
        <v>829</v>
      </c>
      <c r="F4673" s="2" t="s">
        <v>2729</v>
      </c>
      <c r="G4673" s="5">
        <v>-7</v>
      </c>
      <c r="H4673" s="5">
        <v>41.5</v>
      </c>
      <c r="I4673" s="5">
        <v>-290.5</v>
      </c>
      <c r="J4673" s="5">
        <v>-6640</v>
      </c>
      <c r="K4673" s="5" t="str" cm="1">
        <f t="array" ref="K4673">_xlfn.LET(_xlpm.d,UPPER(TRIM(CLEAN(SUBSTITUTE(F4673,CHAR(160),"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74" spans="2:11" x14ac:dyDescent="0.25">
      <c r="B4674" s="21">
        <v>45890</v>
      </c>
      <c r="C4674" s="2" t="s">
        <v>1</v>
      </c>
      <c r="D4674" s="2" t="s">
        <v>2444</v>
      </c>
      <c r="E4674" s="2" t="s">
        <v>163</v>
      </c>
      <c r="F4674" s="2" t="s">
        <v>2729</v>
      </c>
      <c r="G4674" s="5">
        <v>-32</v>
      </c>
      <c r="H4674" s="5">
        <v>41.5</v>
      </c>
      <c r="I4674" s="5">
        <v>-1328</v>
      </c>
      <c r="J4674" s="5">
        <v>-7968</v>
      </c>
      <c r="K4674" s="5" t="str" cm="1">
        <f t="array" ref="K4674">_xlfn.LET(_xlpm.d,UPPER(TRIM(CLEAN(SUBSTITUTE(F4674,CHAR(160),"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75" spans="2:11" x14ac:dyDescent="0.25">
      <c r="B4675" s="21">
        <v>45890</v>
      </c>
      <c r="C4675" s="2" t="s">
        <v>1</v>
      </c>
      <c r="D4675" s="2" t="s">
        <v>1837</v>
      </c>
      <c r="E4675" s="2" t="s">
        <v>1397</v>
      </c>
      <c r="F4675" s="2" t="s">
        <v>2729</v>
      </c>
      <c r="G4675" s="5">
        <v>-2</v>
      </c>
      <c r="H4675" s="5">
        <v>41.5</v>
      </c>
      <c r="I4675" s="5">
        <v>-83</v>
      </c>
      <c r="J4675" s="5">
        <v>-8051</v>
      </c>
      <c r="K4675" s="5" t="str" cm="1">
        <f t="array" ref="K4675">_xlfn.LET(_xlpm.d,UPPER(TRIM(CLEAN(SUBSTITUTE(F4675,CHAR(160),"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76" spans="2:11" x14ac:dyDescent="0.25">
      <c r="B4676" s="21">
        <v>45891</v>
      </c>
      <c r="C4676" s="2" t="s">
        <v>1</v>
      </c>
      <c r="D4676" s="2" t="s">
        <v>1839</v>
      </c>
      <c r="E4676" s="2" t="s">
        <v>1016</v>
      </c>
      <c r="F4676" s="2" t="s">
        <v>2729</v>
      </c>
      <c r="G4676" s="5">
        <v>-6</v>
      </c>
      <c r="H4676" s="5">
        <v>41.5</v>
      </c>
      <c r="I4676" s="5">
        <v>-249</v>
      </c>
      <c r="J4676" s="5">
        <v>-8300</v>
      </c>
      <c r="K4676" s="5" t="str" cm="1">
        <f t="array" ref="K4676">_xlfn.LET(_xlpm.d,UPPER(TRIM(CLEAN(SUBSTITUTE(F4676,CHAR(160),"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77" spans="2:11" x14ac:dyDescent="0.25">
      <c r="B4677" s="21">
        <v>45903</v>
      </c>
      <c r="C4677" s="2" t="s">
        <v>1</v>
      </c>
      <c r="D4677" s="2" t="s">
        <v>1083</v>
      </c>
      <c r="E4677" s="2" t="s">
        <v>829</v>
      </c>
      <c r="F4677" s="2" t="s">
        <v>2729</v>
      </c>
      <c r="G4677" s="5">
        <v>-4</v>
      </c>
      <c r="H4677" s="5">
        <v>41.5</v>
      </c>
      <c r="I4677" s="5">
        <v>-166</v>
      </c>
      <c r="J4677" s="5">
        <v>-8466</v>
      </c>
      <c r="K4677" s="5" t="str" cm="1">
        <f t="array" ref="K4677">_xlfn.LET(_xlpm.d,UPPER(TRIM(CLEAN(SUBSTITUTE(F4677,CHAR(160),"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78" spans="2:11" x14ac:dyDescent="0.25">
      <c r="B4678" s="21">
        <v>45912</v>
      </c>
      <c r="C4678" s="2" t="s">
        <v>1</v>
      </c>
      <c r="D4678" s="2" t="s">
        <v>1892</v>
      </c>
      <c r="E4678" s="2" t="s">
        <v>1016</v>
      </c>
      <c r="F4678" s="2" t="s">
        <v>2729</v>
      </c>
      <c r="G4678" s="5">
        <v>-1</v>
      </c>
      <c r="H4678" s="5">
        <v>41.5</v>
      </c>
      <c r="I4678" s="5">
        <v>-41.5</v>
      </c>
      <c r="J4678" s="5">
        <v>-8507.5</v>
      </c>
      <c r="K4678" s="5" t="str" cm="1">
        <f t="array" ref="K4678">_xlfn.LET(_xlpm.d,UPPER(TRIM(CLEAN(SUBSTITUTE(F4678,CHAR(160),"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79" spans="2:11" x14ac:dyDescent="0.25">
      <c r="B4679" s="21">
        <v>45947</v>
      </c>
      <c r="C4679" s="2" t="s">
        <v>1</v>
      </c>
      <c r="D4679" s="2" t="s">
        <v>1136</v>
      </c>
      <c r="E4679" s="2" t="s">
        <v>829</v>
      </c>
      <c r="F4679" s="2" t="s">
        <v>2731</v>
      </c>
      <c r="G4679" s="5">
        <v>-6</v>
      </c>
      <c r="H4679" s="5">
        <v>41.5</v>
      </c>
      <c r="I4679" s="5">
        <v>-249</v>
      </c>
      <c r="J4679" s="5">
        <v>-8756.5</v>
      </c>
      <c r="K4679" s="5" t="str" cm="1">
        <f t="array" ref="K4679">_xlfn.LET(_xlpm.d,UPPER(TRIM(CLEAN(SUBSTITUTE(F4679,CHAR(160),"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80" spans="2:11" x14ac:dyDescent="0.25">
      <c r="B4680" s="21">
        <v>45958</v>
      </c>
      <c r="C4680" s="2" t="s">
        <v>1</v>
      </c>
      <c r="D4680" s="2" t="s">
        <v>482</v>
      </c>
      <c r="E4680" s="2" t="s">
        <v>446</v>
      </c>
      <c r="F4680" s="2" t="s">
        <v>2729</v>
      </c>
      <c r="G4680" s="5">
        <v>-2</v>
      </c>
      <c r="H4680" s="5">
        <v>41.5</v>
      </c>
      <c r="I4680" s="5">
        <v>-83</v>
      </c>
      <c r="J4680" s="5">
        <v>-8839.5</v>
      </c>
      <c r="K4680" s="5" t="str" cm="1">
        <f t="array" ref="K4680">_xlfn.LET(_xlpm.d,UPPER(TRIM(CLEAN(SUBSTITUTE(F4680,CHAR(160),"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81" spans="2:11" x14ac:dyDescent="0.25">
      <c r="B4681" s="21">
        <v>45967</v>
      </c>
      <c r="C4681" s="2" t="s">
        <v>1</v>
      </c>
      <c r="D4681" s="2" t="s">
        <v>729</v>
      </c>
      <c r="E4681" s="2" t="s">
        <v>99</v>
      </c>
      <c r="F4681" s="2" t="s">
        <v>2729</v>
      </c>
      <c r="G4681" s="5">
        <v>-1</v>
      </c>
      <c r="H4681" s="5">
        <v>41.5</v>
      </c>
      <c r="I4681" s="5">
        <v>-41.5</v>
      </c>
      <c r="J4681" s="5">
        <v>-8881</v>
      </c>
      <c r="K4681" s="5" t="str" cm="1">
        <f t="array" ref="K4681">_xlfn.LET(_xlpm.d,UPPER(TRIM(CLEAN(SUBSTITUTE(F4681,CHAR(160),"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82" spans="2:11" x14ac:dyDescent="0.25">
      <c r="B4682" s="21">
        <v>46014</v>
      </c>
      <c r="C4682" s="2" t="s">
        <v>1</v>
      </c>
      <c r="D4682" s="2" t="s">
        <v>71</v>
      </c>
      <c r="E4682" s="2" t="s">
        <v>72</v>
      </c>
      <c r="F4682" s="2" t="s">
        <v>2729</v>
      </c>
      <c r="G4682" s="5">
        <v>-3</v>
      </c>
      <c r="H4682" s="5">
        <v>41.5</v>
      </c>
      <c r="I4682" s="5">
        <v>-124.5</v>
      </c>
      <c r="J4682" s="5">
        <v>-9005.5</v>
      </c>
      <c r="K4682" s="5" t="str" cm="1">
        <f t="array" ref="K4682">_xlfn.LET(_xlpm.d,UPPER(TRIM(CLEAN(SUBSTITUTE(F4682,CHAR(160),"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83" spans="2:11" x14ac:dyDescent="0.25">
      <c r="B4683" s="21">
        <v>46024</v>
      </c>
      <c r="C4683" s="2" t="s">
        <v>1</v>
      </c>
      <c r="D4683" s="2" t="s">
        <v>1217</v>
      </c>
      <c r="E4683" s="2" t="s">
        <v>82</v>
      </c>
      <c r="F4683" s="2" t="s">
        <v>2729</v>
      </c>
      <c r="G4683" s="5">
        <v>-15</v>
      </c>
      <c r="H4683" s="5">
        <v>41.5</v>
      </c>
      <c r="I4683" s="5">
        <v>-622.5</v>
      </c>
      <c r="J4683" s="5">
        <v>-9628</v>
      </c>
      <c r="K4683" s="5" t="str" cm="1">
        <f t="array" ref="K4683">_xlfn.LET(_xlpm.d,UPPER(TRIM(CLEAN(SUBSTITUTE(F4683,CHAR(160),"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84" spans="2:11" x14ac:dyDescent="0.25">
      <c r="B4684" s="21">
        <v>46032</v>
      </c>
      <c r="C4684" s="2" t="s">
        <v>1</v>
      </c>
      <c r="D4684" s="2" t="s">
        <v>81</v>
      </c>
      <c r="E4684" s="2" t="s">
        <v>82</v>
      </c>
      <c r="F4684" s="2" t="s">
        <v>2729</v>
      </c>
      <c r="G4684" s="5">
        <v>-25</v>
      </c>
      <c r="H4684" s="5">
        <v>41.5</v>
      </c>
      <c r="I4684" s="5">
        <v>-1037.5</v>
      </c>
      <c r="J4684" s="5">
        <v>-10665.5</v>
      </c>
      <c r="K4684" s="5" t="str" cm="1">
        <f t="array" ref="K4684">_xlfn.LET(_xlpm.d,UPPER(TRIM(CLEAN(SUBSTITUTE(F4684,CHAR(160),"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85" spans="2:11" x14ac:dyDescent="0.25">
      <c r="B4685" s="21">
        <v>46035</v>
      </c>
      <c r="C4685" s="2" t="s">
        <v>1</v>
      </c>
      <c r="D4685" s="2" t="s">
        <v>28</v>
      </c>
      <c r="E4685" s="2" t="s">
        <v>29</v>
      </c>
      <c r="F4685" s="2" t="s">
        <v>2729</v>
      </c>
      <c r="G4685" s="5">
        <v>-3</v>
      </c>
      <c r="H4685" s="5">
        <v>41.5</v>
      </c>
      <c r="I4685" s="5">
        <v>-124.5</v>
      </c>
      <c r="J4685" s="5">
        <v>-10790</v>
      </c>
      <c r="K4685" s="5" t="str" cm="1">
        <f t="array" ref="K4685">_xlfn.LET(_xlpm.d,UPPER(TRIM(CLEAN(SUBSTITUTE(F4685,CHAR(160),"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86" spans="2:11" x14ac:dyDescent="0.25">
      <c r="B4686" s="21">
        <v>46035</v>
      </c>
      <c r="C4686" s="2" t="s">
        <v>1</v>
      </c>
      <c r="D4686" s="2" t="s">
        <v>2125</v>
      </c>
      <c r="E4686" s="2" t="s">
        <v>72</v>
      </c>
      <c r="F4686" s="2" t="s">
        <v>2729</v>
      </c>
      <c r="G4686" s="5">
        <v>-2</v>
      </c>
      <c r="H4686" s="5">
        <v>41.5</v>
      </c>
      <c r="I4686" s="5">
        <v>-83</v>
      </c>
      <c r="J4686" s="5">
        <v>-10873</v>
      </c>
      <c r="K4686" s="5" t="str" cm="1">
        <f t="array" ref="K4686">_xlfn.LET(_xlpm.d,UPPER(TRIM(CLEAN(SUBSTITUTE(F4686,CHAR(160),"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87" spans="2:11" x14ac:dyDescent="0.25">
      <c r="B4687" s="21">
        <v>46035</v>
      </c>
      <c r="C4687" s="2" t="s">
        <v>1</v>
      </c>
      <c r="D4687" s="2" t="s">
        <v>2127</v>
      </c>
      <c r="E4687" s="2" t="s">
        <v>95</v>
      </c>
      <c r="F4687" s="2" t="s">
        <v>2729</v>
      </c>
      <c r="G4687" s="5">
        <v>-3</v>
      </c>
      <c r="H4687" s="5">
        <v>41.5</v>
      </c>
      <c r="I4687" s="5">
        <v>-124.5</v>
      </c>
      <c r="J4687" s="5">
        <v>-10997.5</v>
      </c>
      <c r="K4687" s="5" t="str" cm="1">
        <f t="array" ref="K4687">_xlfn.LET(_xlpm.d,UPPER(TRIM(CLEAN(SUBSTITUTE(F4687,CHAR(160),"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88" spans="2:11" x14ac:dyDescent="0.25">
      <c r="B4688" s="21">
        <v>46045</v>
      </c>
      <c r="C4688" s="2" t="s">
        <v>1</v>
      </c>
      <c r="D4688" s="2" t="s">
        <v>2513</v>
      </c>
      <c r="E4688" s="2" t="s">
        <v>9</v>
      </c>
      <c r="F4688" s="2" t="s">
        <v>2729</v>
      </c>
      <c r="G4688" s="5">
        <v>-8</v>
      </c>
      <c r="H4688" s="5">
        <v>41.5</v>
      </c>
      <c r="I4688" s="5">
        <v>-332</v>
      </c>
      <c r="J4688" s="5">
        <v>-11329.5</v>
      </c>
      <c r="K4688" s="5" t="str" cm="1">
        <f t="array" ref="K4688">_xlfn.LET(_xlpm.d,UPPER(TRIM(CLEAN(SUBSTITUTE(F4688,CHAR(160),"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89" spans="1:11" x14ac:dyDescent="0.25">
      <c r="B4689" s="21">
        <v>46049</v>
      </c>
      <c r="C4689" s="2" t="s">
        <v>1</v>
      </c>
      <c r="D4689" s="2" t="s">
        <v>1248</v>
      </c>
      <c r="E4689" s="2" t="s">
        <v>72</v>
      </c>
      <c r="F4689" s="2" t="s">
        <v>2729</v>
      </c>
      <c r="G4689" s="5">
        <v>-3</v>
      </c>
      <c r="H4689" s="5">
        <v>41.5</v>
      </c>
      <c r="I4689" s="5">
        <v>-124.5</v>
      </c>
      <c r="J4689" s="5">
        <v>-11454</v>
      </c>
      <c r="K4689" s="5" t="str" cm="1">
        <f t="array" ref="K4689">_xlfn.LET(_xlpm.d,UPPER(TRIM(CLEAN(SUBSTITUTE(F4689,CHAR(160),"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90" spans="1:11" x14ac:dyDescent="0.25">
      <c r="B4690" s="21">
        <v>46072</v>
      </c>
      <c r="C4690" s="2" t="s">
        <v>1</v>
      </c>
      <c r="D4690" s="2" t="s">
        <v>2451</v>
      </c>
      <c r="E4690" s="2" t="s">
        <v>129</v>
      </c>
      <c r="F4690" s="2" t="s">
        <v>2729</v>
      </c>
      <c r="G4690" s="5">
        <v>-20</v>
      </c>
      <c r="H4690" s="5">
        <v>41.5</v>
      </c>
      <c r="I4690" s="5">
        <v>-830</v>
      </c>
      <c r="J4690" s="5">
        <v>-12284</v>
      </c>
      <c r="K4690" s="5" t="str" cm="1">
        <f t="array" ref="K4690">_xlfn.LET(_xlpm.d,UPPER(TRIM(CLEAN(SUBSTITUTE(F4690,CHAR(160),"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91" spans="1:11" x14ac:dyDescent="0.25">
      <c r="B4691" s="21">
        <v>46079</v>
      </c>
      <c r="C4691" s="2" t="s">
        <v>1</v>
      </c>
      <c r="D4691" s="2" t="s">
        <v>2521</v>
      </c>
      <c r="E4691" s="2" t="s">
        <v>129</v>
      </c>
      <c r="F4691" s="2" t="s">
        <v>2729</v>
      </c>
      <c r="G4691" s="5">
        <v>-3</v>
      </c>
      <c r="H4691" s="5">
        <v>41.5</v>
      </c>
      <c r="I4691" s="5">
        <v>-124.5</v>
      </c>
      <c r="J4691" s="5">
        <v>-12408.5</v>
      </c>
      <c r="K4691" s="5" t="str" cm="1">
        <f t="array" ref="K4691">_xlfn.LET(_xlpm.d,UPPER(TRIM(CLEAN(SUBSTITUTE(F4691,CHAR(160),"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92" spans="1:11" x14ac:dyDescent="0.25">
      <c r="B4692" s="21">
        <v>46084</v>
      </c>
      <c r="C4692" s="2" t="s">
        <v>1</v>
      </c>
      <c r="D4692" s="2" t="s">
        <v>2226</v>
      </c>
      <c r="E4692" s="2" t="s">
        <v>32</v>
      </c>
      <c r="F4692" s="2" t="s">
        <v>2729</v>
      </c>
      <c r="G4692" s="5">
        <v>-22</v>
      </c>
      <c r="H4692" s="5">
        <v>41.5</v>
      </c>
      <c r="I4692" s="5">
        <v>-913</v>
      </c>
      <c r="J4692" s="5">
        <v>-13321.5</v>
      </c>
      <c r="K4692" s="5" t="str" cm="1">
        <f t="array" ref="K4692">_xlfn.LET(_xlpm.d,UPPER(TRIM(CLEAN(SUBSTITUTE(F4692,CHAR(160),"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93" spans="1:11" x14ac:dyDescent="0.25">
      <c r="B4693" s="21">
        <v>46087</v>
      </c>
      <c r="C4693" s="2" t="s">
        <v>1</v>
      </c>
      <c r="D4693" s="2" t="s">
        <v>43</v>
      </c>
      <c r="E4693" s="2" t="s">
        <v>24</v>
      </c>
      <c r="F4693" s="2" t="s">
        <v>2729</v>
      </c>
      <c r="G4693" s="5">
        <v>-22</v>
      </c>
      <c r="H4693" s="5">
        <v>41.5</v>
      </c>
      <c r="I4693" s="5">
        <v>-913</v>
      </c>
      <c r="J4693" s="5">
        <v>-14234.5</v>
      </c>
      <c r="K4693" s="5" t="str" cm="1">
        <f t="array" ref="K4693">_xlfn.LET(_xlpm.d,UPPER(TRIM(CLEAN(SUBSTITUTE(F4693,CHAR(160),"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94" spans="1:11" x14ac:dyDescent="0.25">
      <c r="B4694" s="21">
        <v>46087</v>
      </c>
      <c r="C4694" s="2" t="s">
        <v>1</v>
      </c>
      <c r="D4694" s="2" t="s">
        <v>285</v>
      </c>
      <c r="E4694" s="2" t="s">
        <v>62</v>
      </c>
      <c r="F4694" s="2" t="s">
        <v>2729</v>
      </c>
      <c r="G4694" s="5">
        <v>-15</v>
      </c>
      <c r="H4694" s="5">
        <v>41.5</v>
      </c>
      <c r="I4694" s="5">
        <v>-622.5</v>
      </c>
      <c r="J4694" s="5">
        <v>-14857</v>
      </c>
      <c r="K4694" s="5" t="str" cm="1">
        <f t="array" ref="K4694">_xlfn.LET(_xlpm.d,UPPER(TRIM(CLEAN(SUBSTITUTE(F4694,CHAR(160),"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95" spans="1:11" x14ac:dyDescent="0.25">
      <c r="B4695" s="21">
        <v>46097</v>
      </c>
      <c r="C4695" s="2" t="s">
        <v>1</v>
      </c>
      <c r="D4695" s="2" t="s">
        <v>521</v>
      </c>
      <c r="E4695" s="2" t="s">
        <v>99</v>
      </c>
      <c r="F4695" s="2" t="s">
        <v>2729</v>
      </c>
      <c r="G4695" s="5">
        <v>-4</v>
      </c>
      <c r="H4695" s="5">
        <v>41.5</v>
      </c>
      <c r="I4695" s="5">
        <v>-166</v>
      </c>
      <c r="J4695" s="5">
        <v>-15023</v>
      </c>
      <c r="K4695" s="5" t="str" cm="1">
        <f t="array" ref="K4695">_xlfn.LET(_xlpm.d,UPPER(TRIM(CLEAN(SUBSTITUTE(F4695,CHAR(160),"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96" spans="1:11" x14ac:dyDescent="0.25">
      <c r="B4696" s="21">
        <v>46098</v>
      </c>
      <c r="C4696" s="2" t="s">
        <v>1</v>
      </c>
      <c r="D4696" s="2" t="s">
        <v>2254</v>
      </c>
      <c r="E4696" s="2" t="s">
        <v>32</v>
      </c>
      <c r="F4696" s="2" t="s">
        <v>2729</v>
      </c>
      <c r="G4696" s="5">
        <v>-1</v>
      </c>
      <c r="H4696" s="5">
        <v>41.5</v>
      </c>
      <c r="I4696" s="5">
        <v>-41.5</v>
      </c>
      <c r="J4696" s="5">
        <v>-15064.5</v>
      </c>
      <c r="K4696" s="5" t="str" cm="1">
        <f t="array" ref="K4696">_xlfn.LET(_xlpm.d,UPPER(TRIM(CLEAN(SUBSTITUTE(F4696,CHAR(160),"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97" spans="1:11" x14ac:dyDescent="0.25">
      <c r="B4697" s="21">
        <v>46098</v>
      </c>
      <c r="C4697" s="2" t="s">
        <v>1</v>
      </c>
      <c r="D4697" s="2" t="s">
        <v>134</v>
      </c>
      <c r="E4697" s="2" t="s">
        <v>35</v>
      </c>
      <c r="F4697" s="2" t="s">
        <v>2729</v>
      </c>
      <c r="G4697" s="5">
        <v>-23</v>
      </c>
      <c r="H4697" s="5">
        <v>41.5</v>
      </c>
      <c r="I4697" s="5">
        <v>-954.5</v>
      </c>
      <c r="J4697" s="5">
        <v>-16019</v>
      </c>
      <c r="K4697" s="5" t="str" cm="1">
        <f t="array" ref="K4697">_xlfn.LET(_xlpm.d,UPPER(TRIM(CLEAN(SUBSTITUTE(F4697,CHAR(160),"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98" spans="1:11" x14ac:dyDescent="0.25">
      <c r="B4698" s="21">
        <v>46112</v>
      </c>
      <c r="C4698" s="2" t="s">
        <v>1</v>
      </c>
      <c r="D4698" s="2" t="s">
        <v>2296</v>
      </c>
      <c r="E4698" s="2" t="s">
        <v>27</v>
      </c>
      <c r="F4698" s="2" t="s">
        <v>2731</v>
      </c>
      <c r="G4698" s="5">
        <v>-2</v>
      </c>
      <c r="H4698" s="5">
        <v>41.5</v>
      </c>
      <c r="I4698" s="5">
        <v>-83</v>
      </c>
      <c r="J4698" s="5">
        <v>-16102</v>
      </c>
      <c r="K4698" s="5" t="str" cm="1">
        <f t="array" ref="K4698">_xlfn.LET(_xlpm.d,UPPER(TRIM(CLEAN(SUBSTITUTE(F4698,CHAR(160),"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699" spans="1:11" x14ac:dyDescent="0.25">
      <c r="B4699" s="21">
        <v>46112</v>
      </c>
      <c r="C4699" s="2" t="s">
        <v>1</v>
      </c>
      <c r="D4699" s="2" t="s">
        <v>734</v>
      </c>
      <c r="E4699" s="2" t="s">
        <v>32</v>
      </c>
      <c r="F4699" s="2" t="s">
        <v>2731</v>
      </c>
      <c r="G4699" s="5">
        <v>-7</v>
      </c>
      <c r="H4699" s="5">
        <v>41.5</v>
      </c>
      <c r="I4699" s="5">
        <v>-290.5</v>
      </c>
      <c r="J4699" s="5">
        <v>-16392.5</v>
      </c>
      <c r="K4699" s="5" t="str" cm="1">
        <f t="array" ref="K4699">_xlfn.LET(_xlpm.d,UPPER(TRIM(CLEAN(SUBSTITUTE(F4699,CHAR(160),"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00" spans="1:11" x14ac:dyDescent="0.25">
      <c r="A4700" s="11" t="s">
        <v>2732</v>
      </c>
      <c r="G4700" s="6">
        <v>-395</v>
      </c>
      <c r="I4700" s="7">
        <f>I4665+I4666+I4667+I4668+I4669+I4670+I4671+I4672+I4673+I4674+I4675+I4676+I4677+I4678+I4679+I4680+I4681+I4682+I4683+I4684+I4685+I4686+I4687+I4688+I4689+I4690+I4691+I4692+I4693+I4694+I4695+I4696+I4697+I4698+I4699</f>
        <v>-16392.5</v>
      </c>
      <c r="K4700" s="5" t="str" cm="1">
        <f t="array" ref="K4700">_xlfn.LET(_xlpm.d,UPPER(TRIM(CLEAN(SUBSTITUTE(F4700,CHAR(160),"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701" spans="1:11" x14ac:dyDescent="0.25">
      <c r="A4701" s="10" t="s">
        <v>2733</v>
      </c>
      <c r="K4701" s="5" t="str" cm="1">
        <f t="array" ref="K4701">_xlfn.LET(_xlpm.d,UPPER(TRIM(CLEAN(SUBSTITUTE(F4701,CHAR(160),"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702" spans="1:11" x14ac:dyDescent="0.25">
      <c r="B4702" s="21">
        <v>45659</v>
      </c>
      <c r="C4702" s="2" t="s">
        <v>1</v>
      </c>
      <c r="D4702" s="2" t="s">
        <v>690</v>
      </c>
      <c r="E4702" s="2" t="s">
        <v>129</v>
      </c>
      <c r="F4702" s="2" t="s">
        <v>2734</v>
      </c>
      <c r="G4702" s="5">
        <v>-3</v>
      </c>
      <c r="H4702" s="5">
        <v>41.5</v>
      </c>
      <c r="I4702" s="5">
        <v>-124.5</v>
      </c>
      <c r="J4702" s="5">
        <v>-124.5</v>
      </c>
      <c r="K4702" s="5" t="str" cm="1">
        <f t="array" ref="K4702">_xlfn.LET(_xlpm.d,UPPER(TRIM(CLEAN(SUBSTITUTE(F4702,CHAR(160),"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03" spans="1:11" x14ac:dyDescent="0.25">
      <c r="B4703" s="21">
        <v>45664</v>
      </c>
      <c r="C4703" s="2" t="s">
        <v>1</v>
      </c>
      <c r="D4703" s="2" t="s">
        <v>1414</v>
      </c>
      <c r="E4703" s="2" t="s">
        <v>1130</v>
      </c>
      <c r="F4703" s="2" t="s">
        <v>2735</v>
      </c>
      <c r="G4703" s="5">
        <v>-14</v>
      </c>
      <c r="H4703" s="5">
        <v>41.5</v>
      </c>
      <c r="I4703" s="5">
        <v>-581</v>
      </c>
      <c r="J4703" s="5">
        <v>-705.5</v>
      </c>
      <c r="K4703" s="5" t="str" cm="1">
        <f t="array" ref="K4703">_xlfn.LET(_xlpm.d,UPPER(TRIM(CLEAN(SUBSTITUTE(F4703,CHAR(160),"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04" spans="1:11" x14ac:dyDescent="0.25">
      <c r="B4704" s="21">
        <v>45664</v>
      </c>
      <c r="C4704" s="2" t="s">
        <v>1</v>
      </c>
      <c r="D4704" s="2" t="s">
        <v>2736</v>
      </c>
      <c r="E4704" s="2" t="s">
        <v>60</v>
      </c>
      <c r="F4704" s="2" t="s">
        <v>2735</v>
      </c>
      <c r="G4704" s="5">
        <v>-10</v>
      </c>
      <c r="H4704" s="5">
        <v>41.5</v>
      </c>
      <c r="I4704" s="5">
        <v>-415</v>
      </c>
      <c r="J4704" s="5">
        <v>-1120.5</v>
      </c>
      <c r="K4704" s="5" t="str" cm="1">
        <f t="array" ref="K4704">_xlfn.LET(_xlpm.d,UPPER(TRIM(CLEAN(SUBSTITUTE(F4704,CHAR(160),"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05" spans="2:11" x14ac:dyDescent="0.25">
      <c r="B4705" s="21">
        <v>45666</v>
      </c>
      <c r="C4705" s="2" t="s">
        <v>1</v>
      </c>
      <c r="D4705" s="2" t="s">
        <v>556</v>
      </c>
      <c r="E4705" s="2" t="s">
        <v>141</v>
      </c>
      <c r="F4705" s="2" t="s">
        <v>2735</v>
      </c>
      <c r="G4705" s="5">
        <v>-18</v>
      </c>
      <c r="H4705" s="5">
        <v>41.5</v>
      </c>
      <c r="I4705" s="5">
        <v>-747</v>
      </c>
      <c r="J4705" s="5">
        <v>-1867.5</v>
      </c>
      <c r="K4705" s="5" t="str" cm="1">
        <f t="array" ref="K4705">_xlfn.LET(_xlpm.d,UPPER(TRIM(CLEAN(SUBSTITUTE(F4705,CHAR(160),"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06" spans="2:11" x14ac:dyDescent="0.25">
      <c r="B4706" s="21">
        <v>45667</v>
      </c>
      <c r="C4706" s="2" t="s">
        <v>1</v>
      </c>
      <c r="D4706" s="2" t="s">
        <v>1427</v>
      </c>
      <c r="E4706" s="2" t="s">
        <v>163</v>
      </c>
      <c r="F4706" s="2" t="s">
        <v>2735</v>
      </c>
      <c r="G4706" s="5">
        <v>-25</v>
      </c>
      <c r="H4706" s="5">
        <v>41.5</v>
      </c>
      <c r="I4706" s="5">
        <v>-1037.5</v>
      </c>
      <c r="J4706" s="5">
        <v>-2905</v>
      </c>
      <c r="K4706" s="5" t="str" cm="1">
        <f t="array" ref="K4706">_xlfn.LET(_xlpm.d,UPPER(TRIM(CLEAN(SUBSTITUTE(F4706,CHAR(160),"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07" spans="2:11" x14ac:dyDescent="0.25">
      <c r="B4707" s="21">
        <v>45667</v>
      </c>
      <c r="C4707" s="2" t="s">
        <v>1</v>
      </c>
      <c r="D4707" s="2" t="s">
        <v>828</v>
      </c>
      <c r="E4707" s="2" t="s">
        <v>829</v>
      </c>
      <c r="F4707" s="2" t="s">
        <v>2735</v>
      </c>
      <c r="G4707" s="5">
        <v>-1</v>
      </c>
      <c r="H4707" s="5">
        <v>41.5</v>
      </c>
      <c r="I4707" s="5">
        <v>-41.5</v>
      </c>
      <c r="J4707" s="5">
        <v>-2946.5</v>
      </c>
      <c r="K4707" s="5" t="str" cm="1">
        <f t="array" ref="K4707">_xlfn.LET(_xlpm.d,UPPER(TRIM(CLEAN(SUBSTITUTE(F4707,CHAR(160),"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08" spans="2:11" x14ac:dyDescent="0.25">
      <c r="B4708" s="21">
        <v>45667</v>
      </c>
      <c r="C4708" s="2" t="s">
        <v>1</v>
      </c>
      <c r="D4708" s="2" t="s">
        <v>2552</v>
      </c>
      <c r="E4708" s="2" t="s">
        <v>24</v>
      </c>
      <c r="F4708" s="2" t="s">
        <v>2735</v>
      </c>
      <c r="G4708" s="5">
        <v>-12</v>
      </c>
      <c r="H4708" s="5">
        <v>41.5</v>
      </c>
      <c r="I4708" s="5">
        <v>-498</v>
      </c>
      <c r="J4708" s="5">
        <v>-3444.5</v>
      </c>
      <c r="K4708" s="5" t="str" cm="1">
        <f t="array" ref="K4708">_xlfn.LET(_xlpm.d,UPPER(TRIM(CLEAN(SUBSTITUTE(F4708,CHAR(160),"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09" spans="2:11" x14ac:dyDescent="0.25">
      <c r="B4709" s="21">
        <v>45667</v>
      </c>
      <c r="C4709" s="2" t="s">
        <v>1</v>
      </c>
      <c r="D4709" s="2" t="s">
        <v>2554</v>
      </c>
      <c r="E4709" s="2" t="s">
        <v>97</v>
      </c>
      <c r="F4709" s="2" t="s">
        <v>2735</v>
      </c>
      <c r="G4709" s="5">
        <v>-20</v>
      </c>
      <c r="H4709" s="5">
        <v>10.7</v>
      </c>
      <c r="I4709" s="5">
        <v>-214</v>
      </c>
      <c r="J4709" s="5">
        <v>-3658.5</v>
      </c>
      <c r="K4709" s="5" t="str" cm="1">
        <f t="array" ref="K4709">_xlfn.LET(_xlpm.d,UPPER(TRIM(CLEAN(SUBSTITUTE(F4709,CHAR(160),"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10" spans="2:11" x14ac:dyDescent="0.25">
      <c r="B4710" s="21">
        <v>45670</v>
      </c>
      <c r="C4710" s="2" t="s">
        <v>1</v>
      </c>
      <c r="D4710" s="2" t="s">
        <v>693</v>
      </c>
      <c r="E4710" s="2" t="s">
        <v>49</v>
      </c>
      <c r="F4710" s="2" t="s">
        <v>2735</v>
      </c>
      <c r="G4710" s="5">
        <v>-4</v>
      </c>
      <c r="H4710" s="5">
        <v>41.5</v>
      </c>
      <c r="I4710" s="5">
        <v>-166</v>
      </c>
      <c r="J4710" s="5">
        <v>-3824.5</v>
      </c>
      <c r="K4710" s="5" t="str" cm="1">
        <f t="array" ref="K4710">_xlfn.LET(_xlpm.d,UPPER(TRIM(CLEAN(SUBSTITUTE(F4710,CHAR(160),"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11" spans="2:11" x14ac:dyDescent="0.25">
      <c r="B4711" s="21">
        <v>45674</v>
      </c>
      <c r="C4711" s="2" t="s">
        <v>1</v>
      </c>
      <c r="D4711" s="2" t="s">
        <v>1450</v>
      </c>
      <c r="E4711" s="2" t="s">
        <v>110</v>
      </c>
      <c r="F4711" s="2" t="s">
        <v>2737</v>
      </c>
      <c r="G4711" s="5">
        <v>-3</v>
      </c>
      <c r="H4711" s="5">
        <v>41.5</v>
      </c>
      <c r="I4711" s="5">
        <v>-124.5</v>
      </c>
      <c r="J4711" s="5">
        <v>-3949</v>
      </c>
      <c r="K4711" s="5" t="str" cm="1">
        <f t="array" ref="K4711">_xlfn.LET(_xlpm.d,UPPER(TRIM(CLEAN(SUBSTITUTE(F4711,CHAR(160),"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12" spans="2:11" x14ac:dyDescent="0.25">
      <c r="B4712" s="21">
        <v>45678</v>
      </c>
      <c r="C4712" s="2" t="s">
        <v>1</v>
      </c>
      <c r="D4712" s="2" t="s">
        <v>1454</v>
      </c>
      <c r="E4712" s="2" t="s">
        <v>244</v>
      </c>
      <c r="F4712" s="2" t="s">
        <v>2735</v>
      </c>
      <c r="G4712" s="5">
        <v>-6</v>
      </c>
      <c r="H4712" s="5">
        <v>41.5</v>
      </c>
      <c r="I4712" s="5">
        <v>-249</v>
      </c>
      <c r="J4712" s="5">
        <v>-4198</v>
      </c>
      <c r="K4712" s="5" t="str" cm="1">
        <f t="array" ref="K4712">_xlfn.LET(_xlpm.d,UPPER(TRIM(CLEAN(SUBSTITUTE(F4712,CHAR(160),"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13" spans="2:11" x14ac:dyDescent="0.25">
      <c r="B4713" s="21">
        <v>45678</v>
      </c>
      <c r="C4713" s="2" t="s">
        <v>1</v>
      </c>
      <c r="D4713" s="2" t="s">
        <v>847</v>
      </c>
      <c r="E4713" s="2" t="s">
        <v>153</v>
      </c>
      <c r="F4713" s="2" t="s">
        <v>2735</v>
      </c>
      <c r="G4713" s="5">
        <v>-4</v>
      </c>
      <c r="H4713" s="5">
        <v>41.5</v>
      </c>
      <c r="I4713" s="5">
        <v>-166</v>
      </c>
      <c r="J4713" s="5">
        <v>-4364</v>
      </c>
      <c r="K4713" s="5" t="str" cm="1">
        <f t="array" ref="K4713">_xlfn.LET(_xlpm.d,UPPER(TRIM(CLEAN(SUBSTITUTE(F4713,CHAR(160),"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14" spans="2:11" x14ac:dyDescent="0.25">
      <c r="B4714" s="21">
        <v>45678</v>
      </c>
      <c r="C4714" s="2" t="s">
        <v>1</v>
      </c>
      <c r="D4714" s="2" t="s">
        <v>1455</v>
      </c>
      <c r="E4714" s="2" t="s">
        <v>35</v>
      </c>
      <c r="F4714" s="2" t="s">
        <v>2735</v>
      </c>
      <c r="G4714" s="5">
        <v>-13</v>
      </c>
      <c r="H4714" s="5">
        <v>41.5</v>
      </c>
      <c r="I4714" s="5">
        <v>-539.5</v>
      </c>
      <c r="J4714" s="5">
        <v>-4903.5</v>
      </c>
      <c r="K4714" s="5" t="str" cm="1">
        <f t="array" ref="K4714">_xlfn.LET(_xlpm.d,UPPER(TRIM(CLEAN(SUBSTITUTE(F4714,CHAR(160),"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15" spans="2:11" x14ac:dyDescent="0.25">
      <c r="B4715" s="21">
        <v>45678</v>
      </c>
      <c r="C4715" s="2" t="s">
        <v>1</v>
      </c>
      <c r="D4715" s="2" t="s">
        <v>1456</v>
      </c>
      <c r="E4715" s="2" t="s">
        <v>32</v>
      </c>
      <c r="F4715" s="2" t="s">
        <v>2735</v>
      </c>
      <c r="G4715" s="5">
        <v>-3</v>
      </c>
      <c r="H4715" s="5">
        <v>41.5</v>
      </c>
      <c r="I4715" s="5">
        <v>-124.5</v>
      </c>
      <c r="J4715" s="5">
        <v>-5028</v>
      </c>
      <c r="K4715" s="5" t="str" cm="1">
        <f t="array" ref="K4715">_xlfn.LET(_xlpm.d,UPPER(TRIM(CLEAN(SUBSTITUTE(F4715,CHAR(160),"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16" spans="2:11" x14ac:dyDescent="0.25">
      <c r="B4716" s="21">
        <v>45680</v>
      </c>
      <c r="C4716" s="2" t="s">
        <v>1</v>
      </c>
      <c r="D4716" s="2" t="s">
        <v>1466</v>
      </c>
      <c r="E4716" s="2" t="s">
        <v>99</v>
      </c>
      <c r="F4716" s="2" t="s">
        <v>2735</v>
      </c>
      <c r="G4716" s="5">
        <v>-1</v>
      </c>
      <c r="H4716" s="5">
        <v>41.5</v>
      </c>
      <c r="I4716" s="5">
        <v>-41.5</v>
      </c>
      <c r="J4716" s="5">
        <v>-5069.5</v>
      </c>
      <c r="K4716" s="5" t="str" cm="1">
        <f t="array" ref="K4716">_xlfn.LET(_xlpm.d,UPPER(TRIM(CLEAN(SUBSTITUTE(F4716,CHAR(160),"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17" spans="2:11" x14ac:dyDescent="0.25">
      <c r="B4717" s="21">
        <v>45680</v>
      </c>
      <c r="C4717" s="2" t="s">
        <v>1</v>
      </c>
      <c r="D4717" s="2" t="s">
        <v>786</v>
      </c>
      <c r="E4717" s="2" t="s">
        <v>141</v>
      </c>
      <c r="F4717" s="2" t="s">
        <v>2735</v>
      </c>
      <c r="G4717" s="5">
        <v>-11</v>
      </c>
      <c r="H4717" s="5">
        <v>41.5</v>
      </c>
      <c r="I4717" s="5">
        <v>-456.5</v>
      </c>
      <c r="J4717" s="5">
        <v>-5526</v>
      </c>
      <c r="K4717" s="5" t="str" cm="1">
        <f t="array" ref="K4717">_xlfn.LET(_xlpm.d,UPPER(TRIM(CLEAN(SUBSTITUTE(F4717,CHAR(160),"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18" spans="2:11" x14ac:dyDescent="0.25">
      <c r="B4718" s="21">
        <v>45680</v>
      </c>
      <c r="C4718" s="2" t="s">
        <v>1</v>
      </c>
      <c r="D4718" s="2" t="s">
        <v>1472</v>
      </c>
      <c r="E4718" s="2" t="s">
        <v>1397</v>
      </c>
      <c r="F4718" s="2" t="s">
        <v>2735</v>
      </c>
      <c r="G4718" s="5">
        <v>-1</v>
      </c>
      <c r="H4718" s="5">
        <v>41.5</v>
      </c>
      <c r="I4718" s="5">
        <v>-41.5</v>
      </c>
      <c r="J4718" s="5">
        <v>-5567.5</v>
      </c>
      <c r="K4718" s="5" t="str" cm="1">
        <f t="array" ref="K4718">_xlfn.LET(_xlpm.d,UPPER(TRIM(CLEAN(SUBSTITUTE(F4718,CHAR(160),"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19" spans="2:11" x14ac:dyDescent="0.25">
      <c r="B4719" s="21">
        <v>45681</v>
      </c>
      <c r="C4719" s="2" t="s">
        <v>1</v>
      </c>
      <c r="D4719" s="2" t="s">
        <v>2562</v>
      </c>
      <c r="E4719" s="2" t="s">
        <v>76</v>
      </c>
      <c r="F4719" s="2" t="s">
        <v>2735</v>
      </c>
      <c r="G4719" s="5">
        <v>-14</v>
      </c>
      <c r="H4719" s="5">
        <v>41.5</v>
      </c>
      <c r="I4719" s="5">
        <v>-581</v>
      </c>
      <c r="J4719" s="5">
        <v>-6148.5</v>
      </c>
      <c r="K4719" s="5" t="str" cm="1">
        <f t="array" ref="K4719">_xlfn.LET(_xlpm.d,UPPER(TRIM(CLEAN(SUBSTITUTE(F4719,CHAR(160),"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20" spans="2:11" x14ac:dyDescent="0.25">
      <c r="B4720" s="21">
        <v>45684</v>
      </c>
      <c r="C4720" s="2" t="s">
        <v>1</v>
      </c>
      <c r="D4720" s="2" t="s">
        <v>1481</v>
      </c>
      <c r="E4720" s="2" t="s">
        <v>49</v>
      </c>
      <c r="F4720" s="2" t="s">
        <v>2735</v>
      </c>
      <c r="G4720" s="5">
        <v>-13</v>
      </c>
      <c r="H4720" s="5">
        <v>41.5</v>
      </c>
      <c r="I4720" s="5">
        <v>-539.5</v>
      </c>
      <c r="J4720" s="5">
        <v>-6688</v>
      </c>
      <c r="K4720" s="5" t="str" cm="1">
        <f t="array" ref="K4720">_xlfn.LET(_xlpm.d,UPPER(TRIM(CLEAN(SUBSTITUTE(F4720,CHAR(160),"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21" spans="2:11" x14ac:dyDescent="0.25">
      <c r="B4721" s="21">
        <v>45687</v>
      </c>
      <c r="C4721" s="2" t="s">
        <v>1</v>
      </c>
      <c r="D4721" s="2" t="s">
        <v>864</v>
      </c>
      <c r="E4721" s="2" t="s">
        <v>99</v>
      </c>
      <c r="F4721" s="2" t="s">
        <v>2735</v>
      </c>
      <c r="G4721" s="5">
        <v>-15</v>
      </c>
      <c r="H4721" s="5">
        <v>41.5</v>
      </c>
      <c r="I4721" s="5">
        <v>-622.5</v>
      </c>
      <c r="J4721" s="5">
        <v>-7310.5</v>
      </c>
      <c r="K4721" s="5" t="str" cm="1">
        <f t="array" ref="K4721">_xlfn.LET(_xlpm.d,UPPER(TRIM(CLEAN(SUBSTITUTE(F4721,CHAR(160),"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22" spans="2:11" x14ac:dyDescent="0.25">
      <c r="B4722" s="21">
        <v>45687</v>
      </c>
      <c r="C4722" s="2" t="s">
        <v>1</v>
      </c>
      <c r="D4722" s="2" t="s">
        <v>1499</v>
      </c>
      <c r="E4722" s="2" t="s">
        <v>829</v>
      </c>
      <c r="F4722" s="2" t="s">
        <v>2735</v>
      </c>
      <c r="G4722" s="5">
        <v>-33</v>
      </c>
      <c r="H4722" s="5">
        <v>41.5</v>
      </c>
      <c r="I4722" s="5">
        <v>-1369.5</v>
      </c>
      <c r="J4722" s="5">
        <v>-8680</v>
      </c>
      <c r="K4722" s="5" t="str" cm="1">
        <f t="array" ref="K4722">_xlfn.LET(_xlpm.d,UPPER(TRIM(CLEAN(SUBSTITUTE(F4722,CHAR(160),"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23" spans="2:11" x14ac:dyDescent="0.25">
      <c r="B4723" s="21">
        <v>45687</v>
      </c>
      <c r="C4723" s="2" t="s">
        <v>1</v>
      </c>
      <c r="D4723" s="2" t="s">
        <v>1499</v>
      </c>
      <c r="E4723" s="2" t="s">
        <v>829</v>
      </c>
      <c r="F4723" s="2" t="s">
        <v>2735</v>
      </c>
      <c r="G4723" s="5">
        <v>-12</v>
      </c>
      <c r="H4723" s="5">
        <v>41.5</v>
      </c>
      <c r="I4723" s="5">
        <v>-498</v>
      </c>
      <c r="J4723" s="5">
        <v>-9178</v>
      </c>
      <c r="K4723" s="5" t="str" cm="1">
        <f t="array" ref="K4723">_xlfn.LET(_xlpm.d,UPPER(TRIM(CLEAN(SUBSTITUTE(F4723,CHAR(160),"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24" spans="2:11" x14ac:dyDescent="0.25">
      <c r="B4724" s="21">
        <v>45688</v>
      </c>
      <c r="C4724" s="2" t="s">
        <v>1</v>
      </c>
      <c r="D4724" s="2" t="s">
        <v>865</v>
      </c>
      <c r="E4724" s="2" t="s">
        <v>24</v>
      </c>
      <c r="F4724" s="2" t="s">
        <v>2735</v>
      </c>
      <c r="G4724" s="5">
        <v>-12</v>
      </c>
      <c r="H4724" s="5">
        <v>41.5</v>
      </c>
      <c r="I4724" s="5">
        <v>-498</v>
      </c>
      <c r="J4724" s="5">
        <v>-9676</v>
      </c>
      <c r="K4724" s="5" t="str" cm="1">
        <f t="array" ref="K4724">_xlfn.LET(_xlpm.d,UPPER(TRIM(CLEAN(SUBSTITUTE(F4724,CHAR(160),"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25" spans="2:11" x14ac:dyDescent="0.25">
      <c r="B4725" s="21">
        <v>45688</v>
      </c>
      <c r="C4725" s="2" t="s">
        <v>1</v>
      </c>
      <c r="D4725" s="2" t="s">
        <v>1501</v>
      </c>
      <c r="E4725" s="2" t="s">
        <v>76</v>
      </c>
      <c r="F4725" s="2" t="s">
        <v>2735</v>
      </c>
      <c r="G4725" s="5">
        <v>-9</v>
      </c>
      <c r="H4725" s="5">
        <v>41.5</v>
      </c>
      <c r="I4725" s="5">
        <v>-373.5</v>
      </c>
      <c r="J4725" s="5">
        <v>-10049.5</v>
      </c>
      <c r="K4725" s="5" t="str" cm="1">
        <f t="array" ref="K4725">_xlfn.LET(_xlpm.d,UPPER(TRIM(CLEAN(SUBSTITUTE(F4725,CHAR(160),"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26" spans="2:11" x14ac:dyDescent="0.25">
      <c r="B4726" s="21">
        <v>45692</v>
      </c>
      <c r="C4726" s="2" t="s">
        <v>1</v>
      </c>
      <c r="D4726" s="2" t="s">
        <v>2565</v>
      </c>
      <c r="E4726" s="2" t="s">
        <v>35</v>
      </c>
      <c r="F4726" s="2" t="s">
        <v>2737</v>
      </c>
      <c r="G4726" s="5">
        <v>-10</v>
      </c>
      <c r="H4726" s="5">
        <v>41.5</v>
      </c>
      <c r="I4726" s="5">
        <v>-415</v>
      </c>
      <c r="J4726" s="5">
        <v>-10464.5</v>
      </c>
      <c r="K4726" s="5" t="str" cm="1">
        <f t="array" ref="K4726">_xlfn.LET(_xlpm.d,UPPER(TRIM(CLEAN(SUBSTITUTE(F4726,CHAR(160),"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27" spans="2:11" x14ac:dyDescent="0.25">
      <c r="B4727" s="21">
        <v>45695</v>
      </c>
      <c r="C4727" s="2" t="s">
        <v>1</v>
      </c>
      <c r="D4727" s="2" t="s">
        <v>694</v>
      </c>
      <c r="E4727" s="2" t="s">
        <v>76</v>
      </c>
      <c r="F4727" s="2" t="s">
        <v>2735</v>
      </c>
      <c r="G4727" s="5">
        <v>-2</v>
      </c>
      <c r="H4727" s="5">
        <v>41.5</v>
      </c>
      <c r="I4727" s="5">
        <v>-83</v>
      </c>
      <c r="J4727" s="5">
        <v>-10547.5</v>
      </c>
      <c r="K4727" s="5" t="str" cm="1">
        <f t="array" ref="K4727">_xlfn.LET(_xlpm.d,UPPER(TRIM(CLEAN(SUBSTITUTE(F4727,CHAR(160),"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28" spans="2:11" x14ac:dyDescent="0.25">
      <c r="B4728" s="21">
        <v>45698</v>
      </c>
      <c r="C4728" s="2" t="s">
        <v>1</v>
      </c>
      <c r="D4728" s="2" t="s">
        <v>1525</v>
      </c>
      <c r="E4728" s="2" t="s">
        <v>49</v>
      </c>
      <c r="F4728" s="2" t="s">
        <v>2733</v>
      </c>
      <c r="G4728" s="5">
        <v>-16</v>
      </c>
      <c r="H4728" s="5">
        <v>41.5</v>
      </c>
      <c r="I4728" s="5">
        <v>-664</v>
      </c>
      <c r="J4728" s="5">
        <v>-11211.5</v>
      </c>
      <c r="K4728" s="5" t="str" cm="1">
        <f t="array" ref="K4728">_xlfn.LET(_xlpm.d,UPPER(TRIM(CLEAN(SUBSTITUTE(F4728,CHAR(160),"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29" spans="2:11" x14ac:dyDescent="0.25">
      <c r="B4729" s="21">
        <v>45699</v>
      </c>
      <c r="C4729" s="2" t="s">
        <v>1</v>
      </c>
      <c r="D4729" s="2" t="s">
        <v>1527</v>
      </c>
      <c r="E4729" s="2" t="s">
        <v>29</v>
      </c>
      <c r="F4729" s="2" t="s">
        <v>2735</v>
      </c>
      <c r="G4729" s="5">
        <v>-20</v>
      </c>
      <c r="H4729" s="5">
        <v>41.5</v>
      </c>
      <c r="I4729" s="5">
        <v>-830</v>
      </c>
      <c r="J4729" s="5">
        <v>-12041.5</v>
      </c>
      <c r="K4729" s="5" t="str" cm="1">
        <f t="array" ref="K4729">_xlfn.LET(_xlpm.d,UPPER(TRIM(CLEAN(SUBSTITUTE(F4729,CHAR(160),"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30" spans="2:11" x14ac:dyDescent="0.25">
      <c r="B4730" s="21">
        <v>45699</v>
      </c>
      <c r="C4730" s="2" t="s">
        <v>1</v>
      </c>
      <c r="D4730" s="2" t="s">
        <v>657</v>
      </c>
      <c r="E4730" s="2" t="s">
        <v>35</v>
      </c>
      <c r="F4730" s="2" t="s">
        <v>2735</v>
      </c>
      <c r="G4730" s="5">
        <v>-20</v>
      </c>
      <c r="H4730" s="5">
        <v>41.5</v>
      </c>
      <c r="I4730" s="5">
        <v>-830</v>
      </c>
      <c r="J4730" s="5">
        <v>-12871.5</v>
      </c>
      <c r="K4730" s="5" t="str" cm="1">
        <f t="array" ref="K4730">_xlfn.LET(_xlpm.d,UPPER(TRIM(CLEAN(SUBSTITUTE(F4730,CHAR(160),"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31" spans="2:11" x14ac:dyDescent="0.25">
      <c r="B4731" s="21">
        <v>45702</v>
      </c>
      <c r="C4731" s="2" t="s">
        <v>1</v>
      </c>
      <c r="D4731" s="2" t="s">
        <v>1541</v>
      </c>
      <c r="E4731" s="2" t="s">
        <v>244</v>
      </c>
      <c r="F4731" s="2" t="s">
        <v>2735</v>
      </c>
      <c r="G4731" s="5">
        <v>-2</v>
      </c>
      <c r="H4731" s="5">
        <v>41.5</v>
      </c>
      <c r="I4731" s="5">
        <v>-83</v>
      </c>
      <c r="J4731" s="5">
        <v>-12954.5</v>
      </c>
      <c r="K4731" s="5" t="str" cm="1">
        <f t="array" ref="K4731">_xlfn.LET(_xlpm.d,UPPER(TRIM(CLEAN(SUBSTITUTE(F4731,CHAR(160),"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32" spans="2:11" x14ac:dyDescent="0.25">
      <c r="B4732" s="21">
        <v>45708</v>
      </c>
      <c r="C4732" s="2" t="s">
        <v>1</v>
      </c>
      <c r="D4732" s="2" t="s">
        <v>1553</v>
      </c>
      <c r="E4732" s="2" t="s">
        <v>926</v>
      </c>
      <c r="F4732" s="2" t="s">
        <v>2733</v>
      </c>
      <c r="G4732" s="5">
        <v>-17</v>
      </c>
      <c r="H4732" s="5">
        <v>38.450000000000003</v>
      </c>
      <c r="I4732" s="5">
        <v>-653.65</v>
      </c>
      <c r="J4732" s="5">
        <v>-13608.15</v>
      </c>
      <c r="K4732" s="5" t="str" cm="1">
        <f t="array" ref="K4732">_xlfn.LET(_xlpm.d,UPPER(TRIM(CLEAN(SUBSTITUTE(F4732,CHAR(160),"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33" spans="2:11" x14ac:dyDescent="0.25">
      <c r="B4733" s="21">
        <v>45720</v>
      </c>
      <c r="C4733" s="2" t="s">
        <v>1</v>
      </c>
      <c r="D4733" s="2" t="s">
        <v>352</v>
      </c>
      <c r="E4733" s="2" t="s">
        <v>49</v>
      </c>
      <c r="F4733" s="2" t="s">
        <v>2735</v>
      </c>
      <c r="G4733" s="5">
        <v>-16</v>
      </c>
      <c r="H4733" s="5">
        <v>41.5</v>
      </c>
      <c r="I4733" s="5">
        <v>-664</v>
      </c>
      <c r="J4733" s="5">
        <v>-14272.15</v>
      </c>
      <c r="K4733" s="5" t="str" cm="1">
        <f t="array" ref="K4733">_xlfn.LET(_xlpm.d,UPPER(TRIM(CLEAN(SUBSTITUTE(F4733,CHAR(160),"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34" spans="2:11" x14ac:dyDescent="0.25">
      <c r="B4734" s="21">
        <v>45720</v>
      </c>
      <c r="C4734" s="2" t="s">
        <v>1</v>
      </c>
      <c r="D4734" s="2" t="s">
        <v>1575</v>
      </c>
      <c r="E4734" s="2" t="s">
        <v>35</v>
      </c>
      <c r="F4734" s="2" t="s">
        <v>2735</v>
      </c>
      <c r="G4734" s="5">
        <v>-2</v>
      </c>
      <c r="H4734" s="5">
        <v>41.5</v>
      </c>
      <c r="I4734" s="5">
        <v>-83</v>
      </c>
      <c r="J4734" s="5">
        <v>-14355.15</v>
      </c>
      <c r="K4734" s="5" t="str" cm="1">
        <f t="array" ref="K4734">_xlfn.LET(_xlpm.d,UPPER(TRIM(CLEAN(SUBSTITUTE(F4734,CHAR(160),"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35" spans="2:11" x14ac:dyDescent="0.25">
      <c r="B4735" s="21">
        <v>45721</v>
      </c>
      <c r="C4735" s="2" t="s">
        <v>1</v>
      </c>
      <c r="D4735" s="2" t="s">
        <v>1577</v>
      </c>
      <c r="E4735" s="2" t="s">
        <v>926</v>
      </c>
      <c r="F4735" s="2" t="s">
        <v>2733</v>
      </c>
      <c r="G4735" s="5">
        <v>-18</v>
      </c>
      <c r="H4735" s="5">
        <v>41.5</v>
      </c>
      <c r="I4735" s="5">
        <v>-747</v>
      </c>
      <c r="J4735" s="5">
        <v>-15102.15</v>
      </c>
      <c r="K4735" s="5" t="str" cm="1">
        <f t="array" ref="K4735">_xlfn.LET(_xlpm.d,UPPER(TRIM(CLEAN(SUBSTITUTE(F4735,CHAR(160),"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36" spans="2:11" x14ac:dyDescent="0.25">
      <c r="B4736" s="21">
        <v>45726</v>
      </c>
      <c r="C4736" s="2" t="s">
        <v>1</v>
      </c>
      <c r="D4736" s="2" t="s">
        <v>359</v>
      </c>
      <c r="E4736" s="2" t="s">
        <v>32</v>
      </c>
      <c r="F4736" s="2" t="s">
        <v>2735</v>
      </c>
      <c r="G4736" s="5">
        <v>-12</v>
      </c>
      <c r="H4736" s="5">
        <v>41.5</v>
      </c>
      <c r="I4736" s="5">
        <v>-498</v>
      </c>
      <c r="J4736" s="5">
        <v>-15600.15</v>
      </c>
      <c r="K4736" s="5" t="str" cm="1">
        <f t="array" ref="K4736">_xlfn.LET(_xlpm.d,UPPER(TRIM(CLEAN(SUBSTITUTE(F4736,CHAR(160),"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37" spans="2:11" x14ac:dyDescent="0.25">
      <c r="B4737" s="21">
        <v>45727</v>
      </c>
      <c r="C4737" s="2" t="s">
        <v>1</v>
      </c>
      <c r="D4737" s="2" t="s">
        <v>806</v>
      </c>
      <c r="E4737" s="2" t="s">
        <v>807</v>
      </c>
      <c r="F4737" s="2" t="s">
        <v>2733</v>
      </c>
      <c r="G4737" s="5">
        <v>-20</v>
      </c>
      <c r="H4737" s="5">
        <v>41.5</v>
      </c>
      <c r="I4737" s="5">
        <v>-830</v>
      </c>
      <c r="J4737" s="5">
        <v>-16430.150000000001</v>
      </c>
      <c r="K4737" s="5" t="str" cm="1">
        <f t="array" ref="K4737">_xlfn.LET(_xlpm.d,UPPER(TRIM(CLEAN(SUBSTITUTE(F4737,CHAR(160),"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38" spans="2:11" x14ac:dyDescent="0.25">
      <c r="B4738" s="21">
        <v>45730</v>
      </c>
      <c r="C4738" s="2" t="s">
        <v>1</v>
      </c>
      <c r="D4738" s="2" t="s">
        <v>1595</v>
      </c>
      <c r="E4738" s="2" t="s">
        <v>244</v>
      </c>
      <c r="F4738" s="2" t="s">
        <v>2735</v>
      </c>
      <c r="G4738" s="5">
        <v>-5</v>
      </c>
      <c r="H4738" s="5">
        <v>41.5</v>
      </c>
      <c r="I4738" s="5">
        <v>-207.5</v>
      </c>
      <c r="J4738" s="5">
        <v>-16637.650000000001</v>
      </c>
      <c r="K4738" s="5" t="str" cm="1">
        <f t="array" ref="K4738">_xlfn.LET(_xlpm.d,UPPER(TRIM(CLEAN(SUBSTITUTE(F4738,CHAR(160),"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39" spans="2:11" x14ac:dyDescent="0.25">
      <c r="B4739" s="21">
        <v>45744</v>
      </c>
      <c r="C4739" s="2" t="s">
        <v>1</v>
      </c>
      <c r="D4739" s="2" t="s">
        <v>933</v>
      </c>
      <c r="E4739" s="2" t="s">
        <v>143</v>
      </c>
      <c r="F4739" s="2" t="s">
        <v>2738</v>
      </c>
      <c r="G4739" s="5">
        <v>-4</v>
      </c>
      <c r="H4739" s="5">
        <v>38.799999999999997</v>
      </c>
      <c r="I4739" s="5">
        <v>-155.19999999999999</v>
      </c>
      <c r="J4739" s="5">
        <v>-16792.850000000002</v>
      </c>
      <c r="K4739" s="5" t="str" cm="1">
        <f t="array" ref="K4739">_xlfn.LET(_xlpm.d,UPPER(TRIM(CLEAN(SUBSTITUTE(F4739,CHAR(160),"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740" spans="2:11" x14ac:dyDescent="0.25">
      <c r="B4740" s="21">
        <v>45747</v>
      </c>
      <c r="C4740" s="2" t="s">
        <v>1</v>
      </c>
      <c r="D4740" s="2" t="s">
        <v>378</v>
      </c>
      <c r="E4740" s="2" t="s">
        <v>49</v>
      </c>
      <c r="F4740" s="2" t="s">
        <v>2735</v>
      </c>
      <c r="G4740" s="5">
        <v>-9</v>
      </c>
      <c r="H4740" s="5">
        <v>41.5</v>
      </c>
      <c r="I4740" s="5">
        <v>-373.5</v>
      </c>
      <c r="J4740" s="5">
        <v>-17166.350000000002</v>
      </c>
      <c r="K4740" s="5" t="str" cm="1">
        <f t="array" ref="K4740">_xlfn.LET(_xlpm.d,UPPER(TRIM(CLEAN(SUBSTITUTE(F4740,CHAR(160),"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41" spans="2:11" x14ac:dyDescent="0.25">
      <c r="B4741" s="21">
        <v>45748</v>
      </c>
      <c r="C4741" s="2" t="s">
        <v>1</v>
      </c>
      <c r="D4741" s="2" t="s">
        <v>1635</v>
      </c>
      <c r="E4741" s="2" t="s">
        <v>92</v>
      </c>
      <c r="F4741" s="2" t="s">
        <v>2735</v>
      </c>
      <c r="G4741" s="5">
        <v>-7</v>
      </c>
      <c r="H4741" s="5">
        <v>41.5</v>
      </c>
      <c r="I4741" s="5">
        <v>-290.5</v>
      </c>
      <c r="J4741" s="5">
        <v>-17456.850000000002</v>
      </c>
      <c r="K4741" s="5" t="str" cm="1">
        <f t="array" ref="K4741">_xlfn.LET(_xlpm.d,UPPER(TRIM(CLEAN(SUBSTITUTE(F4741,CHAR(160),"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42" spans="2:11" x14ac:dyDescent="0.25">
      <c r="B4742" s="21">
        <v>45750</v>
      </c>
      <c r="C4742" s="2" t="s">
        <v>1</v>
      </c>
      <c r="D4742" s="2" t="s">
        <v>381</v>
      </c>
      <c r="E4742" s="2" t="s">
        <v>141</v>
      </c>
      <c r="F4742" s="2" t="s">
        <v>2735</v>
      </c>
      <c r="G4742" s="5">
        <v>-2</v>
      </c>
      <c r="H4742" s="5">
        <v>41.5</v>
      </c>
      <c r="I4742" s="5">
        <v>-83</v>
      </c>
      <c r="J4742" s="5">
        <v>-17539.850000000002</v>
      </c>
      <c r="K4742" s="5" t="str" cm="1">
        <f t="array" ref="K4742">_xlfn.LET(_xlpm.d,UPPER(TRIM(CLEAN(SUBSTITUTE(F4742,CHAR(160),"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43" spans="2:11" x14ac:dyDescent="0.25">
      <c r="B4743" s="21">
        <v>45755</v>
      </c>
      <c r="C4743" s="2" t="s">
        <v>1</v>
      </c>
      <c r="D4743" s="2" t="s">
        <v>2739</v>
      </c>
      <c r="E4743" s="2" t="s">
        <v>86</v>
      </c>
      <c r="F4743" s="2" t="s">
        <v>2735</v>
      </c>
      <c r="G4743" s="5">
        <v>-16</v>
      </c>
      <c r="H4743" s="5">
        <v>41.5</v>
      </c>
      <c r="I4743" s="5">
        <v>-664</v>
      </c>
      <c r="J4743" s="5">
        <v>-18203.850000000002</v>
      </c>
      <c r="K4743" s="5" t="str" cm="1">
        <f t="array" ref="K4743">_xlfn.LET(_xlpm.d,UPPER(TRIM(CLEAN(SUBSTITUTE(F4743,CHAR(160),"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44" spans="2:11" x14ac:dyDescent="0.25">
      <c r="B4744" s="21">
        <v>45758</v>
      </c>
      <c r="C4744" s="2" t="s">
        <v>1</v>
      </c>
      <c r="D4744" s="2" t="s">
        <v>386</v>
      </c>
      <c r="E4744" s="2" t="s">
        <v>24</v>
      </c>
      <c r="F4744" s="2" t="s">
        <v>2735</v>
      </c>
      <c r="G4744" s="5">
        <v>-2</v>
      </c>
      <c r="H4744" s="5">
        <v>41.5</v>
      </c>
      <c r="I4744" s="5">
        <v>-83</v>
      </c>
      <c r="J4744" s="5">
        <v>-18286.850000000002</v>
      </c>
      <c r="K4744" s="5" t="str" cm="1">
        <f t="array" ref="K4744">_xlfn.LET(_xlpm.d,UPPER(TRIM(CLEAN(SUBSTITUTE(F4744,CHAR(160),"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45" spans="2:11" x14ac:dyDescent="0.25">
      <c r="B4745" s="21">
        <v>45777</v>
      </c>
      <c r="C4745" s="2" t="s">
        <v>1</v>
      </c>
      <c r="D4745" s="2" t="s">
        <v>397</v>
      </c>
      <c r="E4745" s="2" t="s">
        <v>89</v>
      </c>
      <c r="F4745" s="2" t="s">
        <v>2735</v>
      </c>
      <c r="G4745" s="5">
        <v>-15</v>
      </c>
      <c r="H4745" s="5">
        <v>41.5</v>
      </c>
      <c r="I4745" s="5">
        <v>-622.5</v>
      </c>
      <c r="J4745" s="5">
        <v>-18909.350000000002</v>
      </c>
      <c r="K4745" s="5" t="str" cm="1">
        <f t="array" ref="K4745">_xlfn.LET(_xlpm.d,UPPER(TRIM(CLEAN(SUBSTITUTE(F4745,CHAR(160),"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46" spans="2:11" x14ac:dyDescent="0.25">
      <c r="B4746" s="21">
        <v>45777</v>
      </c>
      <c r="C4746" s="2" t="s">
        <v>1</v>
      </c>
      <c r="D4746" s="2" t="s">
        <v>398</v>
      </c>
      <c r="E4746" s="2" t="s">
        <v>35</v>
      </c>
      <c r="F4746" s="2" t="s">
        <v>2735</v>
      </c>
      <c r="G4746" s="5">
        <v>-16</v>
      </c>
      <c r="H4746" s="5">
        <v>41.5</v>
      </c>
      <c r="I4746" s="5">
        <v>-664</v>
      </c>
      <c r="J4746" s="5">
        <v>-19573.350000000002</v>
      </c>
      <c r="K4746" s="5" t="str" cm="1">
        <f t="array" ref="K4746">_xlfn.LET(_xlpm.d,UPPER(TRIM(CLEAN(SUBSTITUTE(F4746,CHAR(160),"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47" spans="2:11" x14ac:dyDescent="0.25">
      <c r="B4747" s="21">
        <v>45782</v>
      </c>
      <c r="C4747" s="2" t="s">
        <v>1</v>
      </c>
      <c r="D4747" s="2" t="s">
        <v>968</v>
      </c>
      <c r="E4747" s="2" t="s">
        <v>465</v>
      </c>
      <c r="F4747" s="2" t="s">
        <v>2735</v>
      </c>
      <c r="G4747" s="5">
        <v>-1</v>
      </c>
      <c r="H4747" s="5">
        <v>41.5</v>
      </c>
      <c r="I4747" s="5">
        <v>-41.5</v>
      </c>
      <c r="J4747" s="5">
        <v>-19614.850000000002</v>
      </c>
      <c r="K4747" s="5" t="str" cm="1">
        <f t="array" ref="K4747">_xlfn.LET(_xlpm.d,UPPER(TRIM(CLEAN(SUBSTITUTE(F4747,CHAR(160),"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48" spans="2:11" x14ac:dyDescent="0.25">
      <c r="B4748" s="21">
        <v>45785</v>
      </c>
      <c r="C4748" s="2" t="s">
        <v>1</v>
      </c>
      <c r="D4748" s="2" t="s">
        <v>162</v>
      </c>
      <c r="E4748" s="2" t="s">
        <v>163</v>
      </c>
      <c r="F4748" s="2" t="s">
        <v>2735</v>
      </c>
      <c r="G4748" s="5">
        <v>-1</v>
      </c>
      <c r="H4748" s="5">
        <v>41.5</v>
      </c>
      <c r="I4748" s="5">
        <v>-41.5</v>
      </c>
      <c r="J4748" s="5">
        <v>-19656.350000000002</v>
      </c>
      <c r="K4748" s="5" t="str" cm="1">
        <f t="array" ref="K4748">_xlfn.LET(_xlpm.d,UPPER(TRIM(CLEAN(SUBSTITUTE(F4748,CHAR(160),"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49" spans="2:11" x14ac:dyDescent="0.25">
      <c r="B4749" s="21">
        <v>45785</v>
      </c>
      <c r="C4749" s="2" t="s">
        <v>1</v>
      </c>
      <c r="D4749" s="2" t="s">
        <v>406</v>
      </c>
      <c r="E4749" s="2" t="s">
        <v>68</v>
      </c>
      <c r="F4749" s="2" t="s">
        <v>2735</v>
      </c>
      <c r="G4749" s="5">
        <v>-17</v>
      </c>
      <c r="H4749" s="5">
        <v>41.5</v>
      </c>
      <c r="I4749" s="5">
        <v>-705.5</v>
      </c>
      <c r="J4749" s="5">
        <v>-20361.850000000002</v>
      </c>
      <c r="K4749" s="5" t="str" cm="1">
        <f t="array" ref="K4749">_xlfn.LET(_xlpm.d,UPPER(TRIM(CLEAN(SUBSTITUTE(F4749,CHAR(160),"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50" spans="2:11" x14ac:dyDescent="0.25">
      <c r="B4750" s="21">
        <v>45785</v>
      </c>
      <c r="C4750" s="2" t="s">
        <v>1</v>
      </c>
      <c r="D4750" s="2" t="s">
        <v>407</v>
      </c>
      <c r="E4750" s="2" t="s">
        <v>99</v>
      </c>
      <c r="F4750" s="2" t="s">
        <v>2735</v>
      </c>
      <c r="G4750" s="5">
        <v>-2</v>
      </c>
      <c r="H4750" s="5">
        <v>41.5</v>
      </c>
      <c r="I4750" s="5">
        <v>-83</v>
      </c>
      <c r="J4750" s="5">
        <v>-20444.850000000002</v>
      </c>
      <c r="K4750" s="5" t="str" cm="1">
        <f t="array" ref="K4750">_xlfn.LET(_xlpm.d,UPPER(TRIM(CLEAN(SUBSTITUTE(F4750,CHAR(160),"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51" spans="2:11" x14ac:dyDescent="0.25">
      <c r="B4751" s="21">
        <v>45786</v>
      </c>
      <c r="C4751" s="2" t="s">
        <v>1</v>
      </c>
      <c r="D4751" s="2" t="s">
        <v>976</v>
      </c>
      <c r="E4751" s="2" t="s">
        <v>143</v>
      </c>
      <c r="F4751" s="2" t="s">
        <v>2740</v>
      </c>
      <c r="G4751" s="5">
        <v>-28</v>
      </c>
      <c r="H4751" s="5">
        <v>38.799999999999997</v>
      </c>
      <c r="I4751" s="5">
        <v>-1086.4000000000001</v>
      </c>
      <c r="J4751" s="5">
        <v>-21531.250000000004</v>
      </c>
      <c r="K4751" s="5" t="str" cm="1">
        <f t="array" ref="K4751">_xlfn.LET(_xlpm.d,UPPER(TRIM(CLEAN(SUBSTITUTE(F4751,CHAR(160),"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52" spans="2:11" x14ac:dyDescent="0.25">
      <c r="B4752" s="21">
        <v>45790</v>
      </c>
      <c r="C4752" s="2" t="s">
        <v>1</v>
      </c>
      <c r="D4752" s="2" t="s">
        <v>1335</v>
      </c>
      <c r="E4752" s="2" t="s">
        <v>32</v>
      </c>
      <c r="F4752" s="2" t="s">
        <v>2735</v>
      </c>
      <c r="G4752" s="5">
        <v>-3</v>
      </c>
      <c r="H4752" s="5">
        <v>41.5</v>
      </c>
      <c r="I4752" s="5">
        <v>-124.5</v>
      </c>
      <c r="J4752" s="5">
        <v>-21655.750000000004</v>
      </c>
      <c r="K4752" s="5" t="str" cm="1">
        <f t="array" ref="K4752">_xlfn.LET(_xlpm.d,UPPER(TRIM(CLEAN(SUBSTITUTE(F4752,CHAR(160),"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53" spans="2:11" x14ac:dyDescent="0.25">
      <c r="B4753" s="21">
        <v>45790</v>
      </c>
      <c r="C4753" s="2" t="s">
        <v>1</v>
      </c>
      <c r="D4753" s="2" t="s">
        <v>2741</v>
      </c>
      <c r="E4753" s="2" t="s">
        <v>49</v>
      </c>
      <c r="F4753" s="2" t="s">
        <v>2735</v>
      </c>
      <c r="G4753" s="5">
        <v>-5</v>
      </c>
      <c r="H4753" s="5">
        <v>41.5</v>
      </c>
      <c r="I4753" s="5">
        <v>-207.5</v>
      </c>
      <c r="J4753" s="5">
        <v>-21863.250000000004</v>
      </c>
      <c r="K4753" s="5" t="str" cm="1">
        <f t="array" ref="K4753">_xlfn.LET(_xlpm.d,UPPER(TRIM(CLEAN(SUBSTITUTE(F4753,CHAR(160),"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54" spans="2:11" x14ac:dyDescent="0.25">
      <c r="B4754" s="21">
        <v>45792</v>
      </c>
      <c r="C4754" s="2" t="s">
        <v>1</v>
      </c>
      <c r="D4754" s="2" t="s">
        <v>2742</v>
      </c>
      <c r="E4754" s="2" t="s">
        <v>68</v>
      </c>
      <c r="F4754" s="2" t="s">
        <v>2735</v>
      </c>
      <c r="G4754" s="5">
        <v>-9</v>
      </c>
      <c r="H4754" s="5">
        <v>41.5</v>
      </c>
      <c r="I4754" s="5">
        <v>-373.5</v>
      </c>
      <c r="J4754" s="5">
        <v>-22236.750000000004</v>
      </c>
      <c r="K4754" s="5" t="str" cm="1">
        <f t="array" ref="K4754">_xlfn.LET(_xlpm.d,UPPER(TRIM(CLEAN(SUBSTITUTE(F4754,CHAR(160),"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55" spans="2:11" x14ac:dyDescent="0.25">
      <c r="B4755" s="21">
        <v>45800</v>
      </c>
      <c r="C4755" s="2" t="s">
        <v>1</v>
      </c>
      <c r="D4755" s="2" t="s">
        <v>710</v>
      </c>
      <c r="E4755" s="2" t="s">
        <v>76</v>
      </c>
      <c r="F4755" s="2" t="s">
        <v>2735</v>
      </c>
      <c r="G4755" s="5">
        <v>-1</v>
      </c>
      <c r="H4755" s="5">
        <v>41.5</v>
      </c>
      <c r="I4755" s="5">
        <v>-41.5</v>
      </c>
      <c r="J4755" s="5">
        <v>-22278.250000000004</v>
      </c>
      <c r="K4755" s="5" t="str" cm="1">
        <f t="array" ref="K4755">_xlfn.LET(_xlpm.d,UPPER(TRIM(CLEAN(SUBSTITUTE(F4755,CHAR(160),"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56" spans="2:11" x14ac:dyDescent="0.25">
      <c r="B4756" s="21">
        <v>45803</v>
      </c>
      <c r="C4756" s="2" t="s">
        <v>1</v>
      </c>
      <c r="D4756" s="2" t="s">
        <v>416</v>
      </c>
      <c r="E4756" s="2" t="s">
        <v>97</v>
      </c>
      <c r="F4756" s="2" t="s">
        <v>2743</v>
      </c>
      <c r="G4756" s="5">
        <v>-14</v>
      </c>
      <c r="H4756" s="5">
        <v>41.5</v>
      </c>
      <c r="I4756" s="5">
        <v>-581</v>
      </c>
      <c r="J4756" s="5">
        <v>-22859.250000000004</v>
      </c>
      <c r="K4756" s="5" t="str" cm="1">
        <f t="array" ref="K4756">_xlfn.LET(_xlpm.d,UPPER(TRIM(CLEAN(SUBSTITUTE(F4756,CHAR(160),"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57" spans="2:11" x14ac:dyDescent="0.25">
      <c r="B4757" s="21">
        <v>45805</v>
      </c>
      <c r="C4757" s="2" t="s">
        <v>1</v>
      </c>
      <c r="D4757" s="2" t="s">
        <v>1007</v>
      </c>
      <c r="E4757" s="2" t="s">
        <v>40</v>
      </c>
      <c r="F4757" s="2" t="s">
        <v>2733</v>
      </c>
      <c r="G4757" s="5">
        <v>-2</v>
      </c>
      <c r="H4757" s="5">
        <v>41.5</v>
      </c>
      <c r="I4757" s="5">
        <v>-83</v>
      </c>
      <c r="J4757" s="5">
        <v>-22942.250000000004</v>
      </c>
      <c r="K4757" s="5" t="str" cm="1">
        <f t="array" ref="K4757">_xlfn.LET(_xlpm.d,UPPER(TRIM(CLEAN(SUBSTITUTE(F4757,CHAR(160),"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58" spans="2:11" x14ac:dyDescent="0.25">
      <c r="B4758" s="21">
        <v>45805</v>
      </c>
      <c r="C4758" s="2" t="s">
        <v>1</v>
      </c>
      <c r="D4758" s="2" t="s">
        <v>1717</v>
      </c>
      <c r="E4758" s="2" t="s">
        <v>446</v>
      </c>
      <c r="F4758" s="2" t="s">
        <v>2744</v>
      </c>
      <c r="G4758" s="5">
        <v>-1</v>
      </c>
      <c r="H4758" s="5">
        <v>41.5</v>
      </c>
      <c r="I4758" s="5">
        <v>-41.5</v>
      </c>
      <c r="J4758" s="5">
        <v>-22983.750000000004</v>
      </c>
      <c r="K4758" s="5" t="str" cm="1">
        <f t="array" ref="K4758">_xlfn.LET(_xlpm.d,UPPER(TRIM(CLEAN(SUBSTITUTE(F4758,CHAR(160),"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59" spans="2:11" x14ac:dyDescent="0.25">
      <c r="B4759" s="21">
        <v>45811</v>
      </c>
      <c r="C4759" s="2" t="s">
        <v>1</v>
      </c>
      <c r="D4759" s="2" t="s">
        <v>675</v>
      </c>
      <c r="E4759" s="2" t="s">
        <v>35</v>
      </c>
      <c r="F4759" s="2" t="s">
        <v>2735</v>
      </c>
      <c r="G4759" s="5">
        <v>-1</v>
      </c>
      <c r="H4759" s="5">
        <v>41.5</v>
      </c>
      <c r="I4759" s="5">
        <v>-41.5</v>
      </c>
      <c r="J4759" s="5">
        <v>-23025.250000000004</v>
      </c>
      <c r="K4759" s="5" t="str" cm="1">
        <f t="array" ref="K4759">_xlfn.LET(_xlpm.d,UPPER(TRIM(CLEAN(SUBSTITUTE(F4759,CHAR(160),"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60" spans="2:11" x14ac:dyDescent="0.25">
      <c r="B4760" s="21">
        <v>45813</v>
      </c>
      <c r="C4760" s="2" t="s">
        <v>1</v>
      </c>
      <c r="D4760" s="2" t="s">
        <v>1726</v>
      </c>
      <c r="E4760" s="2" t="s">
        <v>1397</v>
      </c>
      <c r="F4760" s="2" t="s">
        <v>2735</v>
      </c>
      <c r="G4760" s="5">
        <v>-1</v>
      </c>
      <c r="H4760" s="5">
        <v>41.5</v>
      </c>
      <c r="I4760" s="5">
        <v>-41.5</v>
      </c>
      <c r="J4760" s="5">
        <v>-23066.750000000004</v>
      </c>
      <c r="K4760" s="5" t="str" cm="1">
        <f t="array" ref="K4760">_xlfn.LET(_xlpm.d,UPPER(TRIM(CLEAN(SUBSTITUTE(F4760,CHAR(160),"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61" spans="2:11" x14ac:dyDescent="0.25">
      <c r="B4761" s="21">
        <v>45818</v>
      </c>
      <c r="C4761" s="2" t="s">
        <v>1</v>
      </c>
      <c r="D4761" s="2" t="s">
        <v>1018</v>
      </c>
      <c r="E4761" s="2" t="s">
        <v>60</v>
      </c>
      <c r="F4761" s="2" t="s">
        <v>2735</v>
      </c>
      <c r="G4761" s="5">
        <v>-10</v>
      </c>
      <c r="H4761" s="5">
        <v>41.5</v>
      </c>
      <c r="I4761" s="5">
        <v>-415</v>
      </c>
      <c r="J4761" s="5">
        <v>-23481.750000000004</v>
      </c>
      <c r="K4761" s="5" t="str" cm="1">
        <f t="array" ref="K4761">_xlfn.LET(_xlpm.d,UPPER(TRIM(CLEAN(SUBSTITUTE(F4761,CHAR(160),"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62" spans="2:11" x14ac:dyDescent="0.25">
      <c r="B4762" s="21">
        <v>45818</v>
      </c>
      <c r="C4762" s="2" t="s">
        <v>1</v>
      </c>
      <c r="D4762" s="2" t="s">
        <v>2745</v>
      </c>
      <c r="E4762" s="2" t="s">
        <v>2746</v>
      </c>
      <c r="F4762" s="2" t="s">
        <v>2747</v>
      </c>
      <c r="G4762" s="5">
        <v>-26</v>
      </c>
      <c r="H4762" s="5">
        <v>40.99</v>
      </c>
      <c r="I4762" s="5">
        <v>-1065.74</v>
      </c>
      <c r="J4762" s="5">
        <v>-24547.490000000005</v>
      </c>
      <c r="K4762" s="5" t="str" cm="1">
        <f t="array" ref="K4762">_xlfn.LET(_xlpm.d,UPPER(TRIM(CLEAN(SUBSTITUTE(F4762,CHAR(160),"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63" spans="2:11" x14ac:dyDescent="0.25">
      <c r="B4763" s="21">
        <v>45826</v>
      </c>
      <c r="C4763" s="2" t="s">
        <v>1</v>
      </c>
      <c r="D4763" s="2" t="s">
        <v>1740</v>
      </c>
      <c r="E4763" s="2" t="s">
        <v>202</v>
      </c>
      <c r="F4763" s="2" t="s">
        <v>2735</v>
      </c>
      <c r="G4763" s="5">
        <v>-5</v>
      </c>
      <c r="H4763" s="5">
        <v>41.5</v>
      </c>
      <c r="I4763" s="5">
        <v>-207.5</v>
      </c>
      <c r="J4763" s="5">
        <v>-24754.990000000005</v>
      </c>
      <c r="K4763" s="5" t="str" cm="1">
        <f t="array" ref="K4763">_xlfn.LET(_xlpm.d,UPPER(TRIM(CLEAN(SUBSTITUTE(F4763,CHAR(160),"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64" spans="2:11" x14ac:dyDescent="0.25">
      <c r="B4764" s="21">
        <v>45826</v>
      </c>
      <c r="C4764" s="2" t="s">
        <v>1</v>
      </c>
      <c r="D4764" s="2" t="s">
        <v>1743</v>
      </c>
      <c r="E4764" s="2" t="s">
        <v>926</v>
      </c>
      <c r="F4764" s="2" t="s">
        <v>2733</v>
      </c>
      <c r="G4764" s="5">
        <v>-31</v>
      </c>
      <c r="H4764" s="5">
        <v>41.5</v>
      </c>
      <c r="I4764" s="5">
        <v>-1286.5</v>
      </c>
      <c r="J4764" s="5">
        <v>-26041.490000000005</v>
      </c>
      <c r="K4764" s="5" t="str" cm="1">
        <f t="array" ref="K4764">_xlfn.LET(_xlpm.d,UPPER(TRIM(CLEAN(SUBSTITUTE(F4764,CHAR(160),"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65" spans="2:11" x14ac:dyDescent="0.25">
      <c r="B4765" s="21">
        <v>45839</v>
      </c>
      <c r="C4765" s="2" t="s">
        <v>1</v>
      </c>
      <c r="D4765" s="2" t="s">
        <v>1758</v>
      </c>
      <c r="E4765" s="2" t="s">
        <v>35</v>
      </c>
      <c r="F4765" s="2" t="s">
        <v>2748</v>
      </c>
      <c r="G4765" s="5">
        <v>-4</v>
      </c>
      <c r="H4765" s="5">
        <v>41.5</v>
      </c>
      <c r="I4765" s="5">
        <v>-166</v>
      </c>
      <c r="J4765" s="5">
        <v>-26207.490000000005</v>
      </c>
      <c r="K4765" s="5" t="str" cm="1">
        <f t="array" ref="K4765">_xlfn.LET(_xlpm.d,UPPER(TRIM(CLEAN(SUBSTITUTE(F4765,CHAR(160),"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66" spans="2:11" x14ac:dyDescent="0.25">
      <c r="B4766" s="21">
        <v>45839</v>
      </c>
      <c r="C4766" s="2" t="s">
        <v>1</v>
      </c>
      <c r="D4766" s="2" t="s">
        <v>424</v>
      </c>
      <c r="E4766" s="2" t="s">
        <v>89</v>
      </c>
      <c r="F4766" s="2" t="s">
        <v>2748</v>
      </c>
      <c r="G4766" s="5">
        <v>-15</v>
      </c>
      <c r="H4766" s="5">
        <v>41.5</v>
      </c>
      <c r="I4766" s="5">
        <v>-622.5</v>
      </c>
      <c r="J4766" s="5">
        <v>-26829.990000000005</v>
      </c>
      <c r="K4766" s="5" t="str" cm="1">
        <f t="array" ref="K4766">_xlfn.LET(_xlpm.d,UPPER(TRIM(CLEAN(SUBSTITUTE(F4766,CHAR(160),"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67" spans="2:11" x14ac:dyDescent="0.25">
      <c r="B4767" s="21">
        <v>45849</v>
      </c>
      <c r="C4767" s="2" t="s">
        <v>1</v>
      </c>
      <c r="D4767" s="2" t="s">
        <v>429</v>
      </c>
      <c r="E4767" s="2" t="s">
        <v>60</v>
      </c>
      <c r="F4767" s="2" t="s">
        <v>2735</v>
      </c>
      <c r="G4767" s="5">
        <v>-9</v>
      </c>
      <c r="H4767" s="5">
        <v>41.5</v>
      </c>
      <c r="I4767" s="5">
        <v>-373.5</v>
      </c>
      <c r="J4767" s="5">
        <v>-27203.490000000005</v>
      </c>
      <c r="K4767" s="5" t="str" cm="1">
        <f t="array" ref="K4767">_xlfn.LET(_xlpm.d,UPPER(TRIM(CLEAN(SUBSTITUTE(F4767,CHAR(160),"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68" spans="2:11" x14ac:dyDescent="0.25">
      <c r="B4768" s="21">
        <v>45860</v>
      </c>
      <c r="C4768" s="2" t="s">
        <v>1</v>
      </c>
      <c r="D4768" s="2" t="s">
        <v>197</v>
      </c>
      <c r="E4768" s="2" t="s">
        <v>29</v>
      </c>
      <c r="F4768" s="2" t="s">
        <v>2735</v>
      </c>
      <c r="G4768" s="5">
        <v>-4</v>
      </c>
      <c r="H4768" s="5">
        <v>41.5</v>
      </c>
      <c r="I4768" s="5">
        <v>-166</v>
      </c>
      <c r="J4768" s="5">
        <v>-27369.490000000005</v>
      </c>
      <c r="K4768" s="5" t="str" cm="1">
        <f t="array" ref="K4768">_xlfn.LET(_xlpm.d,UPPER(TRIM(CLEAN(SUBSTITUTE(F4768,CHAR(160),"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69" spans="2:11" x14ac:dyDescent="0.25">
      <c r="B4769" s="21">
        <v>45862</v>
      </c>
      <c r="C4769" s="2" t="s">
        <v>1</v>
      </c>
      <c r="D4769" s="2" t="s">
        <v>1786</v>
      </c>
      <c r="E4769" s="2" t="s">
        <v>926</v>
      </c>
      <c r="F4769" s="2" t="s">
        <v>2733</v>
      </c>
      <c r="G4769" s="5">
        <v>-2</v>
      </c>
      <c r="H4769" s="5">
        <v>41.5</v>
      </c>
      <c r="I4769" s="5">
        <v>-83</v>
      </c>
      <c r="J4769" s="5">
        <v>-27452.490000000005</v>
      </c>
      <c r="K4769" s="5" t="str" cm="1">
        <f t="array" ref="K4769">_xlfn.LET(_xlpm.d,UPPER(TRIM(CLEAN(SUBSTITUTE(F4769,CHAR(160),"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70" spans="2:11" x14ac:dyDescent="0.25">
      <c r="B4770" s="21">
        <v>45867</v>
      </c>
      <c r="C4770" s="2" t="s">
        <v>1</v>
      </c>
      <c r="D4770" s="2" t="s">
        <v>200</v>
      </c>
      <c r="E4770" s="2" t="s">
        <v>49</v>
      </c>
      <c r="F4770" s="2" t="s">
        <v>2735</v>
      </c>
      <c r="G4770" s="5">
        <v>-16</v>
      </c>
      <c r="H4770" s="5">
        <v>41.5</v>
      </c>
      <c r="I4770" s="5">
        <v>-664</v>
      </c>
      <c r="J4770" s="5">
        <v>-28116.490000000005</v>
      </c>
      <c r="K4770" s="5" t="str" cm="1">
        <f t="array" ref="K4770">_xlfn.LET(_xlpm.d,UPPER(TRIM(CLEAN(SUBSTITUTE(F4770,CHAR(160),"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71" spans="2:11" x14ac:dyDescent="0.25">
      <c r="B4771" s="21">
        <v>45868</v>
      </c>
      <c r="C4771" s="2" t="s">
        <v>1</v>
      </c>
      <c r="D4771" s="2" t="s">
        <v>1056</v>
      </c>
      <c r="E4771" s="2" t="s">
        <v>238</v>
      </c>
      <c r="F4771" s="2" t="s">
        <v>2733</v>
      </c>
      <c r="G4771" s="5">
        <v>-6</v>
      </c>
      <c r="H4771" s="5">
        <v>38.450000000000003</v>
      </c>
      <c r="I4771" s="5">
        <v>-230.7</v>
      </c>
      <c r="J4771" s="5">
        <v>-28347.190000000006</v>
      </c>
      <c r="K4771" s="5" t="str" cm="1">
        <f t="array" ref="K4771">_xlfn.LET(_xlpm.d,UPPER(TRIM(CLEAN(SUBSTITUTE(F4771,CHAR(160),"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72" spans="2:11" x14ac:dyDescent="0.25">
      <c r="B4772" s="21">
        <v>45875</v>
      </c>
      <c r="C4772" s="2" t="s">
        <v>1</v>
      </c>
      <c r="D4772" s="2" t="s">
        <v>1807</v>
      </c>
      <c r="E4772" s="2" t="s">
        <v>446</v>
      </c>
      <c r="F4772" s="2" t="s">
        <v>2735</v>
      </c>
      <c r="G4772" s="5">
        <v>-4</v>
      </c>
      <c r="H4772" s="5">
        <v>41.5</v>
      </c>
      <c r="I4772" s="5">
        <v>-166</v>
      </c>
      <c r="J4772" s="5">
        <v>-28513.190000000006</v>
      </c>
      <c r="K4772" s="5" t="str" cm="1">
        <f t="array" ref="K4772">_xlfn.LET(_xlpm.d,UPPER(TRIM(CLEAN(SUBSTITUTE(F4772,CHAR(160),"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73" spans="2:11" x14ac:dyDescent="0.25">
      <c r="B4773" s="21">
        <v>45881</v>
      </c>
      <c r="C4773" s="2" t="s">
        <v>1</v>
      </c>
      <c r="D4773" s="2" t="s">
        <v>206</v>
      </c>
      <c r="E4773" s="2" t="s">
        <v>153</v>
      </c>
      <c r="F4773" s="2" t="s">
        <v>2735</v>
      </c>
      <c r="G4773" s="5">
        <v>-6</v>
      </c>
      <c r="H4773" s="5">
        <v>41.5</v>
      </c>
      <c r="I4773" s="5">
        <v>-249</v>
      </c>
      <c r="J4773" s="5">
        <v>-28762.190000000006</v>
      </c>
      <c r="K4773" s="5" t="str" cm="1">
        <f t="array" ref="K4773">_xlfn.LET(_xlpm.d,UPPER(TRIM(CLEAN(SUBSTITUTE(F4773,CHAR(160),"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74" spans="2:11" x14ac:dyDescent="0.25">
      <c r="B4774" s="21">
        <v>45888</v>
      </c>
      <c r="C4774" s="2" t="s">
        <v>1</v>
      </c>
      <c r="D4774" s="2" t="s">
        <v>627</v>
      </c>
      <c r="E4774" s="2" t="s">
        <v>32</v>
      </c>
      <c r="F4774" s="2" t="s">
        <v>2735</v>
      </c>
      <c r="G4774" s="5">
        <v>-9</v>
      </c>
      <c r="H4774" s="5">
        <v>41.5</v>
      </c>
      <c r="I4774" s="5">
        <v>-373.5</v>
      </c>
      <c r="J4774" s="5">
        <v>-29135.690000000006</v>
      </c>
      <c r="K4774" s="5" t="str" cm="1">
        <f t="array" ref="K4774">_xlfn.LET(_xlpm.d,UPPER(TRIM(CLEAN(SUBSTITUTE(F4774,CHAR(160),"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75" spans="2:11" x14ac:dyDescent="0.25">
      <c r="B4775" s="21">
        <v>45890</v>
      </c>
      <c r="C4775" s="2" t="s">
        <v>1</v>
      </c>
      <c r="D4775" s="2" t="s">
        <v>1837</v>
      </c>
      <c r="E4775" s="2" t="s">
        <v>1397</v>
      </c>
      <c r="F4775" s="2" t="s">
        <v>2735</v>
      </c>
      <c r="G4775" s="5">
        <v>-9</v>
      </c>
      <c r="H4775" s="5">
        <v>41.5</v>
      </c>
      <c r="I4775" s="5">
        <v>-373.5</v>
      </c>
      <c r="J4775" s="5">
        <v>-29509.190000000006</v>
      </c>
      <c r="K4775" s="5" t="str" cm="1">
        <f t="array" ref="K4775">_xlfn.LET(_xlpm.d,UPPER(TRIM(CLEAN(SUBSTITUTE(F4775,CHAR(160),"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76" spans="2:11" x14ac:dyDescent="0.25">
      <c r="B4776" s="21">
        <v>45897</v>
      </c>
      <c r="C4776" s="2" t="s">
        <v>1</v>
      </c>
      <c r="D4776" s="2" t="s">
        <v>1860</v>
      </c>
      <c r="E4776" s="2" t="s">
        <v>926</v>
      </c>
      <c r="F4776" s="2" t="s">
        <v>2733</v>
      </c>
      <c r="G4776" s="5">
        <v>-2</v>
      </c>
      <c r="H4776" s="5">
        <v>41.5</v>
      </c>
      <c r="I4776" s="5">
        <v>-83</v>
      </c>
      <c r="J4776" s="5">
        <v>-29592.190000000006</v>
      </c>
      <c r="K4776" s="5" t="str" cm="1">
        <f t="array" ref="K4776">_xlfn.LET(_xlpm.d,UPPER(TRIM(CLEAN(SUBSTITUTE(F4776,CHAR(160),"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77" spans="2:11" x14ac:dyDescent="0.25">
      <c r="B4777" s="21">
        <v>45898</v>
      </c>
      <c r="C4777" s="2" t="s">
        <v>1</v>
      </c>
      <c r="D4777" s="2" t="s">
        <v>1863</v>
      </c>
      <c r="E4777" s="2" t="s">
        <v>244</v>
      </c>
      <c r="F4777" s="2" t="s">
        <v>2735</v>
      </c>
      <c r="G4777" s="5">
        <v>-6</v>
      </c>
      <c r="H4777" s="5">
        <v>41.5</v>
      </c>
      <c r="I4777" s="5">
        <v>-249</v>
      </c>
      <c r="J4777" s="5">
        <v>-29841.190000000006</v>
      </c>
      <c r="K4777" s="5" t="str" cm="1">
        <f t="array" ref="K4777">_xlfn.LET(_xlpm.d,UPPER(TRIM(CLEAN(SUBSTITUTE(F4777,CHAR(160),"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78" spans="2:11" x14ac:dyDescent="0.25">
      <c r="B4778" s="21">
        <v>45903</v>
      </c>
      <c r="C4778" s="2" t="s">
        <v>1</v>
      </c>
      <c r="D4778" s="2" t="s">
        <v>448</v>
      </c>
      <c r="E4778" s="2" t="s">
        <v>60</v>
      </c>
      <c r="F4778" s="2" t="s">
        <v>2735</v>
      </c>
      <c r="G4778" s="5">
        <v>-3</v>
      </c>
      <c r="H4778" s="5">
        <v>41.5</v>
      </c>
      <c r="I4778" s="5">
        <v>-124.5</v>
      </c>
      <c r="J4778" s="5">
        <v>-29965.690000000006</v>
      </c>
      <c r="K4778" s="5" t="str" cm="1">
        <f t="array" ref="K4778">_xlfn.LET(_xlpm.d,UPPER(TRIM(CLEAN(SUBSTITUTE(F4778,CHAR(160),"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79" spans="2:11" x14ac:dyDescent="0.25">
      <c r="B4779" s="21">
        <v>45905</v>
      </c>
      <c r="C4779" s="2" t="s">
        <v>1</v>
      </c>
      <c r="D4779" s="2" t="s">
        <v>2749</v>
      </c>
      <c r="E4779" s="2" t="s">
        <v>24</v>
      </c>
      <c r="F4779" s="2" t="s">
        <v>2735</v>
      </c>
      <c r="G4779" s="5">
        <v>-40</v>
      </c>
      <c r="H4779" s="5">
        <v>41.5</v>
      </c>
      <c r="I4779" s="5">
        <v>-1660</v>
      </c>
      <c r="J4779" s="5">
        <v>-31625.690000000006</v>
      </c>
      <c r="K4779" s="5" t="str" cm="1">
        <f t="array" ref="K4779">_xlfn.LET(_xlpm.d,UPPER(TRIM(CLEAN(SUBSTITUTE(F4779,CHAR(160),"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80" spans="2:11" x14ac:dyDescent="0.25">
      <c r="B4780" s="21">
        <v>45906</v>
      </c>
      <c r="C4780" s="2" t="s">
        <v>1</v>
      </c>
      <c r="D4780" s="2" t="s">
        <v>309</v>
      </c>
      <c r="E4780" s="2" t="s">
        <v>143</v>
      </c>
      <c r="F4780" s="2" t="s">
        <v>2733</v>
      </c>
      <c r="G4780" s="5">
        <v>-3</v>
      </c>
      <c r="H4780" s="5">
        <v>29.3</v>
      </c>
      <c r="I4780" s="5">
        <v>-87.9</v>
      </c>
      <c r="J4780" s="5">
        <v>-31713.590000000007</v>
      </c>
      <c r="K4780" s="5" t="str" cm="1">
        <f t="array" ref="K4780">_xlfn.LET(_xlpm.d,UPPER(TRIM(CLEAN(SUBSTITUTE(F4780,CHAR(160),"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81" spans="2:11" x14ac:dyDescent="0.25">
      <c r="B4781" s="21">
        <v>45909</v>
      </c>
      <c r="C4781" s="2" t="s">
        <v>1</v>
      </c>
      <c r="D4781" s="2" t="s">
        <v>717</v>
      </c>
      <c r="E4781" s="2" t="s">
        <v>89</v>
      </c>
      <c r="F4781" s="2" t="s">
        <v>2735</v>
      </c>
      <c r="G4781" s="5">
        <v>-12</v>
      </c>
      <c r="H4781" s="5">
        <v>41.5</v>
      </c>
      <c r="I4781" s="5">
        <v>-498</v>
      </c>
      <c r="J4781" s="5">
        <v>-32211.590000000007</v>
      </c>
      <c r="K4781" s="5" t="str" cm="1">
        <f t="array" ref="K4781">_xlfn.LET(_xlpm.d,UPPER(TRIM(CLEAN(SUBSTITUTE(F4781,CHAR(160),"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82" spans="2:11" x14ac:dyDescent="0.25">
      <c r="B4782" s="21">
        <v>45909</v>
      </c>
      <c r="C4782" s="2" t="s">
        <v>1</v>
      </c>
      <c r="D4782" s="2" t="s">
        <v>1091</v>
      </c>
      <c r="E4782" s="2" t="s">
        <v>153</v>
      </c>
      <c r="F4782" s="2" t="s">
        <v>2735</v>
      </c>
      <c r="G4782" s="5">
        <v>-2</v>
      </c>
      <c r="H4782" s="5">
        <v>41.5</v>
      </c>
      <c r="I4782" s="5">
        <v>-83</v>
      </c>
      <c r="J4782" s="5">
        <v>-32294.590000000007</v>
      </c>
      <c r="K4782" s="5" t="str" cm="1">
        <f t="array" ref="K4782">_xlfn.LET(_xlpm.d,UPPER(TRIM(CLEAN(SUBSTITUTE(F4782,CHAR(160),"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83" spans="2:11" x14ac:dyDescent="0.25">
      <c r="B4783" s="21">
        <v>45909</v>
      </c>
      <c r="C4783" s="2" t="s">
        <v>1</v>
      </c>
      <c r="D4783" s="2" t="s">
        <v>718</v>
      </c>
      <c r="E4783" s="2" t="s">
        <v>92</v>
      </c>
      <c r="F4783" s="2" t="s">
        <v>2735</v>
      </c>
      <c r="G4783" s="5">
        <v>-2</v>
      </c>
      <c r="H4783" s="5">
        <v>41.5</v>
      </c>
      <c r="I4783" s="5">
        <v>-83</v>
      </c>
      <c r="J4783" s="5">
        <v>-32377.590000000007</v>
      </c>
      <c r="K4783" s="5" t="str" cm="1">
        <f t="array" ref="K4783">_xlfn.LET(_xlpm.d,UPPER(TRIM(CLEAN(SUBSTITUTE(F4783,CHAR(160),"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84" spans="2:11" x14ac:dyDescent="0.25">
      <c r="B4784" s="21">
        <v>45909</v>
      </c>
      <c r="C4784" s="2" t="s">
        <v>1</v>
      </c>
      <c r="D4784" s="2" t="s">
        <v>719</v>
      </c>
      <c r="E4784" s="2" t="s">
        <v>35</v>
      </c>
      <c r="F4784" s="2" t="s">
        <v>2735</v>
      </c>
      <c r="G4784" s="5">
        <v>-6</v>
      </c>
      <c r="H4784" s="5">
        <v>41.5</v>
      </c>
      <c r="I4784" s="5">
        <v>-249</v>
      </c>
      <c r="J4784" s="5">
        <v>-32626.590000000007</v>
      </c>
      <c r="K4784" s="5" t="str" cm="1">
        <f t="array" ref="K4784">_xlfn.LET(_xlpm.d,UPPER(TRIM(CLEAN(SUBSTITUTE(F4784,CHAR(160),"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85" spans="2:11" x14ac:dyDescent="0.25">
      <c r="B4785" s="21">
        <v>45909</v>
      </c>
      <c r="C4785" s="2" t="s">
        <v>1</v>
      </c>
      <c r="D4785" s="2" t="s">
        <v>1886</v>
      </c>
      <c r="E4785" s="2" t="s">
        <v>1130</v>
      </c>
      <c r="F4785" s="2" t="s">
        <v>2735</v>
      </c>
      <c r="G4785" s="5">
        <v>-2</v>
      </c>
      <c r="H4785" s="5">
        <v>41.5</v>
      </c>
      <c r="I4785" s="5">
        <v>-83</v>
      </c>
      <c r="J4785" s="5">
        <v>-32709.590000000007</v>
      </c>
      <c r="K4785" s="5" t="str" cm="1">
        <f t="array" ref="K4785">_xlfn.LET(_xlpm.d,UPPER(TRIM(CLEAN(SUBSTITUTE(F4785,CHAR(160),"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86" spans="2:11" x14ac:dyDescent="0.25">
      <c r="B4786" s="21">
        <v>45911</v>
      </c>
      <c r="C4786" s="2" t="s">
        <v>1</v>
      </c>
      <c r="D4786" s="2" t="s">
        <v>1888</v>
      </c>
      <c r="E4786" s="2" t="s">
        <v>163</v>
      </c>
      <c r="F4786" s="2" t="s">
        <v>2733</v>
      </c>
      <c r="G4786" s="5">
        <v>-8</v>
      </c>
      <c r="H4786" s="5">
        <v>41.5</v>
      </c>
      <c r="I4786" s="5">
        <v>-332</v>
      </c>
      <c r="J4786" s="5">
        <v>-33041.590000000011</v>
      </c>
      <c r="K4786" s="5" t="str" cm="1">
        <f t="array" ref="K4786">_xlfn.LET(_xlpm.d,UPPER(TRIM(CLEAN(SUBSTITUTE(F4786,CHAR(160),"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87" spans="2:11" x14ac:dyDescent="0.25">
      <c r="B4787" s="21">
        <v>45911</v>
      </c>
      <c r="C4787" s="2" t="s">
        <v>1</v>
      </c>
      <c r="D4787" s="2" t="s">
        <v>2474</v>
      </c>
      <c r="E4787" s="2" t="s">
        <v>1397</v>
      </c>
      <c r="F4787" s="2" t="s">
        <v>2733</v>
      </c>
      <c r="G4787" s="5">
        <v>-1</v>
      </c>
      <c r="H4787" s="5">
        <v>41.5</v>
      </c>
      <c r="I4787" s="5">
        <v>-41.5</v>
      </c>
      <c r="J4787" s="5">
        <v>-33083.090000000011</v>
      </c>
      <c r="K4787" s="5" t="str" cm="1">
        <f t="array" ref="K4787">_xlfn.LET(_xlpm.d,UPPER(TRIM(CLEAN(SUBSTITUTE(F4787,CHAR(160),"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88" spans="2:11" x14ac:dyDescent="0.25">
      <c r="B4788" s="21">
        <v>45912</v>
      </c>
      <c r="C4788" s="2" t="s">
        <v>1</v>
      </c>
      <c r="D4788" s="2" t="s">
        <v>1891</v>
      </c>
      <c r="E4788" s="2" t="s">
        <v>202</v>
      </c>
      <c r="F4788" s="2" t="s">
        <v>2733</v>
      </c>
      <c r="G4788" s="5">
        <v>-1</v>
      </c>
      <c r="H4788" s="5">
        <v>41.5</v>
      </c>
      <c r="I4788" s="5">
        <v>-41.5</v>
      </c>
      <c r="J4788" s="5">
        <v>-33124.590000000011</v>
      </c>
      <c r="K4788" s="5" t="str" cm="1">
        <f t="array" ref="K4788">_xlfn.LET(_xlpm.d,UPPER(TRIM(CLEAN(SUBSTITUTE(F4788,CHAR(160),"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89" spans="2:11" x14ac:dyDescent="0.25">
      <c r="B4789" s="21">
        <v>45912</v>
      </c>
      <c r="C4789" s="2" t="s">
        <v>1</v>
      </c>
      <c r="D4789" s="2" t="s">
        <v>1892</v>
      </c>
      <c r="E4789" s="2" t="s">
        <v>1016</v>
      </c>
      <c r="F4789" s="2" t="s">
        <v>2735</v>
      </c>
      <c r="G4789" s="5">
        <v>-1</v>
      </c>
      <c r="H4789" s="5">
        <v>41.5</v>
      </c>
      <c r="I4789" s="5">
        <v>-41.5</v>
      </c>
      <c r="J4789" s="5">
        <v>-33166.090000000011</v>
      </c>
      <c r="K4789" s="5" t="str" cm="1">
        <f t="array" ref="K4789">_xlfn.LET(_xlpm.d,UPPER(TRIM(CLEAN(SUBSTITUTE(F4789,CHAR(160),"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90" spans="2:11" x14ac:dyDescent="0.25">
      <c r="B4790" s="21">
        <v>45912</v>
      </c>
      <c r="C4790" s="2" t="s">
        <v>1</v>
      </c>
      <c r="D4790" s="2" t="s">
        <v>239</v>
      </c>
      <c r="E4790" s="2" t="s">
        <v>76</v>
      </c>
      <c r="F4790" s="2" t="s">
        <v>2733</v>
      </c>
      <c r="G4790" s="5">
        <v>-4</v>
      </c>
      <c r="H4790" s="5">
        <v>41.5</v>
      </c>
      <c r="I4790" s="5">
        <v>-166</v>
      </c>
      <c r="J4790" s="5">
        <v>-33332.090000000011</v>
      </c>
      <c r="K4790" s="5" t="str" cm="1">
        <f t="array" ref="K4790">_xlfn.LET(_xlpm.d,UPPER(TRIM(CLEAN(SUBSTITUTE(F4790,CHAR(160),"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91" spans="2:11" x14ac:dyDescent="0.25">
      <c r="B4791" s="21">
        <v>45917</v>
      </c>
      <c r="C4791" s="2" t="s">
        <v>1</v>
      </c>
      <c r="D4791" s="2" t="s">
        <v>246</v>
      </c>
      <c r="E4791" s="2" t="s">
        <v>89</v>
      </c>
      <c r="F4791" s="2" t="s">
        <v>2735</v>
      </c>
      <c r="G4791" s="5">
        <v>-2</v>
      </c>
      <c r="H4791" s="5">
        <v>41.5</v>
      </c>
      <c r="I4791" s="5">
        <v>-83</v>
      </c>
      <c r="J4791" s="5">
        <v>-33415.090000000011</v>
      </c>
      <c r="K4791" s="5" t="str" cm="1">
        <f t="array" ref="K4791">_xlfn.LET(_xlpm.d,UPPER(TRIM(CLEAN(SUBSTITUTE(F4791,CHAR(160),"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92" spans="2:11" x14ac:dyDescent="0.25">
      <c r="B4792" s="21">
        <v>45918</v>
      </c>
      <c r="C4792" s="2" t="s">
        <v>1</v>
      </c>
      <c r="D4792" s="2" t="s">
        <v>249</v>
      </c>
      <c r="E4792" s="2" t="s">
        <v>141</v>
      </c>
      <c r="F4792" s="2" t="s">
        <v>2733</v>
      </c>
      <c r="G4792" s="5">
        <v>-1</v>
      </c>
      <c r="H4792" s="5">
        <v>41.5</v>
      </c>
      <c r="I4792" s="5">
        <v>-41.5</v>
      </c>
      <c r="J4792" s="5">
        <v>-33456.590000000011</v>
      </c>
      <c r="K4792" s="5" t="str" cm="1">
        <f t="array" ref="K4792">_xlfn.LET(_xlpm.d,UPPER(TRIM(CLEAN(SUBSTITUTE(F4792,CHAR(160),"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93" spans="2:11" x14ac:dyDescent="0.25">
      <c r="B4793" s="21">
        <v>45923</v>
      </c>
      <c r="C4793" s="2" t="s">
        <v>1</v>
      </c>
      <c r="D4793" s="2" t="s">
        <v>254</v>
      </c>
      <c r="E4793" s="2" t="s">
        <v>49</v>
      </c>
      <c r="F4793" s="2" t="s">
        <v>2735</v>
      </c>
      <c r="G4793" s="5">
        <v>-21</v>
      </c>
      <c r="H4793" s="5">
        <v>41.5</v>
      </c>
      <c r="I4793" s="5">
        <v>-871.5</v>
      </c>
      <c r="J4793" s="5">
        <v>-34328.090000000011</v>
      </c>
      <c r="K4793" s="5" t="str" cm="1">
        <f t="array" ref="K4793">_xlfn.LET(_xlpm.d,UPPER(TRIM(CLEAN(SUBSTITUTE(F4793,CHAR(160),"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94" spans="2:11" x14ac:dyDescent="0.25">
      <c r="B4794" s="21">
        <v>45923</v>
      </c>
      <c r="C4794" s="2" t="s">
        <v>1</v>
      </c>
      <c r="D4794" s="2" t="s">
        <v>461</v>
      </c>
      <c r="E4794" s="2" t="s">
        <v>153</v>
      </c>
      <c r="F4794" s="2" t="s">
        <v>2735</v>
      </c>
      <c r="G4794" s="5">
        <v>-1</v>
      </c>
      <c r="H4794" s="5">
        <v>41.5</v>
      </c>
      <c r="I4794" s="5">
        <v>-41.5</v>
      </c>
      <c r="J4794" s="5">
        <v>-34369.590000000011</v>
      </c>
      <c r="K4794" s="5" t="str" cm="1">
        <f t="array" ref="K4794">_xlfn.LET(_xlpm.d,UPPER(TRIM(CLEAN(SUBSTITUTE(F4794,CHAR(160),"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95" spans="2:11" x14ac:dyDescent="0.25">
      <c r="B4795" s="21">
        <v>45925</v>
      </c>
      <c r="C4795" s="2" t="s">
        <v>1</v>
      </c>
      <c r="D4795" s="2" t="s">
        <v>2750</v>
      </c>
      <c r="E4795" s="2" t="s">
        <v>99</v>
      </c>
      <c r="F4795" s="2" t="s">
        <v>2735</v>
      </c>
      <c r="G4795" s="5">
        <v>-40</v>
      </c>
      <c r="H4795" s="5">
        <v>41.5</v>
      </c>
      <c r="I4795" s="5">
        <v>-1660</v>
      </c>
      <c r="J4795" s="5">
        <v>-36029.590000000011</v>
      </c>
      <c r="K4795" s="5" t="str" cm="1">
        <f t="array" ref="K4795">_xlfn.LET(_xlpm.d,UPPER(TRIM(CLEAN(SUBSTITUTE(F4795,CHAR(160),"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96" spans="2:11" x14ac:dyDescent="0.25">
      <c r="B4796" s="21">
        <v>45925</v>
      </c>
      <c r="C4796" s="2" t="s">
        <v>1</v>
      </c>
      <c r="D4796" s="2" t="s">
        <v>1912</v>
      </c>
      <c r="E4796" s="2" t="s">
        <v>926</v>
      </c>
      <c r="F4796" s="2" t="s">
        <v>2733</v>
      </c>
      <c r="G4796" s="5">
        <v>-4</v>
      </c>
      <c r="H4796" s="5">
        <v>41.5</v>
      </c>
      <c r="I4796" s="5">
        <v>-166</v>
      </c>
      <c r="J4796" s="5">
        <v>-36195.590000000011</v>
      </c>
      <c r="K4796" s="5" t="str" cm="1">
        <f t="array" ref="K4796">_xlfn.LET(_xlpm.d,UPPER(TRIM(CLEAN(SUBSTITUTE(F4796,CHAR(160),"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97" spans="2:11" x14ac:dyDescent="0.25">
      <c r="B4797" s="21">
        <v>45926</v>
      </c>
      <c r="C4797" s="2" t="s">
        <v>1</v>
      </c>
      <c r="D4797" s="2" t="s">
        <v>1916</v>
      </c>
      <c r="E4797" s="2" t="s">
        <v>1016</v>
      </c>
      <c r="F4797" s="2" t="s">
        <v>2735</v>
      </c>
      <c r="G4797" s="5">
        <v>-1</v>
      </c>
      <c r="H4797" s="5">
        <v>41.5</v>
      </c>
      <c r="I4797" s="5">
        <v>-41.5</v>
      </c>
      <c r="J4797" s="5">
        <v>-36237.090000000011</v>
      </c>
      <c r="K4797" s="5" t="str" cm="1">
        <f t="array" ref="K4797">_xlfn.LET(_xlpm.d,UPPER(TRIM(CLEAN(SUBSTITUTE(F4797,CHAR(160),"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98" spans="2:11" x14ac:dyDescent="0.25">
      <c r="B4798" s="21">
        <v>45926</v>
      </c>
      <c r="C4798" s="2" t="s">
        <v>1</v>
      </c>
      <c r="D4798" s="2" t="s">
        <v>464</v>
      </c>
      <c r="E4798" s="2" t="s">
        <v>465</v>
      </c>
      <c r="F4798" s="2" t="s">
        <v>2735</v>
      </c>
      <c r="G4798" s="5">
        <v>-1</v>
      </c>
      <c r="H4798" s="5">
        <v>41.5</v>
      </c>
      <c r="I4798" s="5">
        <v>-41.5</v>
      </c>
      <c r="J4798" s="5">
        <v>-36278.590000000011</v>
      </c>
      <c r="K4798" s="5" t="str" cm="1">
        <f t="array" ref="K4798">_xlfn.LET(_xlpm.d,UPPER(TRIM(CLEAN(SUBSTITUTE(F4798,CHAR(160),"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799" spans="2:11" x14ac:dyDescent="0.25">
      <c r="B4799" s="21">
        <v>45926</v>
      </c>
      <c r="C4799" s="2" t="s">
        <v>1</v>
      </c>
      <c r="D4799" s="2" t="s">
        <v>1917</v>
      </c>
      <c r="E4799" s="2" t="s">
        <v>86</v>
      </c>
      <c r="F4799" s="2" t="s">
        <v>2735</v>
      </c>
      <c r="G4799" s="5">
        <v>-1</v>
      </c>
      <c r="H4799" s="5">
        <v>41.5</v>
      </c>
      <c r="I4799" s="5">
        <v>-41.5</v>
      </c>
      <c r="J4799" s="5">
        <v>-36320.090000000011</v>
      </c>
      <c r="K4799" s="5" t="str" cm="1">
        <f t="array" ref="K4799">_xlfn.LET(_xlpm.d,UPPER(TRIM(CLEAN(SUBSTITUTE(F4799,CHAR(160),"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00" spans="2:11" x14ac:dyDescent="0.25">
      <c r="B4800" s="21">
        <v>45926</v>
      </c>
      <c r="C4800" s="2" t="s">
        <v>1</v>
      </c>
      <c r="D4800" s="2" t="s">
        <v>1918</v>
      </c>
      <c r="E4800" s="2" t="s">
        <v>86</v>
      </c>
      <c r="F4800" s="2" t="s">
        <v>2735</v>
      </c>
      <c r="G4800" s="5">
        <v>-7</v>
      </c>
      <c r="H4800" s="5">
        <v>41.5</v>
      </c>
      <c r="I4800" s="5">
        <v>-290.5</v>
      </c>
      <c r="J4800" s="5">
        <v>-36610.590000000011</v>
      </c>
      <c r="K4800" s="5" t="str" cm="1">
        <f t="array" ref="K4800">_xlfn.LET(_xlpm.d,UPPER(TRIM(CLEAN(SUBSTITUTE(F4800,CHAR(160),"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01" spans="2:11" x14ac:dyDescent="0.25">
      <c r="B4801" s="21">
        <v>45926</v>
      </c>
      <c r="C4801" s="2" t="s">
        <v>1</v>
      </c>
      <c r="D4801" s="2" t="s">
        <v>1919</v>
      </c>
      <c r="E4801" s="2" t="s">
        <v>76</v>
      </c>
      <c r="F4801" s="2" t="s">
        <v>2735</v>
      </c>
      <c r="G4801" s="5">
        <v>-1</v>
      </c>
      <c r="H4801" s="5">
        <v>41.5</v>
      </c>
      <c r="I4801" s="5">
        <v>-41.5</v>
      </c>
      <c r="J4801" s="5">
        <v>-36652.090000000011</v>
      </c>
      <c r="K4801" s="5" t="str" cm="1">
        <f t="array" ref="K4801">_xlfn.LET(_xlpm.d,UPPER(TRIM(CLEAN(SUBSTITUTE(F4801,CHAR(160),"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02" spans="2:11" x14ac:dyDescent="0.25">
      <c r="B4802" s="21">
        <v>45930</v>
      </c>
      <c r="C4802" s="2" t="s">
        <v>1</v>
      </c>
      <c r="D4802" s="2" t="s">
        <v>635</v>
      </c>
      <c r="E4802" s="2" t="s">
        <v>89</v>
      </c>
      <c r="F4802" s="2" t="s">
        <v>2735</v>
      </c>
      <c r="G4802" s="5">
        <v>-1</v>
      </c>
      <c r="H4802" s="5">
        <v>41.5</v>
      </c>
      <c r="I4802" s="5">
        <v>-41.5</v>
      </c>
      <c r="J4802" s="5">
        <v>-36693.590000000011</v>
      </c>
      <c r="K4802" s="5" t="str" cm="1">
        <f t="array" ref="K4802">_xlfn.LET(_xlpm.d,UPPER(TRIM(CLEAN(SUBSTITUTE(F4802,CHAR(160),"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03" spans="2:11" x14ac:dyDescent="0.25">
      <c r="B4803" s="21">
        <v>45937</v>
      </c>
      <c r="C4803" s="2" t="s">
        <v>1</v>
      </c>
      <c r="D4803" s="2" t="s">
        <v>2751</v>
      </c>
      <c r="E4803" s="2" t="s">
        <v>89</v>
      </c>
      <c r="F4803" s="2" t="s">
        <v>2735</v>
      </c>
      <c r="G4803" s="5">
        <v>-2</v>
      </c>
      <c r="H4803" s="5">
        <v>41.5</v>
      </c>
      <c r="I4803" s="5">
        <v>-83</v>
      </c>
      <c r="J4803" s="5">
        <v>-36776.590000000011</v>
      </c>
      <c r="K4803" s="5" t="str" cm="1">
        <f t="array" ref="K4803">_xlfn.LET(_xlpm.d,UPPER(TRIM(CLEAN(SUBSTITUTE(F4803,CHAR(160),"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04" spans="2:11" x14ac:dyDescent="0.25">
      <c r="B4804" s="21">
        <v>45940</v>
      </c>
      <c r="C4804" s="2" t="s">
        <v>1</v>
      </c>
      <c r="D4804" s="2" t="s">
        <v>1129</v>
      </c>
      <c r="E4804" s="2" t="s">
        <v>1130</v>
      </c>
      <c r="F4804" s="2" t="s">
        <v>2735</v>
      </c>
      <c r="G4804" s="5">
        <v>-1</v>
      </c>
      <c r="H4804" s="5">
        <v>41.5</v>
      </c>
      <c r="I4804" s="5">
        <v>-41.5</v>
      </c>
      <c r="J4804" s="5">
        <v>-36818.090000000011</v>
      </c>
      <c r="K4804" s="5" t="str" cm="1">
        <f t="array" ref="K4804">_xlfn.LET(_xlpm.d,UPPER(TRIM(CLEAN(SUBSTITUTE(F4804,CHAR(160),"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05" spans="2:11" x14ac:dyDescent="0.25">
      <c r="B4805" s="21">
        <v>45944</v>
      </c>
      <c r="C4805" s="2" t="s">
        <v>1</v>
      </c>
      <c r="D4805" s="2" t="s">
        <v>477</v>
      </c>
      <c r="E4805" s="2" t="s">
        <v>49</v>
      </c>
      <c r="F4805" s="2" t="s">
        <v>2735</v>
      </c>
      <c r="G4805" s="5">
        <v>-5</v>
      </c>
      <c r="H4805" s="5">
        <v>41.5</v>
      </c>
      <c r="I4805" s="5">
        <v>-207.5</v>
      </c>
      <c r="J4805" s="5">
        <v>-37025.590000000011</v>
      </c>
      <c r="K4805" s="5" t="str" cm="1">
        <f t="array" ref="K4805">_xlfn.LET(_xlpm.d,UPPER(TRIM(CLEAN(SUBSTITUTE(F4805,CHAR(160),"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06" spans="2:11" x14ac:dyDescent="0.25">
      <c r="B4806" s="21">
        <v>45944</v>
      </c>
      <c r="C4806" s="2" t="s">
        <v>1</v>
      </c>
      <c r="D4806" s="2" t="s">
        <v>1958</v>
      </c>
      <c r="E4806" s="2" t="s">
        <v>35</v>
      </c>
      <c r="F4806" s="2" t="s">
        <v>2735</v>
      </c>
      <c r="G4806" s="5">
        <v>-1</v>
      </c>
      <c r="H4806" s="5">
        <v>41.5</v>
      </c>
      <c r="I4806" s="5">
        <v>-41.5</v>
      </c>
      <c r="J4806" s="5">
        <v>-37067.090000000011</v>
      </c>
      <c r="K4806" s="5" t="str" cm="1">
        <f t="array" ref="K4806">_xlfn.LET(_xlpm.d,UPPER(TRIM(CLEAN(SUBSTITUTE(F4806,CHAR(160),"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07" spans="2:11" x14ac:dyDescent="0.25">
      <c r="B4807" s="21">
        <v>45947</v>
      </c>
      <c r="C4807" s="2" t="s">
        <v>1</v>
      </c>
      <c r="D4807" s="2" t="s">
        <v>2486</v>
      </c>
      <c r="E4807" s="2" t="s">
        <v>202</v>
      </c>
      <c r="F4807" s="2" t="s">
        <v>2733</v>
      </c>
      <c r="G4807" s="5">
        <v>-32</v>
      </c>
      <c r="H4807" s="5">
        <v>41.5</v>
      </c>
      <c r="I4807" s="5">
        <v>-1328</v>
      </c>
      <c r="J4807" s="5">
        <v>-38395.090000000011</v>
      </c>
      <c r="K4807" s="5" t="str" cm="1">
        <f t="array" ref="K4807">_xlfn.LET(_xlpm.d,UPPER(TRIM(CLEAN(SUBSTITUTE(F4807,CHAR(160),"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08" spans="2:11" x14ac:dyDescent="0.25">
      <c r="B4808" s="21">
        <v>45947</v>
      </c>
      <c r="C4808" s="2" t="s">
        <v>1</v>
      </c>
      <c r="D4808" s="2" t="s">
        <v>1969</v>
      </c>
      <c r="E4808" s="2" t="s">
        <v>60</v>
      </c>
      <c r="F4808" s="2" t="s">
        <v>2735</v>
      </c>
      <c r="G4808" s="5">
        <v>-2</v>
      </c>
      <c r="H4808" s="5">
        <v>41.5</v>
      </c>
      <c r="I4808" s="5">
        <v>-83</v>
      </c>
      <c r="J4808" s="5">
        <v>-38478.090000000011</v>
      </c>
      <c r="K4808" s="5" t="str" cm="1">
        <f t="array" ref="K4808">_xlfn.LET(_xlpm.d,UPPER(TRIM(CLEAN(SUBSTITUTE(F4808,CHAR(160),"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09" spans="2:11" x14ac:dyDescent="0.25">
      <c r="B4809" s="21">
        <v>45947</v>
      </c>
      <c r="C4809" s="2" t="s">
        <v>1</v>
      </c>
      <c r="D4809" s="2" t="s">
        <v>1970</v>
      </c>
      <c r="E4809" s="2" t="s">
        <v>1397</v>
      </c>
      <c r="F4809" s="2" t="s">
        <v>2733</v>
      </c>
      <c r="G4809" s="5">
        <v>-10</v>
      </c>
      <c r="H4809" s="5">
        <v>41.5</v>
      </c>
      <c r="I4809" s="5">
        <v>-415</v>
      </c>
      <c r="J4809" s="5">
        <v>-38893.090000000011</v>
      </c>
      <c r="K4809" s="5" t="str" cm="1">
        <f t="array" ref="K4809">_xlfn.LET(_xlpm.d,UPPER(TRIM(CLEAN(SUBSTITUTE(F4809,CHAR(160),"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10" spans="2:11" x14ac:dyDescent="0.25">
      <c r="B4810" s="21">
        <v>45947</v>
      </c>
      <c r="C4810" s="2" t="s">
        <v>1</v>
      </c>
      <c r="D4810" s="2" t="s">
        <v>1971</v>
      </c>
      <c r="E4810" s="2" t="s">
        <v>1016</v>
      </c>
      <c r="F4810" s="2" t="s">
        <v>2735</v>
      </c>
      <c r="G4810" s="5">
        <v>-42</v>
      </c>
      <c r="H4810" s="5">
        <v>41.5</v>
      </c>
      <c r="I4810" s="5">
        <v>-1743</v>
      </c>
      <c r="J4810" s="5">
        <v>-40636.090000000011</v>
      </c>
      <c r="K4810" s="5" t="str" cm="1">
        <f t="array" ref="K4810">_xlfn.LET(_xlpm.d,UPPER(TRIM(CLEAN(SUBSTITUTE(F4810,CHAR(160),"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11" spans="2:11" x14ac:dyDescent="0.25">
      <c r="B4811" s="21">
        <v>45951</v>
      </c>
      <c r="C4811" s="2" t="s">
        <v>1</v>
      </c>
      <c r="D4811" s="2" t="s">
        <v>1976</v>
      </c>
      <c r="E4811" s="2" t="s">
        <v>60</v>
      </c>
      <c r="F4811" s="2" t="s">
        <v>2735</v>
      </c>
      <c r="G4811" s="5">
        <v>-2</v>
      </c>
      <c r="H4811" s="5">
        <v>41.5</v>
      </c>
      <c r="I4811" s="5">
        <v>-83</v>
      </c>
      <c r="J4811" s="5">
        <v>-40719.090000000011</v>
      </c>
      <c r="K4811" s="5" t="str" cm="1">
        <f t="array" ref="K4811">_xlfn.LET(_xlpm.d,UPPER(TRIM(CLEAN(SUBSTITUTE(F4811,CHAR(160),"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12" spans="2:11" x14ac:dyDescent="0.25">
      <c r="B4812" s="21">
        <v>45952</v>
      </c>
      <c r="C4812" s="2" t="s">
        <v>1</v>
      </c>
      <c r="D4812" s="2" t="s">
        <v>744</v>
      </c>
      <c r="E4812" s="2" t="s">
        <v>129</v>
      </c>
      <c r="F4812" s="2" t="s">
        <v>2735</v>
      </c>
      <c r="G4812" s="5">
        <v>-6</v>
      </c>
      <c r="H4812" s="5">
        <v>41.5</v>
      </c>
      <c r="I4812" s="5">
        <v>-249</v>
      </c>
      <c r="J4812" s="5">
        <v>-40968.090000000011</v>
      </c>
      <c r="K4812" s="5" t="str" cm="1">
        <f t="array" ref="K4812">_xlfn.LET(_xlpm.d,UPPER(TRIM(CLEAN(SUBSTITUTE(F4812,CHAR(160),"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13" spans="2:11" x14ac:dyDescent="0.25">
      <c r="B4813" s="21">
        <v>45954</v>
      </c>
      <c r="C4813" s="2" t="s">
        <v>1</v>
      </c>
      <c r="D4813" s="2" t="s">
        <v>265</v>
      </c>
      <c r="E4813" s="2" t="s">
        <v>244</v>
      </c>
      <c r="F4813" s="2" t="s">
        <v>2735</v>
      </c>
      <c r="G4813" s="5">
        <v>-1</v>
      </c>
      <c r="H4813" s="5">
        <v>41.5</v>
      </c>
      <c r="I4813" s="5">
        <v>-41.5</v>
      </c>
      <c r="J4813" s="5">
        <v>-41009.590000000011</v>
      </c>
      <c r="K4813" s="5" t="str" cm="1">
        <f t="array" ref="K4813">_xlfn.LET(_xlpm.d,UPPER(TRIM(CLEAN(SUBSTITUTE(F4813,CHAR(160),"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14" spans="2:11" x14ac:dyDescent="0.25">
      <c r="B4814" s="21">
        <v>45954</v>
      </c>
      <c r="C4814" s="2" t="s">
        <v>1</v>
      </c>
      <c r="D4814" s="2" t="s">
        <v>1981</v>
      </c>
      <c r="E4814" s="2" t="s">
        <v>97</v>
      </c>
      <c r="F4814" s="2" t="s">
        <v>2735</v>
      </c>
      <c r="G4814" s="5">
        <v>-15</v>
      </c>
      <c r="H4814" s="5">
        <v>41.5</v>
      </c>
      <c r="I4814" s="5">
        <v>-622.5</v>
      </c>
      <c r="J4814" s="5">
        <v>-41632.090000000011</v>
      </c>
      <c r="K4814" s="5" t="str" cm="1">
        <f t="array" ref="K4814">_xlfn.LET(_xlpm.d,UPPER(TRIM(CLEAN(SUBSTITUTE(F4814,CHAR(160),"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15" spans="2:11" x14ac:dyDescent="0.25">
      <c r="B4815" s="21">
        <v>45954</v>
      </c>
      <c r="C4815" s="2" t="s">
        <v>1</v>
      </c>
      <c r="D4815" s="2" t="s">
        <v>2620</v>
      </c>
      <c r="E4815" s="2" t="s">
        <v>1130</v>
      </c>
      <c r="F4815" s="2" t="s">
        <v>2735</v>
      </c>
      <c r="G4815" s="5">
        <v>-5</v>
      </c>
      <c r="H4815" s="5">
        <v>41.5</v>
      </c>
      <c r="I4815" s="5">
        <v>-207.5</v>
      </c>
      <c r="J4815" s="5">
        <v>-41839.590000000011</v>
      </c>
      <c r="K4815" s="5" t="str" cm="1">
        <f t="array" ref="K4815">_xlfn.LET(_xlpm.d,UPPER(TRIM(CLEAN(SUBSTITUTE(F4815,CHAR(160),"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16" spans="2:11" x14ac:dyDescent="0.25">
      <c r="B4816" s="21">
        <v>45954</v>
      </c>
      <c r="C4816" s="2" t="s">
        <v>1</v>
      </c>
      <c r="D4816" s="2" t="s">
        <v>1144</v>
      </c>
      <c r="E4816" s="2" t="s">
        <v>202</v>
      </c>
      <c r="F4816" s="2" t="s">
        <v>2735</v>
      </c>
      <c r="G4816" s="5">
        <v>-6</v>
      </c>
      <c r="H4816" s="5">
        <v>41.5</v>
      </c>
      <c r="I4816" s="5">
        <v>-249</v>
      </c>
      <c r="J4816" s="5">
        <v>-42088.590000000011</v>
      </c>
      <c r="K4816" s="5" t="str" cm="1">
        <f t="array" ref="K4816">_xlfn.LET(_xlpm.d,UPPER(TRIM(CLEAN(SUBSTITUTE(F4816,CHAR(160),"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17" spans="2:11" x14ac:dyDescent="0.25">
      <c r="B4817" s="21">
        <v>45958</v>
      </c>
      <c r="C4817" s="2" t="s">
        <v>1</v>
      </c>
      <c r="D4817" s="2" t="s">
        <v>2752</v>
      </c>
      <c r="E4817" s="2" t="s">
        <v>32</v>
      </c>
      <c r="F4817" s="2" t="s">
        <v>2735</v>
      </c>
      <c r="G4817" s="5">
        <v>-1</v>
      </c>
      <c r="H4817" s="5">
        <v>41.5</v>
      </c>
      <c r="I4817" s="5">
        <v>-41.5</v>
      </c>
      <c r="J4817" s="5">
        <v>-42130.090000000011</v>
      </c>
      <c r="K4817" s="5" t="str" cm="1">
        <f t="array" ref="K4817">_xlfn.LET(_xlpm.d,UPPER(TRIM(CLEAN(SUBSTITUTE(F4817,CHAR(160),"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18" spans="2:11" x14ac:dyDescent="0.25">
      <c r="B4818" s="21">
        <v>45958</v>
      </c>
      <c r="C4818" s="2" t="s">
        <v>1</v>
      </c>
      <c r="D4818" s="2" t="s">
        <v>266</v>
      </c>
      <c r="E4818" s="2" t="s">
        <v>159</v>
      </c>
      <c r="F4818" s="2" t="s">
        <v>2735</v>
      </c>
      <c r="G4818" s="5">
        <v>-5</v>
      </c>
      <c r="H4818" s="5">
        <v>41.5</v>
      </c>
      <c r="I4818" s="5">
        <v>-207.5</v>
      </c>
      <c r="J4818" s="5">
        <v>-42337.590000000011</v>
      </c>
      <c r="K4818" s="5" t="str" cm="1">
        <f t="array" ref="K4818">_xlfn.LET(_xlpm.d,UPPER(TRIM(CLEAN(SUBSTITUTE(F4818,CHAR(160),"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19" spans="2:11" x14ac:dyDescent="0.25">
      <c r="B4819" s="21">
        <v>45958</v>
      </c>
      <c r="C4819" s="2" t="s">
        <v>1</v>
      </c>
      <c r="D4819" s="2" t="s">
        <v>1992</v>
      </c>
      <c r="E4819" s="2" t="s">
        <v>89</v>
      </c>
      <c r="F4819" s="2" t="s">
        <v>2735</v>
      </c>
      <c r="G4819" s="5">
        <v>-45</v>
      </c>
      <c r="H4819" s="5">
        <v>41.5</v>
      </c>
      <c r="I4819" s="5">
        <v>-1867.5</v>
      </c>
      <c r="J4819" s="5">
        <v>-44205.090000000011</v>
      </c>
      <c r="K4819" s="5" t="str" cm="1">
        <f t="array" ref="K4819">_xlfn.LET(_xlpm.d,UPPER(TRIM(CLEAN(SUBSTITUTE(F4819,CHAR(160),"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20" spans="2:11" x14ac:dyDescent="0.25">
      <c r="B4820" s="21">
        <v>45958</v>
      </c>
      <c r="C4820" s="2" t="s">
        <v>1</v>
      </c>
      <c r="D4820" s="2" t="s">
        <v>1151</v>
      </c>
      <c r="E4820" s="2" t="s">
        <v>153</v>
      </c>
      <c r="F4820" s="2" t="s">
        <v>2735</v>
      </c>
      <c r="G4820" s="5">
        <v>-20</v>
      </c>
      <c r="H4820" s="5">
        <v>41.5</v>
      </c>
      <c r="I4820" s="5">
        <v>-830</v>
      </c>
      <c r="J4820" s="5">
        <v>-45035.090000000011</v>
      </c>
      <c r="K4820" s="5" t="str" cm="1">
        <f t="array" ref="K4820">_xlfn.LET(_xlpm.d,UPPER(TRIM(CLEAN(SUBSTITUTE(F4820,CHAR(160),"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21" spans="2:11" x14ac:dyDescent="0.25">
      <c r="B4821" s="21">
        <v>45958</v>
      </c>
      <c r="C4821" s="2" t="s">
        <v>1</v>
      </c>
      <c r="D4821" s="2" t="s">
        <v>483</v>
      </c>
      <c r="E4821" s="2" t="s">
        <v>27</v>
      </c>
      <c r="F4821" s="2" t="s">
        <v>2735</v>
      </c>
      <c r="G4821" s="5">
        <v>-15</v>
      </c>
      <c r="H4821" s="5">
        <v>41.5</v>
      </c>
      <c r="I4821" s="5">
        <v>-622.5</v>
      </c>
      <c r="J4821" s="5">
        <v>-45657.590000000011</v>
      </c>
      <c r="K4821" s="5" t="str" cm="1">
        <f t="array" ref="K4821">_xlfn.LET(_xlpm.d,UPPER(TRIM(CLEAN(SUBSTITUTE(F4821,CHAR(160),"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22" spans="2:11" x14ac:dyDescent="0.25">
      <c r="B4822" s="21">
        <v>45960</v>
      </c>
      <c r="C4822" s="2" t="s">
        <v>1</v>
      </c>
      <c r="D4822" s="2" t="s">
        <v>794</v>
      </c>
      <c r="E4822" s="2" t="s">
        <v>74</v>
      </c>
      <c r="F4822" s="2" t="s">
        <v>2735</v>
      </c>
      <c r="G4822" s="5">
        <v>-4</v>
      </c>
      <c r="H4822" s="5">
        <v>41.5</v>
      </c>
      <c r="I4822" s="5">
        <v>-166</v>
      </c>
      <c r="J4822" s="5">
        <v>-45823.590000000011</v>
      </c>
      <c r="K4822" s="5" t="str" cm="1">
        <f t="array" ref="K4822">_xlfn.LET(_xlpm.d,UPPER(TRIM(CLEAN(SUBSTITUTE(F4822,CHAR(160),"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23" spans="2:11" x14ac:dyDescent="0.25">
      <c r="B4823" s="21">
        <v>45961</v>
      </c>
      <c r="C4823" s="2" t="s">
        <v>1</v>
      </c>
      <c r="D4823" s="2" t="s">
        <v>1998</v>
      </c>
      <c r="E4823" s="2" t="s">
        <v>24</v>
      </c>
      <c r="F4823" s="2" t="s">
        <v>2735</v>
      </c>
      <c r="G4823" s="5">
        <v>-4</v>
      </c>
      <c r="H4823" s="5">
        <v>41.5</v>
      </c>
      <c r="I4823" s="5">
        <v>-166</v>
      </c>
      <c r="J4823" s="5">
        <v>-45989.590000000011</v>
      </c>
      <c r="K4823" s="5" t="str" cm="1">
        <f t="array" ref="K4823">_xlfn.LET(_xlpm.d,UPPER(TRIM(CLEAN(SUBSTITUTE(F4823,CHAR(160),"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24" spans="2:11" x14ac:dyDescent="0.25">
      <c r="B4824" s="21">
        <v>45965</v>
      </c>
      <c r="C4824" s="2" t="s">
        <v>1</v>
      </c>
      <c r="D4824" s="2" t="s">
        <v>1159</v>
      </c>
      <c r="E4824" s="2" t="s">
        <v>60</v>
      </c>
      <c r="F4824" s="2" t="s">
        <v>2733</v>
      </c>
      <c r="G4824" s="5">
        <v>-35</v>
      </c>
      <c r="H4824" s="5">
        <v>41.5</v>
      </c>
      <c r="I4824" s="5">
        <v>-1452.5</v>
      </c>
      <c r="J4824" s="5">
        <v>-47442.090000000011</v>
      </c>
      <c r="K4824" s="5" t="str" cm="1">
        <f t="array" ref="K4824">_xlfn.LET(_xlpm.d,UPPER(TRIM(CLEAN(SUBSTITUTE(F4824,CHAR(160),"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25" spans="2:11" x14ac:dyDescent="0.25">
      <c r="B4825" s="21">
        <v>45965</v>
      </c>
      <c r="C4825" s="2" t="s">
        <v>1</v>
      </c>
      <c r="D4825" s="2" t="s">
        <v>268</v>
      </c>
      <c r="E4825" s="2" t="s">
        <v>153</v>
      </c>
      <c r="F4825" s="2" t="s">
        <v>2735</v>
      </c>
      <c r="G4825" s="5">
        <v>-22</v>
      </c>
      <c r="H4825" s="5">
        <v>41.5</v>
      </c>
      <c r="I4825" s="5">
        <v>-913</v>
      </c>
      <c r="J4825" s="5">
        <v>-48355.090000000011</v>
      </c>
      <c r="K4825" s="5" t="str" cm="1">
        <f t="array" ref="K4825">_xlfn.LET(_xlpm.d,UPPER(TRIM(CLEAN(SUBSTITUTE(F4825,CHAR(160),"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26" spans="2:11" x14ac:dyDescent="0.25">
      <c r="B4826" s="21">
        <v>45965</v>
      </c>
      <c r="C4826" s="2" t="s">
        <v>1</v>
      </c>
      <c r="D4826" s="2" t="s">
        <v>269</v>
      </c>
      <c r="E4826" s="2" t="s">
        <v>29</v>
      </c>
      <c r="F4826" s="2" t="s">
        <v>2735</v>
      </c>
      <c r="G4826" s="5">
        <v>-4</v>
      </c>
      <c r="H4826" s="5">
        <v>41.5</v>
      </c>
      <c r="I4826" s="5">
        <v>-166</v>
      </c>
      <c r="J4826" s="5">
        <v>-48521.090000000011</v>
      </c>
      <c r="K4826" s="5" t="str" cm="1">
        <f t="array" ref="K4826">_xlfn.LET(_xlpm.d,UPPER(TRIM(CLEAN(SUBSTITUTE(F4826,CHAR(160),"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27" spans="2:11" x14ac:dyDescent="0.25">
      <c r="B4827" s="21">
        <v>45965</v>
      </c>
      <c r="C4827" s="2" t="s">
        <v>1</v>
      </c>
      <c r="D4827" s="2" t="s">
        <v>2490</v>
      </c>
      <c r="E4827" s="2" t="s">
        <v>92</v>
      </c>
      <c r="F4827" s="2" t="s">
        <v>2735</v>
      </c>
      <c r="G4827" s="5">
        <v>-6</v>
      </c>
      <c r="H4827" s="5">
        <v>41.5</v>
      </c>
      <c r="I4827" s="5">
        <v>-249</v>
      </c>
      <c r="J4827" s="5">
        <v>-48770.090000000011</v>
      </c>
      <c r="K4827" s="5" t="str" cm="1">
        <f t="array" ref="K4827">_xlfn.LET(_xlpm.d,UPPER(TRIM(CLEAN(SUBSTITUTE(F4827,CHAR(160),"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28" spans="2:11" x14ac:dyDescent="0.25">
      <c r="B4828" s="21">
        <v>45965</v>
      </c>
      <c r="C4828" s="2" t="s">
        <v>1</v>
      </c>
      <c r="D4828" s="2" t="s">
        <v>1345</v>
      </c>
      <c r="E4828" s="2" t="s">
        <v>32</v>
      </c>
      <c r="F4828" s="2" t="s">
        <v>2735</v>
      </c>
      <c r="G4828" s="5">
        <v>-54</v>
      </c>
      <c r="H4828" s="5">
        <v>41.5</v>
      </c>
      <c r="I4828" s="5">
        <v>-2241</v>
      </c>
      <c r="J4828" s="5">
        <v>-51011.090000000011</v>
      </c>
      <c r="K4828" s="5" t="str" cm="1">
        <f t="array" ref="K4828">_xlfn.LET(_xlpm.d,UPPER(TRIM(CLEAN(SUBSTITUTE(F4828,CHAR(160),"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29" spans="2:11" x14ac:dyDescent="0.25">
      <c r="B4829" s="21">
        <v>45965</v>
      </c>
      <c r="C4829" s="2" t="s">
        <v>1</v>
      </c>
      <c r="D4829" s="2" t="s">
        <v>2753</v>
      </c>
      <c r="E4829" s="2" t="s">
        <v>27</v>
      </c>
      <c r="F4829" s="2" t="s">
        <v>2735</v>
      </c>
      <c r="G4829" s="5">
        <v>-16</v>
      </c>
      <c r="H4829" s="5">
        <v>41.5</v>
      </c>
      <c r="I4829" s="5">
        <v>-664</v>
      </c>
      <c r="J4829" s="5">
        <v>-51675.090000000011</v>
      </c>
      <c r="K4829" s="5" t="str" cm="1">
        <f t="array" ref="K4829">_xlfn.LET(_xlpm.d,UPPER(TRIM(CLEAN(SUBSTITUTE(F4829,CHAR(160),"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30" spans="2:11" x14ac:dyDescent="0.25">
      <c r="B4830" s="21">
        <v>45966</v>
      </c>
      <c r="C4830" s="2" t="s">
        <v>1</v>
      </c>
      <c r="D4830" s="2" t="s">
        <v>1161</v>
      </c>
      <c r="E4830" s="2" t="s">
        <v>58</v>
      </c>
      <c r="F4830" s="2" t="s">
        <v>2735</v>
      </c>
      <c r="G4830" s="5">
        <v>-6</v>
      </c>
      <c r="H4830" s="5">
        <v>41.5</v>
      </c>
      <c r="I4830" s="5">
        <v>-249</v>
      </c>
      <c r="J4830" s="5">
        <v>-51924.090000000011</v>
      </c>
      <c r="K4830" s="5" t="str" cm="1">
        <f t="array" ref="K4830">_xlfn.LET(_xlpm.d,UPPER(TRIM(CLEAN(SUBSTITUTE(F4830,CHAR(160),"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31" spans="2:11" x14ac:dyDescent="0.25">
      <c r="B4831" s="21">
        <v>45967</v>
      </c>
      <c r="C4831" s="2" t="s">
        <v>1</v>
      </c>
      <c r="D4831" s="2" t="s">
        <v>2011</v>
      </c>
      <c r="E4831" s="2" t="s">
        <v>324</v>
      </c>
      <c r="F4831" s="2" t="s">
        <v>2733</v>
      </c>
      <c r="G4831" s="5">
        <v>-1</v>
      </c>
      <c r="H4831" s="5">
        <v>40.99</v>
      </c>
      <c r="I4831" s="5">
        <v>-40.99</v>
      </c>
      <c r="J4831" s="5">
        <v>-51965.080000000009</v>
      </c>
      <c r="K4831" s="5" t="str" cm="1">
        <f t="array" ref="K4831">_xlfn.LET(_xlpm.d,UPPER(TRIM(CLEAN(SUBSTITUTE(F4831,CHAR(160),"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32" spans="2:11" x14ac:dyDescent="0.25">
      <c r="B4832" s="21">
        <v>45967</v>
      </c>
      <c r="C4832" s="2" t="s">
        <v>1</v>
      </c>
      <c r="D4832" s="2" t="s">
        <v>2625</v>
      </c>
      <c r="E4832" s="2" t="s">
        <v>1130</v>
      </c>
      <c r="F4832" s="2" t="s">
        <v>2735</v>
      </c>
      <c r="G4832" s="5">
        <v>-17</v>
      </c>
      <c r="H4832" s="5">
        <v>41.5</v>
      </c>
      <c r="I4832" s="5">
        <v>-705.5</v>
      </c>
      <c r="J4832" s="5">
        <v>-52670.580000000009</v>
      </c>
      <c r="K4832" s="5" t="str" cm="1">
        <f t="array" ref="K4832">_xlfn.LET(_xlpm.d,UPPER(TRIM(CLEAN(SUBSTITUTE(F4832,CHAR(160),"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33" spans="2:11" x14ac:dyDescent="0.25">
      <c r="B4833" s="21">
        <v>45967</v>
      </c>
      <c r="C4833" s="2" t="s">
        <v>1</v>
      </c>
      <c r="D4833" s="2" t="s">
        <v>1164</v>
      </c>
      <c r="E4833" s="2" t="s">
        <v>97</v>
      </c>
      <c r="F4833" s="2" t="s">
        <v>2735</v>
      </c>
      <c r="G4833" s="5">
        <v>-2</v>
      </c>
      <c r="H4833" s="5">
        <v>41.5</v>
      </c>
      <c r="I4833" s="5">
        <v>-83</v>
      </c>
      <c r="J4833" s="5">
        <v>-52753.580000000009</v>
      </c>
      <c r="K4833" s="5" t="str" cm="1">
        <f t="array" ref="K4833">_xlfn.LET(_xlpm.d,UPPER(TRIM(CLEAN(SUBSTITUTE(F4833,CHAR(160),"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34" spans="2:11" x14ac:dyDescent="0.25">
      <c r="B4834" s="21">
        <v>45967</v>
      </c>
      <c r="C4834" s="2" t="s">
        <v>1</v>
      </c>
      <c r="D4834" s="2" t="s">
        <v>2754</v>
      </c>
      <c r="E4834" s="2" t="s">
        <v>74</v>
      </c>
      <c r="F4834" s="2" t="s">
        <v>2735</v>
      </c>
      <c r="G4834" s="5">
        <v>-1</v>
      </c>
      <c r="H4834" s="5">
        <v>41.5</v>
      </c>
      <c r="I4834" s="5">
        <v>-41.5</v>
      </c>
      <c r="J4834" s="5">
        <v>-52795.080000000009</v>
      </c>
      <c r="K4834" s="5" t="str" cm="1">
        <f t="array" ref="K4834">_xlfn.LET(_xlpm.d,UPPER(TRIM(CLEAN(SUBSTITUTE(F4834,CHAR(160),"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35" spans="2:11" x14ac:dyDescent="0.25">
      <c r="B4835" s="21">
        <v>45968</v>
      </c>
      <c r="C4835" s="2" t="s">
        <v>1</v>
      </c>
      <c r="D4835" s="2" t="s">
        <v>2755</v>
      </c>
      <c r="E4835" s="2" t="s">
        <v>76</v>
      </c>
      <c r="F4835" s="2" t="s">
        <v>2735</v>
      </c>
      <c r="G4835" s="5">
        <v>-20</v>
      </c>
      <c r="H4835" s="5">
        <v>41.5</v>
      </c>
      <c r="I4835" s="5">
        <v>-830</v>
      </c>
      <c r="J4835" s="5">
        <v>-53625.080000000009</v>
      </c>
      <c r="K4835" s="5" t="str" cm="1">
        <f t="array" ref="K4835">_xlfn.LET(_xlpm.d,UPPER(TRIM(CLEAN(SUBSTITUTE(F4835,CHAR(160),"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36" spans="2:11" x14ac:dyDescent="0.25">
      <c r="B4836" s="21">
        <v>45968</v>
      </c>
      <c r="C4836" s="2" t="s">
        <v>1</v>
      </c>
      <c r="D4836" s="2" t="s">
        <v>569</v>
      </c>
      <c r="E4836" s="2" t="s">
        <v>24</v>
      </c>
      <c r="F4836" s="2" t="s">
        <v>2735</v>
      </c>
      <c r="G4836" s="5">
        <v>-25</v>
      </c>
      <c r="H4836" s="5">
        <v>41.5</v>
      </c>
      <c r="I4836" s="5">
        <v>-1037.5</v>
      </c>
      <c r="J4836" s="5">
        <v>-54662.580000000009</v>
      </c>
      <c r="K4836" s="5" t="str" cm="1">
        <f t="array" ref="K4836">_xlfn.LET(_xlpm.d,UPPER(TRIM(CLEAN(SUBSTITUTE(F4836,CHAR(160),"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37" spans="2:11" x14ac:dyDescent="0.25">
      <c r="B4837" s="21">
        <v>45968</v>
      </c>
      <c r="C4837" s="2" t="s">
        <v>1</v>
      </c>
      <c r="D4837" s="2" t="s">
        <v>2690</v>
      </c>
      <c r="E4837" s="2" t="s">
        <v>60</v>
      </c>
      <c r="F4837" s="2" t="s">
        <v>2735</v>
      </c>
      <c r="G4837" s="5">
        <v>-9</v>
      </c>
      <c r="H4837" s="5">
        <v>41.5</v>
      </c>
      <c r="I4837" s="5">
        <v>-373.5</v>
      </c>
      <c r="J4837" s="5">
        <v>-55036.080000000009</v>
      </c>
      <c r="K4837" s="5" t="str" cm="1">
        <f t="array" ref="K4837">_xlfn.LET(_xlpm.d,UPPER(TRIM(CLEAN(SUBSTITUTE(F4837,CHAR(160),"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38" spans="2:11" x14ac:dyDescent="0.25">
      <c r="B4838" s="21">
        <v>45971</v>
      </c>
      <c r="C4838" s="2" t="s">
        <v>1</v>
      </c>
      <c r="D4838" s="2" t="s">
        <v>2627</v>
      </c>
      <c r="E4838" s="2" t="s">
        <v>324</v>
      </c>
      <c r="F4838" s="2" t="s">
        <v>2733</v>
      </c>
      <c r="G4838" s="5">
        <v>-3</v>
      </c>
      <c r="H4838" s="5">
        <v>40.99</v>
      </c>
      <c r="I4838" s="5">
        <v>-122.97</v>
      </c>
      <c r="J4838" s="5">
        <v>-55159.05000000001</v>
      </c>
      <c r="K4838" s="5" t="str" cm="1">
        <f t="array" ref="K4838">_xlfn.LET(_xlpm.d,UPPER(TRIM(CLEAN(SUBSTITUTE(F4838,CHAR(160),"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39" spans="2:11" x14ac:dyDescent="0.25">
      <c r="B4839" s="21">
        <v>45972</v>
      </c>
      <c r="C4839" s="2" t="s">
        <v>1</v>
      </c>
      <c r="D4839" s="2" t="s">
        <v>2630</v>
      </c>
      <c r="E4839" s="2" t="s">
        <v>9</v>
      </c>
      <c r="F4839" s="2" t="s">
        <v>2735</v>
      </c>
      <c r="G4839" s="5">
        <v>-15</v>
      </c>
      <c r="H4839" s="5">
        <v>41.5</v>
      </c>
      <c r="I4839" s="5">
        <v>-622.5</v>
      </c>
      <c r="J4839" s="5">
        <v>-55781.55000000001</v>
      </c>
      <c r="K4839" s="5" t="str" cm="1">
        <f t="array" ref="K4839">_xlfn.LET(_xlpm.d,UPPER(TRIM(CLEAN(SUBSTITUTE(F4839,CHAR(160),"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40" spans="2:11" x14ac:dyDescent="0.25">
      <c r="B4840" s="21">
        <v>45972</v>
      </c>
      <c r="C4840" s="2" t="s">
        <v>1</v>
      </c>
      <c r="D4840" s="2" t="s">
        <v>2631</v>
      </c>
      <c r="E4840" s="2" t="s">
        <v>159</v>
      </c>
      <c r="F4840" s="2" t="s">
        <v>2735</v>
      </c>
      <c r="G4840" s="5">
        <v>-15</v>
      </c>
      <c r="H4840" s="5">
        <v>41.5</v>
      </c>
      <c r="I4840" s="5">
        <v>-622.5</v>
      </c>
      <c r="J4840" s="5">
        <v>-56404.05000000001</v>
      </c>
      <c r="K4840" s="5" t="str" cm="1">
        <f t="array" ref="K4840">_xlfn.LET(_xlpm.d,UPPER(TRIM(CLEAN(SUBSTITUTE(F4840,CHAR(160),"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41" spans="2:11" x14ac:dyDescent="0.25">
      <c r="B4841" s="21">
        <v>45973</v>
      </c>
      <c r="C4841" s="2" t="s">
        <v>1</v>
      </c>
      <c r="D4841" s="2" t="s">
        <v>2022</v>
      </c>
      <c r="E4841" s="2" t="s">
        <v>926</v>
      </c>
      <c r="F4841" s="2" t="s">
        <v>2733</v>
      </c>
      <c r="G4841" s="5">
        <v>-7</v>
      </c>
      <c r="H4841" s="5">
        <v>41.5</v>
      </c>
      <c r="I4841" s="5">
        <v>-290.5</v>
      </c>
      <c r="J4841" s="5">
        <v>-56694.55000000001</v>
      </c>
      <c r="K4841" s="5" t="str" cm="1">
        <f t="array" ref="K4841">_xlfn.LET(_xlpm.d,UPPER(TRIM(CLEAN(SUBSTITUTE(F4841,CHAR(160),"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42" spans="2:11" x14ac:dyDescent="0.25">
      <c r="B4842" s="21">
        <v>45975</v>
      </c>
      <c r="C4842" s="2" t="s">
        <v>1</v>
      </c>
      <c r="D4842" s="2" t="s">
        <v>1172</v>
      </c>
      <c r="E4842" s="2" t="s">
        <v>62</v>
      </c>
      <c r="F4842" s="2" t="s">
        <v>2735</v>
      </c>
      <c r="G4842" s="5">
        <v>-22</v>
      </c>
      <c r="H4842" s="5">
        <v>41.5</v>
      </c>
      <c r="I4842" s="5">
        <v>-913</v>
      </c>
      <c r="J4842" s="5">
        <v>-57607.55000000001</v>
      </c>
      <c r="K4842" s="5" t="str" cm="1">
        <f t="array" ref="K4842">_xlfn.LET(_xlpm.d,UPPER(TRIM(CLEAN(SUBSTITUTE(F4842,CHAR(160),"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43" spans="2:11" x14ac:dyDescent="0.25">
      <c r="B4843" s="21">
        <v>45979</v>
      </c>
      <c r="C4843" s="2" t="s">
        <v>1</v>
      </c>
      <c r="D4843" s="2" t="s">
        <v>2035</v>
      </c>
      <c r="E4843" s="2" t="s">
        <v>829</v>
      </c>
      <c r="F4843" s="2" t="s">
        <v>2735</v>
      </c>
      <c r="G4843" s="5">
        <v>-34</v>
      </c>
      <c r="H4843" s="5">
        <v>41.5</v>
      </c>
      <c r="I4843" s="5">
        <v>-1411</v>
      </c>
      <c r="J4843" s="5">
        <v>-59018.55000000001</v>
      </c>
      <c r="K4843" s="5" t="str" cm="1">
        <f t="array" ref="K4843">_xlfn.LET(_xlpm.d,UPPER(TRIM(CLEAN(SUBSTITUTE(F4843,CHAR(160),"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44" spans="2:11" x14ac:dyDescent="0.25">
      <c r="B4844" s="21">
        <v>45979</v>
      </c>
      <c r="C4844" s="2" t="s">
        <v>1</v>
      </c>
      <c r="D4844" s="2" t="s">
        <v>2036</v>
      </c>
      <c r="E4844" s="2" t="s">
        <v>49</v>
      </c>
      <c r="F4844" s="2" t="s">
        <v>2735</v>
      </c>
      <c r="G4844" s="5">
        <v>-12</v>
      </c>
      <c r="H4844" s="5">
        <v>41.5</v>
      </c>
      <c r="I4844" s="5">
        <v>-498</v>
      </c>
      <c r="J4844" s="5">
        <v>-59516.55000000001</v>
      </c>
      <c r="K4844" s="5" t="str" cm="1">
        <f t="array" ref="K4844">_xlfn.LET(_xlpm.d,UPPER(TRIM(CLEAN(SUBSTITUTE(F4844,CHAR(160),"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45" spans="2:11" x14ac:dyDescent="0.25">
      <c r="B4845" s="21">
        <v>45982</v>
      </c>
      <c r="C4845" s="2" t="s">
        <v>1</v>
      </c>
      <c r="D4845" s="2" t="s">
        <v>2039</v>
      </c>
      <c r="E4845" s="2" t="s">
        <v>1397</v>
      </c>
      <c r="F4845" s="2" t="s">
        <v>2735</v>
      </c>
      <c r="G4845" s="5">
        <v>-3</v>
      </c>
      <c r="H4845" s="5">
        <v>41.5</v>
      </c>
      <c r="I4845" s="5">
        <v>-124.5</v>
      </c>
      <c r="J4845" s="5">
        <v>-59641.05000000001</v>
      </c>
      <c r="K4845" s="5" t="str" cm="1">
        <f t="array" ref="K4845">_xlfn.LET(_xlpm.d,UPPER(TRIM(CLEAN(SUBSTITUTE(F4845,CHAR(160),"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46" spans="2:11" x14ac:dyDescent="0.25">
      <c r="B4846" s="21">
        <v>45982</v>
      </c>
      <c r="C4846" s="2" t="s">
        <v>1</v>
      </c>
      <c r="D4846" s="2" t="s">
        <v>2756</v>
      </c>
      <c r="E4846" s="2" t="s">
        <v>816</v>
      </c>
      <c r="F4846" s="2" t="s">
        <v>2733</v>
      </c>
      <c r="G4846" s="5">
        <v>-17</v>
      </c>
      <c r="H4846" s="5">
        <v>41.5</v>
      </c>
      <c r="I4846" s="5">
        <v>-705.5</v>
      </c>
      <c r="J4846" s="5">
        <v>-60346.55000000001</v>
      </c>
      <c r="K4846" s="5" t="str" cm="1">
        <f t="array" ref="K4846">_xlfn.LET(_xlpm.d,UPPER(TRIM(CLEAN(SUBSTITUTE(F4846,CHAR(160),"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47" spans="2:11" x14ac:dyDescent="0.25">
      <c r="B4847" s="21">
        <v>45982</v>
      </c>
      <c r="C4847" s="2" t="s">
        <v>1</v>
      </c>
      <c r="D4847" s="2" t="s">
        <v>1175</v>
      </c>
      <c r="E4847" s="2" t="s">
        <v>53</v>
      </c>
      <c r="F4847" s="2" t="s">
        <v>2735</v>
      </c>
      <c r="G4847" s="5">
        <v>-25</v>
      </c>
      <c r="H4847" s="5">
        <v>41.5</v>
      </c>
      <c r="I4847" s="5">
        <v>-1037.5</v>
      </c>
      <c r="J4847" s="5">
        <v>-61384.05000000001</v>
      </c>
      <c r="K4847" s="5" t="str" cm="1">
        <f t="array" ref="K4847">_xlfn.LET(_xlpm.d,UPPER(TRIM(CLEAN(SUBSTITUTE(F4847,CHAR(160),"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48" spans="2:11" x14ac:dyDescent="0.25">
      <c r="B4848" s="21">
        <v>45985</v>
      </c>
      <c r="C4848" s="2" t="s">
        <v>1</v>
      </c>
      <c r="D4848" s="2" t="s">
        <v>2757</v>
      </c>
      <c r="E4848" s="2" t="s">
        <v>324</v>
      </c>
      <c r="F4848" s="2" t="s">
        <v>2733</v>
      </c>
      <c r="G4848" s="5">
        <v>-8</v>
      </c>
      <c r="H4848" s="5">
        <v>40.99</v>
      </c>
      <c r="I4848" s="5">
        <v>-327.92</v>
      </c>
      <c r="J4848" s="5">
        <v>-61711.970000000008</v>
      </c>
      <c r="K4848" s="5" t="str" cm="1">
        <f t="array" ref="K4848">_xlfn.LET(_xlpm.d,UPPER(TRIM(CLEAN(SUBSTITUTE(F4848,CHAR(160),"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49" spans="2:11" x14ac:dyDescent="0.25">
      <c r="B4849" s="21">
        <v>45988</v>
      </c>
      <c r="C4849" s="2" t="s">
        <v>1</v>
      </c>
      <c r="D4849" s="2" t="s">
        <v>2048</v>
      </c>
      <c r="E4849" s="2" t="s">
        <v>163</v>
      </c>
      <c r="F4849" s="2" t="s">
        <v>2735</v>
      </c>
      <c r="G4849" s="5">
        <v>-40</v>
      </c>
      <c r="H4849" s="5">
        <v>41.5</v>
      </c>
      <c r="I4849" s="5">
        <v>-1660</v>
      </c>
      <c r="J4849" s="5">
        <v>-63371.970000000008</v>
      </c>
      <c r="K4849" s="5" t="str" cm="1">
        <f t="array" ref="K4849">_xlfn.LET(_xlpm.d,UPPER(TRIM(CLEAN(SUBSTITUTE(F4849,CHAR(160),"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50" spans="2:11" x14ac:dyDescent="0.25">
      <c r="B4850" s="21">
        <v>45989</v>
      </c>
      <c r="C4850" s="2" t="s">
        <v>1</v>
      </c>
      <c r="D4850" s="2" t="s">
        <v>1387</v>
      </c>
      <c r="E4850" s="2" t="s">
        <v>321</v>
      </c>
      <c r="F4850" s="2" t="s">
        <v>2733</v>
      </c>
      <c r="G4850" s="5">
        <v>-2</v>
      </c>
      <c r="H4850" s="5">
        <v>40.99</v>
      </c>
      <c r="I4850" s="5">
        <v>-81.98</v>
      </c>
      <c r="J4850" s="5">
        <v>-63453.950000000012</v>
      </c>
      <c r="K4850" s="5" t="str" cm="1">
        <f t="array" ref="K4850">_xlfn.LET(_xlpm.d,UPPER(TRIM(CLEAN(SUBSTITUTE(F4850,CHAR(160),"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51" spans="2:11" x14ac:dyDescent="0.25">
      <c r="B4851" s="21">
        <v>45989</v>
      </c>
      <c r="C4851" s="2" t="s">
        <v>1</v>
      </c>
      <c r="D4851" s="2" t="s">
        <v>2052</v>
      </c>
      <c r="E4851" s="2" t="s">
        <v>202</v>
      </c>
      <c r="F4851" s="2" t="s">
        <v>2735</v>
      </c>
      <c r="G4851" s="5">
        <v>-23</v>
      </c>
      <c r="H4851" s="5">
        <v>41.5</v>
      </c>
      <c r="I4851" s="5">
        <v>-954.5</v>
      </c>
      <c r="J4851" s="5">
        <v>-64408.450000000012</v>
      </c>
      <c r="K4851" s="5" t="str" cm="1">
        <f t="array" ref="K4851">_xlfn.LET(_xlpm.d,UPPER(TRIM(CLEAN(SUBSTITUTE(F4851,CHAR(160),"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52" spans="2:11" x14ac:dyDescent="0.25">
      <c r="B4852" s="21">
        <v>45989</v>
      </c>
      <c r="C4852" s="2" t="s">
        <v>1</v>
      </c>
      <c r="D4852" s="2" t="s">
        <v>2054</v>
      </c>
      <c r="E4852" s="2" t="s">
        <v>82</v>
      </c>
      <c r="F4852" s="2" t="s">
        <v>2735</v>
      </c>
      <c r="G4852" s="5">
        <v>-20</v>
      </c>
      <c r="H4852" s="5">
        <v>41.5</v>
      </c>
      <c r="I4852" s="5">
        <v>-830</v>
      </c>
      <c r="J4852" s="5">
        <v>-65238.450000000012</v>
      </c>
      <c r="K4852" s="5" t="str" cm="1">
        <f t="array" ref="K4852">_xlfn.LET(_xlpm.d,UPPER(TRIM(CLEAN(SUBSTITUTE(F4852,CHAR(160),"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53" spans="2:11" x14ac:dyDescent="0.25">
      <c r="B4853" s="21">
        <v>45989</v>
      </c>
      <c r="C4853" s="2" t="s">
        <v>1</v>
      </c>
      <c r="D4853" s="2" t="s">
        <v>2495</v>
      </c>
      <c r="E4853" s="2" t="s">
        <v>60</v>
      </c>
      <c r="F4853" s="2" t="s">
        <v>2735</v>
      </c>
      <c r="G4853" s="5">
        <v>-23</v>
      </c>
      <c r="H4853" s="5">
        <v>41.5</v>
      </c>
      <c r="I4853" s="5">
        <v>-954.5</v>
      </c>
      <c r="J4853" s="5">
        <v>-66192.950000000012</v>
      </c>
      <c r="K4853" s="5" t="str" cm="1">
        <f t="array" ref="K4853">_xlfn.LET(_xlpm.d,UPPER(TRIM(CLEAN(SUBSTITUTE(F4853,CHAR(160),"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54" spans="2:11" x14ac:dyDescent="0.25">
      <c r="B4854" s="21">
        <v>45993</v>
      </c>
      <c r="C4854" s="2" t="s">
        <v>1</v>
      </c>
      <c r="D4854" s="2" t="s">
        <v>56</v>
      </c>
      <c r="E4854" s="2" t="s">
        <v>49</v>
      </c>
      <c r="F4854" s="2" t="s">
        <v>2735</v>
      </c>
      <c r="G4854" s="5">
        <v>-14</v>
      </c>
      <c r="H4854" s="5">
        <v>41.5</v>
      </c>
      <c r="I4854" s="5">
        <v>-581</v>
      </c>
      <c r="J4854" s="5">
        <v>-66773.950000000012</v>
      </c>
      <c r="K4854" s="5" t="str" cm="1">
        <f t="array" ref="K4854">_xlfn.LET(_xlpm.d,UPPER(TRIM(CLEAN(SUBSTITUTE(F4854,CHAR(160),"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55" spans="2:11" x14ac:dyDescent="0.25">
      <c r="B4855" s="21">
        <v>45993</v>
      </c>
      <c r="C4855" s="2" t="s">
        <v>1</v>
      </c>
      <c r="D4855" s="2" t="s">
        <v>1186</v>
      </c>
      <c r="E4855" s="2" t="s">
        <v>403</v>
      </c>
      <c r="F4855" s="2" t="s">
        <v>2735</v>
      </c>
      <c r="G4855" s="5">
        <v>-13</v>
      </c>
      <c r="H4855" s="5">
        <v>41.5</v>
      </c>
      <c r="I4855" s="5">
        <v>-539.5</v>
      </c>
      <c r="J4855" s="5">
        <v>-67313.450000000012</v>
      </c>
      <c r="K4855" s="5" t="str" cm="1">
        <f t="array" ref="K4855">_xlfn.LET(_xlpm.d,UPPER(TRIM(CLEAN(SUBSTITUTE(F4855,CHAR(160),"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56" spans="2:11" x14ac:dyDescent="0.25">
      <c r="B4856" s="21">
        <v>45994</v>
      </c>
      <c r="C4856" s="2" t="s">
        <v>1</v>
      </c>
      <c r="D4856" s="2" t="s">
        <v>2497</v>
      </c>
      <c r="E4856" s="2" t="s">
        <v>1130</v>
      </c>
      <c r="F4856" s="2" t="s">
        <v>2735</v>
      </c>
      <c r="G4856" s="5">
        <v>-5</v>
      </c>
      <c r="H4856" s="5">
        <v>41.5</v>
      </c>
      <c r="I4856" s="5">
        <v>-207.5</v>
      </c>
      <c r="J4856" s="5">
        <v>-67520.950000000012</v>
      </c>
      <c r="K4856" s="5" t="str" cm="1">
        <f t="array" ref="K4856">_xlfn.LET(_xlpm.d,UPPER(TRIM(CLEAN(SUBSTITUTE(F4856,CHAR(160),"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57" spans="2:11" x14ac:dyDescent="0.25">
      <c r="B4857" s="21">
        <v>45994</v>
      </c>
      <c r="C4857" s="2" t="s">
        <v>1</v>
      </c>
      <c r="D4857" s="2" t="s">
        <v>2058</v>
      </c>
      <c r="E4857" s="2" t="s">
        <v>76</v>
      </c>
      <c r="F4857" s="2" t="s">
        <v>2735</v>
      </c>
      <c r="G4857" s="5">
        <v>-15</v>
      </c>
      <c r="H4857" s="5">
        <v>41.5</v>
      </c>
      <c r="I4857" s="5">
        <v>-622.5</v>
      </c>
      <c r="J4857" s="5">
        <v>-68143.450000000012</v>
      </c>
      <c r="K4857" s="5" t="str" cm="1">
        <f t="array" ref="K4857">_xlfn.LET(_xlpm.d,UPPER(TRIM(CLEAN(SUBSTITUTE(F4857,CHAR(160),"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58" spans="2:11" x14ac:dyDescent="0.25">
      <c r="B4858" s="21">
        <v>45994</v>
      </c>
      <c r="C4858" s="2" t="s">
        <v>1</v>
      </c>
      <c r="D4858" s="2" t="s">
        <v>573</v>
      </c>
      <c r="E4858" s="2" t="s">
        <v>129</v>
      </c>
      <c r="F4858" s="2" t="s">
        <v>2735</v>
      </c>
      <c r="G4858" s="5">
        <v>-33</v>
      </c>
      <c r="H4858" s="5">
        <v>41.5</v>
      </c>
      <c r="I4858" s="5">
        <v>-1369.5</v>
      </c>
      <c r="J4858" s="5">
        <v>-69512.950000000012</v>
      </c>
      <c r="K4858" s="5" t="str" cm="1">
        <f t="array" ref="K4858">_xlfn.LET(_xlpm.d,UPPER(TRIM(CLEAN(SUBSTITUTE(F4858,CHAR(160),"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59" spans="2:11" x14ac:dyDescent="0.25">
      <c r="B4859" s="21">
        <v>45995</v>
      </c>
      <c r="C4859" s="2" t="s">
        <v>1</v>
      </c>
      <c r="D4859" s="2" t="s">
        <v>1190</v>
      </c>
      <c r="E4859" s="2" t="s">
        <v>465</v>
      </c>
      <c r="F4859" s="2" t="s">
        <v>2735</v>
      </c>
      <c r="G4859" s="5">
        <v>-14</v>
      </c>
      <c r="H4859" s="5">
        <v>41.5</v>
      </c>
      <c r="I4859" s="5">
        <v>-581</v>
      </c>
      <c r="J4859" s="5">
        <v>-70093.950000000012</v>
      </c>
      <c r="K4859" s="5" t="str" cm="1">
        <f t="array" ref="K4859">_xlfn.LET(_xlpm.d,UPPER(TRIM(CLEAN(SUBSTITUTE(F4859,CHAR(160),"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60" spans="2:11" x14ac:dyDescent="0.25">
      <c r="B4860" s="21">
        <v>45996</v>
      </c>
      <c r="C4860" s="2" t="s">
        <v>1</v>
      </c>
      <c r="D4860" s="2" t="s">
        <v>1192</v>
      </c>
      <c r="E4860" s="2" t="s">
        <v>202</v>
      </c>
      <c r="F4860" s="2" t="s">
        <v>2735</v>
      </c>
      <c r="G4860" s="5">
        <v>-34</v>
      </c>
      <c r="H4860" s="5">
        <v>41.5</v>
      </c>
      <c r="I4860" s="5">
        <v>-1411</v>
      </c>
      <c r="J4860" s="5">
        <v>-71504.950000000012</v>
      </c>
      <c r="K4860" s="5" t="str" cm="1">
        <f t="array" ref="K4860">_xlfn.LET(_xlpm.d,UPPER(TRIM(CLEAN(SUBSTITUTE(F4860,CHAR(160),"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61" spans="2:11" x14ac:dyDescent="0.25">
      <c r="B4861" s="21">
        <v>45996</v>
      </c>
      <c r="C4861" s="2" t="s">
        <v>1</v>
      </c>
      <c r="D4861" s="2" t="s">
        <v>490</v>
      </c>
      <c r="E4861" s="2" t="s">
        <v>24</v>
      </c>
      <c r="F4861" s="2" t="s">
        <v>2735</v>
      </c>
      <c r="G4861" s="5">
        <v>-24</v>
      </c>
      <c r="H4861" s="5">
        <v>41.5</v>
      </c>
      <c r="I4861" s="5">
        <v>-996</v>
      </c>
      <c r="J4861" s="5">
        <v>-72500.950000000012</v>
      </c>
      <c r="K4861" s="5" t="str" cm="1">
        <f t="array" ref="K4861">_xlfn.LET(_xlpm.d,UPPER(TRIM(CLEAN(SUBSTITUTE(F4861,CHAR(160),"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62" spans="2:11" x14ac:dyDescent="0.25">
      <c r="B4862" s="21">
        <v>45996</v>
      </c>
      <c r="C4862" s="2" t="s">
        <v>1</v>
      </c>
      <c r="D4862" s="2" t="s">
        <v>491</v>
      </c>
      <c r="E4862" s="2" t="s">
        <v>76</v>
      </c>
      <c r="F4862" s="2" t="s">
        <v>2735</v>
      </c>
      <c r="G4862" s="5">
        <v>-10</v>
      </c>
      <c r="H4862" s="5">
        <v>41.5</v>
      </c>
      <c r="I4862" s="5">
        <v>-415</v>
      </c>
      <c r="J4862" s="5">
        <v>-72915.950000000012</v>
      </c>
      <c r="K4862" s="5" t="str" cm="1">
        <f t="array" ref="K4862">_xlfn.LET(_xlpm.d,UPPER(TRIM(CLEAN(SUBSTITUTE(F4862,CHAR(160),"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63" spans="2:11" x14ac:dyDescent="0.25">
      <c r="B4863" s="21">
        <v>46000</v>
      </c>
      <c r="C4863" s="2" t="s">
        <v>1</v>
      </c>
      <c r="D4863" s="2" t="s">
        <v>2647</v>
      </c>
      <c r="E4863" s="2" t="s">
        <v>403</v>
      </c>
      <c r="F4863" s="2" t="s">
        <v>2735</v>
      </c>
      <c r="G4863" s="5">
        <v>-2</v>
      </c>
      <c r="H4863" s="5">
        <v>41.5</v>
      </c>
      <c r="I4863" s="5">
        <v>-83</v>
      </c>
      <c r="J4863" s="5">
        <v>-72998.950000000012</v>
      </c>
      <c r="K4863" s="5" t="str" cm="1">
        <f t="array" ref="K4863">_xlfn.LET(_xlpm.d,UPPER(TRIM(CLEAN(SUBSTITUTE(F4863,CHAR(160),"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64" spans="2:11" x14ac:dyDescent="0.25">
      <c r="B4864" s="21">
        <v>46000</v>
      </c>
      <c r="C4864" s="2" t="s">
        <v>1</v>
      </c>
      <c r="D4864" s="2" t="s">
        <v>2649</v>
      </c>
      <c r="E4864" s="2" t="s">
        <v>9</v>
      </c>
      <c r="F4864" s="2" t="s">
        <v>2735</v>
      </c>
      <c r="G4864" s="5">
        <v>-2</v>
      </c>
      <c r="H4864" s="5">
        <v>41.5</v>
      </c>
      <c r="I4864" s="5">
        <v>-83</v>
      </c>
      <c r="J4864" s="5">
        <v>-73081.950000000012</v>
      </c>
      <c r="K4864" s="5" t="str" cm="1">
        <f t="array" ref="K4864">_xlfn.LET(_xlpm.d,UPPER(TRIM(CLEAN(SUBSTITUTE(F4864,CHAR(160),"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65" spans="2:11" x14ac:dyDescent="0.25">
      <c r="B4865" s="21">
        <v>46000</v>
      </c>
      <c r="C4865" s="2" t="s">
        <v>1</v>
      </c>
      <c r="D4865" s="2" t="s">
        <v>574</v>
      </c>
      <c r="E4865" s="2" t="s">
        <v>32</v>
      </c>
      <c r="F4865" s="2" t="s">
        <v>2735</v>
      </c>
      <c r="G4865" s="5">
        <v>-20</v>
      </c>
      <c r="H4865" s="5">
        <v>41.5</v>
      </c>
      <c r="I4865" s="5">
        <v>-830</v>
      </c>
      <c r="J4865" s="5">
        <v>-73911.950000000012</v>
      </c>
      <c r="K4865" s="5" t="str" cm="1">
        <f t="array" ref="K4865">_xlfn.LET(_xlpm.d,UPPER(TRIM(CLEAN(SUBSTITUTE(F4865,CHAR(160),"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66" spans="2:11" x14ac:dyDescent="0.25">
      <c r="B4866" s="21">
        <v>46000</v>
      </c>
      <c r="C4866" s="2" t="s">
        <v>1</v>
      </c>
      <c r="D4866" s="2" t="s">
        <v>2448</v>
      </c>
      <c r="E4866" s="2" t="s">
        <v>60</v>
      </c>
      <c r="F4866" s="2" t="s">
        <v>2735</v>
      </c>
      <c r="G4866" s="5">
        <v>-1</v>
      </c>
      <c r="H4866" s="5">
        <v>41.5</v>
      </c>
      <c r="I4866" s="5">
        <v>-41.5</v>
      </c>
      <c r="J4866" s="5">
        <v>-73953.450000000012</v>
      </c>
      <c r="K4866" s="5" t="str" cm="1">
        <f t="array" ref="K4866">_xlfn.LET(_xlpm.d,UPPER(TRIM(CLEAN(SUBSTITUTE(F4866,CHAR(160),"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67" spans="2:11" x14ac:dyDescent="0.25">
      <c r="B4867" s="21">
        <v>46001</v>
      </c>
      <c r="C4867" s="2" t="s">
        <v>1</v>
      </c>
      <c r="D4867" s="2" t="s">
        <v>2071</v>
      </c>
      <c r="E4867" s="2" t="s">
        <v>433</v>
      </c>
      <c r="F4867" s="2" t="s">
        <v>2735</v>
      </c>
      <c r="G4867" s="5">
        <v>-10</v>
      </c>
      <c r="H4867" s="5">
        <v>41.5</v>
      </c>
      <c r="I4867" s="5">
        <v>-415</v>
      </c>
      <c r="J4867" s="5">
        <v>-74368.450000000012</v>
      </c>
      <c r="K4867" s="5" t="str" cm="1">
        <f t="array" ref="K4867">_xlfn.LET(_xlpm.d,UPPER(TRIM(CLEAN(SUBSTITUTE(F4867,CHAR(160),"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68" spans="2:11" x14ac:dyDescent="0.25">
      <c r="B4868" s="21">
        <v>46002</v>
      </c>
      <c r="C4868" s="2" t="s">
        <v>1</v>
      </c>
      <c r="D4868" s="2" t="s">
        <v>2499</v>
      </c>
      <c r="E4868" s="2" t="s">
        <v>1397</v>
      </c>
      <c r="F4868" s="2" t="s">
        <v>2735</v>
      </c>
      <c r="G4868" s="5">
        <v>-14</v>
      </c>
      <c r="H4868" s="5">
        <v>41.5</v>
      </c>
      <c r="I4868" s="5">
        <v>-581</v>
      </c>
      <c r="J4868" s="5">
        <v>-74949.450000000012</v>
      </c>
      <c r="K4868" s="5" t="str" cm="1">
        <f t="array" ref="K4868">_xlfn.LET(_xlpm.d,UPPER(TRIM(CLEAN(SUBSTITUTE(F4868,CHAR(160),"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69" spans="2:11" x14ac:dyDescent="0.25">
      <c r="B4869" s="21">
        <v>46002</v>
      </c>
      <c r="C4869" s="2" t="s">
        <v>1</v>
      </c>
      <c r="D4869" s="2" t="s">
        <v>2077</v>
      </c>
      <c r="E4869" s="2" t="s">
        <v>163</v>
      </c>
      <c r="F4869" s="2" t="s">
        <v>2735</v>
      </c>
      <c r="G4869" s="5">
        <v>-3</v>
      </c>
      <c r="H4869" s="5">
        <v>41.5</v>
      </c>
      <c r="I4869" s="5">
        <v>-124.5</v>
      </c>
      <c r="J4869" s="5">
        <v>-75073.950000000012</v>
      </c>
      <c r="K4869" s="5" t="str" cm="1">
        <f t="array" ref="K4869">_xlfn.LET(_xlpm.d,UPPER(TRIM(CLEAN(SUBSTITUTE(F4869,CHAR(160),"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70" spans="2:11" x14ac:dyDescent="0.25">
      <c r="B4870" s="21">
        <v>46002</v>
      </c>
      <c r="C4870" s="2" t="s">
        <v>1</v>
      </c>
      <c r="D4870" s="2" t="s">
        <v>2758</v>
      </c>
      <c r="E4870" s="2" t="s">
        <v>791</v>
      </c>
      <c r="F4870" s="2" t="s">
        <v>2735</v>
      </c>
      <c r="G4870" s="5">
        <v>-8</v>
      </c>
      <c r="H4870" s="5">
        <v>41.5</v>
      </c>
      <c r="I4870" s="5">
        <v>-332</v>
      </c>
      <c r="J4870" s="5">
        <v>-75405.950000000012</v>
      </c>
      <c r="K4870" s="5" t="str" cm="1">
        <f t="array" ref="K4870">_xlfn.LET(_xlpm.d,UPPER(TRIM(CLEAN(SUBSTITUTE(F4870,CHAR(160),"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71" spans="2:11" x14ac:dyDescent="0.25">
      <c r="B4871" s="21">
        <v>46002</v>
      </c>
      <c r="C4871" s="2" t="s">
        <v>1</v>
      </c>
      <c r="D4871" s="2" t="s">
        <v>2500</v>
      </c>
      <c r="E4871" s="2" t="s">
        <v>68</v>
      </c>
      <c r="F4871" s="2" t="s">
        <v>2735</v>
      </c>
      <c r="G4871" s="5">
        <v>-8</v>
      </c>
      <c r="H4871" s="5">
        <v>41.5</v>
      </c>
      <c r="I4871" s="5">
        <v>-332</v>
      </c>
      <c r="J4871" s="5">
        <v>-75737.950000000012</v>
      </c>
      <c r="K4871" s="5" t="str" cm="1">
        <f t="array" ref="K4871">_xlfn.LET(_xlpm.d,UPPER(TRIM(CLEAN(SUBSTITUTE(F4871,CHAR(160),"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72" spans="2:11" x14ac:dyDescent="0.25">
      <c r="B4872" s="21">
        <v>46008</v>
      </c>
      <c r="C4872" s="2" t="s">
        <v>1</v>
      </c>
      <c r="D4872" s="2" t="s">
        <v>2085</v>
      </c>
      <c r="E4872" s="2" t="s">
        <v>829</v>
      </c>
      <c r="F4872" s="2" t="s">
        <v>2735</v>
      </c>
      <c r="G4872" s="5">
        <v>-22</v>
      </c>
      <c r="H4872" s="5">
        <v>41.5</v>
      </c>
      <c r="I4872" s="5">
        <v>-913</v>
      </c>
      <c r="J4872" s="5">
        <v>-76650.950000000012</v>
      </c>
      <c r="K4872" s="5" t="str" cm="1">
        <f t="array" ref="K4872">_xlfn.LET(_xlpm.d,UPPER(TRIM(CLEAN(SUBSTITUTE(F4872,CHAR(160),"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73" spans="2:11" x14ac:dyDescent="0.25">
      <c r="B4873" s="21">
        <v>46008</v>
      </c>
      <c r="C4873" s="2" t="s">
        <v>1</v>
      </c>
      <c r="D4873" s="2" t="s">
        <v>2501</v>
      </c>
      <c r="E4873" s="2" t="s">
        <v>29</v>
      </c>
      <c r="F4873" s="2" t="s">
        <v>2735</v>
      </c>
      <c r="G4873" s="5">
        <v>-14</v>
      </c>
      <c r="H4873" s="5">
        <v>41.5</v>
      </c>
      <c r="I4873" s="5">
        <v>-581</v>
      </c>
      <c r="J4873" s="5">
        <v>-77231.950000000012</v>
      </c>
      <c r="K4873" s="5" t="str" cm="1">
        <f t="array" ref="K4873">_xlfn.LET(_xlpm.d,UPPER(TRIM(CLEAN(SUBSTITUTE(F4873,CHAR(160),"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74" spans="2:11" x14ac:dyDescent="0.25">
      <c r="B4874" s="21">
        <v>46008</v>
      </c>
      <c r="C4874" s="2" t="s">
        <v>1</v>
      </c>
      <c r="D4874" s="2" t="s">
        <v>1205</v>
      </c>
      <c r="E4874" s="2" t="s">
        <v>72</v>
      </c>
      <c r="F4874" s="2" t="s">
        <v>2735</v>
      </c>
      <c r="G4874" s="5">
        <v>-2</v>
      </c>
      <c r="H4874" s="5">
        <v>41.5</v>
      </c>
      <c r="I4874" s="5">
        <v>-83</v>
      </c>
      <c r="J4874" s="5">
        <v>-77314.950000000012</v>
      </c>
      <c r="K4874" s="5" t="str" cm="1">
        <f t="array" ref="K4874">_xlfn.LET(_xlpm.d,UPPER(TRIM(CLEAN(SUBSTITUTE(F4874,CHAR(160),"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75" spans="2:11" x14ac:dyDescent="0.25">
      <c r="B4875" s="21">
        <v>46008</v>
      </c>
      <c r="C4875" s="2" t="s">
        <v>1</v>
      </c>
      <c r="D4875" s="2" t="s">
        <v>1352</v>
      </c>
      <c r="E4875" s="2" t="s">
        <v>89</v>
      </c>
      <c r="F4875" s="2" t="s">
        <v>2735</v>
      </c>
      <c r="G4875" s="5">
        <v>-1</v>
      </c>
      <c r="H4875" s="5">
        <v>41.5</v>
      </c>
      <c r="I4875" s="5">
        <v>-41.5</v>
      </c>
      <c r="J4875" s="5">
        <v>-77356.450000000012</v>
      </c>
      <c r="K4875" s="5" t="str" cm="1">
        <f t="array" ref="K4875">_xlfn.LET(_xlpm.d,UPPER(TRIM(CLEAN(SUBSTITUTE(F4875,CHAR(160),"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76" spans="2:11" x14ac:dyDescent="0.25">
      <c r="B4876" s="21">
        <v>46009</v>
      </c>
      <c r="C4876" s="2" t="s">
        <v>1</v>
      </c>
      <c r="D4876" s="2" t="s">
        <v>2087</v>
      </c>
      <c r="E4876" s="2" t="s">
        <v>99</v>
      </c>
      <c r="F4876" s="2" t="s">
        <v>2735</v>
      </c>
      <c r="G4876" s="5">
        <v>-18</v>
      </c>
      <c r="H4876" s="5">
        <v>41.5</v>
      </c>
      <c r="I4876" s="5">
        <v>-747</v>
      </c>
      <c r="J4876" s="5">
        <v>-78103.450000000012</v>
      </c>
      <c r="K4876" s="5" t="str" cm="1">
        <f t="array" ref="K4876">_xlfn.LET(_xlpm.d,UPPER(TRIM(CLEAN(SUBSTITUTE(F4876,CHAR(160),"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77" spans="2:11" x14ac:dyDescent="0.25">
      <c r="B4877" s="21">
        <v>46010</v>
      </c>
      <c r="C4877" s="2" t="s">
        <v>1</v>
      </c>
      <c r="D4877" s="2" t="s">
        <v>2656</v>
      </c>
      <c r="E4877" s="2" t="s">
        <v>97</v>
      </c>
      <c r="F4877" s="2" t="s">
        <v>2735</v>
      </c>
      <c r="G4877" s="5">
        <v>-8</v>
      </c>
      <c r="H4877" s="5">
        <v>41.5</v>
      </c>
      <c r="I4877" s="5">
        <v>-332</v>
      </c>
      <c r="J4877" s="5">
        <v>-78435.450000000012</v>
      </c>
      <c r="K4877" s="5" t="str" cm="1">
        <f t="array" ref="K4877">_xlfn.LET(_xlpm.d,UPPER(TRIM(CLEAN(SUBSTITUTE(F4877,CHAR(160),"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78" spans="2:11" x14ac:dyDescent="0.25">
      <c r="B4878" s="21">
        <v>46010</v>
      </c>
      <c r="C4878" s="2" t="s">
        <v>1</v>
      </c>
      <c r="D4878" s="2" t="s">
        <v>69</v>
      </c>
      <c r="E4878" s="2" t="s">
        <v>24</v>
      </c>
      <c r="F4878" s="2" t="s">
        <v>2735</v>
      </c>
      <c r="G4878" s="5">
        <v>-16</v>
      </c>
      <c r="H4878" s="5">
        <v>41.5</v>
      </c>
      <c r="I4878" s="5">
        <v>-664</v>
      </c>
      <c r="J4878" s="5">
        <v>-79099.450000000012</v>
      </c>
      <c r="K4878" s="5" t="str" cm="1">
        <f t="array" ref="K4878">_xlfn.LET(_xlpm.d,UPPER(TRIM(CLEAN(SUBSTITUTE(F4878,CHAR(160),"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79" spans="2:11" x14ac:dyDescent="0.25">
      <c r="B4879" s="21">
        <v>46010</v>
      </c>
      <c r="C4879" s="2" t="s">
        <v>1</v>
      </c>
      <c r="D4879" s="2" t="s">
        <v>2091</v>
      </c>
      <c r="E4879" s="2" t="s">
        <v>1130</v>
      </c>
      <c r="F4879" s="2" t="s">
        <v>2735</v>
      </c>
      <c r="G4879" s="5">
        <v>-62</v>
      </c>
      <c r="H4879" s="5">
        <v>41.5</v>
      </c>
      <c r="I4879" s="5">
        <v>-2573</v>
      </c>
      <c r="J4879" s="5">
        <v>-81672.450000000012</v>
      </c>
      <c r="K4879" s="5" t="str" cm="1">
        <f t="array" ref="K4879">_xlfn.LET(_xlpm.d,UPPER(TRIM(CLEAN(SUBSTITUTE(F4879,CHAR(160),"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80" spans="2:11" x14ac:dyDescent="0.25">
      <c r="B4880" s="21">
        <v>46010</v>
      </c>
      <c r="C4880" s="2" t="s">
        <v>1</v>
      </c>
      <c r="D4880" s="2" t="s">
        <v>1210</v>
      </c>
      <c r="E4880" s="2" t="s">
        <v>433</v>
      </c>
      <c r="F4880" s="2" t="s">
        <v>2735</v>
      </c>
      <c r="G4880" s="5">
        <v>-5</v>
      </c>
      <c r="H4880" s="5">
        <v>41.5</v>
      </c>
      <c r="I4880" s="5">
        <v>-207.5</v>
      </c>
      <c r="J4880" s="5">
        <v>-81879.950000000012</v>
      </c>
      <c r="K4880" s="5" t="str" cm="1">
        <f t="array" ref="K4880">_xlfn.LET(_xlpm.d,UPPER(TRIM(CLEAN(SUBSTITUTE(F4880,CHAR(160),"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81" spans="2:11" x14ac:dyDescent="0.25">
      <c r="B4881" s="21">
        <v>46014</v>
      </c>
      <c r="C4881" s="2" t="s">
        <v>1</v>
      </c>
      <c r="D4881" s="2" t="s">
        <v>280</v>
      </c>
      <c r="E4881" s="2" t="s">
        <v>159</v>
      </c>
      <c r="F4881" s="2" t="s">
        <v>2735</v>
      </c>
      <c r="G4881" s="5">
        <v>-28</v>
      </c>
      <c r="H4881" s="5">
        <v>41.5</v>
      </c>
      <c r="I4881" s="5">
        <v>-1162</v>
      </c>
      <c r="J4881" s="5">
        <v>-83041.950000000012</v>
      </c>
      <c r="K4881" s="5" t="str" cm="1">
        <f t="array" ref="K4881">_xlfn.LET(_xlpm.d,UPPER(TRIM(CLEAN(SUBSTITUTE(F4881,CHAR(160),"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82" spans="2:11" x14ac:dyDescent="0.25">
      <c r="B4882" s="21">
        <v>46014</v>
      </c>
      <c r="C4882" s="2" t="s">
        <v>1</v>
      </c>
      <c r="D4882" s="2" t="s">
        <v>2096</v>
      </c>
      <c r="E4882" s="2" t="s">
        <v>32</v>
      </c>
      <c r="F4882" s="2" t="s">
        <v>2735</v>
      </c>
      <c r="G4882" s="5">
        <v>-13</v>
      </c>
      <c r="H4882" s="5">
        <v>41.5</v>
      </c>
      <c r="I4882" s="5">
        <v>-539.5</v>
      </c>
      <c r="J4882" s="5">
        <v>-83581.450000000012</v>
      </c>
      <c r="K4882" s="5" t="str" cm="1">
        <f t="array" ref="K4882">_xlfn.LET(_xlpm.d,UPPER(TRIM(CLEAN(SUBSTITUTE(F4882,CHAR(160),"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83" spans="2:11" x14ac:dyDescent="0.25">
      <c r="B4883" s="21">
        <v>46014</v>
      </c>
      <c r="C4883" s="2" t="s">
        <v>1</v>
      </c>
      <c r="D4883" s="2" t="s">
        <v>2659</v>
      </c>
      <c r="E4883" s="2" t="s">
        <v>14</v>
      </c>
      <c r="F4883" s="2" t="s">
        <v>2735</v>
      </c>
      <c r="G4883" s="5">
        <v>-18</v>
      </c>
      <c r="H4883" s="5">
        <v>41.5</v>
      </c>
      <c r="I4883" s="5">
        <v>-747</v>
      </c>
      <c r="J4883" s="5">
        <v>-84328.450000000012</v>
      </c>
      <c r="K4883" s="5" t="str" cm="1">
        <f t="array" ref="K4883">_xlfn.LET(_xlpm.d,UPPER(TRIM(CLEAN(SUBSTITUTE(F4883,CHAR(160),"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84" spans="2:11" x14ac:dyDescent="0.25">
      <c r="B4884" s="21">
        <v>46014</v>
      </c>
      <c r="C4884" s="2" t="s">
        <v>1</v>
      </c>
      <c r="D4884" s="2" t="s">
        <v>2097</v>
      </c>
      <c r="E4884" s="2" t="s">
        <v>202</v>
      </c>
      <c r="F4884" s="2" t="s">
        <v>2735</v>
      </c>
      <c r="G4884" s="5">
        <v>-30</v>
      </c>
      <c r="H4884" s="5">
        <v>41.5</v>
      </c>
      <c r="I4884" s="5">
        <v>-1245</v>
      </c>
      <c r="J4884" s="5">
        <v>-85573.450000000012</v>
      </c>
      <c r="K4884" s="5" t="str" cm="1">
        <f t="array" ref="K4884">_xlfn.LET(_xlpm.d,UPPER(TRIM(CLEAN(SUBSTITUTE(F4884,CHAR(160),"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85" spans="2:11" x14ac:dyDescent="0.25">
      <c r="B4885" s="21">
        <v>46015</v>
      </c>
      <c r="C4885" s="2" t="s">
        <v>1</v>
      </c>
      <c r="D4885" s="2" t="s">
        <v>501</v>
      </c>
      <c r="E4885" s="2" t="s">
        <v>129</v>
      </c>
      <c r="F4885" s="2" t="s">
        <v>2735</v>
      </c>
      <c r="G4885" s="5">
        <v>-5</v>
      </c>
      <c r="H4885" s="5">
        <v>41.5</v>
      </c>
      <c r="I4885" s="5">
        <v>-207.5</v>
      </c>
      <c r="J4885" s="5">
        <v>-85780.950000000012</v>
      </c>
      <c r="K4885" s="5" t="str" cm="1">
        <f t="array" ref="K4885">_xlfn.LET(_xlpm.d,UPPER(TRIM(CLEAN(SUBSTITUTE(F4885,CHAR(160),"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86" spans="2:11" x14ac:dyDescent="0.25">
      <c r="B4886" s="21">
        <v>46017</v>
      </c>
      <c r="C4886" s="2" t="s">
        <v>1</v>
      </c>
      <c r="D4886" s="2" t="s">
        <v>2759</v>
      </c>
      <c r="E4886" s="2" t="s">
        <v>65</v>
      </c>
      <c r="F4886" s="2" t="s">
        <v>2735</v>
      </c>
      <c r="G4886" s="5">
        <v>-5</v>
      </c>
      <c r="H4886" s="5">
        <v>41.5</v>
      </c>
      <c r="I4886" s="5">
        <v>-207.5</v>
      </c>
      <c r="J4886" s="5">
        <v>-85988.450000000012</v>
      </c>
      <c r="K4886" s="5" t="str" cm="1">
        <f t="array" ref="K4886">_xlfn.LET(_xlpm.d,UPPER(TRIM(CLEAN(SUBSTITUTE(F4886,CHAR(160),"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87" spans="2:11" x14ac:dyDescent="0.25">
      <c r="B4887" s="21">
        <v>46021</v>
      </c>
      <c r="C4887" s="2" t="s">
        <v>1</v>
      </c>
      <c r="D4887" s="2" t="s">
        <v>1212</v>
      </c>
      <c r="E4887" s="2" t="s">
        <v>148</v>
      </c>
      <c r="F4887" s="2" t="s">
        <v>2735</v>
      </c>
      <c r="G4887" s="5">
        <v>-12</v>
      </c>
      <c r="H4887" s="5">
        <v>41.5</v>
      </c>
      <c r="I4887" s="5">
        <v>-498</v>
      </c>
      <c r="J4887" s="5">
        <v>-86486.450000000012</v>
      </c>
      <c r="K4887" s="5" t="str" cm="1">
        <f t="array" ref="K4887">_xlfn.LET(_xlpm.d,UPPER(TRIM(CLEAN(SUBSTITUTE(F4887,CHAR(160),"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88" spans="2:11" x14ac:dyDescent="0.25">
      <c r="B4888" s="21">
        <v>46024</v>
      </c>
      <c r="C4888" s="2" t="s">
        <v>1</v>
      </c>
      <c r="D4888" s="2" t="s">
        <v>75</v>
      </c>
      <c r="E4888" s="2" t="s">
        <v>76</v>
      </c>
      <c r="F4888" s="2" t="s">
        <v>2735</v>
      </c>
      <c r="G4888" s="5">
        <v>-30</v>
      </c>
      <c r="H4888" s="5">
        <v>41.5</v>
      </c>
      <c r="I4888" s="5">
        <v>-1245</v>
      </c>
      <c r="J4888" s="5">
        <v>-87731.450000000012</v>
      </c>
      <c r="K4888" s="5" t="str" cm="1">
        <f t="array" ref="K4888">_xlfn.LET(_xlpm.d,UPPER(TRIM(CLEAN(SUBSTITUTE(F4888,CHAR(160),"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89" spans="2:11" x14ac:dyDescent="0.25">
      <c r="B4889" s="21">
        <v>46027</v>
      </c>
      <c r="C4889" s="2" t="s">
        <v>1</v>
      </c>
      <c r="D4889" s="2" t="s">
        <v>77</v>
      </c>
      <c r="E4889" s="2" t="s">
        <v>24</v>
      </c>
      <c r="F4889" s="2" t="s">
        <v>2735</v>
      </c>
      <c r="G4889" s="5">
        <v>-10</v>
      </c>
      <c r="H4889" s="5">
        <v>41.5</v>
      </c>
      <c r="I4889" s="5">
        <v>-415</v>
      </c>
      <c r="J4889" s="5">
        <v>-88146.450000000012</v>
      </c>
      <c r="K4889" s="5" t="str" cm="1">
        <f t="array" ref="K4889">_xlfn.LET(_xlpm.d,UPPER(TRIM(CLEAN(SUBSTITUTE(F4889,CHAR(160),"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90" spans="2:11" x14ac:dyDescent="0.25">
      <c r="B4890" s="21">
        <v>46028</v>
      </c>
      <c r="C4890" s="2" t="s">
        <v>1</v>
      </c>
      <c r="D4890" s="2" t="s">
        <v>2109</v>
      </c>
      <c r="E4890" s="2" t="s">
        <v>159</v>
      </c>
      <c r="F4890" s="2" t="s">
        <v>2735</v>
      </c>
      <c r="G4890" s="5">
        <v>-1</v>
      </c>
      <c r="H4890" s="5">
        <v>41.5</v>
      </c>
      <c r="I4890" s="5">
        <v>-41.5</v>
      </c>
      <c r="J4890" s="5">
        <v>-88187.950000000012</v>
      </c>
      <c r="K4890" s="5" t="str" cm="1">
        <f t="array" ref="K4890">_xlfn.LET(_xlpm.d,UPPER(TRIM(CLEAN(SUBSTITUTE(F4890,CHAR(160),"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91" spans="2:11" x14ac:dyDescent="0.25">
      <c r="B4891" s="21">
        <v>46028</v>
      </c>
      <c r="C4891" s="2" t="s">
        <v>1</v>
      </c>
      <c r="D4891" s="2" t="s">
        <v>502</v>
      </c>
      <c r="E4891" s="2" t="s">
        <v>27</v>
      </c>
      <c r="F4891" s="2" t="s">
        <v>2735</v>
      </c>
      <c r="G4891" s="5">
        <v>-28</v>
      </c>
      <c r="H4891" s="5">
        <v>41.5</v>
      </c>
      <c r="I4891" s="5">
        <v>-1162</v>
      </c>
      <c r="J4891" s="5">
        <v>-89349.950000000012</v>
      </c>
      <c r="K4891" s="5" t="str" cm="1">
        <f t="array" ref="K4891">_xlfn.LET(_xlpm.d,UPPER(TRIM(CLEAN(SUBSTITUTE(F4891,CHAR(160),"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92" spans="2:11" x14ac:dyDescent="0.25">
      <c r="B4892" s="21">
        <v>46029</v>
      </c>
      <c r="C4892" s="2" t="s">
        <v>1</v>
      </c>
      <c r="D4892" s="2" t="s">
        <v>2112</v>
      </c>
      <c r="E4892" s="2" t="s">
        <v>163</v>
      </c>
      <c r="F4892" s="2" t="s">
        <v>2735</v>
      </c>
      <c r="G4892" s="5">
        <v>-23</v>
      </c>
      <c r="H4892" s="5">
        <v>41.5</v>
      </c>
      <c r="I4892" s="5">
        <v>-954.5</v>
      </c>
      <c r="J4892" s="5">
        <v>-90304.450000000012</v>
      </c>
      <c r="K4892" s="5" t="str" cm="1">
        <f t="array" ref="K4892">_xlfn.LET(_xlpm.d,UPPER(TRIM(CLEAN(SUBSTITUTE(F4892,CHAR(160),"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93" spans="2:11" x14ac:dyDescent="0.25">
      <c r="B4893" s="21">
        <v>46029</v>
      </c>
      <c r="C4893" s="2" t="s">
        <v>1</v>
      </c>
      <c r="D4893" s="2" t="s">
        <v>2114</v>
      </c>
      <c r="E4893" s="2" t="s">
        <v>829</v>
      </c>
      <c r="F4893" s="2" t="s">
        <v>2735</v>
      </c>
      <c r="G4893" s="5">
        <v>-17</v>
      </c>
      <c r="H4893" s="5">
        <v>41.5</v>
      </c>
      <c r="I4893" s="5">
        <v>-705.5</v>
      </c>
      <c r="J4893" s="5">
        <v>-91009.950000000012</v>
      </c>
      <c r="K4893" s="5" t="str" cm="1">
        <f t="array" ref="K4893">_xlfn.LET(_xlpm.d,UPPER(TRIM(CLEAN(SUBSTITUTE(F4893,CHAR(160),"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94" spans="2:11" x14ac:dyDescent="0.25">
      <c r="B4894" s="21">
        <v>46030</v>
      </c>
      <c r="C4894" s="2" t="s">
        <v>1</v>
      </c>
      <c r="D4894" s="2" t="s">
        <v>2508</v>
      </c>
      <c r="E4894" s="2" t="s">
        <v>321</v>
      </c>
      <c r="F4894" s="2" t="s">
        <v>2733</v>
      </c>
      <c r="G4894" s="5">
        <v>-3</v>
      </c>
      <c r="H4894" s="5">
        <v>40.99</v>
      </c>
      <c r="I4894" s="5">
        <v>-122.97</v>
      </c>
      <c r="J4894" s="5">
        <v>-91132.920000000013</v>
      </c>
      <c r="K4894" s="5" t="str" cm="1">
        <f t="array" ref="K4894">_xlfn.LET(_xlpm.d,UPPER(TRIM(CLEAN(SUBSTITUTE(F4894,CHAR(160),"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95" spans="2:11" x14ac:dyDescent="0.25">
      <c r="B4895" s="21">
        <v>46030</v>
      </c>
      <c r="C4895" s="2" t="s">
        <v>1</v>
      </c>
      <c r="D4895" s="2" t="s">
        <v>1221</v>
      </c>
      <c r="E4895" s="2" t="s">
        <v>74</v>
      </c>
      <c r="F4895" s="2" t="s">
        <v>2735</v>
      </c>
      <c r="G4895" s="5">
        <v>-1</v>
      </c>
      <c r="H4895" s="5">
        <v>41.5</v>
      </c>
      <c r="I4895" s="5">
        <v>-41.5</v>
      </c>
      <c r="J4895" s="5">
        <v>-91174.420000000013</v>
      </c>
      <c r="K4895" s="5" t="str" cm="1">
        <f t="array" ref="K4895">_xlfn.LET(_xlpm.d,UPPER(TRIM(CLEAN(SUBSTITUTE(F4895,CHAR(160),"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96" spans="2:11" x14ac:dyDescent="0.25">
      <c r="B4896" s="21">
        <v>46030</v>
      </c>
      <c r="C4896" s="2" t="s">
        <v>1</v>
      </c>
      <c r="D4896" s="2" t="s">
        <v>579</v>
      </c>
      <c r="E4896" s="2" t="s">
        <v>68</v>
      </c>
      <c r="F4896" s="2" t="s">
        <v>2735</v>
      </c>
      <c r="G4896" s="5">
        <v>-14</v>
      </c>
      <c r="H4896" s="5">
        <v>41.5</v>
      </c>
      <c r="I4896" s="5">
        <v>-581</v>
      </c>
      <c r="J4896" s="5">
        <v>-91755.420000000013</v>
      </c>
      <c r="K4896" s="5" t="str" cm="1">
        <f t="array" ref="K4896">_xlfn.LET(_xlpm.d,UPPER(TRIM(CLEAN(SUBSTITUTE(F4896,CHAR(160),"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97" spans="2:11" x14ac:dyDescent="0.25">
      <c r="B4897" s="21">
        <v>46030</v>
      </c>
      <c r="C4897" s="2" t="s">
        <v>1</v>
      </c>
      <c r="D4897" s="2" t="s">
        <v>504</v>
      </c>
      <c r="E4897" s="2" t="s">
        <v>141</v>
      </c>
      <c r="F4897" s="2" t="s">
        <v>2735</v>
      </c>
      <c r="G4897" s="5">
        <v>-32</v>
      </c>
      <c r="H4897" s="5">
        <v>41.5</v>
      </c>
      <c r="I4897" s="5">
        <v>-1328</v>
      </c>
      <c r="J4897" s="5">
        <v>-93083.420000000013</v>
      </c>
      <c r="K4897" s="5" t="str" cm="1">
        <f t="array" ref="K4897">_xlfn.LET(_xlpm.d,UPPER(TRIM(CLEAN(SUBSTITUTE(F4897,CHAR(160),"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98" spans="2:11" x14ac:dyDescent="0.25">
      <c r="B4898" s="21">
        <v>46031</v>
      </c>
      <c r="C4898" s="2" t="s">
        <v>1</v>
      </c>
      <c r="D4898" s="2" t="s">
        <v>2118</v>
      </c>
      <c r="E4898" s="2" t="s">
        <v>324</v>
      </c>
      <c r="F4898" s="2" t="s">
        <v>2733</v>
      </c>
      <c r="G4898" s="5">
        <v>-1</v>
      </c>
      <c r="H4898" s="5">
        <v>41.5</v>
      </c>
      <c r="I4898" s="5">
        <v>-41.5</v>
      </c>
      <c r="J4898" s="5">
        <v>-93124.920000000013</v>
      </c>
      <c r="K4898" s="5" t="str" cm="1">
        <f t="array" ref="K4898">_xlfn.LET(_xlpm.d,UPPER(TRIM(CLEAN(SUBSTITUTE(F4898,CHAR(160),"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899" spans="2:11" x14ac:dyDescent="0.25">
      <c r="B4899" s="21">
        <v>46031</v>
      </c>
      <c r="C4899" s="2" t="s">
        <v>1</v>
      </c>
      <c r="D4899" s="2" t="s">
        <v>2120</v>
      </c>
      <c r="E4899" s="2" t="s">
        <v>1130</v>
      </c>
      <c r="F4899" s="2" t="s">
        <v>2760</v>
      </c>
      <c r="G4899" s="5">
        <v>-38</v>
      </c>
      <c r="H4899" s="5">
        <v>41.5</v>
      </c>
      <c r="I4899" s="5">
        <v>-1577</v>
      </c>
      <c r="J4899" s="5">
        <v>-94701.920000000013</v>
      </c>
      <c r="K4899" s="5" t="str" cm="1">
        <f t="array" ref="K4899">_xlfn.LET(_xlpm.d,UPPER(TRIM(CLEAN(SUBSTITUTE(F4899,CHAR(160),"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00" spans="2:11" x14ac:dyDescent="0.25">
      <c r="B4900" s="21">
        <v>46031</v>
      </c>
      <c r="C4900" s="2" t="s">
        <v>1</v>
      </c>
      <c r="D4900" s="2" t="s">
        <v>581</v>
      </c>
      <c r="E4900" s="2" t="s">
        <v>99</v>
      </c>
      <c r="F4900" s="2" t="s">
        <v>2735</v>
      </c>
      <c r="G4900" s="5">
        <v>-4</v>
      </c>
      <c r="H4900" s="5">
        <v>41.5</v>
      </c>
      <c r="I4900" s="5">
        <v>-166</v>
      </c>
      <c r="J4900" s="5">
        <v>-94867.920000000013</v>
      </c>
      <c r="K4900" s="5" t="str" cm="1">
        <f t="array" ref="K4900">_xlfn.LET(_xlpm.d,UPPER(TRIM(CLEAN(SUBSTITUTE(F4900,CHAR(160),"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01" spans="2:11" x14ac:dyDescent="0.25">
      <c r="B4901" s="21">
        <v>46031</v>
      </c>
      <c r="C4901" s="2" t="s">
        <v>1</v>
      </c>
      <c r="D4901" s="2" t="s">
        <v>79</v>
      </c>
      <c r="E4901" s="2" t="s">
        <v>62</v>
      </c>
      <c r="F4901" s="2" t="s">
        <v>2735</v>
      </c>
      <c r="G4901" s="5">
        <v>-11</v>
      </c>
      <c r="H4901" s="5">
        <v>41.5</v>
      </c>
      <c r="I4901" s="5">
        <v>-456.5</v>
      </c>
      <c r="J4901" s="5">
        <v>-95324.420000000013</v>
      </c>
      <c r="K4901" s="5" t="str" cm="1">
        <f t="array" ref="K4901">_xlfn.LET(_xlpm.d,UPPER(TRIM(CLEAN(SUBSTITUTE(F4901,CHAR(160),"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02" spans="2:11" x14ac:dyDescent="0.25">
      <c r="B4902" s="21">
        <v>46031</v>
      </c>
      <c r="C4902" s="2" t="s">
        <v>1</v>
      </c>
      <c r="D4902" s="2" t="s">
        <v>2665</v>
      </c>
      <c r="E4902" s="2" t="s">
        <v>433</v>
      </c>
      <c r="F4902" s="2" t="s">
        <v>2735</v>
      </c>
      <c r="G4902" s="5">
        <v>-4</v>
      </c>
      <c r="H4902" s="5">
        <v>41.5</v>
      </c>
      <c r="I4902" s="5">
        <v>-166</v>
      </c>
      <c r="J4902" s="5">
        <v>-95490.420000000013</v>
      </c>
      <c r="K4902" s="5" t="str" cm="1">
        <f t="array" ref="K4902">_xlfn.LET(_xlpm.d,UPPER(TRIM(CLEAN(SUBSTITUTE(F4902,CHAR(160),"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03" spans="2:11" x14ac:dyDescent="0.25">
      <c r="B4903" s="21">
        <v>46032</v>
      </c>
      <c r="C4903" s="2" t="s">
        <v>1</v>
      </c>
      <c r="D4903" s="2" t="s">
        <v>1225</v>
      </c>
      <c r="E4903" s="2" t="s">
        <v>143</v>
      </c>
      <c r="F4903" s="2" t="s">
        <v>2733</v>
      </c>
      <c r="G4903" s="5">
        <v>-1</v>
      </c>
      <c r="H4903" s="5">
        <v>38.799999999999997</v>
      </c>
      <c r="I4903" s="5">
        <v>-38.799999999999997</v>
      </c>
      <c r="J4903" s="5">
        <v>-95529.220000000016</v>
      </c>
      <c r="K4903" s="5" t="str" cm="1">
        <f t="array" ref="K4903">_xlfn.LET(_xlpm.d,UPPER(TRIM(CLEAN(SUBSTITUTE(F4903,CHAR(160),"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04" spans="2:11" x14ac:dyDescent="0.25">
      <c r="B4904" s="21">
        <v>46035</v>
      </c>
      <c r="C4904" s="2" t="s">
        <v>1</v>
      </c>
      <c r="D4904" s="2" t="s">
        <v>2124</v>
      </c>
      <c r="E4904" s="2" t="s">
        <v>92</v>
      </c>
      <c r="F4904" s="2" t="s">
        <v>2735</v>
      </c>
      <c r="G4904" s="5">
        <v>-76</v>
      </c>
      <c r="H4904" s="5">
        <v>41.5</v>
      </c>
      <c r="I4904" s="5">
        <v>-3154</v>
      </c>
      <c r="J4904" s="5">
        <v>-98683.220000000016</v>
      </c>
      <c r="K4904" s="5" t="str" cm="1">
        <f t="array" ref="K4904">_xlfn.LET(_xlpm.d,UPPER(TRIM(CLEAN(SUBSTITUTE(F4904,CHAR(160),"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05" spans="2:11" x14ac:dyDescent="0.25">
      <c r="B4905" s="21">
        <v>46035</v>
      </c>
      <c r="C4905" s="2" t="s">
        <v>1</v>
      </c>
      <c r="D4905" s="2" t="s">
        <v>28</v>
      </c>
      <c r="E4905" s="2" t="s">
        <v>29</v>
      </c>
      <c r="F4905" s="2" t="s">
        <v>2735</v>
      </c>
      <c r="G4905" s="5">
        <v>-10</v>
      </c>
      <c r="H4905" s="5">
        <v>41.5</v>
      </c>
      <c r="I4905" s="5">
        <v>-415</v>
      </c>
      <c r="J4905" s="5">
        <v>-99098.220000000016</v>
      </c>
      <c r="K4905" s="5" t="str" cm="1">
        <f t="array" ref="K4905">_xlfn.LET(_xlpm.d,UPPER(TRIM(CLEAN(SUBSTITUTE(F4905,CHAR(160),"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06" spans="2:11" x14ac:dyDescent="0.25">
      <c r="B4906" s="21">
        <v>46035</v>
      </c>
      <c r="C4906" s="2" t="s">
        <v>1</v>
      </c>
      <c r="D4906" s="2" t="s">
        <v>1228</v>
      </c>
      <c r="E4906" s="2" t="s">
        <v>9</v>
      </c>
      <c r="F4906" s="2" t="s">
        <v>2735</v>
      </c>
      <c r="G4906" s="5">
        <v>-5</v>
      </c>
      <c r="H4906" s="5">
        <v>41.5</v>
      </c>
      <c r="I4906" s="5">
        <v>-207.5</v>
      </c>
      <c r="J4906" s="5">
        <v>-99305.720000000016</v>
      </c>
      <c r="K4906" s="5" t="str" cm="1">
        <f t="array" ref="K4906">_xlfn.LET(_xlpm.d,UPPER(TRIM(CLEAN(SUBSTITUTE(F4906,CHAR(160),"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07" spans="2:11" x14ac:dyDescent="0.25">
      <c r="B4907" s="21">
        <v>46035</v>
      </c>
      <c r="C4907" s="2" t="s">
        <v>1</v>
      </c>
      <c r="D4907" s="2" t="s">
        <v>2127</v>
      </c>
      <c r="E4907" s="2" t="s">
        <v>95</v>
      </c>
      <c r="F4907" s="2" t="s">
        <v>2735</v>
      </c>
      <c r="G4907" s="5">
        <v>-2</v>
      </c>
      <c r="H4907" s="5">
        <v>41.5</v>
      </c>
      <c r="I4907" s="5">
        <v>-83</v>
      </c>
      <c r="J4907" s="5">
        <v>-99388.720000000016</v>
      </c>
      <c r="K4907" s="5" t="str" cm="1">
        <f t="array" ref="K4907">_xlfn.LET(_xlpm.d,UPPER(TRIM(CLEAN(SUBSTITUTE(F4907,CHAR(160),"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08" spans="2:11" x14ac:dyDescent="0.25">
      <c r="B4908" s="21">
        <v>46035</v>
      </c>
      <c r="C4908" s="2" t="s">
        <v>1</v>
      </c>
      <c r="D4908" s="2" t="s">
        <v>2128</v>
      </c>
      <c r="E4908" s="2" t="s">
        <v>32</v>
      </c>
      <c r="F4908" s="2" t="s">
        <v>2735</v>
      </c>
      <c r="G4908" s="5">
        <v>-8</v>
      </c>
      <c r="H4908" s="5">
        <v>41.5</v>
      </c>
      <c r="I4908" s="5">
        <v>-332</v>
      </c>
      <c r="J4908" s="5">
        <v>-99720.720000000016</v>
      </c>
      <c r="K4908" s="5" t="str" cm="1">
        <f t="array" ref="K4908">_xlfn.LET(_xlpm.d,UPPER(TRIM(CLEAN(SUBSTITUTE(F4908,CHAR(160),"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09" spans="2:11" x14ac:dyDescent="0.25">
      <c r="B4909" s="21">
        <v>46035</v>
      </c>
      <c r="C4909" s="2" t="s">
        <v>1</v>
      </c>
      <c r="D4909" s="2" t="s">
        <v>507</v>
      </c>
      <c r="E4909" s="2" t="s">
        <v>49</v>
      </c>
      <c r="F4909" s="2" t="s">
        <v>2735</v>
      </c>
      <c r="G4909" s="5">
        <v>-75</v>
      </c>
      <c r="H4909" s="5">
        <v>41.5</v>
      </c>
      <c r="I4909" s="5">
        <v>-3112.5</v>
      </c>
      <c r="J4909" s="5">
        <v>-102833.22000000002</v>
      </c>
      <c r="K4909" s="5" t="str" cm="1">
        <f t="array" ref="K4909">_xlfn.LET(_xlpm.d,UPPER(TRIM(CLEAN(SUBSTITUTE(F4909,CHAR(160),"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10" spans="2:11" x14ac:dyDescent="0.25">
      <c r="B4910" s="21">
        <v>46036</v>
      </c>
      <c r="C4910" s="2" t="s">
        <v>1</v>
      </c>
      <c r="D4910" s="2" t="s">
        <v>1229</v>
      </c>
      <c r="E4910" s="2" t="s">
        <v>807</v>
      </c>
      <c r="F4910" s="2" t="s">
        <v>2733</v>
      </c>
      <c r="G4910" s="5">
        <v>-3</v>
      </c>
      <c r="H4910" s="5">
        <v>41.5</v>
      </c>
      <c r="I4910" s="5">
        <v>-124.5</v>
      </c>
      <c r="J4910" s="5">
        <v>-102957.72000000002</v>
      </c>
      <c r="K4910" s="5" t="str" cm="1">
        <f t="array" ref="K4910">_xlfn.LET(_xlpm.d,UPPER(TRIM(CLEAN(SUBSTITUTE(F4910,CHAR(160),"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11" spans="2:11" x14ac:dyDescent="0.25">
      <c r="B4911" s="21">
        <v>46036</v>
      </c>
      <c r="C4911" s="2" t="s">
        <v>1</v>
      </c>
      <c r="D4911" s="2" t="s">
        <v>88</v>
      </c>
      <c r="E4911" s="2" t="s">
        <v>89</v>
      </c>
      <c r="F4911" s="2" t="s">
        <v>2735</v>
      </c>
      <c r="G4911" s="5">
        <v>-36</v>
      </c>
      <c r="H4911" s="5">
        <v>41.5</v>
      </c>
      <c r="I4911" s="5">
        <v>-1494</v>
      </c>
      <c r="J4911" s="5">
        <v>-104451.72000000002</v>
      </c>
      <c r="K4911" s="5" t="str" cm="1">
        <f t="array" ref="K4911">_xlfn.LET(_xlpm.d,UPPER(TRIM(CLEAN(SUBSTITUTE(F4911,CHAR(160),"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12" spans="2:11" x14ac:dyDescent="0.25">
      <c r="B4912" s="21">
        <v>46036</v>
      </c>
      <c r="C4912" s="2" t="s">
        <v>1</v>
      </c>
      <c r="D4912" s="2" t="s">
        <v>584</v>
      </c>
      <c r="E4912" s="2" t="s">
        <v>35</v>
      </c>
      <c r="F4912" s="2" t="s">
        <v>2735</v>
      </c>
      <c r="G4912" s="5">
        <v>-64</v>
      </c>
      <c r="H4912" s="5">
        <v>41.5</v>
      </c>
      <c r="I4912" s="5">
        <v>-2656</v>
      </c>
      <c r="J4912" s="5">
        <v>-107107.72000000002</v>
      </c>
      <c r="K4912" s="5" t="str" cm="1">
        <f t="array" ref="K4912">_xlfn.LET(_xlpm.d,UPPER(TRIM(CLEAN(SUBSTITUTE(F4912,CHAR(160),"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13" spans="2:11" x14ac:dyDescent="0.25">
      <c r="B4913" s="21">
        <v>46038</v>
      </c>
      <c r="C4913" s="2" t="s">
        <v>1</v>
      </c>
      <c r="D4913" s="2" t="s">
        <v>2132</v>
      </c>
      <c r="E4913" s="2" t="s">
        <v>1478</v>
      </c>
      <c r="F4913" s="2" t="s">
        <v>2733</v>
      </c>
      <c r="G4913" s="5">
        <v>-4</v>
      </c>
      <c r="H4913" s="5">
        <v>40.99</v>
      </c>
      <c r="I4913" s="5">
        <v>-163.96</v>
      </c>
      <c r="J4913" s="5">
        <v>-107271.68000000002</v>
      </c>
      <c r="K4913" s="5" t="str" cm="1">
        <f t="array" ref="K4913">_xlfn.LET(_xlpm.d,UPPER(TRIM(CLEAN(SUBSTITUTE(F4913,CHAR(160),"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14" spans="2:11" x14ac:dyDescent="0.25">
      <c r="B4914" s="21">
        <v>46038</v>
      </c>
      <c r="C4914" s="2" t="s">
        <v>1</v>
      </c>
      <c r="D4914" s="2" t="s">
        <v>2338</v>
      </c>
      <c r="E4914" s="2" t="s">
        <v>321</v>
      </c>
      <c r="F4914" s="2" t="s">
        <v>2704</v>
      </c>
      <c r="G4914" s="5">
        <v>-2</v>
      </c>
      <c r="H4914" s="5">
        <v>40.99</v>
      </c>
      <c r="I4914" s="5">
        <v>-81.98</v>
      </c>
      <c r="J4914" s="5">
        <v>-107353.66000000002</v>
      </c>
      <c r="K4914" s="5" t="str" cm="1">
        <f t="array" ref="K4914">_xlfn.LET(_xlpm.d,UPPER(TRIM(CLEAN(SUBSTITUTE(F4914,CHAR(160),"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915" spans="2:11" x14ac:dyDescent="0.25">
      <c r="B4915" s="21">
        <v>46038</v>
      </c>
      <c r="C4915" s="2" t="s">
        <v>1</v>
      </c>
      <c r="D4915" s="2" t="s">
        <v>282</v>
      </c>
      <c r="E4915" s="2" t="s">
        <v>24</v>
      </c>
      <c r="F4915" s="2" t="s">
        <v>2735</v>
      </c>
      <c r="G4915" s="5">
        <v>-16</v>
      </c>
      <c r="H4915" s="5">
        <v>41.5</v>
      </c>
      <c r="I4915" s="5">
        <v>-664</v>
      </c>
      <c r="J4915" s="5">
        <v>-108017.66000000002</v>
      </c>
      <c r="K4915" s="5" t="str" cm="1">
        <f t="array" ref="K4915">_xlfn.LET(_xlpm.d,UPPER(TRIM(CLEAN(SUBSTITUTE(F4915,CHAR(160),"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16" spans="2:11" x14ac:dyDescent="0.25">
      <c r="B4916" s="21">
        <v>46041</v>
      </c>
      <c r="C4916" s="2" t="s">
        <v>1</v>
      </c>
      <c r="D4916" s="2" t="s">
        <v>686</v>
      </c>
      <c r="E4916" s="2" t="s">
        <v>403</v>
      </c>
      <c r="F4916" s="2" t="s">
        <v>2735</v>
      </c>
      <c r="G4916" s="5">
        <v>-30</v>
      </c>
      <c r="H4916" s="5">
        <v>41.5</v>
      </c>
      <c r="I4916" s="5">
        <v>-1245</v>
      </c>
      <c r="J4916" s="5">
        <v>-109262.66000000002</v>
      </c>
      <c r="K4916" s="5" t="str" cm="1">
        <f t="array" ref="K4916">_xlfn.LET(_xlpm.d,UPPER(TRIM(CLEAN(SUBSTITUTE(F4916,CHAR(160),"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17" spans="2:11" x14ac:dyDescent="0.25">
      <c r="B4917" s="21">
        <v>46042</v>
      </c>
      <c r="C4917" s="2" t="s">
        <v>1</v>
      </c>
      <c r="D4917" s="2" t="s">
        <v>1234</v>
      </c>
      <c r="E4917" s="2" t="s">
        <v>446</v>
      </c>
      <c r="F4917" s="2" t="s">
        <v>2735</v>
      </c>
      <c r="G4917" s="5">
        <v>-16</v>
      </c>
      <c r="H4917" s="5">
        <v>41.5</v>
      </c>
      <c r="I4917" s="5">
        <v>-664</v>
      </c>
      <c r="J4917" s="5">
        <v>-109926.66000000002</v>
      </c>
      <c r="K4917" s="5" t="str" cm="1">
        <f t="array" ref="K4917">_xlfn.LET(_xlpm.d,UPPER(TRIM(CLEAN(SUBSTITUTE(F4917,CHAR(160),"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18" spans="2:11" x14ac:dyDescent="0.25">
      <c r="B4918" s="21">
        <v>46042</v>
      </c>
      <c r="C4918" s="2" t="s">
        <v>1</v>
      </c>
      <c r="D4918" s="2" t="s">
        <v>1237</v>
      </c>
      <c r="E4918" s="2" t="s">
        <v>60</v>
      </c>
      <c r="F4918" s="2" t="s">
        <v>2735</v>
      </c>
      <c r="G4918" s="5">
        <v>-1</v>
      </c>
      <c r="H4918" s="5">
        <v>41.5</v>
      </c>
      <c r="I4918" s="5">
        <v>-41.5</v>
      </c>
      <c r="J4918" s="5">
        <v>-109968.16000000002</v>
      </c>
      <c r="K4918" s="5" t="str" cm="1">
        <f t="array" ref="K4918">_xlfn.LET(_xlpm.d,UPPER(TRIM(CLEAN(SUBSTITUTE(F4918,CHAR(160),"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19" spans="2:11" x14ac:dyDescent="0.25">
      <c r="B4919" s="21">
        <v>46043</v>
      </c>
      <c r="C4919" s="2" t="s">
        <v>1</v>
      </c>
      <c r="D4919" s="2" t="s">
        <v>2135</v>
      </c>
      <c r="E4919" s="2" t="s">
        <v>244</v>
      </c>
      <c r="F4919" s="2" t="s">
        <v>2735</v>
      </c>
      <c r="G4919" s="5">
        <v>-1</v>
      </c>
      <c r="H4919" s="5">
        <v>41.5</v>
      </c>
      <c r="I4919" s="5">
        <v>-41.5</v>
      </c>
      <c r="J4919" s="5">
        <v>-110009.66000000002</v>
      </c>
      <c r="K4919" s="5" t="str" cm="1">
        <f t="array" ref="K4919">_xlfn.LET(_xlpm.d,UPPER(TRIM(CLEAN(SUBSTITUTE(F4919,CHAR(160),"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20" spans="2:11" x14ac:dyDescent="0.25">
      <c r="B4920" s="21">
        <v>46043</v>
      </c>
      <c r="C4920" s="2" t="s">
        <v>1</v>
      </c>
      <c r="D4920" s="2" t="s">
        <v>509</v>
      </c>
      <c r="E4920" s="2" t="s">
        <v>129</v>
      </c>
      <c r="F4920" s="2" t="s">
        <v>2735</v>
      </c>
      <c r="G4920" s="5">
        <v>-1</v>
      </c>
      <c r="H4920" s="5">
        <v>41.5</v>
      </c>
      <c r="I4920" s="5">
        <v>-41.5</v>
      </c>
      <c r="J4920" s="5">
        <v>-110051.16000000002</v>
      </c>
      <c r="K4920" s="5" t="str" cm="1">
        <f t="array" ref="K4920">_xlfn.LET(_xlpm.d,UPPER(TRIM(CLEAN(SUBSTITUTE(F4920,CHAR(160),"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21" spans="2:11" x14ac:dyDescent="0.25">
      <c r="B4921" s="21">
        <v>46044</v>
      </c>
      <c r="C4921" s="2" t="s">
        <v>1</v>
      </c>
      <c r="D4921" s="2" t="s">
        <v>1243</v>
      </c>
      <c r="E4921" s="2" t="s">
        <v>791</v>
      </c>
      <c r="F4921" s="2" t="s">
        <v>2735</v>
      </c>
      <c r="G4921" s="5">
        <v>-10</v>
      </c>
      <c r="H4921" s="5">
        <v>41.5</v>
      </c>
      <c r="I4921" s="5">
        <v>-415</v>
      </c>
      <c r="J4921" s="5">
        <v>-110466.16000000002</v>
      </c>
      <c r="K4921" s="5" t="str" cm="1">
        <f t="array" ref="K4921">_xlfn.LET(_xlpm.d,UPPER(TRIM(CLEAN(SUBSTITUTE(F4921,CHAR(160),"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22" spans="2:11" x14ac:dyDescent="0.25">
      <c r="B4922" s="21">
        <v>46048</v>
      </c>
      <c r="C4922" s="2" t="s">
        <v>1</v>
      </c>
      <c r="D4922" s="2" t="s">
        <v>2761</v>
      </c>
      <c r="E4922" s="2" t="s">
        <v>324</v>
      </c>
      <c r="F4922" s="2" t="s">
        <v>2733</v>
      </c>
      <c r="G4922" s="5">
        <v>-4</v>
      </c>
      <c r="H4922" s="5">
        <v>40</v>
      </c>
      <c r="I4922" s="5">
        <v>-160</v>
      </c>
      <c r="J4922" s="5">
        <v>-110626.16000000002</v>
      </c>
      <c r="K4922" s="5" t="str" cm="1">
        <f t="array" ref="K4922">_xlfn.LET(_xlpm.d,UPPER(TRIM(CLEAN(SUBSTITUTE(F4922,CHAR(160),"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23" spans="2:11" x14ac:dyDescent="0.25">
      <c r="B4923" s="21">
        <v>46049</v>
      </c>
      <c r="C4923" s="2" t="s">
        <v>1</v>
      </c>
      <c r="D4923" s="2" t="s">
        <v>2143</v>
      </c>
      <c r="E4923" s="2" t="s">
        <v>9</v>
      </c>
      <c r="F4923" s="2" t="s">
        <v>2735</v>
      </c>
      <c r="G4923" s="5">
        <v>-1</v>
      </c>
      <c r="H4923" s="5">
        <v>41.5</v>
      </c>
      <c r="I4923" s="5">
        <v>-41.5</v>
      </c>
      <c r="J4923" s="5">
        <v>-110667.66000000002</v>
      </c>
      <c r="K4923" s="5" t="str" cm="1">
        <f t="array" ref="K4923">_xlfn.LET(_xlpm.d,UPPER(TRIM(CLEAN(SUBSTITUTE(F4923,CHAR(160),"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24" spans="2:11" x14ac:dyDescent="0.25">
      <c r="B4924" s="21">
        <v>46049</v>
      </c>
      <c r="C4924" s="2" t="s">
        <v>1</v>
      </c>
      <c r="D4924" s="2" t="s">
        <v>91</v>
      </c>
      <c r="E4924" s="2" t="s">
        <v>92</v>
      </c>
      <c r="F4924" s="2" t="s">
        <v>2735</v>
      </c>
      <c r="G4924" s="5">
        <v>-12</v>
      </c>
      <c r="H4924" s="5">
        <v>41.5</v>
      </c>
      <c r="I4924" s="5">
        <v>-498</v>
      </c>
      <c r="J4924" s="5">
        <v>-111165.66000000002</v>
      </c>
      <c r="K4924" s="5" t="str" cm="1">
        <f t="array" ref="K4924">_xlfn.LET(_xlpm.d,UPPER(TRIM(CLEAN(SUBSTITUTE(F4924,CHAR(160),"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25" spans="2:11" x14ac:dyDescent="0.25">
      <c r="B4925" s="21">
        <v>46049</v>
      </c>
      <c r="C4925" s="2" t="s">
        <v>1</v>
      </c>
      <c r="D4925" s="2" t="s">
        <v>590</v>
      </c>
      <c r="E4925" s="2" t="s">
        <v>32</v>
      </c>
      <c r="F4925" s="2" t="s">
        <v>2735</v>
      </c>
      <c r="G4925" s="5">
        <v>-15</v>
      </c>
      <c r="H4925" s="5">
        <v>41.5</v>
      </c>
      <c r="I4925" s="5">
        <v>-622.5</v>
      </c>
      <c r="J4925" s="5">
        <v>-111788.16000000002</v>
      </c>
      <c r="K4925" s="5" t="str" cm="1">
        <f t="array" ref="K4925">_xlfn.LET(_xlpm.d,UPPER(TRIM(CLEAN(SUBSTITUTE(F4925,CHAR(160),"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26" spans="2:11" x14ac:dyDescent="0.25">
      <c r="B4926" s="21">
        <v>46049</v>
      </c>
      <c r="C4926" s="2" t="s">
        <v>1</v>
      </c>
      <c r="D4926" s="2" t="s">
        <v>30</v>
      </c>
      <c r="E4926" s="2" t="s">
        <v>29</v>
      </c>
      <c r="F4926" s="2" t="s">
        <v>2735</v>
      </c>
      <c r="G4926" s="5">
        <v>-2</v>
      </c>
      <c r="H4926" s="5">
        <v>41.5</v>
      </c>
      <c r="I4926" s="5">
        <v>-83</v>
      </c>
      <c r="J4926" s="5">
        <v>-111871.16000000002</v>
      </c>
      <c r="K4926" s="5" t="str" cm="1">
        <f t="array" ref="K4926">_xlfn.LET(_xlpm.d,UPPER(TRIM(CLEAN(SUBSTITUTE(F4926,CHAR(160),"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27" spans="2:11" x14ac:dyDescent="0.25">
      <c r="B4927" s="21">
        <v>46049</v>
      </c>
      <c r="C4927" s="2" t="s">
        <v>1</v>
      </c>
      <c r="D4927" s="2" t="s">
        <v>1249</v>
      </c>
      <c r="E4927" s="2" t="s">
        <v>148</v>
      </c>
      <c r="F4927" s="2" t="s">
        <v>2735</v>
      </c>
      <c r="G4927" s="5">
        <v>-4</v>
      </c>
      <c r="H4927" s="5">
        <v>41.5</v>
      </c>
      <c r="I4927" s="5">
        <v>-166</v>
      </c>
      <c r="J4927" s="5">
        <v>-112037.16000000002</v>
      </c>
      <c r="K4927" s="5" t="str" cm="1">
        <f t="array" ref="K4927">_xlfn.LET(_xlpm.d,UPPER(TRIM(CLEAN(SUBSTITUTE(F4927,CHAR(160),"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28" spans="2:11" x14ac:dyDescent="0.25">
      <c r="B4928" s="21">
        <v>46052</v>
      </c>
      <c r="C4928" s="2" t="s">
        <v>1</v>
      </c>
      <c r="D4928" s="2" t="s">
        <v>2155</v>
      </c>
      <c r="E4928" s="2" t="s">
        <v>202</v>
      </c>
      <c r="F4928" s="2" t="s">
        <v>2735</v>
      </c>
      <c r="G4928" s="5">
        <v>-4</v>
      </c>
      <c r="H4928" s="5">
        <v>41.5</v>
      </c>
      <c r="I4928" s="5">
        <v>-166</v>
      </c>
      <c r="J4928" s="5">
        <v>-112203.16000000002</v>
      </c>
      <c r="K4928" s="5" t="str" cm="1">
        <f t="array" ref="K4928">_xlfn.LET(_xlpm.d,UPPER(TRIM(CLEAN(SUBSTITUTE(F4928,CHAR(160),"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29" spans="2:11" x14ac:dyDescent="0.25">
      <c r="B4929" s="21">
        <v>46052</v>
      </c>
      <c r="C4929" s="2" t="s">
        <v>1</v>
      </c>
      <c r="D4929" s="2" t="s">
        <v>2762</v>
      </c>
      <c r="E4929" s="2" t="s">
        <v>433</v>
      </c>
      <c r="F4929" s="2" t="s">
        <v>2735</v>
      </c>
      <c r="G4929" s="5">
        <v>-5</v>
      </c>
      <c r="H4929" s="5">
        <v>41.5</v>
      </c>
      <c r="I4929" s="5">
        <v>-207.5</v>
      </c>
      <c r="J4929" s="5">
        <v>-112410.66000000002</v>
      </c>
      <c r="K4929" s="5" t="str" cm="1">
        <f t="array" ref="K4929">_xlfn.LET(_xlpm.d,UPPER(TRIM(CLEAN(SUBSTITUTE(F4929,CHAR(160),"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30" spans="2:11" x14ac:dyDescent="0.25">
      <c r="B4930" s="21">
        <v>46053</v>
      </c>
      <c r="C4930" s="2" t="s">
        <v>1</v>
      </c>
      <c r="D4930" s="2" t="s">
        <v>2156</v>
      </c>
      <c r="E4930" s="2" t="s">
        <v>143</v>
      </c>
      <c r="F4930" s="2" t="s">
        <v>2215</v>
      </c>
      <c r="G4930" s="5">
        <v>-2</v>
      </c>
      <c r="H4930" s="5">
        <v>38.799999999999997</v>
      </c>
      <c r="I4930" s="5">
        <v>-77.599999999999994</v>
      </c>
      <c r="J4930" s="5">
        <v>-112488.26000000002</v>
      </c>
      <c r="K4930" s="5" t="str" cm="1">
        <f t="array" ref="K4930">_xlfn.LET(_xlpm.d,UPPER(TRIM(CLEAN(SUBSTITUTE(F4930,CHAR(160),"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31" spans="2:11" x14ac:dyDescent="0.25">
      <c r="B4931" s="21">
        <v>46053</v>
      </c>
      <c r="C4931" s="2" t="s">
        <v>1</v>
      </c>
      <c r="D4931" s="2" t="s">
        <v>2156</v>
      </c>
      <c r="E4931" s="2" t="s">
        <v>143</v>
      </c>
      <c r="F4931" s="2" t="s">
        <v>2738</v>
      </c>
      <c r="G4931" s="5">
        <v>-2</v>
      </c>
      <c r="H4931" s="5">
        <v>38.799999999999997</v>
      </c>
      <c r="I4931" s="5">
        <v>-77.599999999999994</v>
      </c>
      <c r="J4931" s="5">
        <v>-112565.86000000003</v>
      </c>
      <c r="K4931" s="5" t="str" cm="1">
        <f t="array" ref="K4931">_xlfn.LET(_xlpm.d,UPPER(TRIM(CLEAN(SUBSTITUTE(F4931,CHAR(160),"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4932" spans="2:11" x14ac:dyDescent="0.25">
      <c r="B4932" s="21">
        <v>46056</v>
      </c>
      <c r="C4932" s="2" t="s">
        <v>1</v>
      </c>
      <c r="D4932" s="2" t="s">
        <v>2158</v>
      </c>
      <c r="E4932" s="2" t="s">
        <v>807</v>
      </c>
      <c r="F4932" s="2" t="s">
        <v>2733</v>
      </c>
      <c r="G4932" s="5">
        <v>-2</v>
      </c>
      <c r="H4932" s="5">
        <v>41.5</v>
      </c>
      <c r="I4932" s="5">
        <v>-83</v>
      </c>
      <c r="J4932" s="5">
        <v>-112648.86000000003</v>
      </c>
      <c r="K4932" s="5" t="str" cm="1">
        <f t="array" ref="K4932">_xlfn.LET(_xlpm.d,UPPER(TRIM(CLEAN(SUBSTITUTE(F4932,CHAR(160),"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33" spans="2:11" x14ac:dyDescent="0.25">
      <c r="B4933" s="21">
        <v>46056</v>
      </c>
      <c r="C4933" s="2" t="s">
        <v>1</v>
      </c>
      <c r="D4933" s="2" t="s">
        <v>2694</v>
      </c>
      <c r="E4933" s="2" t="s">
        <v>153</v>
      </c>
      <c r="F4933" s="2" t="s">
        <v>2735</v>
      </c>
      <c r="G4933" s="5">
        <v>-2</v>
      </c>
      <c r="H4933" s="5">
        <v>41.5</v>
      </c>
      <c r="I4933" s="5">
        <v>-83</v>
      </c>
      <c r="J4933" s="5">
        <v>-112731.86000000003</v>
      </c>
      <c r="K4933" s="5" t="str" cm="1">
        <f t="array" ref="K4933">_xlfn.LET(_xlpm.d,UPPER(TRIM(CLEAN(SUBSTITUTE(F4933,CHAR(160),"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34" spans="2:11" x14ac:dyDescent="0.25">
      <c r="B4934" s="21">
        <v>46056</v>
      </c>
      <c r="C4934" s="2" t="s">
        <v>1</v>
      </c>
      <c r="D4934" s="2" t="s">
        <v>1255</v>
      </c>
      <c r="E4934" s="2" t="s">
        <v>27</v>
      </c>
      <c r="F4934" s="2" t="s">
        <v>2735</v>
      </c>
      <c r="G4934" s="5">
        <v>-13</v>
      </c>
      <c r="H4934" s="5">
        <v>41.5</v>
      </c>
      <c r="I4934" s="5">
        <v>-539.5</v>
      </c>
      <c r="J4934" s="5">
        <v>-113271.36000000003</v>
      </c>
      <c r="K4934" s="5" t="str" cm="1">
        <f t="array" ref="K4934">_xlfn.LET(_xlpm.d,UPPER(TRIM(CLEAN(SUBSTITUTE(F4934,CHAR(160),"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35" spans="2:11" x14ac:dyDescent="0.25">
      <c r="B4935" s="21">
        <v>46058</v>
      </c>
      <c r="C4935" s="2" t="s">
        <v>1</v>
      </c>
      <c r="D4935" s="2" t="s">
        <v>2763</v>
      </c>
      <c r="E4935" s="2" t="s">
        <v>321</v>
      </c>
      <c r="F4935" s="2" t="s">
        <v>2704</v>
      </c>
      <c r="G4935" s="5">
        <v>-1</v>
      </c>
      <c r="H4935" s="5">
        <v>40.99</v>
      </c>
      <c r="I4935" s="5">
        <v>-40.99</v>
      </c>
      <c r="J4935" s="5">
        <v>-113312.35000000003</v>
      </c>
      <c r="K4935" s="5" t="str" cm="1">
        <f t="array" ref="K4935">_xlfn.LET(_xlpm.d,UPPER(TRIM(CLEAN(SUBSTITUTE(F4935,CHAR(160),"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936" spans="2:11" x14ac:dyDescent="0.25">
      <c r="B4936" s="21">
        <v>46058</v>
      </c>
      <c r="C4936" s="2" t="s">
        <v>1</v>
      </c>
      <c r="D4936" s="2" t="s">
        <v>2163</v>
      </c>
      <c r="E4936" s="2" t="s">
        <v>163</v>
      </c>
      <c r="F4936" s="2" t="s">
        <v>2735</v>
      </c>
      <c r="G4936" s="5">
        <v>-20</v>
      </c>
      <c r="H4936" s="5">
        <v>41.5</v>
      </c>
      <c r="I4936" s="5">
        <v>-830</v>
      </c>
      <c r="J4936" s="5">
        <v>-114142.35000000003</v>
      </c>
      <c r="K4936" s="5" t="str" cm="1">
        <f t="array" ref="K4936">_xlfn.LET(_xlpm.d,UPPER(TRIM(CLEAN(SUBSTITUTE(F4936,CHAR(160),"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37" spans="2:11" x14ac:dyDescent="0.25">
      <c r="B4937" s="21">
        <v>46058</v>
      </c>
      <c r="C4937" s="2" t="s">
        <v>1</v>
      </c>
      <c r="D4937" s="2" t="s">
        <v>98</v>
      </c>
      <c r="E4937" s="2" t="s">
        <v>99</v>
      </c>
      <c r="F4937" s="2" t="s">
        <v>2735</v>
      </c>
      <c r="G4937" s="5">
        <v>-25</v>
      </c>
      <c r="H4937" s="5">
        <v>41.5</v>
      </c>
      <c r="I4937" s="5">
        <v>-1037.5</v>
      </c>
      <c r="J4937" s="5">
        <v>-115179.85000000003</v>
      </c>
      <c r="K4937" s="5" t="str" cm="1">
        <f t="array" ref="K4937">_xlfn.LET(_xlpm.d,UPPER(TRIM(CLEAN(SUBSTITUTE(F4937,CHAR(160),"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38" spans="2:11" x14ac:dyDescent="0.25">
      <c r="B4938" s="21">
        <v>46059</v>
      </c>
      <c r="C4938" s="2" t="s">
        <v>1</v>
      </c>
      <c r="D4938" s="2" t="s">
        <v>2764</v>
      </c>
      <c r="E4938" s="2" t="s">
        <v>816</v>
      </c>
      <c r="F4938" s="2" t="s">
        <v>2733</v>
      </c>
      <c r="G4938" s="5">
        <v>-18</v>
      </c>
      <c r="H4938" s="5">
        <v>41.5</v>
      </c>
      <c r="I4938" s="5">
        <v>-747</v>
      </c>
      <c r="J4938" s="5">
        <v>-115926.85000000003</v>
      </c>
      <c r="K4938" s="5" t="str" cm="1">
        <f t="array" ref="K4938">_xlfn.LET(_xlpm.d,UPPER(TRIM(CLEAN(SUBSTITUTE(F4938,CHAR(160),"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39" spans="2:11" x14ac:dyDescent="0.25">
      <c r="B4939" s="21">
        <v>46059</v>
      </c>
      <c r="C4939" s="2" t="s">
        <v>1</v>
      </c>
      <c r="D4939" s="2" t="s">
        <v>2167</v>
      </c>
      <c r="E4939" s="2" t="s">
        <v>1619</v>
      </c>
      <c r="F4939" s="2" t="s">
        <v>2733</v>
      </c>
      <c r="G4939" s="5">
        <v>-9</v>
      </c>
      <c r="H4939" s="5">
        <v>41.5</v>
      </c>
      <c r="I4939" s="5">
        <v>-373.5</v>
      </c>
      <c r="J4939" s="5">
        <v>-116300.35000000003</v>
      </c>
      <c r="K4939" s="5" t="str" cm="1">
        <f t="array" ref="K4939">_xlfn.LET(_xlpm.d,UPPER(TRIM(CLEAN(SUBSTITUTE(F4939,CHAR(160),"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40" spans="2:11" x14ac:dyDescent="0.25">
      <c r="B4940" s="21">
        <v>46059</v>
      </c>
      <c r="C4940" s="2" t="s">
        <v>1</v>
      </c>
      <c r="D4940" s="2" t="s">
        <v>2765</v>
      </c>
      <c r="E4940" s="2" t="s">
        <v>76</v>
      </c>
      <c r="F4940" s="2" t="s">
        <v>2735</v>
      </c>
      <c r="G4940" s="5">
        <v>-14</v>
      </c>
      <c r="H4940" s="5">
        <v>41.5</v>
      </c>
      <c r="I4940" s="5">
        <v>-581</v>
      </c>
      <c r="J4940" s="5">
        <v>-116881.35000000003</v>
      </c>
      <c r="K4940" s="5" t="str" cm="1">
        <f t="array" ref="K4940">_xlfn.LET(_xlpm.d,UPPER(TRIM(CLEAN(SUBSTITUTE(F4940,CHAR(160),"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41" spans="2:11" x14ac:dyDescent="0.25">
      <c r="B4941" s="21">
        <v>46063</v>
      </c>
      <c r="C4941" s="2" t="s">
        <v>1</v>
      </c>
      <c r="D4941" s="2" t="s">
        <v>1261</v>
      </c>
      <c r="E4941" s="2" t="s">
        <v>446</v>
      </c>
      <c r="F4941" s="2" t="s">
        <v>2735</v>
      </c>
      <c r="G4941" s="5">
        <v>-24</v>
      </c>
      <c r="H4941" s="5">
        <v>41.5</v>
      </c>
      <c r="I4941" s="5">
        <v>-996</v>
      </c>
      <c r="J4941" s="5">
        <v>-117877.35000000003</v>
      </c>
      <c r="K4941" s="5" t="str" cm="1">
        <f t="array" ref="K4941">_xlfn.LET(_xlpm.d,UPPER(TRIM(CLEAN(SUBSTITUTE(F4941,CHAR(160),"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42" spans="2:11" x14ac:dyDescent="0.25">
      <c r="B4942" s="21">
        <v>46063</v>
      </c>
      <c r="C4942" s="2" t="s">
        <v>1</v>
      </c>
      <c r="D4942" s="2" t="s">
        <v>593</v>
      </c>
      <c r="E4942" s="2" t="s">
        <v>32</v>
      </c>
      <c r="F4942" s="2" t="s">
        <v>2735</v>
      </c>
      <c r="G4942" s="5">
        <v>-10</v>
      </c>
      <c r="H4942" s="5">
        <v>41.5</v>
      </c>
      <c r="I4942" s="5">
        <v>-415</v>
      </c>
      <c r="J4942" s="5">
        <v>-118292.35000000003</v>
      </c>
      <c r="K4942" s="5" t="str" cm="1">
        <f t="array" ref="K4942">_xlfn.LET(_xlpm.d,UPPER(TRIM(CLEAN(SUBSTITUTE(F4942,CHAR(160),"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43" spans="2:11" x14ac:dyDescent="0.25">
      <c r="B4943" s="21">
        <v>46064</v>
      </c>
      <c r="C4943" s="2" t="s">
        <v>1</v>
      </c>
      <c r="D4943" s="2" t="s">
        <v>2766</v>
      </c>
      <c r="E4943" s="2" t="s">
        <v>926</v>
      </c>
      <c r="F4943" s="2" t="s">
        <v>2733</v>
      </c>
      <c r="G4943" s="5">
        <v>-47</v>
      </c>
      <c r="H4943" s="5">
        <v>41.5</v>
      </c>
      <c r="I4943" s="5">
        <v>-1950.5</v>
      </c>
      <c r="J4943" s="5">
        <v>-120242.85000000003</v>
      </c>
      <c r="K4943" s="5" t="str" cm="1">
        <f t="array" ref="K4943">_xlfn.LET(_xlpm.d,UPPER(TRIM(CLEAN(SUBSTITUTE(F4943,CHAR(160),"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44" spans="2:11" x14ac:dyDescent="0.25">
      <c r="B4944" s="21">
        <v>46065</v>
      </c>
      <c r="C4944" s="2" t="s">
        <v>1</v>
      </c>
      <c r="D4944" s="2" t="s">
        <v>2183</v>
      </c>
      <c r="E4944" s="2" t="s">
        <v>99</v>
      </c>
      <c r="F4944" s="2" t="s">
        <v>2735</v>
      </c>
      <c r="G4944" s="5">
        <v>-8</v>
      </c>
      <c r="H4944" s="5">
        <v>41.5</v>
      </c>
      <c r="I4944" s="5">
        <v>-332</v>
      </c>
      <c r="J4944" s="5">
        <v>-120574.85000000003</v>
      </c>
      <c r="K4944" s="5" t="str" cm="1">
        <f t="array" ref="K4944">_xlfn.LET(_xlpm.d,UPPER(TRIM(CLEAN(SUBSTITUTE(F4944,CHAR(160),"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45" spans="2:11" x14ac:dyDescent="0.25">
      <c r="B4945" s="21">
        <v>46066</v>
      </c>
      <c r="C4945" s="2" t="s">
        <v>1</v>
      </c>
      <c r="D4945" s="2" t="s">
        <v>1264</v>
      </c>
      <c r="E4945" s="2" t="s">
        <v>143</v>
      </c>
      <c r="F4945" s="2" t="s">
        <v>2733</v>
      </c>
      <c r="G4945" s="5">
        <v>-2</v>
      </c>
      <c r="H4945" s="5">
        <v>38.799999999999997</v>
      </c>
      <c r="I4945" s="5">
        <v>-77.599999999999994</v>
      </c>
      <c r="J4945" s="5">
        <v>-120652.45000000004</v>
      </c>
      <c r="K4945" s="5" t="str" cm="1">
        <f t="array" ref="K4945">_xlfn.LET(_xlpm.d,UPPER(TRIM(CLEAN(SUBSTITUTE(F4945,CHAR(160),"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46" spans="2:11" x14ac:dyDescent="0.25">
      <c r="B4946" s="21">
        <v>46066</v>
      </c>
      <c r="C4946" s="2" t="s">
        <v>1</v>
      </c>
      <c r="D4946" s="2" t="s">
        <v>2184</v>
      </c>
      <c r="E4946" s="2" t="s">
        <v>244</v>
      </c>
      <c r="F4946" s="2" t="s">
        <v>2735</v>
      </c>
      <c r="G4946" s="5">
        <v>-19</v>
      </c>
      <c r="H4946" s="5">
        <v>41.5</v>
      </c>
      <c r="I4946" s="5">
        <v>-788.5</v>
      </c>
      <c r="J4946" s="5">
        <v>-121440.95000000004</v>
      </c>
      <c r="K4946" s="5" t="str" cm="1">
        <f t="array" ref="K4946">_xlfn.LET(_xlpm.d,UPPER(TRIM(CLEAN(SUBSTITUTE(F4946,CHAR(160),"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47" spans="2:11" x14ac:dyDescent="0.25">
      <c r="B4947" s="21">
        <v>46070</v>
      </c>
      <c r="C4947" s="2" t="s">
        <v>1</v>
      </c>
      <c r="D4947" s="2" t="s">
        <v>517</v>
      </c>
      <c r="E4947" s="2" t="s">
        <v>49</v>
      </c>
      <c r="F4947" s="2" t="s">
        <v>2735</v>
      </c>
      <c r="G4947" s="5">
        <v>-2</v>
      </c>
      <c r="H4947" s="5">
        <v>41.5</v>
      </c>
      <c r="I4947" s="5">
        <v>-83</v>
      </c>
      <c r="J4947" s="5">
        <v>-121523.95000000004</v>
      </c>
      <c r="K4947" s="5" t="str" cm="1">
        <f t="array" ref="K4947">_xlfn.LET(_xlpm.d,UPPER(TRIM(CLEAN(SUBSTITUTE(F4947,CHAR(160),"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48" spans="2:11" x14ac:dyDescent="0.25">
      <c r="B4948" s="21">
        <v>46070</v>
      </c>
      <c r="C4948" s="2" t="s">
        <v>1</v>
      </c>
      <c r="D4948" s="2" t="s">
        <v>8</v>
      </c>
      <c r="E4948" s="2" t="s">
        <v>9</v>
      </c>
      <c r="F4948" s="2" t="s">
        <v>2735</v>
      </c>
      <c r="G4948" s="5">
        <v>-1</v>
      </c>
      <c r="H4948" s="5">
        <v>41.5</v>
      </c>
      <c r="I4948" s="5">
        <v>-41.5</v>
      </c>
      <c r="J4948" s="5">
        <v>-121565.45000000004</v>
      </c>
      <c r="K4948" s="5" t="str" cm="1">
        <f t="array" ref="K4948">_xlfn.LET(_xlpm.d,UPPER(TRIM(CLEAN(SUBSTITUTE(F4948,CHAR(160),"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49" spans="2:11" x14ac:dyDescent="0.25">
      <c r="B4949" s="21">
        <v>46070</v>
      </c>
      <c r="C4949" s="2" t="s">
        <v>1</v>
      </c>
      <c r="D4949" s="2" t="s">
        <v>518</v>
      </c>
      <c r="E4949" s="2" t="s">
        <v>89</v>
      </c>
      <c r="F4949" s="2" t="s">
        <v>2735</v>
      </c>
      <c r="G4949" s="5">
        <v>-32</v>
      </c>
      <c r="H4949" s="5">
        <v>41.5</v>
      </c>
      <c r="I4949" s="5">
        <v>-1328</v>
      </c>
      <c r="J4949" s="5">
        <v>-122893.45000000004</v>
      </c>
      <c r="K4949" s="5" t="str" cm="1">
        <f t="array" ref="K4949">_xlfn.LET(_xlpm.d,UPPER(TRIM(CLEAN(SUBSTITUTE(F4949,CHAR(160),"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50" spans="2:11" x14ac:dyDescent="0.25">
      <c r="B4950" s="21">
        <v>46070</v>
      </c>
      <c r="C4950" s="2" t="s">
        <v>1</v>
      </c>
      <c r="D4950" s="2" t="s">
        <v>34</v>
      </c>
      <c r="E4950" s="2" t="s">
        <v>35</v>
      </c>
      <c r="F4950" s="2" t="s">
        <v>2735</v>
      </c>
      <c r="G4950" s="5">
        <v>-24</v>
      </c>
      <c r="H4950" s="5">
        <v>41.5</v>
      </c>
      <c r="I4950" s="5">
        <v>-996</v>
      </c>
      <c r="J4950" s="5">
        <v>-123889.45000000004</v>
      </c>
      <c r="K4950" s="5" t="str" cm="1">
        <f t="array" ref="K4950">_xlfn.LET(_xlpm.d,UPPER(TRIM(CLEAN(SUBSTITUTE(F4950,CHAR(160),"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51" spans="2:11" x14ac:dyDescent="0.25">
      <c r="B4951" s="21">
        <v>46071</v>
      </c>
      <c r="C4951" s="2" t="s">
        <v>1</v>
      </c>
      <c r="D4951" s="2" t="s">
        <v>36</v>
      </c>
      <c r="E4951" s="2" t="s">
        <v>29</v>
      </c>
      <c r="F4951" s="2" t="s">
        <v>2735</v>
      </c>
      <c r="G4951" s="5">
        <v>-20</v>
      </c>
      <c r="H4951" s="5">
        <v>41.5</v>
      </c>
      <c r="I4951" s="5">
        <v>-830</v>
      </c>
      <c r="J4951" s="5">
        <v>-124719.45000000004</v>
      </c>
      <c r="K4951" s="5" t="str" cm="1">
        <f t="array" ref="K4951">_xlfn.LET(_xlpm.d,UPPER(TRIM(CLEAN(SUBSTITUTE(F4951,CHAR(160),"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52" spans="2:11" x14ac:dyDescent="0.25">
      <c r="B4952" s="21">
        <v>46071</v>
      </c>
      <c r="C4952" s="2" t="s">
        <v>1</v>
      </c>
      <c r="D4952" s="2" t="s">
        <v>2192</v>
      </c>
      <c r="E4952" s="2" t="s">
        <v>1619</v>
      </c>
      <c r="F4952" s="2" t="s">
        <v>2733</v>
      </c>
      <c r="G4952" s="5">
        <v>-14</v>
      </c>
      <c r="H4952" s="5">
        <v>41.5</v>
      </c>
      <c r="I4952" s="5">
        <v>-581</v>
      </c>
      <c r="J4952" s="5">
        <v>-125300.45000000004</v>
      </c>
      <c r="K4952" s="5" t="str" cm="1">
        <f t="array" ref="K4952">_xlfn.LET(_xlpm.d,UPPER(TRIM(CLEAN(SUBSTITUTE(F4952,CHAR(160),"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53" spans="2:11" x14ac:dyDescent="0.25">
      <c r="B4953" s="21">
        <v>46072</v>
      </c>
      <c r="C4953" s="2" t="s">
        <v>1</v>
      </c>
      <c r="D4953" s="2" t="s">
        <v>2196</v>
      </c>
      <c r="E4953" s="2" t="s">
        <v>163</v>
      </c>
      <c r="F4953" s="2" t="s">
        <v>2735</v>
      </c>
      <c r="G4953" s="5">
        <v>-4</v>
      </c>
      <c r="H4953" s="5">
        <v>41.5</v>
      </c>
      <c r="I4953" s="5">
        <v>-166</v>
      </c>
      <c r="J4953" s="5">
        <v>-125466.45000000004</v>
      </c>
      <c r="K4953" s="5" t="str" cm="1">
        <f t="array" ref="K4953">_xlfn.LET(_xlpm.d,UPPER(TRIM(CLEAN(SUBSTITUTE(F4953,CHAR(160),"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54" spans="2:11" x14ac:dyDescent="0.25">
      <c r="B4954" s="21">
        <v>46073</v>
      </c>
      <c r="C4954" s="2" t="s">
        <v>1</v>
      </c>
      <c r="D4954" s="2" t="s">
        <v>2319</v>
      </c>
      <c r="E4954" s="2" t="s">
        <v>321</v>
      </c>
      <c r="F4954" s="2" t="s">
        <v>2767</v>
      </c>
      <c r="G4954" s="5">
        <v>-5</v>
      </c>
      <c r="H4954" s="5">
        <v>40.99</v>
      </c>
      <c r="I4954" s="5">
        <v>-204.95</v>
      </c>
      <c r="J4954" s="5">
        <v>-125671.40000000004</v>
      </c>
      <c r="K4954" s="5" t="str" cm="1">
        <f t="array" ref="K4954">_xlfn.LET(_xlpm.d,UPPER(TRIM(CLEAN(SUBSTITUTE(F4954,CHAR(160),"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955" spans="2:11" x14ac:dyDescent="0.25">
      <c r="B4955" s="21">
        <v>46073</v>
      </c>
      <c r="C4955" s="2" t="s">
        <v>1</v>
      </c>
      <c r="D4955" s="2" t="s">
        <v>2200</v>
      </c>
      <c r="E4955" s="2" t="s">
        <v>202</v>
      </c>
      <c r="F4955" s="2" t="s">
        <v>2735</v>
      </c>
      <c r="G4955" s="5">
        <v>-6</v>
      </c>
      <c r="H4955" s="5">
        <v>41.5</v>
      </c>
      <c r="I4955" s="5">
        <v>-249</v>
      </c>
      <c r="J4955" s="5">
        <v>-125920.40000000004</v>
      </c>
      <c r="K4955" s="5" t="str" cm="1">
        <f t="array" ref="K4955">_xlfn.LET(_xlpm.d,UPPER(TRIM(CLEAN(SUBSTITUTE(F4955,CHAR(160),"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56" spans="2:11" x14ac:dyDescent="0.25">
      <c r="B4956" s="21">
        <v>46073</v>
      </c>
      <c r="C4956" s="2" t="s">
        <v>1</v>
      </c>
      <c r="D4956" s="2" t="s">
        <v>2202</v>
      </c>
      <c r="E4956" s="2" t="s">
        <v>24</v>
      </c>
      <c r="F4956" s="2" t="s">
        <v>2735</v>
      </c>
      <c r="G4956" s="5">
        <v>-10</v>
      </c>
      <c r="H4956" s="5">
        <v>41.5</v>
      </c>
      <c r="I4956" s="5">
        <v>-415</v>
      </c>
      <c r="J4956" s="5">
        <v>-126335.40000000004</v>
      </c>
      <c r="K4956" s="5" t="str" cm="1">
        <f t="array" ref="K4956">_xlfn.LET(_xlpm.d,UPPER(TRIM(CLEAN(SUBSTITUTE(F4956,CHAR(160),"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57" spans="2:11" x14ac:dyDescent="0.25">
      <c r="B4957" s="21">
        <v>46076</v>
      </c>
      <c r="C4957" s="2" t="s">
        <v>1</v>
      </c>
      <c r="D4957" s="2" t="s">
        <v>106</v>
      </c>
      <c r="E4957" s="2" t="s">
        <v>92</v>
      </c>
      <c r="F4957" s="2" t="s">
        <v>2735</v>
      </c>
      <c r="G4957" s="5">
        <v>-7</v>
      </c>
      <c r="H4957" s="5">
        <v>41.5</v>
      </c>
      <c r="I4957" s="5">
        <v>-290.5</v>
      </c>
      <c r="J4957" s="5">
        <v>-126625.90000000004</v>
      </c>
      <c r="K4957" s="5" t="str" cm="1">
        <f t="array" ref="K4957">_xlfn.LET(_xlpm.d,UPPER(TRIM(CLEAN(SUBSTITUTE(F4957,CHAR(160),"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58" spans="2:11" x14ac:dyDescent="0.25">
      <c r="B4958" s="21">
        <v>46076</v>
      </c>
      <c r="C4958" s="2" t="s">
        <v>1</v>
      </c>
      <c r="D4958" s="2" t="s">
        <v>2207</v>
      </c>
      <c r="E4958" s="2" t="s">
        <v>465</v>
      </c>
      <c r="F4958" s="2" t="s">
        <v>2735</v>
      </c>
      <c r="G4958" s="5">
        <v>-19</v>
      </c>
      <c r="H4958" s="5">
        <v>41.5</v>
      </c>
      <c r="I4958" s="5">
        <v>-788.5</v>
      </c>
      <c r="J4958" s="5">
        <v>-127414.40000000004</v>
      </c>
      <c r="K4958" s="5" t="str" cm="1">
        <f t="array" ref="K4958">_xlfn.LET(_xlpm.d,UPPER(TRIM(CLEAN(SUBSTITUTE(F4958,CHAR(160),"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59" spans="2:11" x14ac:dyDescent="0.25">
      <c r="B4959" s="21">
        <v>46077</v>
      </c>
      <c r="C4959" s="2" t="s">
        <v>1</v>
      </c>
      <c r="D4959" s="2" t="s">
        <v>2209</v>
      </c>
      <c r="E4959" s="2" t="s">
        <v>9</v>
      </c>
      <c r="F4959" s="2" t="s">
        <v>2735</v>
      </c>
      <c r="G4959" s="5">
        <v>-1</v>
      </c>
      <c r="H4959" s="5">
        <v>41.5</v>
      </c>
      <c r="I4959" s="5">
        <v>-41.5</v>
      </c>
      <c r="J4959" s="5">
        <v>-127455.90000000004</v>
      </c>
      <c r="K4959" s="5" t="str" cm="1">
        <f t="array" ref="K4959">_xlfn.LET(_xlpm.d,UPPER(TRIM(CLEAN(SUBSTITUTE(F4959,CHAR(160),"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60" spans="2:11" x14ac:dyDescent="0.25">
      <c r="B4960" s="21">
        <v>46077</v>
      </c>
      <c r="C4960" s="2" t="s">
        <v>1</v>
      </c>
      <c r="D4960" s="2" t="s">
        <v>41</v>
      </c>
      <c r="E4960" s="2" t="s">
        <v>27</v>
      </c>
      <c r="F4960" s="2" t="s">
        <v>2735</v>
      </c>
      <c r="G4960" s="5">
        <v>-5</v>
      </c>
      <c r="H4960" s="5">
        <v>41.5</v>
      </c>
      <c r="I4960" s="5">
        <v>-207.5</v>
      </c>
      <c r="J4960" s="5">
        <v>-127663.40000000004</v>
      </c>
      <c r="K4960" s="5" t="str" cm="1">
        <f t="array" ref="K4960">_xlfn.LET(_xlpm.d,UPPER(TRIM(CLEAN(SUBSTITUTE(F4960,CHAR(160),"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61" spans="2:11" x14ac:dyDescent="0.25">
      <c r="B4961" s="21">
        <v>46078</v>
      </c>
      <c r="C4961" s="2" t="s">
        <v>1</v>
      </c>
      <c r="D4961" s="2" t="s">
        <v>1274</v>
      </c>
      <c r="E4961" s="2" t="s">
        <v>807</v>
      </c>
      <c r="F4961" s="2" t="s">
        <v>2733</v>
      </c>
      <c r="G4961" s="5">
        <v>-5</v>
      </c>
      <c r="H4961" s="5">
        <v>41.5</v>
      </c>
      <c r="I4961" s="5">
        <v>-207.5</v>
      </c>
      <c r="J4961" s="5">
        <v>-127870.90000000004</v>
      </c>
      <c r="K4961" s="5" t="str" cm="1">
        <f t="array" ref="K4961">_xlfn.LET(_xlpm.d,UPPER(TRIM(CLEAN(SUBSTITUTE(F4961,CHAR(160),"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62" spans="2:11" x14ac:dyDescent="0.25">
      <c r="B4962" s="21">
        <v>46078</v>
      </c>
      <c r="C4962" s="2" t="s">
        <v>1</v>
      </c>
      <c r="D4962" s="2" t="s">
        <v>284</v>
      </c>
      <c r="E4962" s="2" t="s">
        <v>238</v>
      </c>
      <c r="F4962" s="2" t="s">
        <v>2733</v>
      </c>
      <c r="G4962" s="5">
        <v>-2</v>
      </c>
      <c r="H4962" s="5">
        <v>41.5</v>
      </c>
      <c r="I4962" s="5">
        <v>-83</v>
      </c>
      <c r="J4962" s="5">
        <v>-127953.90000000004</v>
      </c>
      <c r="K4962" s="5" t="str" cm="1">
        <f t="array" ref="K4962">_xlfn.LET(_xlpm.d,UPPER(TRIM(CLEAN(SUBSTITUTE(F4962,CHAR(160),"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63" spans="2:11" x14ac:dyDescent="0.25">
      <c r="B4963" s="21">
        <v>46078</v>
      </c>
      <c r="C4963" s="2" t="s">
        <v>1</v>
      </c>
      <c r="D4963" s="2" t="s">
        <v>2211</v>
      </c>
      <c r="E4963" s="2" t="s">
        <v>816</v>
      </c>
      <c r="F4963" s="2" t="s">
        <v>2733</v>
      </c>
      <c r="G4963" s="5">
        <v>-2</v>
      </c>
      <c r="H4963" s="5">
        <v>41.5</v>
      </c>
      <c r="I4963" s="5">
        <v>-83</v>
      </c>
      <c r="J4963" s="5">
        <v>-128036.90000000004</v>
      </c>
      <c r="K4963" s="5" t="str" cm="1">
        <f t="array" ref="K4963">_xlfn.LET(_xlpm.d,UPPER(TRIM(CLEAN(SUBSTITUTE(F4963,CHAR(160),"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64" spans="2:11" x14ac:dyDescent="0.25">
      <c r="B4964" s="21">
        <v>46078</v>
      </c>
      <c r="C4964" s="2" t="s">
        <v>1</v>
      </c>
      <c r="D4964" s="2" t="s">
        <v>2768</v>
      </c>
      <c r="E4964" s="2" t="s">
        <v>829</v>
      </c>
      <c r="F4964" s="2" t="s">
        <v>2735</v>
      </c>
      <c r="G4964" s="5">
        <v>-64</v>
      </c>
      <c r="H4964" s="5">
        <v>41.5</v>
      </c>
      <c r="I4964" s="5">
        <v>-2656</v>
      </c>
      <c r="J4964" s="5">
        <v>-130692.90000000004</v>
      </c>
      <c r="K4964" s="5" t="str" cm="1">
        <f t="array" ref="K4964">_xlfn.LET(_xlpm.d,UPPER(TRIM(CLEAN(SUBSTITUTE(F4964,CHAR(160),"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65" spans="2:11" x14ac:dyDescent="0.25">
      <c r="B4965" s="21">
        <v>46079</v>
      </c>
      <c r="C4965" s="2" t="s">
        <v>1</v>
      </c>
      <c r="D4965" s="2" t="s">
        <v>2769</v>
      </c>
      <c r="E4965" s="2" t="s">
        <v>1397</v>
      </c>
      <c r="F4965" s="2" t="s">
        <v>2735</v>
      </c>
      <c r="G4965" s="5">
        <v>-20</v>
      </c>
      <c r="H4965" s="5">
        <v>41.5</v>
      </c>
      <c r="I4965" s="5">
        <v>-830</v>
      </c>
      <c r="J4965" s="5">
        <v>-131522.90000000002</v>
      </c>
      <c r="K4965" s="5" t="str" cm="1">
        <f t="array" ref="K4965">_xlfn.LET(_xlpm.d,UPPER(TRIM(CLEAN(SUBSTITUTE(F4965,CHAR(160),"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66" spans="2:11" x14ac:dyDescent="0.25">
      <c r="B4966" s="21">
        <v>46080</v>
      </c>
      <c r="C4966" s="2" t="s">
        <v>1</v>
      </c>
      <c r="D4966" s="2" t="s">
        <v>1276</v>
      </c>
      <c r="E4966" s="2" t="s">
        <v>1130</v>
      </c>
      <c r="F4966" s="2" t="s">
        <v>2735</v>
      </c>
      <c r="G4966" s="5">
        <v>-58</v>
      </c>
      <c r="H4966" s="5">
        <v>41.5</v>
      </c>
      <c r="I4966" s="5">
        <v>-2407</v>
      </c>
      <c r="J4966" s="5">
        <v>-133929.90000000002</v>
      </c>
      <c r="K4966" s="5" t="str" cm="1">
        <f t="array" ref="K4966">_xlfn.LET(_xlpm.d,UPPER(TRIM(CLEAN(SUBSTITUTE(F4966,CHAR(160),"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67" spans="2:11" x14ac:dyDescent="0.25">
      <c r="B4967" s="21">
        <v>46080</v>
      </c>
      <c r="C4967" s="2" t="s">
        <v>1</v>
      </c>
      <c r="D4967" s="2" t="s">
        <v>598</v>
      </c>
      <c r="E4967" s="2" t="s">
        <v>24</v>
      </c>
      <c r="F4967" s="2" t="s">
        <v>2735</v>
      </c>
      <c r="G4967" s="5">
        <v>-15</v>
      </c>
      <c r="H4967" s="5">
        <v>41.5</v>
      </c>
      <c r="I4967" s="5">
        <v>-622.5</v>
      </c>
      <c r="J4967" s="5">
        <v>-134552.40000000002</v>
      </c>
      <c r="K4967" s="5" t="str" cm="1">
        <f t="array" ref="K4967">_xlfn.LET(_xlpm.d,UPPER(TRIM(CLEAN(SUBSTITUTE(F4967,CHAR(160),"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68" spans="2:11" x14ac:dyDescent="0.25">
      <c r="B4968" s="21">
        <v>46084</v>
      </c>
      <c r="C4968" s="2" t="s">
        <v>1</v>
      </c>
      <c r="D4968" s="2" t="s">
        <v>125</v>
      </c>
      <c r="E4968" s="2" t="s">
        <v>49</v>
      </c>
      <c r="F4968" s="2" t="s">
        <v>2735</v>
      </c>
      <c r="G4968" s="5">
        <v>-16</v>
      </c>
      <c r="H4968" s="5">
        <v>41.5</v>
      </c>
      <c r="I4968" s="5">
        <v>-664</v>
      </c>
      <c r="J4968" s="5">
        <v>-135216.40000000002</v>
      </c>
      <c r="K4968" s="5" t="str" cm="1">
        <f t="array" ref="K4968">_xlfn.LET(_xlpm.d,UPPER(TRIM(CLEAN(SUBSTITUTE(F4968,CHAR(160),"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69" spans="2:11" x14ac:dyDescent="0.25">
      <c r="B4969" s="21">
        <v>46084</v>
      </c>
      <c r="C4969" s="2" t="s">
        <v>1</v>
      </c>
      <c r="D4969" s="2" t="s">
        <v>42</v>
      </c>
      <c r="E4969" s="2" t="s">
        <v>29</v>
      </c>
      <c r="F4969" s="2" t="s">
        <v>2735</v>
      </c>
      <c r="G4969" s="5">
        <v>-1</v>
      </c>
      <c r="H4969" s="5">
        <v>41.5</v>
      </c>
      <c r="I4969" s="5">
        <v>-41.5</v>
      </c>
      <c r="J4969" s="5">
        <v>-135257.90000000002</v>
      </c>
      <c r="K4969" s="5" t="str" cm="1">
        <f t="array" ref="K4969">_xlfn.LET(_xlpm.d,UPPER(TRIM(CLEAN(SUBSTITUTE(F4969,CHAR(160),"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70" spans="2:11" x14ac:dyDescent="0.25">
      <c r="B4970" s="21">
        <v>46087</v>
      </c>
      <c r="C4970" s="2" t="s">
        <v>1</v>
      </c>
      <c r="D4970" s="2" t="s">
        <v>1283</v>
      </c>
      <c r="E4970" s="2" t="s">
        <v>143</v>
      </c>
      <c r="F4970" s="2" t="s">
        <v>2704</v>
      </c>
      <c r="G4970" s="5">
        <v>-8</v>
      </c>
      <c r="H4970" s="5">
        <v>38.799999999999997</v>
      </c>
      <c r="I4970" s="5">
        <v>-310.39999999999998</v>
      </c>
      <c r="J4970" s="5">
        <v>-135568.30000000002</v>
      </c>
      <c r="K4970" s="5" t="str" cm="1">
        <f t="array" ref="K4970">_xlfn.LET(_xlpm.d,UPPER(TRIM(CLEAN(SUBSTITUTE(F4970,CHAR(160),"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971" spans="2:11" x14ac:dyDescent="0.25">
      <c r="B4971" s="21">
        <v>46087</v>
      </c>
      <c r="C4971" s="2" t="s">
        <v>1</v>
      </c>
      <c r="D4971" s="2" t="s">
        <v>519</v>
      </c>
      <c r="E4971" s="2" t="s">
        <v>76</v>
      </c>
      <c r="F4971" s="2" t="s">
        <v>2735</v>
      </c>
      <c r="G4971" s="5">
        <v>-2</v>
      </c>
      <c r="H4971" s="5">
        <v>41.5</v>
      </c>
      <c r="I4971" s="5">
        <v>-83</v>
      </c>
      <c r="J4971" s="5">
        <v>-135651.30000000002</v>
      </c>
      <c r="K4971" s="5" t="str" cm="1">
        <f t="array" ref="K4971">_xlfn.LET(_xlpm.d,UPPER(TRIM(CLEAN(SUBSTITUTE(F4971,CHAR(160),"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72" spans="2:11" x14ac:dyDescent="0.25">
      <c r="B4972" s="21">
        <v>46087</v>
      </c>
      <c r="C4972" s="2" t="s">
        <v>1</v>
      </c>
      <c r="D4972" s="2" t="s">
        <v>2526</v>
      </c>
      <c r="E4972" s="2" t="s">
        <v>82</v>
      </c>
      <c r="F4972" s="2" t="s">
        <v>2735</v>
      </c>
      <c r="G4972" s="5">
        <v>-24</v>
      </c>
      <c r="H4972" s="5">
        <v>41.5</v>
      </c>
      <c r="I4972" s="5">
        <v>-996</v>
      </c>
      <c r="J4972" s="5">
        <v>-136647.30000000002</v>
      </c>
      <c r="K4972" s="5" t="str" cm="1">
        <f t="array" ref="K4972">_xlfn.LET(_xlpm.d,UPPER(TRIM(CLEAN(SUBSTITUTE(F4972,CHAR(160),"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73" spans="2:11" x14ac:dyDescent="0.25">
      <c r="B4973" s="21">
        <v>46091</v>
      </c>
      <c r="C4973" s="2" t="s">
        <v>1</v>
      </c>
      <c r="D4973" s="2" t="s">
        <v>1289</v>
      </c>
      <c r="E4973" s="2" t="s">
        <v>807</v>
      </c>
      <c r="F4973" s="2" t="s">
        <v>2733</v>
      </c>
      <c r="G4973" s="5">
        <v>-2</v>
      </c>
      <c r="H4973" s="5">
        <v>41.5</v>
      </c>
      <c r="I4973" s="5">
        <v>-83</v>
      </c>
      <c r="J4973" s="5">
        <v>-136730.30000000002</v>
      </c>
      <c r="K4973" s="5" t="str" cm="1">
        <f t="array" ref="K4973">_xlfn.LET(_xlpm.d,UPPER(TRIM(CLEAN(SUBSTITUTE(F4973,CHAR(160),"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74" spans="2:11" x14ac:dyDescent="0.25">
      <c r="B4974" s="21">
        <v>46091</v>
      </c>
      <c r="C4974" s="2" t="s">
        <v>1</v>
      </c>
      <c r="D4974" s="2" t="s">
        <v>126</v>
      </c>
      <c r="E4974" s="2" t="s">
        <v>49</v>
      </c>
      <c r="F4974" s="2" t="s">
        <v>2735</v>
      </c>
      <c r="G4974" s="5">
        <v>-1</v>
      </c>
      <c r="H4974" s="5">
        <v>41.5</v>
      </c>
      <c r="I4974" s="5">
        <v>-41.5</v>
      </c>
      <c r="J4974" s="5">
        <v>-136771.80000000002</v>
      </c>
      <c r="K4974" s="5" t="str" cm="1">
        <f t="array" ref="K4974">_xlfn.LET(_xlpm.d,UPPER(TRIM(CLEAN(SUBSTITUTE(F4974,CHAR(160),"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75" spans="2:11" x14ac:dyDescent="0.25">
      <c r="B4975" s="21">
        <v>46093</v>
      </c>
      <c r="C4975" s="2" t="s">
        <v>1</v>
      </c>
      <c r="D4975" s="2" t="s">
        <v>603</v>
      </c>
      <c r="E4975" s="2" t="s">
        <v>19</v>
      </c>
      <c r="F4975" s="2" t="s">
        <v>2735</v>
      </c>
      <c r="G4975" s="5">
        <v>-11</v>
      </c>
      <c r="H4975" s="5">
        <v>41.5</v>
      </c>
      <c r="I4975" s="5">
        <v>-456.5</v>
      </c>
      <c r="J4975" s="5">
        <v>-137228.30000000002</v>
      </c>
      <c r="K4975" s="5" t="str" cm="1">
        <f t="array" ref="K4975">_xlfn.LET(_xlpm.d,UPPER(TRIM(CLEAN(SUBSTITUTE(F4975,CHAR(160),"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76" spans="2:11" x14ac:dyDescent="0.25">
      <c r="B4976" s="21">
        <v>46094</v>
      </c>
      <c r="C4976" s="2" t="s">
        <v>1</v>
      </c>
      <c r="D4976" s="2" t="s">
        <v>1295</v>
      </c>
      <c r="E4976" s="2" t="s">
        <v>1130</v>
      </c>
      <c r="F4976" s="2" t="s">
        <v>2735</v>
      </c>
      <c r="G4976" s="5">
        <v>-15</v>
      </c>
      <c r="H4976" s="5">
        <v>41.5</v>
      </c>
      <c r="I4976" s="5">
        <v>-622.5</v>
      </c>
      <c r="J4976" s="5">
        <v>-137850.80000000002</v>
      </c>
      <c r="K4976" s="5" t="str" cm="1">
        <f t="array" ref="K4976">_xlfn.LET(_xlpm.d,UPPER(TRIM(CLEAN(SUBSTITUTE(F4976,CHAR(160),"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77" spans="2:11" x14ac:dyDescent="0.25">
      <c r="B4977" s="21">
        <v>46094</v>
      </c>
      <c r="C4977" s="2" t="s">
        <v>1</v>
      </c>
      <c r="D4977" s="2" t="s">
        <v>2770</v>
      </c>
      <c r="E4977" s="2" t="s">
        <v>82</v>
      </c>
      <c r="F4977" s="2" t="s">
        <v>2735</v>
      </c>
      <c r="G4977" s="5">
        <v>-26</v>
      </c>
      <c r="H4977" s="5">
        <v>41.5</v>
      </c>
      <c r="I4977" s="5">
        <v>-1079</v>
      </c>
      <c r="J4977" s="5">
        <v>-138929.80000000002</v>
      </c>
      <c r="K4977" s="5" t="str" cm="1">
        <f t="array" ref="K4977">_xlfn.LET(_xlpm.d,UPPER(TRIM(CLEAN(SUBSTITUTE(F4977,CHAR(160),"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78" spans="2:11" x14ac:dyDescent="0.25">
      <c r="B4978" s="21">
        <v>46098</v>
      </c>
      <c r="C4978" s="2" t="s">
        <v>1</v>
      </c>
      <c r="D4978" s="2" t="s">
        <v>2253</v>
      </c>
      <c r="E4978" s="2" t="s">
        <v>807</v>
      </c>
      <c r="F4978" s="2" t="s">
        <v>2733</v>
      </c>
      <c r="G4978" s="5">
        <v>-4</v>
      </c>
      <c r="H4978" s="5">
        <v>41.5</v>
      </c>
      <c r="I4978" s="5">
        <v>-166</v>
      </c>
      <c r="J4978" s="5">
        <v>-139095.80000000002</v>
      </c>
      <c r="K4978" s="5" t="str" cm="1">
        <f t="array" ref="K4978">_xlfn.LET(_xlpm.d,UPPER(TRIM(CLEAN(SUBSTITUTE(F4978,CHAR(160),"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79" spans="2:11" x14ac:dyDescent="0.25">
      <c r="B4979" s="21">
        <v>46098</v>
      </c>
      <c r="C4979" s="2" t="s">
        <v>1</v>
      </c>
      <c r="D4979" s="2" t="s">
        <v>44</v>
      </c>
      <c r="E4979" s="2" t="s">
        <v>27</v>
      </c>
      <c r="F4979" s="2" t="s">
        <v>2735</v>
      </c>
      <c r="G4979" s="5">
        <v>-3</v>
      </c>
      <c r="H4979" s="5">
        <v>41.5</v>
      </c>
      <c r="I4979" s="5">
        <v>-124.5</v>
      </c>
      <c r="J4979" s="5">
        <v>-139220.30000000002</v>
      </c>
      <c r="K4979" s="5" t="str" cm="1">
        <f t="array" ref="K4979">_xlfn.LET(_xlpm.d,UPPER(TRIM(CLEAN(SUBSTITUTE(F4979,CHAR(160),"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80" spans="2:11" x14ac:dyDescent="0.25">
      <c r="B4980" s="21">
        <v>46098</v>
      </c>
      <c r="C4980" s="2" t="s">
        <v>1</v>
      </c>
      <c r="D4980" s="2" t="s">
        <v>1300</v>
      </c>
      <c r="E4980" s="2" t="s">
        <v>72</v>
      </c>
      <c r="F4980" s="2" t="s">
        <v>2735</v>
      </c>
      <c r="G4980" s="5">
        <v>-3</v>
      </c>
      <c r="H4980" s="5">
        <v>41.5</v>
      </c>
      <c r="I4980" s="5">
        <v>-124.5</v>
      </c>
      <c r="J4980" s="5">
        <v>-139344.80000000002</v>
      </c>
      <c r="K4980" s="5" t="str" cm="1">
        <f t="array" ref="K4980">_xlfn.LET(_xlpm.d,UPPER(TRIM(CLEAN(SUBSTITUTE(F4980,CHAR(160),"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81" spans="2:11" x14ac:dyDescent="0.25">
      <c r="B4981" s="21">
        <v>46099</v>
      </c>
      <c r="C4981" s="2" t="s">
        <v>1</v>
      </c>
      <c r="D4981" s="2" t="s">
        <v>2260</v>
      </c>
      <c r="E4981" s="2" t="s">
        <v>926</v>
      </c>
      <c r="F4981" s="2" t="s">
        <v>2733</v>
      </c>
      <c r="G4981" s="5">
        <v>-19</v>
      </c>
      <c r="H4981" s="5">
        <v>41.5</v>
      </c>
      <c r="I4981" s="5">
        <v>-788.5</v>
      </c>
      <c r="J4981" s="5">
        <v>-140133.30000000002</v>
      </c>
      <c r="K4981" s="5" t="str" cm="1">
        <f t="array" ref="K4981">_xlfn.LET(_xlpm.d,UPPER(TRIM(CLEAN(SUBSTITUTE(F4981,CHAR(160),"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82" spans="2:11" x14ac:dyDescent="0.25">
      <c r="B4982" s="21">
        <v>46100</v>
      </c>
      <c r="C4982" s="2" t="s">
        <v>1</v>
      </c>
      <c r="D4982" s="2" t="s">
        <v>1302</v>
      </c>
      <c r="E4982" s="2" t="s">
        <v>829</v>
      </c>
      <c r="F4982" s="2" t="s">
        <v>2735</v>
      </c>
      <c r="G4982" s="5">
        <v>-50</v>
      </c>
      <c r="H4982" s="5">
        <v>41.5</v>
      </c>
      <c r="I4982" s="5">
        <v>-2075</v>
      </c>
      <c r="J4982" s="5">
        <v>-142208.30000000002</v>
      </c>
      <c r="K4982" s="5" t="str" cm="1">
        <f t="array" ref="K4982">_xlfn.LET(_xlpm.d,UPPER(TRIM(CLEAN(SUBSTITUTE(F4982,CHAR(160),"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83" spans="2:11" x14ac:dyDescent="0.25">
      <c r="B4983" s="21">
        <v>46101</v>
      </c>
      <c r="C4983" s="2" t="s">
        <v>1</v>
      </c>
      <c r="D4983" s="2" t="s">
        <v>1305</v>
      </c>
      <c r="E4983" s="2" t="s">
        <v>143</v>
      </c>
      <c r="F4983" s="2" t="s">
        <v>2704</v>
      </c>
      <c r="G4983" s="5">
        <v>-4</v>
      </c>
      <c r="H4983" s="5">
        <v>38.799999999999997</v>
      </c>
      <c r="I4983" s="5">
        <v>-155.19999999999999</v>
      </c>
      <c r="J4983" s="5">
        <v>-142363.50000000003</v>
      </c>
      <c r="K4983" s="5" t="str" cm="1">
        <f t="array" ref="K4983">_xlfn.LET(_xlpm.d,UPPER(TRIM(CLEAN(SUBSTITUTE(F4983,CHAR(160),"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4984" spans="2:11" x14ac:dyDescent="0.25">
      <c r="B4984" s="21">
        <v>46104</v>
      </c>
      <c r="C4984" s="2" t="s">
        <v>1</v>
      </c>
      <c r="D4984" s="2" t="s">
        <v>524</v>
      </c>
      <c r="E4984" s="2" t="s">
        <v>49</v>
      </c>
      <c r="F4984" s="2" t="s">
        <v>2737</v>
      </c>
      <c r="G4984" s="5">
        <v>-16</v>
      </c>
      <c r="H4984" s="5">
        <v>41.5</v>
      </c>
      <c r="I4984" s="5">
        <v>-664</v>
      </c>
      <c r="J4984" s="5">
        <v>-143027.50000000003</v>
      </c>
      <c r="K4984" s="5" t="str" cm="1">
        <f t="array" ref="K4984">_xlfn.LET(_xlpm.d,UPPER(TRIM(CLEAN(SUBSTITUTE(F4984,CHAR(160),"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85" spans="2:11" x14ac:dyDescent="0.25">
      <c r="B4985" s="21">
        <v>46104</v>
      </c>
      <c r="C4985" s="2" t="s">
        <v>1</v>
      </c>
      <c r="D4985" s="2" t="s">
        <v>114</v>
      </c>
      <c r="E4985" s="2" t="s">
        <v>19</v>
      </c>
      <c r="F4985" s="2" t="s">
        <v>2737</v>
      </c>
      <c r="G4985" s="5">
        <v>-7</v>
      </c>
      <c r="H4985" s="5">
        <v>41.5</v>
      </c>
      <c r="I4985" s="5">
        <v>-290.5</v>
      </c>
      <c r="J4985" s="5">
        <v>-143318.00000000003</v>
      </c>
      <c r="K4985" s="5" t="str" cm="1">
        <f t="array" ref="K4985">_xlfn.LET(_xlpm.d,UPPER(TRIM(CLEAN(SUBSTITUTE(F4985,CHAR(160),"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86" spans="2:11" x14ac:dyDescent="0.25">
      <c r="B4986" s="21">
        <v>46105</v>
      </c>
      <c r="C4986" s="2" t="s">
        <v>1</v>
      </c>
      <c r="D4986" s="2" t="s">
        <v>617</v>
      </c>
      <c r="E4986" s="2" t="s">
        <v>97</v>
      </c>
      <c r="F4986" s="2" t="s">
        <v>2737</v>
      </c>
      <c r="G4986" s="5">
        <v>-24</v>
      </c>
      <c r="H4986" s="5">
        <v>41.5</v>
      </c>
      <c r="I4986" s="5">
        <v>-996</v>
      </c>
      <c r="J4986" s="5">
        <v>-144314.00000000003</v>
      </c>
      <c r="K4986" s="5" t="str" cm="1">
        <f t="array" ref="K4986">_xlfn.LET(_xlpm.d,UPPER(TRIM(CLEAN(SUBSTITUTE(F4986,CHAR(160),"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87" spans="2:11" x14ac:dyDescent="0.25">
      <c r="B4987" s="21">
        <v>46106</v>
      </c>
      <c r="C4987" s="2" t="s">
        <v>1</v>
      </c>
      <c r="D4987" s="2" t="s">
        <v>1307</v>
      </c>
      <c r="E4987" s="2" t="s">
        <v>446</v>
      </c>
      <c r="F4987" s="2" t="s">
        <v>2737</v>
      </c>
      <c r="G4987" s="5">
        <v>-20</v>
      </c>
      <c r="H4987" s="5">
        <v>41.5</v>
      </c>
      <c r="I4987" s="5">
        <v>-830</v>
      </c>
      <c r="J4987" s="5">
        <v>-145144.00000000003</v>
      </c>
      <c r="K4987" s="5" t="str" cm="1">
        <f t="array" ref="K4987">_xlfn.LET(_xlpm.d,UPPER(TRIM(CLEAN(SUBSTITUTE(F4987,CHAR(160),"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88" spans="2:11" x14ac:dyDescent="0.25">
      <c r="B4988" s="21">
        <v>46107</v>
      </c>
      <c r="C4988" s="2" t="s">
        <v>1</v>
      </c>
      <c r="D4988" s="2" t="s">
        <v>605</v>
      </c>
      <c r="E4988" s="2" t="s">
        <v>68</v>
      </c>
      <c r="F4988" s="2" t="s">
        <v>2737</v>
      </c>
      <c r="G4988" s="5">
        <v>-13</v>
      </c>
      <c r="H4988" s="5">
        <v>41.5</v>
      </c>
      <c r="I4988" s="5">
        <v>-539.5</v>
      </c>
      <c r="J4988" s="5">
        <v>-145683.50000000003</v>
      </c>
      <c r="K4988" s="5" t="str" cm="1">
        <f t="array" ref="K4988">_xlfn.LET(_xlpm.d,UPPER(TRIM(CLEAN(SUBSTITUTE(F4988,CHAR(160),"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89" spans="2:11" x14ac:dyDescent="0.25">
      <c r="B4989" s="21">
        <v>46108</v>
      </c>
      <c r="C4989" s="2" t="s">
        <v>1</v>
      </c>
      <c r="D4989" s="2" t="s">
        <v>142</v>
      </c>
      <c r="E4989" s="2" t="s">
        <v>143</v>
      </c>
      <c r="F4989" s="2" t="s">
        <v>2733</v>
      </c>
      <c r="G4989" s="5">
        <v>-3</v>
      </c>
      <c r="H4989" s="5">
        <v>38.799999999999997</v>
      </c>
      <c r="I4989" s="5">
        <v>-116.4</v>
      </c>
      <c r="J4989" s="5">
        <v>-145799.90000000002</v>
      </c>
      <c r="K4989" s="5" t="str" cm="1">
        <f t="array" ref="K4989">_xlfn.LET(_xlpm.d,UPPER(TRIM(CLEAN(SUBSTITUTE(F4989,CHAR(160),"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90" spans="2:11" x14ac:dyDescent="0.25">
      <c r="B4990" s="21">
        <v>46108</v>
      </c>
      <c r="C4990" s="2" t="s">
        <v>1</v>
      </c>
      <c r="D4990" s="2" t="s">
        <v>2289</v>
      </c>
      <c r="E4990" s="2" t="s">
        <v>202</v>
      </c>
      <c r="F4990" s="2" t="s">
        <v>2737</v>
      </c>
      <c r="G4990" s="5">
        <v>-11</v>
      </c>
      <c r="H4990" s="5">
        <v>41.5</v>
      </c>
      <c r="I4990" s="5">
        <v>-456.5</v>
      </c>
      <c r="J4990" s="5">
        <v>-146256.40000000002</v>
      </c>
      <c r="K4990" s="5" t="str" cm="1">
        <f t="array" ref="K4990">_xlfn.LET(_xlpm.d,UPPER(TRIM(CLEAN(SUBSTITUTE(F4990,CHAR(160),"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91" spans="2:11" x14ac:dyDescent="0.25">
      <c r="B4991" s="21">
        <v>46108</v>
      </c>
      <c r="C4991" s="2" t="s">
        <v>1</v>
      </c>
      <c r="D4991" s="2" t="s">
        <v>2771</v>
      </c>
      <c r="E4991" s="2" t="s">
        <v>829</v>
      </c>
      <c r="F4991" s="2" t="s">
        <v>2737</v>
      </c>
      <c r="G4991" s="5">
        <v>-2</v>
      </c>
      <c r="H4991" s="5">
        <v>41.5</v>
      </c>
      <c r="I4991" s="5">
        <v>-83</v>
      </c>
      <c r="J4991" s="5">
        <v>-146339.40000000002</v>
      </c>
      <c r="K4991" s="5" t="str" cm="1">
        <f t="array" ref="K4991">_xlfn.LET(_xlpm.d,UPPER(TRIM(CLEAN(SUBSTITUTE(F4991,CHAR(160),"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92" spans="2:11" x14ac:dyDescent="0.25">
      <c r="B4992" s="21">
        <v>46108</v>
      </c>
      <c r="C4992" s="2" t="s">
        <v>1</v>
      </c>
      <c r="D4992" s="2" t="s">
        <v>2292</v>
      </c>
      <c r="E4992" s="2" t="s">
        <v>72</v>
      </c>
      <c r="F4992" s="2" t="s">
        <v>2737</v>
      </c>
      <c r="G4992" s="5">
        <v>-1</v>
      </c>
      <c r="H4992" s="5">
        <v>41.5</v>
      </c>
      <c r="I4992" s="5">
        <v>-41.5</v>
      </c>
      <c r="J4992" s="5">
        <v>-146380.90000000002</v>
      </c>
      <c r="K4992" s="5" t="str" cm="1">
        <f t="array" ref="K4992">_xlfn.LET(_xlpm.d,UPPER(TRIM(CLEAN(SUBSTITUTE(F4992,CHAR(160),"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93" spans="1:11" x14ac:dyDescent="0.25">
      <c r="B4993" s="21">
        <v>46112</v>
      </c>
      <c r="C4993" s="2" t="s">
        <v>1</v>
      </c>
      <c r="D4993" s="2" t="s">
        <v>2299</v>
      </c>
      <c r="E4993" s="2" t="s">
        <v>92</v>
      </c>
      <c r="F4993" s="2" t="s">
        <v>2737</v>
      </c>
      <c r="G4993" s="5">
        <v>-18</v>
      </c>
      <c r="H4993" s="5">
        <v>41.5</v>
      </c>
      <c r="I4993" s="5">
        <v>-747</v>
      </c>
      <c r="J4993" s="5">
        <v>-147127.90000000002</v>
      </c>
      <c r="K4993" s="5" t="str" cm="1">
        <f t="array" ref="K4993">_xlfn.LET(_xlpm.d,UPPER(TRIM(CLEAN(SUBSTITUTE(F4993,CHAR(160),"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94" spans="1:11" x14ac:dyDescent="0.25">
      <c r="B4994" s="21">
        <v>46112</v>
      </c>
      <c r="C4994" s="2" t="s">
        <v>1</v>
      </c>
      <c r="D4994" s="2" t="s">
        <v>734</v>
      </c>
      <c r="E4994" s="2" t="s">
        <v>32</v>
      </c>
      <c r="F4994" s="2" t="s">
        <v>2737</v>
      </c>
      <c r="G4994" s="5">
        <v>-2</v>
      </c>
      <c r="H4994" s="5">
        <v>41.5</v>
      </c>
      <c r="I4994" s="5">
        <v>-83</v>
      </c>
      <c r="J4994" s="5">
        <v>-147210.90000000002</v>
      </c>
      <c r="K4994" s="5" t="str" cm="1">
        <f t="array" ref="K4994">_xlfn.LET(_xlpm.d,UPPER(TRIM(CLEAN(SUBSTITUTE(F4994,CHAR(160),"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95" spans="1:11" x14ac:dyDescent="0.25">
      <c r="A4995" s="11" t="s">
        <v>2772</v>
      </c>
      <c r="G4995" s="6">
        <v>-3569</v>
      </c>
      <c r="I4995" s="7">
        <f>I4702+I4703+I4704+I4705+I4706+I4707+I4708+I4709+I4710+I4711+I4712+I4713+I4714+I4715+I4716+I4717+I4718+I4719+I4720+I4721+I4722+I4723+I4724+I4725+I4726+I4727+I4728+I4729+I4730+I4731+I4732+I4733+I4734+I4735+I4736+I4737+I4738+I4739+I4740+I4741+I4742+I4743+I4744+I4745+I4746+I4747+I4748+I4749+I4750+I4751+I4752+I4753+I4754+I4755+I4756+I4757+I4758+I4759+I4760+I4761+I4762+I4763+I4764+I4765+I4766+I4767+I4768+I4769+I4770+I4771+I4772+I4773+I4774+I4775+I4776+I4777+I4778+I4779+I4780+I4781+I4782+I4783+I4784+I4785+I4786+I4787+I4788+I4789+I4790+I4791+I4792+I4793+I4794+I4795+I4796+I4797+I4798+I4799+I4800+I4801+I4802+I4803+I4804+I4805+I4806+I4807+I4808+I4809+I4810+I4811+I4812+I4813+I4814+I4815+I4816+I4817+I4818+I4819+I4820+I4821+I4822+I4823+I4824+I4825+I4826+I4827+I4828+I4829+I4830+I4831+I4832+I4833+I4834+I4835+I4836+I4837+I4838+I4839+I4840+I4841+I4842+I4843+I4844+I4845+I4846+I4847+I4848+I4849+I4850+I4851+I4852+I4853+I4854+I4855+I4856+I4857+I4858+I4859+I4860+I4861+I4862+I4863+I4864+I4865+I4866+I4867+I4868+I4869+I4870+I4871+I4872+I4873+I4874+I4875+I4876+I4877+I4878+I4879+I4880+I4881+I4882+I4883+I4884+I4885+I4886+I4887+I4888+I4889+I4890+I4891+I4892+I4893+I4894+I4895+I4896+I4897+I4898+I4899+I4900+I4901+I4902+I4903+I4904+I4905+I4906+I4907+I4908+I4909+I4910+I4911+I4912+I4913+I4914+I4915+I4916+I4917+I4918+I4919+I4920+I4921+I4922+I4923+I4924+I4925+I4926+I4927+I4928+I4929+I4930+I4931+I4932+I4933+I4934+I4935+I4936+I4937+I4938+I4939+I4940+I4941+I4942+I4943+I4944+I4945+I4946+I4947+I4948+I4949+I4950+I4951+I4952+I4953+I4954+I4955+I4956+I4957+I4958+I4959+I4960+I4961+I4962+I4963+I4964+I4965+I4966+I4967+I4968+I4969+I4970+I4971+I4972+I4973+I4974+I4975+I4976+I4977+I4978+I4979+I4980+I4981+I4982+I4983+I4984+I4985+I4986+I4987+I4988+I4989+I4990+I4991+I4992+I4993+I4994</f>
        <v>-147210.90000000002</v>
      </c>
      <c r="K4995" s="5" t="str" cm="1">
        <f t="array" ref="K4995">_xlfn.LET(_xlpm.d,UPPER(TRIM(CLEAN(SUBSTITUTE(F4995,CHAR(160),"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996" spans="1:11" x14ac:dyDescent="0.25">
      <c r="A4996" s="10" t="s">
        <v>2773</v>
      </c>
      <c r="K4996" s="5" t="str" cm="1">
        <f t="array" ref="K4996">_xlfn.LET(_xlpm.d,UPPER(TRIM(CLEAN(SUBSTITUTE(F4996,CHAR(160),"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4997" spans="1:11" x14ac:dyDescent="0.25">
      <c r="B4997" s="21">
        <v>45660</v>
      </c>
      <c r="C4997" s="2" t="s">
        <v>1</v>
      </c>
      <c r="D4997" s="2" t="s">
        <v>146</v>
      </c>
      <c r="E4997" s="2" t="s">
        <v>143</v>
      </c>
      <c r="F4997" s="2" t="s">
        <v>2774</v>
      </c>
      <c r="G4997" s="5">
        <v>-15</v>
      </c>
      <c r="H4997" s="5">
        <v>38.799999999999997</v>
      </c>
      <c r="I4997" s="5">
        <v>-582</v>
      </c>
      <c r="J4997" s="5">
        <v>-582</v>
      </c>
      <c r="K4997" s="5" t="str" cm="1">
        <f t="array" ref="K4997">_xlfn.LET(_xlpm.d,UPPER(TRIM(CLEAN(SUBSTITUTE(F4997,CHAR(160),"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98" spans="1:11" x14ac:dyDescent="0.25">
      <c r="B4998" s="21">
        <v>45664</v>
      </c>
      <c r="C4998" s="2" t="s">
        <v>1</v>
      </c>
      <c r="D4998" s="2" t="s">
        <v>1414</v>
      </c>
      <c r="E4998" s="2" t="s">
        <v>1130</v>
      </c>
      <c r="F4998" s="2" t="s">
        <v>2775</v>
      </c>
      <c r="G4998" s="5">
        <v>-24</v>
      </c>
      <c r="H4998" s="5">
        <v>41.5</v>
      </c>
      <c r="I4998" s="5">
        <v>-996</v>
      </c>
      <c r="J4998" s="5">
        <v>-1578</v>
      </c>
      <c r="K4998" s="5" t="str" cm="1">
        <f t="array" ref="K4998">_xlfn.LET(_xlpm.d,UPPER(TRIM(CLEAN(SUBSTITUTE(F4998,CHAR(160),"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4999" spans="1:11" x14ac:dyDescent="0.25">
      <c r="B4999" s="21">
        <v>45666</v>
      </c>
      <c r="C4999" s="2" t="s">
        <v>1</v>
      </c>
      <c r="D4999" s="2" t="s">
        <v>1421</v>
      </c>
      <c r="E4999" s="2" t="s">
        <v>99</v>
      </c>
      <c r="F4999" s="2" t="s">
        <v>2775</v>
      </c>
      <c r="G4999" s="5">
        <v>-5</v>
      </c>
      <c r="H4999" s="5">
        <v>41.5</v>
      </c>
      <c r="I4999" s="5">
        <v>-207.5</v>
      </c>
      <c r="J4999" s="5">
        <v>-1785.5</v>
      </c>
      <c r="K4999" s="5" t="str" cm="1">
        <f t="array" ref="K4999">_xlfn.LET(_xlpm.d,UPPER(TRIM(CLEAN(SUBSTITUTE(F4999,CHAR(160),"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00" spans="1:11" x14ac:dyDescent="0.25">
      <c r="B5000" s="21">
        <v>45667</v>
      </c>
      <c r="C5000" s="2" t="s">
        <v>1</v>
      </c>
      <c r="D5000" s="2" t="s">
        <v>1427</v>
      </c>
      <c r="E5000" s="2" t="s">
        <v>163</v>
      </c>
      <c r="F5000" s="2" t="s">
        <v>2775</v>
      </c>
      <c r="G5000" s="5">
        <v>-3</v>
      </c>
      <c r="H5000" s="5">
        <v>41.5</v>
      </c>
      <c r="I5000" s="5">
        <v>-124.5</v>
      </c>
      <c r="J5000" s="5">
        <v>-1910</v>
      </c>
      <c r="K5000" s="5" t="str" cm="1">
        <f t="array" ref="K5000">_xlfn.LET(_xlpm.d,UPPER(TRIM(CLEAN(SUBSTITUTE(F5000,CHAR(160),"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01" spans="1:11" x14ac:dyDescent="0.25">
      <c r="B5001" s="21">
        <v>45667</v>
      </c>
      <c r="C5001" s="2" t="s">
        <v>1</v>
      </c>
      <c r="D5001" s="2" t="s">
        <v>1431</v>
      </c>
      <c r="E5001" s="2" t="s">
        <v>82</v>
      </c>
      <c r="F5001" s="2" t="s">
        <v>2775</v>
      </c>
      <c r="G5001" s="5">
        <v>-2</v>
      </c>
      <c r="H5001" s="5">
        <v>41.5</v>
      </c>
      <c r="I5001" s="5">
        <v>-83</v>
      </c>
      <c r="J5001" s="5">
        <v>-1993</v>
      </c>
      <c r="K5001" s="5" t="str" cm="1">
        <f t="array" ref="K5001">_xlfn.LET(_xlpm.d,UPPER(TRIM(CLEAN(SUBSTITUTE(F5001,CHAR(160),"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02" spans="1:11" x14ac:dyDescent="0.25">
      <c r="B5002" s="21">
        <v>45672</v>
      </c>
      <c r="C5002" s="2" t="s">
        <v>1</v>
      </c>
      <c r="D5002" s="2" t="s">
        <v>1439</v>
      </c>
      <c r="E5002" s="2" t="s">
        <v>97</v>
      </c>
      <c r="F5002" s="2" t="s">
        <v>2775</v>
      </c>
      <c r="G5002" s="5">
        <v>-9</v>
      </c>
      <c r="H5002" s="5">
        <v>41.5</v>
      </c>
      <c r="I5002" s="5">
        <v>-373.5</v>
      </c>
      <c r="J5002" s="5">
        <v>-2366.5</v>
      </c>
      <c r="K5002" s="5" t="str" cm="1">
        <f t="array" ref="K5002">_xlfn.LET(_xlpm.d,UPPER(TRIM(CLEAN(SUBSTITUTE(F5002,CHAR(160),"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03" spans="1:11" x14ac:dyDescent="0.25">
      <c r="B5003" s="21">
        <v>45680</v>
      </c>
      <c r="C5003" s="2" t="s">
        <v>1</v>
      </c>
      <c r="D5003" s="2" t="s">
        <v>1466</v>
      </c>
      <c r="E5003" s="2" t="s">
        <v>99</v>
      </c>
      <c r="F5003" s="2" t="s">
        <v>2775</v>
      </c>
      <c r="G5003" s="5">
        <v>-8</v>
      </c>
      <c r="H5003" s="5">
        <v>41.5</v>
      </c>
      <c r="I5003" s="5">
        <v>-332</v>
      </c>
      <c r="J5003" s="5">
        <v>-2698.5</v>
      </c>
      <c r="K5003" s="5" t="str" cm="1">
        <f t="array" ref="K5003">_xlfn.LET(_xlpm.d,UPPER(TRIM(CLEAN(SUBSTITUTE(F5003,CHAR(160),"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04" spans="1:11" x14ac:dyDescent="0.25">
      <c r="B5004" s="21">
        <v>45680</v>
      </c>
      <c r="C5004" s="2" t="s">
        <v>1</v>
      </c>
      <c r="D5004" s="2" t="s">
        <v>786</v>
      </c>
      <c r="E5004" s="2" t="s">
        <v>141</v>
      </c>
      <c r="F5004" s="2" t="s">
        <v>2775</v>
      </c>
      <c r="G5004" s="5">
        <v>-6</v>
      </c>
      <c r="H5004" s="5">
        <v>41.5</v>
      </c>
      <c r="I5004" s="5">
        <v>-249</v>
      </c>
      <c r="J5004" s="5">
        <v>-2947.5</v>
      </c>
      <c r="K5004" s="5" t="str" cm="1">
        <f t="array" ref="K5004">_xlfn.LET(_xlpm.d,UPPER(TRIM(CLEAN(SUBSTITUTE(F5004,CHAR(160),"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05" spans="1:11" x14ac:dyDescent="0.25">
      <c r="B5005" s="21">
        <v>45687</v>
      </c>
      <c r="C5005" s="2" t="s">
        <v>1</v>
      </c>
      <c r="D5005" s="2" t="s">
        <v>1497</v>
      </c>
      <c r="E5005" s="2" t="s">
        <v>19</v>
      </c>
      <c r="F5005" s="2" t="s">
        <v>2775</v>
      </c>
      <c r="G5005" s="5">
        <v>-14</v>
      </c>
      <c r="H5005" s="5">
        <v>41.5</v>
      </c>
      <c r="I5005" s="5">
        <v>-581</v>
      </c>
      <c r="J5005" s="5">
        <v>-3528.5</v>
      </c>
      <c r="K5005" s="5" t="str" cm="1">
        <f t="array" ref="K5005">_xlfn.LET(_xlpm.d,UPPER(TRIM(CLEAN(SUBSTITUTE(F5005,CHAR(160),"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06" spans="1:11" x14ac:dyDescent="0.25">
      <c r="B5006" s="21">
        <v>45695</v>
      </c>
      <c r="C5006" s="2" t="s">
        <v>1</v>
      </c>
      <c r="D5006" s="2" t="s">
        <v>1374</v>
      </c>
      <c r="E5006" s="2" t="s">
        <v>62</v>
      </c>
      <c r="F5006" s="2" t="s">
        <v>2775</v>
      </c>
      <c r="G5006" s="5">
        <v>-11</v>
      </c>
      <c r="H5006" s="5">
        <v>41.5</v>
      </c>
      <c r="I5006" s="5">
        <v>-456.5</v>
      </c>
      <c r="J5006" s="5">
        <v>-3985</v>
      </c>
      <c r="K5006" s="5" t="str" cm="1">
        <f t="array" ref="K5006">_xlfn.LET(_xlpm.d,UPPER(TRIM(CLEAN(SUBSTITUTE(F5006,CHAR(160),"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07" spans="1:11" x14ac:dyDescent="0.25">
      <c r="B5007" s="21">
        <v>45708</v>
      </c>
      <c r="C5007" s="2" t="s">
        <v>1</v>
      </c>
      <c r="D5007" s="2" t="s">
        <v>1552</v>
      </c>
      <c r="E5007" s="2" t="s">
        <v>19</v>
      </c>
      <c r="F5007" s="2" t="s">
        <v>2775</v>
      </c>
      <c r="G5007" s="5">
        <v>-9</v>
      </c>
      <c r="H5007" s="5">
        <v>41.5</v>
      </c>
      <c r="I5007" s="5">
        <v>-373.5</v>
      </c>
      <c r="J5007" s="5">
        <v>-4358.5</v>
      </c>
      <c r="K5007" s="5" t="str" cm="1">
        <f t="array" ref="K5007">_xlfn.LET(_xlpm.d,UPPER(TRIM(CLEAN(SUBSTITUTE(F5007,CHAR(160),"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08" spans="1:11" x14ac:dyDescent="0.25">
      <c r="B5008" s="21">
        <v>45708</v>
      </c>
      <c r="C5008" s="2" t="s">
        <v>1</v>
      </c>
      <c r="D5008" s="2" t="s">
        <v>614</v>
      </c>
      <c r="E5008" s="2" t="s">
        <v>14</v>
      </c>
      <c r="F5008" s="2" t="s">
        <v>2775</v>
      </c>
      <c r="G5008" s="5">
        <v>-14</v>
      </c>
      <c r="H5008" s="5">
        <v>41.5</v>
      </c>
      <c r="I5008" s="5">
        <v>-581</v>
      </c>
      <c r="J5008" s="5">
        <v>-4939.5</v>
      </c>
      <c r="K5008" s="5" t="str" cm="1">
        <f t="array" ref="K5008">_xlfn.LET(_xlpm.d,UPPER(TRIM(CLEAN(SUBSTITUTE(F5008,CHAR(160),"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09" spans="2:11" x14ac:dyDescent="0.25">
      <c r="B5009" s="21">
        <v>45722</v>
      </c>
      <c r="C5009" s="2" t="s">
        <v>1</v>
      </c>
      <c r="D5009" s="2" t="s">
        <v>354</v>
      </c>
      <c r="E5009" s="2" t="s">
        <v>99</v>
      </c>
      <c r="F5009" s="2" t="s">
        <v>2775</v>
      </c>
      <c r="G5009" s="5">
        <v>-8</v>
      </c>
      <c r="H5009" s="5">
        <v>41.5</v>
      </c>
      <c r="I5009" s="5">
        <v>-332</v>
      </c>
      <c r="J5009" s="5">
        <v>-5271.5</v>
      </c>
      <c r="K5009" s="5" t="str" cm="1">
        <f t="array" ref="K5009">_xlfn.LET(_xlpm.d,UPPER(TRIM(CLEAN(SUBSTITUTE(F5009,CHAR(160),"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10" spans="2:11" x14ac:dyDescent="0.25">
      <c r="B5010" s="21">
        <v>45722</v>
      </c>
      <c r="C5010" s="2" t="s">
        <v>1</v>
      </c>
      <c r="D5010" s="2" t="s">
        <v>1581</v>
      </c>
      <c r="E5010" s="2" t="s">
        <v>465</v>
      </c>
      <c r="F5010" s="2" t="s">
        <v>2775</v>
      </c>
      <c r="G5010" s="5">
        <v>-11</v>
      </c>
      <c r="H5010" s="5">
        <v>41.5</v>
      </c>
      <c r="I5010" s="5">
        <v>-456.5</v>
      </c>
      <c r="J5010" s="5">
        <v>-5728</v>
      </c>
      <c r="K5010" s="5" t="str" cm="1">
        <f t="array" ref="K5010">_xlfn.LET(_xlpm.d,UPPER(TRIM(CLEAN(SUBSTITUTE(F5010,CHAR(160),"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11" spans="2:11" x14ac:dyDescent="0.25">
      <c r="B5011" s="21">
        <v>45722</v>
      </c>
      <c r="C5011" s="2" t="s">
        <v>1</v>
      </c>
      <c r="D5011" s="2" t="s">
        <v>907</v>
      </c>
      <c r="E5011" s="2" t="s">
        <v>82</v>
      </c>
      <c r="F5011" s="2" t="s">
        <v>2775</v>
      </c>
      <c r="G5011" s="5">
        <v>-1</v>
      </c>
      <c r="H5011" s="5">
        <v>41.5</v>
      </c>
      <c r="I5011" s="5">
        <v>-41.5</v>
      </c>
      <c r="J5011" s="5">
        <v>-5769.5</v>
      </c>
      <c r="K5011" s="5" t="str" cm="1">
        <f t="array" ref="K5011">_xlfn.LET(_xlpm.d,UPPER(TRIM(CLEAN(SUBSTITUTE(F5011,CHAR(160),"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12" spans="2:11" x14ac:dyDescent="0.25">
      <c r="B5012" s="21">
        <v>45722</v>
      </c>
      <c r="C5012" s="2" t="s">
        <v>1</v>
      </c>
      <c r="D5012" s="2" t="s">
        <v>1585</v>
      </c>
      <c r="E5012" s="2" t="s">
        <v>9</v>
      </c>
      <c r="F5012" s="2" t="s">
        <v>2775</v>
      </c>
      <c r="G5012" s="5">
        <v>-4</v>
      </c>
      <c r="H5012" s="5">
        <v>41.5</v>
      </c>
      <c r="I5012" s="5">
        <v>-166</v>
      </c>
      <c r="J5012" s="5">
        <v>-5935.5</v>
      </c>
      <c r="K5012" s="5" t="str" cm="1">
        <f t="array" ref="K5012">_xlfn.LET(_xlpm.d,UPPER(TRIM(CLEAN(SUBSTITUTE(F5012,CHAR(160),"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13" spans="2:11" x14ac:dyDescent="0.25">
      <c r="B5013" s="21">
        <v>45723</v>
      </c>
      <c r="C5013" s="2" t="s">
        <v>1</v>
      </c>
      <c r="D5013" s="2" t="s">
        <v>355</v>
      </c>
      <c r="E5013" s="2" t="s">
        <v>24</v>
      </c>
      <c r="F5013" s="2" t="s">
        <v>2775</v>
      </c>
      <c r="G5013" s="5">
        <v>-9</v>
      </c>
      <c r="H5013" s="5">
        <v>41.5</v>
      </c>
      <c r="I5013" s="5">
        <v>-373.5</v>
      </c>
      <c r="J5013" s="5">
        <v>-6309</v>
      </c>
      <c r="K5013" s="5" t="str" cm="1">
        <f t="array" ref="K5013">_xlfn.LET(_xlpm.d,UPPER(TRIM(CLEAN(SUBSTITUTE(F5013,CHAR(160),"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14" spans="2:11" x14ac:dyDescent="0.25">
      <c r="B5014" s="21">
        <v>45723</v>
      </c>
      <c r="C5014" s="2" t="s">
        <v>1</v>
      </c>
      <c r="D5014" s="2" t="s">
        <v>908</v>
      </c>
      <c r="E5014" s="2" t="s">
        <v>143</v>
      </c>
      <c r="F5014" s="2" t="s">
        <v>2773</v>
      </c>
      <c r="G5014" s="5">
        <v>-2</v>
      </c>
      <c r="H5014" s="5">
        <v>19.989999999999998</v>
      </c>
      <c r="I5014" s="5">
        <v>-39.979999999999997</v>
      </c>
      <c r="J5014" s="5">
        <v>-6348.98</v>
      </c>
      <c r="K5014" s="5" t="str" cm="1">
        <f t="array" ref="K5014">_xlfn.LET(_xlpm.d,UPPER(TRIM(CLEAN(SUBSTITUTE(F5014,CHAR(160),"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15" spans="2:11" x14ac:dyDescent="0.25">
      <c r="B5015" s="21">
        <v>45728</v>
      </c>
      <c r="C5015" s="2" t="s">
        <v>1</v>
      </c>
      <c r="D5015" s="2" t="s">
        <v>914</v>
      </c>
      <c r="E5015" s="2" t="s">
        <v>202</v>
      </c>
      <c r="F5015" s="2" t="s">
        <v>2775</v>
      </c>
      <c r="G5015" s="5">
        <v>-4</v>
      </c>
      <c r="H5015" s="5">
        <v>41.5</v>
      </c>
      <c r="I5015" s="5">
        <v>-166</v>
      </c>
      <c r="J5015" s="5">
        <v>-6514.98</v>
      </c>
      <c r="K5015" s="5" t="str" cm="1">
        <f t="array" ref="K5015">_xlfn.LET(_xlpm.d,UPPER(TRIM(CLEAN(SUBSTITUTE(F5015,CHAR(160),"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16" spans="2:11" x14ac:dyDescent="0.25">
      <c r="B5016" s="21">
        <v>45729</v>
      </c>
      <c r="C5016" s="2" t="s">
        <v>1</v>
      </c>
      <c r="D5016" s="2" t="s">
        <v>364</v>
      </c>
      <c r="E5016" s="2" t="s">
        <v>19</v>
      </c>
      <c r="F5016" s="2" t="s">
        <v>2775</v>
      </c>
      <c r="G5016" s="5">
        <v>-12</v>
      </c>
      <c r="H5016" s="5">
        <v>41.5</v>
      </c>
      <c r="I5016" s="5">
        <v>-498</v>
      </c>
      <c r="J5016" s="5">
        <v>-7012.98</v>
      </c>
      <c r="K5016" s="5" t="str" cm="1">
        <f t="array" ref="K5016">_xlfn.LET(_xlpm.d,UPPER(TRIM(CLEAN(SUBSTITUTE(F5016,CHAR(160),"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17" spans="2:11" x14ac:dyDescent="0.25">
      <c r="B5017" s="21">
        <v>45730</v>
      </c>
      <c r="C5017" s="2" t="s">
        <v>1</v>
      </c>
      <c r="D5017" s="2" t="s">
        <v>1596</v>
      </c>
      <c r="E5017" s="2" t="s">
        <v>24</v>
      </c>
      <c r="F5017" s="2" t="s">
        <v>2775</v>
      </c>
      <c r="G5017" s="5">
        <v>-13</v>
      </c>
      <c r="H5017" s="5">
        <v>41.5</v>
      </c>
      <c r="I5017" s="5">
        <v>-539.5</v>
      </c>
      <c r="J5017" s="5">
        <v>-7552.48</v>
      </c>
      <c r="K5017" s="5" t="str" cm="1">
        <f t="array" ref="K5017">_xlfn.LET(_xlpm.d,UPPER(TRIM(CLEAN(SUBSTITUTE(F5017,CHAR(160),"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18" spans="2:11" x14ac:dyDescent="0.25">
      <c r="B5018" s="21">
        <v>45730</v>
      </c>
      <c r="C5018" s="2" t="s">
        <v>1</v>
      </c>
      <c r="D5018" s="2" t="s">
        <v>365</v>
      </c>
      <c r="E5018" s="2" t="s">
        <v>68</v>
      </c>
      <c r="F5018" s="2" t="s">
        <v>2775</v>
      </c>
      <c r="G5018" s="5">
        <v>-3</v>
      </c>
      <c r="H5018" s="5">
        <v>41.5</v>
      </c>
      <c r="I5018" s="5">
        <v>-124.5</v>
      </c>
      <c r="J5018" s="5">
        <v>-7676.98</v>
      </c>
      <c r="K5018" s="5" t="str" cm="1">
        <f t="array" ref="K5018">_xlfn.LET(_xlpm.d,UPPER(TRIM(CLEAN(SUBSTITUTE(F5018,CHAR(160),"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19" spans="2:11" x14ac:dyDescent="0.25">
      <c r="B5019" s="21">
        <v>45743</v>
      </c>
      <c r="C5019" s="2" t="s">
        <v>1</v>
      </c>
      <c r="D5019" s="2" t="s">
        <v>375</v>
      </c>
      <c r="E5019" s="2" t="s">
        <v>19</v>
      </c>
      <c r="F5019" s="2" t="s">
        <v>2775</v>
      </c>
      <c r="G5019" s="5">
        <v>-10</v>
      </c>
      <c r="H5019" s="5">
        <v>41.5</v>
      </c>
      <c r="I5019" s="5">
        <v>-415</v>
      </c>
      <c r="J5019" s="5">
        <v>-8091.98</v>
      </c>
      <c r="K5019" s="5" t="str" cm="1">
        <f t="array" ref="K5019">_xlfn.LET(_xlpm.d,UPPER(TRIM(CLEAN(SUBSTITUTE(F5019,CHAR(160),"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20" spans="2:11" x14ac:dyDescent="0.25">
      <c r="B5020" s="21">
        <v>45744</v>
      </c>
      <c r="C5020" s="2" t="s">
        <v>1</v>
      </c>
      <c r="D5020" s="2" t="s">
        <v>376</v>
      </c>
      <c r="E5020" s="2" t="s">
        <v>76</v>
      </c>
      <c r="F5020" s="2" t="s">
        <v>2775</v>
      </c>
      <c r="G5020" s="5">
        <v>-14</v>
      </c>
      <c r="H5020" s="5">
        <v>41.5</v>
      </c>
      <c r="I5020" s="5">
        <v>-581</v>
      </c>
      <c r="J5020" s="5">
        <v>-8672.98</v>
      </c>
      <c r="K5020" s="5" t="str" cm="1">
        <f t="array" ref="K5020">_xlfn.LET(_xlpm.d,UPPER(TRIM(CLEAN(SUBSTITUTE(F5020,CHAR(160),"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21" spans="2:11" x14ac:dyDescent="0.25">
      <c r="B5021" s="21">
        <v>45744</v>
      </c>
      <c r="C5021" s="2" t="s">
        <v>1</v>
      </c>
      <c r="D5021" s="2" t="s">
        <v>933</v>
      </c>
      <c r="E5021" s="2" t="s">
        <v>143</v>
      </c>
      <c r="F5021" s="2" t="s">
        <v>2773</v>
      </c>
      <c r="G5021" s="5">
        <v>-3</v>
      </c>
      <c r="H5021" s="5">
        <v>38.799999999999997</v>
      </c>
      <c r="I5021" s="5">
        <v>-116.4</v>
      </c>
      <c r="J5021" s="5">
        <v>-8789.3799999999992</v>
      </c>
      <c r="K5021" s="5" t="str" cm="1">
        <f t="array" ref="K5021">_xlfn.LET(_xlpm.d,UPPER(TRIM(CLEAN(SUBSTITUTE(F5021,CHAR(160),"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22" spans="2:11" x14ac:dyDescent="0.25">
      <c r="B5022" s="21">
        <v>45750</v>
      </c>
      <c r="C5022" s="2" t="s">
        <v>1</v>
      </c>
      <c r="D5022" s="2" t="s">
        <v>380</v>
      </c>
      <c r="E5022" s="2" t="s">
        <v>99</v>
      </c>
      <c r="F5022" s="2" t="s">
        <v>2775</v>
      </c>
      <c r="G5022" s="5">
        <v>-6</v>
      </c>
      <c r="H5022" s="5">
        <v>41.5</v>
      </c>
      <c r="I5022" s="5">
        <v>-249</v>
      </c>
      <c r="J5022" s="5">
        <v>-9038.3799999999992</v>
      </c>
      <c r="K5022" s="5" t="str" cm="1">
        <f t="array" ref="K5022">_xlfn.LET(_xlpm.d,UPPER(TRIM(CLEAN(SUBSTITUTE(F5022,CHAR(160),"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23" spans="2:11" x14ac:dyDescent="0.25">
      <c r="B5023" s="21">
        <v>45750</v>
      </c>
      <c r="C5023" s="2" t="s">
        <v>1</v>
      </c>
      <c r="D5023" s="2" t="s">
        <v>381</v>
      </c>
      <c r="E5023" s="2" t="s">
        <v>141</v>
      </c>
      <c r="F5023" s="2" t="s">
        <v>2775</v>
      </c>
      <c r="G5023" s="5">
        <v>-1</v>
      </c>
      <c r="H5023" s="5">
        <v>41.5</v>
      </c>
      <c r="I5023" s="5">
        <v>-41.5</v>
      </c>
      <c r="J5023" s="5">
        <v>-9079.8799999999992</v>
      </c>
      <c r="K5023" s="5" t="str" cm="1">
        <f t="array" ref="K5023">_xlfn.LET(_xlpm.d,UPPER(TRIM(CLEAN(SUBSTITUTE(F5023,CHAR(160),"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24" spans="2:11" x14ac:dyDescent="0.25">
      <c r="B5024" s="21">
        <v>45750</v>
      </c>
      <c r="C5024" s="2" t="s">
        <v>1</v>
      </c>
      <c r="D5024" s="2" t="s">
        <v>1330</v>
      </c>
      <c r="E5024" s="2" t="s">
        <v>163</v>
      </c>
      <c r="F5024" s="2" t="s">
        <v>2775</v>
      </c>
      <c r="G5024" s="5">
        <v>-5</v>
      </c>
      <c r="H5024" s="5">
        <v>41.5</v>
      </c>
      <c r="I5024" s="5">
        <v>-207.5</v>
      </c>
      <c r="J5024" s="5">
        <v>-9287.3799999999992</v>
      </c>
      <c r="K5024" s="5" t="str" cm="1">
        <f t="array" ref="K5024">_xlfn.LET(_xlpm.d,UPPER(TRIM(CLEAN(SUBSTITUTE(F5024,CHAR(160),"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25" spans="2:11" x14ac:dyDescent="0.25">
      <c r="B5025" s="21">
        <v>45751</v>
      </c>
      <c r="C5025" s="2" t="s">
        <v>1</v>
      </c>
      <c r="D5025" s="2" t="s">
        <v>1642</v>
      </c>
      <c r="E5025" s="2" t="s">
        <v>403</v>
      </c>
      <c r="F5025" s="2" t="s">
        <v>2775</v>
      </c>
      <c r="G5025" s="5">
        <v>-5</v>
      </c>
      <c r="H5025" s="5">
        <v>41.5</v>
      </c>
      <c r="I5025" s="5">
        <v>-207.5</v>
      </c>
      <c r="J5025" s="5">
        <v>-9494.8799999999992</v>
      </c>
      <c r="K5025" s="5" t="str" cm="1">
        <f t="array" ref="K5025">_xlfn.LET(_xlpm.d,UPPER(TRIM(CLEAN(SUBSTITUTE(F5025,CHAR(160),"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26" spans="2:11" x14ac:dyDescent="0.25">
      <c r="B5026" s="21">
        <v>45758</v>
      </c>
      <c r="C5026" s="2" t="s">
        <v>1</v>
      </c>
      <c r="D5026" s="2" t="s">
        <v>386</v>
      </c>
      <c r="E5026" s="2" t="s">
        <v>24</v>
      </c>
      <c r="F5026" s="2" t="s">
        <v>2775</v>
      </c>
      <c r="G5026" s="5">
        <v>-7</v>
      </c>
      <c r="H5026" s="5">
        <v>41.5</v>
      </c>
      <c r="I5026" s="5">
        <v>-290.5</v>
      </c>
      <c r="J5026" s="5">
        <v>-9785.3799999999992</v>
      </c>
      <c r="K5026" s="5" t="str" cm="1">
        <f t="array" ref="K5026">_xlfn.LET(_xlpm.d,UPPER(TRIM(CLEAN(SUBSTITUTE(F5026,CHAR(160),"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27" spans="2:11" x14ac:dyDescent="0.25">
      <c r="B5027" s="21">
        <v>45758</v>
      </c>
      <c r="C5027" s="2" t="s">
        <v>1</v>
      </c>
      <c r="D5027" s="2" t="s">
        <v>1654</v>
      </c>
      <c r="E5027" s="2" t="s">
        <v>403</v>
      </c>
      <c r="F5027" s="2" t="s">
        <v>2775</v>
      </c>
      <c r="G5027" s="5">
        <v>-8</v>
      </c>
      <c r="H5027" s="5">
        <v>41.5</v>
      </c>
      <c r="I5027" s="5">
        <v>-332</v>
      </c>
      <c r="J5027" s="5">
        <v>-10117.379999999999</v>
      </c>
      <c r="K5027" s="5" t="str" cm="1">
        <f t="array" ref="K5027">_xlfn.LET(_xlpm.d,UPPER(TRIM(CLEAN(SUBSTITUTE(F5027,CHAR(160),"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28" spans="2:11" x14ac:dyDescent="0.25">
      <c r="B5028" s="21">
        <v>45762</v>
      </c>
      <c r="C5028" s="2" t="s">
        <v>1</v>
      </c>
      <c r="D5028" s="2" t="s">
        <v>1664</v>
      </c>
      <c r="E5028" s="2" t="s">
        <v>403</v>
      </c>
      <c r="F5028" s="2" t="s">
        <v>2776</v>
      </c>
      <c r="G5028" s="5">
        <v>-3</v>
      </c>
      <c r="H5028" s="5">
        <v>41.5</v>
      </c>
      <c r="I5028" s="5">
        <v>-124.5</v>
      </c>
      <c r="J5028" s="5">
        <v>-10241.879999999999</v>
      </c>
      <c r="K5028" s="5" t="str" cm="1">
        <f t="array" ref="K5028">_xlfn.LET(_xlpm.d,UPPER(TRIM(CLEAN(SUBSTITUTE(F5028,CHAR(160),"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29" spans="2:11" x14ac:dyDescent="0.25">
      <c r="B5029" s="21">
        <v>45762</v>
      </c>
      <c r="C5029" s="2" t="s">
        <v>1</v>
      </c>
      <c r="D5029" s="2" t="s">
        <v>2462</v>
      </c>
      <c r="E5029" s="2" t="s">
        <v>35</v>
      </c>
      <c r="F5029" s="2" t="s">
        <v>2775</v>
      </c>
      <c r="G5029" s="5">
        <v>-16</v>
      </c>
      <c r="H5029" s="5">
        <v>41.5</v>
      </c>
      <c r="I5029" s="5">
        <v>-664</v>
      </c>
      <c r="J5029" s="5">
        <v>-10905.88</v>
      </c>
      <c r="K5029" s="5" t="str" cm="1">
        <f t="array" ref="K5029">_xlfn.LET(_xlpm.d,UPPER(TRIM(CLEAN(SUBSTITUTE(F5029,CHAR(160),"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30" spans="2:11" x14ac:dyDescent="0.25">
      <c r="B5030" s="21">
        <v>45764</v>
      </c>
      <c r="C5030" s="2" t="s">
        <v>1</v>
      </c>
      <c r="D5030" s="2" t="s">
        <v>667</v>
      </c>
      <c r="E5030" s="2" t="s">
        <v>62</v>
      </c>
      <c r="F5030" s="2" t="s">
        <v>2775</v>
      </c>
      <c r="G5030" s="5">
        <v>-7</v>
      </c>
      <c r="H5030" s="5">
        <v>41.5</v>
      </c>
      <c r="I5030" s="5">
        <v>-290.5</v>
      </c>
      <c r="J5030" s="5">
        <v>-11196.38</v>
      </c>
      <c r="K5030" s="5" t="str" cm="1">
        <f t="array" ref="K5030">_xlfn.LET(_xlpm.d,UPPER(TRIM(CLEAN(SUBSTITUTE(F5030,CHAR(160),"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31" spans="2:11" x14ac:dyDescent="0.25">
      <c r="B5031" s="21">
        <v>45764</v>
      </c>
      <c r="C5031" s="2" t="s">
        <v>1</v>
      </c>
      <c r="D5031" s="2" t="s">
        <v>299</v>
      </c>
      <c r="E5031" s="2" t="s">
        <v>143</v>
      </c>
      <c r="F5031" s="2" t="s">
        <v>2773</v>
      </c>
      <c r="G5031" s="5">
        <v>-8</v>
      </c>
      <c r="H5031" s="5">
        <v>38.799999999999997</v>
      </c>
      <c r="I5031" s="5">
        <v>-310.39999999999998</v>
      </c>
      <c r="J5031" s="5">
        <v>-11506.779999999999</v>
      </c>
      <c r="K5031" s="5" t="str" cm="1">
        <f t="array" ref="K5031">_xlfn.LET(_xlpm.d,UPPER(TRIM(CLEAN(SUBSTITUTE(F5031,CHAR(160),"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32" spans="2:11" x14ac:dyDescent="0.25">
      <c r="B5032" s="21">
        <v>45771</v>
      </c>
      <c r="C5032" s="2" t="s">
        <v>1</v>
      </c>
      <c r="D5032" s="2" t="s">
        <v>2465</v>
      </c>
      <c r="E5032" s="2" t="s">
        <v>163</v>
      </c>
      <c r="F5032" s="2" t="s">
        <v>2775</v>
      </c>
      <c r="G5032" s="5">
        <v>-5</v>
      </c>
      <c r="H5032" s="5">
        <v>41.5</v>
      </c>
      <c r="I5032" s="5">
        <v>-207.5</v>
      </c>
      <c r="J5032" s="5">
        <v>-11714.279999999999</v>
      </c>
      <c r="K5032" s="5" t="str" cm="1">
        <f t="array" ref="K5032">_xlfn.LET(_xlpm.d,UPPER(TRIM(CLEAN(SUBSTITUTE(F5032,CHAR(160),"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33" spans="2:11" x14ac:dyDescent="0.25">
      <c r="B5033" s="21">
        <v>45771</v>
      </c>
      <c r="C5033" s="2" t="s">
        <v>1</v>
      </c>
      <c r="D5033" s="2" t="s">
        <v>393</v>
      </c>
      <c r="E5033" s="2" t="s">
        <v>129</v>
      </c>
      <c r="F5033" s="2" t="s">
        <v>2775</v>
      </c>
      <c r="G5033" s="5">
        <v>-15</v>
      </c>
      <c r="H5033" s="5">
        <v>41.5</v>
      </c>
      <c r="I5033" s="5">
        <v>-622.5</v>
      </c>
      <c r="J5033" s="5">
        <v>-12336.779999999999</v>
      </c>
      <c r="K5033" s="5" t="str" cm="1">
        <f t="array" ref="K5033">_xlfn.LET(_xlpm.d,UPPER(TRIM(CLEAN(SUBSTITUTE(F5033,CHAR(160),"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34" spans="2:11" x14ac:dyDescent="0.25">
      <c r="B5034" s="21">
        <v>45772</v>
      </c>
      <c r="C5034" s="2" t="s">
        <v>1</v>
      </c>
      <c r="D5034" s="2" t="s">
        <v>544</v>
      </c>
      <c r="E5034" s="2" t="s">
        <v>143</v>
      </c>
      <c r="F5034" s="2" t="s">
        <v>2773</v>
      </c>
      <c r="G5034" s="5">
        <v>-8</v>
      </c>
      <c r="H5034" s="5">
        <v>38.799999999999997</v>
      </c>
      <c r="I5034" s="5">
        <v>-310.39999999999998</v>
      </c>
      <c r="J5034" s="5">
        <v>-12647.179999999998</v>
      </c>
      <c r="K5034" s="5" t="str" cm="1">
        <f t="array" ref="K5034">_xlfn.LET(_xlpm.d,UPPER(TRIM(CLEAN(SUBSTITUTE(F5034,CHAR(160),"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35" spans="2:11" x14ac:dyDescent="0.25">
      <c r="B5035" s="21">
        <v>45777</v>
      </c>
      <c r="C5035" s="2" t="s">
        <v>1</v>
      </c>
      <c r="D5035" s="2" t="s">
        <v>397</v>
      </c>
      <c r="E5035" s="2" t="s">
        <v>89</v>
      </c>
      <c r="F5035" s="2" t="s">
        <v>2775</v>
      </c>
      <c r="G5035" s="5">
        <v>-10</v>
      </c>
      <c r="H5035" s="5">
        <v>41.5</v>
      </c>
      <c r="I5035" s="5">
        <v>-415</v>
      </c>
      <c r="J5035" s="5">
        <v>-13062.179999999998</v>
      </c>
      <c r="K5035" s="5" t="str" cm="1">
        <f t="array" ref="K5035">_xlfn.LET(_xlpm.d,UPPER(TRIM(CLEAN(SUBSTITUTE(F5035,CHAR(160),"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36" spans="2:11" x14ac:dyDescent="0.25">
      <c r="B5036" s="21">
        <v>45777</v>
      </c>
      <c r="C5036" s="2" t="s">
        <v>1</v>
      </c>
      <c r="D5036" s="2" t="s">
        <v>398</v>
      </c>
      <c r="E5036" s="2" t="s">
        <v>35</v>
      </c>
      <c r="F5036" s="2" t="s">
        <v>2775</v>
      </c>
      <c r="G5036" s="5">
        <v>-1</v>
      </c>
      <c r="H5036" s="5">
        <v>41.5</v>
      </c>
      <c r="I5036" s="5">
        <v>-41.5</v>
      </c>
      <c r="J5036" s="5">
        <v>-13103.679999999998</v>
      </c>
      <c r="K5036" s="5" t="str" cm="1">
        <f t="array" ref="K5036">_xlfn.LET(_xlpm.d,UPPER(TRIM(CLEAN(SUBSTITUTE(F5036,CHAR(160),"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37" spans="2:11" x14ac:dyDescent="0.25">
      <c r="B5037" s="21">
        <v>45782</v>
      </c>
      <c r="C5037" s="2" t="s">
        <v>1</v>
      </c>
      <c r="D5037" s="2" t="s">
        <v>1685</v>
      </c>
      <c r="E5037" s="2" t="s">
        <v>791</v>
      </c>
      <c r="F5037" s="2" t="s">
        <v>2775</v>
      </c>
      <c r="G5037" s="5">
        <v>-6</v>
      </c>
      <c r="H5037" s="5">
        <v>41.5</v>
      </c>
      <c r="I5037" s="5">
        <v>-249</v>
      </c>
      <c r="J5037" s="5">
        <v>-13352.679999999998</v>
      </c>
      <c r="K5037" s="5" t="str" cm="1">
        <f t="array" ref="K5037">_xlfn.LET(_xlpm.d,UPPER(TRIM(CLEAN(SUBSTITUTE(F5037,CHAR(160),"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38" spans="2:11" x14ac:dyDescent="0.25">
      <c r="B5038" s="21">
        <v>45782</v>
      </c>
      <c r="C5038" s="2" t="s">
        <v>1</v>
      </c>
      <c r="D5038" s="2" t="s">
        <v>968</v>
      </c>
      <c r="E5038" s="2" t="s">
        <v>465</v>
      </c>
      <c r="F5038" s="2" t="s">
        <v>2775</v>
      </c>
      <c r="G5038" s="5">
        <v>-4</v>
      </c>
      <c r="H5038" s="5">
        <v>41.5</v>
      </c>
      <c r="I5038" s="5">
        <v>-166</v>
      </c>
      <c r="J5038" s="5">
        <v>-13518.679999999998</v>
      </c>
      <c r="K5038" s="5" t="str" cm="1">
        <f t="array" ref="K5038">_xlfn.LET(_xlpm.d,UPPER(TRIM(CLEAN(SUBSTITUTE(F5038,CHAR(160),"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39" spans="2:11" x14ac:dyDescent="0.25">
      <c r="B5039" s="21">
        <v>45785</v>
      </c>
      <c r="C5039" s="2" t="s">
        <v>1</v>
      </c>
      <c r="D5039" s="2" t="s">
        <v>1333</v>
      </c>
      <c r="E5039" s="2" t="s">
        <v>19</v>
      </c>
      <c r="F5039" s="2" t="s">
        <v>2776</v>
      </c>
      <c r="G5039" s="5">
        <v>-10</v>
      </c>
      <c r="H5039" s="5">
        <v>41.5</v>
      </c>
      <c r="I5039" s="5">
        <v>-415</v>
      </c>
      <c r="J5039" s="5">
        <v>-13933.679999999998</v>
      </c>
      <c r="K5039" s="5" t="str" cm="1">
        <f t="array" ref="K5039">_xlfn.LET(_xlpm.d,UPPER(TRIM(CLEAN(SUBSTITUTE(F5039,CHAR(160),"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40" spans="2:11" x14ac:dyDescent="0.25">
      <c r="B5040" s="21">
        <v>45791</v>
      </c>
      <c r="C5040" s="2" t="s">
        <v>1</v>
      </c>
      <c r="D5040" s="2" t="s">
        <v>411</v>
      </c>
      <c r="E5040" s="2" t="s">
        <v>65</v>
      </c>
      <c r="F5040" s="2" t="s">
        <v>2775</v>
      </c>
      <c r="G5040" s="5">
        <v>-8</v>
      </c>
      <c r="H5040" s="5">
        <v>41.5</v>
      </c>
      <c r="I5040" s="5">
        <v>-332</v>
      </c>
      <c r="J5040" s="5">
        <v>-14265.679999999998</v>
      </c>
      <c r="K5040" s="5" t="str" cm="1">
        <f t="array" ref="K5040">_xlfn.LET(_xlpm.d,UPPER(TRIM(CLEAN(SUBSTITUTE(F5040,CHAR(160),"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41" spans="2:11" x14ac:dyDescent="0.25">
      <c r="B5041" s="21">
        <v>45793</v>
      </c>
      <c r="C5041" s="2" t="s">
        <v>1</v>
      </c>
      <c r="D5041" s="2" t="s">
        <v>991</v>
      </c>
      <c r="E5041" s="2" t="s">
        <v>24</v>
      </c>
      <c r="F5041" s="2" t="s">
        <v>2775</v>
      </c>
      <c r="G5041" s="5">
        <v>-17</v>
      </c>
      <c r="H5041" s="5">
        <v>41.5</v>
      </c>
      <c r="I5041" s="5">
        <v>-705.5</v>
      </c>
      <c r="J5041" s="5">
        <v>-14971.179999999998</v>
      </c>
      <c r="K5041" s="5" t="str" cm="1">
        <f t="array" ref="K5041">_xlfn.LET(_xlpm.d,UPPER(TRIM(CLEAN(SUBSTITUTE(F5041,CHAR(160),"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42" spans="2:11" x14ac:dyDescent="0.25">
      <c r="B5042" s="21">
        <v>45798</v>
      </c>
      <c r="C5042" s="2" t="s">
        <v>1</v>
      </c>
      <c r="D5042" s="2" t="s">
        <v>2777</v>
      </c>
      <c r="E5042" s="2" t="s">
        <v>129</v>
      </c>
      <c r="F5042" s="2" t="s">
        <v>2775</v>
      </c>
      <c r="G5042" s="5">
        <v>-7</v>
      </c>
      <c r="H5042" s="5">
        <v>41.5</v>
      </c>
      <c r="I5042" s="5">
        <v>-290.5</v>
      </c>
      <c r="J5042" s="5">
        <v>-15261.679999999998</v>
      </c>
      <c r="K5042" s="5" t="str" cm="1">
        <f t="array" ref="K5042">_xlfn.LET(_xlpm.d,UPPER(TRIM(CLEAN(SUBSTITUTE(F5042,CHAR(160),"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43" spans="2:11" x14ac:dyDescent="0.25">
      <c r="B5043" s="21">
        <v>45806</v>
      </c>
      <c r="C5043" s="2" t="s">
        <v>1</v>
      </c>
      <c r="D5043" s="2" t="s">
        <v>173</v>
      </c>
      <c r="E5043" s="2" t="s">
        <v>68</v>
      </c>
      <c r="F5043" s="2" t="s">
        <v>2775</v>
      </c>
      <c r="G5043" s="5">
        <v>-11</v>
      </c>
      <c r="H5043" s="5">
        <v>41.5</v>
      </c>
      <c r="I5043" s="5">
        <v>-456.5</v>
      </c>
      <c r="J5043" s="5">
        <v>-15718.179999999998</v>
      </c>
      <c r="K5043" s="5" t="str" cm="1">
        <f t="array" ref="K5043">_xlfn.LET(_xlpm.d,UPPER(TRIM(CLEAN(SUBSTITUTE(F5043,CHAR(160),"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44" spans="2:11" x14ac:dyDescent="0.25">
      <c r="B5044" s="21">
        <v>45807</v>
      </c>
      <c r="C5044" s="2" t="s">
        <v>1</v>
      </c>
      <c r="D5044" s="2" t="s">
        <v>2778</v>
      </c>
      <c r="E5044" s="2" t="s">
        <v>1130</v>
      </c>
      <c r="F5044" s="2" t="s">
        <v>2775</v>
      </c>
      <c r="G5044" s="5">
        <v>-9</v>
      </c>
      <c r="H5044" s="5">
        <v>41.5</v>
      </c>
      <c r="I5044" s="5">
        <v>-373.5</v>
      </c>
      <c r="J5044" s="5">
        <v>-16091.679999999998</v>
      </c>
      <c r="K5044" s="5" t="str" cm="1">
        <f t="array" ref="K5044">_xlfn.LET(_xlpm.d,UPPER(TRIM(CLEAN(SUBSTITUTE(F5044,CHAR(160),"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45" spans="2:11" x14ac:dyDescent="0.25">
      <c r="B5045" s="21">
        <v>45807</v>
      </c>
      <c r="C5045" s="2" t="s">
        <v>1</v>
      </c>
      <c r="D5045" s="2" t="s">
        <v>418</v>
      </c>
      <c r="E5045" s="2" t="s">
        <v>53</v>
      </c>
      <c r="F5045" s="2" t="s">
        <v>2775</v>
      </c>
      <c r="G5045" s="5">
        <v>-29</v>
      </c>
      <c r="H5045" s="5">
        <v>41.5</v>
      </c>
      <c r="I5045" s="5">
        <v>-1203.5</v>
      </c>
      <c r="J5045" s="5">
        <v>-17295.18</v>
      </c>
      <c r="K5045" s="5" t="str" cm="1">
        <f t="array" ref="K5045">_xlfn.LET(_xlpm.d,UPPER(TRIM(CLEAN(SUBSTITUTE(F5045,CHAR(160),"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46" spans="2:11" x14ac:dyDescent="0.25">
      <c r="B5046" s="21">
        <v>45811</v>
      </c>
      <c r="C5046" s="2" t="s">
        <v>1</v>
      </c>
      <c r="D5046" s="2" t="s">
        <v>2779</v>
      </c>
      <c r="E5046" s="2" t="s">
        <v>9</v>
      </c>
      <c r="F5046" s="2" t="s">
        <v>2775</v>
      </c>
      <c r="G5046" s="5">
        <v>-7</v>
      </c>
      <c r="H5046" s="5">
        <v>41.5</v>
      </c>
      <c r="I5046" s="5">
        <v>-290.5</v>
      </c>
      <c r="J5046" s="5">
        <v>-17585.68</v>
      </c>
      <c r="K5046" s="5" t="str" cm="1">
        <f t="array" ref="K5046">_xlfn.LET(_xlpm.d,UPPER(TRIM(CLEAN(SUBSTITUTE(F5046,CHAR(160),"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47" spans="2:11" x14ac:dyDescent="0.25">
      <c r="B5047" s="21">
        <v>45826</v>
      </c>
      <c r="C5047" s="2" t="s">
        <v>1</v>
      </c>
      <c r="D5047" s="2" t="s">
        <v>2705</v>
      </c>
      <c r="E5047" s="2" t="s">
        <v>321</v>
      </c>
      <c r="F5047" s="2" t="s">
        <v>2773</v>
      </c>
      <c r="G5047" s="5">
        <v>-1</v>
      </c>
      <c r="H5047" s="5">
        <v>41.5</v>
      </c>
      <c r="I5047" s="5">
        <v>-41.5</v>
      </c>
      <c r="J5047" s="5">
        <v>-17627.18</v>
      </c>
      <c r="K5047" s="5" t="str" cm="1">
        <f t="array" ref="K5047">_xlfn.LET(_xlpm.d,UPPER(TRIM(CLEAN(SUBSTITUTE(F5047,CHAR(160),"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48" spans="2:11" x14ac:dyDescent="0.25">
      <c r="B5048" s="21">
        <v>45828</v>
      </c>
      <c r="C5048" s="2" t="s">
        <v>1</v>
      </c>
      <c r="D5048" s="2" t="s">
        <v>2466</v>
      </c>
      <c r="E5048" s="2" t="s">
        <v>244</v>
      </c>
      <c r="F5048" s="2" t="s">
        <v>2775</v>
      </c>
      <c r="G5048" s="5">
        <v>-5</v>
      </c>
      <c r="H5048" s="5">
        <v>41.5</v>
      </c>
      <c r="I5048" s="5">
        <v>-207.5</v>
      </c>
      <c r="J5048" s="5">
        <v>-17834.68</v>
      </c>
      <c r="K5048" s="5" t="str" cm="1">
        <f t="array" ref="K5048">_xlfn.LET(_xlpm.d,UPPER(TRIM(CLEAN(SUBSTITUTE(F5048,CHAR(160),"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49" spans="2:11" x14ac:dyDescent="0.25">
      <c r="B5049" s="21">
        <v>45828</v>
      </c>
      <c r="C5049" s="2" t="s">
        <v>1</v>
      </c>
      <c r="D5049" s="2" t="s">
        <v>2597</v>
      </c>
      <c r="E5049" s="2" t="s">
        <v>95</v>
      </c>
      <c r="F5049" s="2" t="s">
        <v>2775</v>
      </c>
      <c r="G5049" s="5">
        <v>-1</v>
      </c>
      <c r="H5049" s="5">
        <v>41.5</v>
      </c>
      <c r="I5049" s="5">
        <v>-41.5</v>
      </c>
      <c r="J5049" s="5">
        <v>-17876.18</v>
      </c>
      <c r="K5049" s="5" t="str" cm="1">
        <f t="array" ref="K5049">_xlfn.LET(_xlpm.d,UPPER(TRIM(CLEAN(SUBSTITUTE(F5049,CHAR(160),"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50" spans="2:11" x14ac:dyDescent="0.25">
      <c r="B5050" s="21">
        <v>45839</v>
      </c>
      <c r="C5050" s="2" t="s">
        <v>1</v>
      </c>
      <c r="D5050" s="2" t="s">
        <v>424</v>
      </c>
      <c r="E5050" s="2" t="s">
        <v>89</v>
      </c>
      <c r="F5050" s="2" t="s">
        <v>2780</v>
      </c>
      <c r="G5050" s="5">
        <v>-1</v>
      </c>
      <c r="H5050" s="5">
        <v>41.5</v>
      </c>
      <c r="I5050" s="5">
        <v>-41.5</v>
      </c>
      <c r="J5050" s="5">
        <v>-17917.68</v>
      </c>
      <c r="K5050" s="5" t="str" cm="1">
        <f t="array" ref="K5050">_xlfn.LET(_xlpm.d,UPPER(TRIM(CLEAN(SUBSTITUTE(F5050,CHAR(160),"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51" spans="2:11" x14ac:dyDescent="0.25">
      <c r="B5051" s="21">
        <v>45849</v>
      </c>
      <c r="C5051" s="2" t="s">
        <v>1</v>
      </c>
      <c r="D5051" s="2" t="s">
        <v>1386</v>
      </c>
      <c r="E5051" s="2" t="s">
        <v>321</v>
      </c>
      <c r="F5051" s="2" t="s">
        <v>2773</v>
      </c>
      <c r="G5051" s="5">
        <v>-10</v>
      </c>
      <c r="H5051" s="5">
        <v>41.5</v>
      </c>
      <c r="I5051" s="5">
        <v>-415</v>
      </c>
      <c r="J5051" s="5">
        <v>-18332.68</v>
      </c>
      <c r="K5051" s="5" t="str" cm="1">
        <f t="array" ref="K5051">_xlfn.LET(_xlpm.d,UPPER(TRIM(CLEAN(SUBSTITUTE(F5051,CHAR(160),"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52" spans="2:11" x14ac:dyDescent="0.25">
      <c r="B5052" s="21">
        <v>45883</v>
      </c>
      <c r="C5052" s="2" t="s">
        <v>1</v>
      </c>
      <c r="D5052" s="2" t="s">
        <v>1070</v>
      </c>
      <c r="E5052" s="2" t="s">
        <v>74</v>
      </c>
      <c r="F5052" s="2" t="s">
        <v>2775</v>
      </c>
      <c r="G5052" s="5">
        <v>-6</v>
      </c>
      <c r="H5052" s="5">
        <v>41.5</v>
      </c>
      <c r="I5052" s="5">
        <v>-249</v>
      </c>
      <c r="J5052" s="5">
        <v>-18581.68</v>
      </c>
      <c r="K5052" s="5" t="str" cm="1">
        <f t="array" ref="K5052">_xlfn.LET(_xlpm.d,UPPER(TRIM(CLEAN(SUBSTITUTE(F5052,CHAR(160),"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53" spans="2:11" x14ac:dyDescent="0.25">
      <c r="B5053" s="21">
        <v>45902</v>
      </c>
      <c r="C5053" s="2" t="s">
        <v>1</v>
      </c>
      <c r="D5053" s="2" t="s">
        <v>742</v>
      </c>
      <c r="E5053" s="2" t="s">
        <v>89</v>
      </c>
      <c r="F5053" s="2" t="s">
        <v>2775</v>
      </c>
      <c r="G5053" s="5">
        <v>-6</v>
      </c>
      <c r="H5053" s="5">
        <v>41.5</v>
      </c>
      <c r="I5053" s="5">
        <v>-249</v>
      </c>
      <c r="J5053" s="5">
        <v>-18830.68</v>
      </c>
      <c r="K5053" s="5" t="str" cm="1">
        <f t="array" ref="K5053">_xlfn.LET(_xlpm.d,UPPER(TRIM(CLEAN(SUBSTITUTE(F5053,CHAR(160),"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54" spans="2:11" x14ac:dyDescent="0.25">
      <c r="B5054" s="21">
        <v>45909</v>
      </c>
      <c r="C5054" s="2" t="s">
        <v>1</v>
      </c>
      <c r="D5054" s="2" t="s">
        <v>717</v>
      </c>
      <c r="E5054" s="2" t="s">
        <v>89</v>
      </c>
      <c r="F5054" s="2" t="s">
        <v>2775</v>
      </c>
      <c r="G5054" s="5">
        <v>-8</v>
      </c>
      <c r="H5054" s="5">
        <v>41.5</v>
      </c>
      <c r="I5054" s="5">
        <v>-332</v>
      </c>
      <c r="J5054" s="5">
        <v>-19162.68</v>
      </c>
      <c r="K5054" s="5" t="str" cm="1">
        <f t="array" ref="K5054">_xlfn.LET(_xlpm.d,UPPER(TRIM(CLEAN(SUBSTITUTE(F5054,CHAR(160),"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55" spans="2:11" x14ac:dyDescent="0.25">
      <c r="B5055" s="21">
        <v>45975</v>
      </c>
      <c r="C5055" s="2" t="s">
        <v>1</v>
      </c>
      <c r="D5055" s="2" t="s">
        <v>1169</v>
      </c>
      <c r="E5055" s="2" t="s">
        <v>143</v>
      </c>
      <c r="F5055" s="2" t="s">
        <v>2773</v>
      </c>
      <c r="G5055" s="5">
        <v>-1</v>
      </c>
      <c r="H5055" s="5">
        <v>38.799999999999997</v>
      </c>
      <c r="I5055" s="5">
        <v>-38.799999999999997</v>
      </c>
      <c r="J5055" s="5">
        <v>-19201.48</v>
      </c>
      <c r="K5055" s="5" t="str" cm="1">
        <f t="array" ref="K5055">_xlfn.LET(_xlpm.d,UPPER(TRIM(CLEAN(SUBSTITUTE(F5055,CHAR(160),"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56" spans="2:11" x14ac:dyDescent="0.25">
      <c r="B5056" s="21">
        <v>45989</v>
      </c>
      <c r="C5056" s="2" t="s">
        <v>1</v>
      </c>
      <c r="D5056" s="2" t="s">
        <v>1387</v>
      </c>
      <c r="E5056" s="2" t="s">
        <v>321</v>
      </c>
      <c r="F5056" s="2" t="s">
        <v>2773</v>
      </c>
      <c r="G5056" s="5">
        <v>-3</v>
      </c>
      <c r="H5056" s="5">
        <v>40.99</v>
      </c>
      <c r="I5056" s="5">
        <v>-122.97</v>
      </c>
      <c r="J5056" s="5">
        <v>-19324.45</v>
      </c>
      <c r="K5056" s="5" t="str" cm="1">
        <f t="array" ref="K5056">_xlfn.LET(_xlpm.d,UPPER(TRIM(CLEAN(SUBSTITUTE(F5056,CHAR(160),"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57" spans="1:11" x14ac:dyDescent="0.25">
      <c r="B5057" s="21">
        <v>46002</v>
      </c>
      <c r="C5057" s="2" t="s">
        <v>1</v>
      </c>
      <c r="D5057" s="2" t="s">
        <v>2348</v>
      </c>
      <c r="E5057" s="2" t="s">
        <v>321</v>
      </c>
      <c r="F5057" s="2" t="s">
        <v>2773</v>
      </c>
      <c r="G5057" s="5">
        <v>-1</v>
      </c>
      <c r="H5057" s="5">
        <v>40.99</v>
      </c>
      <c r="I5057" s="5">
        <v>-40.99</v>
      </c>
      <c r="J5057" s="5">
        <v>-19365.440000000002</v>
      </c>
      <c r="K5057" s="5" t="str" cm="1">
        <f t="array" ref="K5057">_xlfn.LET(_xlpm.d,UPPER(TRIM(CLEAN(SUBSTITUTE(F5057,CHAR(160),"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58" spans="1:11" x14ac:dyDescent="0.25">
      <c r="B5058" s="21">
        <v>46030</v>
      </c>
      <c r="C5058" s="2" t="s">
        <v>1</v>
      </c>
      <c r="D5058" s="2" t="s">
        <v>2508</v>
      </c>
      <c r="E5058" s="2" t="s">
        <v>321</v>
      </c>
      <c r="F5058" s="2" t="s">
        <v>2773</v>
      </c>
      <c r="G5058" s="5">
        <v>-2</v>
      </c>
      <c r="H5058" s="5">
        <v>40.99</v>
      </c>
      <c r="I5058" s="5">
        <v>-81.98</v>
      </c>
      <c r="J5058" s="5">
        <v>-19447.420000000002</v>
      </c>
      <c r="K5058" s="5" t="str" cm="1">
        <f t="array" ref="K5058">_xlfn.LET(_xlpm.d,UPPER(TRIM(CLEAN(SUBSTITUTE(F5058,CHAR(160),"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59" spans="1:11" x14ac:dyDescent="0.25">
      <c r="B5059" s="21">
        <v>46032</v>
      </c>
      <c r="C5059" s="2" t="s">
        <v>1</v>
      </c>
      <c r="D5059" s="2" t="s">
        <v>1225</v>
      </c>
      <c r="E5059" s="2" t="s">
        <v>143</v>
      </c>
      <c r="F5059" s="2" t="s">
        <v>2773</v>
      </c>
      <c r="G5059" s="5">
        <v>-23</v>
      </c>
      <c r="H5059" s="5">
        <v>38.799999999999997</v>
      </c>
      <c r="I5059" s="5">
        <v>-892.4</v>
      </c>
      <c r="J5059" s="5">
        <v>-20339.820000000003</v>
      </c>
      <c r="K5059" s="5" t="str" cm="1">
        <f t="array" ref="K5059">_xlfn.LET(_xlpm.d,UPPER(TRIM(CLEAN(SUBSTITUTE(F5059,CHAR(160),"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60" spans="1:11" x14ac:dyDescent="0.25">
      <c r="B5060" s="21">
        <v>46052</v>
      </c>
      <c r="C5060" s="2" t="s">
        <v>1</v>
      </c>
      <c r="D5060" s="2" t="s">
        <v>2674</v>
      </c>
      <c r="E5060" s="2" t="s">
        <v>321</v>
      </c>
      <c r="F5060" s="2" t="s">
        <v>2773</v>
      </c>
      <c r="G5060" s="5">
        <v>-2</v>
      </c>
      <c r="H5060" s="5">
        <v>40.99</v>
      </c>
      <c r="I5060" s="5">
        <v>-81.98</v>
      </c>
      <c r="J5060" s="5">
        <v>-20421.800000000003</v>
      </c>
      <c r="K5060" s="5" t="str" cm="1">
        <f t="array" ref="K5060">_xlfn.LET(_xlpm.d,UPPER(TRIM(CLEAN(SUBSTITUTE(F5060,CHAR(160),"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61" spans="1:11" x14ac:dyDescent="0.25">
      <c r="B5061" s="21">
        <v>46058</v>
      </c>
      <c r="C5061" s="2" t="s">
        <v>1</v>
      </c>
      <c r="D5061" s="2" t="s">
        <v>2763</v>
      </c>
      <c r="E5061" s="2" t="s">
        <v>321</v>
      </c>
      <c r="F5061" s="2" t="s">
        <v>2773</v>
      </c>
      <c r="G5061" s="5">
        <v>-6</v>
      </c>
      <c r="H5061" s="5">
        <v>40.99</v>
      </c>
      <c r="I5061" s="5">
        <v>-245.94</v>
      </c>
      <c r="J5061" s="5">
        <v>-20667.740000000002</v>
      </c>
      <c r="K5061" s="5" t="str" cm="1">
        <f t="array" ref="K5061">_xlfn.LET(_xlpm.d,UPPER(TRIM(CLEAN(SUBSTITUTE(F5061,CHAR(160),"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62" spans="1:11" x14ac:dyDescent="0.25">
      <c r="B5062" s="21">
        <v>46108</v>
      </c>
      <c r="C5062" s="2" t="s">
        <v>1</v>
      </c>
      <c r="D5062" s="2" t="s">
        <v>2341</v>
      </c>
      <c r="E5062" s="2" t="s">
        <v>321</v>
      </c>
      <c r="F5062" s="2" t="s">
        <v>2773</v>
      </c>
      <c r="G5062" s="5">
        <v>-1</v>
      </c>
      <c r="H5062" s="5">
        <v>40.99</v>
      </c>
      <c r="I5062" s="5">
        <v>-40.99</v>
      </c>
      <c r="J5062" s="5">
        <v>-20708.730000000003</v>
      </c>
      <c r="K5062" s="5" t="str" cm="1">
        <f t="array" ref="K5062">_xlfn.LET(_xlpm.d,UPPER(TRIM(CLEAN(SUBSTITUTE(F5062,CHAR(160),"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63" spans="1:11" x14ac:dyDescent="0.25">
      <c r="A5063" s="11" t="s">
        <v>2781</v>
      </c>
      <c r="G5063" s="6">
        <v>-504</v>
      </c>
      <c r="I5063" s="7">
        <f>I4997+I4998+I4999+I5000+I5001+I5002+I5003+I5004+I5005+I5006+I5007+I5008+I5009+I5010+I5011+I5012+I5013+I5014+I5015+I5016+I5017+I5018+I5019+I5020+I5021+I5022+I5023+I5024+I5025+I5026+I5027+I5028+I5029+I5030+I5031+I5032+I5033+I5034+I5035+I5036+I5037+I5038+I5039+I5040+I5041+I5042+I5043+I5044+I5045+I5046+I5047+I5048+I5049+I5050+I5051+I5052+I5053+I5054+I5055+I5056+I5057+I5058+I5059+I5060+I5061+I5062</f>
        <v>-20708.730000000003</v>
      </c>
      <c r="K5063" s="5" t="str" cm="1">
        <f t="array" ref="K5063">_xlfn.LET(_xlpm.d,UPPER(TRIM(CLEAN(SUBSTITUTE(F5063,CHAR(160),"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064" spans="1:11" x14ac:dyDescent="0.25">
      <c r="A5064" s="10" t="s">
        <v>2782</v>
      </c>
      <c r="K5064" s="5" t="str" cm="1">
        <f t="array" ref="K5064">_xlfn.LET(_xlpm.d,UPPER(TRIM(CLEAN(SUBSTITUTE(F5064,CHAR(160),"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065" spans="1:11" x14ac:dyDescent="0.25">
      <c r="B5065" s="21">
        <v>46070</v>
      </c>
      <c r="C5065" s="2" t="s">
        <v>1</v>
      </c>
      <c r="D5065" s="2" t="s">
        <v>2783</v>
      </c>
      <c r="E5065" s="2" t="s">
        <v>1365</v>
      </c>
      <c r="F5065" s="2" t="s">
        <v>2784</v>
      </c>
      <c r="G5065" s="5">
        <v>-9</v>
      </c>
      <c r="H5065" s="5">
        <v>17</v>
      </c>
      <c r="I5065" s="5">
        <v>-153</v>
      </c>
      <c r="J5065" s="5">
        <v>-153</v>
      </c>
      <c r="K5065" s="5" t="str" cm="1">
        <f t="array" ref="K5065">_xlfn.LET(_xlpm.d,UPPER(TRIM(CLEAN(SUBSTITUTE(F5065,CHAR(160),"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066" spans="1:11" x14ac:dyDescent="0.25">
      <c r="A5066" s="11" t="s">
        <v>2785</v>
      </c>
      <c r="G5066" s="6">
        <v>-9</v>
      </c>
      <c r="I5066" s="8">
        <f>I5065</f>
        <v>-153</v>
      </c>
      <c r="K5066" s="5" t="str" cm="1">
        <f t="array" ref="K5066">_xlfn.LET(_xlpm.d,UPPER(TRIM(CLEAN(SUBSTITUTE(F5066,CHAR(160),"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067" spans="1:11" x14ac:dyDescent="0.25">
      <c r="A5067" s="10" t="s">
        <v>2786</v>
      </c>
      <c r="K5067" s="5" t="str" cm="1">
        <f t="array" ref="K5067">_xlfn.LET(_xlpm.d,UPPER(TRIM(CLEAN(SUBSTITUTE(F5067,CHAR(160),"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068" spans="1:11" x14ac:dyDescent="0.25">
      <c r="B5068" s="21">
        <v>45898</v>
      </c>
      <c r="C5068" s="2" t="s">
        <v>1</v>
      </c>
      <c r="D5068" s="2" t="s">
        <v>2787</v>
      </c>
      <c r="E5068" s="2" t="s">
        <v>3</v>
      </c>
      <c r="F5068" s="2" t="s">
        <v>2786</v>
      </c>
      <c r="G5068" s="5">
        <v>-4</v>
      </c>
      <c r="H5068" s="5">
        <v>20</v>
      </c>
      <c r="I5068" s="5">
        <v>-80</v>
      </c>
      <c r="J5068" s="5">
        <v>-80</v>
      </c>
      <c r="K5068" s="5" t="str" cm="1">
        <f t="array" ref="K5068">_xlfn.LET(_xlpm.d,UPPER(TRIM(CLEAN(SUBSTITUTE(F5068,CHAR(160),"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RANUNCULUS</v>
      </c>
    </row>
    <row r="5069" spans="1:11" x14ac:dyDescent="0.25">
      <c r="B5069" s="21">
        <v>45905</v>
      </c>
      <c r="C5069" s="2" t="s">
        <v>1</v>
      </c>
      <c r="D5069" s="2" t="s">
        <v>2788</v>
      </c>
      <c r="E5069" s="2" t="s">
        <v>5</v>
      </c>
      <c r="F5069" s="2" t="s">
        <v>2786</v>
      </c>
      <c r="G5069" s="5">
        <v>-18</v>
      </c>
      <c r="H5069" s="5">
        <v>22.9</v>
      </c>
      <c r="I5069" s="5">
        <v>-412.2</v>
      </c>
      <c r="J5069" s="5">
        <v>-492.2</v>
      </c>
      <c r="K5069" s="5" t="str" cm="1">
        <f t="array" ref="K5069">_xlfn.LET(_xlpm.d,UPPER(TRIM(CLEAN(SUBSTITUTE(F5069,CHAR(160),"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RANUNCULUS</v>
      </c>
    </row>
    <row r="5070" spans="1:11" x14ac:dyDescent="0.25">
      <c r="B5070" s="21">
        <v>45912</v>
      </c>
      <c r="C5070" s="2" t="s">
        <v>1</v>
      </c>
      <c r="D5070" s="2" t="s">
        <v>2789</v>
      </c>
      <c r="E5070" s="2" t="s">
        <v>1478</v>
      </c>
      <c r="F5070" s="2" t="s">
        <v>2786</v>
      </c>
      <c r="G5070" s="5">
        <v>-32</v>
      </c>
      <c r="H5070" s="5">
        <v>32.950000000000003</v>
      </c>
      <c r="I5070" s="5">
        <v>-1054.4000000000001</v>
      </c>
      <c r="J5070" s="5">
        <v>-1546.6000000000001</v>
      </c>
      <c r="K5070" s="5" t="str" cm="1">
        <f t="array" ref="K5070">_xlfn.LET(_xlpm.d,UPPER(TRIM(CLEAN(SUBSTITUTE(F5070,CHAR(160),"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RANUNCULUS</v>
      </c>
    </row>
    <row r="5071" spans="1:11" x14ac:dyDescent="0.25">
      <c r="B5071" s="21">
        <v>45929</v>
      </c>
      <c r="C5071" s="2" t="s">
        <v>1</v>
      </c>
      <c r="D5071" s="2" t="s">
        <v>1924</v>
      </c>
      <c r="E5071" s="2" t="s">
        <v>324</v>
      </c>
      <c r="F5071" s="2" t="s">
        <v>2786</v>
      </c>
      <c r="G5071" s="5">
        <v>-4</v>
      </c>
      <c r="H5071" s="5">
        <v>22.9</v>
      </c>
      <c r="I5071" s="5">
        <v>-91.6</v>
      </c>
      <c r="J5071" s="5">
        <v>-1638.2</v>
      </c>
      <c r="K5071" s="5" t="str" cm="1">
        <f t="array" ref="K5071">_xlfn.LET(_xlpm.d,UPPER(TRIM(CLEAN(SUBSTITUTE(F5071,CHAR(160),"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RANUNCULUS</v>
      </c>
    </row>
    <row r="5072" spans="1:11" x14ac:dyDescent="0.25">
      <c r="B5072" s="21">
        <v>45933</v>
      </c>
      <c r="C5072" s="2" t="s">
        <v>1</v>
      </c>
      <c r="D5072" s="2" t="s">
        <v>318</v>
      </c>
      <c r="E5072" s="2" t="s">
        <v>143</v>
      </c>
      <c r="F5072" s="2" t="s">
        <v>2786</v>
      </c>
      <c r="G5072" s="5">
        <v>-1</v>
      </c>
      <c r="H5072" s="5">
        <v>23.7</v>
      </c>
      <c r="I5072" s="5">
        <v>-23.7</v>
      </c>
      <c r="J5072" s="5">
        <v>-1661.9</v>
      </c>
      <c r="K5072" s="5" t="str" cm="1">
        <f t="array" ref="K5072">_xlfn.LET(_xlpm.d,UPPER(TRIM(CLEAN(SUBSTITUTE(F5072,CHAR(160),"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RANUNCULUS</v>
      </c>
    </row>
    <row r="5073" spans="1:11" x14ac:dyDescent="0.25">
      <c r="A5073" s="11" t="s">
        <v>2790</v>
      </c>
      <c r="G5073" s="6">
        <v>-59</v>
      </c>
      <c r="I5073" s="7">
        <f>I5068+I5069+I5070+I5071+I5072</f>
        <v>-1661.9</v>
      </c>
      <c r="K5073" s="5" t="str" cm="1">
        <f t="array" ref="K5073">_xlfn.LET(_xlpm.d,UPPER(TRIM(CLEAN(SUBSTITUTE(F5073,CHAR(160),"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074" spans="1:11" x14ac:dyDescent="0.25">
      <c r="A5074" s="10" t="s">
        <v>2791</v>
      </c>
      <c r="K5074" s="5" t="str" cm="1">
        <f t="array" ref="K5074">_xlfn.LET(_xlpm.d,UPPER(TRIM(CLEAN(SUBSTITUTE(F5074,CHAR(160),"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075" spans="1:11" x14ac:dyDescent="0.25">
      <c r="B5075" s="21">
        <v>45667</v>
      </c>
      <c r="C5075" s="2" t="s">
        <v>1</v>
      </c>
      <c r="D5075" s="2" t="s">
        <v>830</v>
      </c>
      <c r="E5075" s="2" t="s">
        <v>3</v>
      </c>
      <c r="F5075" s="2" t="s">
        <v>2791</v>
      </c>
      <c r="G5075" s="5">
        <v>-6</v>
      </c>
      <c r="H5075" s="5">
        <v>18.989999999999998</v>
      </c>
      <c r="I5075" s="5">
        <v>-113.94</v>
      </c>
      <c r="J5075" s="5">
        <v>-113.94</v>
      </c>
      <c r="K5075" s="5" t="str" cm="1">
        <f t="array" ref="K5075">_xlfn.LET(_xlpm.d,UPPER(TRIM(CLEAN(SUBSTITUTE(F5075,CHAR(160),"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76" spans="1:11" x14ac:dyDescent="0.25">
      <c r="B5076" s="21">
        <v>45667</v>
      </c>
      <c r="C5076" s="2" t="s">
        <v>1</v>
      </c>
      <c r="D5076" s="2" t="s">
        <v>831</v>
      </c>
      <c r="E5076" s="2" t="s">
        <v>143</v>
      </c>
      <c r="F5076" s="2" t="s">
        <v>2791</v>
      </c>
      <c r="G5076" s="5">
        <v>-9</v>
      </c>
      <c r="H5076" s="5">
        <v>19.989999999999998</v>
      </c>
      <c r="I5076" s="5">
        <v>-179.91</v>
      </c>
      <c r="J5076" s="5">
        <v>-293.85000000000002</v>
      </c>
      <c r="K5076" s="5" t="str" cm="1">
        <f t="array" ref="K5076">_xlfn.LET(_xlpm.d,UPPER(TRIM(CLEAN(SUBSTITUTE(F5076,CHAR(160),"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77" spans="1:11" x14ac:dyDescent="0.25">
      <c r="B5077" s="21">
        <v>45695</v>
      </c>
      <c r="C5077" s="2" t="s">
        <v>1</v>
      </c>
      <c r="D5077" s="2" t="s">
        <v>875</v>
      </c>
      <c r="E5077" s="2" t="s">
        <v>143</v>
      </c>
      <c r="F5077" s="2" t="s">
        <v>2791</v>
      </c>
      <c r="G5077" s="5">
        <v>-1</v>
      </c>
      <c r="H5077" s="5">
        <v>19.989999999999998</v>
      </c>
      <c r="I5077" s="5">
        <v>-19.989999999999998</v>
      </c>
      <c r="J5077" s="5">
        <v>-313.84000000000003</v>
      </c>
      <c r="K5077" s="5" t="str" cm="1">
        <f t="array" ref="K5077">_xlfn.LET(_xlpm.d,UPPER(TRIM(CLEAN(SUBSTITUTE(F5077,CHAR(160),"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78" spans="1:11" x14ac:dyDescent="0.25">
      <c r="B5078" s="21">
        <v>45731</v>
      </c>
      <c r="C5078" s="2" t="s">
        <v>1</v>
      </c>
      <c r="D5078" s="2" t="s">
        <v>296</v>
      </c>
      <c r="E5078" s="2" t="s">
        <v>143</v>
      </c>
      <c r="F5078" s="2" t="s">
        <v>2791</v>
      </c>
      <c r="G5078" s="5">
        <v>-14</v>
      </c>
      <c r="H5078" s="5">
        <v>19.989999999999998</v>
      </c>
      <c r="I5078" s="5">
        <v>-279.86</v>
      </c>
      <c r="J5078" s="5">
        <v>-593.70000000000005</v>
      </c>
      <c r="K5078" s="5" t="str" cm="1">
        <f t="array" ref="K5078">_xlfn.LET(_xlpm.d,UPPER(TRIM(CLEAN(SUBSTITUTE(F5078,CHAR(160),"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79" spans="1:11" x14ac:dyDescent="0.25">
      <c r="B5079" s="21">
        <v>45770</v>
      </c>
      <c r="C5079" s="2" t="s">
        <v>1</v>
      </c>
      <c r="D5079" s="2" t="s">
        <v>962</v>
      </c>
      <c r="E5079" s="2" t="s">
        <v>3</v>
      </c>
      <c r="F5079" s="2" t="s">
        <v>2791</v>
      </c>
      <c r="G5079" s="5">
        <v>-20</v>
      </c>
      <c r="H5079" s="5">
        <v>18.989999999999998</v>
      </c>
      <c r="I5079" s="5">
        <v>-379.8</v>
      </c>
      <c r="J5079" s="5">
        <v>-973.5</v>
      </c>
      <c r="K5079" s="5" t="str" cm="1">
        <f t="array" ref="K5079">_xlfn.LET(_xlpm.d,UPPER(TRIM(CLEAN(SUBSTITUTE(F5079,CHAR(160),"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80" spans="1:11" x14ac:dyDescent="0.25">
      <c r="B5080" s="21">
        <v>45786</v>
      </c>
      <c r="C5080" s="2" t="s">
        <v>1</v>
      </c>
      <c r="D5080" s="2" t="s">
        <v>1698</v>
      </c>
      <c r="E5080" s="2" t="s">
        <v>3</v>
      </c>
      <c r="F5080" s="2" t="s">
        <v>2791</v>
      </c>
      <c r="G5080" s="5">
        <v>-1</v>
      </c>
      <c r="H5080" s="5">
        <v>18.989999999999998</v>
      </c>
      <c r="I5080" s="5">
        <v>-18.989999999999998</v>
      </c>
      <c r="J5080" s="5">
        <v>-992.49</v>
      </c>
      <c r="K5080" s="5" t="str" cm="1">
        <f t="array" ref="K5080">_xlfn.LET(_xlpm.d,UPPER(TRIM(CLEAN(SUBSTITUTE(F5080,CHAR(160),"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81" spans="1:11" x14ac:dyDescent="0.25">
      <c r="B5081" s="21">
        <v>45797</v>
      </c>
      <c r="C5081" s="2" t="s">
        <v>1</v>
      </c>
      <c r="D5081" s="2" t="s">
        <v>2792</v>
      </c>
      <c r="E5081" s="2" t="s">
        <v>3</v>
      </c>
      <c r="F5081" s="2" t="s">
        <v>2791</v>
      </c>
      <c r="G5081" s="5">
        <v>-3</v>
      </c>
      <c r="H5081" s="5">
        <v>18.989999999999998</v>
      </c>
      <c r="I5081" s="5">
        <v>-56.97</v>
      </c>
      <c r="J5081" s="5">
        <v>-1049.46</v>
      </c>
      <c r="K5081" s="5" t="str" cm="1">
        <f t="array" ref="K5081">_xlfn.LET(_xlpm.d,UPPER(TRIM(CLEAN(SUBSTITUTE(F5081,CHAR(160),"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82" spans="1:11" x14ac:dyDescent="0.25">
      <c r="B5082" s="21">
        <v>45828</v>
      </c>
      <c r="C5082" s="2" t="s">
        <v>1</v>
      </c>
      <c r="D5082" s="2" t="s">
        <v>1027</v>
      </c>
      <c r="E5082" s="2" t="s">
        <v>143</v>
      </c>
      <c r="F5082" s="2" t="s">
        <v>2791</v>
      </c>
      <c r="G5082" s="5">
        <v>-5</v>
      </c>
      <c r="H5082" s="5">
        <v>19.989999999999998</v>
      </c>
      <c r="I5082" s="5">
        <v>-99.95</v>
      </c>
      <c r="J5082" s="5">
        <v>-1149.4100000000001</v>
      </c>
      <c r="K5082" s="5" t="str" cm="1">
        <f t="array" ref="K5082">_xlfn.LET(_xlpm.d,UPPER(TRIM(CLEAN(SUBSTITUTE(F5082,CHAR(160),"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83" spans="1:11" x14ac:dyDescent="0.25">
      <c r="B5083" s="21">
        <v>45856</v>
      </c>
      <c r="C5083" s="2" t="s">
        <v>1</v>
      </c>
      <c r="D5083" s="2" t="s">
        <v>1047</v>
      </c>
      <c r="E5083" s="2" t="s">
        <v>3</v>
      </c>
      <c r="F5083" s="2" t="s">
        <v>2793</v>
      </c>
      <c r="G5083" s="5">
        <v>-20</v>
      </c>
      <c r="H5083" s="5">
        <v>19.989999999999998</v>
      </c>
      <c r="I5083" s="5">
        <v>-399.8</v>
      </c>
      <c r="J5083" s="5">
        <v>-1549.21</v>
      </c>
      <c r="K5083" s="5" t="str" cm="1">
        <f t="array" ref="K5083">_xlfn.LET(_xlpm.d,UPPER(TRIM(CLEAN(SUBSTITUTE(F5083,CHAR(160),"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84" spans="1:11" x14ac:dyDescent="0.25">
      <c r="B5084" s="21">
        <v>45856</v>
      </c>
      <c r="C5084" s="2" t="s">
        <v>1</v>
      </c>
      <c r="D5084" s="2" t="s">
        <v>305</v>
      </c>
      <c r="E5084" s="2" t="s">
        <v>143</v>
      </c>
      <c r="F5084" s="2" t="s">
        <v>2791</v>
      </c>
      <c r="G5084" s="5">
        <v>-8</v>
      </c>
      <c r="H5084" s="5">
        <v>19.989999999999998</v>
      </c>
      <c r="I5084" s="5">
        <v>-159.91999999999999</v>
      </c>
      <c r="J5084" s="5">
        <v>-1709.13</v>
      </c>
      <c r="K5084" s="5" t="str" cm="1">
        <f t="array" ref="K5084">_xlfn.LET(_xlpm.d,UPPER(TRIM(CLEAN(SUBSTITUTE(F5084,CHAR(160),"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85" spans="1:11" x14ac:dyDescent="0.25">
      <c r="B5085" s="21">
        <v>45884</v>
      </c>
      <c r="C5085" s="2" t="s">
        <v>1</v>
      </c>
      <c r="D5085" s="2" t="s">
        <v>1071</v>
      </c>
      <c r="E5085" s="2" t="s">
        <v>143</v>
      </c>
      <c r="F5085" s="2" t="s">
        <v>2791</v>
      </c>
      <c r="G5085" s="5">
        <v>-5</v>
      </c>
      <c r="H5085" s="5">
        <v>21.2</v>
      </c>
      <c r="I5085" s="5">
        <v>-106</v>
      </c>
      <c r="J5085" s="5">
        <v>-1815.13</v>
      </c>
      <c r="K5085" s="5" t="str" cm="1">
        <f t="array" ref="K5085">_xlfn.LET(_xlpm.d,UPPER(TRIM(CLEAN(SUBSTITUTE(F5085,CHAR(160),"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86" spans="1:11" x14ac:dyDescent="0.25">
      <c r="B5086" s="21">
        <v>45933</v>
      </c>
      <c r="C5086" s="2" t="s">
        <v>1</v>
      </c>
      <c r="D5086" s="2" t="s">
        <v>318</v>
      </c>
      <c r="E5086" s="2" t="s">
        <v>143</v>
      </c>
      <c r="F5086" s="2" t="s">
        <v>2791</v>
      </c>
      <c r="G5086" s="5">
        <v>-2</v>
      </c>
      <c r="H5086" s="5">
        <v>21.2</v>
      </c>
      <c r="I5086" s="5">
        <v>-42.4</v>
      </c>
      <c r="J5086" s="5">
        <v>-1857.5300000000002</v>
      </c>
      <c r="K5086" s="5" t="str" cm="1">
        <f t="array" ref="K5086">_xlfn.LET(_xlpm.d,UPPER(TRIM(CLEAN(SUBSTITUTE(F5086,CHAR(160),"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87" spans="1:11" x14ac:dyDescent="0.25">
      <c r="B5087" s="21">
        <v>45940</v>
      </c>
      <c r="C5087" s="2" t="s">
        <v>1</v>
      </c>
      <c r="D5087" s="2" t="s">
        <v>319</v>
      </c>
      <c r="E5087" s="2" t="s">
        <v>143</v>
      </c>
      <c r="F5087" s="2" t="s">
        <v>2791</v>
      </c>
      <c r="G5087" s="5">
        <v>-1</v>
      </c>
      <c r="H5087" s="5">
        <v>21.2</v>
      </c>
      <c r="I5087" s="5">
        <v>-21.2</v>
      </c>
      <c r="J5087" s="5">
        <v>-1878.7300000000002</v>
      </c>
      <c r="K5087" s="5" t="str" cm="1">
        <f t="array" ref="K5087">_xlfn.LET(_xlpm.d,UPPER(TRIM(CLEAN(SUBSTITUTE(F5087,CHAR(160),"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88" spans="1:11" x14ac:dyDescent="0.25">
      <c r="B5088" s="21">
        <v>45996</v>
      </c>
      <c r="C5088" s="2" t="s">
        <v>1</v>
      </c>
      <c r="D5088" s="2" t="s">
        <v>1193</v>
      </c>
      <c r="E5088" s="2" t="s">
        <v>143</v>
      </c>
      <c r="F5088" s="2" t="s">
        <v>2791</v>
      </c>
      <c r="G5088" s="5">
        <v>-2</v>
      </c>
      <c r="H5088" s="5">
        <v>21.2</v>
      </c>
      <c r="I5088" s="5">
        <v>-42.4</v>
      </c>
      <c r="J5088" s="5">
        <v>-1921.1300000000003</v>
      </c>
      <c r="K5088" s="5" t="str" cm="1">
        <f t="array" ref="K5088">_xlfn.LET(_xlpm.d,UPPER(TRIM(CLEAN(SUBSTITUTE(F5088,CHAR(160),"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89" spans="1:11" x14ac:dyDescent="0.25">
      <c r="B5089" s="21">
        <v>46021</v>
      </c>
      <c r="C5089" s="2" t="s">
        <v>1</v>
      </c>
      <c r="D5089" s="2" t="s">
        <v>1214</v>
      </c>
      <c r="E5089" s="2" t="s">
        <v>3</v>
      </c>
      <c r="F5089" s="2" t="s">
        <v>2791</v>
      </c>
      <c r="G5089" s="5">
        <v>-26</v>
      </c>
      <c r="H5089" s="5">
        <v>21.2</v>
      </c>
      <c r="I5089" s="5">
        <v>-551.20000000000005</v>
      </c>
      <c r="J5089" s="5">
        <v>-2472.3300000000004</v>
      </c>
      <c r="K5089" s="5" t="str" cm="1">
        <f t="array" ref="K5089">_xlfn.LET(_xlpm.d,UPPER(TRIM(CLEAN(SUBSTITUTE(F5089,CHAR(160),"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90" spans="1:11" x14ac:dyDescent="0.25">
      <c r="B5090" s="21">
        <v>46032</v>
      </c>
      <c r="C5090" s="2" t="s">
        <v>1</v>
      </c>
      <c r="D5090" s="2" t="s">
        <v>1225</v>
      </c>
      <c r="E5090" s="2" t="s">
        <v>143</v>
      </c>
      <c r="F5090" s="2" t="s">
        <v>2791</v>
      </c>
      <c r="G5090" s="5">
        <v>-8</v>
      </c>
      <c r="H5090" s="5">
        <v>21.2</v>
      </c>
      <c r="I5090" s="5">
        <v>-169.6</v>
      </c>
      <c r="J5090" s="5">
        <v>-2641.9300000000003</v>
      </c>
      <c r="K5090" s="5" t="str" cm="1">
        <f t="array" ref="K5090">_xlfn.LET(_xlpm.d,UPPER(TRIM(CLEAN(SUBSTITUTE(F5090,CHAR(160),"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91" spans="1:11" x14ac:dyDescent="0.25">
      <c r="B5091" s="21">
        <v>46038</v>
      </c>
      <c r="C5091" s="2" t="s">
        <v>1</v>
      </c>
      <c r="D5091" s="2" t="s">
        <v>508</v>
      </c>
      <c r="E5091" s="2" t="s">
        <v>143</v>
      </c>
      <c r="F5091" s="2" t="s">
        <v>2791</v>
      </c>
      <c r="G5091" s="5">
        <v>-6</v>
      </c>
      <c r="H5091" s="5">
        <v>21.2</v>
      </c>
      <c r="I5091" s="5">
        <v>-127.2</v>
      </c>
      <c r="J5091" s="5">
        <v>-2769.13</v>
      </c>
      <c r="K5091" s="5" t="str" cm="1">
        <f t="array" ref="K5091">_xlfn.LET(_xlpm.d,UPPER(TRIM(CLEAN(SUBSTITUTE(F5091,CHAR(160),"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92" spans="1:11" x14ac:dyDescent="0.25">
      <c r="B5092" s="21">
        <v>46050</v>
      </c>
      <c r="C5092" s="2" t="s">
        <v>1</v>
      </c>
      <c r="D5092" s="2" t="s">
        <v>1251</v>
      </c>
      <c r="E5092" s="2" t="s">
        <v>3</v>
      </c>
      <c r="F5092" s="2" t="s">
        <v>2791</v>
      </c>
      <c r="G5092" s="5">
        <v>-4</v>
      </c>
      <c r="H5092" s="5">
        <v>21.2</v>
      </c>
      <c r="I5092" s="5">
        <v>-84.8</v>
      </c>
      <c r="J5092" s="5">
        <v>-2853.9300000000003</v>
      </c>
      <c r="K5092" s="5" t="str" cm="1">
        <f t="array" ref="K5092">_xlfn.LET(_xlpm.d,UPPER(TRIM(CLEAN(SUBSTITUTE(F5092,CHAR(160),"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93" spans="1:11" x14ac:dyDescent="0.25">
      <c r="B5093" s="21">
        <v>46053</v>
      </c>
      <c r="C5093" s="2" t="s">
        <v>1</v>
      </c>
      <c r="D5093" s="2" t="s">
        <v>2156</v>
      </c>
      <c r="E5093" s="2" t="s">
        <v>143</v>
      </c>
      <c r="F5093" s="2" t="s">
        <v>2791</v>
      </c>
      <c r="G5093" s="5">
        <v>-1</v>
      </c>
      <c r="H5093" s="5">
        <v>21.2</v>
      </c>
      <c r="I5093" s="5">
        <v>-21.2</v>
      </c>
      <c r="J5093" s="5">
        <v>-2875.13</v>
      </c>
      <c r="K5093" s="5" t="str" cm="1">
        <f t="array" ref="K5093">_xlfn.LET(_xlpm.d,UPPER(TRIM(CLEAN(SUBSTITUTE(F5093,CHAR(160),"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94" spans="1:11" x14ac:dyDescent="0.25">
      <c r="B5094" s="21">
        <v>46066</v>
      </c>
      <c r="C5094" s="2" t="s">
        <v>1</v>
      </c>
      <c r="D5094" s="2" t="s">
        <v>1264</v>
      </c>
      <c r="E5094" s="2" t="s">
        <v>143</v>
      </c>
      <c r="F5094" s="2" t="s">
        <v>2791</v>
      </c>
      <c r="G5094" s="5">
        <v>-24</v>
      </c>
      <c r="H5094" s="5">
        <v>21.2</v>
      </c>
      <c r="I5094" s="5">
        <v>-508.8</v>
      </c>
      <c r="J5094" s="5">
        <v>-3383.9300000000003</v>
      </c>
      <c r="K5094" s="5" t="str" cm="1">
        <f t="array" ref="K5094">_xlfn.LET(_xlpm.d,UPPER(TRIM(CLEAN(SUBSTITUTE(F5094,CHAR(160),"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95" spans="1:11" x14ac:dyDescent="0.25">
      <c r="B5095" s="21">
        <v>46077</v>
      </c>
      <c r="C5095" s="2" t="s">
        <v>1</v>
      </c>
      <c r="D5095" s="2" t="s">
        <v>2208</v>
      </c>
      <c r="E5095" s="2" t="s">
        <v>3</v>
      </c>
      <c r="F5095" s="2" t="s">
        <v>2791</v>
      </c>
      <c r="G5095" s="5">
        <v>-1</v>
      </c>
      <c r="H5095" s="5">
        <v>30.5</v>
      </c>
      <c r="I5095" s="5">
        <v>-30.5</v>
      </c>
      <c r="J5095" s="5">
        <v>-3414.4300000000003</v>
      </c>
      <c r="K5095" s="5" t="str" cm="1">
        <f t="array" ref="K5095">_xlfn.LET(_xlpm.d,UPPER(TRIM(CLEAN(SUBSTITUTE(F5095,CHAR(160),"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96" spans="1:11" x14ac:dyDescent="0.25">
      <c r="B5096" s="21">
        <v>46080</v>
      </c>
      <c r="C5096" s="2" t="s">
        <v>1</v>
      </c>
      <c r="D5096" s="2" t="s">
        <v>1277</v>
      </c>
      <c r="E5096" s="2" t="s">
        <v>143</v>
      </c>
      <c r="F5096" s="2" t="s">
        <v>2791</v>
      </c>
      <c r="G5096" s="5">
        <v>-4</v>
      </c>
      <c r="H5096" s="5">
        <v>21.2</v>
      </c>
      <c r="I5096" s="5">
        <v>-84.8</v>
      </c>
      <c r="J5096" s="5">
        <v>-3499.2300000000005</v>
      </c>
      <c r="K5096" s="5" t="str" cm="1">
        <f t="array" ref="K5096">_xlfn.LET(_xlpm.d,UPPER(TRIM(CLEAN(SUBSTITUTE(F5096,CHAR(160),"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97" spans="1:11" x14ac:dyDescent="0.25">
      <c r="B5097" s="21">
        <v>46094</v>
      </c>
      <c r="C5097" s="2" t="s">
        <v>1</v>
      </c>
      <c r="D5097" s="2" t="s">
        <v>1294</v>
      </c>
      <c r="E5097" s="2" t="s">
        <v>3</v>
      </c>
      <c r="F5097" s="2" t="s">
        <v>2791</v>
      </c>
      <c r="G5097" s="5">
        <v>-46</v>
      </c>
      <c r="H5097" s="5">
        <v>21.2</v>
      </c>
      <c r="I5097" s="5">
        <v>-975.2</v>
      </c>
      <c r="J5097" s="5">
        <v>-4474.43</v>
      </c>
      <c r="K5097" s="5" t="str" cm="1">
        <f t="array" ref="K5097">_xlfn.LET(_xlpm.d,UPPER(TRIM(CLEAN(SUBSTITUTE(F5097,CHAR(160),"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98" spans="1:11" x14ac:dyDescent="0.25">
      <c r="B5098" s="21">
        <v>46108</v>
      </c>
      <c r="C5098" s="2" t="s">
        <v>1</v>
      </c>
      <c r="D5098" s="2" t="s">
        <v>142</v>
      </c>
      <c r="E5098" s="2" t="s">
        <v>143</v>
      </c>
      <c r="F5098" s="2" t="s">
        <v>2791</v>
      </c>
      <c r="G5098" s="5">
        <v>-2</v>
      </c>
      <c r="H5098" s="5">
        <v>21.2</v>
      </c>
      <c r="I5098" s="5">
        <v>-42.4</v>
      </c>
      <c r="J5098" s="5">
        <v>-4516.83</v>
      </c>
      <c r="K5098" s="5" t="str" cm="1">
        <f t="array" ref="K5098">_xlfn.LET(_xlpm.d,UPPER(TRIM(CLEAN(SUBSTITUTE(F5098,CHAR(160),"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099" spans="1:11" x14ac:dyDescent="0.25">
      <c r="A5099" s="11" t="s">
        <v>2794</v>
      </c>
      <c r="G5099" s="6">
        <v>-219</v>
      </c>
      <c r="I5099" s="7">
        <f>I5075+I5076+I5077+I5078+I5079+I5080+I5081+I5082+I5083+I5084+I5085+I5086+I5087+I5088+I5089+I5090+I5091+I5092+I5093+I5094+I5095+I5096+I5097+I5098</f>
        <v>-4516.83</v>
      </c>
      <c r="K5099" s="5" t="str" cm="1">
        <f t="array" ref="K5099">_xlfn.LET(_xlpm.d,UPPER(TRIM(CLEAN(SUBSTITUTE(F5099,CHAR(160),"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00" spans="1:11" x14ac:dyDescent="0.25">
      <c r="A5100" s="10" t="s">
        <v>2795</v>
      </c>
      <c r="K5100" s="5" t="str" cm="1">
        <f t="array" ref="K5100">_xlfn.LET(_xlpm.d,UPPER(TRIM(CLEAN(SUBSTITUTE(F5100,CHAR(160),"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01" spans="1:11" x14ac:dyDescent="0.25">
      <c r="B5101" s="21">
        <v>45695</v>
      </c>
      <c r="C5101" s="2" t="s">
        <v>1</v>
      </c>
      <c r="D5101" s="2" t="s">
        <v>2796</v>
      </c>
      <c r="E5101" s="2" t="s">
        <v>321</v>
      </c>
      <c r="F5101" s="2" t="s">
        <v>2795</v>
      </c>
      <c r="G5101" s="5">
        <v>-8</v>
      </c>
      <c r="H5101" s="5">
        <v>19.989999999999998</v>
      </c>
      <c r="I5101" s="5">
        <v>-159.91999999999999</v>
      </c>
      <c r="J5101" s="5">
        <v>-159.91999999999999</v>
      </c>
      <c r="K5101" s="5" t="str" cm="1">
        <f t="array" ref="K5101">_xlfn.LET(_xlpm.d,UPPER(TRIM(CLEAN(SUBSTITUTE(F5101,CHAR(160),"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5102" spans="1:11" x14ac:dyDescent="0.25">
      <c r="A5102" s="11" t="s">
        <v>2797</v>
      </c>
      <c r="G5102" s="6">
        <v>-8</v>
      </c>
      <c r="I5102" s="8">
        <f>I5101</f>
        <v>-159.91999999999999</v>
      </c>
      <c r="K5102" s="5" t="str" cm="1">
        <f t="array" ref="K5102">_xlfn.LET(_xlpm.d,UPPER(TRIM(CLEAN(SUBSTITUTE(F5102,CHAR(160),"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03" spans="1:11" x14ac:dyDescent="0.25">
      <c r="A5103" s="10" t="s">
        <v>2798</v>
      </c>
      <c r="K5103" s="5" t="str" cm="1">
        <f t="array" ref="K5103">_xlfn.LET(_xlpm.d,UPPER(TRIM(CLEAN(SUBSTITUTE(F5103,CHAR(160),"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04" spans="1:11" x14ac:dyDescent="0.25">
      <c r="B5104" s="21">
        <v>45754</v>
      </c>
      <c r="C5104" s="2" t="s">
        <v>1</v>
      </c>
      <c r="D5104" s="2" t="s">
        <v>2799</v>
      </c>
      <c r="E5104" s="2" t="s">
        <v>2800</v>
      </c>
      <c r="F5104" s="2" t="s">
        <v>2798</v>
      </c>
      <c r="G5104" s="5">
        <v>-102</v>
      </c>
      <c r="H5104" s="5">
        <v>19.95</v>
      </c>
      <c r="I5104" s="5">
        <v>-2034.9</v>
      </c>
      <c r="J5104" s="5">
        <v>-2034.9</v>
      </c>
      <c r="K5104" s="5" t="str" cm="1">
        <f t="array" ref="K5104">_xlfn.LET(_xlpm.d,UPPER(TRIM(CLEAN(SUBSTITUTE(F5104,CHAR(160),"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105" spans="1:11" x14ac:dyDescent="0.25">
      <c r="B5105" s="21">
        <v>46085</v>
      </c>
      <c r="C5105" s="2" t="s">
        <v>1</v>
      </c>
      <c r="D5105" s="2" t="s">
        <v>2413</v>
      </c>
      <c r="E5105" s="2" t="s">
        <v>342</v>
      </c>
      <c r="F5105" s="2" t="s">
        <v>2798</v>
      </c>
      <c r="G5105" s="5">
        <v>-20</v>
      </c>
      <c r="H5105" s="5">
        <v>33.950000000000003</v>
      </c>
      <c r="I5105" s="5">
        <v>-679</v>
      </c>
      <c r="J5105" s="5">
        <v>-2713.9</v>
      </c>
      <c r="K5105" s="5" t="str" cm="1">
        <f t="array" ref="K5105">_xlfn.LET(_xlpm.d,UPPER(TRIM(CLEAN(SUBSTITUTE(F5105,CHAR(160),"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106" spans="1:11" x14ac:dyDescent="0.25">
      <c r="A5106" s="11" t="s">
        <v>2801</v>
      </c>
      <c r="G5106" s="6">
        <v>-122</v>
      </c>
      <c r="I5106" s="7">
        <f>I5104+I5105</f>
        <v>-2713.9</v>
      </c>
      <c r="K5106" s="5" t="str" cm="1">
        <f t="array" ref="K5106">_xlfn.LET(_xlpm.d,UPPER(TRIM(CLEAN(SUBSTITUTE(F5106,CHAR(160),"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07" spans="1:11" x14ac:dyDescent="0.25">
      <c r="A5107" s="10" t="s">
        <v>2802</v>
      </c>
      <c r="K5107" s="5" t="str" cm="1">
        <f t="array" ref="K5107">_xlfn.LET(_xlpm.d,UPPER(TRIM(CLEAN(SUBSTITUTE(F5107,CHAR(160),"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08" spans="1:11" x14ac:dyDescent="0.25">
      <c r="B5108" s="21">
        <v>45756</v>
      </c>
      <c r="C5108" s="2" t="s">
        <v>1</v>
      </c>
      <c r="D5108" s="2" t="s">
        <v>945</v>
      </c>
      <c r="E5108" s="2" t="s">
        <v>238</v>
      </c>
      <c r="F5108" s="2" t="s">
        <v>2803</v>
      </c>
      <c r="G5108" s="5">
        <v>-9</v>
      </c>
      <c r="H5108" s="5">
        <v>58.95</v>
      </c>
      <c r="I5108" s="5">
        <v>-530.54999999999995</v>
      </c>
      <c r="J5108" s="5">
        <v>-530.54999999999995</v>
      </c>
      <c r="K5108" s="5" t="str" cm="1">
        <f t="array" ref="K5108">_xlfn.LET(_xlpm.d,UPPER(TRIM(CLEAN(SUBSTITUTE(F5108,CHAR(160),"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CHILLI POT</v>
      </c>
    </row>
    <row r="5109" spans="1:11" x14ac:dyDescent="0.25">
      <c r="B5109" s="21">
        <v>45772</v>
      </c>
      <c r="C5109" s="2" t="s">
        <v>1</v>
      </c>
      <c r="D5109" s="2" t="s">
        <v>965</v>
      </c>
      <c r="E5109" s="2" t="s">
        <v>238</v>
      </c>
      <c r="F5109" s="2" t="s">
        <v>2802</v>
      </c>
      <c r="G5109" s="5">
        <v>-1</v>
      </c>
      <c r="H5109" s="5">
        <v>58.95</v>
      </c>
      <c r="I5109" s="5">
        <v>-58.95</v>
      </c>
      <c r="J5109" s="5">
        <v>-589.5</v>
      </c>
      <c r="K5109" s="5" t="str" cm="1">
        <f t="array" ref="K5109">_xlfn.LET(_xlpm.d,UPPER(TRIM(CLEAN(SUBSTITUTE(F5109,CHAR(160),"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19CM CHILLI POT</v>
      </c>
    </row>
    <row r="5110" spans="1:11" x14ac:dyDescent="0.25">
      <c r="A5110" s="11" t="s">
        <v>2804</v>
      </c>
      <c r="G5110" s="6">
        <v>-10</v>
      </c>
      <c r="I5110" s="8">
        <f>I5108+I5109</f>
        <v>-589.5</v>
      </c>
      <c r="K5110" s="5" t="str" cm="1">
        <f t="array" ref="K5110">_xlfn.LET(_xlpm.d,UPPER(TRIM(CLEAN(SUBSTITUTE(F5110,CHAR(160),"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11" spans="1:11" x14ac:dyDescent="0.25">
      <c r="A5111" s="10" t="s">
        <v>2805</v>
      </c>
      <c r="K5111" s="5" t="str" cm="1">
        <f t="array" ref="K5111">_xlfn.LET(_xlpm.d,UPPER(TRIM(CLEAN(SUBSTITUTE(F5111,CHAR(160),"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12" spans="1:11" x14ac:dyDescent="0.25">
      <c r="B5112" s="21">
        <v>45666</v>
      </c>
      <c r="C5112" s="2" t="s">
        <v>1</v>
      </c>
      <c r="D5112" s="2" t="s">
        <v>556</v>
      </c>
      <c r="E5112" s="2" t="s">
        <v>141</v>
      </c>
      <c r="F5112" s="2" t="s">
        <v>2806</v>
      </c>
      <c r="G5112" s="5">
        <v>-5</v>
      </c>
      <c r="H5112" s="5">
        <v>48.75</v>
      </c>
      <c r="I5112" s="5">
        <v>-243.75</v>
      </c>
      <c r="J5112" s="5">
        <v>-243.75</v>
      </c>
      <c r="K5112" s="5" t="str" cm="1">
        <f t="array" ref="K5112">_xlfn.LET(_xlpm.d,UPPER(TRIM(CLEAN(SUBSTITUTE(F5112,CHAR(160),"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13" spans="1:11" x14ac:dyDescent="0.25">
      <c r="B5113" s="21">
        <v>45667</v>
      </c>
      <c r="C5113" s="2" t="s">
        <v>1</v>
      </c>
      <c r="D5113" s="2" t="s">
        <v>828</v>
      </c>
      <c r="E5113" s="2" t="s">
        <v>829</v>
      </c>
      <c r="F5113" s="2" t="s">
        <v>2806</v>
      </c>
      <c r="G5113" s="5">
        <v>-1</v>
      </c>
      <c r="H5113" s="5">
        <v>48.75</v>
      </c>
      <c r="I5113" s="5">
        <v>-48.75</v>
      </c>
      <c r="J5113" s="5">
        <v>-292.5</v>
      </c>
      <c r="K5113" s="5" t="str" cm="1">
        <f t="array" ref="K5113">_xlfn.LET(_xlpm.d,UPPER(TRIM(CLEAN(SUBSTITUTE(F5113,CHAR(160),"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14" spans="1:11" x14ac:dyDescent="0.25">
      <c r="B5114" s="21">
        <v>45667</v>
      </c>
      <c r="C5114" s="2" t="s">
        <v>1</v>
      </c>
      <c r="D5114" s="2" t="s">
        <v>652</v>
      </c>
      <c r="E5114" s="2" t="s">
        <v>62</v>
      </c>
      <c r="F5114" s="2" t="s">
        <v>2806</v>
      </c>
      <c r="G5114" s="5">
        <v>-10</v>
      </c>
      <c r="H5114" s="5">
        <v>48.75</v>
      </c>
      <c r="I5114" s="5">
        <v>-487.5</v>
      </c>
      <c r="J5114" s="5">
        <v>-780</v>
      </c>
      <c r="K5114" s="5" t="str" cm="1">
        <f t="array" ref="K5114">_xlfn.LET(_xlpm.d,UPPER(TRIM(CLEAN(SUBSTITUTE(F5114,CHAR(160),"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15" spans="1:11" x14ac:dyDescent="0.25">
      <c r="B5115" s="21">
        <v>45671</v>
      </c>
      <c r="C5115" s="2" t="s">
        <v>1</v>
      </c>
      <c r="D5115" s="2" t="s">
        <v>756</v>
      </c>
      <c r="E5115" s="2" t="s">
        <v>35</v>
      </c>
      <c r="F5115" s="2" t="s">
        <v>2806</v>
      </c>
      <c r="G5115" s="5">
        <v>-1</v>
      </c>
      <c r="H5115" s="5">
        <v>48.75</v>
      </c>
      <c r="I5115" s="5">
        <v>-48.75</v>
      </c>
      <c r="J5115" s="5">
        <v>-828.75</v>
      </c>
      <c r="K5115" s="5" t="str" cm="1">
        <f t="array" ref="K5115">_xlfn.LET(_xlpm.d,UPPER(TRIM(CLEAN(SUBSTITUTE(F5115,CHAR(160),"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16" spans="1:11" x14ac:dyDescent="0.25">
      <c r="B5116" s="21">
        <v>45713</v>
      </c>
      <c r="C5116" s="2" t="s">
        <v>1</v>
      </c>
      <c r="D5116" s="2" t="s">
        <v>896</v>
      </c>
      <c r="E5116" s="2" t="s">
        <v>60</v>
      </c>
      <c r="F5116" s="2" t="s">
        <v>2806</v>
      </c>
      <c r="G5116" s="5">
        <v>-3</v>
      </c>
      <c r="H5116" s="5">
        <v>48.75</v>
      </c>
      <c r="I5116" s="5">
        <v>-146.25</v>
      </c>
      <c r="J5116" s="5">
        <v>-975</v>
      </c>
      <c r="K5116" s="5" t="str" cm="1">
        <f t="array" ref="K5116">_xlfn.LET(_xlpm.d,UPPER(TRIM(CLEAN(SUBSTITUTE(F5116,CHAR(160),"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17" spans="1:11" x14ac:dyDescent="0.25">
      <c r="B5117" s="21">
        <v>45716</v>
      </c>
      <c r="C5117" s="2" t="s">
        <v>1</v>
      </c>
      <c r="D5117" s="2" t="s">
        <v>900</v>
      </c>
      <c r="E5117" s="2" t="s">
        <v>202</v>
      </c>
      <c r="F5117" s="2" t="s">
        <v>2805</v>
      </c>
      <c r="G5117" s="5">
        <v>-9</v>
      </c>
      <c r="H5117" s="5">
        <v>48.75</v>
      </c>
      <c r="I5117" s="5">
        <v>-438.75</v>
      </c>
      <c r="J5117" s="5">
        <v>-1413.75</v>
      </c>
      <c r="K5117" s="5" t="str" cm="1">
        <f t="array" ref="K5117">_xlfn.LET(_xlpm.d,UPPER(TRIM(CLEAN(SUBSTITUTE(F5117,CHAR(160),"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18" spans="1:11" x14ac:dyDescent="0.25">
      <c r="B5118" s="21">
        <v>45750</v>
      </c>
      <c r="C5118" s="2" t="s">
        <v>1</v>
      </c>
      <c r="D5118" s="2" t="s">
        <v>381</v>
      </c>
      <c r="E5118" s="2" t="s">
        <v>141</v>
      </c>
      <c r="F5118" s="2" t="s">
        <v>2806</v>
      </c>
      <c r="G5118" s="5">
        <v>-1</v>
      </c>
      <c r="H5118" s="5">
        <v>48.75</v>
      </c>
      <c r="I5118" s="5">
        <v>-48.75</v>
      </c>
      <c r="J5118" s="5">
        <v>-1462.5</v>
      </c>
      <c r="K5118" s="5" t="str" cm="1">
        <f t="array" ref="K5118">_xlfn.LET(_xlpm.d,UPPER(TRIM(CLEAN(SUBSTITUTE(F5118,CHAR(160),"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19" spans="1:11" x14ac:dyDescent="0.25">
      <c r="B5119" s="21">
        <v>45764</v>
      </c>
      <c r="C5119" s="2" t="s">
        <v>1</v>
      </c>
      <c r="D5119" s="2" t="s">
        <v>391</v>
      </c>
      <c r="E5119" s="2" t="s">
        <v>76</v>
      </c>
      <c r="F5119" s="2" t="s">
        <v>2806</v>
      </c>
      <c r="G5119" s="5">
        <v>-7</v>
      </c>
      <c r="H5119" s="5">
        <v>48.75</v>
      </c>
      <c r="I5119" s="5">
        <v>-341.25</v>
      </c>
      <c r="J5119" s="5">
        <v>-1803.75</v>
      </c>
      <c r="K5119" s="5" t="str" cm="1">
        <f t="array" ref="K5119">_xlfn.LET(_xlpm.d,UPPER(TRIM(CLEAN(SUBSTITUTE(F5119,CHAR(160),"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20" spans="1:11" x14ac:dyDescent="0.25">
      <c r="B5120" s="21">
        <v>45853</v>
      </c>
      <c r="C5120" s="2" t="s">
        <v>1</v>
      </c>
      <c r="D5120" s="2" t="s">
        <v>1776</v>
      </c>
      <c r="E5120" s="2" t="s">
        <v>446</v>
      </c>
      <c r="F5120" s="2" t="s">
        <v>2806</v>
      </c>
      <c r="G5120" s="5">
        <v>-6</v>
      </c>
      <c r="H5120" s="5">
        <v>48.75</v>
      </c>
      <c r="I5120" s="5">
        <v>-292.5</v>
      </c>
      <c r="J5120" s="5">
        <v>-2096.25</v>
      </c>
      <c r="K5120" s="5" t="str" cm="1">
        <f t="array" ref="K5120">_xlfn.LET(_xlpm.d,UPPER(TRIM(CLEAN(SUBSTITUTE(F5120,CHAR(160),"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21" spans="2:11" x14ac:dyDescent="0.25">
      <c r="B5121" s="21">
        <v>45860</v>
      </c>
      <c r="C5121" s="2" t="s">
        <v>1</v>
      </c>
      <c r="D5121" s="2" t="s">
        <v>1780</v>
      </c>
      <c r="E5121" s="2" t="s">
        <v>92</v>
      </c>
      <c r="F5121" s="2" t="s">
        <v>2806</v>
      </c>
      <c r="G5121" s="5">
        <v>-3</v>
      </c>
      <c r="H5121" s="5">
        <v>48.75</v>
      </c>
      <c r="I5121" s="5">
        <v>-146.25</v>
      </c>
      <c r="J5121" s="5">
        <v>-2242.5</v>
      </c>
      <c r="K5121" s="5" t="str" cm="1">
        <f t="array" ref="K5121">_xlfn.LET(_xlpm.d,UPPER(TRIM(CLEAN(SUBSTITUTE(F5121,CHAR(160),"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22" spans="2:11" x14ac:dyDescent="0.25">
      <c r="B5122" s="21">
        <v>45898</v>
      </c>
      <c r="C5122" s="2" t="s">
        <v>1</v>
      </c>
      <c r="D5122" s="2" t="s">
        <v>224</v>
      </c>
      <c r="E5122" s="2" t="s">
        <v>76</v>
      </c>
      <c r="F5122" s="2" t="s">
        <v>2806</v>
      </c>
      <c r="G5122" s="5">
        <v>-8</v>
      </c>
      <c r="H5122" s="5">
        <v>48.75</v>
      </c>
      <c r="I5122" s="5">
        <v>-390</v>
      </c>
      <c r="J5122" s="5">
        <v>-2632.5</v>
      </c>
      <c r="K5122" s="5" t="str" cm="1">
        <f t="array" ref="K5122">_xlfn.LET(_xlpm.d,UPPER(TRIM(CLEAN(SUBSTITUTE(F5122,CHAR(160),"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23" spans="2:11" x14ac:dyDescent="0.25">
      <c r="B5123" s="21">
        <v>45917</v>
      </c>
      <c r="C5123" s="2" t="s">
        <v>1</v>
      </c>
      <c r="D5123" s="2" t="s">
        <v>538</v>
      </c>
      <c r="E5123" s="2" t="s">
        <v>92</v>
      </c>
      <c r="F5123" s="2" t="s">
        <v>2806</v>
      </c>
      <c r="G5123" s="5">
        <v>-4</v>
      </c>
      <c r="H5123" s="5">
        <v>48.75</v>
      </c>
      <c r="I5123" s="5">
        <v>-195</v>
      </c>
      <c r="J5123" s="5">
        <v>-2827.5</v>
      </c>
      <c r="K5123" s="5" t="str" cm="1">
        <f t="array" ref="K5123">_xlfn.LET(_xlpm.d,UPPER(TRIM(CLEAN(SUBSTITUTE(F5123,CHAR(160),"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24" spans="2:11" x14ac:dyDescent="0.25">
      <c r="B5124" s="21">
        <v>45947</v>
      </c>
      <c r="C5124" s="2" t="s">
        <v>1</v>
      </c>
      <c r="D5124" s="2" t="s">
        <v>1133</v>
      </c>
      <c r="E5124" s="2" t="s">
        <v>24</v>
      </c>
      <c r="F5124" s="2" t="s">
        <v>2806</v>
      </c>
      <c r="G5124" s="5">
        <v>-1</v>
      </c>
      <c r="H5124" s="5">
        <v>48.75</v>
      </c>
      <c r="I5124" s="5">
        <v>-48.75</v>
      </c>
      <c r="J5124" s="5">
        <v>-2876.25</v>
      </c>
      <c r="K5124" s="5" t="str" cm="1">
        <f t="array" ref="K5124">_xlfn.LET(_xlpm.d,UPPER(TRIM(CLEAN(SUBSTITUTE(F5124,CHAR(160),"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25" spans="2:11" x14ac:dyDescent="0.25">
      <c r="B5125" s="21">
        <v>45953</v>
      </c>
      <c r="C5125" s="2" t="s">
        <v>1</v>
      </c>
      <c r="D5125" s="2" t="s">
        <v>2807</v>
      </c>
      <c r="E5125" s="2" t="s">
        <v>163</v>
      </c>
      <c r="F5125" s="2" t="s">
        <v>2806</v>
      </c>
      <c r="G5125" s="5">
        <v>-10</v>
      </c>
      <c r="H5125" s="5">
        <v>48.75</v>
      </c>
      <c r="I5125" s="5">
        <v>-487.5</v>
      </c>
      <c r="J5125" s="5">
        <v>-3363.75</v>
      </c>
      <c r="K5125" s="5" t="str" cm="1">
        <f t="array" ref="K5125">_xlfn.LET(_xlpm.d,UPPER(TRIM(CLEAN(SUBSTITUTE(F5125,CHAR(160),"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26" spans="2:11" x14ac:dyDescent="0.25">
      <c r="B5126" s="21">
        <v>45961</v>
      </c>
      <c r="C5126" s="2" t="s">
        <v>1</v>
      </c>
      <c r="D5126" s="2" t="s">
        <v>2808</v>
      </c>
      <c r="E5126" s="2" t="s">
        <v>62</v>
      </c>
      <c r="F5126" s="2" t="s">
        <v>2806</v>
      </c>
      <c r="G5126" s="5">
        <v>-12</v>
      </c>
      <c r="H5126" s="5">
        <v>48.75</v>
      </c>
      <c r="I5126" s="5">
        <v>-585</v>
      </c>
      <c r="J5126" s="5">
        <v>-3948.75</v>
      </c>
      <c r="K5126" s="5" t="str" cm="1">
        <f t="array" ref="K5126">_xlfn.LET(_xlpm.d,UPPER(TRIM(CLEAN(SUBSTITUTE(F5126,CHAR(160),"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27" spans="2:11" x14ac:dyDescent="0.25">
      <c r="B5127" s="21">
        <v>45964</v>
      </c>
      <c r="C5127" s="2" t="s">
        <v>1</v>
      </c>
      <c r="D5127" s="2" t="s">
        <v>2002</v>
      </c>
      <c r="E5127" s="2" t="s">
        <v>791</v>
      </c>
      <c r="F5127" s="2" t="s">
        <v>2806</v>
      </c>
      <c r="G5127" s="5">
        <v>-4</v>
      </c>
      <c r="H5127" s="5">
        <v>48.75</v>
      </c>
      <c r="I5127" s="5">
        <v>-195</v>
      </c>
      <c r="J5127" s="5">
        <v>-4143.75</v>
      </c>
      <c r="K5127" s="5" t="str" cm="1">
        <f t="array" ref="K5127">_xlfn.LET(_xlpm.d,UPPER(TRIM(CLEAN(SUBSTITUTE(F5127,CHAR(160),"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28" spans="2:11" x14ac:dyDescent="0.25">
      <c r="B5128" s="21">
        <v>45986</v>
      </c>
      <c r="C5128" s="2" t="s">
        <v>1</v>
      </c>
      <c r="D5128" s="2" t="s">
        <v>2044</v>
      </c>
      <c r="E5128" s="2" t="s">
        <v>153</v>
      </c>
      <c r="F5128" s="2" t="s">
        <v>2806</v>
      </c>
      <c r="G5128" s="5">
        <v>-14</v>
      </c>
      <c r="H5128" s="5">
        <v>48.75</v>
      </c>
      <c r="I5128" s="5">
        <v>-682.5</v>
      </c>
      <c r="J5128" s="5">
        <v>-4826.25</v>
      </c>
      <c r="K5128" s="5" t="str" cm="1">
        <f t="array" ref="K5128">_xlfn.LET(_xlpm.d,UPPER(TRIM(CLEAN(SUBSTITUTE(F5128,CHAR(160),"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29" spans="2:11" x14ac:dyDescent="0.25">
      <c r="B5129" s="21">
        <v>45996</v>
      </c>
      <c r="C5129" s="2" t="s">
        <v>1</v>
      </c>
      <c r="D5129" s="2" t="s">
        <v>278</v>
      </c>
      <c r="E5129" s="2" t="s">
        <v>97</v>
      </c>
      <c r="F5129" s="2" t="s">
        <v>2805</v>
      </c>
      <c r="G5129" s="5">
        <v>-15</v>
      </c>
      <c r="H5129" s="5">
        <v>48.75</v>
      </c>
      <c r="I5129" s="5">
        <v>-731.25</v>
      </c>
      <c r="J5129" s="5">
        <v>-5557.5</v>
      </c>
      <c r="K5129" s="5" t="str" cm="1">
        <f t="array" ref="K5129">_xlfn.LET(_xlpm.d,UPPER(TRIM(CLEAN(SUBSTITUTE(F5129,CHAR(160),"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30" spans="2:11" x14ac:dyDescent="0.25">
      <c r="B5130" s="21">
        <v>46002</v>
      </c>
      <c r="C5130" s="2" t="s">
        <v>1</v>
      </c>
      <c r="D5130" s="2" t="s">
        <v>2075</v>
      </c>
      <c r="E5130" s="2" t="s">
        <v>324</v>
      </c>
      <c r="F5130" s="2" t="s">
        <v>2805</v>
      </c>
      <c r="G5130" s="5">
        <v>-6</v>
      </c>
      <c r="H5130" s="5">
        <v>47.99</v>
      </c>
      <c r="I5130" s="5">
        <v>-287.94</v>
      </c>
      <c r="J5130" s="5">
        <v>-5845.44</v>
      </c>
      <c r="K5130" s="5" t="str" cm="1">
        <f t="array" ref="K5130">_xlfn.LET(_xlpm.d,UPPER(TRIM(CLEAN(SUBSTITUTE(F5130,CHAR(160),"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31" spans="2:11" x14ac:dyDescent="0.25">
      <c r="B5131" s="21">
        <v>46002</v>
      </c>
      <c r="C5131" s="2" t="s">
        <v>1</v>
      </c>
      <c r="D5131" s="2" t="s">
        <v>2076</v>
      </c>
      <c r="E5131" s="2" t="s">
        <v>202</v>
      </c>
      <c r="F5131" s="2" t="s">
        <v>2806</v>
      </c>
      <c r="G5131" s="5">
        <v>-4</v>
      </c>
      <c r="H5131" s="5">
        <v>48.75</v>
      </c>
      <c r="I5131" s="5">
        <v>-195</v>
      </c>
      <c r="J5131" s="5">
        <v>-6040.44</v>
      </c>
      <c r="K5131" s="5" t="str" cm="1">
        <f t="array" ref="K5131">_xlfn.LET(_xlpm.d,UPPER(TRIM(CLEAN(SUBSTITUTE(F5131,CHAR(160),"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32" spans="2:11" x14ac:dyDescent="0.25">
      <c r="B5132" s="21">
        <v>46003</v>
      </c>
      <c r="C5132" s="2" t="s">
        <v>1</v>
      </c>
      <c r="D5132" s="2" t="s">
        <v>1204</v>
      </c>
      <c r="E5132" s="2" t="s">
        <v>82</v>
      </c>
      <c r="F5132" s="2" t="s">
        <v>2806</v>
      </c>
      <c r="G5132" s="5">
        <v>-2</v>
      </c>
      <c r="H5132" s="5">
        <v>48.75</v>
      </c>
      <c r="I5132" s="5">
        <v>-97.5</v>
      </c>
      <c r="J5132" s="5">
        <v>-6137.94</v>
      </c>
      <c r="K5132" s="5" t="str" cm="1">
        <f t="array" ref="K5132">_xlfn.LET(_xlpm.d,UPPER(TRIM(CLEAN(SUBSTITUTE(F5132,CHAR(160),"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33" spans="2:11" x14ac:dyDescent="0.25">
      <c r="B5133" s="21">
        <v>46014</v>
      </c>
      <c r="C5133" s="2" t="s">
        <v>1</v>
      </c>
      <c r="D5133" s="2" t="s">
        <v>2097</v>
      </c>
      <c r="E5133" s="2" t="s">
        <v>202</v>
      </c>
      <c r="F5133" s="2" t="s">
        <v>2806</v>
      </c>
      <c r="G5133" s="5">
        <v>-3</v>
      </c>
      <c r="H5133" s="5">
        <v>48.75</v>
      </c>
      <c r="I5133" s="5">
        <v>-146.25</v>
      </c>
      <c r="J5133" s="5">
        <v>-6284.19</v>
      </c>
      <c r="K5133" s="5" t="str" cm="1">
        <f t="array" ref="K5133">_xlfn.LET(_xlpm.d,UPPER(TRIM(CLEAN(SUBSTITUTE(F5133,CHAR(160),"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34" spans="2:11" x14ac:dyDescent="0.25">
      <c r="B5134" s="21">
        <v>46021</v>
      </c>
      <c r="C5134" s="2" t="s">
        <v>1</v>
      </c>
      <c r="D5134" s="2" t="s">
        <v>2102</v>
      </c>
      <c r="E5134" s="2" t="s">
        <v>29</v>
      </c>
      <c r="F5134" s="2" t="s">
        <v>2805</v>
      </c>
      <c r="G5134" s="5">
        <v>-14</v>
      </c>
      <c r="H5134" s="5">
        <v>48.75</v>
      </c>
      <c r="I5134" s="5">
        <v>-682.5</v>
      </c>
      <c r="J5134" s="5">
        <v>-6966.69</v>
      </c>
      <c r="K5134" s="5" t="str" cm="1">
        <f t="array" ref="K5134">_xlfn.LET(_xlpm.d,UPPER(TRIM(CLEAN(SUBSTITUTE(F5134,CHAR(160),"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35" spans="2:11" x14ac:dyDescent="0.25">
      <c r="B5135" s="21">
        <v>46027</v>
      </c>
      <c r="C5135" s="2" t="s">
        <v>1</v>
      </c>
      <c r="D5135" s="2" t="s">
        <v>2107</v>
      </c>
      <c r="E5135" s="2" t="s">
        <v>324</v>
      </c>
      <c r="F5135" s="2" t="s">
        <v>2805</v>
      </c>
      <c r="G5135" s="5">
        <v>-2</v>
      </c>
      <c r="H5135" s="5">
        <v>47.99</v>
      </c>
      <c r="I5135" s="5">
        <v>-95.98</v>
      </c>
      <c r="J5135" s="5">
        <v>-7062.6699999999992</v>
      </c>
      <c r="K5135" s="5" t="str" cm="1">
        <f t="array" ref="K5135">_xlfn.LET(_xlpm.d,UPPER(TRIM(CLEAN(SUBSTITUTE(F5135,CHAR(160),"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36" spans="2:11" x14ac:dyDescent="0.25">
      <c r="B5136" s="21">
        <v>46027</v>
      </c>
      <c r="C5136" s="2" t="s">
        <v>1</v>
      </c>
      <c r="D5136" s="2" t="s">
        <v>77</v>
      </c>
      <c r="E5136" s="2" t="s">
        <v>24</v>
      </c>
      <c r="F5136" s="2" t="s">
        <v>2806</v>
      </c>
      <c r="G5136" s="5">
        <v>-10</v>
      </c>
      <c r="H5136" s="5">
        <v>48.75</v>
      </c>
      <c r="I5136" s="5">
        <v>-487.5</v>
      </c>
      <c r="J5136" s="5">
        <v>-7550.1699999999992</v>
      </c>
      <c r="K5136" s="5" t="str" cm="1">
        <f t="array" ref="K5136">_xlfn.LET(_xlpm.d,UPPER(TRIM(CLEAN(SUBSTITUTE(F5136,CHAR(160),"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37" spans="2:11" x14ac:dyDescent="0.25">
      <c r="B5137" s="21">
        <v>46028</v>
      </c>
      <c r="C5137" s="2" t="s">
        <v>1</v>
      </c>
      <c r="D5137" s="2" t="s">
        <v>2109</v>
      </c>
      <c r="E5137" s="2" t="s">
        <v>159</v>
      </c>
      <c r="F5137" s="2" t="s">
        <v>2806</v>
      </c>
      <c r="G5137" s="5">
        <v>-4</v>
      </c>
      <c r="H5137" s="5">
        <v>48.75</v>
      </c>
      <c r="I5137" s="5">
        <v>-195</v>
      </c>
      <c r="J5137" s="5">
        <v>-7745.1699999999992</v>
      </c>
      <c r="K5137" s="5" t="str" cm="1">
        <f t="array" ref="K5137">_xlfn.LET(_xlpm.d,UPPER(TRIM(CLEAN(SUBSTITUTE(F5137,CHAR(160),"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38" spans="2:11" x14ac:dyDescent="0.25">
      <c r="B5138" s="21">
        <v>46028</v>
      </c>
      <c r="C5138" s="2" t="s">
        <v>1</v>
      </c>
      <c r="D5138" s="2" t="s">
        <v>281</v>
      </c>
      <c r="E5138" s="2" t="s">
        <v>153</v>
      </c>
      <c r="F5138" s="2" t="s">
        <v>2806</v>
      </c>
      <c r="G5138" s="5">
        <v>-6</v>
      </c>
      <c r="H5138" s="5">
        <v>48.75</v>
      </c>
      <c r="I5138" s="5">
        <v>-292.5</v>
      </c>
      <c r="J5138" s="5">
        <v>-8037.6699999999992</v>
      </c>
      <c r="K5138" s="5" t="str" cm="1">
        <f t="array" ref="K5138">_xlfn.LET(_xlpm.d,UPPER(TRIM(CLEAN(SUBSTITUTE(F5138,CHAR(160),"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39" spans="2:11" x14ac:dyDescent="0.25">
      <c r="B5139" s="21">
        <v>46029</v>
      </c>
      <c r="C5139" s="2" t="s">
        <v>1</v>
      </c>
      <c r="D5139" s="2" t="s">
        <v>503</v>
      </c>
      <c r="E5139" s="2" t="s">
        <v>129</v>
      </c>
      <c r="F5139" s="2" t="s">
        <v>2806</v>
      </c>
      <c r="G5139" s="5">
        <v>-7</v>
      </c>
      <c r="H5139" s="5">
        <v>48.75</v>
      </c>
      <c r="I5139" s="5">
        <v>-341.25</v>
      </c>
      <c r="J5139" s="5">
        <v>-8378.9199999999983</v>
      </c>
      <c r="K5139" s="5" t="str" cm="1">
        <f t="array" ref="K5139">_xlfn.LET(_xlpm.d,UPPER(TRIM(CLEAN(SUBSTITUTE(F5139,CHAR(160),"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40" spans="2:11" x14ac:dyDescent="0.25">
      <c r="B5140" s="21">
        <v>46031</v>
      </c>
      <c r="C5140" s="2" t="s">
        <v>1</v>
      </c>
      <c r="D5140" s="2" t="s">
        <v>2120</v>
      </c>
      <c r="E5140" s="2" t="s">
        <v>1130</v>
      </c>
      <c r="F5140" s="2" t="s">
        <v>2806</v>
      </c>
      <c r="G5140" s="5">
        <v>-3</v>
      </c>
      <c r="H5140" s="5">
        <v>48.75</v>
      </c>
      <c r="I5140" s="5">
        <v>-146.25</v>
      </c>
      <c r="J5140" s="5">
        <v>-8525.1699999999983</v>
      </c>
      <c r="K5140" s="5" t="str" cm="1">
        <f t="array" ref="K5140">_xlfn.LET(_xlpm.d,UPPER(TRIM(CLEAN(SUBSTITUTE(F5140,CHAR(160),"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41" spans="2:11" x14ac:dyDescent="0.25">
      <c r="B5141" s="21">
        <v>46035</v>
      </c>
      <c r="C5141" s="2" t="s">
        <v>1</v>
      </c>
      <c r="D5141" s="2" t="s">
        <v>28</v>
      </c>
      <c r="E5141" s="2" t="s">
        <v>29</v>
      </c>
      <c r="F5141" s="2" t="s">
        <v>2806</v>
      </c>
      <c r="G5141" s="5">
        <v>-2</v>
      </c>
      <c r="H5141" s="5">
        <v>48.75</v>
      </c>
      <c r="I5141" s="5">
        <v>-97.5</v>
      </c>
      <c r="J5141" s="5">
        <v>-8622.6699999999983</v>
      </c>
      <c r="K5141" s="5" t="str" cm="1">
        <f t="array" ref="K5141">_xlfn.LET(_xlpm.d,UPPER(TRIM(CLEAN(SUBSTITUTE(F5141,CHAR(160),"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42" spans="2:11" x14ac:dyDescent="0.25">
      <c r="B5142" s="21">
        <v>46038</v>
      </c>
      <c r="C5142" s="2" t="s">
        <v>1</v>
      </c>
      <c r="D5142" s="2" t="s">
        <v>2133</v>
      </c>
      <c r="E5142" s="2" t="s">
        <v>202</v>
      </c>
      <c r="F5142" s="2" t="s">
        <v>2806</v>
      </c>
      <c r="G5142" s="5">
        <v>-1</v>
      </c>
      <c r="H5142" s="5">
        <v>48.75</v>
      </c>
      <c r="I5142" s="5">
        <v>-48.75</v>
      </c>
      <c r="J5142" s="5">
        <v>-8671.4199999999983</v>
      </c>
      <c r="K5142" s="5" t="str" cm="1">
        <f t="array" ref="K5142">_xlfn.LET(_xlpm.d,UPPER(TRIM(CLEAN(SUBSTITUTE(F5142,CHAR(160),"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43" spans="2:11" x14ac:dyDescent="0.25">
      <c r="B5143" s="21">
        <v>46038</v>
      </c>
      <c r="C5143" s="2" t="s">
        <v>1</v>
      </c>
      <c r="D5143" s="2" t="s">
        <v>282</v>
      </c>
      <c r="E5143" s="2" t="s">
        <v>24</v>
      </c>
      <c r="F5143" s="2" t="s">
        <v>2806</v>
      </c>
      <c r="G5143" s="5">
        <v>-10</v>
      </c>
      <c r="H5143" s="5">
        <v>48.75</v>
      </c>
      <c r="I5143" s="5">
        <v>-487.5</v>
      </c>
      <c r="J5143" s="5">
        <v>-9158.9199999999983</v>
      </c>
      <c r="K5143" s="5" t="str" cm="1">
        <f t="array" ref="K5143">_xlfn.LET(_xlpm.d,UPPER(TRIM(CLEAN(SUBSTITUTE(F5143,CHAR(160),"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44" spans="2:11" x14ac:dyDescent="0.25">
      <c r="B5144" s="21">
        <v>46038</v>
      </c>
      <c r="C5144" s="2" t="s">
        <v>1</v>
      </c>
      <c r="D5144" s="2" t="s">
        <v>90</v>
      </c>
      <c r="E5144" s="2" t="s">
        <v>82</v>
      </c>
      <c r="F5144" s="2" t="s">
        <v>2806</v>
      </c>
      <c r="G5144" s="5">
        <v>-4</v>
      </c>
      <c r="H5144" s="5">
        <v>48.75</v>
      </c>
      <c r="I5144" s="5">
        <v>-195</v>
      </c>
      <c r="J5144" s="5">
        <v>-9353.9199999999983</v>
      </c>
      <c r="K5144" s="5" t="str" cm="1">
        <f t="array" ref="K5144">_xlfn.LET(_xlpm.d,UPPER(TRIM(CLEAN(SUBSTITUTE(F5144,CHAR(160),"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45" spans="2:11" x14ac:dyDescent="0.25">
      <c r="B5145" s="21">
        <v>46042</v>
      </c>
      <c r="C5145" s="2" t="s">
        <v>1</v>
      </c>
      <c r="D5145" s="2" t="s">
        <v>586</v>
      </c>
      <c r="E5145" s="2" t="s">
        <v>29</v>
      </c>
      <c r="F5145" s="2" t="s">
        <v>2806</v>
      </c>
      <c r="G5145" s="5">
        <v>-3</v>
      </c>
      <c r="H5145" s="5">
        <v>48.75</v>
      </c>
      <c r="I5145" s="5">
        <v>-146.25</v>
      </c>
      <c r="J5145" s="5">
        <v>-9500.1699999999983</v>
      </c>
      <c r="K5145" s="5" t="str" cm="1">
        <f t="array" ref="K5145">_xlfn.LET(_xlpm.d,UPPER(TRIM(CLEAN(SUBSTITUTE(F5145,CHAR(160),"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46" spans="2:11" x14ac:dyDescent="0.25">
      <c r="B5146" s="21">
        <v>46042</v>
      </c>
      <c r="C5146" s="2" t="s">
        <v>1</v>
      </c>
      <c r="D5146" s="2" t="s">
        <v>2670</v>
      </c>
      <c r="E5146" s="2" t="s">
        <v>153</v>
      </c>
      <c r="F5146" s="2" t="s">
        <v>2809</v>
      </c>
      <c r="G5146" s="5">
        <v>-3</v>
      </c>
      <c r="H5146" s="5">
        <v>48.75</v>
      </c>
      <c r="I5146" s="5">
        <v>-146.25</v>
      </c>
      <c r="J5146" s="5">
        <v>-9646.4199999999983</v>
      </c>
      <c r="K5146" s="5" t="str" cm="1">
        <f t="array" ref="K5146">_xlfn.LET(_xlpm.d,UPPER(TRIM(CLEAN(SUBSTITUTE(F5146,CHAR(160),"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47" spans="2:11" x14ac:dyDescent="0.25">
      <c r="B5147" s="21">
        <v>46043</v>
      </c>
      <c r="C5147" s="2" t="s">
        <v>1</v>
      </c>
      <c r="D5147" s="2" t="s">
        <v>509</v>
      </c>
      <c r="E5147" s="2" t="s">
        <v>129</v>
      </c>
      <c r="F5147" s="2" t="s">
        <v>2806</v>
      </c>
      <c r="G5147" s="5">
        <v>-11</v>
      </c>
      <c r="H5147" s="5">
        <v>48.75</v>
      </c>
      <c r="I5147" s="5">
        <v>-536.25</v>
      </c>
      <c r="J5147" s="5">
        <v>-10182.669999999998</v>
      </c>
      <c r="K5147" s="5" t="str" cm="1">
        <f t="array" ref="K5147">_xlfn.LET(_xlpm.d,UPPER(TRIM(CLEAN(SUBSTITUTE(F5147,CHAR(160),"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48" spans="2:11" x14ac:dyDescent="0.25">
      <c r="B5148" s="21">
        <v>46044</v>
      </c>
      <c r="C5148" s="2" t="s">
        <v>1</v>
      </c>
      <c r="D5148" s="2" t="s">
        <v>2136</v>
      </c>
      <c r="E5148" s="2" t="s">
        <v>324</v>
      </c>
      <c r="F5148" s="2" t="s">
        <v>2805</v>
      </c>
      <c r="G5148" s="5">
        <v>-2</v>
      </c>
      <c r="H5148" s="5">
        <v>47.99</v>
      </c>
      <c r="I5148" s="5">
        <v>-95.98</v>
      </c>
      <c r="J5148" s="5">
        <v>-10278.649999999998</v>
      </c>
      <c r="K5148" s="5" t="str" cm="1">
        <f t="array" ref="K5148">_xlfn.LET(_xlpm.d,UPPER(TRIM(CLEAN(SUBSTITUTE(F5148,CHAR(160),"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49" spans="2:11" x14ac:dyDescent="0.25">
      <c r="B5149" s="21">
        <v>46044</v>
      </c>
      <c r="C5149" s="2" t="s">
        <v>1</v>
      </c>
      <c r="D5149" s="2" t="s">
        <v>2137</v>
      </c>
      <c r="E5149" s="2" t="s">
        <v>163</v>
      </c>
      <c r="F5149" s="2" t="s">
        <v>2806</v>
      </c>
      <c r="G5149" s="5">
        <v>-5</v>
      </c>
      <c r="H5149" s="5">
        <v>48.63</v>
      </c>
      <c r="I5149" s="5">
        <v>-243.15</v>
      </c>
      <c r="J5149" s="5">
        <v>-10521.799999999997</v>
      </c>
      <c r="K5149" s="5" t="str" cm="1">
        <f t="array" ref="K5149">_xlfn.LET(_xlpm.d,UPPER(TRIM(CLEAN(SUBSTITUTE(F5149,CHAR(160),"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50" spans="2:11" x14ac:dyDescent="0.25">
      <c r="B5150" s="21">
        <v>46045</v>
      </c>
      <c r="C5150" s="2" t="s">
        <v>1</v>
      </c>
      <c r="D5150" s="2" t="s">
        <v>511</v>
      </c>
      <c r="E5150" s="2" t="s">
        <v>76</v>
      </c>
      <c r="F5150" s="2" t="s">
        <v>2809</v>
      </c>
      <c r="G5150" s="5">
        <v>-10</v>
      </c>
      <c r="H5150" s="5">
        <v>48.75</v>
      </c>
      <c r="I5150" s="5">
        <v>-487.5</v>
      </c>
      <c r="J5150" s="5">
        <v>-11009.299999999997</v>
      </c>
      <c r="K5150" s="5" t="str" cm="1">
        <f t="array" ref="K5150">_xlfn.LET(_xlpm.d,UPPER(TRIM(CLEAN(SUBSTITUTE(F5150,CHAR(160),"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51" spans="2:11" x14ac:dyDescent="0.25">
      <c r="B5151" s="21">
        <v>46045</v>
      </c>
      <c r="C5151" s="2" t="s">
        <v>1</v>
      </c>
      <c r="D5151" s="2" t="s">
        <v>2692</v>
      </c>
      <c r="E5151" s="2" t="s">
        <v>24</v>
      </c>
      <c r="F5151" s="2" t="s">
        <v>2806</v>
      </c>
      <c r="G5151" s="5">
        <v>-11</v>
      </c>
      <c r="H5151" s="5">
        <v>48.75</v>
      </c>
      <c r="I5151" s="5">
        <v>-536.25</v>
      </c>
      <c r="J5151" s="5">
        <v>-11545.549999999997</v>
      </c>
      <c r="K5151" s="5" t="str" cm="1">
        <f t="array" ref="K5151">_xlfn.LET(_xlpm.d,UPPER(TRIM(CLEAN(SUBSTITUTE(F5151,CHAR(160),"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52" spans="2:11" x14ac:dyDescent="0.25">
      <c r="B5152" s="21">
        <v>46045</v>
      </c>
      <c r="C5152" s="2" t="s">
        <v>1</v>
      </c>
      <c r="D5152" s="2" t="s">
        <v>588</v>
      </c>
      <c r="E5152" s="2" t="s">
        <v>62</v>
      </c>
      <c r="F5152" s="2" t="s">
        <v>2806</v>
      </c>
      <c r="G5152" s="5">
        <v>-15</v>
      </c>
      <c r="H5152" s="5">
        <v>48.75</v>
      </c>
      <c r="I5152" s="5">
        <v>-731.25</v>
      </c>
      <c r="J5152" s="5">
        <v>-12276.799999999997</v>
      </c>
      <c r="K5152" s="5" t="str" cm="1">
        <f t="array" ref="K5152">_xlfn.LET(_xlpm.d,UPPER(TRIM(CLEAN(SUBSTITUTE(F5152,CHAR(160),"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53" spans="2:11" x14ac:dyDescent="0.25">
      <c r="B5153" s="21">
        <v>46049</v>
      </c>
      <c r="C5153" s="2" t="s">
        <v>1</v>
      </c>
      <c r="D5153" s="2" t="s">
        <v>30</v>
      </c>
      <c r="E5153" s="2" t="s">
        <v>29</v>
      </c>
      <c r="F5153" s="2" t="s">
        <v>2806</v>
      </c>
      <c r="G5153" s="5">
        <v>-2</v>
      </c>
      <c r="H5153" s="5">
        <v>48.75</v>
      </c>
      <c r="I5153" s="5">
        <v>-97.5</v>
      </c>
      <c r="J5153" s="5">
        <v>-12374.299999999997</v>
      </c>
      <c r="K5153" s="5" t="str" cm="1">
        <f t="array" ref="K5153">_xlfn.LET(_xlpm.d,UPPER(TRIM(CLEAN(SUBSTITUTE(F5153,CHAR(160),"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54" spans="2:11" x14ac:dyDescent="0.25">
      <c r="B5154" s="21">
        <v>46051</v>
      </c>
      <c r="C5154" s="2" t="s">
        <v>1</v>
      </c>
      <c r="D5154" s="2" t="s">
        <v>512</v>
      </c>
      <c r="E5154" s="2" t="s">
        <v>19</v>
      </c>
      <c r="F5154" s="2" t="s">
        <v>2806</v>
      </c>
      <c r="G5154" s="5">
        <v>-9</v>
      </c>
      <c r="H5154" s="5">
        <v>48.75</v>
      </c>
      <c r="I5154" s="5">
        <v>-438.75</v>
      </c>
      <c r="J5154" s="5">
        <v>-12813.049999999997</v>
      </c>
      <c r="K5154" s="5" t="str" cm="1">
        <f t="array" ref="K5154">_xlfn.LET(_xlpm.d,UPPER(TRIM(CLEAN(SUBSTITUTE(F5154,CHAR(160),"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55" spans="2:11" x14ac:dyDescent="0.25">
      <c r="B5155" s="21">
        <v>46051</v>
      </c>
      <c r="C5155" s="2" t="s">
        <v>1</v>
      </c>
      <c r="D5155" s="2" t="s">
        <v>2810</v>
      </c>
      <c r="E5155" s="2" t="s">
        <v>141</v>
      </c>
      <c r="F5155" s="2" t="s">
        <v>2806</v>
      </c>
      <c r="G5155" s="5">
        <v>-2</v>
      </c>
      <c r="H5155" s="5">
        <v>48.75</v>
      </c>
      <c r="I5155" s="5">
        <v>-97.5</v>
      </c>
      <c r="J5155" s="5">
        <v>-12910.549999999997</v>
      </c>
      <c r="K5155" s="5" t="str" cm="1">
        <f t="array" ref="K5155">_xlfn.LET(_xlpm.d,UPPER(TRIM(CLEAN(SUBSTITUTE(F5155,CHAR(160),"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56" spans="2:11" x14ac:dyDescent="0.25">
      <c r="B5156" s="21">
        <v>46052</v>
      </c>
      <c r="C5156" s="2" t="s">
        <v>1</v>
      </c>
      <c r="D5156" s="2" t="s">
        <v>2811</v>
      </c>
      <c r="E5156" s="2" t="s">
        <v>82</v>
      </c>
      <c r="F5156" s="2" t="s">
        <v>2809</v>
      </c>
      <c r="G5156" s="5">
        <v>-5</v>
      </c>
      <c r="H5156" s="5">
        <v>48.75</v>
      </c>
      <c r="I5156" s="5">
        <v>-243.75</v>
      </c>
      <c r="J5156" s="5">
        <v>-13154.299999999997</v>
      </c>
      <c r="K5156" s="5" t="str" cm="1">
        <f t="array" ref="K5156">_xlfn.LET(_xlpm.d,UPPER(TRIM(CLEAN(SUBSTITUTE(F5156,CHAR(160),"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57" spans="2:11" x14ac:dyDescent="0.25">
      <c r="B5157" s="21">
        <v>46056</v>
      </c>
      <c r="C5157" s="2" t="s">
        <v>1</v>
      </c>
      <c r="D5157" s="2" t="s">
        <v>615</v>
      </c>
      <c r="E5157" s="2" t="s">
        <v>92</v>
      </c>
      <c r="F5157" s="2" t="s">
        <v>2806</v>
      </c>
      <c r="G5157" s="5">
        <v>-10</v>
      </c>
      <c r="H5157" s="5">
        <v>48.75</v>
      </c>
      <c r="I5157" s="5">
        <v>-487.5</v>
      </c>
      <c r="J5157" s="5">
        <v>-13641.799999999997</v>
      </c>
      <c r="K5157" s="5" t="str" cm="1">
        <f t="array" ref="K5157">_xlfn.LET(_xlpm.d,UPPER(TRIM(CLEAN(SUBSTITUTE(F5157,CHAR(160),"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58" spans="2:11" x14ac:dyDescent="0.25">
      <c r="B5158" s="21">
        <v>46058</v>
      </c>
      <c r="C5158" s="2" t="s">
        <v>1</v>
      </c>
      <c r="D5158" s="2" t="s">
        <v>2165</v>
      </c>
      <c r="E5158" s="2" t="s">
        <v>19</v>
      </c>
      <c r="F5158" s="2" t="s">
        <v>2806</v>
      </c>
      <c r="G5158" s="5">
        <v>-19</v>
      </c>
      <c r="H5158" s="5">
        <v>48.75</v>
      </c>
      <c r="I5158" s="5">
        <v>-926.25</v>
      </c>
      <c r="J5158" s="5">
        <v>-14568.049999999997</v>
      </c>
      <c r="K5158" s="5" t="str" cm="1">
        <f t="array" ref="K5158">_xlfn.LET(_xlpm.d,UPPER(TRIM(CLEAN(SUBSTITUTE(F5158,CHAR(160),"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59" spans="2:11" x14ac:dyDescent="0.25">
      <c r="B5159" s="21">
        <v>46065</v>
      </c>
      <c r="C5159" s="2" t="s">
        <v>1</v>
      </c>
      <c r="D5159" s="2" t="s">
        <v>2182</v>
      </c>
      <c r="E5159" s="2" t="s">
        <v>19</v>
      </c>
      <c r="F5159" s="2" t="s">
        <v>2806</v>
      </c>
      <c r="G5159" s="5">
        <v>-3</v>
      </c>
      <c r="H5159" s="5">
        <v>48.75</v>
      </c>
      <c r="I5159" s="5">
        <v>-146.25</v>
      </c>
      <c r="J5159" s="5">
        <v>-14714.299999999997</v>
      </c>
      <c r="K5159" s="5" t="str" cm="1">
        <f t="array" ref="K5159">_xlfn.LET(_xlpm.d,UPPER(TRIM(CLEAN(SUBSTITUTE(F5159,CHAR(160),"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60" spans="2:11" x14ac:dyDescent="0.25">
      <c r="B5160" s="21">
        <v>46070</v>
      </c>
      <c r="C5160" s="2" t="s">
        <v>1</v>
      </c>
      <c r="D5160" s="2" t="s">
        <v>34</v>
      </c>
      <c r="E5160" s="2" t="s">
        <v>35</v>
      </c>
      <c r="F5160" s="2" t="s">
        <v>2806</v>
      </c>
      <c r="G5160" s="5">
        <v>-14</v>
      </c>
      <c r="H5160" s="5">
        <v>48.75</v>
      </c>
      <c r="I5160" s="5">
        <v>-682.5</v>
      </c>
      <c r="J5160" s="5">
        <v>-15396.799999999997</v>
      </c>
      <c r="K5160" s="5" t="str" cm="1">
        <f t="array" ref="K5160">_xlfn.LET(_xlpm.d,UPPER(TRIM(CLEAN(SUBSTITUTE(F5160,CHAR(160),"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61" spans="2:11" x14ac:dyDescent="0.25">
      <c r="B5161" s="21">
        <v>46070</v>
      </c>
      <c r="C5161" s="2" t="s">
        <v>1</v>
      </c>
      <c r="D5161" s="2" t="s">
        <v>1269</v>
      </c>
      <c r="E5161" s="2" t="s">
        <v>153</v>
      </c>
      <c r="F5161" s="2" t="s">
        <v>2806</v>
      </c>
      <c r="G5161" s="5">
        <v>-15</v>
      </c>
      <c r="H5161" s="5">
        <v>48.75</v>
      </c>
      <c r="I5161" s="5">
        <v>-731.25</v>
      </c>
      <c r="J5161" s="5">
        <v>-16128.049999999997</v>
      </c>
      <c r="K5161" s="5" t="str" cm="1">
        <f t="array" ref="K5161">_xlfn.LET(_xlpm.d,UPPER(TRIM(CLEAN(SUBSTITUTE(F5161,CHAR(160),"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62" spans="2:11" x14ac:dyDescent="0.25">
      <c r="B5162" s="21">
        <v>46073</v>
      </c>
      <c r="C5162" s="2" t="s">
        <v>1</v>
      </c>
      <c r="D5162" s="2" t="s">
        <v>2200</v>
      </c>
      <c r="E5162" s="2" t="s">
        <v>202</v>
      </c>
      <c r="F5162" s="2" t="s">
        <v>2806</v>
      </c>
      <c r="G5162" s="5">
        <v>-10</v>
      </c>
      <c r="H5162" s="5">
        <v>48.75</v>
      </c>
      <c r="I5162" s="5">
        <v>-487.5</v>
      </c>
      <c r="J5162" s="5">
        <v>-16615.549999999996</v>
      </c>
      <c r="K5162" s="5" t="str" cm="1">
        <f t="array" ref="K5162">_xlfn.LET(_xlpm.d,UPPER(TRIM(CLEAN(SUBSTITUTE(F5162,CHAR(160),"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63" spans="2:11" x14ac:dyDescent="0.25">
      <c r="B5163" s="21">
        <v>46073</v>
      </c>
      <c r="C5163" s="2" t="s">
        <v>1</v>
      </c>
      <c r="D5163" s="2" t="s">
        <v>105</v>
      </c>
      <c r="E5163" s="2" t="s">
        <v>82</v>
      </c>
      <c r="F5163" s="2" t="s">
        <v>2806</v>
      </c>
      <c r="G5163" s="5">
        <v>-5</v>
      </c>
      <c r="H5163" s="5">
        <v>48.75</v>
      </c>
      <c r="I5163" s="5">
        <v>-243.75</v>
      </c>
      <c r="J5163" s="5">
        <v>-16859.299999999996</v>
      </c>
      <c r="K5163" s="5" t="str" cm="1">
        <f t="array" ref="K5163">_xlfn.LET(_xlpm.d,UPPER(TRIM(CLEAN(SUBSTITUTE(F5163,CHAR(160),"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64" spans="2:11" x14ac:dyDescent="0.25">
      <c r="B5164" s="21">
        <v>46076</v>
      </c>
      <c r="C5164" s="2" t="s">
        <v>1</v>
      </c>
      <c r="D5164" s="2" t="s">
        <v>106</v>
      </c>
      <c r="E5164" s="2" t="s">
        <v>92</v>
      </c>
      <c r="F5164" s="2" t="s">
        <v>2806</v>
      </c>
      <c r="G5164" s="5">
        <v>-9</v>
      </c>
      <c r="H5164" s="5">
        <v>48.75</v>
      </c>
      <c r="I5164" s="5">
        <v>-438.75</v>
      </c>
      <c r="J5164" s="5">
        <v>-17298.049999999996</v>
      </c>
      <c r="K5164" s="5" t="str" cm="1">
        <f t="array" ref="K5164">_xlfn.LET(_xlpm.d,UPPER(TRIM(CLEAN(SUBSTITUTE(F5164,CHAR(160),"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65" spans="2:11" x14ac:dyDescent="0.25">
      <c r="B5165" s="21">
        <v>46077</v>
      </c>
      <c r="C5165" s="2" t="s">
        <v>1</v>
      </c>
      <c r="D5165" s="2" t="s">
        <v>2210</v>
      </c>
      <c r="E5165" s="2" t="s">
        <v>14</v>
      </c>
      <c r="F5165" s="2" t="s">
        <v>2806</v>
      </c>
      <c r="G5165" s="5">
        <v>-27</v>
      </c>
      <c r="H5165" s="5">
        <v>48.75</v>
      </c>
      <c r="I5165" s="5">
        <v>-1316.25</v>
      </c>
      <c r="J5165" s="5">
        <v>-18614.299999999996</v>
      </c>
      <c r="K5165" s="5" t="str" cm="1">
        <f t="array" ref="K5165">_xlfn.LET(_xlpm.d,UPPER(TRIM(CLEAN(SUBSTITUTE(F5165,CHAR(160),"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66" spans="2:11" x14ac:dyDescent="0.25">
      <c r="B5166" s="21">
        <v>46079</v>
      </c>
      <c r="C5166" s="2" t="s">
        <v>1</v>
      </c>
      <c r="D5166" s="2" t="s">
        <v>2521</v>
      </c>
      <c r="E5166" s="2" t="s">
        <v>129</v>
      </c>
      <c r="F5166" s="2" t="s">
        <v>2806</v>
      </c>
      <c r="G5166" s="5">
        <v>-1</v>
      </c>
      <c r="H5166" s="5">
        <v>48.75</v>
      </c>
      <c r="I5166" s="5">
        <v>-48.75</v>
      </c>
      <c r="J5166" s="5">
        <v>-18663.049999999996</v>
      </c>
      <c r="K5166" s="5" t="str" cm="1">
        <f t="array" ref="K5166">_xlfn.LET(_xlpm.d,UPPER(TRIM(CLEAN(SUBSTITUTE(F5166,CHAR(160),"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67" spans="2:11" x14ac:dyDescent="0.25">
      <c r="B5167" s="21">
        <v>46080</v>
      </c>
      <c r="C5167" s="2" t="s">
        <v>1</v>
      </c>
      <c r="D5167" s="2" t="s">
        <v>1276</v>
      </c>
      <c r="E5167" s="2" t="s">
        <v>1130</v>
      </c>
      <c r="F5167" s="2" t="s">
        <v>2806</v>
      </c>
      <c r="G5167" s="5">
        <v>-34</v>
      </c>
      <c r="H5167" s="5">
        <v>48.75</v>
      </c>
      <c r="I5167" s="5">
        <v>-1657.5</v>
      </c>
      <c r="J5167" s="5">
        <v>-20320.549999999996</v>
      </c>
      <c r="K5167" s="5" t="str" cm="1">
        <f t="array" ref="K5167">_xlfn.LET(_xlpm.d,UPPER(TRIM(CLEAN(SUBSTITUTE(F5167,CHAR(160),"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68" spans="2:11" x14ac:dyDescent="0.25">
      <c r="B5168" s="21">
        <v>46084</v>
      </c>
      <c r="C5168" s="2" t="s">
        <v>1</v>
      </c>
      <c r="D5168" s="2" t="s">
        <v>125</v>
      </c>
      <c r="E5168" s="2" t="s">
        <v>49</v>
      </c>
      <c r="F5168" s="2" t="s">
        <v>2806</v>
      </c>
      <c r="G5168" s="5">
        <v>-8</v>
      </c>
      <c r="H5168" s="5">
        <v>48.75</v>
      </c>
      <c r="I5168" s="5">
        <v>-390</v>
      </c>
      <c r="J5168" s="5">
        <v>-20710.549999999996</v>
      </c>
      <c r="K5168" s="5" t="str" cm="1">
        <f t="array" ref="K5168">_xlfn.LET(_xlpm.d,UPPER(TRIM(CLEAN(SUBSTITUTE(F5168,CHAR(160),"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69" spans="2:11" x14ac:dyDescent="0.25">
      <c r="B5169" s="21">
        <v>46084</v>
      </c>
      <c r="C5169" s="2" t="s">
        <v>1</v>
      </c>
      <c r="D5169" s="2" t="s">
        <v>599</v>
      </c>
      <c r="E5169" s="2" t="s">
        <v>14</v>
      </c>
      <c r="F5169" s="2" t="s">
        <v>2806</v>
      </c>
      <c r="G5169" s="5">
        <v>-1</v>
      </c>
      <c r="H5169" s="5">
        <v>48.75</v>
      </c>
      <c r="I5169" s="5">
        <v>-48.75</v>
      </c>
      <c r="J5169" s="5">
        <v>-20759.299999999996</v>
      </c>
      <c r="K5169" s="5" t="str" cm="1">
        <f t="array" ref="K5169">_xlfn.LET(_xlpm.d,UPPER(TRIM(CLEAN(SUBSTITUTE(F5169,CHAR(160),"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70" spans="2:11" x14ac:dyDescent="0.25">
      <c r="B5170" s="21">
        <v>46084</v>
      </c>
      <c r="C5170" s="2" t="s">
        <v>1</v>
      </c>
      <c r="D5170" s="2" t="s">
        <v>42</v>
      </c>
      <c r="E5170" s="2" t="s">
        <v>29</v>
      </c>
      <c r="F5170" s="2" t="s">
        <v>2806</v>
      </c>
      <c r="G5170" s="5">
        <v>-6</v>
      </c>
      <c r="H5170" s="5">
        <v>48.75</v>
      </c>
      <c r="I5170" s="5">
        <v>-292.5</v>
      </c>
      <c r="J5170" s="5">
        <v>-21051.799999999996</v>
      </c>
      <c r="K5170" s="5" t="str" cm="1">
        <f t="array" ref="K5170">_xlfn.LET(_xlpm.d,UPPER(TRIM(CLEAN(SUBSTITUTE(F5170,CHAR(160),"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71" spans="2:11" x14ac:dyDescent="0.25">
      <c r="B5171" s="21">
        <v>46086</v>
      </c>
      <c r="C5171" s="2" t="s">
        <v>1</v>
      </c>
      <c r="D5171" s="2" t="s">
        <v>2230</v>
      </c>
      <c r="E5171" s="2" t="s">
        <v>129</v>
      </c>
      <c r="F5171" s="2" t="s">
        <v>2806</v>
      </c>
      <c r="G5171" s="5">
        <v>-3</v>
      </c>
      <c r="H5171" s="5">
        <v>48.75</v>
      </c>
      <c r="I5171" s="5">
        <v>-146.25</v>
      </c>
      <c r="J5171" s="5">
        <v>-21198.049999999996</v>
      </c>
      <c r="K5171" s="5" t="str" cm="1">
        <f t="array" ref="K5171">_xlfn.LET(_xlpm.d,UPPER(TRIM(CLEAN(SUBSTITUTE(F5171,CHAR(160),"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72" spans="2:11" x14ac:dyDescent="0.25">
      <c r="B5172" s="21">
        <v>46087</v>
      </c>
      <c r="C5172" s="2" t="s">
        <v>1</v>
      </c>
      <c r="D5172" s="2" t="s">
        <v>43</v>
      </c>
      <c r="E5172" s="2" t="s">
        <v>24</v>
      </c>
      <c r="F5172" s="2" t="s">
        <v>2806</v>
      </c>
      <c r="G5172" s="5">
        <v>-14</v>
      </c>
      <c r="H5172" s="5">
        <v>48.75</v>
      </c>
      <c r="I5172" s="5">
        <v>-682.5</v>
      </c>
      <c r="J5172" s="5">
        <v>-21880.549999999996</v>
      </c>
      <c r="K5172" s="5" t="str" cm="1">
        <f t="array" ref="K5172">_xlfn.LET(_xlpm.d,UPPER(TRIM(CLEAN(SUBSTITUTE(F5172,CHAR(160),"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73" spans="2:11" x14ac:dyDescent="0.25">
      <c r="B5173" s="21">
        <v>46087</v>
      </c>
      <c r="C5173" s="2" t="s">
        <v>1</v>
      </c>
      <c r="D5173" s="2" t="s">
        <v>285</v>
      </c>
      <c r="E5173" s="2" t="s">
        <v>62</v>
      </c>
      <c r="F5173" s="2" t="s">
        <v>2806</v>
      </c>
      <c r="G5173" s="5">
        <v>-8</v>
      </c>
      <c r="H5173" s="5">
        <v>48.75</v>
      </c>
      <c r="I5173" s="5">
        <v>-390</v>
      </c>
      <c r="J5173" s="5">
        <v>-22270.549999999996</v>
      </c>
      <c r="K5173" s="5" t="str" cm="1">
        <f t="array" ref="K5173">_xlfn.LET(_xlpm.d,UPPER(TRIM(CLEAN(SUBSTITUTE(F5173,CHAR(160),"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74" spans="2:11" x14ac:dyDescent="0.25">
      <c r="B5174" s="21">
        <v>46091</v>
      </c>
      <c r="C5174" s="2" t="s">
        <v>1</v>
      </c>
      <c r="D5174" s="2" t="s">
        <v>126</v>
      </c>
      <c r="E5174" s="2" t="s">
        <v>49</v>
      </c>
      <c r="F5174" s="2" t="s">
        <v>2806</v>
      </c>
      <c r="G5174" s="5">
        <v>-8</v>
      </c>
      <c r="H5174" s="5">
        <v>48.75</v>
      </c>
      <c r="I5174" s="5">
        <v>-390</v>
      </c>
      <c r="J5174" s="5">
        <v>-22660.549999999996</v>
      </c>
      <c r="K5174" s="5" t="str" cm="1">
        <f t="array" ref="K5174">_xlfn.LET(_xlpm.d,UPPER(TRIM(CLEAN(SUBSTITUTE(F5174,CHAR(160),"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75" spans="2:11" x14ac:dyDescent="0.25">
      <c r="B5175" s="21">
        <v>46091</v>
      </c>
      <c r="C5175" s="2" t="s">
        <v>1</v>
      </c>
      <c r="D5175" s="2" t="s">
        <v>602</v>
      </c>
      <c r="E5175" s="2" t="s">
        <v>29</v>
      </c>
      <c r="F5175" s="2" t="s">
        <v>2806</v>
      </c>
      <c r="G5175" s="5">
        <v>-2</v>
      </c>
      <c r="H5175" s="5">
        <v>48.75</v>
      </c>
      <c r="I5175" s="5">
        <v>-97.5</v>
      </c>
      <c r="J5175" s="5">
        <v>-22758.049999999996</v>
      </c>
      <c r="K5175" s="5" t="str" cm="1">
        <f t="array" ref="K5175">_xlfn.LET(_xlpm.d,UPPER(TRIM(CLEAN(SUBSTITUTE(F5175,CHAR(160),"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76" spans="2:11" x14ac:dyDescent="0.25">
      <c r="B5176" s="21">
        <v>46091</v>
      </c>
      <c r="C5176" s="2" t="s">
        <v>1</v>
      </c>
      <c r="D5176" s="2" t="s">
        <v>127</v>
      </c>
      <c r="E5176" s="2" t="s">
        <v>32</v>
      </c>
      <c r="F5176" s="2" t="s">
        <v>2806</v>
      </c>
      <c r="G5176" s="5">
        <v>-2</v>
      </c>
      <c r="H5176" s="5">
        <v>48.75</v>
      </c>
      <c r="I5176" s="5">
        <v>-97.5</v>
      </c>
      <c r="J5176" s="5">
        <v>-22855.549999999996</v>
      </c>
      <c r="K5176" s="5" t="str" cm="1">
        <f t="array" ref="K5176">_xlfn.LET(_xlpm.d,UPPER(TRIM(CLEAN(SUBSTITUTE(F5176,CHAR(160),"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77" spans="2:11" x14ac:dyDescent="0.25">
      <c r="B5177" s="21">
        <v>46093</v>
      </c>
      <c r="C5177" s="2" t="s">
        <v>1</v>
      </c>
      <c r="D5177" s="2" t="s">
        <v>128</v>
      </c>
      <c r="E5177" s="2" t="s">
        <v>129</v>
      </c>
      <c r="F5177" s="2" t="s">
        <v>2806</v>
      </c>
      <c r="G5177" s="5">
        <v>-4</v>
      </c>
      <c r="H5177" s="5">
        <v>48.75</v>
      </c>
      <c r="I5177" s="5">
        <v>-195</v>
      </c>
      <c r="J5177" s="5">
        <v>-23050.549999999996</v>
      </c>
      <c r="K5177" s="5" t="str" cm="1">
        <f t="array" ref="K5177">_xlfn.LET(_xlpm.d,UPPER(TRIM(CLEAN(SUBSTITUTE(F5177,CHAR(160),"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78" spans="2:11" x14ac:dyDescent="0.25">
      <c r="B5178" s="21">
        <v>46093</v>
      </c>
      <c r="C5178" s="2" t="s">
        <v>1</v>
      </c>
      <c r="D5178" s="2" t="s">
        <v>731</v>
      </c>
      <c r="E5178" s="2" t="s">
        <v>68</v>
      </c>
      <c r="F5178" s="2" t="s">
        <v>2806</v>
      </c>
      <c r="G5178" s="5">
        <v>-19</v>
      </c>
      <c r="H5178" s="5">
        <v>48.75</v>
      </c>
      <c r="I5178" s="5">
        <v>-926.25</v>
      </c>
      <c r="J5178" s="5">
        <v>-23976.799999999996</v>
      </c>
      <c r="K5178" s="5" t="str" cm="1">
        <f t="array" ref="K5178">_xlfn.LET(_xlpm.d,UPPER(TRIM(CLEAN(SUBSTITUTE(F5178,CHAR(160),"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79" spans="2:11" x14ac:dyDescent="0.25">
      <c r="B5179" s="21">
        <v>46093</v>
      </c>
      <c r="C5179" s="2" t="s">
        <v>1</v>
      </c>
      <c r="D5179" s="2" t="s">
        <v>603</v>
      </c>
      <c r="E5179" s="2" t="s">
        <v>19</v>
      </c>
      <c r="F5179" s="2" t="s">
        <v>2806</v>
      </c>
      <c r="G5179" s="5">
        <v>-7</v>
      </c>
      <c r="H5179" s="5">
        <v>48.75</v>
      </c>
      <c r="I5179" s="5">
        <v>-341.25</v>
      </c>
      <c r="J5179" s="5">
        <v>-24318.049999999996</v>
      </c>
      <c r="K5179" s="5" t="str" cm="1">
        <f t="array" ref="K5179">_xlfn.LET(_xlpm.d,UPPER(TRIM(CLEAN(SUBSTITUTE(F5179,CHAR(160),"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80" spans="2:11" x14ac:dyDescent="0.25">
      <c r="B5180" s="21">
        <v>46094</v>
      </c>
      <c r="C5180" s="2" t="s">
        <v>1</v>
      </c>
      <c r="D5180" s="2" t="s">
        <v>2247</v>
      </c>
      <c r="E5180" s="2" t="s">
        <v>202</v>
      </c>
      <c r="F5180" s="2" t="s">
        <v>2806</v>
      </c>
      <c r="G5180" s="5">
        <v>-9</v>
      </c>
      <c r="H5180" s="5">
        <v>48.75</v>
      </c>
      <c r="I5180" s="5">
        <v>-438.75</v>
      </c>
      <c r="J5180" s="5">
        <v>-24756.799999999996</v>
      </c>
      <c r="K5180" s="5" t="str" cm="1">
        <f t="array" ref="K5180">_xlfn.LET(_xlpm.d,UPPER(TRIM(CLEAN(SUBSTITUTE(F5180,CHAR(160),"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81" spans="2:11" x14ac:dyDescent="0.25">
      <c r="B5181" s="21">
        <v>46094</v>
      </c>
      <c r="C5181" s="2" t="s">
        <v>1</v>
      </c>
      <c r="D5181" s="2" t="s">
        <v>2249</v>
      </c>
      <c r="E5181" s="2" t="s">
        <v>82</v>
      </c>
      <c r="F5181" s="2" t="s">
        <v>2812</v>
      </c>
      <c r="G5181" s="5">
        <v>-13</v>
      </c>
      <c r="H5181" s="5">
        <v>48.75</v>
      </c>
      <c r="I5181" s="5">
        <v>-633.75</v>
      </c>
      <c r="J5181" s="5">
        <v>-25390.549999999996</v>
      </c>
      <c r="K5181" s="5" t="str" cm="1">
        <f t="array" ref="K5181">_xlfn.LET(_xlpm.d,UPPER(TRIM(CLEAN(SUBSTITUTE(F5181,CHAR(160),"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82" spans="2:11" x14ac:dyDescent="0.25">
      <c r="B5182" s="21">
        <v>46094</v>
      </c>
      <c r="C5182" s="2" t="s">
        <v>1</v>
      </c>
      <c r="D5182" s="2" t="s">
        <v>2813</v>
      </c>
      <c r="E5182" s="2" t="s">
        <v>9</v>
      </c>
      <c r="F5182" s="2" t="s">
        <v>2806</v>
      </c>
      <c r="G5182" s="5">
        <v>-6</v>
      </c>
      <c r="H5182" s="5">
        <v>48.75</v>
      </c>
      <c r="I5182" s="5">
        <v>-292.5</v>
      </c>
      <c r="J5182" s="5">
        <v>-25683.049999999996</v>
      </c>
      <c r="K5182" s="5" t="str" cm="1">
        <f t="array" ref="K5182">_xlfn.LET(_xlpm.d,UPPER(TRIM(CLEAN(SUBSTITUTE(F5182,CHAR(160),"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83" spans="2:11" x14ac:dyDescent="0.25">
      <c r="B5183" s="21">
        <v>46094</v>
      </c>
      <c r="C5183" s="2" t="s">
        <v>1</v>
      </c>
      <c r="D5183" s="2" t="s">
        <v>132</v>
      </c>
      <c r="E5183" s="2" t="s">
        <v>24</v>
      </c>
      <c r="F5183" s="2" t="s">
        <v>2806</v>
      </c>
      <c r="G5183" s="5">
        <v>-14</v>
      </c>
      <c r="H5183" s="5">
        <v>48.75</v>
      </c>
      <c r="I5183" s="5">
        <v>-682.5</v>
      </c>
      <c r="J5183" s="5">
        <v>-26365.549999999996</v>
      </c>
      <c r="K5183" s="5" t="str" cm="1">
        <f t="array" ref="K5183">_xlfn.LET(_xlpm.d,UPPER(TRIM(CLEAN(SUBSTITUTE(F5183,CHAR(160),"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84" spans="2:11" x14ac:dyDescent="0.25">
      <c r="B5184" s="21">
        <v>46097</v>
      </c>
      <c r="C5184" s="2" t="s">
        <v>1</v>
      </c>
      <c r="D5184" s="2" t="s">
        <v>133</v>
      </c>
      <c r="E5184" s="2" t="s">
        <v>53</v>
      </c>
      <c r="F5184" s="2" t="s">
        <v>2806</v>
      </c>
      <c r="G5184" s="5">
        <v>-3</v>
      </c>
      <c r="H5184" s="5">
        <v>48.75</v>
      </c>
      <c r="I5184" s="5">
        <v>-146.25</v>
      </c>
      <c r="J5184" s="5">
        <v>-26511.799999999996</v>
      </c>
      <c r="K5184" s="5" t="str" cm="1">
        <f t="array" ref="K5184">_xlfn.LET(_xlpm.d,UPPER(TRIM(CLEAN(SUBSTITUTE(F5184,CHAR(160),"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85" spans="1:11" x14ac:dyDescent="0.25">
      <c r="B5185" s="21">
        <v>46098</v>
      </c>
      <c r="C5185" s="2" t="s">
        <v>1</v>
      </c>
      <c r="D5185" s="2" t="s">
        <v>134</v>
      </c>
      <c r="E5185" s="2" t="s">
        <v>35</v>
      </c>
      <c r="F5185" s="2" t="s">
        <v>2806</v>
      </c>
      <c r="G5185" s="5">
        <v>-11</v>
      </c>
      <c r="H5185" s="5">
        <v>48.75</v>
      </c>
      <c r="I5185" s="5">
        <v>-536.25</v>
      </c>
      <c r="J5185" s="5">
        <v>-27048.049999999996</v>
      </c>
      <c r="K5185" s="5" t="str" cm="1">
        <f t="array" ref="K5185">_xlfn.LET(_xlpm.d,UPPER(TRIM(CLEAN(SUBSTITUTE(F5185,CHAR(160),"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86" spans="1:11" x14ac:dyDescent="0.25">
      <c r="B5186" s="21">
        <v>46098</v>
      </c>
      <c r="C5186" s="2" t="s">
        <v>1</v>
      </c>
      <c r="D5186" s="2" t="s">
        <v>1300</v>
      </c>
      <c r="E5186" s="2" t="s">
        <v>72</v>
      </c>
      <c r="F5186" s="2" t="s">
        <v>2806</v>
      </c>
      <c r="G5186" s="5">
        <v>-2</v>
      </c>
      <c r="H5186" s="5">
        <v>48.75</v>
      </c>
      <c r="I5186" s="5">
        <v>-97.5</v>
      </c>
      <c r="J5186" s="5">
        <v>-27145.549999999996</v>
      </c>
      <c r="K5186" s="5" t="str" cm="1">
        <f t="array" ref="K5186">_xlfn.LET(_xlpm.d,UPPER(TRIM(CLEAN(SUBSTITUTE(F5186,CHAR(160),"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87" spans="1:11" x14ac:dyDescent="0.25">
      <c r="B5187" s="21">
        <v>46100</v>
      </c>
      <c r="C5187" s="2" t="s">
        <v>1</v>
      </c>
      <c r="D5187" s="2" t="s">
        <v>1302</v>
      </c>
      <c r="E5187" s="2" t="s">
        <v>829</v>
      </c>
      <c r="F5187" s="2" t="s">
        <v>2806</v>
      </c>
      <c r="G5187" s="5">
        <v>-22</v>
      </c>
      <c r="H5187" s="5">
        <v>48.75</v>
      </c>
      <c r="I5187" s="5">
        <v>-1072.5</v>
      </c>
      <c r="J5187" s="5">
        <v>-28218.049999999996</v>
      </c>
      <c r="K5187" s="5" t="str" cm="1">
        <f t="array" ref="K5187">_xlfn.LET(_xlpm.d,UPPER(TRIM(CLEAN(SUBSTITUTE(F5187,CHAR(160),"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88" spans="1:11" x14ac:dyDescent="0.25">
      <c r="B5188" s="21">
        <v>46100</v>
      </c>
      <c r="C5188" s="2" t="s">
        <v>1</v>
      </c>
      <c r="D5188" s="2" t="s">
        <v>2529</v>
      </c>
      <c r="E5188" s="2" t="s">
        <v>465</v>
      </c>
      <c r="F5188" s="2" t="s">
        <v>2806</v>
      </c>
      <c r="G5188" s="5">
        <v>-2</v>
      </c>
      <c r="H5188" s="5">
        <v>48.75</v>
      </c>
      <c r="I5188" s="5">
        <v>-97.5</v>
      </c>
      <c r="J5188" s="5">
        <v>-28315.549999999996</v>
      </c>
      <c r="K5188" s="5" t="str" cm="1">
        <f t="array" ref="K5188">_xlfn.LET(_xlpm.d,UPPER(TRIM(CLEAN(SUBSTITUTE(F5188,CHAR(160),"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89" spans="1:11" x14ac:dyDescent="0.25">
      <c r="B5189" s="21">
        <v>46104</v>
      </c>
      <c r="C5189" s="2" t="s">
        <v>1</v>
      </c>
      <c r="D5189" s="2" t="s">
        <v>524</v>
      </c>
      <c r="E5189" s="2" t="s">
        <v>49</v>
      </c>
      <c r="F5189" s="2" t="s">
        <v>2812</v>
      </c>
      <c r="G5189" s="5">
        <v>-15</v>
      </c>
      <c r="H5189" s="5">
        <v>48.75</v>
      </c>
      <c r="I5189" s="5">
        <v>-731.25</v>
      </c>
      <c r="J5189" s="5">
        <v>-29046.799999999996</v>
      </c>
      <c r="K5189" s="5" t="str" cm="1">
        <f t="array" ref="K5189">_xlfn.LET(_xlpm.d,UPPER(TRIM(CLEAN(SUBSTITUTE(F5189,CHAR(160),"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90" spans="1:11" x14ac:dyDescent="0.25">
      <c r="B5190" s="21">
        <v>46105</v>
      </c>
      <c r="C5190" s="2" t="s">
        <v>1</v>
      </c>
      <c r="D5190" s="2" t="s">
        <v>733</v>
      </c>
      <c r="E5190" s="2" t="s">
        <v>159</v>
      </c>
      <c r="F5190" s="2" t="s">
        <v>2812</v>
      </c>
      <c r="G5190" s="5">
        <v>-6</v>
      </c>
      <c r="H5190" s="5">
        <v>48.75</v>
      </c>
      <c r="I5190" s="5">
        <v>-292.5</v>
      </c>
      <c r="J5190" s="5">
        <v>-29339.299999999996</v>
      </c>
      <c r="K5190" s="5" t="str" cm="1">
        <f t="array" ref="K5190">_xlfn.LET(_xlpm.d,UPPER(TRIM(CLEAN(SUBSTITUTE(F5190,CHAR(160),"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91" spans="1:11" x14ac:dyDescent="0.25">
      <c r="B5191" s="21">
        <v>46105</v>
      </c>
      <c r="C5191" s="2" t="s">
        <v>1</v>
      </c>
      <c r="D5191" s="2" t="s">
        <v>2277</v>
      </c>
      <c r="E5191" s="2" t="s">
        <v>153</v>
      </c>
      <c r="F5191" s="2" t="s">
        <v>2812</v>
      </c>
      <c r="G5191" s="5">
        <v>-8</v>
      </c>
      <c r="H5191" s="5">
        <v>48.75</v>
      </c>
      <c r="I5191" s="5">
        <v>-390</v>
      </c>
      <c r="J5191" s="5">
        <v>-29729.299999999996</v>
      </c>
      <c r="K5191" s="5" t="str" cm="1">
        <f t="array" ref="K5191">_xlfn.LET(_xlpm.d,UPPER(TRIM(CLEAN(SUBSTITUTE(F5191,CHAR(160),"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92" spans="1:11" x14ac:dyDescent="0.25">
      <c r="B5192" s="21">
        <v>46107</v>
      </c>
      <c r="C5192" s="2" t="s">
        <v>1</v>
      </c>
      <c r="D5192" s="2" t="s">
        <v>140</v>
      </c>
      <c r="E5192" s="2" t="s">
        <v>141</v>
      </c>
      <c r="F5192" s="2" t="s">
        <v>2812</v>
      </c>
      <c r="G5192" s="5">
        <v>-4</v>
      </c>
      <c r="H5192" s="5">
        <v>48.75</v>
      </c>
      <c r="I5192" s="5">
        <v>-195</v>
      </c>
      <c r="J5192" s="5">
        <v>-29924.299999999996</v>
      </c>
      <c r="K5192" s="5" t="str" cm="1">
        <f t="array" ref="K5192">_xlfn.LET(_xlpm.d,UPPER(TRIM(CLEAN(SUBSTITUTE(F5192,CHAR(160),"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93" spans="1:11" x14ac:dyDescent="0.25">
      <c r="B5193" s="21">
        <v>46108</v>
      </c>
      <c r="C5193" s="2" t="s">
        <v>1</v>
      </c>
      <c r="D5193" s="2" t="s">
        <v>2771</v>
      </c>
      <c r="E5193" s="2" t="s">
        <v>829</v>
      </c>
      <c r="F5193" s="2" t="s">
        <v>2812</v>
      </c>
      <c r="G5193" s="5">
        <v>-1</v>
      </c>
      <c r="H5193" s="5">
        <v>48.75</v>
      </c>
      <c r="I5193" s="5">
        <v>-48.75</v>
      </c>
      <c r="J5193" s="5">
        <v>-29973.049999999996</v>
      </c>
      <c r="K5193" s="5" t="str" cm="1">
        <f t="array" ref="K5193">_xlfn.LET(_xlpm.d,UPPER(TRIM(CLEAN(SUBSTITUTE(F5193,CHAR(160),"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94" spans="1:11" x14ac:dyDescent="0.25">
      <c r="B5194" s="21">
        <v>46111</v>
      </c>
      <c r="C5194" s="2" t="s">
        <v>1</v>
      </c>
      <c r="D5194" s="2" t="s">
        <v>119</v>
      </c>
      <c r="E5194" s="2" t="s">
        <v>76</v>
      </c>
      <c r="F5194" s="2" t="s">
        <v>2812</v>
      </c>
      <c r="G5194" s="5">
        <v>-4</v>
      </c>
      <c r="H5194" s="5">
        <v>48.75</v>
      </c>
      <c r="I5194" s="5">
        <v>-195</v>
      </c>
      <c r="J5194" s="5">
        <v>-30168.049999999996</v>
      </c>
      <c r="K5194" s="5" t="str" cm="1">
        <f t="array" ref="K5194">_xlfn.LET(_xlpm.d,UPPER(TRIM(CLEAN(SUBSTITUTE(F5194,CHAR(160),"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95" spans="1:11" x14ac:dyDescent="0.25">
      <c r="B5195" s="21">
        <v>46112</v>
      </c>
      <c r="C5195" s="2" t="s">
        <v>1</v>
      </c>
      <c r="D5195" s="2" t="s">
        <v>2534</v>
      </c>
      <c r="E5195" s="2" t="s">
        <v>9</v>
      </c>
      <c r="F5195" s="2" t="s">
        <v>2812</v>
      </c>
      <c r="G5195" s="5">
        <v>-8</v>
      </c>
      <c r="H5195" s="5">
        <v>48.75</v>
      </c>
      <c r="I5195" s="5">
        <v>-390</v>
      </c>
      <c r="J5195" s="5">
        <v>-30558.049999999996</v>
      </c>
      <c r="K5195" s="5" t="str" cm="1">
        <f t="array" ref="K5195">_xlfn.LET(_xlpm.d,UPPER(TRIM(CLEAN(SUBSTITUTE(F5195,CHAR(160),"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196" spans="1:11" x14ac:dyDescent="0.25">
      <c r="A5196" s="11" t="s">
        <v>2814</v>
      </c>
      <c r="G5196" s="6">
        <v>-627</v>
      </c>
      <c r="I5196" s="7">
        <f>I5112+I5113+I5114+I5115+I5116+I5117+I5118+I5119+I5120+I5121+I5122+I5123+I5124+I5125+I5126+I5127+I5128+I5129+I5130+I5131+I5132+I5133+I5134+I5135+I5136+I5137+I5138+I5139+I5140+I5141+I5142+I5143+I5144+I5145+I5146+I5147+I5148+I5149+I5150+I5151+I5152+I5153+I5154+I5155+I5156+I5157+I5158+I5159+I5160+I5161+I5162+I5163+I5164+I5165+I5166+I5167+I5168+I5169+I5170+I5171+I5172+I5173+I5174+I5175+I5176+I5177+I5178+I5179+I5180+I5181+I5182+I5183+I5184+I5185+I5186+I5187+I5188+I5189+I5190+I5191+I5192+I5193+I5194+I5195</f>
        <v>-30558.049999999996</v>
      </c>
      <c r="K5196" s="5" t="str" cm="1">
        <f t="array" ref="K5196">_xlfn.LET(_xlpm.d,UPPER(TRIM(CLEAN(SUBSTITUTE(F5196,CHAR(160),"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97" spans="1:11" x14ac:dyDescent="0.25">
      <c r="A5197" s="10" t="s">
        <v>2815</v>
      </c>
      <c r="K5197" s="5" t="str" cm="1">
        <f t="array" ref="K5197">_xlfn.LET(_xlpm.d,UPPER(TRIM(CLEAN(SUBSTITUTE(F5197,CHAR(160),"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198" spans="1:11" x14ac:dyDescent="0.25">
      <c r="B5198" s="21">
        <v>45734</v>
      </c>
      <c r="C5198" s="2" t="s">
        <v>1</v>
      </c>
      <c r="D5198" s="2" t="s">
        <v>923</v>
      </c>
      <c r="E5198" s="2" t="s">
        <v>857</v>
      </c>
      <c r="F5198" s="2" t="s">
        <v>2815</v>
      </c>
      <c r="G5198" s="5">
        <v>-3</v>
      </c>
      <c r="H5198" s="5">
        <v>47.99</v>
      </c>
      <c r="I5198" s="5">
        <v>-143.97</v>
      </c>
      <c r="J5198" s="5">
        <v>-143.97</v>
      </c>
      <c r="K5198" s="5" t="str" cm="1">
        <f t="array" ref="K5198">_xlfn.LET(_xlpm.d,UPPER(TRIM(CLEAN(SUBSTITUTE(F5198,CHAR(160),"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COLOUR POTS 17CM</v>
      </c>
    </row>
    <row r="5199" spans="1:11" x14ac:dyDescent="0.25">
      <c r="B5199" s="21">
        <v>45952</v>
      </c>
      <c r="C5199" s="2" t="s">
        <v>1</v>
      </c>
      <c r="D5199" s="2" t="s">
        <v>1141</v>
      </c>
      <c r="E5199" s="2" t="s">
        <v>289</v>
      </c>
      <c r="F5199" s="2" t="s">
        <v>2815</v>
      </c>
      <c r="G5199" s="5">
        <v>-3</v>
      </c>
      <c r="H5199" s="5">
        <v>33.950000000000003</v>
      </c>
      <c r="I5199" s="5">
        <v>-101.85</v>
      </c>
      <c r="J5199" s="5">
        <v>-245.82</v>
      </c>
      <c r="K5199" s="5" t="str" cm="1">
        <f t="array" ref="K5199">_xlfn.LET(_xlpm.d,UPPER(TRIM(CLEAN(SUBSTITUTE(F5199,CHAR(160),"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COLOUR POTS 17CM</v>
      </c>
    </row>
    <row r="5200" spans="1:11" x14ac:dyDescent="0.25">
      <c r="A5200" s="11" t="s">
        <v>2816</v>
      </c>
      <c r="G5200" s="6">
        <v>-6</v>
      </c>
      <c r="I5200" s="8">
        <f>I5198+I5199</f>
        <v>-245.82</v>
      </c>
      <c r="K5200" s="5" t="str" cm="1">
        <f t="array" ref="K5200">_xlfn.LET(_xlpm.d,UPPER(TRIM(CLEAN(SUBSTITUTE(F5200,CHAR(160),"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201" spans="1:11" x14ac:dyDescent="0.25">
      <c r="A5201" s="10" t="s">
        <v>2817</v>
      </c>
      <c r="K5201" s="5" t="str" cm="1">
        <f t="array" ref="K5201">_xlfn.LET(_xlpm.d,UPPER(TRIM(CLEAN(SUBSTITUTE(F5201,CHAR(160),"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202" spans="1:11" x14ac:dyDescent="0.25">
      <c r="B5202" s="21">
        <v>45736</v>
      </c>
      <c r="C5202" s="2" t="s">
        <v>1</v>
      </c>
      <c r="D5202" s="2" t="s">
        <v>928</v>
      </c>
      <c r="E5202" s="2" t="s">
        <v>143</v>
      </c>
      <c r="F5202" s="2" t="s">
        <v>2818</v>
      </c>
      <c r="G5202" s="5">
        <v>-4</v>
      </c>
      <c r="H5202" s="5">
        <v>27.65</v>
      </c>
      <c r="I5202" s="5">
        <v>-110.6</v>
      </c>
      <c r="J5202" s="5">
        <v>-110.6</v>
      </c>
      <c r="K5202" s="5" t="str" cm="1">
        <f t="array" ref="K5202">_xlfn.LET(_xlpm.d,UPPER(TRIM(CLEAN(SUBSTITUTE(F5202,CHAR(160),"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03" spans="1:11" x14ac:dyDescent="0.25">
      <c r="A5203" s="11" t="s">
        <v>2819</v>
      </c>
      <c r="G5203" s="6">
        <v>-4</v>
      </c>
      <c r="I5203" s="8">
        <f>I5202</f>
        <v>-110.6</v>
      </c>
      <c r="K5203" s="5" t="str" cm="1">
        <f t="array" ref="K5203">_xlfn.LET(_xlpm.d,UPPER(TRIM(CLEAN(SUBSTITUTE(F5203,CHAR(160),"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204" spans="1:11" x14ac:dyDescent="0.25">
      <c r="A5204" s="10" t="s">
        <v>2820</v>
      </c>
      <c r="K5204" s="5" t="str" cm="1">
        <f t="array" ref="K5204">_xlfn.LET(_xlpm.d,UPPER(TRIM(CLEAN(SUBSTITUTE(F5204,CHAR(160),"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205" spans="1:11" x14ac:dyDescent="0.25">
      <c r="B5205" s="21">
        <v>45660</v>
      </c>
      <c r="C5205" s="2" t="s">
        <v>1</v>
      </c>
      <c r="D5205" s="2" t="s">
        <v>146</v>
      </c>
      <c r="E5205" s="2" t="s">
        <v>143</v>
      </c>
      <c r="F5205" s="2" t="s">
        <v>2820</v>
      </c>
      <c r="G5205" s="5">
        <v>-8</v>
      </c>
      <c r="H5205" s="5">
        <v>27.65</v>
      </c>
      <c r="I5205" s="5">
        <v>-221.2</v>
      </c>
      <c r="J5205" s="5">
        <v>-221.2</v>
      </c>
      <c r="K5205" s="5" t="str" cm="1">
        <f t="array" ref="K5205">_xlfn.LET(_xlpm.d,UPPER(TRIM(CLEAN(SUBSTITUTE(F5205,CHAR(160),"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06" spans="1:11" x14ac:dyDescent="0.25">
      <c r="B5206" s="21">
        <v>45664</v>
      </c>
      <c r="C5206" s="2" t="s">
        <v>1</v>
      </c>
      <c r="D5206" s="2" t="s">
        <v>2821</v>
      </c>
      <c r="E5206" s="2" t="s">
        <v>852</v>
      </c>
      <c r="F5206" s="2" t="s">
        <v>2820</v>
      </c>
      <c r="G5206" s="5">
        <v>-3</v>
      </c>
      <c r="H5206" s="5">
        <v>32.200000000000003</v>
      </c>
      <c r="I5206" s="5">
        <v>-96.6</v>
      </c>
      <c r="J5206" s="5">
        <v>-317.79999999999995</v>
      </c>
      <c r="K5206" s="5" t="str" cm="1">
        <f t="array" ref="K5206">_xlfn.LET(_xlpm.d,UPPER(TRIM(CLEAN(SUBSTITUTE(F5206,CHAR(160),"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07" spans="1:11" x14ac:dyDescent="0.25">
      <c r="B5207" s="21">
        <v>45665</v>
      </c>
      <c r="C5207" s="2" t="s">
        <v>1</v>
      </c>
      <c r="D5207" s="2" t="s">
        <v>2822</v>
      </c>
      <c r="E5207" s="2" t="s">
        <v>289</v>
      </c>
      <c r="F5207" s="2" t="s">
        <v>2820</v>
      </c>
      <c r="G5207" s="5">
        <v>-9</v>
      </c>
      <c r="H5207" s="5">
        <v>32.200000000000003</v>
      </c>
      <c r="I5207" s="5">
        <v>-289.8</v>
      </c>
      <c r="J5207" s="5">
        <v>-607.59999999999991</v>
      </c>
      <c r="K5207" s="5" t="str" cm="1">
        <f t="array" ref="K5207">_xlfn.LET(_xlpm.d,UPPER(TRIM(CLEAN(SUBSTITUTE(F5207,CHAR(160),"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08" spans="1:11" x14ac:dyDescent="0.25">
      <c r="B5208" s="21">
        <v>45665</v>
      </c>
      <c r="C5208" s="2" t="s">
        <v>1</v>
      </c>
      <c r="D5208" s="2" t="s">
        <v>1418</v>
      </c>
      <c r="E5208" s="2" t="s">
        <v>660</v>
      </c>
      <c r="F5208" s="2" t="s">
        <v>2823</v>
      </c>
      <c r="G5208" s="5">
        <v>-8</v>
      </c>
      <c r="H5208" s="5">
        <v>33.99</v>
      </c>
      <c r="I5208" s="5">
        <v>-271.92</v>
      </c>
      <c r="J5208" s="5">
        <v>-879.52</v>
      </c>
      <c r="K5208" s="5" t="str" cm="1">
        <f t="array" ref="K5208">_xlfn.LET(_xlpm.d,UPPER(TRIM(CLEAN(SUBSTITUTE(F5208,CHAR(160),"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09" spans="1:11" x14ac:dyDescent="0.25">
      <c r="B5209" s="21">
        <v>45665</v>
      </c>
      <c r="C5209" s="2" t="s">
        <v>1</v>
      </c>
      <c r="D5209" s="2" t="s">
        <v>2824</v>
      </c>
      <c r="E5209" s="2" t="s">
        <v>317</v>
      </c>
      <c r="F5209" s="2" t="s">
        <v>2820</v>
      </c>
      <c r="G5209" s="5">
        <v>-3</v>
      </c>
      <c r="H5209" s="5">
        <v>32.200000000000003</v>
      </c>
      <c r="I5209" s="5">
        <v>-96.6</v>
      </c>
      <c r="J5209" s="5">
        <v>-976.12</v>
      </c>
      <c r="K5209" s="5" t="str" cm="1">
        <f t="array" ref="K5209">_xlfn.LET(_xlpm.d,UPPER(TRIM(CLEAN(SUBSTITUTE(F5209,CHAR(160),"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10" spans="1:11" x14ac:dyDescent="0.25">
      <c r="B5210" s="21">
        <v>45665</v>
      </c>
      <c r="C5210" s="2" t="s">
        <v>1</v>
      </c>
      <c r="D5210" s="2" t="s">
        <v>1420</v>
      </c>
      <c r="E5210" s="2" t="s">
        <v>202</v>
      </c>
      <c r="F5210" s="2" t="s">
        <v>2823</v>
      </c>
      <c r="G5210" s="5">
        <v>-5</v>
      </c>
      <c r="H5210" s="5">
        <v>33.99</v>
      </c>
      <c r="I5210" s="5">
        <v>-169.95</v>
      </c>
      <c r="J5210" s="5">
        <v>-1146.07</v>
      </c>
      <c r="K5210" s="5" t="str" cm="1">
        <f t="array" ref="K5210">_xlfn.LET(_xlpm.d,UPPER(TRIM(CLEAN(SUBSTITUTE(F5210,CHAR(160),"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11" spans="1:11" x14ac:dyDescent="0.25">
      <c r="B5211" s="21">
        <v>45666</v>
      </c>
      <c r="C5211" s="2" t="s">
        <v>1</v>
      </c>
      <c r="D5211" s="2" t="s">
        <v>1423</v>
      </c>
      <c r="E5211" s="2" t="s">
        <v>801</v>
      </c>
      <c r="F5211" s="2" t="s">
        <v>2820</v>
      </c>
      <c r="G5211" s="5">
        <v>-2</v>
      </c>
      <c r="H5211" s="5">
        <v>33.200000000000003</v>
      </c>
      <c r="I5211" s="5">
        <v>-66.400000000000006</v>
      </c>
      <c r="J5211" s="5">
        <v>-1212.47</v>
      </c>
      <c r="K5211" s="5" t="str" cm="1">
        <f t="array" ref="K5211">_xlfn.LET(_xlpm.d,UPPER(TRIM(CLEAN(SUBSTITUTE(F5211,CHAR(160),"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12" spans="1:11" x14ac:dyDescent="0.25">
      <c r="B5212" s="21">
        <v>45667</v>
      </c>
      <c r="C5212" s="2" t="s">
        <v>1</v>
      </c>
      <c r="D5212" s="2" t="s">
        <v>1428</v>
      </c>
      <c r="E5212" s="2" t="s">
        <v>62</v>
      </c>
      <c r="F5212" s="2" t="s">
        <v>2823</v>
      </c>
      <c r="G5212" s="5">
        <v>-8</v>
      </c>
      <c r="H5212" s="5">
        <v>33.99</v>
      </c>
      <c r="I5212" s="5">
        <v>-271.92</v>
      </c>
      <c r="J5212" s="5">
        <v>-1484.39</v>
      </c>
      <c r="K5212" s="5" t="str" cm="1">
        <f t="array" ref="K5212">_xlfn.LET(_xlpm.d,UPPER(TRIM(CLEAN(SUBSTITUTE(F5212,CHAR(160),"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13" spans="1:11" x14ac:dyDescent="0.25">
      <c r="B5213" s="21">
        <v>45667</v>
      </c>
      <c r="C5213" s="2" t="s">
        <v>1</v>
      </c>
      <c r="D5213" s="2" t="s">
        <v>830</v>
      </c>
      <c r="E5213" s="2" t="s">
        <v>3</v>
      </c>
      <c r="F5213" s="2" t="s">
        <v>2820</v>
      </c>
      <c r="G5213" s="5">
        <v>-4</v>
      </c>
      <c r="H5213" s="5">
        <v>30.5</v>
      </c>
      <c r="I5213" s="5">
        <v>-122</v>
      </c>
      <c r="J5213" s="5">
        <v>-1606.39</v>
      </c>
      <c r="K5213" s="5" t="str" cm="1">
        <f t="array" ref="K5213">_xlfn.LET(_xlpm.d,UPPER(TRIM(CLEAN(SUBSTITUTE(F5213,CHAR(160),"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14" spans="1:11" x14ac:dyDescent="0.25">
      <c r="B5214" s="21">
        <v>45667</v>
      </c>
      <c r="C5214" s="2" t="s">
        <v>1</v>
      </c>
      <c r="D5214" s="2" t="s">
        <v>1431</v>
      </c>
      <c r="E5214" s="2" t="s">
        <v>82</v>
      </c>
      <c r="F5214" s="2" t="s">
        <v>2823</v>
      </c>
      <c r="G5214" s="5">
        <v>-4</v>
      </c>
      <c r="H5214" s="5">
        <v>33.99</v>
      </c>
      <c r="I5214" s="5">
        <v>-135.96</v>
      </c>
      <c r="J5214" s="5">
        <v>-1742.3500000000001</v>
      </c>
      <c r="K5214" s="5" t="str" cm="1">
        <f t="array" ref="K5214">_xlfn.LET(_xlpm.d,UPPER(TRIM(CLEAN(SUBSTITUTE(F5214,CHAR(160),"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15" spans="1:11" x14ac:dyDescent="0.25">
      <c r="B5215" s="21">
        <v>45667</v>
      </c>
      <c r="C5215" s="2" t="s">
        <v>1</v>
      </c>
      <c r="D5215" s="2" t="s">
        <v>2554</v>
      </c>
      <c r="E5215" s="2" t="s">
        <v>97</v>
      </c>
      <c r="F5215" s="2" t="s">
        <v>2823</v>
      </c>
      <c r="G5215" s="5">
        <v>-20</v>
      </c>
      <c r="H5215" s="5">
        <v>3.49</v>
      </c>
      <c r="I5215" s="5">
        <v>-69.8</v>
      </c>
      <c r="J5215" s="5">
        <v>-1812.15</v>
      </c>
      <c r="K5215" s="5" t="str" cm="1">
        <f t="array" ref="K5215">_xlfn.LET(_xlpm.d,UPPER(TRIM(CLEAN(SUBSTITUTE(F5215,CHAR(160),"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16" spans="1:11" x14ac:dyDescent="0.25">
      <c r="B5216" s="21">
        <v>45671</v>
      </c>
      <c r="C5216" s="2" t="s">
        <v>1</v>
      </c>
      <c r="D5216" s="2" t="s">
        <v>2825</v>
      </c>
      <c r="E5216" s="2" t="s">
        <v>1025</v>
      </c>
      <c r="F5216" s="2" t="s">
        <v>2820</v>
      </c>
      <c r="G5216" s="5">
        <v>-6</v>
      </c>
      <c r="H5216" s="5">
        <v>31.45</v>
      </c>
      <c r="I5216" s="5">
        <v>-188.7</v>
      </c>
      <c r="J5216" s="5">
        <v>-2000.8500000000001</v>
      </c>
      <c r="K5216" s="5" t="str" cm="1">
        <f t="array" ref="K5216">_xlfn.LET(_xlpm.d,UPPER(TRIM(CLEAN(SUBSTITUTE(F5216,CHAR(160),"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17" spans="2:11" x14ac:dyDescent="0.25">
      <c r="B5217" s="21">
        <v>45673</v>
      </c>
      <c r="C5217" s="2" t="s">
        <v>1</v>
      </c>
      <c r="D5217" s="2" t="s">
        <v>842</v>
      </c>
      <c r="E5217" s="2" t="s">
        <v>19</v>
      </c>
      <c r="F5217" s="2" t="s">
        <v>2823</v>
      </c>
      <c r="G5217" s="5">
        <v>-8</v>
      </c>
      <c r="H5217" s="5">
        <v>33.99</v>
      </c>
      <c r="I5217" s="5">
        <v>-271.92</v>
      </c>
      <c r="J5217" s="5">
        <v>-2272.77</v>
      </c>
      <c r="K5217" s="5" t="str" cm="1">
        <f t="array" ref="K5217">_xlfn.LET(_xlpm.d,UPPER(TRIM(CLEAN(SUBSTITUTE(F5217,CHAR(160),"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18" spans="2:11" x14ac:dyDescent="0.25">
      <c r="B5218" s="21">
        <v>45673</v>
      </c>
      <c r="C5218" s="2" t="s">
        <v>1</v>
      </c>
      <c r="D5218" s="2" t="s">
        <v>338</v>
      </c>
      <c r="E5218" s="2" t="s">
        <v>129</v>
      </c>
      <c r="F5218" s="2" t="s">
        <v>2823</v>
      </c>
      <c r="G5218" s="5">
        <v>-1</v>
      </c>
      <c r="H5218" s="5">
        <v>33.99</v>
      </c>
      <c r="I5218" s="5">
        <v>-33.99</v>
      </c>
      <c r="J5218" s="5">
        <v>-2306.7599999999998</v>
      </c>
      <c r="K5218" s="5" t="str" cm="1">
        <f t="array" ref="K5218">_xlfn.LET(_xlpm.d,UPPER(TRIM(CLEAN(SUBSTITUTE(F5218,CHAR(160),"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19" spans="2:11" x14ac:dyDescent="0.25">
      <c r="B5219" s="21">
        <v>45673</v>
      </c>
      <c r="C5219" s="2" t="s">
        <v>1</v>
      </c>
      <c r="D5219" s="2" t="s">
        <v>843</v>
      </c>
      <c r="E5219" s="2" t="s">
        <v>844</v>
      </c>
      <c r="F5219" s="2" t="s">
        <v>2820</v>
      </c>
      <c r="G5219" s="5">
        <v>-1</v>
      </c>
      <c r="H5219" s="5">
        <v>31.45</v>
      </c>
      <c r="I5219" s="5">
        <v>-31.45</v>
      </c>
      <c r="J5219" s="5">
        <v>-2338.2099999999996</v>
      </c>
      <c r="K5219" s="5" t="str" cm="1">
        <f t="array" ref="K5219">_xlfn.LET(_xlpm.d,UPPER(TRIM(CLEAN(SUBSTITUTE(F5219,CHAR(160),"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20" spans="2:11" x14ac:dyDescent="0.25">
      <c r="B5220" s="21">
        <v>45674</v>
      </c>
      <c r="C5220" s="2" t="s">
        <v>1</v>
      </c>
      <c r="D5220" s="2" t="s">
        <v>846</v>
      </c>
      <c r="E5220" s="2" t="s">
        <v>143</v>
      </c>
      <c r="F5220" s="2" t="s">
        <v>2820</v>
      </c>
      <c r="G5220" s="5">
        <v>-5</v>
      </c>
      <c r="H5220" s="5">
        <v>27.65</v>
      </c>
      <c r="I5220" s="5">
        <v>-138.25</v>
      </c>
      <c r="J5220" s="5">
        <v>-2476.4599999999996</v>
      </c>
      <c r="K5220" s="5" t="str" cm="1">
        <f t="array" ref="K5220">_xlfn.LET(_xlpm.d,UPPER(TRIM(CLEAN(SUBSTITUTE(F5220,CHAR(160),"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21" spans="2:11" x14ac:dyDescent="0.25">
      <c r="B5221" s="21">
        <v>45678</v>
      </c>
      <c r="C5221" s="2" t="s">
        <v>1</v>
      </c>
      <c r="D5221" s="2" t="s">
        <v>2826</v>
      </c>
      <c r="E5221" s="2" t="s">
        <v>95</v>
      </c>
      <c r="F5221" s="2" t="s">
        <v>2823</v>
      </c>
      <c r="G5221" s="5">
        <v>-1</v>
      </c>
      <c r="H5221" s="5">
        <v>33.99</v>
      </c>
      <c r="I5221" s="5">
        <v>-33.99</v>
      </c>
      <c r="J5221" s="5">
        <v>-2510.4499999999994</v>
      </c>
      <c r="K5221" s="5" t="str" cm="1">
        <f t="array" ref="K5221">_xlfn.LET(_xlpm.d,UPPER(TRIM(CLEAN(SUBSTITUTE(F5221,CHAR(160),"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22" spans="2:11" x14ac:dyDescent="0.25">
      <c r="B5222" s="21">
        <v>45678</v>
      </c>
      <c r="C5222" s="2" t="s">
        <v>1</v>
      </c>
      <c r="D5222" s="2" t="s">
        <v>848</v>
      </c>
      <c r="E5222" s="2" t="s">
        <v>148</v>
      </c>
      <c r="F5222" s="2" t="s">
        <v>2827</v>
      </c>
      <c r="G5222" s="5">
        <v>-1</v>
      </c>
      <c r="H5222" s="5">
        <v>33.99</v>
      </c>
      <c r="I5222" s="5">
        <v>-33.99</v>
      </c>
      <c r="J5222" s="5">
        <v>-2544.4399999999991</v>
      </c>
      <c r="K5222" s="5" t="str" cm="1">
        <f t="array" ref="K5222">_xlfn.LET(_xlpm.d,UPPER(TRIM(CLEAN(SUBSTITUTE(F5222,CHAR(160),"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23" spans="2:11" x14ac:dyDescent="0.25">
      <c r="B5223" s="21">
        <v>45678</v>
      </c>
      <c r="C5223" s="2" t="s">
        <v>1</v>
      </c>
      <c r="D5223" s="2" t="s">
        <v>1458</v>
      </c>
      <c r="E5223" s="2" t="s">
        <v>3</v>
      </c>
      <c r="F5223" s="2" t="s">
        <v>2820</v>
      </c>
      <c r="G5223" s="5">
        <v>-2</v>
      </c>
      <c r="H5223" s="5">
        <v>30.5</v>
      </c>
      <c r="I5223" s="5">
        <v>-61</v>
      </c>
      <c r="J5223" s="5">
        <v>-2605.4399999999991</v>
      </c>
      <c r="K5223" s="5" t="str" cm="1">
        <f t="array" ref="K5223">_xlfn.LET(_xlpm.d,UPPER(TRIM(CLEAN(SUBSTITUTE(F5223,CHAR(160),"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24" spans="2:11" x14ac:dyDescent="0.25">
      <c r="B5224" s="21">
        <v>45679</v>
      </c>
      <c r="C5224" s="2" t="s">
        <v>1</v>
      </c>
      <c r="D5224" s="2" t="s">
        <v>850</v>
      </c>
      <c r="E5224" s="2" t="s">
        <v>807</v>
      </c>
      <c r="F5224" s="2" t="s">
        <v>2820</v>
      </c>
      <c r="G5224" s="5">
        <v>-5</v>
      </c>
      <c r="H5224" s="5">
        <v>31.45</v>
      </c>
      <c r="I5224" s="5">
        <v>-157.25</v>
      </c>
      <c r="J5224" s="5">
        <v>-2762.6899999999991</v>
      </c>
      <c r="K5224" s="5" t="str" cm="1">
        <f t="array" ref="K5224">_xlfn.LET(_xlpm.d,UPPER(TRIM(CLEAN(SUBSTITUTE(F5224,CHAR(160),"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25" spans="2:11" x14ac:dyDescent="0.25">
      <c r="B5225" s="21">
        <v>45679</v>
      </c>
      <c r="C5225" s="2" t="s">
        <v>1</v>
      </c>
      <c r="D5225" s="2" t="s">
        <v>851</v>
      </c>
      <c r="E5225" s="2" t="s">
        <v>852</v>
      </c>
      <c r="F5225" s="2" t="s">
        <v>2820</v>
      </c>
      <c r="G5225" s="5">
        <v>-6</v>
      </c>
      <c r="H5225" s="5">
        <v>32.200000000000003</v>
      </c>
      <c r="I5225" s="5">
        <v>-193.2</v>
      </c>
      <c r="J5225" s="5">
        <v>-2955.889999999999</v>
      </c>
      <c r="K5225" s="5" t="str" cm="1">
        <f t="array" ref="K5225">_xlfn.LET(_xlpm.d,UPPER(TRIM(CLEAN(SUBSTITUTE(F5225,CHAR(160),"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26" spans="2:11" x14ac:dyDescent="0.25">
      <c r="B5226" s="21">
        <v>45679</v>
      </c>
      <c r="C5226" s="2" t="s">
        <v>1</v>
      </c>
      <c r="D5226" s="2" t="s">
        <v>854</v>
      </c>
      <c r="E5226" s="2" t="s">
        <v>29</v>
      </c>
      <c r="F5226" s="2" t="s">
        <v>2823</v>
      </c>
      <c r="G5226" s="5">
        <v>-10</v>
      </c>
      <c r="H5226" s="5">
        <v>33.99</v>
      </c>
      <c r="I5226" s="5">
        <v>-339.9</v>
      </c>
      <c r="J5226" s="5">
        <v>-3295.7899999999991</v>
      </c>
      <c r="K5226" s="5" t="str" cm="1">
        <f t="array" ref="K5226">_xlfn.LET(_xlpm.d,UPPER(TRIM(CLEAN(SUBSTITUTE(F5226,CHAR(160),"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27" spans="2:11" x14ac:dyDescent="0.25">
      <c r="B5227" s="21">
        <v>45679</v>
      </c>
      <c r="C5227" s="2" t="s">
        <v>1</v>
      </c>
      <c r="D5227" s="2" t="s">
        <v>1461</v>
      </c>
      <c r="E5227" s="2" t="s">
        <v>660</v>
      </c>
      <c r="F5227" s="2" t="s">
        <v>2823</v>
      </c>
      <c r="G5227" s="5">
        <v>-5</v>
      </c>
      <c r="H5227" s="5">
        <v>33.99</v>
      </c>
      <c r="I5227" s="5">
        <v>-169.95</v>
      </c>
      <c r="J5227" s="5">
        <v>-3465.7399999999989</v>
      </c>
      <c r="K5227" s="5" t="str" cm="1">
        <f t="array" ref="K5227">_xlfn.LET(_xlpm.d,UPPER(TRIM(CLEAN(SUBSTITUTE(F5227,CHAR(160),"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28" spans="2:11" x14ac:dyDescent="0.25">
      <c r="B5228" s="21">
        <v>45680</v>
      </c>
      <c r="C5228" s="2" t="s">
        <v>1</v>
      </c>
      <c r="D5228" s="2" t="s">
        <v>1472</v>
      </c>
      <c r="E5228" s="2" t="s">
        <v>1397</v>
      </c>
      <c r="F5228" s="2" t="s">
        <v>2823</v>
      </c>
      <c r="G5228" s="5">
        <v>-11</v>
      </c>
      <c r="H5228" s="5">
        <v>33.99</v>
      </c>
      <c r="I5228" s="5">
        <v>-373.89</v>
      </c>
      <c r="J5228" s="5">
        <v>-3839.6299999999987</v>
      </c>
      <c r="K5228" s="5" t="str" cm="1">
        <f t="array" ref="K5228">_xlfn.LET(_xlpm.d,UPPER(TRIM(CLEAN(SUBSTITUTE(F5228,CHAR(160),"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29" spans="2:11" x14ac:dyDescent="0.25">
      <c r="B5229" s="21">
        <v>45681</v>
      </c>
      <c r="C5229" s="2" t="s">
        <v>1</v>
      </c>
      <c r="D5229" s="2" t="s">
        <v>293</v>
      </c>
      <c r="E5229" s="2" t="s">
        <v>143</v>
      </c>
      <c r="F5229" s="2" t="s">
        <v>2820</v>
      </c>
      <c r="G5229" s="5">
        <v>-3</v>
      </c>
      <c r="H5229" s="5">
        <v>27.65</v>
      </c>
      <c r="I5229" s="5">
        <v>-82.95</v>
      </c>
      <c r="J5229" s="5">
        <v>-3922.5799999999986</v>
      </c>
      <c r="K5229" s="5" t="str" cm="1">
        <f t="array" ref="K5229">_xlfn.LET(_xlpm.d,UPPER(TRIM(CLEAN(SUBSTITUTE(F5229,CHAR(160),"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30" spans="2:11" x14ac:dyDescent="0.25">
      <c r="B5230" s="21">
        <v>45681</v>
      </c>
      <c r="C5230" s="2" t="s">
        <v>1</v>
      </c>
      <c r="D5230" s="2" t="s">
        <v>859</v>
      </c>
      <c r="E5230" s="2" t="s">
        <v>5</v>
      </c>
      <c r="F5230" s="2" t="s">
        <v>2820</v>
      </c>
      <c r="G5230" s="5">
        <v>-2</v>
      </c>
      <c r="H5230" s="5">
        <v>32.200000000000003</v>
      </c>
      <c r="I5230" s="5">
        <v>-64.400000000000006</v>
      </c>
      <c r="J5230" s="5">
        <v>-3986.9799999999987</v>
      </c>
      <c r="K5230" s="5" t="str" cm="1">
        <f t="array" ref="K5230">_xlfn.LET(_xlpm.d,UPPER(TRIM(CLEAN(SUBSTITUTE(F5230,CHAR(160),"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31" spans="2:11" x14ac:dyDescent="0.25">
      <c r="B5231" s="21">
        <v>45681</v>
      </c>
      <c r="C5231" s="2" t="s">
        <v>1</v>
      </c>
      <c r="D5231" s="2" t="s">
        <v>860</v>
      </c>
      <c r="E5231" s="2" t="s">
        <v>163</v>
      </c>
      <c r="F5231" s="2" t="s">
        <v>2827</v>
      </c>
      <c r="G5231" s="5">
        <v>-2</v>
      </c>
      <c r="H5231" s="5">
        <v>33.99</v>
      </c>
      <c r="I5231" s="5">
        <v>-67.98</v>
      </c>
      <c r="J5231" s="5">
        <v>-4054.9599999999987</v>
      </c>
      <c r="K5231" s="5" t="str" cm="1">
        <f t="array" ref="K5231">_xlfn.LET(_xlpm.d,UPPER(TRIM(CLEAN(SUBSTITUTE(F5231,CHAR(160),"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32" spans="2:11" x14ac:dyDescent="0.25">
      <c r="B5232" s="21">
        <v>45687</v>
      </c>
      <c r="C5232" s="2" t="s">
        <v>1</v>
      </c>
      <c r="D5232" s="2" t="s">
        <v>1499</v>
      </c>
      <c r="E5232" s="2" t="s">
        <v>829</v>
      </c>
      <c r="F5232" s="2" t="s">
        <v>2823</v>
      </c>
      <c r="G5232" s="5">
        <v>-3</v>
      </c>
      <c r="H5232" s="5">
        <v>33.99</v>
      </c>
      <c r="I5232" s="5">
        <v>-101.97</v>
      </c>
      <c r="J5232" s="5">
        <v>-4156.9299999999985</v>
      </c>
      <c r="K5232" s="5" t="str" cm="1">
        <f t="array" ref="K5232">_xlfn.LET(_xlpm.d,UPPER(TRIM(CLEAN(SUBSTITUTE(F5232,CHAR(160),"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33" spans="2:11" x14ac:dyDescent="0.25">
      <c r="B5233" s="21">
        <v>45688</v>
      </c>
      <c r="C5233" s="2" t="s">
        <v>1</v>
      </c>
      <c r="D5233" s="2" t="s">
        <v>865</v>
      </c>
      <c r="E5233" s="2" t="s">
        <v>24</v>
      </c>
      <c r="F5233" s="2" t="s">
        <v>2823</v>
      </c>
      <c r="G5233" s="5">
        <v>-14</v>
      </c>
      <c r="H5233" s="5">
        <v>33.99</v>
      </c>
      <c r="I5233" s="5">
        <v>-475.86</v>
      </c>
      <c r="J5233" s="5">
        <v>-4632.7899999999981</v>
      </c>
      <c r="K5233" s="5" t="str" cm="1">
        <f t="array" ref="K5233">_xlfn.LET(_xlpm.d,UPPER(TRIM(CLEAN(SUBSTITUTE(F5233,CHAR(160),"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34" spans="2:11" x14ac:dyDescent="0.25">
      <c r="B5234" s="21">
        <v>45688</v>
      </c>
      <c r="C5234" s="2" t="s">
        <v>1</v>
      </c>
      <c r="D5234" s="2" t="s">
        <v>866</v>
      </c>
      <c r="E5234" s="2" t="s">
        <v>9</v>
      </c>
      <c r="F5234" s="2" t="s">
        <v>2823</v>
      </c>
      <c r="G5234" s="5">
        <v>-5</v>
      </c>
      <c r="H5234" s="5">
        <v>33.99</v>
      </c>
      <c r="I5234" s="5">
        <v>-169.95</v>
      </c>
      <c r="J5234" s="5">
        <v>-4802.739999999998</v>
      </c>
      <c r="K5234" s="5" t="str" cm="1">
        <f t="array" ref="K5234">_xlfn.LET(_xlpm.d,UPPER(TRIM(CLEAN(SUBSTITUTE(F5234,CHAR(160),"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35" spans="2:11" x14ac:dyDescent="0.25">
      <c r="B5235" s="21">
        <v>45689</v>
      </c>
      <c r="C5235" s="2" t="s">
        <v>1</v>
      </c>
      <c r="D5235" s="2" t="s">
        <v>1503</v>
      </c>
      <c r="E5235" s="2" t="s">
        <v>143</v>
      </c>
      <c r="F5235" s="2" t="s">
        <v>2820</v>
      </c>
      <c r="G5235" s="5">
        <v>-4</v>
      </c>
      <c r="H5235" s="5">
        <v>27.65</v>
      </c>
      <c r="I5235" s="5">
        <v>-110.6</v>
      </c>
      <c r="J5235" s="5">
        <v>-4913.3399999999983</v>
      </c>
      <c r="K5235" s="5" t="str" cm="1">
        <f t="array" ref="K5235">_xlfn.LET(_xlpm.d,UPPER(TRIM(CLEAN(SUBSTITUTE(F5235,CHAR(160),"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36" spans="2:11" x14ac:dyDescent="0.25">
      <c r="B5236" s="21">
        <v>45692</v>
      </c>
      <c r="C5236" s="2" t="s">
        <v>1</v>
      </c>
      <c r="D5236" s="2" t="s">
        <v>1506</v>
      </c>
      <c r="E5236" s="2" t="s">
        <v>148</v>
      </c>
      <c r="F5236" s="2" t="s">
        <v>2827</v>
      </c>
      <c r="G5236" s="5">
        <v>-1</v>
      </c>
      <c r="H5236" s="5">
        <v>33.99</v>
      </c>
      <c r="I5236" s="5">
        <v>-33.99</v>
      </c>
      <c r="J5236" s="5">
        <v>-4947.3299999999981</v>
      </c>
      <c r="K5236" s="5" t="str" cm="1">
        <f t="array" ref="K5236">_xlfn.LET(_xlpm.d,UPPER(TRIM(CLEAN(SUBSTITUTE(F5236,CHAR(160),"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37" spans="2:11" x14ac:dyDescent="0.25">
      <c r="B5237" s="21">
        <v>45692</v>
      </c>
      <c r="C5237" s="2" t="s">
        <v>1</v>
      </c>
      <c r="D5237" s="2" t="s">
        <v>1507</v>
      </c>
      <c r="E5237" s="2" t="s">
        <v>660</v>
      </c>
      <c r="F5237" s="2" t="s">
        <v>2823</v>
      </c>
      <c r="G5237" s="5">
        <v>-5</v>
      </c>
      <c r="H5237" s="5">
        <v>33.99</v>
      </c>
      <c r="I5237" s="5">
        <v>-169.95</v>
      </c>
      <c r="J5237" s="5">
        <v>-5117.2799999999979</v>
      </c>
      <c r="K5237" s="5" t="str" cm="1">
        <f t="array" ref="K5237">_xlfn.LET(_xlpm.d,UPPER(TRIM(CLEAN(SUBSTITUTE(F5237,CHAR(160),"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38" spans="2:11" x14ac:dyDescent="0.25">
      <c r="B5238" s="21">
        <v>45692</v>
      </c>
      <c r="C5238" s="2" t="s">
        <v>1</v>
      </c>
      <c r="D5238" s="2" t="s">
        <v>869</v>
      </c>
      <c r="E5238" s="2" t="s">
        <v>3</v>
      </c>
      <c r="F5238" s="2" t="s">
        <v>2820</v>
      </c>
      <c r="G5238" s="5">
        <v>-17</v>
      </c>
      <c r="H5238" s="5">
        <v>30.5</v>
      </c>
      <c r="I5238" s="5">
        <v>-518.5</v>
      </c>
      <c r="J5238" s="5">
        <v>-5635.7799999999979</v>
      </c>
      <c r="K5238" s="5" t="str" cm="1">
        <f t="array" ref="K5238">_xlfn.LET(_xlpm.d,UPPER(TRIM(CLEAN(SUBSTITUTE(F5238,CHAR(160),"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39" spans="2:11" x14ac:dyDescent="0.25">
      <c r="B5239" s="21">
        <v>45692</v>
      </c>
      <c r="C5239" s="2" t="s">
        <v>1</v>
      </c>
      <c r="D5239" s="2" t="s">
        <v>870</v>
      </c>
      <c r="E5239" s="2" t="s">
        <v>3</v>
      </c>
      <c r="F5239" s="2" t="s">
        <v>2820</v>
      </c>
      <c r="G5239" s="5">
        <v>-10</v>
      </c>
      <c r="H5239" s="5">
        <v>30.5</v>
      </c>
      <c r="I5239" s="5">
        <v>-305</v>
      </c>
      <c r="J5239" s="5">
        <v>-5940.7799999999979</v>
      </c>
      <c r="K5239" s="5" t="str" cm="1">
        <f t="array" ref="K5239">_xlfn.LET(_xlpm.d,UPPER(TRIM(CLEAN(SUBSTITUTE(F5239,CHAR(160),"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40" spans="2:11" x14ac:dyDescent="0.25">
      <c r="B5240" s="21">
        <v>45692</v>
      </c>
      <c r="C5240" s="2" t="s">
        <v>1</v>
      </c>
      <c r="D5240" s="2" t="s">
        <v>706</v>
      </c>
      <c r="E5240" s="2" t="s">
        <v>27</v>
      </c>
      <c r="F5240" s="2" t="s">
        <v>2823</v>
      </c>
      <c r="G5240" s="5">
        <v>-7</v>
      </c>
      <c r="H5240" s="5">
        <v>33.99</v>
      </c>
      <c r="I5240" s="5">
        <v>-237.93</v>
      </c>
      <c r="J5240" s="5">
        <v>-6178.7099999999982</v>
      </c>
      <c r="K5240" s="5" t="str" cm="1">
        <f t="array" ref="K5240">_xlfn.LET(_xlpm.d,UPPER(TRIM(CLEAN(SUBSTITUTE(F5240,CHAR(160),"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41" spans="2:11" x14ac:dyDescent="0.25">
      <c r="B5241" s="21">
        <v>45692</v>
      </c>
      <c r="C5241" s="2" t="s">
        <v>1</v>
      </c>
      <c r="D5241" s="2" t="s">
        <v>2828</v>
      </c>
      <c r="E5241" s="2" t="s">
        <v>289</v>
      </c>
      <c r="F5241" s="2" t="s">
        <v>2820</v>
      </c>
      <c r="G5241" s="5">
        <v>-12</v>
      </c>
      <c r="H5241" s="5">
        <v>32.200000000000003</v>
      </c>
      <c r="I5241" s="5">
        <v>-386.4</v>
      </c>
      <c r="J5241" s="5">
        <v>-6565.1099999999979</v>
      </c>
      <c r="K5241" s="5" t="str" cm="1">
        <f t="array" ref="K5241">_xlfn.LET(_xlpm.d,UPPER(TRIM(CLEAN(SUBSTITUTE(F5241,CHAR(160),"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42" spans="2:11" x14ac:dyDescent="0.25">
      <c r="B5242" s="21">
        <v>45692</v>
      </c>
      <c r="C5242" s="2" t="s">
        <v>1</v>
      </c>
      <c r="D5242" s="2" t="s">
        <v>1509</v>
      </c>
      <c r="E5242" s="2" t="s">
        <v>5</v>
      </c>
      <c r="F5242" s="2" t="s">
        <v>2820</v>
      </c>
      <c r="G5242" s="5">
        <v>-3</v>
      </c>
      <c r="H5242" s="5">
        <v>32.200000000000003</v>
      </c>
      <c r="I5242" s="5">
        <v>-96.6</v>
      </c>
      <c r="J5242" s="5">
        <v>-6661.7099999999982</v>
      </c>
      <c r="K5242" s="5" t="str" cm="1">
        <f t="array" ref="K5242">_xlfn.LET(_xlpm.d,UPPER(TRIM(CLEAN(SUBSTITUTE(F5242,CHAR(160),"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43" spans="2:11" x14ac:dyDescent="0.25">
      <c r="B5243" s="21">
        <v>45692</v>
      </c>
      <c r="C5243" s="2" t="s">
        <v>1</v>
      </c>
      <c r="D5243" s="2" t="s">
        <v>2829</v>
      </c>
      <c r="E5243" s="2" t="s">
        <v>29</v>
      </c>
      <c r="F5243" s="2" t="s">
        <v>2823</v>
      </c>
      <c r="G5243" s="5">
        <v>-10</v>
      </c>
      <c r="H5243" s="5">
        <v>33.99</v>
      </c>
      <c r="I5243" s="5">
        <v>-339.9</v>
      </c>
      <c r="J5243" s="5">
        <v>-7001.6099999999979</v>
      </c>
      <c r="K5243" s="5" t="str" cm="1">
        <f t="array" ref="K5243">_xlfn.LET(_xlpm.d,UPPER(TRIM(CLEAN(SUBSTITUTE(F5243,CHAR(160),"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44" spans="2:11" x14ac:dyDescent="0.25">
      <c r="B5244" s="21">
        <v>45694</v>
      </c>
      <c r="C5244" s="2" t="s">
        <v>1</v>
      </c>
      <c r="D5244" s="2" t="s">
        <v>2830</v>
      </c>
      <c r="E5244" s="2" t="s">
        <v>159</v>
      </c>
      <c r="F5244" s="2" t="s">
        <v>2823</v>
      </c>
      <c r="G5244" s="5">
        <v>-5</v>
      </c>
      <c r="H5244" s="5">
        <v>33.99</v>
      </c>
      <c r="I5244" s="5">
        <v>-169.95</v>
      </c>
      <c r="J5244" s="5">
        <v>-7171.5599999999977</v>
      </c>
      <c r="K5244" s="5" t="str" cm="1">
        <f t="array" ref="K5244">_xlfn.LET(_xlpm.d,UPPER(TRIM(CLEAN(SUBSTITUTE(F5244,CHAR(160),"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45" spans="2:11" x14ac:dyDescent="0.25">
      <c r="B5245" s="21">
        <v>45694</v>
      </c>
      <c r="C5245" s="2" t="s">
        <v>1</v>
      </c>
      <c r="D5245" s="2" t="s">
        <v>1515</v>
      </c>
      <c r="E5245" s="2" t="s">
        <v>163</v>
      </c>
      <c r="F5245" s="2" t="s">
        <v>2823</v>
      </c>
      <c r="G5245" s="5">
        <v>-20</v>
      </c>
      <c r="H5245" s="5">
        <v>33.99</v>
      </c>
      <c r="I5245" s="5">
        <v>-679.8</v>
      </c>
      <c r="J5245" s="5">
        <v>-7851.3599999999979</v>
      </c>
      <c r="K5245" s="5" t="str" cm="1">
        <f t="array" ref="K5245">_xlfn.LET(_xlpm.d,UPPER(TRIM(CLEAN(SUBSTITUTE(F5245,CHAR(160),"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46" spans="2:11" x14ac:dyDescent="0.25">
      <c r="B5246" s="21">
        <v>45695</v>
      </c>
      <c r="C5246" s="2" t="s">
        <v>1</v>
      </c>
      <c r="D5246" s="2" t="s">
        <v>2831</v>
      </c>
      <c r="E5246" s="2" t="s">
        <v>1478</v>
      </c>
      <c r="F5246" s="2" t="s">
        <v>2820</v>
      </c>
      <c r="G5246" s="5">
        <v>-9</v>
      </c>
      <c r="H5246" s="5">
        <v>32.200000000000003</v>
      </c>
      <c r="I5246" s="5">
        <v>-289.8</v>
      </c>
      <c r="J5246" s="5">
        <v>-8141.159999999998</v>
      </c>
      <c r="K5246" s="5" t="str" cm="1">
        <f t="array" ref="K5246">_xlfn.LET(_xlpm.d,UPPER(TRIM(CLEAN(SUBSTITUTE(F5246,CHAR(160),"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47" spans="2:11" x14ac:dyDescent="0.25">
      <c r="B5247" s="21">
        <v>45695</v>
      </c>
      <c r="C5247" s="2" t="s">
        <v>1</v>
      </c>
      <c r="D5247" s="2" t="s">
        <v>656</v>
      </c>
      <c r="E5247" s="2" t="s">
        <v>24</v>
      </c>
      <c r="F5247" s="2" t="s">
        <v>2823</v>
      </c>
      <c r="G5247" s="5">
        <v>-8</v>
      </c>
      <c r="H5247" s="5">
        <v>33.99</v>
      </c>
      <c r="I5247" s="5">
        <v>-271.92</v>
      </c>
      <c r="J5247" s="5">
        <v>-8413.0799999999981</v>
      </c>
      <c r="K5247" s="5" t="str" cm="1">
        <f t="array" ref="K5247">_xlfn.LET(_xlpm.d,UPPER(TRIM(CLEAN(SUBSTITUTE(F5247,CHAR(160),"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48" spans="2:11" x14ac:dyDescent="0.25">
      <c r="B5248" s="21">
        <v>45695</v>
      </c>
      <c r="C5248" s="2" t="s">
        <v>1</v>
      </c>
      <c r="D5248" s="2" t="s">
        <v>875</v>
      </c>
      <c r="E5248" s="2" t="s">
        <v>143</v>
      </c>
      <c r="F5248" s="2" t="s">
        <v>2820</v>
      </c>
      <c r="G5248" s="5">
        <v>-4</v>
      </c>
      <c r="H5248" s="5">
        <v>27.65</v>
      </c>
      <c r="I5248" s="5">
        <v>-110.6</v>
      </c>
      <c r="J5248" s="5">
        <v>-8523.6799999999985</v>
      </c>
      <c r="K5248" s="5" t="str" cm="1">
        <f t="array" ref="K5248">_xlfn.LET(_xlpm.d,UPPER(TRIM(CLEAN(SUBSTITUTE(F5248,CHAR(160),"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49" spans="2:11" x14ac:dyDescent="0.25">
      <c r="B5249" s="21">
        <v>45695</v>
      </c>
      <c r="C5249" s="2" t="s">
        <v>1</v>
      </c>
      <c r="D5249" s="2" t="s">
        <v>561</v>
      </c>
      <c r="E5249" s="2" t="s">
        <v>433</v>
      </c>
      <c r="F5249" s="2" t="s">
        <v>2823</v>
      </c>
      <c r="G5249" s="5">
        <v>-3</v>
      </c>
      <c r="H5249" s="5">
        <v>33.99</v>
      </c>
      <c r="I5249" s="5">
        <v>-101.97</v>
      </c>
      <c r="J5249" s="5">
        <v>-8625.6499999999978</v>
      </c>
      <c r="K5249" s="5" t="str" cm="1">
        <f t="array" ref="K5249">_xlfn.LET(_xlpm.d,UPPER(TRIM(CLEAN(SUBSTITUTE(F5249,CHAR(160),"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50" spans="2:11" x14ac:dyDescent="0.25">
      <c r="B5250" s="21">
        <v>45698</v>
      </c>
      <c r="C5250" s="2" t="s">
        <v>1</v>
      </c>
      <c r="D5250" s="2" t="s">
        <v>1525</v>
      </c>
      <c r="E5250" s="2" t="s">
        <v>49</v>
      </c>
      <c r="F5250" s="2" t="s">
        <v>2823</v>
      </c>
      <c r="G5250" s="5">
        <v>-15</v>
      </c>
      <c r="H5250" s="5">
        <v>33.99</v>
      </c>
      <c r="I5250" s="5">
        <v>-509.85</v>
      </c>
      <c r="J5250" s="5">
        <v>-9135.4999999999982</v>
      </c>
      <c r="K5250" s="5" t="str" cm="1">
        <f t="array" ref="K5250">_xlfn.LET(_xlpm.d,UPPER(TRIM(CLEAN(SUBSTITUTE(F5250,CHAR(160),"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51" spans="2:11" x14ac:dyDescent="0.25">
      <c r="B5251" s="21">
        <v>45699</v>
      </c>
      <c r="C5251" s="2" t="s">
        <v>1</v>
      </c>
      <c r="D5251" s="2" t="s">
        <v>878</v>
      </c>
      <c r="E5251" s="2" t="s">
        <v>3</v>
      </c>
      <c r="F5251" s="2" t="s">
        <v>2820</v>
      </c>
      <c r="G5251" s="5">
        <v>-1</v>
      </c>
      <c r="H5251" s="5">
        <v>30.5</v>
      </c>
      <c r="I5251" s="5">
        <v>-30.5</v>
      </c>
      <c r="J5251" s="5">
        <v>-9165.9999999999982</v>
      </c>
      <c r="K5251" s="5" t="str" cm="1">
        <f t="array" ref="K5251">_xlfn.LET(_xlpm.d,UPPER(TRIM(CLEAN(SUBSTITUTE(F5251,CHAR(160),"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52" spans="2:11" x14ac:dyDescent="0.25">
      <c r="B5252" s="21">
        <v>45699</v>
      </c>
      <c r="C5252" s="2" t="s">
        <v>1</v>
      </c>
      <c r="D5252" s="2" t="s">
        <v>881</v>
      </c>
      <c r="E5252" s="2" t="s">
        <v>92</v>
      </c>
      <c r="F5252" s="2" t="s">
        <v>2823</v>
      </c>
      <c r="G5252" s="5">
        <v>-32</v>
      </c>
      <c r="H5252" s="5">
        <v>33.99</v>
      </c>
      <c r="I5252" s="5">
        <v>-1087.68</v>
      </c>
      <c r="J5252" s="5">
        <v>-10253.679999999998</v>
      </c>
      <c r="K5252" s="5" t="str" cm="1">
        <f t="array" ref="K5252">_xlfn.LET(_xlpm.d,UPPER(TRIM(CLEAN(SUBSTITUTE(F5252,CHAR(160),"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53" spans="2:11" x14ac:dyDescent="0.25">
      <c r="B5253" s="21">
        <v>45699</v>
      </c>
      <c r="C5253" s="2" t="s">
        <v>1</v>
      </c>
      <c r="D5253" s="2" t="s">
        <v>883</v>
      </c>
      <c r="E5253" s="2" t="s">
        <v>153</v>
      </c>
      <c r="F5253" s="2" t="s">
        <v>2823</v>
      </c>
      <c r="G5253" s="5">
        <v>-5</v>
      </c>
      <c r="H5253" s="5">
        <v>33.99</v>
      </c>
      <c r="I5253" s="5">
        <v>-169.95</v>
      </c>
      <c r="J5253" s="5">
        <v>-10423.629999999999</v>
      </c>
      <c r="K5253" s="5" t="str" cm="1">
        <f t="array" ref="K5253">_xlfn.LET(_xlpm.d,UPPER(TRIM(CLEAN(SUBSTITUTE(F5253,CHAR(160),"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54" spans="2:11" x14ac:dyDescent="0.25">
      <c r="B5254" s="21">
        <v>45700</v>
      </c>
      <c r="C5254" s="2" t="s">
        <v>1</v>
      </c>
      <c r="D5254" s="2" t="s">
        <v>348</v>
      </c>
      <c r="E5254" s="2" t="s">
        <v>129</v>
      </c>
      <c r="F5254" s="2" t="s">
        <v>2823</v>
      </c>
      <c r="G5254" s="5">
        <v>-1</v>
      </c>
      <c r="H5254" s="5">
        <v>33.99</v>
      </c>
      <c r="I5254" s="5">
        <v>-33.99</v>
      </c>
      <c r="J5254" s="5">
        <v>-10457.619999999999</v>
      </c>
      <c r="K5254" s="5" t="str" cm="1">
        <f t="array" ref="K5254">_xlfn.LET(_xlpm.d,UPPER(TRIM(CLEAN(SUBSTITUTE(F5254,CHAR(160),"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55" spans="2:11" x14ac:dyDescent="0.25">
      <c r="B5255" s="21">
        <v>45700</v>
      </c>
      <c r="C5255" s="2" t="s">
        <v>1</v>
      </c>
      <c r="D5255" s="2" t="s">
        <v>887</v>
      </c>
      <c r="E5255" s="2" t="s">
        <v>5</v>
      </c>
      <c r="F5255" s="2" t="s">
        <v>2820</v>
      </c>
      <c r="G5255" s="5">
        <v>-3</v>
      </c>
      <c r="H5255" s="5">
        <v>32.200000000000003</v>
      </c>
      <c r="I5255" s="5">
        <v>-96.6</v>
      </c>
      <c r="J5255" s="5">
        <v>-10554.22</v>
      </c>
      <c r="K5255" s="5" t="str" cm="1">
        <f t="array" ref="K5255">_xlfn.LET(_xlpm.d,UPPER(TRIM(CLEAN(SUBSTITUTE(F5255,CHAR(160),"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56" spans="2:11" x14ac:dyDescent="0.25">
      <c r="B5256" s="21">
        <v>45700</v>
      </c>
      <c r="C5256" s="2" t="s">
        <v>1</v>
      </c>
      <c r="D5256" s="2" t="s">
        <v>889</v>
      </c>
      <c r="E5256" s="2" t="s">
        <v>159</v>
      </c>
      <c r="F5256" s="2" t="s">
        <v>2820</v>
      </c>
      <c r="G5256" s="5">
        <v>-7</v>
      </c>
      <c r="H5256" s="5">
        <v>33.99</v>
      </c>
      <c r="I5256" s="5">
        <v>-237.93</v>
      </c>
      <c r="J5256" s="5">
        <v>-10792.15</v>
      </c>
      <c r="K5256" s="5" t="str" cm="1">
        <f t="array" ref="K5256">_xlfn.LET(_xlpm.d,UPPER(TRIM(CLEAN(SUBSTITUTE(F5256,CHAR(160),"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57" spans="2:11" x14ac:dyDescent="0.25">
      <c r="B5257" s="21">
        <v>45702</v>
      </c>
      <c r="C5257" s="2" t="s">
        <v>1</v>
      </c>
      <c r="D5257" s="2" t="s">
        <v>1541</v>
      </c>
      <c r="E5257" s="2" t="s">
        <v>244</v>
      </c>
      <c r="F5257" s="2" t="s">
        <v>2832</v>
      </c>
      <c r="G5257" s="5">
        <v>-1</v>
      </c>
      <c r="H5257" s="5">
        <v>33.99</v>
      </c>
      <c r="I5257" s="5">
        <v>-33.99</v>
      </c>
      <c r="J5257" s="5">
        <v>-10826.14</v>
      </c>
      <c r="K5257" s="5" t="str" cm="1">
        <f t="array" ref="K5257">_xlfn.LET(_xlpm.d,UPPER(TRIM(CLEAN(SUBSTITUTE(F5257,CHAR(160),"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58" spans="2:11" x14ac:dyDescent="0.25">
      <c r="B5258" s="21">
        <v>45702</v>
      </c>
      <c r="C5258" s="2" t="s">
        <v>1</v>
      </c>
      <c r="D5258" s="2" t="s">
        <v>1544</v>
      </c>
      <c r="E5258" s="2" t="s">
        <v>24</v>
      </c>
      <c r="F5258" s="2" t="s">
        <v>2823</v>
      </c>
      <c r="G5258" s="5">
        <v>-2</v>
      </c>
      <c r="H5258" s="5">
        <v>33.99</v>
      </c>
      <c r="I5258" s="5">
        <v>-67.98</v>
      </c>
      <c r="J5258" s="5">
        <v>-10894.119999999999</v>
      </c>
      <c r="K5258" s="5" t="str" cm="1">
        <f t="array" ref="K5258">_xlfn.LET(_xlpm.d,UPPER(TRIM(CLEAN(SUBSTITUTE(F5258,CHAR(160),"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59" spans="2:11" x14ac:dyDescent="0.25">
      <c r="B5259" s="21">
        <v>45702</v>
      </c>
      <c r="C5259" s="2" t="s">
        <v>1</v>
      </c>
      <c r="D5259" s="2" t="s">
        <v>294</v>
      </c>
      <c r="E5259" s="2" t="s">
        <v>143</v>
      </c>
      <c r="F5259" s="2" t="s">
        <v>2820</v>
      </c>
      <c r="G5259" s="5">
        <v>-2</v>
      </c>
      <c r="H5259" s="5">
        <v>27.65</v>
      </c>
      <c r="I5259" s="5">
        <v>-55.3</v>
      </c>
      <c r="J5259" s="5">
        <v>-10949.419999999998</v>
      </c>
      <c r="K5259" s="5" t="str" cm="1">
        <f t="array" ref="K5259">_xlfn.LET(_xlpm.d,UPPER(TRIM(CLEAN(SUBSTITUTE(F5259,CHAR(160),"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60" spans="2:11" x14ac:dyDescent="0.25">
      <c r="B5260" s="21">
        <v>45705</v>
      </c>
      <c r="C5260" s="2" t="s">
        <v>1</v>
      </c>
      <c r="D5260" s="2" t="s">
        <v>563</v>
      </c>
      <c r="E5260" s="2" t="s">
        <v>49</v>
      </c>
      <c r="F5260" s="2" t="s">
        <v>2823</v>
      </c>
      <c r="G5260" s="5">
        <v>-5</v>
      </c>
      <c r="H5260" s="5">
        <v>33.99</v>
      </c>
      <c r="I5260" s="5">
        <v>-169.95</v>
      </c>
      <c r="J5260" s="5">
        <v>-11119.369999999999</v>
      </c>
      <c r="K5260" s="5" t="str" cm="1">
        <f t="array" ref="K5260">_xlfn.LET(_xlpm.d,UPPER(TRIM(CLEAN(SUBSTITUTE(F5260,CHAR(160),"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61" spans="2:11" x14ac:dyDescent="0.25">
      <c r="B5261" s="21">
        <v>45712</v>
      </c>
      <c r="C5261" s="2" t="s">
        <v>1</v>
      </c>
      <c r="D5261" s="2" t="s">
        <v>351</v>
      </c>
      <c r="E5261" s="2" t="s">
        <v>97</v>
      </c>
      <c r="F5261" s="2" t="s">
        <v>2823</v>
      </c>
      <c r="G5261" s="5">
        <v>-15</v>
      </c>
      <c r="H5261" s="5">
        <v>33.99</v>
      </c>
      <c r="I5261" s="5">
        <v>-509.85</v>
      </c>
      <c r="J5261" s="5">
        <v>-11629.22</v>
      </c>
      <c r="K5261" s="5" t="str" cm="1">
        <f t="array" ref="K5261">_xlfn.LET(_xlpm.d,UPPER(TRIM(CLEAN(SUBSTITUTE(F5261,CHAR(160),"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62" spans="2:11" x14ac:dyDescent="0.25">
      <c r="B5262" s="21">
        <v>45713</v>
      </c>
      <c r="C5262" s="2" t="s">
        <v>1</v>
      </c>
      <c r="D5262" s="2" t="s">
        <v>1560</v>
      </c>
      <c r="E5262" s="2" t="s">
        <v>446</v>
      </c>
      <c r="F5262" s="2" t="s">
        <v>2823</v>
      </c>
      <c r="G5262" s="5">
        <v>-10</v>
      </c>
      <c r="H5262" s="5">
        <v>33.99</v>
      </c>
      <c r="I5262" s="5">
        <v>-339.9</v>
      </c>
      <c r="J5262" s="5">
        <v>-11969.119999999999</v>
      </c>
      <c r="K5262" s="5" t="str" cm="1">
        <f t="array" ref="K5262">_xlfn.LET(_xlpm.d,UPPER(TRIM(CLEAN(SUBSTITUTE(F5262,CHAR(160),"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63" spans="2:11" x14ac:dyDescent="0.25">
      <c r="B5263" s="21">
        <v>45713</v>
      </c>
      <c r="C5263" s="2" t="s">
        <v>1</v>
      </c>
      <c r="D5263" s="2" t="s">
        <v>2833</v>
      </c>
      <c r="E5263" s="2" t="s">
        <v>816</v>
      </c>
      <c r="F5263" s="2" t="s">
        <v>2820</v>
      </c>
      <c r="G5263" s="5">
        <v>-6</v>
      </c>
      <c r="H5263" s="5">
        <v>31.45</v>
      </c>
      <c r="I5263" s="5">
        <v>-188.7</v>
      </c>
      <c r="J5263" s="5">
        <v>-12157.82</v>
      </c>
      <c r="K5263" s="5" t="str" cm="1">
        <f t="array" ref="K5263">_xlfn.LET(_xlpm.d,UPPER(TRIM(CLEAN(SUBSTITUTE(F5263,CHAR(160),"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64" spans="2:11" x14ac:dyDescent="0.25">
      <c r="B5264" s="21">
        <v>45713</v>
      </c>
      <c r="C5264" s="2" t="s">
        <v>1</v>
      </c>
      <c r="D5264" s="2" t="s">
        <v>2834</v>
      </c>
      <c r="E5264" s="2" t="s">
        <v>35</v>
      </c>
      <c r="F5264" s="2" t="s">
        <v>2823</v>
      </c>
      <c r="G5264" s="5">
        <v>-21</v>
      </c>
      <c r="H5264" s="5">
        <v>33.99</v>
      </c>
      <c r="I5264" s="5">
        <v>-713.79</v>
      </c>
      <c r="J5264" s="5">
        <v>-12871.61</v>
      </c>
      <c r="K5264" s="5" t="str" cm="1">
        <f t="array" ref="K5264">_xlfn.LET(_xlpm.d,UPPER(TRIM(CLEAN(SUBSTITUTE(F5264,CHAR(160),"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65" spans="2:11" x14ac:dyDescent="0.25">
      <c r="B5265" s="21">
        <v>45713</v>
      </c>
      <c r="C5265" s="2" t="s">
        <v>1</v>
      </c>
      <c r="D5265" s="2" t="s">
        <v>659</v>
      </c>
      <c r="E5265" s="2" t="s">
        <v>660</v>
      </c>
      <c r="F5265" s="2" t="s">
        <v>2823</v>
      </c>
      <c r="G5265" s="5">
        <v>-4</v>
      </c>
      <c r="H5265" s="5">
        <v>33.99</v>
      </c>
      <c r="I5265" s="5">
        <v>-135.96</v>
      </c>
      <c r="J5265" s="5">
        <v>-13007.57</v>
      </c>
      <c r="K5265" s="5" t="str" cm="1">
        <f t="array" ref="K5265">_xlfn.LET(_xlpm.d,UPPER(TRIM(CLEAN(SUBSTITUTE(F5265,CHAR(160),"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66" spans="2:11" x14ac:dyDescent="0.25">
      <c r="B5266" s="21">
        <v>45713</v>
      </c>
      <c r="C5266" s="2" t="s">
        <v>1</v>
      </c>
      <c r="D5266" s="2" t="s">
        <v>898</v>
      </c>
      <c r="E5266" s="2" t="s">
        <v>3</v>
      </c>
      <c r="F5266" s="2" t="s">
        <v>2820</v>
      </c>
      <c r="G5266" s="5">
        <v>-2</v>
      </c>
      <c r="H5266" s="5">
        <v>30.5</v>
      </c>
      <c r="I5266" s="5">
        <v>-61</v>
      </c>
      <c r="J5266" s="5">
        <v>-13068.57</v>
      </c>
      <c r="K5266" s="5" t="str" cm="1">
        <f t="array" ref="K5266">_xlfn.LET(_xlpm.d,UPPER(TRIM(CLEAN(SUBSTITUTE(F5266,CHAR(160),"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67" spans="2:11" x14ac:dyDescent="0.25">
      <c r="B5267" s="21">
        <v>45716</v>
      </c>
      <c r="C5267" s="2" t="s">
        <v>1</v>
      </c>
      <c r="D5267" s="2" t="s">
        <v>900</v>
      </c>
      <c r="E5267" s="2" t="s">
        <v>202</v>
      </c>
      <c r="F5267" s="2" t="s">
        <v>2823</v>
      </c>
      <c r="G5267" s="5">
        <v>-6</v>
      </c>
      <c r="H5267" s="5">
        <v>33.99</v>
      </c>
      <c r="I5267" s="5">
        <v>-203.94</v>
      </c>
      <c r="J5267" s="5">
        <v>-13272.51</v>
      </c>
      <c r="K5267" s="5" t="str" cm="1">
        <f t="array" ref="K5267">_xlfn.LET(_xlpm.d,UPPER(TRIM(CLEAN(SUBSTITUTE(F5267,CHAR(160),"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68" spans="2:11" x14ac:dyDescent="0.25">
      <c r="B5268" s="21">
        <v>45716</v>
      </c>
      <c r="C5268" s="2" t="s">
        <v>1</v>
      </c>
      <c r="D5268" s="2" t="s">
        <v>1573</v>
      </c>
      <c r="E5268" s="2" t="s">
        <v>829</v>
      </c>
      <c r="F5268" s="2" t="s">
        <v>2823</v>
      </c>
      <c r="G5268" s="5">
        <v>-5</v>
      </c>
      <c r="H5268" s="5">
        <v>33.99</v>
      </c>
      <c r="I5268" s="5">
        <v>-169.95</v>
      </c>
      <c r="J5268" s="5">
        <v>-13442.460000000001</v>
      </c>
      <c r="K5268" s="5" t="str" cm="1">
        <f t="array" ref="K5268">_xlfn.LET(_xlpm.d,UPPER(TRIM(CLEAN(SUBSTITUTE(F5268,CHAR(160),"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69" spans="2:11" x14ac:dyDescent="0.25">
      <c r="B5269" s="21">
        <v>45720</v>
      </c>
      <c r="C5269" s="2" t="s">
        <v>1</v>
      </c>
      <c r="D5269" s="2" t="s">
        <v>902</v>
      </c>
      <c r="E5269" s="2" t="s">
        <v>289</v>
      </c>
      <c r="F5269" s="2" t="s">
        <v>2820</v>
      </c>
      <c r="G5269" s="5">
        <v>-9</v>
      </c>
      <c r="H5269" s="5">
        <v>32.200000000000003</v>
      </c>
      <c r="I5269" s="5">
        <v>-289.8</v>
      </c>
      <c r="J5269" s="5">
        <v>-13732.26</v>
      </c>
      <c r="K5269" s="5" t="str" cm="1">
        <f t="array" ref="K5269">_xlfn.LET(_xlpm.d,UPPER(TRIM(CLEAN(SUBSTITUTE(F5269,CHAR(160),"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70" spans="2:11" x14ac:dyDescent="0.25">
      <c r="B5270" s="21">
        <v>45720</v>
      </c>
      <c r="C5270" s="2" t="s">
        <v>1</v>
      </c>
      <c r="D5270" s="2" t="s">
        <v>352</v>
      </c>
      <c r="E5270" s="2" t="s">
        <v>49</v>
      </c>
      <c r="F5270" s="2" t="s">
        <v>2823</v>
      </c>
      <c r="G5270" s="5">
        <v>-1</v>
      </c>
      <c r="H5270" s="5">
        <v>33.99</v>
      </c>
      <c r="I5270" s="5">
        <v>-33.99</v>
      </c>
      <c r="J5270" s="5">
        <v>-13766.25</v>
      </c>
      <c r="K5270" s="5" t="str" cm="1">
        <f t="array" ref="K5270">_xlfn.LET(_xlpm.d,UPPER(TRIM(CLEAN(SUBSTITUTE(F5270,CHAR(160),"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71" spans="2:11" x14ac:dyDescent="0.25">
      <c r="B5271" s="21">
        <v>45720</v>
      </c>
      <c r="C5271" s="2" t="s">
        <v>1</v>
      </c>
      <c r="D5271" s="2" t="s">
        <v>904</v>
      </c>
      <c r="E5271" s="2" t="s">
        <v>3</v>
      </c>
      <c r="F5271" s="2" t="s">
        <v>2820</v>
      </c>
      <c r="G5271" s="5">
        <v>-20</v>
      </c>
      <c r="H5271" s="5">
        <v>30.5</v>
      </c>
      <c r="I5271" s="5">
        <v>-610</v>
      </c>
      <c r="J5271" s="5">
        <v>-14376.25</v>
      </c>
      <c r="K5271" s="5" t="str" cm="1">
        <f t="array" ref="K5271">_xlfn.LET(_xlpm.d,UPPER(TRIM(CLEAN(SUBSTITUTE(F5271,CHAR(160),"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72" spans="2:11" x14ac:dyDescent="0.25">
      <c r="B5272" s="21">
        <v>45720</v>
      </c>
      <c r="C5272" s="2" t="s">
        <v>1</v>
      </c>
      <c r="D5272" s="2" t="s">
        <v>2573</v>
      </c>
      <c r="E5272" s="2" t="s">
        <v>60</v>
      </c>
      <c r="F5272" s="2" t="s">
        <v>2823</v>
      </c>
      <c r="G5272" s="5">
        <v>-1</v>
      </c>
      <c r="H5272" s="5">
        <v>33.99</v>
      </c>
      <c r="I5272" s="5">
        <v>-33.99</v>
      </c>
      <c r="J5272" s="5">
        <v>-14410.24</v>
      </c>
      <c r="K5272" s="5" t="str" cm="1">
        <f t="array" ref="K5272">_xlfn.LET(_xlpm.d,UPPER(TRIM(CLEAN(SUBSTITUTE(F5272,CHAR(160),"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73" spans="2:11" x14ac:dyDescent="0.25">
      <c r="B5273" s="21">
        <v>45723</v>
      </c>
      <c r="C5273" s="2" t="s">
        <v>1</v>
      </c>
      <c r="D5273" s="2" t="s">
        <v>908</v>
      </c>
      <c r="E5273" s="2" t="s">
        <v>143</v>
      </c>
      <c r="F5273" s="2" t="s">
        <v>2835</v>
      </c>
      <c r="G5273" s="5">
        <v>-4</v>
      </c>
      <c r="H5273" s="5">
        <v>27.65</v>
      </c>
      <c r="I5273" s="5">
        <v>-110.6</v>
      </c>
      <c r="J5273" s="5">
        <v>-14520.84</v>
      </c>
      <c r="K5273" s="5" t="str" cm="1">
        <f t="array" ref="K5273">_xlfn.LET(_xlpm.d,UPPER(TRIM(CLEAN(SUBSTITUTE(F5273,CHAR(160),"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17CM SUCCULENT</v>
      </c>
    </row>
    <row r="5274" spans="2:11" x14ac:dyDescent="0.25">
      <c r="B5274" s="21">
        <v>45723</v>
      </c>
      <c r="C5274" s="2" t="s">
        <v>1</v>
      </c>
      <c r="D5274" s="2" t="s">
        <v>908</v>
      </c>
      <c r="E5274" s="2" t="s">
        <v>143</v>
      </c>
      <c r="F5274" s="2" t="s">
        <v>2820</v>
      </c>
      <c r="G5274" s="5">
        <v>-4</v>
      </c>
      <c r="H5274" s="5">
        <v>27.65</v>
      </c>
      <c r="I5274" s="5">
        <v>-110.6</v>
      </c>
      <c r="J5274" s="5">
        <v>-14631.44</v>
      </c>
      <c r="K5274" s="5" t="str" cm="1">
        <f t="array" ref="K5274">_xlfn.LET(_xlpm.d,UPPER(TRIM(CLEAN(SUBSTITUTE(F5274,CHAR(160),"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75" spans="2:11" x14ac:dyDescent="0.25">
      <c r="B5275" s="21">
        <v>45726</v>
      </c>
      <c r="C5275" s="2" t="s">
        <v>1</v>
      </c>
      <c r="D5275" s="2" t="s">
        <v>360</v>
      </c>
      <c r="E5275" s="2" t="s">
        <v>27</v>
      </c>
      <c r="F5275" s="2" t="s">
        <v>2823</v>
      </c>
      <c r="G5275" s="5">
        <v>-7</v>
      </c>
      <c r="H5275" s="5">
        <v>33.99</v>
      </c>
      <c r="I5275" s="5">
        <v>-237.93</v>
      </c>
      <c r="J5275" s="5">
        <v>-14869.37</v>
      </c>
      <c r="K5275" s="5" t="str" cm="1">
        <f t="array" ref="K5275">_xlfn.LET(_xlpm.d,UPPER(TRIM(CLEAN(SUBSTITUTE(F5275,CHAR(160),"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76" spans="2:11" x14ac:dyDescent="0.25">
      <c r="B5276" s="21">
        <v>45726</v>
      </c>
      <c r="C5276" s="2" t="s">
        <v>1</v>
      </c>
      <c r="D5276" s="2" t="s">
        <v>361</v>
      </c>
      <c r="E5276" s="2" t="s">
        <v>27</v>
      </c>
      <c r="F5276" s="2" t="s">
        <v>2823</v>
      </c>
      <c r="G5276" s="5">
        <v>-3</v>
      </c>
      <c r="H5276" s="5">
        <v>33.99</v>
      </c>
      <c r="I5276" s="5">
        <v>-101.97</v>
      </c>
      <c r="J5276" s="5">
        <v>-14971.34</v>
      </c>
      <c r="K5276" s="5" t="str" cm="1">
        <f t="array" ref="K5276">_xlfn.LET(_xlpm.d,UPPER(TRIM(CLEAN(SUBSTITUTE(F5276,CHAR(160),"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77" spans="2:11" x14ac:dyDescent="0.25">
      <c r="B5277" s="21">
        <v>45727</v>
      </c>
      <c r="C5277" s="2" t="s">
        <v>1</v>
      </c>
      <c r="D5277" s="2" t="s">
        <v>1589</v>
      </c>
      <c r="E5277" s="2" t="s">
        <v>446</v>
      </c>
      <c r="F5277" s="2" t="s">
        <v>2823</v>
      </c>
      <c r="G5277" s="5">
        <v>-3</v>
      </c>
      <c r="H5277" s="5">
        <v>33.99</v>
      </c>
      <c r="I5277" s="5">
        <v>-101.97</v>
      </c>
      <c r="J5277" s="5">
        <v>-15073.31</v>
      </c>
      <c r="K5277" s="5" t="str" cm="1">
        <f t="array" ref="K5277">_xlfn.LET(_xlpm.d,UPPER(TRIM(CLEAN(SUBSTITUTE(F5277,CHAR(160),"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78" spans="2:11" x14ac:dyDescent="0.25">
      <c r="B5278" s="21">
        <v>45730</v>
      </c>
      <c r="C5278" s="2" t="s">
        <v>1</v>
      </c>
      <c r="D5278" s="2" t="s">
        <v>917</v>
      </c>
      <c r="E5278" s="2" t="s">
        <v>433</v>
      </c>
      <c r="F5278" s="2" t="s">
        <v>2823</v>
      </c>
      <c r="G5278" s="5">
        <v>-4</v>
      </c>
      <c r="H5278" s="5">
        <v>33.99</v>
      </c>
      <c r="I5278" s="5">
        <v>-135.96</v>
      </c>
      <c r="J5278" s="5">
        <v>-15209.269999999999</v>
      </c>
      <c r="K5278" s="5" t="str" cm="1">
        <f t="array" ref="K5278">_xlfn.LET(_xlpm.d,UPPER(TRIM(CLEAN(SUBSTITUTE(F5278,CHAR(160),"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79" spans="2:11" x14ac:dyDescent="0.25">
      <c r="B5279" s="21">
        <v>45730</v>
      </c>
      <c r="C5279" s="2" t="s">
        <v>1</v>
      </c>
      <c r="D5279" s="2" t="s">
        <v>1599</v>
      </c>
      <c r="E5279" s="2" t="s">
        <v>926</v>
      </c>
      <c r="F5279" s="2" t="s">
        <v>2820</v>
      </c>
      <c r="G5279" s="5">
        <v>-1</v>
      </c>
      <c r="H5279" s="5">
        <v>33.99</v>
      </c>
      <c r="I5279" s="5">
        <v>-33.99</v>
      </c>
      <c r="J5279" s="5">
        <v>-15243.259999999998</v>
      </c>
      <c r="K5279" s="5" t="str" cm="1">
        <f t="array" ref="K5279">_xlfn.LET(_xlpm.d,UPPER(TRIM(CLEAN(SUBSTITUTE(F5279,CHAR(160),"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80" spans="2:11" x14ac:dyDescent="0.25">
      <c r="B5280" s="21">
        <v>45731</v>
      </c>
      <c r="C5280" s="2" t="s">
        <v>1</v>
      </c>
      <c r="D5280" s="2" t="s">
        <v>296</v>
      </c>
      <c r="E5280" s="2" t="s">
        <v>143</v>
      </c>
      <c r="F5280" s="2" t="s">
        <v>2820</v>
      </c>
      <c r="G5280" s="5">
        <v>-11</v>
      </c>
      <c r="H5280" s="5">
        <v>27.65</v>
      </c>
      <c r="I5280" s="5">
        <v>-304.14999999999998</v>
      </c>
      <c r="J5280" s="5">
        <v>-15547.409999999998</v>
      </c>
      <c r="K5280" s="5" t="str" cm="1">
        <f t="array" ref="K5280">_xlfn.LET(_xlpm.d,UPPER(TRIM(CLEAN(SUBSTITUTE(F5280,CHAR(160),"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81" spans="2:11" x14ac:dyDescent="0.25">
      <c r="B5281" s="21">
        <v>45733</v>
      </c>
      <c r="C5281" s="2" t="s">
        <v>1</v>
      </c>
      <c r="D5281" s="2" t="s">
        <v>2356</v>
      </c>
      <c r="E5281" s="2" t="s">
        <v>324</v>
      </c>
      <c r="F5281" s="2" t="s">
        <v>2836</v>
      </c>
      <c r="G5281" s="5">
        <v>-3</v>
      </c>
      <c r="H5281" s="5">
        <v>47.99</v>
      </c>
      <c r="I5281" s="5">
        <v>-143.97</v>
      </c>
      <c r="J5281" s="5">
        <v>-15691.379999999997</v>
      </c>
      <c r="K5281" s="5" t="str" cm="1">
        <f t="array" ref="K5281">_xlfn.LET(_xlpm.d,UPPER(TRIM(CLEAN(SUBSTITUTE(F5281,CHAR(160),"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17CM ARGYRANTHEMUM</v>
      </c>
    </row>
    <row r="5282" spans="2:11" x14ac:dyDescent="0.25">
      <c r="B5282" s="21">
        <v>45733</v>
      </c>
      <c r="C5282" s="2" t="s">
        <v>1</v>
      </c>
      <c r="D5282" s="2" t="s">
        <v>366</v>
      </c>
      <c r="E5282" s="2" t="s">
        <v>49</v>
      </c>
      <c r="F5282" s="2" t="s">
        <v>2827</v>
      </c>
      <c r="G5282" s="5">
        <v>-15</v>
      </c>
      <c r="H5282" s="5">
        <v>33.99</v>
      </c>
      <c r="I5282" s="5">
        <v>-509.85</v>
      </c>
      <c r="J5282" s="5">
        <v>-16201.229999999998</v>
      </c>
      <c r="K5282" s="5" t="str" cm="1">
        <f t="array" ref="K5282">_xlfn.LET(_xlpm.d,UPPER(TRIM(CLEAN(SUBSTITUTE(F5282,CHAR(160),"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83" spans="2:11" x14ac:dyDescent="0.25">
      <c r="B5283" s="21">
        <v>45735</v>
      </c>
      <c r="C5283" s="2" t="s">
        <v>1</v>
      </c>
      <c r="D5283" s="2" t="s">
        <v>1608</v>
      </c>
      <c r="E5283" s="2" t="s">
        <v>163</v>
      </c>
      <c r="F5283" s="2" t="s">
        <v>2823</v>
      </c>
      <c r="G5283" s="5">
        <v>-7</v>
      </c>
      <c r="H5283" s="5">
        <v>33.99</v>
      </c>
      <c r="I5283" s="5">
        <v>-237.93</v>
      </c>
      <c r="J5283" s="5">
        <v>-16439.159999999996</v>
      </c>
      <c r="K5283" s="5" t="str" cm="1">
        <f t="array" ref="K5283">_xlfn.LET(_xlpm.d,UPPER(TRIM(CLEAN(SUBSTITUTE(F5283,CHAR(160),"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84" spans="2:11" x14ac:dyDescent="0.25">
      <c r="B5284" s="21">
        <v>45736</v>
      </c>
      <c r="C5284" s="2" t="s">
        <v>1</v>
      </c>
      <c r="D5284" s="2" t="s">
        <v>2837</v>
      </c>
      <c r="E5284" s="2" t="s">
        <v>1478</v>
      </c>
      <c r="F5284" s="2" t="s">
        <v>2820</v>
      </c>
      <c r="G5284" s="5">
        <v>-7</v>
      </c>
      <c r="H5284" s="5">
        <v>32.200000000000003</v>
      </c>
      <c r="I5284" s="5">
        <v>-225.4</v>
      </c>
      <c r="J5284" s="5">
        <v>-16664.559999999998</v>
      </c>
      <c r="K5284" s="5" t="str" cm="1">
        <f t="array" ref="K5284">_xlfn.LET(_xlpm.d,UPPER(TRIM(CLEAN(SUBSTITUTE(F5284,CHAR(160),"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85" spans="2:11" x14ac:dyDescent="0.25">
      <c r="B5285" s="21">
        <v>45736</v>
      </c>
      <c r="C5285" s="2" t="s">
        <v>1</v>
      </c>
      <c r="D5285" s="2" t="s">
        <v>1613</v>
      </c>
      <c r="E5285" s="2" t="s">
        <v>1397</v>
      </c>
      <c r="F5285" s="2" t="s">
        <v>2827</v>
      </c>
      <c r="G5285" s="5">
        <v>-7</v>
      </c>
      <c r="H5285" s="5">
        <v>33.99</v>
      </c>
      <c r="I5285" s="5">
        <v>-237.93</v>
      </c>
      <c r="J5285" s="5">
        <v>-16902.489999999998</v>
      </c>
      <c r="K5285" s="5" t="str" cm="1">
        <f t="array" ref="K5285">_xlfn.LET(_xlpm.d,UPPER(TRIM(CLEAN(SUBSTITUTE(F5285,CHAR(160),"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86" spans="2:11" x14ac:dyDescent="0.25">
      <c r="B5286" s="21">
        <v>45741</v>
      </c>
      <c r="C5286" s="2" t="s">
        <v>1</v>
      </c>
      <c r="D5286" s="2" t="s">
        <v>2838</v>
      </c>
      <c r="E5286" s="2" t="s">
        <v>9</v>
      </c>
      <c r="F5286" s="2" t="s">
        <v>2823</v>
      </c>
      <c r="G5286" s="5">
        <v>-3</v>
      </c>
      <c r="H5286" s="5">
        <v>33.99</v>
      </c>
      <c r="I5286" s="5">
        <v>-101.97</v>
      </c>
      <c r="J5286" s="5">
        <v>-17004.46</v>
      </c>
      <c r="K5286" s="5" t="str" cm="1">
        <f t="array" ref="K5286">_xlfn.LET(_xlpm.d,UPPER(TRIM(CLEAN(SUBSTITUTE(F5286,CHAR(160),"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87" spans="2:11" x14ac:dyDescent="0.25">
      <c r="B5287" s="21">
        <v>45742</v>
      </c>
      <c r="C5287" s="2" t="s">
        <v>1</v>
      </c>
      <c r="D5287" s="2" t="s">
        <v>1620</v>
      </c>
      <c r="E5287" s="2" t="s">
        <v>5</v>
      </c>
      <c r="F5287" s="2" t="s">
        <v>2820</v>
      </c>
      <c r="G5287" s="5">
        <v>-5</v>
      </c>
      <c r="H5287" s="5">
        <v>32.200000000000003</v>
      </c>
      <c r="I5287" s="5">
        <v>-161</v>
      </c>
      <c r="J5287" s="5">
        <v>-17165.46</v>
      </c>
      <c r="K5287" s="5" t="str" cm="1">
        <f t="array" ref="K5287">_xlfn.LET(_xlpm.d,UPPER(TRIM(CLEAN(SUBSTITUTE(F5287,CHAR(160),"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88" spans="2:11" x14ac:dyDescent="0.25">
      <c r="B5288" s="21">
        <v>45743</v>
      </c>
      <c r="C5288" s="2" t="s">
        <v>1</v>
      </c>
      <c r="D5288" s="2" t="s">
        <v>2461</v>
      </c>
      <c r="E5288" s="2" t="s">
        <v>465</v>
      </c>
      <c r="F5288" s="2" t="s">
        <v>2823</v>
      </c>
      <c r="G5288" s="5">
        <v>-9</v>
      </c>
      <c r="H5288" s="5">
        <v>33.99</v>
      </c>
      <c r="I5288" s="5">
        <v>-305.91000000000003</v>
      </c>
      <c r="J5288" s="5">
        <v>-17471.37</v>
      </c>
      <c r="K5288" s="5" t="str" cm="1">
        <f t="array" ref="K5288">_xlfn.LET(_xlpm.d,UPPER(TRIM(CLEAN(SUBSTITUTE(F5288,CHAR(160),"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89" spans="2:11" x14ac:dyDescent="0.25">
      <c r="B5289" s="21">
        <v>45744</v>
      </c>
      <c r="C5289" s="2" t="s">
        <v>1</v>
      </c>
      <c r="D5289" s="2" t="s">
        <v>376</v>
      </c>
      <c r="E5289" s="2" t="s">
        <v>76</v>
      </c>
      <c r="F5289" s="2" t="s">
        <v>2823</v>
      </c>
      <c r="G5289" s="5">
        <v>-10</v>
      </c>
      <c r="H5289" s="5">
        <v>33.99</v>
      </c>
      <c r="I5289" s="5">
        <v>-339.9</v>
      </c>
      <c r="J5289" s="5">
        <v>-17811.27</v>
      </c>
      <c r="K5289" s="5" t="str" cm="1">
        <f t="array" ref="K5289">_xlfn.LET(_xlpm.d,UPPER(TRIM(CLEAN(SUBSTITUTE(F5289,CHAR(160),"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90" spans="2:11" x14ac:dyDescent="0.25">
      <c r="B5290" s="21">
        <v>45747</v>
      </c>
      <c r="C5290" s="2" t="s">
        <v>1</v>
      </c>
      <c r="D5290" s="2" t="s">
        <v>378</v>
      </c>
      <c r="E5290" s="2" t="s">
        <v>49</v>
      </c>
      <c r="F5290" s="2" t="s">
        <v>2823</v>
      </c>
      <c r="G5290" s="5">
        <v>-14</v>
      </c>
      <c r="H5290" s="5">
        <v>33.99</v>
      </c>
      <c r="I5290" s="5">
        <v>-475.86</v>
      </c>
      <c r="J5290" s="5">
        <v>-18287.13</v>
      </c>
      <c r="K5290" s="5" t="str" cm="1">
        <f t="array" ref="K5290">_xlfn.LET(_xlpm.d,UPPER(TRIM(CLEAN(SUBSTITUTE(F5290,CHAR(160),"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91" spans="2:11" x14ac:dyDescent="0.25">
      <c r="B5291" s="21">
        <v>45748</v>
      </c>
      <c r="C5291" s="2" t="s">
        <v>1</v>
      </c>
      <c r="D5291" s="2" t="s">
        <v>2839</v>
      </c>
      <c r="E5291" s="2" t="s">
        <v>153</v>
      </c>
      <c r="F5291" s="2" t="s">
        <v>2823</v>
      </c>
      <c r="G5291" s="5">
        <v>-5</v>
      </c>
      <c r="H5291" s="5">
        <v>33.99</v>
      </c>
      <c r="I5291" s="5">
        <v>-169.95</v>
      </c>
      <c r="J5291" s="5">
        <v>-18457.080000000002</v>
      </c>
      <c r="K5291" s="5" t="str" cm="1">
        <f t="array" ref="K5291">_xlfn.LET(_xlpm.d,UPPER(TRIM(CLEAN(SUBSTITUTE(F5291,CHAR(160),"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92" spans="2:11" x14ac:dyDescent="0.25">
      <c r="B5292" s="21">
        <v>45748</v>
      </c>
      <c r="C5292" s="2" t="s">
        <v>1</v>
      </c>
      <c r="D5292" s="2" t="s">
        <v>2840</v>
      </c>
      <c r="E5292" s="2" t="s">
        <v>446</v>
      </c>
      <c r="F5292" s="2" t="s">
        <v>2823</v>
      </c>
      <c r="G5292" s="5">
        <v>-3</v>
      </c>
      <c r="H5292" s="5">
        <v>33.99</v>
      </c>
      <c r="I5292" s="5">
        <v>-101.97</v>
      </c>
      <c r="J5292" s="5">
        <v>-18559.050000000003</v>
      </c>
      <c r="K5292" s="5" t="str" cm="1">
        <f t="array" ref="K5292">_xlfn.LET(_xlpm.d,UPPER(TRIM(CLEAN(SUBSTITUTE(F5292,CHAR(160),"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93" spans="2:11" x14ac:dyDescent="0.25">
      <c r="B5293" s="21">
        <v>45749</v>
      </c>
      <c r="C5293" s="2" t="s">
        <v>1</v>
      </c>
      <c r="D5293" s="2" t="s">
        <v>937</v>
      </c>
      <c r="E5293" s="2" t="s">
        <v>816</v>
      </c>
      <c r="F5293" s="2" t="s">
        <v>2820</v>
      </c>
      <c r="G5293" s="5">
        <v>-6</v>
      </c>
      <c r="H5293" s="5">
        <v>31.45</v>
      </c>
      <c r="I5293" s="5">
        <v>-188.7</v>
      </c>
      <c r="J5293" s="5">
        <v>-18747.750000000004</v>
      </c>
      <c r="K5293" s="5" t="str" cm="1">
        <f t="array" ref="K5293">_xlfn.LET(_xlpm.d,UPPER(TRIM(CLEAN(SUBSTITUTE(F5293,CHAR(160),"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94" spans="2:11" x14ac:dyDescent="0.25">
      <c r="B5294" s="21">
        <v>45749</v>
      </c>
      <c r="C5294" s="2" t="s">
        <v>1</v>
      </c>
      <c r="D5294" s="2" t="s">
        <v>2841</v>
      </c>
      <c r="E5294" s="2" t="s">
        <v>852</v>
      </c>
      <c r="F5294" s="2" t="s">
        <v>2820</v>
      </c>
      <c r="G5294" s="5">
        <v>-5</v>
      </c>
      <c r="H5294" s="5">
        <v>32.200000000000003</v>
      </c>
      <c r="I5294" s="5">
        <v>-161</v>
      </c>
      <c r="J5294" s="5">
        <v>-18908.750000000004</v>
      </c>
      <c r="K5294" s="5" t="str" cm="1">
        <f t="array" ref="K5294">_xlfn.LET(_xlpm.d,UPPER(TRIM(CLEAN(SUBSTITUTE(F5294,CHAR(160),"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95" spans="2:11" x14ac:dyDescent="0.25">
      <c r="B5295" s="21">
        <v>45749</v>
      </c>
      <c r="C5295" s="2" t="s">
        <v>1</v>
      </c>
      <c r="D5295" s="2" t="s">
        <v>939</v>
      </c>
      <c r="E5295" s="2" t="s">
        <v>202</v>
      </c>
      <c r="F5295" s="2" t="s">
        <v>2823</v>
      </c>
      <c r="G5295" s="5">
        <v>-5</v>
      </c>
      <c r="H5295" s="5">
        <v>33.99</v>
      </c>
      <c r="I5295" s="5">
        <v>-169.95</v>
      </c>
      <c r="J5295" s="5">
        <v>-19078.700000000004</v>
      </c>
      <c r="K5295" s="5" t="str" cm="1">
        <f t="array" ref="K5295">_xlfn.LET(_xlpm.d,UPPER(TRIM(CLEAN(SUBSTITUTE(F5295,CHAR(160),"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96" spans="2:11" x14ac:dyDescent="0.25">
      <c r="B5296" s="21">
        <v>45750</v>
      </c>
      <c r="C5296" s="2" t="s">
        <v>1</v>
      </c>
      <c r="D5296" s="2" t="s">
        <v>381</v>
      </c>
      <c r="E5296" s="2" t="s">
        <v>141</v>
      </c>
      <c r="F5296" s="2" t="s">
        <v>2823</v>
      </c>
      <c r="G5296" s="5">
        <v>-8</v>
      </c>
      <c r="H5296" s="5">
        <v>33.99</v>
      </c>
      <c r="I5296" s="5">
        <v>-271.92</v>
      </c>
      <c r="J5296" s="5">
        <v>-19350.620000000003</v>
      </c>
      <c r="K5296" s="5" t="str" cm="1">
        <f t="array" ref="K5296">_xlfn.LET(_xlpm.d,UPPER(TRIM(CLEAN(SUBSTITUTE(F5296,CHAR(160),"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97" spans="2:11" x14ac:dyDescent="0.25">
      <c r="B5297" s="21">
        <v>45751</v>
      </c>
      <c r="C5297" s="2" t="s">
        <v>1</v>
      </c>
      <c r="D5297" s="2" t="s">
        <v>788</v>
      </c>
      <c r="E5297" s="2" t="s">
        <v>9</v>
      </c>
      <c r="F5297" s="2" t="s">
        <v>2823</v>
      </c>
      <c r="G5297" s="5">
        <v>-2</v>
      </c>
      <c r="H5297" s="5">
        <v>33.99</v>
      </c>
      <c r="I5297" s="5">
        <v>-67.98</v>
      </c>
      <c r="J5297" s="5">
        <v>-19418.600000000002</v>
      </c>
      <c r="K5297" s="5" t="str" cm="1">
        <f t="array" ref="K5297">_xlfn.LET(_xlpm.d,UPPER(TRIM(CLEAN(SUBSTITUTE(F5297,CHAR(160),"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98" spans="2:11" x14ac:dyDescent="0.25">
      <c r="B5298" s="21">
        <v>45751</v>
      </c>
      <c r="C5298" s="2" t="s">
        <v>1</v>
      </c>
      <c r="D5298" s="2" t="s">
        <v>2842</v>
      </c>
      <c r="E5298" s="2" t="s">
        <v>110</v>
      </c>
      <c r="F5298" s="2" t="s">
        <v>2823</v>
      </c>
      <c r="G5298" s="5">
        <v>-2</v>
      </c>
      <c r="H5298" s="5">
        <v>33.99</v>
      </c>
      <c r="I5298" s="5">
        <v>-67.98</v>
      </c>
      <c r="J5298" s="5">
        <v>-19486.580000000002</v>
      </c>
      <c r="K5298" s="5" t="str" cm="1">
        <f t="array" ref="K5298">_xlfn.LET(_xlpm.d,UPPER(TRIM(CLEAN(SUBSTITUTE(F5298,CHAR(160),"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299" spans="2:11" x14ac:dyDescent="0.25">
      <c r="B5299" s="21">
        <v>45754</v>
      </c>
      <c r="C5299" s="2" t="s">
        <v>1</v>
      </c>
      <c r="D5299" s="2" t="s">
        <v>2843</v>
      </c>
      <c r="E5299" s="2" t="s">
        <v>1064</v>
      </c>
      <c r="F5299" s="2" t="s">
        <v>2820</v>
      </c>
      <c r="G5299" s="5">
        <v>-4</v>
      </c>
      <c r="H5299" s="5">
        <v>29.99</v>
      </c>
      <c r="I5299" s="5">
        <v>-119.96</v>
      </c>
      <c r="J5299" s="5">
        <v>-19606.54</v>
      </c>
      <c r="K5299" s="5" t="str" cm="1">
        <f t="array" ref="K5299">_xlfn.LET(_xlpm.d,UPPER(TRIM(CLEAN(SUBSTITUTE(F5299,CHAR(160),"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00" spans="2:11" x14ac:dyDescent="0.25">
      <c r="B5300" s="21">
        <v>45755</v>
      </c>
      <c r="C5300" s="2" t="s">
        <v>1</v>
      </c>
      <c r="D5300" s="2" t="s">
        <v>942</v>
      </c>
      <c r="E5300" s="2" t="s">
        <v>3</v>
      </c>
      <c r="F5300" s="2" t="s">
        <v>2820</v>
      </c>
      <c r="G5300" s="5">
        <v>-12</v>
      </c>
      <c r="H5300" s="5">
        <v>32.65</v>
      </c>
      <c r="I5300" s="5">
        <v>-391.8</v>
      </c>
      <c r="J5300" s="5">
        <v>-19998.34</v>
      </c>
      <c r="K5300" s="5" t="str" cm="1">
        <f t="array" ref="K5300">_xlfn.LET(_xlpm.d,UPPER(TRIM(CLEAN(SUBSTITUTE(F5300,CHAR(160),"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01" spans="2:11" x14ac:dyDescent="0.25">
      <c r="B5301" s="21">
        <v>45757</v>
      </c>
      <c r="C5301" s="2" t="s">
        <v>1</v>
      </c>
      <c r="D5301" s="2" t="s">
        <v>1653</v>
      </c>
      <c r="E5301" s="2" t="s">
        <v>324</v>
      </c>
      <c r="F5301" s="2" t="s">
        <v>2820</v>
      </c>
      <c r="G5301" s="5">
        <v>-5</v>
      </c>
      <c r="H5301" s="5">
        <v>32.200000000000003</v>
      </c>
      <c r="I5301" s="5">
        <v>-161</v>
      </c>
      <c r="J5301" s="5">
        <v>-20159.34</v>
      </c>
      <c r="K5301" s="5" t="str" cm="1">
        <f t="array" ref="K5301">_xlfn.LET(_xlpm.d,UPPER(TRIM(CLEAN(SUBSTITUTE(F5301,CHAR(160),"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02" spans="2:11" x14ac:dyDescent="0.25">
      <c r="B5302" s="21">
        <v>45758</v>
      </c>
      <c r="C5302" s="2" t="s">
        <v>1</v>
      </c>
      <c r="D5302" s="2" t="s">
        <v>1655</v>
      </c>
      <c r="E5302" s="2" t="s">
        <v>9</v>
      </c>
      <c r="F5302" s="2" t="s">
        <v>2823</v>
      </c>
      <c r="G5302" s="5">
        <v>-5</v>
      </c>
      <c r="H5302" s="5">
        <v>33.99</v>
      </c>
      <c r="I5302" s="5">
        <v>-169.95</v>
      </c>
      <c r="J5302" s="5">
        <v>-20329.29</v>
      </c>
      <c r="K5302" s="5" t="str" cm="1">
        <f t="array" ref="K5302">_xlfn.LET(_xlpm.d,UPPER(TRIM(CLEAN(SUBSTITUTE(F5302,CHAR(160),"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03" spans="2:11" x14ac:dyDescent="0.25">
      <c r="B5303" s="21">
        <v>45761</v>
      </c>
      <c r="C5303" s="2" t="s">
        <v>1</v>
      </c>
      <c r="D5303" s="2" t="s">
        <v>2585</v>
      </c>
      <c r="E5303" s="2" t="s">
        <v>1478</v>
      </c>
      <c r="F5303" s="2" t="s">
        <v>2820</v>
      </c>
      <c r="G5303" s="5">
        <v>-3</v>
      </c>
      <c r="H5303" s="5">
        <v>32.200000000000003</v>
      </c>
      <c r="I5303" s="5">
        <v>-96.6</v>
      </c>
      <c r="J5303" s="5">
        <v>-20425.89</v>
      </c>
      <c r="K5303" s="5" t="str" cm="1">
        <f t="array" ref="K5303">_xlfn.LET(_xlpm.d,UPPER(TRIM(CLEAN(SUBSTITUTE(F5303,CHAR(160),"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04" spans="2:11" x14ac:dyDescent="0.25">
      <c r="B5304" s="21">
        <v>45762</v>
      </c>
      <c r="C5304" s="2" t="s">
        <v>1</v>
      </c>
      <c r="D5304" s="2" t="s">
        <v>2844</v>
      </c>
      <c r="E5304" s="2" t="s">
        <v>14</v>
      </c>
      <c r="F5304" s="2" t="s">
        <v>2827</v>
      </c>
      <c r="G5304" s="5">
        <v>-11</v>
      </c>
      <c r="H5304" s="5">
        <v>33.99</v>
      </c>
      <c r="I5304" s="5">
        <v>-373.89</v>
      </c>
      <c r="J5304" s="5">
        <v>-20799.78</v>
      </c>
      <c r="K5304" s="5" t="str" cm="1">
        <f t="array" ref="K5304">_xlfn.LET(_xlpm.d,UPPER(TRIM(CLEAN(SUBSTITUTE(F5304,CHAR(160),"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05" spans="2:11" x14ac:dyDescent="0.25">
      <c r="B5305" s="21">
        <v>45762</v>
      </c>
      <c r="C5305" s="2" t="s">
        <v>1</v>
      </c>
      <c r="D5305" s="2" t="s">
        <v>388</v>
      </c>
      <c r="E5305" s="2" t="s">
        <v>49</v>
      </c>
      <c r="F5305" s="2" t="s">
        <v>2823</v>
      </c>
      <c r="G5305" s="5">
        <v>-3</v>
      </c>
      <c r="H5305" s="5">
        <v>33.99</v>
      </c>
      <c r="I5305" s="5">
        <v>-101.97</v>
      </c>
      <c r="J5305" s="5">
        <v>-20901.75</v>
      </c>
      <c r="K5305" s="5" t="str" cm="1">
        <f t="array" ref="K5305">_xlfn.LET(_xlpm.d,UPPER(TRIM(CLEAN(SUBSTITUTE(F5305,CHAR(160),"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06" spans="2:11" x14ac:dyDescent="0.25">
      <c r="B5306" s="21">
        <v>45762</v>
      </c>
      <c r="C5306" s="2" t="s">
        <v>1</v>
      </c>
      <c r="D5306" s="2" t="s">
        <v>952</v>
      </c>
      <c r="E5306" s="2" t="s">
        <v>289</v>
      </c>
      <c r="F5306" s="2" t="s">
        <v>2820</v>
      </c>
      <c r="G5306" s="5">
        <v>-17</v>
      </c>
      <c r="H5306" s="5">
        <v>32.200000000000003</v>
      </c>
      <c r="I5306" s="5">
        <v>-547.4</v>
      </c>
      <c r="J5306" s="5">
        <v>-21449.15</v>
      </c>
      <c r="K5306" s="5" t="str" cm="1">
        <f t="array" ref="K5306">_xlfn.LET(_xlpm.d,UPPER(TRIM(CLEAN(SUBSTITUTE(F5306,CHAR(160),"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07" spans="2:11" x14ac:dyDescent="0.25">
      <c r="B5307" s="21">
        <v>45763</v>
      </c>
      <c r="C5307" s="2" t="s">
        <v>1</v>
      </c>
      <c r="D5307" s="2" t="s">
        <v>956</v>
      </c>
      <c r="E5307" s="2" t="s">
        <v>5</v>
      </c>
      <c r="F5307" s="2" t="s">
        <v>2820</v>
      </c>
      <c r="G5307" s="5">
        <v>-3</v>
      </c>
      <c r="H5307" s="5">
        <v>32.200000000000003</v>
      </c>
      <c r="I5307" s="5">
        <v>-96.6</v>
      </c>
      <c r="J5307" s="5">
        <v>-21545.75</v>
      </c>
      <c r="K5307" s="5" t="str" cm="1">
        <f t="array" ref="K5307">_xlfn.LET(_xlpm.d,UPPER(TRIM(CLEAN(SUBSTITUTE(F5307,CHAR(160),"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08" spans="2:11" x14ac:dyDescent="0.25">
      <c r="B5308" s="21">
        <v>45763</v>
      </c>
      <c r="C5308" s="2" t="s">
        <v>1</v>
      </c>
      <c r="D5308" s="2" t="s">
        <v>957</v>
      </c>
      <c r="E5308" s="2" t="s">
        <v>807</v>
      </c>
      <c r="F5308" s="2" t="s">
        <v>2820</v>
      </c>
      <c r="G5308" s="5">
        <v>-3</v>
      </c>
      <c r="H5308" s="5">
        <v>33.99</v>
      </c>
      <c r="I5308" s="5">
        <v>-101.97</v>
      </c>
      <c r="J5308" s="5">
        <v>-21647.72</v>
      </c>
      <c r="K5308" s="5" t="str" cm="1">
        <f t="array" ref="K5308">_xlfn.LET(_xlpm.d,UPPER(TRIM(CLEAN(SUBSTITUTE(F5308,CHAR(160),"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09" spans="2:11" x14ac:dyDescent="0.25">
      <c r="B5309" s="21">
        <v>45763</v>
      </c>
      <c r="C5309" s="2" t="s">
        <v>1</v>
      </c>
      <c r="D5309" s="2" t="s">
        <v>155</v>
      </c>
      <c r="E5309" s="2" t="s">
        <v>29</v>
      </c>
      <c r="F5309" s="2" t="s">
        <v>2820</v>
      </c>
      <c r="G5309" s="5">
        <v>-4</v>
      </c>
      <c r="H5309" s="5">
        <v>33.99</v>
      </c>
      <c r="I5309" s="5">
        <v>-135.96</v>
      </c>
      <c r="J5309" s="5">
        <v>-21783.68</v>
      </c>
      <c r="K5309" s="5" t="str" cm="1">
        <f t="array" ref="K5309">_xlfn.LET(_xlpm.d,UPPER(TRIM(CLEAN(SUBSTITUTE(F5309,CHAR(160),"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10" spans="2:11" x14ac:dyDescent="0.25">
      <c r="B5310" s="21">
        <v>45764</v>
      </c>
      <c r="C5310" s="2" t="s">
        <v>1</v>
      </c>
      <c r="D5310" s="2" t="s">
        <v>391</v>
      </c>
      <c r="E5310" s="2" t="s">
        <v>76</v>
      </c>
      <c r="F5310" s="2" t="s">
        <v>2823</v>
      </c>
      <c r="G5310" s="5">
        <v>-1</v>
      </c>
      <c r="H5310" s="5">
        <v>33.99</v>
      </c>
      <c r="I5310" s="5">
        <v>-33.99</v>
      </c>
      <c r="J5310" s="5">
        <v>-21817.670000000002</v>
      </c>
      <c r="K5310" s="5" t="str" cm="1">
        <f t="array" ref="K5310">_xlfn.LET(_xlpm.d,UPPER(TRIM(CLEAN(SUBSTITUTE(F5310,CHAR(160),"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11" spans="2:11" x14ac:dyDescent="0.25">
      <c r="B5311" s="21">
        <v>45764</v>
      </c>
      <c r="C5311" s="2" t="s">
        <v>1</v>
      </c>
      <c r="D5311" s="2" t="s">
        <v>667</v>
      </c>
      <c r="E5311" s="2" t="s">
        <v>62</v>
      </c>
      <c r="F5311" s="2" t="s">
        <v>2823</v>
      </c>
      <c r="G5311" s="5">
        <v>-10</v>
      </c>
      <c r="H5311" s="5">
        <v>33.99</v>
      </c>
      <c r="I5311" s="5">
        <v>-339.9</v>
      </c>
      <c r="J5311" s="5">
        <v>-22157.570000000003</v>
      </c>
      <c r="K5311" s="5" t="str" cm="1">
        <f t="array" ref="K5311">_xlfn.LET(_xlpm.d,UPPER(TRIM(CLEAN(SUBSTITUTE(F5311,CHAR(160),"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12" spans="2:11" x14ac:dyDescent="0.25">
      <c r="B5312" s="21">
        <v>45764</v>
      </c>
      <c r="C5312" s="2" t="s">
        <v>1</v>
      </c>
      <c r="D5312" s="2" t="s">
        <v>299</v>
      </c>
      <c r="E5312" s="2" t="s">
        <v>143</v>
      </c>
      <c r="F5312" s="2" t="s">
        <v>2820</v>
      </c>
      <c r="G5312" s="5">
        <v>-7</v>
      </c>
      <c r="H5312" s="5">
        <v>27.65</v>
      </c>
      <c r="I5312" s="5">
        <v>-193.55</v>
      </c>
      <c r="J5312" s="5">
        <v>-22351.120000000003</v>
      </c>
      <c r="K5312" s="5" t="str" cm="1">
        <f t="array" ref="K5312">_xlfn.LET(_xlpm.d,UPPER(TRIM(CLEAN(SUBSTITUTE(F5312,CHAR(160),"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13" spans="2:11" x14ac:dyDescent="0.25">
      <c r="B5313" s="21">
        <v>45764</v>
      </c>
      <c r="C5313" s="2" t="s">
        <v>1</v>
      </c>
      <c r="D5313" s="2" t="s">
        <v>392</v>
      </c>
      <c r="E5313" s="2" t="s">
        <v>24</v>
      </c>
      <c r="F5313" s="2" t="s">
        <v>2823</v>
      </c>
      <c r="G5313" s="5">
        <v>-5</v>
      </c>
      <c r="H5313" s="5">
        <v>33.99</v>
      </c>
      <c r="I5313" s="5">
        <v>-169.95</v>
      </c>
      <c r="J5313" s="5">
        <v>-22521.070000000003</v>
      </c>
      <c r="K5313" s="5" t="str" cm="1">
        <f t="array" ref="K5313">_xlfn.LET(_xlpm.d,UPPER(TRIM(CLEAN(SUBSTITUTE(F5313,CHAR(160),"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14" spans="2:11" x14ac:dyDescent="0.25">
      <c r="B5314" s="21">
        <v>45770</v>
      </c>
      <c r="C5314" s="2" t="s">
        <v>1</v>
      </c>
      <c r="D5314" s="2" t="s">
        <v>158</v>
      </c>
      <c r="E5314" s="2" t="s">
        <v>159</v>
      </c>
      <c r="F5314" s="2" t="s">
        <v>2823</v>
      </c>
      <c r="G5314" s="5">
        <v>-5</v>
      </c>
      <c r="H5314" s="5">
        <v>33.99</v>
      </c>
      <c r="I5314" s="5">
        <v>-169.95</v>
      </c>
      <c r="J5314" s="5">
        <v>-22691.020000000004</v>
      </c>
      <c r="K5314" s="5" t="str" cm="1">
        <f t="array" ref="K5314">_xlfn.LET(_xlpm.d,UPPER(TRIM(CLEAN(SUBSTITUTE(F5314,CHAR(160),"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15" spans="2:11" x14ac:dyDescent="0.25">
      <c r="B5315" s="21">
        <v>45770</v>
      </c>
      <c r="C5315" s="2" t="s">
        <v>1</v>
      </c>
      <c r="D5315" s="2" t="s">
        <v>961</v>
      </c>
      <c r="E5315" s="2" t="s">
        <v>3</v>
      </c>
      <c r="F5315" s="2" t="s">
        <v>2820</v>
      </c>
      <c r="G5315" s="5">
        <v>-9</v>
      </c>
      <c r="H5315" s="5">
        <v>32.65</v>
      </c>
      <c r="I5315" s="5">
        <v>-293.85000000000002</v>
      </c>
      <c r="J5315" s="5">
        <v>-22984.870000000003</v>
      </c>
      <c r="K5315" s="5" t="str" cm="1">
        <f t="array" ref="K5315">_xlfn.LET(_xlpm.d,UPPER(TRIM(CLEAN(SUBSTITUTE(F5315,CHAR(160),"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16" spans="2:11" x14ac:dyDescent="0.25">
      <c r="B5316" s="21">
        <v>45772</v>
      </c>
      <c r="C5316" s="2" t="s">
        <v>1</v>
      </c>
      <c r="D5316" s="2" t="s">
        <v>964</v>
      </c>
      <c r="E5316" s="2" t="s">
        <v>311</v>
      </c>
      <c r="F5316" s="2" t="s">
        <v>2820</v>
      </c>
      <c r="G5316" s="5">
        <v>-2</v>
      </c>
      <c r="H5316" s="5">
        <v>33.93</v>
      </c>
      <c r="I5316" s="5">
        <v>-67.86</v>
      </c>
      <c r="J5316" s="5">
        <v>-23052.730000000003</v>
      </c>
      <c r="K5316" s="5" t="str" cm="1">
        <f t="array" ref="K5316">_xlfn.LET(_xlpm.d,UPPER(TRIM(CLEAN(SUBSTITUTE(F5316,CHAR(160),"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17" spans="2:11" x14ac:dyDescent="0.25">
      <c r="B5317" s="21">
        <v>45772</v>
      </c>
      <c r="C5317" s="2" t="s">
        <v>1</v>
      </c>
      <c r="D5317" s="2" t="s">
        <v>965</v>
      </c>
      <c r="E5317" s="2" t="s">
        <v>238</v>
      </c>
      <c r="F5317" s="2" t="s">
        <v>2820</v>
      </c>
      <c r="G5317" s="5">
        <v>-1</v>
      </c>
      <c r="H5317" s="5">
        <v>33.99</v>
      </c>
      <c r="I5317" s="5">
        <v>-33.99</v>
      </c>
      <c r="J5317" s="5">
        <v>-23086.720000000005</v>
      </c>
      <c r="K5317" s="5" t="str" cm="1">
        <f t="array" ref="K5317">_xlfn.LET(_xlpm.d,UPPER(TRIM(CLEAN(SUBSTITUTE(F5317,CHAR(160),"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18" spans="2:11" x14ac:dyDescent="0.25">
      <c r="B5318" s="21">
        <v>45772</v>
      </c>
      <c r="C5318" s="2" t="s">
        <v>1</v>
      </c>
      <c r="D5318" s="2" t="s">
        <v>2845</v>
      </c>
      <c r="E5318" s="2" t="s">
        <v>289</v>
      </c>
      <c r="F5318" s="2" t="s">
        <v>2820</v>
      </c>
      <c r="G5318" s="5">
        <v>-9</v>
      </c>
      <c r="H5318" s="5">
        <v>32.200000000000003</v>
      </c>
      <c r="I5318" s="5">
        <v>-289.8</v>
      </c>
      <c r="J5318" s="5">
        <v>-23376.520000000004</v>
      </c>
      <c r="K5318" s="5" t="str" cm="1">
        <f t="array" ref="K5318">_xlfn.LET(_xlpm.d,UPPER(TRIM(CLEAN(SUBSTITUTE(F5318,CHAR(160),"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19" spans="2:11" x14ac:dyDescent="0.25">
      <c r="B5319" s="21">
        <v>45777</v>
      </c>
      <c r="C5319" s="2" t="s">
        <v>1</v>
      </c>
      <c r="D5319" s="2" t="s">
        <v>966</v>
      </c>
      <c r="E5319" s="2" t="s">
        <v>92</v>
      </c>
      <c r="F5319" s="2" t="s">
        <v>2823</v>
      </c>
      <c r="G5319" s="5">
        <v>-8</v>
      </c>
      <c r="H5319" s="5">
        <v>33.99</v>
      </c>
      <c r="I5319" s="5">
        <v>-271.92</v>
      </c>
      <c r="J5319" s="5">
        <v>-23648.440000000002</v>
      </c>
      <c r="K5319" s="5" t="str" cm="1">
        <f t="array" ref="K5319">_xlfn.LET(_xlpm.d,UPPER(TRIM(CLEAN(SUBSTITUTE(F5319,CHAR(160),"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20" spans="2:11" x14ac:dyDescent="0.25">
      <c r="B5320" s="21">
        <v>45777</v>
      </c>
      <c r="C5320" s="2" t="s">
        <v>1</v>
      </c>
      <c r="D5320" s="2" t="s">
        <v>967</v>
      </c>
      <c r="E5320" s="2" t="s">
        <v>807</v>
      </c>
      <c r="F5320" s="2" t="s">
        <v>2820</v>
      </c>
      <c r="G5320" s="5">
        <v>-14</v>
      </c>
      <c r="H5320" s="5">
        <v>33.99</v>
      </c>
      <c r="I5320" s="5">
        <v>-475.86</v>
      </c>
      <c r="J5320" s="5">
        <v>-24124.300000000003</v>
      </c>
      <c r="K5320" s="5" t="str" cm="1">
        <f t="array" ref="K5320">_xlfn.LET(_xlpm.d,UPPER(TRIM(CLEAN(SUBSTITUTE(F5320,CHAR(160),"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21" spans="2:11" x14ac:dyDescent="0.25">
      <c r="B5321" s="21">
        <v>45779</v>
      </c>
      <c r="C5321" s="2" t="s">
        <v>1</v>
      </c>
      <c r="D5321" s="2" t="s">
        <v>1681</v>
      </c>
      <c r="E5321" s="2" t="s">
        <v>324</v>
      </c>
      <c r="F5321" s="2" t="s">
        <v>2820</v>
      </c>
      <c r="G5321" s="5">
        <v>-2</v>
      </c>
      <c r="H5321" s="5">
        <v>32.200000000000003</v>
      </c>
      <c r="I5321" s="5">
        <v>-64.400000000000006</v>
      </c>
      <c r="J5321" s="5">
        <v>-24188.700000000004</v>
      </c>
      <c r="K5321" s="5" t="str" cm="1">
        <f t="array" ref="K5321">_xlfn.LET(_xlpm.d,UPPER(TRIM(CLEAN(SUBSTITUTE(F5321,CHAR(160),"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22" spans="2:11" x14ac:dyDescent="0.25">
      <c r="B5322" s="21">
        <v>45782</v>
      </c>
      <c r="C5322" s="2" t="s">
        <v>1</v>
      </c>
      <c r="D5322" s="2" t="s">
        <v>300</v>
      </c>
      <c r="E5322" s="2" t="s">
        <v>143</v>
      </c>
      <c r="F5322" s="2" t="s">
        <v>2820</v>
      </c>
      <c r="G5322" s="5">
        <v>-9</v>
      </c>
      <c r="H5322" s="5">
        <v>27.65</v>
      </c>
      <c r="I5322" s="5">
        <v>-248.85</v>
      </c>
      <c r="J5322" s="5">
        <v>-24437.550000000003</v>
      </c>
      <c r="K5322" s="5" t="str" cm="1">
        <f t="array" ref="K5322">_xlfn.LET(_xlpm.d,UPPER(TRIM(CLEAN(SUBSTITUTE(F5322,CHAR(160),"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23" spans="2:11" x14ac:dyDescent="0.25">
      <c r="B5323" s="21">
        <v>45782</v>
      </c>
      <c r="C5323" s="2" t="s">
        <v>1</v>
      </c>
      <c r="D5323" s="2" t="s">
        <v>400</v>
      </c>
      <c r="E5323" s="2" t="s">
        <v>49</v>
      </c>
      <c r="F5323" s="2" t="s">
        <v>2823</v>
      </c>
      <c r="G5323" s="5">
        <v>-5</v>
      </c>
      <c r="H5323" s="5">
        <v>33.99</v>
      </c>
      <c r="I5323" s="5">
        <v>-169.95</v>
      </c>
      <c r="J5323" s="5">
        <v>-24607.500000000004</v>
      </c>
      <c r="K5323" s="5" t="str" cm="1">
        <f t="array" ref="K5323">_xlfn.LET(_xlpm.d,UPPER(TRIM(CLEAN(SUBSTITUTE(F5323,CHAR(160),"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24" spans="2:11" x14ac:dyDescent="0.25">
      <c r="B5324" s="21">
        <v>45783</v>
      </c>
      <c r="C5324" s="2" t="s">
        <v>1</v>
      </c>
      <c r="D5324" s="2" t="s">
        <v>1688</v>
      </c>
      <c r="E5324" s="2" t="s">
        <v>9</v>
      </c>
      <c r="F5324" s="2" t="s">
        <v>2823</v>
      </c>
      <c r="G5324" s="5">
        <v>-8</v>
      </c>
      <c r="H5324" s="5">
        <v>33.99</v>
      </c>
      <c r="I5324" s="5">
        <v>-271.92</v>
      </c>
      <c r="J5324" s="5">
        <v>-24879.420000000002</v>
      </c>
      <c r="K5324" s="5" t="str" cm="1">
        <f t="array" ref="K5324">_xlfn.LET(_xlpm.d,UPPER(TRIM(CLEAN(SUBSTITUTE(F5324,CHAR(160),"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25" spans="2:11" x14ac:dyDescent="0.25">
      <c r="B5325" s="21">
        <v>45783</v>
      </c>
      <c r="C5325" s="2" t="s">
        <v>1</v>
      </c>
      <c r="D5325" s="2" t="s">
        <v>971</v>
      </c>
      <c r="E5325" s="2" t="s">
        <v>289</v>
      </c>
      <c r="F5325" s="2" t="s">
        <v>2820</v>
      </c>
      <c r="G5325" s="5">
        <v>-9</v>
      </c>
      <c r="H5325" s="5">
        <v>32.200000000000003</v>
      </c>
      <c r="I5325" s="5">
        <v>-289.8</v>
      </c>
      <c r="J5325" s="5">
        <v>-25169.22</v>
      </c>
      <c r="K5325" s="5" t="str" cm="1">
        <f t="array" ref="K5325">_xlfn.LET(_xlpm.d,UPPER(TRIM(CLEAN(SUBSTITUTE(F5325,CHAR(160),"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26" spans="2:11" x14ac:dyDescent="0.25">
      <c r="B5326" s="21">
        <v>45783</v>
      </c>
      <c r="C5326" s="2" t="s">
        <v>1</v>
      </c>
      <c r="D5326" s="2" t="s">
        <v>2333</v>
      </c>
      <c r="E5326" s="2" t="s">
        <v>317</v>
      </c>
      <c r="F5326" s="2" t="s">
        <v>2820</v>
      </c>
      <c r="G5326" s="5">
        <v>-5</v>
      </c>
      <c r="H5326" s="5">
        <v>32.200000000000003</v>
      </c>
      <c r="I5326" s="5">
        <v>-161</v>
      </c>
      <c r="J5326" s="5">
        <v>-25330.22</v>
      </c>
      <c r="K5326" s="5" t="str" cm="1">
        <f t="array" ref="K5326">_xlfn.LET(_xlpm.d,UPPER(TRIM(CLEAN(SUBSTITUTE(F5326,CHAR(160),"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27" spans="2:11" x14ac:dyDescent="0.25">
      <c r="B5327" s="21">
        <v>45784</v>
      </c>
      <c r="C5327" s="2" t="s">
        <v>1</v>
      </c>
      <c r="D5327" s="2" t="s">
        <v>972</v>
      </c>
      <c r="E5327" s="2" t="s">
        <v>238</v>
      </c>
      <c r="F5327" s="2" t="s">
        <v>2820</v>
      </c>
      <c r="G5327" s="5">
        <v>-2</v>
      </c>
      <c r="H5327" s="5">
        <v>33.99</v>
      </c>
      <c r="I5327" s="5">
        <v>-67.98</v>
      </c>
      <c r="J5327" s="5">
        <v>-25398.2</v>
      </c>
      <c r="K5327" s="5" t="str" cm="1">
        <f t="array" ref="K5327">_xlfn.LET(_xlpm.d,UPPER(TRIM(CLEAN(SUBSTITUTE(F5327,CHAR(160),"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28" spans="2:11" x14ac:dyDescent="0.25">
      <c r="B5328" s="21">
        <v>45784</v>
      </c>
      <c r="C5328" s="2" t="s">
        <v>1</v>
      </c>
      <c r="D5328" s="2" t="s">
        <v>973</v>
      </c>
      <c r="E5328" s="2" t="s">
        <v>5</v>
      </c>
      <c r="F5328" s="2" t="s">
        <v>2820</v>
      </c>
      <c r="G5328" s="5">
        <v>-4</v>
      </c>
      <c r="H5328" s="5">
        <v>32.200000000000003</v>
      </c>
      <c r="I5328" s="5">
        <v>-128.80000000000001</v>
      </c>
      <c r="J5328" s="5">
        <v>-25527</v>
      </c>
      <c r="K5328" s="5" t="str" cm="1">
        <f t="array" ref="K5328">_xlfn.LET(_xlpm.d,UPPER(TRIM(CLEAN(SUBSTITUTE(F5328,CHAR(160),"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29" spans="2:11" x14ac:dyDescent="0.25">
      <c r="B5329" s="21">
        <v>45785</v>
      </c>
      <c r="C5329" s="2" t="s">
        <v>1</v>
      </c>
      <c r="D5329" s="2" t="s">
        <v>405</v>
      </c>
      <c r="E5329" s="2" t="s">
        <v>97</v>
      </c>
      <c r="F5329" s="2" t="s">
        <v>2820</v>
      </c>
      <c r="G5329" s="5">
        <v>-4</v>
      </c>
      <c r="H5329" s="5">
        <v>33.99</v>
      </c>
      <c r="I5329" s="5">
        <v>-135.96</v>
      </c>
      <c r="J5329" s="5">
        <v>-25662.959999999999</v>
      </c>
      <c r="K5329" s="5" t="str" cm="1">
        <f t="array" ref="K5329">_xlfn.LET(_xlpm.d,UPPER(TRIM(CLEAN(SUBSTITUTE(F5329,CHAR(160),"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30" spans="2:11" x14ac:dyDescent="0.25">
      <c r="B5330" s="21">
        <v>45786</v>
      </c>
      <c r="C5330" s="2" t="s">
        <v>1</v>
      </c>
      <c r="D5330" s="2" t="s">
        <v>623</v>
      </c>
      <c r="E5330" s="2" t="s">
        <v>76</v>
      </c>
      <c r="F5330" s="2" t="s">
        <v>2823</v>
      </c>
      <c r="G5330" s="5">
        <v>-11</v>
      </c>
      <c r="H5330" s="5">
        <v>33.99</v>
      </c>
      <c r="I5330" s="5">
        <v>-373.89</v>
      </c>
      <c r="J5330" s="5">
        <v>-26036.85</v>
      </c>
      <c r="K5330" s="5" t="str" cm="1">
        <f t="array" ref="K5330">_xlfn.LET(_xlpm.d,UPPER(TRIM(CLEAN(SUBSTITUTE(F5330,CHAR(160),"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31" spans="2:11" x14ac:dyDescent="0.25">
      <c r="B5331" s="21">
        <v>45786</v>
      </c>
      <c r="C5331" s="2" t="s">
        <v>1</v>
      </c>
      <c r="D5331" s="2" t="s">
        <v>976</v>
      </c>
      <c r="E5331" s="2" t="s">
        <v>143</v>
      </c>
      <c r="F5331" s="2" t="s">
        <v>2820</v>
      </c>
      <c r="G5331" s="5">
        <v>-5</v>
      </c>
      <c r="H5331" s="5">
        <v>27.65</v>
      </c>
      <c r="I5331" s="5">
        <v>-138.25</v>
      </c>
      <c r="J5331" s="5">
        <v>-26175.1</v>
      </c>
      <c r="K5331" s="5" t="str" cm="1">
        <f t="array" ref="K5331">_xlfn.LET(_xlpm.d,UPPER(TRIM(CLEAN(SUBSTITUTE(F5331,CHAR(160),"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32" spans="2:11" x14ac:dyDescent="0.25">
      <c r="B5332" s="21">
        <v>45786</v>
      </c>
      <c r="C5332" s="2" t="s">
        <v>1</v>
      </c>
      <c r="D5332" s="2" t="s">
        <v>408</v>
      </c>
      <c r="E5332" s="2" t="s">
        <v>24</v>
      </c>
      <c r="F5332" s="2" t="s">
        <v>2823</v>
      </c>
      <c r="G5332" s="5">
        <v>-5</v>
      </c>
      <c r="H5332" s="5">
        <v>33.99</v>
      </c>
      <c r="I5332" s="5">
        <v>-169.95</v>
      </c>
      <c r="J5332" s="5">
        <v>-26345.05</v>
      </c>
      <c r="K5332" s="5" t="str" cm="1">
        <f t="array" ref="K5332">_xlfn.LET(_xlpm.d,UPPER(TRIM(CLEAN(SUBSTITUTE(F5332,CHAR(160),"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33" spans="2:11" x14ac:dyDescent="0.25">
      <c r="B5333" s="21">
        <v>45786</v>
      </c>
      <c r="C5333" s="2" t="s">
        <v>1</v>
      </c>
      <c r="D5333" s="2" t="s">
        <v>409</v>
      </c>
      <c r="E5333" s="2" t="s">
        <v>24</v>
      </c>
      <c r="F5333" s="2" t="s">
        <v>2823</v>
      </c>
      <c r="G5333" s="5">
        <v>-7</v>
      </c>
      <c r="H5333" s="5">
        <v>33.99</v>
      </c>
      <c r="I5333" s="5">
        <v>-237.93</v>
      </c>
      <c r="J5333" s="5">
        <v>-26582.98</v>
      </c>
      <c r="K5333" s="5" t="str" cm="1">
        <f t="array" ref="K5333">_xlfn.LET(_xlpm.d,UPPER(TRIM(CLEAN(SUBSTITUTE(F5333,CHAR(160),"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34" spans="2:11" x14ac:dyDescent="0.25">
      <c r="B5334" s="21">
        <v>45786</v>
      </c>
      <c r="C5334" s="2" t="s">
        <v>1</v>
      </c>
      <c r="D5334" s="2" t="s">
        <v>1698</v>
      </c>
      <c r="E5334" s="2" t="s">
        <v>3</v>
      </c>
      <c r="F5334" s="2" t="s">
        <v>2820</v>
      </c>
      <c r="G5334" s="5">
        <v>-5</v>
      </c>
      <c r="H5334" s="5">
        <v>30.5</v>
      </c>
      <c r="I5334" s="5">
        <v>-152.5</v>
      </c>
      <c r="J5334" s="5">
        <v>-26735.48</v>
      </c>
      <c r="K5334" s="5" t="str" cm="1">
        <f t="array" ref="K5334">_xlfn.LET(_xlpm.d,UPPER(TRIM(CLEAN(SUBSTITUTE(F5334,CHAR(160),"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35" spans="2:11" x14ac:dyDescent="0.25">
      <c r="B5335" s="21">
        <v>45786</v>
      </c>
      <c r="C5335" s="2" t="s">
        <v>1</v>
      </c>
      <c r="D5335" s="2" t="s">
        <v>2</v>
      </c>
      <c r="E5335" s="2" t="s">
        <v>3</v>
      </c>
      <c r="F5335" s="2" t="s">
        <v>2820</v>
      </c>
      <c r="G5335" s="5">
        <v>-10</v>
      </c>
      <c r="H5335" s="5">
        <v>30.5</v>
      </c>
      <c r="I5335" s="5">
        <v>-305</v>
      </c>
      <c r="J5335" s="5">
        <v>-27040.48</v>
      </c>
      <c r="K5335" s="5" t="str" cm="1">
        <f t="array" ref="K5335">_xlfn.LET(_xlpm.d,UPPER(TRIM(CLEAN(SUBSTITUTE(F5335,CHAR(160),"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36" spans="2:11" x14ac:dyDescent="0.25">
      <c r="B5336" s="21">
        <v>45790</v>
      </c>
      <c r="C5336" s="2" t="s">
        <v>1</v>
      </c>
      <c r="D5336" s="2" t="s">
        <v>165</v>
      </c>
      <c r="E5336" s="2" t="s">
        <v>29</v>
      </c>
      <c r="F5336" s="2" t="s">
        <v>2823</v>
      </c>
      <c r="G5336" s="5">
        <v>-23</v>
      </c>
      <c r="H5336" s="5">
        <v>33.99</v>
      </c>
      <c r="I5336" s="5">
        <v>-781.77</v>
      </c>
      <c r="J5336" s="5">
        <v>-27822.25</v>
      </c>
      <c r="K5336" s="5" t="str" cm="1">
        <f t="array" ref="K5336">_xlfn.LET(_xlpm.d,UPPER(TRIM(CLEAN(SUBSTITUTE(F5336,CHAR(160),"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37" spans="2:11" x14ac:dyDescent="0.25">
      <c r="B5337" s="21">
        <v>45790</v>
      </c>
      <c r="C5337" s="2" t="s">
        <v>1</v>
      </c>
      <c r="D5337" s="2" t="s">
        <v>410</v>
      </c>
      <c r="E5337" s="2" t="s">
        <v>89</v>
      </c>
      <c r="F5337" s="2" t="s">
        <v>2823</v>
      </c>
      <c r="G5337" s="5">
        <v>-4</v>
      </c>
      <c r="H5337" s="5">
        <v>33.99</v>
      </c>
      <c r="I5337" s="5">
        <v>-135.96</v>
      </c>
      <c r="J5337" s="5">
        <v>-27958.21</v>
      </c>
      <c r="K5337" s="5" t="str" cm="1">
        <f t="array" ref="K5337">_xlfn.LET(_xlpm.d,UPPER(TRIM(CLEAN(SUBSTITUTE(F5337,CHAR(160),"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38" spans="2:11" x14ac:dyDescent="0.25">
      <c r="B5338" s="21">
        <v>45790</v>
      </c>
      <c r="C5338" s="2" t="s">
        <v>1</v>
      </c>
      <c r="D5338" s="2" t="s">
        <v>2741</v>
      </c>
      <c r="E5338" s="2" t="s">
        <v>49</v>
      </c>
      <c r="F5338" s="2" t="s">
        <v>2823</v>
      </c>
      <c r="G5338" s="5">
        <v>-8</v>
      </c>
      <c r="H5338" s="5">
        <v>33.99</v>
      </c>
      <c r="I5338" s="5">
        <v>-271.92</v>
      </c>
      <c r="J5338" s="5">
        <v>-28230.129999999997</v>
      </c>
      <c r="K5338" s="5" t="str" cm="1">
        <f t="array" ref="K5338">_xlfn.LET(_xlpm.d,UPPER(TRIM(CLEAN(SUBSTITUTE(F5338,CHAR(160),"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39" spans="2:11" x14ac:dyDescent="0.25">
      <c r="B5339" s="21">
        <v>45791</v>
      </c>
      <c r="C5339" s="2" t="s">
        <v>1</v>
      </c>
      <c r="D5339" s="2" t="s">
        <v>810</v>
      </c>
      <c r="E5339" s="2" t="s">
        <v>807</v>
      </c>
      <c r="F5339" s="2" t="s">
        <v>2820</v>
      </c>
      <c r="G5339" s="5">
        <v>-6</v>
      </c>
      <c r="H5339" s="5">
        <v>33.99</v>
      </c>
      <c r="I5339" s="5">
        <v>-203.94</v>
      </c>
      <c r="J5339" s="5">
        <v>-28434.069999999996</v>
      </c>
      <c r="K5339" s="5" t="str" cm="1">
        <f t="array" ref="K5339">_xlfn.LET(_xlpm.d,UPPER(TRIM(CLEAN(SUBSTITUTE(F5339,CHAR(160),"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40" spans="2:11" x14ac:dyDescent="0.25">
      <c r="B5340" s="21">
        <v>45797</v>
      </c>
      <c r="C5340" s="2" t="s">
        <v>1</v>
      </c>
      <c r="D5340" s="2" t="s">
        <v>412</v>
      </c>
      <c r="E5340" s="2" t="s">
        <v>27</v>
      </c>
      <c r="F5340" s="2" t="s">
        <v>2823</v>
      </c>
      <c r="G5340" s="5">
        <v>-10</v>
      </c>
      <c r="H5340" s="5">
        <v>33.99</v>
      </c>
      <c r="I5340" s="5">
        <v>-339.9</v>
      </c>
      <c r="J5340" s="5">
        <v>-28773.969999999998</v>
      </c>
      <c r="K5340" s="5" t="str" cm="1">
        <f t="array" ref="K5340">_xlfn.LET(_xlpm.d,UPPER(TRIM(CLEAN(SUBSTITUTE(F5340,CHAR(160),"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41" spans="2:11" x14ac:dyDescent="0.25">
      <c r="B5341" s="21">
        <v>45797</v>
      </c>
      <c r="C5341" s="2" t="s">
        <v>1</v>
      </c>
      <c r="D5341" s="2" t="s">
        <v>995</v>
      </c>
      <c r="E5341" s="2" t="s">
        <v>14</v>
      </c>
      <c r="F5341" s="2" t="s">
        <v>2823</v>
      </c>
      <c r="G5341" s="5">
        <v>-5</v>
      </c>
      <c r="H5341" s="5">
        <v>33.99</v>
      </c>
      <c r="I5341" s="5">
        <v>-169.95</v>
      </c>
      <c r="J5341" s="5">
        <v>-28943.919999999998</v>
      </c>
      <c r="K5341" s="5" t="str" cm="1">
        <f t="array" ref="K5341">_xlfn.LET(_xlpm.d,UPPER(TRIM(CLEAN(SUBSTITUTE(F5341,CHAR(160),"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42" spans="2:11" x14ac:dyDescent="0.25">
      <c r="B5342" s="21">
        <v>45797</v>
      </c>
      <c r="C5342" s="2" t="s">
        <v>1</v>
      </c>
      <c r="D5342" s="2" t="s">
        <v>414</v>
      </c>
      <c r="E5342" s="2" t="s">
        <v>35</v>
      </c>
      <c r="F5342" s="2" t="s">
        <v>2823</v>
      </c>
      <c r="G5342" s="5">
        <v>-6</v>
      </c>
      <c r="H5342" s="5">
        <v>33.99</v>
      </c>
      <c r="I5342" s="5">
        <v>-203.94</v>
      </c>
      <c r="J5342" s="5">
        <v>-29147.859999999997</v>
      </c>
      <c r="K5342" s="5" t="str" cm="1">
        <f t="array" ref="K5342">_xlfn.LET(_xlpm.d,UPPER(TRIM(CLEAN(SUBSTITUTE(F5342,CHAR(160),"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43" spans="2:11" x14ac:dyDescent="0.25">
      <c r="B5343" s="21">
        <v>45797</v>
      </c>
      <c r="C5343" s="2" t="s">
        <v>1</v>
      </c>
      <c r="D5343" s="2" t="s">
        <v>170</v>
      </c>
      <c r="E5343" s="2" t="s">
        <v>159</v>
      </c>
      <c r="F5343" s="2" t="s">
        <v>2823</v>
      </c>
      <c r="G5343" s="5">
        <v>-3</v>
      </c>
      <c r="H5343" s="5">
        <v>33.99</v>
      </c>
      <c r="I5343" s="5">
        <v>-101.97</v>
      </c>
      <c r="J5343" s="5">
        <v>-29249.829999999998</v>
      </c>
      <c r="K5343" s="5" t="str" cm="1">
        <f t="array" ref="K5343">_xlfn.LET(_xlpm.d,UPPER(TRIM(CLEAN(SUBSTITUTE(F5343,CHAR(160),"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44" spans="2:11" x14ac:dyDescent="0.25">
      <c r="B5344" s="21">
        <v>45797</v>
      </c>
      <c r="C5344" s="2" t="s">
        <v>1</v>
      </c>
      <c r="D5344" s="2" t="s">
        <v>996</v>
      </c>
      <c r="E5344" s="2" t="s">
        <v>3</v>
      </c>
      <c r="F5344" s="2" t="s">
        <v>2820</v>
      </c>
      <c r="G5344" s="5">
        <v>-7</v>
      </c>
      <c r="H5344" s="5">
        <v>30.5</v>
      </c>
      <c r="I5344" s="5">
        <v>-213.5</v>
      </c>
      <c r="J5344" s="5">
        <v>-29463.329999999998</v>
      </c>
      <c r="K5344" s="5" t="str" cm="1">
        <f t="array" ref="K5344">_xlfn.LET(_xlpm.d,UPPER(TRIM(CLEAN(SUBSTITUTE(F5344,CHAR(160),"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45" spans="2:11" x14ac:dyDescent="0.25">
      <c r="B5345" s="21">
        <v>45797</v>
      </c>
      <c r="C5345" s="2" t="s">
        <v>1</v>
      </c>
      <c r="D5345" s="2" t="s">
        <v>2792</v>
      </c>
      <c r="E5345" s="2" t="s">
        <v>3</v>
      </c>
      <c r="F5345" s="2" t="s">
        <v>2820</v>
      </c>
      <c r="G5345" s="5">
        <v>-10</v>
      </c>
      <c r="H5345" s="5">
        <v>32.65</v>
      </c>
      <c r="I5345" s="5">
        <v>-326.5</v>
      </c>
      <c r="J5345" s="5">
        <v>-29789.829999999998</v>
      </c>
      <c r="K5345" s="5" t="str" cm="1">
        <f t="array" ref="K5345">_xlfn.LET(_xlpm.d,UPPER(TRIM(CLEAN(SUBSTITUTE(F5345,CHAR(160),"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46" spans="2:11" x14ac:dyDescent="0.25">
      <c r="B5346" s="21">
        <v>45798</v>
      </c>
      <c r="C5346" s="2" t="s">
        <v>1</v>
      </c>
      <c r="D5346" s="2" t="s">
        <v>2846</v>
      </c>
      <c r="E5346" s="2" t="s">
        <v>289</v>
      </c>
      <c r="F5346" s="2" t="s">
        <v>2820</v>
      </c>
      <c r="G5346" s="5">
        <v>-6</v>
      </c>
      <c r="H5346" s="5">
        <v>32.200000000000003</v>
      </c>
      <c r="I5346" s="5">
        <v>-193.2</v>
      </c>
      <c r="J5346" s="5">
        <v>-29983.03</v>
      </c>
      <c r="K5346" s="5" t="str" cm="1">
        <f t="array" ref="K5346">_xlfn.LET(_xlpm.d,UPPER(TRIM(CLEAN(SUBSTITUTE(F5346,CHAR(160),"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47" spans="2:11" x14ac:dyDescent="0.25">
      <c r="B5347" s="21">
        <v>45799</v>
      </c>
      <c r="C5347" s="2" t="s">
        <v>1</v>
      </c>
      <c r="D5347" s="2" t="s">
        <v>2847</v>
      </c>
      <c r="E5347" s="2" t="s">
        <v>19</v>
      </c>
      <c r="F5347" s="2" t="s">
        <v>2823</v>
      </c>
      <c r="G5347" s="5">
        <v>-26</v>
      </c>
      <c r="H5347" s="5">
        <v>33.99</v>
      </c>
      <c r="I5347" s="5">
        <v>-883.74</v>
      </c>
      <c r="J5347" s="5">
        <v>-30866.77</v>
      </c>
      <c r="K5347" s="5" t="str" cm="1">
        <f t="array" ref="K5347">_xlfn.LET(_xlpm.d,UPPER(TRIM(CLEAN(SUBSTITUTE(F5347,CHAR(160),"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48" spans="2:11" x14ac:dyDescent="0.25">
      <c r="B5348" s="21">
        <v>45799</v>
      </c>
      <c r="C5348" s="2" t="s">
        <v>1</v>
      </c>
      <c r="D5348" s="2" t="s">
        <v>1001</v>
      </c>
      <c r="E5348" s="2" t="s">
        <v>163</v>
      </c>
      <c r="F5348" s="2" t="s">
        <v>2823</v>
      </c>
      <c r="G5348" s="5">
        <v>-4</v>
      </c>
      <c r="H5348" s="5">
        <v>33.99</v>
      </c>
      <c r="I5348" s="5">
        <v>-135.96</v>
      </c>
      <c r="J5348" s="5">
        <v>-31002.73</v>
      </c>
      <c r="K5348" s="5" t="str" cm="1">
        <f t="array" ref="K5348">_xlfn.LET(_xlpm.d,UPPER(TRIM(CLEAN(SUBSTITUTE(F5348,CHAR(160),"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49" spans="2:11" x14ac:dyDescent="0.25">
      <c r="B5349" s="21">
        <v>45799</v>
      </c>
      <c r="C5349" s="2" t="s">
        <v>1</v>
      </c>
      <c r="D5349" s="2" t="s">
        <v>2848</v>
      </c>
      <c r="E5349" s="2" t="s">
        <v>324</v>
      </c>
      <c r="F5349" s="2" t="s">
        <v>2820</v>
      </c>
      <c r="G5349" s="5">
        <v>-2</v>
      </c>
      <c r="H5349" s="5">
        <v>32.200000000000003</v>
      </c>
      <c r="I5349" s="5">
        <v>-64.400000000000006</v>
      </c>
      <c r="J5349" s="5">
        <v>-31067.13</v>
      </c>
      <c r="K5349" s="5" t="str" cm="1">
        <f t="array" ref="K5349">_xlfn.LET(_xlpm.d,UPPER(TRIM(CLEAN(SUBSTITUTE(F5349,CHAR(160),"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50" spans="2:11" x14ac:dyDescent="0.25">
      <c r="B5350" s="21">
        <v>45800</v>
      </c>
      <c r="C5350" s="2" t="s">
        <v>1</v>
      </c>
      <c r="D5350" s="2" t="s">
        <v>1002</v>
      </c>
      <c r="E5350" s="2" t="s">
        <v>3</v>
      </c>
      <c r="F5350" s="2" t="s">
        <v>2820</v>
      </c>
      <c r="G5350" s="5">
        <v>-12</v>
      </c>
      <c r="H5350" s="5">
        <v>30.5</v>
      </c>
      <c r="I5350" s="5">
        <v>-366</v>
      </c>
      <c r="J5350" s="5">
        <v>-31433.13</v>
      </c>
      <c r="K5350" s="5" t="str" cm="1">
        <f t="array" ref="K5350">_xlfn.LET(_xlpm.d,UPPER(TRIM(CLEAN(SUBSTITUTE(F5350,CHAR(160),"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51" spans="2:11" x14ac:dyDescent="0.25">
      <c r="B5351" s="21">
        <v>45800</v>
      </c>
      <c r="C5351" s="2" t="s">
        <v>1</v>
      </c>
      <c r="D5351" s="2" t="s">
        <v>2593</v>
      </c>
      <c r="E5351" s="2" t="s">
        <v>1478</v>
      </c>
      <c r="F5351" s="2" t="s">
        <v>2820</v>
      </c>
      <c r="G5351" s="5">
        <v>-10</v>
      </c>
      <c r="H5351" s="5">
        <v>33.99</v>
      </c>
      <c r="I5351" s="5">
        <v>-339.9</v>
      </c>
      <c r="J5351" s="5">
        <v>-31773.030000000002</v>
      </c>
      <c r="K5351" s="5" t="str" cm="1">
        <f t="array" ref="K5351">_xlfn.LET(_xlpm.d,UPPER(TRIM(CLEAN(SUBSTITUTE(F5351,CHAR(160),"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52" spans="2:11" x14ac:dyDescent="0.25">
      <c r="B5352" s="21">
        <v>45800</v>
      </c>
      <c r="C5352" s="2" t="s">
        <v>1</v>
      </c>
      <c r="D5352" s="2" t="s">
        <v>1004</v>
      </c>
      <c r="E5352" s="2" t="s">
        <v>202</v>
      </c>
      <c r="F5352" s="2" t="s">
        <v>2823</v>
      </c>
      <c r="G5352" s="5">
        <v>-5</v>
      </c>
      <c r="H5352" s="5">
        <v>33.99</v>
      </c>
      <c r="I5352" s="5">
        <v>-169.95</v>
      </c>
      <c r="J5352" s="5">
        <v>-31942.980000000003</v>
      </c>
      <c r="K5352" s="5" t="str" cm="1">
        <f t="array" ref="K5352">_xlfn.LET(_xlpm.d,UPPER(TRIM(CLEAN(SUBSTITUTE(F5352,CHAR(160),"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53" spans="2:11" x14ac:dyDescent="0.25">
      <c r="B5353" s="21">
        <v>45800</v>
      </c>
      <c r="C5353" s="2" t="s">
        <v>1</v>
      </c>
      <c r="D5353" s="2" t="s">
        <v>171</v>
      </c>
      <c r="E5353" s="2" t="s">
        <v>53</v>
      </c>
      <c r="F5353" s="2" t="s">
        <v>2823</v>
      </c>
      <c r="G5353" s="5">
        <v>-6</v>
      </c>
      <c r="H5353" s="5">
        <v>33.99</v>
      </c>
      <c r="I5353" s="5">
        <v>-203.94</v>
      </c>
      <c r="J5353" s="5">
        <v>-32146.920000000002</v>
      </c>
      <c r="K5353" s="5" t="str" cm="1">
        <f t="array" ref="K5353">_xlfn.LET(_xlpm.d,UPPER(TRIM(CLEAN(SUBSTITUTE(F5353,CHAR(160),"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54" spans="2:11" x14ac:dyDescent="0.25">
      <c r="B5354" s="21">
        <v>45800</v>
      </c>
      <c r="C5354" s="2" t="s">
        <v>1</v>
      </c>
      <c r="D5354" s="2" t="s">
        <v>1005</v>
      </c>
      <c r="E5354" s="2" t="s">
        <v>143</v>
      </c>
      <c r="F5354" s="2" t="s">
        <v>2820</v>
      </c>
      <c r="G5354" s="5">
        <v>-11</v>
      </c>
      <c r="H5354" s="5">
        <v>27.65</v>
      </c>
      <c r="I5354" s="5">
        <v>-304.14999999999998</v>
      </c>
      <c r="J5354" s="5">
        <v>-32451.070000000003</v>
      </c>
      <c r="K5354" s="5" t="str" cm="1">
        <f t="array" ref="K5354">_xlfn.LET(_xlpm.d,UPPER(TRIM(CLEAN(SUBSTITUTE(F5354,CHAR(160),"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55" spans="2:11" x14ac:dyDescent="0.25">
      <c r="B5355" s="21">
        <v>45804</v>
      </c>
      <c r="C5355" s="2" t="s">
        <v>1</v>
      </c>
      <c r="D5355" s="2" t="s">
        <v>673</v>
      </c>
      <c r="E5355" s="2" t="s">
        <v>35</v>
      </c>
      <c r="F5355" s="2" t="s">
        <v>2823</v>
      </c>
      <c r="G5355" s="5">
        <v>-11</v>
      </c>
      <c r="H5355" s="5">
        <v>33.99</v>
      </c>
      <c r="I5355" s="5">
        <v>-373.89</v>
      </c>
      <c r="J5355" s="5">
        <v>-32824.960000000006</v>
      </c>
      <c r="K5355" s="5" t="str" cm="1">
        <f t="array" ref="K5355">_xlfn.LET(_xlpm.d,UPPER(TRIM(CLEAN(SUBSTITUTE(F5355,CHAR(160),"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56" spans="2:11" x14ac:dyDescent="0.25">
      <c r="B5356" s="21">
        <v>45804</v>
      </c>
      <c r="C5356" s="2" t="s">
        <v>1</v>
      </c>
      <c r="D5356" s="2" t="s">
        <v>172</v>
      </c>
      <c r="E5356" s="2" t="s">
        <v>29</v>
      </c>
      <c r="F5356" s="2" t="s">
        <v>2823</v>
      </c>
      <c r="G5356" s="5">
        <v>-1</v>
      </c>
      <c r="H5356" s="5">
        <v>33.99</v>
      </c>
      <c r="I5356" s="5">
        <v>-33.99</v>
      </c>
      <c r="J5356" s="5">
        <v>-32858.950000000004</v>
      </c>
      <c r="K5356" s="5" t="str" cm="1">
        <f t="array" ref="K5356">_xlfn.LET(_xlpm.d,UPPER(TRIM(CLEAN(SUBSTITUTE(F5356,CHAR(160),"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57" spans="2:11" x14ac:dyDescent="0.25">
      <c r="B5357" s="21">
        <v>45804</v>
      </c>
      <c r="C5357" s="2" t="s">
        <v>1</v>
      </c>
      <c r="D5357" s="2" t="s">
        <v>417</v>
      </c>
      <c r="E5357" s="2" t="s">
        <v>49</v>
      </c>
      <c r="F5357" s="2" t="s">
        <v>2823</v>
      </c>
      <c r="G5357" s="5">
        <v>-1</v>
      </c>
      <c r="H5357" s="5">
        <v>33.99</v>
      </c>
      <c r="I5357" s="5">
        <v>-33.99</v>
      </c>
      <c r="J5357" s="5">
        <v>-32892.94</v>
      </c>
      <c r="K5357" s="5" t="str" cm="1">
        <f t="array" ref="K5357">_xlfn.LET(_xlpm.d,UPPER(TRIM(CLEAN(SUBSTITUTE(F5357,CHAR(160),"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58" spans="2:11" x14ac:dyDescent="0.25">
      <c r="B5358" s="21">
        <v>45804</v>
      </c>
      <c r="C5358" s="2" t="s">
        <v>1</v>
      </c>
      <c r="D5358" s="2" t="s">
        <v>2849</v>
      </c>
      <c r="E5358" s="2" t="s">
        <v>852</v>
      </c>
      <c r="F5358" s="2" t="s">
        <v>2820</v>
      </c>
      <c r="G5358" s="5">
        <v>-9</v>
      </c>
      <c r="H5358" s="5">
        <v>33.200000000000003</v>
      </c>
      <c r="I5358" s="5">
        <v>-298.8</v>
      </c>
      <c r="J5358" s="5">
        <v>-33191.740000000005</v>
      </c>
      <c r="K5358" s="5" t="str" cm="1">
        <f t="array" ref="K5358">_xlfn.LET(_xlpm.d,UPPER(TRIM(CLEAN(SUBSTITUTE(F5358,CHAR(160),"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59" spans="2:11" x14ac:dyDescent="0.25">
      <c r="B5359" s="21">
        <v>45805</v>
      </c>
      <c r="C5359" s="2" t="s">
        <v>1</v>
      </c>
      <c r="D5359" s="2" t="s">
        <v>1717</v>
      </c>
      <c r="E5359" s="2" t="s">
        <v>446</v>
      </c>
      <c r="F5359" s="2" t="s">
        <v>2823</v>
      </c>
      <c r="G5359" s="5">
        <v>-6</v>
      </c>
      <c r="H5359" s="5">
        <v>33.99</v>
      </c>
      <c r="I5359" s="5">
        <v>-203.94</v>
      </c>
      <c r="J5359" s="5">
        <v>-33395.680000000008</v>
      </c>
      <c r="K5359" s="5" t="str" cm="1">
        <f t="array" ref="K5359">_xlfn.LET(_xlpm.d,UPPER(TRIM(CLEAN(SUBSTITUTE(F5359,CHAR(160),"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60" spans="2:11" x14ac:dyDescent="0.25">
      <c r="B5360" s="21">
        <v>45806</v>
      </c>
      <c r="C5360" s="2" t="s">
        <v>1</v>
      </c>
      <c r="D5360" s="2" t="s">
        <v>2850</v>
      </c>
      <c r="E5360" s="2" t="s">
        <v>465</v>
      </c>
      <c r="F5360" s="2" t="s">
        <v>2827</v>
      </c>
      <c r="G5360" s="5">
        <v>-25</v>
      </c>
      <c r="H5360" s="5">
        <v>33.99</v>
      </c>
      <c r="I5360" s="5">
        <v>-849.75</v>
      </c>
      <c r="J5360" s="5">
        <v>-34245.430000000008</v>
      </c>
      <c r="K5360" s="5" t="str" cm="1">
        <f t="array" ref="K5360">_xlfn.LET(_xlpm.d,UPPER(TRIM(CLEAN(SUBSTITUTE(F5360,CHAR(160),"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61" spans="2:11" x14ac:dyDescent="0.25">
      <c r="B5361" s="21">
        <v>45811</v>
      </c>
      <c r="C5361" s="2" t="s">
        <v>1</v>
      </c>
      <c r="D5361" s="2" t="s">
        <v>674</v>
      </c>
      <c r="E5361" s="2" t="s">
        <v>14</v>
      </c>
      <c r="F5361" s="2" t="s">
        <v>2823</v>
      </c>
      <c r="G5361" s="5">
        <v>-1</v>
      </c>
      <c r="H5361" s="5">
        <v>33.99</v>
      </c>
      <c r="I5361" s="5">
        <v>-33.99</v>
      </c>
      <c r="J5361" s="5">
        <v>-34279.420000000006</v>
      </c>
      <c r="K5361" s="5" t="str" cm="1">
        <f t="array" ref="K5361">_xlfn.LET(_xlpm.d,UPPER(TRIM(CLEAN(SUBSTITUTE(F5361,CHAR(160),"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62" spans="2:11" x14ac:dyDescent="0.25">
      <c r="B5362" s="21">
        <v>45811</v>
      </c>
      <c r="C5362" s="2" t="s">
        <v>1</v>
      </c>
      <c r="D5362" s="2" t="s">
        <v>1012</v>
      </c>
      <c r="E5362" s="2" t="s">
        <v>153</v>
      </c>
      <c r="F5362" s="2" t="s">
        <v>2823</v>
      </c>
      <c r="G5362" s="5">
        <v>-5</v>
      </c>
      <c r="H5362" s="5">
        <v>33.99</v>
      </c>
      <c r="I5362" s="5">
        <v>-169.95</v>
      </c>
      <c r="J5362" s="5">
        <v>-34449.370000000003</v>
      </c>
      <c r="K5362" s="5" t="str" cm="1">
        <f t="array" ref="K5362">_xlfn.LET(_xlpm.d,UPPER(TRIM(CLEAN(SUBSTITUTE(F5362,CHAR(160),"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63" spans="2:11" x14ac:dyDescent="0.25">
      <c r="B5363" s="21">
        <v>45811</v>
      </c>
      <c r="C5363" s="2" t="s">
        <v>1</v>
      </c>
      <c r="D5363" s="2" t="s">
        <v>2779</v>
      </c>
      <c r="E5363" s="2" t="s">
        <v>9</v>
      </c>
      <c r="F5363" s="2" t="s">
        <v>2823</v>
      </c>
      <c r="G5363" s="5">
        <v>-4</v>
      </c>
      <c r="H5363" s="5">
        <v>33.99</v>
      </c>
      <c r="I5363" s="5">
        <v>-135.96</v>
      </c>
      <c r="J5363" s="5">
        <v>-34585.33</v>
      </c>
      <c r="K5363" s="5" t="str" cm="1">
        <f t="array" ref="K5363">_xlfn.LET(_xlpm.d,UPPER(TRIM(CLEAN(SUBSTITUTE(F5363,CHAR(160),"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64" spans="2:11" x14ac:dyDescent="0.25">
      <c r="B5364" s="21">
        <v>45811</v>
      </c>
      <c r="C5364" s="2" t="s">
        <v>1</v>
      </c>
      <c r="D5364" s="2" t="s">
        <v>1014</v>
      </c>
      <c r="E5364" s="2" t="s">
        <v>3</v>
      </c>
      <c r="F5364" s="2" t="s">
        <v>2820</v>
      </c>
      <c r="G5364" s="5">
        <v>-3</v>
      </c>
      <c r="H5364" s="5">
        <v>32.65</v>
      </c>
      <c r="I5364" s="5">
        <v>-97.95</v>
      </c>
      <c r="J5364" s="5">
        <v>-34683.279999999999</v>
      </c>
      <c r="K5364" s="5" t="str" cm="1">
        <f t="array" ref="K5364">_xlfn.LET(_xlpm.d,UPPER(TRIM(CLEAN(SUBSTITUTE(F5364,CHAR(160),"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65" spans="2:11" x14ac:dyDescent="0.25">
      <c r="B5365" s="21">
        <v>45811</v>
      </c>
      <c r="C5365" s="2" t="s">
        <v>1</v>
      </c>
      <c r="D5365" s="2" t="s">
        <v>2851</v>
      </c>
      <c r="E5365" s="2" t="s">
        <v>289</v>
      </c>
      <c r="F5365" s="2" t="s">
        <v>2820</v>
      </c>
      <c r="G5365" s="5">
        <v>-3</v>
      </c>
      <c r="H5365" s="5">
        <v>32.200000000000003</v>
      </c>
      <c r="I5365" s="5">
        <v>-96.6</v>
      </c>
      <c r="J5365" s="5">
        <v>-34779.879999999997</v>
      </c>
      <c r="K5365" s="5" t="str" cm="1">
        <f t="array" ref="K5365">_xlfn.LET(_xlpm.d,UPPER(TRIM(CLEAN(SUBSTITUTE(F5365,CHAR(160),"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66" spans="2:11" x14ac:dyDescent="0.25">
      <c r="B5366" s="21">
        <v>45811</v>
      </c>
      <c r="C5366" s="2" t="s">
        <v>1</v>
      </c>
      <c r="D5366" s="2" t="s">
        <v>675</v>
      </c>
      <c r="E5366" s="2" t="s">
        <v>35</v>
      </c>
      <c r="F5366" s="2" t="s">
        <v>2823</v>
      </c>
      <c r="G5366" s="5">
        <v>-2</v>
      </c>
      <c r="H5366" s="5">
        <v>33.99</v>
      </c>
      <c r="I5366" s="5">
        <v>-67.98</v>
      </c>
      <c r="J5366" s="5">
        <v>-34847.86</v>
      </c>
      <c r="K5366" s="5" t="str" cm="1">
        <f t="array" ref="K5366">_xlfn.LET(_xlpm.d,UPPER(TRIM(CLEAN(SUBSTITUTE(F5366,CHAR(160),"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67" spans="2:11" x14ac:dyDescent="0.25">
      <c r="B5367" s="21">
        <v>45813</v>
      </c>
      <c r="C5367" s="2" t="s">
        <v>1</v>
      </c>
      <c r="D5367" s="2" t="s">
        <v>739</v>
      </c>
      <c r="E5367" s="2" t="s">
        <v>19</v>
      </c>
      <c r="F5367" s="2" t="s">
        <v>2823</v>
      </c>
      <c r="G5367" s="5">
        <v>-5</v>
      </c>
      <c r="H5367" s="5">
        <v>33.99</v>
      </c>
      <c r="I5367" s="5">
        <v>-169.95</v>
      </c>
      <c r="J5367" s="5">
        <v>-35017.81</v>
      </c>
      <c r="K5367" s="5" t="str" cm="1">
        <f t="array" ref="K5367">_xlfn.LET(_xlpm.d,UPPER(TRIM(CLEAN(SUBSTITUTE(F5367,CHAR(160),"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68" spans="2:11" x14ac:dyDescent="0.25">
      <c r="B5368" s="21">
        <v>45813</v>
      </c>
      <c r="C5368" s="2" t="s">
        <v>1</v>
      </c>
      <c r="D5368" s="2" t="s">
        <v>2852</v>
      </c>
      <c r="E5368" s="2" t="s">
        <v>141</v>
      </c>
      <c r="F5368" s="2" t="s">
        <v>2823</v>
      </c>
      <c r="G5368" s="5">
        <v>-9</v>
      </c>
      <c r="H5368" s="5">
        <v>33.99</v>
      </c>
      <c r="I5368" s="5">
        <v>-305.91000000000003</v>
      </c>
      <c r="J5368" s="5">
        <v>-35323.72</v>
      </c>
      <c r="K5368" s="5" t="str" cm="1">
        <f t="array" ref="K5368">_xlfn.LET(_xlpm.d,UPPER(TRIM(CLEAN(SUBSTITUTE(F5368,CHAR(160),"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69" spans="2:11" x14ac:dyDescent="0.25">
      <c r="B5369" s="21">
        <v>45813</v>
      </c>
      <c r="C5369" s="2" t="s">
        <v>1</v>
      </c>
      <c r="D5369" s="2" t="s">
        <v>1726</v>
      </c>
      <c r="E5369" s="2" t="s">
        <v>1397</v>
      </c>
      <c r="F5369" s="2" t="s">
        <v>2823</v>
      </c>
      <c r="G5369" s="5">
        <v>-3</v>
      </c>
      <c r="H5369" s="5">
        <v>33.99</v>
      </c>
      <c r="I5369" s="5">
        <v>-101.97</v>
      </c>
      <c r="J5369" s="5">
        <v>-35425.69</v>
      </c>
      <c r="K5369" s="5" t="str" cm="1">
        <f t="array" ref="K5369">_xlfn.LET(_xlpm.d,UPPER(TRIM(CLEAN(SUBSTITUTE(F5369,CHAR(160),"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70" spans="2:11" x14ac:dyDescent="0.25">
      <c r="B5370" s="21">
        <v>45814</v>
      </c>
      <c r="C5370" s="2" t="s">
        <v>1</v>
      </c>
      <c r="D5370" s="2" t="s">
        <v>1015</v>
      </c>
      <c r="E5370" s="2" t="s">
        <v>1016</v>
      </c>
      <c r="F5370" s="2" t="s">
        <v>2823</v>
      </c>
      <c r="G5370" s="5">
        <v>-5</v>
      </c>
      <c r="H5370" s="5">
        <v>33.99</v>
      </c>
      <c r="I5370" s="5">
        <v>-169.95</v>
      </c>
      <c r="J5370" s="5">
        <v>-35595.64</v>
      </c>
      <c r="K5370" s="5" t="str" cm="1">
        <f t="array" ref="K5370">_xlfn.LET(_xlpm.d,UPPER(TRIM(CLEAN(SUBSTITUTE(F5370,CHAR(160),"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71" spans="2:11" x14ac:dyDescent="0.25">
      <c r="B5371" s="21">
        <v>45814</v>
      </c>
      <c r="C5371" s="2" t="s">
        <v>1</v>
      </c>
      <c r="D5371" s="2" t="s">
        <v>302</v>
      </c>
      <c r="E5371" s="2" t="s">
        <v>143</v>
      </c>
      <c r="F5371" s="2" t="s">
        <v>2820</v>
      </c>
      <c r="G5371" s="5">
        <v>-9</v>
      </c>
      <c r="H5371" s="5">
        <v>27.65</v>
      </c>
      <c r="I5371" s="5">
        <v>-248.85</v>
      </c>
      <c r="J5371" s="5">
        <v>-35844.49</v>
      </c>
      <c r="K5371" s="5" t="str" cm="1">
        <f t="array" ref="K5371">_xlfn.LET(_xlpm.d,UPPER(TRIM(CLEAN(SUBSTITUTE(F5371,CHAR(160),"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72" spans="2:11" x14ac:dyDescent="0.25">
      <c r="B5372" s="21">
        <v>45818</v>
      </c>
      <c r="C5372" s="2" t="s">
        <v>1</v>
      </c>
      <c r="D5372" s="2" t="s">
        <v>176</v>
      </c>
      <c r="E5372" s="2" t="s">
        <v>159</v>
      </c>
      <c r="F5372" s="2" t="s">
        <v>2823</v>
      </c>
      <c r="G5372" s="5">
        <v>-10</v>
      </c>
      <c r="H5372" s="5">
        <v>33.99</v>
      </c>
      <c r="I5372" s="5">
        <v>-339.9</v>
      </c>
      <c r="J5372" s="5">
        <v>-36184.39</v>
      </c>
      <c r="K5372" s="5" t="str" cm="1">
        <f t="array" ref="K5372">_xlfn.LET(_xlpm.d,UPPER(TRIM(CLEAN(SUBSTITUTE(F5372,CHAR(160),"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73" spans="2:11" x14ac:dyDescent="0.25">
      <c r="B5373" s="21">
        <v>45818</v>
      </c>
      <c r="C5373" s="2" t="s">
        <v>1</v>
      </c>
      <c r="D5373" s="2" t="s">
        <v>1019</v>
      </c>
      <c r="E5373" s="2" t="s">
        <v>29</v>
      </c>
      <c r="F5373" s="2" t="s">
        <v>2823</v>
      </c>
      <c r="G5373" s="5">
        <v>-3</v>
      </c>
      <c r="H5373" s="5">
        <v>33.99</v>
      </c>
      <c r="I5373" s="5">
        <v>-101.97</v>
      </c>
      <c r="J5373" s="5">
        <v>-36286.36</v>
      </c>
      <c r="K5373" s="5" t="str" cm="1">
        <f t="array" ref="K5373">_xlfn.LET(_xlpm.d,UPPER(TRIM(CLEAN(SUBSTITUTE(F5373,CHAR(160),"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74" spans="2:11" x14ac:dyDescent="0.25">
      <c r="B5374" s="21">
        <v>45820</v>
      </c>
      <c r="C5374" s="2" t="s">
        <v>1</v>
      </c>
      <c r="D5374" s="2" t="s">
        <v>1021</v>
      </c>
      <c r="E5374" s="2" t="s">
        <v>74</v>
      </c>
      <c r="F5374" s="2" t="s">
        <v>2823</v>
      </c>
      <c r="G5374" s="5">
        <v>-3</v>
      </c>
      <c r="H5374" s="5">
        <v>33.99</v>
      </c>
      <c r="I5374" s="5">
        <v>-101.97</v>
      </c>
      <c r="J5374" s="5">
        <v>-36388.33</v>
      </c>
      <c r="K5374" s="5" t="str" cm="1">
        <f t="array" ref="K5374">_xlfn.LET(_xlpm.d,UPPER(TRIM(CLEAN(SUBSTITUTE(F5374,CHAR(160),"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75" spans="2:11" x14ac:dyDescent="0.25">
      <c r="B5375" s="21">
        <v>45825</v>
      </c>
      <c r="C5375" s="2" t="s">
        <v>1</v>
      </c>
      <c r="D5375" s="2" t="s">
        <v>1737</v>
      </c>
      <c r="E5375" s="2" t="s">
        <v>446</v>
      </c>
      <c r="F5375" s="2" t="s">
        <v>2823</v>
      </c>
      <c r="G5375" s="5">
        <v>-3</v>
      </c>
      <c r="H5375" s="5">
        <v>33.99</v>
      </c>
      <c r="I5375" s="5">
        <v>-101.97</v>
      </c>
      <c r="J5375" s="5">
        <v>-36490.300000000003</v>
      </c>
      <c r="K5375" s="5" t="str" cm="1">
        <f t="array" ref="K5375">_xlfn.LET(_xlpm.d,UPPER(TRIM(CLEAN(SUBSTITUTE(F5375,CHAR(160),"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76" spans="2:11" x14ac:dyDescent="0.25">
      <c r="B5376" s="21">
        <v>45826</v>
      </c>
      <c r="C5376" s="2" t="s">
        <v>1</v>
      </c>
      <c r="D5376" s="2" t="s">
        <v>179</v>
      </c>
      <c r="E5376" s="2" t="s">
        <v>153</v>
      </c>
      <c r="F5376" s="2" t="s">
        <v>2823</v>
      </c>
      <c r="G5376" s="5">
        <v>-4</v>
      </c>
      <c r="H5376" s="5">
        <v>33.99</v>
      </c>
      <c r="I5376" s="5">
        <v>-135.96</v>
      </c>
      <c r="J5376" s="5">
        <v>-36626.26</v>
      </c>
      <c r="K5376" s="5" t="str" cm="1">
        <f t="array" ref="K5376">_xlfn.LET(_xlpm.d,UPPER(TRIM(CLEAN(SUBSTITUTE(F5376,CHAR(160),"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77" spans="2:11" x14ac:dyDescent="0.25">
      <c r="B5377" s="21">
        <v>45826</v>
      </c>
      <c r="C5377" s="2" t="s">
        <v>1</v>
      </c>
      <c r="D5377" s="2" t="s">
        <v>677</v>
      </c>
      <c r="E5377" s="2" t="s">
        <v>92</v>
      </c>
      <c r="F5377" s="2" t="s">
        <v>2823</v>
      </c>
      <c r="G5377" s="5">
        <v>-5</v>
      </c>
      <c r="H5377" s="5">
        <v>33.99</v>
      </c>
      <c r="I5377" s="5">
        <v>-169.95</v>
      </c>
      <c r="J5377" s="5">
        <v>-36796.21</v>
      </c>
      <c r="K5377" s="5" t="str" cm="1">
        <f t="array" ref="K5377">_xlfn.LET(_xlpm.d,UPPER(TRIM(CLEAN(SUBSTITUTE(F5377,CHAR(160),"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78" spans="2:11" x14ac:dyDescent="0.25">
      <c r="B5378" s="21">
        <v>45826</v>
      </c>
      <c r="C5378" s="2" t="s">
        <v>1</v>
      </c>
      <c r="D5378" s="2" t="s">
        <v>624</v>
      </c>
      <c r="E5378" s="2" t="s">
        <v>32</v>
      </c>
      <c r="F5378" s="2" t="s">
        <v>2823</v>
      </c>
      <c r="G5378" s="5">
        <v>-6</v>
      </c>
      <c r="H5378" s="5">
        <v>33.99</v>
      </c>
      <c r="I5378" s="5">
        <v>-203.94</v>
      </c>
      <c r="J5378" s="5">
        <v>-37000.15</v>
      </c>
      <c r="K5378" s="5" t="str" cm="1">
        <f t="array" ref="K5378">_xlfn.LET(_xlpm.d,UPPER(TRIM(CLEAN(SUBSTITUTE(F5378,CHAR(160),"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79" spans="2:11" x14ac:dyDescent="0.25">
      <c r="B5379" s="21">
        <v>45826</v>
      </c>
      <c r="C5379" s="2" t="s">
        <v>1</v>
      </c>
      <c r="D5379" s="2" t="s">
        <v>180</v>
      </c>
      <c r="E5379" s="2" t="s">
        <v>24</v>
      </c>
      <c r="F5379" s="2" t="s">
        <v>2823</v>
      </c>
      <c r="G5379" s="5">
        <v>-8</v>
      </c>
      <c r="H5379" s="5">
        <v>33.99</v>
      </c>
      <c r="I5379" s="5">
        <v>-271.92</v>
      </c>
      <c r="J5379" s="5">
        <v>-37272.07</v>
      </c>
      <c r="K5379" s="5" t="str" cm="1">
        <f t="array" ref="K5379">_xlfn.LET(_xlpm.d,UPPER(TRIM(CLEAN(SUBSTITUTE(F5379,CHAR(160),"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80" spans="2:11" x14ac:dyDescent="0.25">
      <c r="B5380" s="21">
        <v>45826</v>
      </c>
      <c r="C5380" s="2" t="s">
        <v>1</v>
      </c>
      <c r="D5380" s="2" t="s">
        <v>1741</v>
      </c>
      <c r="E5380" s="2" t="s">
        <v>3</v>
      </c>
      <c r="F5380" s="2" t="s">
        <v>2820</v>
      </c>
      <c r="G5380" s="5">
        <v>-2</v>
      </c>
      <c r="H5380" s="5">
        <v>32.65</v>
      </c>
      <c r="I5380" s="5">
        <v>-65.3</v>
      </c>
      <c r="J5380" s="5">
        <v>-37337.370000000003</v>
      </c>
      <c r="K5380" s="5" t="str" cm="1">
        <f t="array" ref="K5380">_xlfn.LET(_xlpm.d,UPPER(TRIM(CLEAN(SUBSTITUTE(F5380,CHAR(160),"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81" spans="2:11" x14ac:dyDescent="0.25">
      <c r="B5381" s="21">
        <v>45826</v>
      </c>
      <c r="C5381" s="2" t="s">
        <v>1</v>
      </c>
      <c r="D5381" s="2" t="s">
        <v>1024</v>
      </c>
      <c r="E5381" s="2" t="s">
        <v>1025</v>
      </c>
      <c r="F5381" s="2" t="s">
        <v>2820</v>
      </c>
      <c r="G5381" s="5">
        <v>-24</v>
      </c>
      <c r="H5381" s="5">
        <v>33.99</v>
      </c>
      <c r="I5381" s="5">
        <v>-815.76</v>
      </c>
      <c r="J5381" s="5">
        <v>-38153.130000000005</v>
      </c>
      <c r="K5381" s="5" t="str" cm="1">
        <f t="array" ref="K5381">_xlfn.LET(_xlpm.d,UPPER(TRIM(CLEAN(SUBSTITUTE(F5381,CHAR(160),"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82" spans="2:11" x14ac:dyDescent="0.25">
      <c r="B5382" s="21">
        <v>45827</v>
      </c>
      <c r="C5382" s="2" t="s">
        <v>1</v>
      </c>
      <c r="D5382" s="2" t="s">
        <v>1026</v>
      </c>
      <c r="E5382" s="2" t="s">
        <v>844</v>
      </c>
      <c r="F5382" s="2" t="s">
        <v>2820</v>
      </c>
      <c r="G5382" s="5">
        <v>-8</v>
      </c>
      <c r="H5382" s="5">
        <v>33.99</v>
      </c>
      <c r="I5382" s="5">
        <v>-271.92</v>
      </c>
      <c r="J5382" s="5">
        <v>-38425.050000000003</v>
      </c>
      <c r="K5382" s="5" t="str" cm="1">
        <f t="array" ref="K5382">_xlfn.LET(_xlpm.d,UPPER(TRIM(CLEAN(SUBSTITUTE(F5382,CHAR(160),"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83" spans="2:11" x14ac:dyDescent="0.25">
      <c r="B5383" s="21">
        <v>45827</v>
      </c>
      <c r="C5383" s="2" t="s">
        <v>1</v>
      </c>
      <c r="D5383" s="2" t="s">
        <v>1744</v>
      </c>
      <c r="E5383" s="2" t="s">
        <v>5</v>
      </c>
      <c r="F5383" s="2" t="s">
        <v>2853</v>
      </c>
      <c r="G5383" s="5">
        <v>-1</v>
      </c>
      <c r="H5383" s="5">
        <v>32.200000000000003</v>
      </c>
      <c r="I5383" s="5">
        <v>-32.200000000000003</v>
      </c>
      <c r="J5383" s="5">
        <v>-38457.25</v>
      </c>
      <c r="K5383" s="5" t="str" cm="1">
        <f t="array" ref="K5383">_xlfn.LET(_xlpm.d,UPPER(TRIM(CLEAN(SUBSTITUTE(F5383,CHAR(160),"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84" spans="2:11" x14ac:dyDescent="0.25">
      <c r="B5384" s="21">
        <v>45827</v>
      </c>
      <c r="C5384" s="2" t="s">
        <v>1</v>
      </c>
      <c r="D5384" s="2" t="s">
        <v>2854</v>
      </c>
      <c r="E5384" s="2" t="s">
        <v>19</v>
      </c>
      <c r="F5384" s="2" t="s">
        <v>2823</v>
      </c>
      <c r="G5384" s="5">
        <v>-10</v>
      </c>
      <c r="H5384" s="5">
        <v>33.99</v>
      </c>
      <c r="I5384" s="5">
        <v>-339.9</v>
      </c>
      <c r="J5384" s="5">
        <v>-38797.15</v>
      </c>
      <c r="K5384" s="5" t="str" cm="1">
        <f t="array" ref="K5384">_xlfn.LET(_xlpm.d,UPPER(TRIM(CLEAN(SUBSTITUTE(F5384,CHAR(160),"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85" spans="2:11" x14ac:dyDescent="0.25">
      <c r="B5385" s="21">
        <v>45828</v>
      </c>
      <c r="C5385" s="2" t="s">
        <v>1</v>
      </c>
      <c r="D5385" s="2" t="s">
        <v>1746</v>
      </c>
      <c r="E5385" s="2" t="s">
        <v>62</v>
      </c>
      <c r="F5385" s="2" t="s">
        <v>2823</v>
      </c>
      <c r="G5385" s="5">
        <v>-14</v>
      </c>
      <c r="H5385" s="5">
        <v>33.99</v>
      </c>
      <c r="I5385" s="5">
        <v>-475.86</v>
      </c>
      <c r="J5385" s="5">
        <v>-39273.01</v>
      </c>
      <c r="K5385" s="5" t="str" cm="1">
        <f t="array" ref="K5385">_xlfn.LET(_xlpm.d,UPPER(TRIM(CLEAN(SUBSTITUTE(F5385,CHAR(160),"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86" spans="2:11" x14ac:dyDescent="0.25">
      <c r="B5386" s="21">
        <v>45831</v>
      </c>
      <c r="C5386" s="2" t="s">
        <v>1</v>
      </c>
      <c r="D5386" s="2" t="s">
        <v>678</v>
      </c>
      <c r="E5386" s="2" t="s">
        <v>68</v>
      </c>
      <c r="F5386" s="2" t="s">
        <v>2823</v>
      </c>
      <c r="G5386" s="5">
        <v>-3</v>
      </c>
      <c r="H5386" s="5">
        <v>33.99</v>
      </c>
      <c r="I5386" s="5">
        <v>-101.97</v>
      </c>
      <c r="J5386" s="5">
        <v>-39374.980000000003</v>
      </c>
      <c r="K5386" s="5" t="str" cm="1">
        <f t="array" ref="K5386">_xlfn.LET(_xlpm.d,UPPER(TRIM(CLEAN(SUBSTITUTE(F5386,CHAR(160),"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87" spans="2:11" x14ac:dyDescent="0.25">
      <c r="B5387" s="21">
        <v>45832</v>
      </c>
      <c r="C5387" s="2" t="s">
        <v>1</v>
      </c>
      <c r="D5387" s="2" t="s">
        <v>1029</v>
      </c>
      <c r="E5387" s="2" t="s">
        <v>60</v>
      </c>
      <c r="F5387" s="2" t="s">
        <v>2823</v>
      </c>
      <c r="G5387" s="5">
        <v>-8</v>
      </c>
      <c r="H5387" s="5">
        <v>33.99</v>
      </c>
      <c r="I5387" s="5">
        <v>-271.92</v>
      </c>
      <c r="J5387" s="5">
        <v>-39646.9</v>
      </c>
      <c r="K5387" s="5" t="str" cm="1">
        <f t="array" ref="K5387">_xlfn.LET(_xlpm.d,UPPER(TRIM(CLEAN(SUBSTITUTE(F5387,CHAR(160),"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88" spans="2:11" x14ac:dyDescent="0.25">
      <c r="B5388" s="21">
        <v>45832</v>
      </c>
      <c r="C5388" s="2" t="s">
        <v>1</v>
      </c>
      <c r="D5388" s="2" t="s">
        <v>2855</v>
      </c>
      <c r="E5388" s="2" t="s">
        <v>9</v>
      </c>
      <c r="F5388" s="2" t="s">
        <v>2823</v>
      </c>
      <c r="G5388" s="5">
        <v>-10</v>
      </c>
      <c r="H5388" s="5">
        <v>33.99</v>
      </c>
      <c r="I5388" s="5">
        <v>-339.9</v>
      </c>
      <c r="J5388" s="5">
        <v>-39986.800000000003</v>
      </c>
      <c r="K5388" s="5" t="str" cm="1">
        <f t="array" ref="K5388">_xlfn.LET(_xlpm.d,UPPER(TRIM(CLEAN(SUBSTITUTE(F5388,CHAR(160),"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89" spans="2:11" x14ac:dyDescent="0.25">
      <c r="B5389" s="21">
        <v>45832</v>
      </c>
      <c r="C5389" s="2" t="s">
        <v>1</v>
      </c>
      <c r="D5389" s="2" t="s">
        <v>2856</v>
      </c>
      <c r="E5389" s="2" t="s">
        <v>27</v>
      </c>
      <c r="F5389" s="2" t="s">
        <v>2823</v>
      </c>
      <c r="G5389" s="5">
        <v>-9</v>
      </c>
      <c r="H5389" s="5">
        <v>33.99</v>
      </c>
      <c r="I5389" s="5">
        <v>-305.91000000000003</v>
      </c>
      <c r="J5389" s="5">
        <v>-40292.710000000006</v>
      </c>
      <c r="K5389" s="5" t="str" cm="1">
        <f t="array" ref="K5389">_xlfn.LET(_xlpm.d,UPPER(TRIM(CLEAN(SUBSTITUTE(F5389,CHAR(160),"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90" spans="2:11" x14ac:dyDescent="0.25">
      <c r="B5390" s="21">
        <v>45833</v>
      </c>
      <c r="C5390" s="2" t="s">
        <v>1</v>
      </c>
      <c r="D5390" s="2" t="s">
        <v>1750</v>
      </c>
      <c r="E5390" s="2" t="s">
        <v>163</v>
      </c>
      <c r="F5390" s="2" t="s">
        <v>2823</v>
      </c>
      <c r="G5390" s="5">
        <v>-8</v>
      </c>
      <c r="H5390" s="5">
        <v>33.99</v>
      </c>
      <c r="I5390" s="5">
        <v>-271.92</v>
      </c>
      <c r="J5390" s="5">
        <v>-40564.630000000005</v>
      </c>
      <c r="K5390" s="5" t="str" cm="1">
        <f t="array" ref="K5390">_xlfn.LET(_xlpm.d,UPPER(TRIM(CLEAN(SUBSTITUTE(F5390,CHAR(160),"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91" spans="2:11" x14ac:dyDescent="0.25">
      <c r="B5391" s="21">
        <v>45835</v>
      </c>
      <c r="C5391" s="2" t="s">
        <v>1</v>
      </c>
      <c r="D5391" s="2" t="s">
        <v>1752</v>
      </c>
      <c r="E5391" s="2" t="s">
        <v>76</v>
      </c>
      <c r="F5391" s="2" t="s">
        <v>2857</v>
      </c>
      <c r="G5391" s="5">
        <v>-12</v>
      </c>
      <c r="H5391" s="5">
        <v>33.99</v>
      </c>
      <c r="I5391" s="5">
        <v>-407.88</v>
      </c>
      <c r="J5391" s="5">
        <v>-40972.51</v>
      </c>
      <c r="K5391" s="5" t="str" cm="1">
        <f t="array" ref="K5391">_xlfn.LET(_xlpm.d,UPPER(TRIM(CLEAN(SUBSTITUTE(F5391,CHAR(160),"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92" spans="2:11" x14ac:dyDescent="0.25">
      <c r="B5392" s="21">
        <v>45835</v>
      </c>
      <c r="C5392" s="2" t="s">
        <v>1</v>
      </c>
      <c r="D5392" s="2" t="s">
        <v>1033</v>
      </c>
      <c r="E5392" s="2" t="s">
        <v>143</v>
      </c>
      <c r="F5392" s="2" t="s">
        <v>2820</v>
      </c>
      <c r="G5392" s="5">
        <v>-1</v>
      </c>
      <c r="H5392" s="5">
        <v>27.65</v>
      </c>
      <c r="I5392" s="5">
        <v>-27.65</v>
      </c>
      <c r="J5392" s="5">
        <v>-41000.160000000003</v>
      </c>
      <c r="K5392" s="5" t="str" cm="1">
        <f t="array" ref="K5392">_xlfn.LET(_xlpm.d,UPPER(TRIM(CLEAN(SUBSTITUTE(F5392,CHAR(160),"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93" spans="2:11" x14ac:dyDescent="0.25">
      <c r="B5393" s="21">
        <v>45835</v>
      </c>
      <c r="C5393" s="2" t="s">
        <v>1</v>
      </c>
      <c r="D5393" s="2" t="s">
        <v>679</v>
      </c>
      <c r="E5393" s="2" t="s">
        <v>82</v>
      </c>
      <c r="F5393" s="2" t="s">
        <v>2858</v>
      </c>
      <c r="G5393" s="5">
        <v>-9</v>
      </c>
      <c r="H5393" s="5">
        <v>33.99</v>
      </c>
      <c r="I5393" s="5">
        <v>-305.91000000000003</v>
      </c>
      <c r="J5393" s="5">
        <v>-41306.070000000007</v>
      </c>
      <c r="K5393" s="5" t="str" cm="1">
        <f t="array" ref="K5393">_xlfn.LET(_xlpm.d,UPPER(TRIM(CLEAN(SUBSTITUTE(F5393,CHAR(160),"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94" spans="2:11" x14ac:dyDescent="0.25">
      <c r="B5394" s="21">
        <v>45838</v>
      </c>
      <c r="C5394" s="2" t="s">
        <v>1</v>
      </c>
      <c r="D5394" s="2" t="s">
        <v>422</v>
      </c>
      <c r="E5394" s="2" t="s">
        <v>68</v>
      </c>
      <c r="F5394" s="2" t="s">
        <v>2858</v>
      </c>
      <c r="G5394" s="5">
        <v>-6</v>
      </c>
      <c r="H5394" s="5">
        <v>33.99</v>
      </c>
      <c r="I5394" s="5">
        <v>-203.94</v>
      </c>
      <c r="J5394" s="5">
        <v>-41510.010000000009</v>
      </c>
      <c r="K5394" s="5" t="str" cm="1">
        <f t="array" ref="K5394">_xlfn.LET(_xlpm.d,UPPER(TRIM(CLEAN(SUBSTITUTE(F5394,CHAR(160),"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95" spans="2:11" x14ac:dyDescent="0.25">
      <c r="B5395" s="21">
        <v>45839</v>
      </c>
      <c r="C5395" s="2" t="s">
        <v>1</v>
      </c>
      <c r="D5395" s="2" t="s">
        <v>186</v>
      </c>
      <c r="E5395" s="2" t="s">
        <v>159</v>
      </c>
      <c r="F5395" s="2" t="s">
        <v>2858</v>
      </c>
      <c r="G5395" s="5">
        <v>-3</v>
      </c>
      <c r="H5395" s="5">
        <v>33.99</v>
      </c>
      <c r="I5395" s="5">
        <v>-101.97</v>
      </c>
      <c r="J5395" s="5">
        <v>-41611.98000000001</v>
      </c>
      <c r="K5395" s="5" t="str" cm="1">
        <f t="array" ref="K5395">_xlfn.LET(_xlpm.d,UPPER(TRIM(CLEAN(SUBSTITUTE(F5395,CHAR(160),"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96" spans="2:11" x14ac:dyDescent="0.25">
      <c r="B5396" s="21">
        <v>45841</v>
      </c>
      <c r="C5396" s="2" t="s">
        <v>1</v>
      </c>
      <c r="D5396" s="2" t="s">
        <v>1759</v>
      </c>
      <c r="E5396" s="2" t="s">
        <v>68</v>
      </c>
      <c r="F5396" s="2" t="s">
        <v>2857</v>
      </c>
      <c r="G5396" s="5">
        <v>-3</v>
      </c>
      <c r="H5396" s="5">
        <v>33.99</v>
      </c>
      <c r="I5396" s="5">
        <v>-101.97</v>
      </c>
      <c r="J5396" s="5">
        <v>-41713.950000000012</v>
      </c>
      <c r="K5396" s="5" t="str" cm="1">
        <f t="array" ref="K5396">_xlfn.LET(_xlpm.d,UPPER(TRIM(CLEAN(SUBSTITUTE(F5396,CHAR(160),"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97" spans="2:11" x14ac:dyDescent="0.25">
      <c r="B5397" s="21">
        <v>45841</v>
      </c>
      <c r="C5397" s="2" t="s">
        <v>1</v>
      </c>
      <c r="D5397" s="2" t="s">
        <v>1760</v>
      </c>
      <c r="E5397" s="2" t="s">
        <v>74</v>
      </c>
      <c r="F5397" s="2" t="s">
        <v>2858</v>
      </c>
      <c r="G5397" s="5">
        <v>-10</v>
      </c>
      <c r="H5397" s="5">
        <v>33.99</v>
      </c>
      <c r="I5397" s="5">
        <v>-339.9</v>
      </c>
      <c r="J5397" s="5">
        <v>-42053.850000000013</v>
      </c>
      <c r="K5397" s="5" t="str" cm="1">
        <f t="array" ref="K5397">_xlfn.LET(_xlpm.d,UPPER(TRIM(CLEAN(SUBSTITUTE(F5397,CHAR(160),"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98" spans="2:11" x14ac:dyDescent="0.25">
      <c r="B5398" s="21">
        <v>45841</v>
      </c>
      <c r="C5398" s="2" t="s">
        <v>1</v>
      </c>
      <c r="D5398" s="2" t="s">
        <v>189</v>
      </c>
      <c r="E5398" s="2" t="s">
        <v>24</v>
      </c>
      <c r="F5398" s="2" t="s">
        <v>2858</v>
      </c>
      <c r="G5398" s="5">
        <v>-15</v>
      </c>
      <c r="H5398" s="5">
        <v>33.99</v>
      </c>
      <c r="I5398" s="5">
        <v>-509.85</v>
      </c>
      <c r="J5398" s="5">
        <v>-42563.700000000012</v>
      </c>
      <c r="K5398" s="5" t="str" cm="1">
        <f t="array" ref="K5398">_xlfn.LET(_xlpm.d,UPPER(TRIM(CLEAN(SUBSTITUTE(F5398,CHAR(160),"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399" spans="2:11" x14ac:dyDescent="0.25">
      <c r="B5399" s="21">
        <v>45846</v>
      </c>
      <c r="C5399" s="2" t="s">
        <v>1</v>
      </c>
      <c r="D5399" s="2" t="s">
        <v>1766</v>
      </c>
      <c r="E5399" s="2" t="s">
        <v>14</v>
      </c>
      <c r="F5399" s="2" t="s">
        <v>2823</v>
      </c>
      <c r="G5399" s="5">
        <v>-11</v>
      </c>
      <c r="H5399" s="5">
        <v>33.99</v>
      </c>
      <c r="I5399" s="5">
        <v>-373.89</v>
      </c>
      <c r="J5399" s="5">
        <v>-42937.590000000011</v>
      </c>
      <c r="K5399" s="5" t="str" cm="1">
        <f t="array" ref="K5399">_xlfn.LET(_xlpm.d,UPPER(TRIM(CLEAN(SUBSTITUTE(F5399,CHAR(160),"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00" spans="2:11" x14ac:dyDescent="0.25">
      <c r="B5400" s="21">
        <v>45846</v>
      </c>
      <c r="C5400" s="2" t="s">
        <v>1</v>
      </c>
      <c r="D5400" s="2" t="s">
        <v>190</v>
      </c>
      <c r="E5400" s="2" t="s">
        <v>29</v>
      </c>
      <c r="F5400" s="2" t="s">
        <v>2823</v>
      </c>
      <c r="G5400" s="5">
        <v>-7</v>
      </c>
      <c r="H5400" s="5">
        <v>33.99</v>
      </c>
      <c r="I5400" s="5">
        <v>-237.93</v>
      </c>
      <c r="J5400" s="5">
        <v>-43175.520000000011</v>
      </c>
      <c r="K5400" s="5" t="str" cm="1">
        <f t="array" ref="K5400">_xlfn.LET(_xlpm.d,UPPER(TRIM(CLEAN(SUBSTITUTE(F5400,CHAR(160),"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01" spans="2:11" x14ac:dyDescent="0.25">
      <c r="B5401" s="21">
        <v>45847</v>
      </c>
      <c r="C5401" s="2" t="s">
        <v>1</v>
      </c>
      <c r="D5401" s="2" t="s">
        <v>1040</v>
      </c>
      <c r="E5401" s="2" t="s">
        <v>807</v>
      </c>
      <c r="F5401" s="2" t="s">
        <v>2820</v>
      </c>
      <c r="G5401" s="5">
        <v>-2</v>
      </c>
      <c r="H5401" s="5">
        <v>33.99</v>
      </c>
      <c r="I5401" s="5">
        <v>-67.98</v>
      </c>
      <c r="J5401" s="5">
        <v>-43243.500000000015</v>
      </c>
      <c r="K5401" s="5" t="str" cm="1">
        <f t="array" ref="K5401">_xlfn.LET(_xlpm.d,UPPER(TRIM(CLEAN(SUBSTITUTE(F5401,CHAR(160),"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02" spans="2:11" x14ac:dyDescent="0.25">
      <c r="B5402" s="21">
        <v>45847</v>
      </c>
      <c r="C5402" s="2" t="s">
        <v>1</v>
      </c>
      <c r="D5402" s="2" t="s">
        <v>1041</v>
      </c>
      <c r="E5402" s="2" t="s">
        <v>289</v>
      </c>
      <c r="F5402" s="2" t="s">
        <v>2820</v>
      </c>
      <c r="G5402" s="5">
        <v>-25</v>
      </c>
      <c r="H5402" s="5">
        <v>32.200000000000003</v>
      </c>
      <c r="I5402" s="5">
        <v>-805</v>
      </c>
      <c r="J5402" s="5">
        <v>-44048.500000000015</v>
      </c>
      <c r="K5402" s="5" t="str" cm="1">
        <f t="array" ref="K5402">_xlfn.LET(_xlpm.d,UPPER(TRIM(CLEAN(SUBSTITUTE(F5402,CHAR(160),"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03" spans="2:11" x14ac:dyDescent="0.25">
      <c r="B5403" s="21">
        <v>45849</v>
      </c>
      <c r="C5403" s="2" t="s">
        <v>1</v>
      </c>
      <c r="D5403" s="2" t="s">
        <v>698</v>
      </c>
      <c r="E5403" s="2" t="s">
        <v>82</v>
      </c>
      <c r="F5403" s="2" t="s">
        <v>2823</v>
      </c>
      <c r="G5403" s="5">
        <v>-7</v>
      </c>
      <c r="H5403" s="5">
        <v>33.99</v>
      </c>
      <c r="I5403" s="5">
        <v>-237.93</v>
      </c>
      <c r="J5403" s="5">
        <v>-44286.430000000015</v>
      </c>
      <c r="K5403" s="5" t="str" cm="1">
        <f t="array" ref="K5403">_xlfn.LET(_xlpm.d,UPPER(TRIM(CLEAN(SUBSTITUTE(F5403,CHAR(160),"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04" spans="2:11" x14ac:dyDescent="0.25">
      <c r="B5404" s="21">
        <v>45849</v>
      </c>
      <c r="C5404" s="2" t="s">
        <v>1</v>
      </c>
      <c r="D5404" s="2" t="s">
        <v>2603</v>
      </c>
      <c r="E5404" s="2" t="s">
        <v>9</v>
      </c>
      <c r="F5404" s="2" t="s">
        <v>2823</v>
      </c>
      <c r="G5404" s="5">
        <v>-10</v>
      </c>
      <c r="H5404" s="5">
        <v>33.99</v>
      </c>
      <c r="I5404" s="5">
        <v>-339.9</v>
      </c>
      <c r="J5404" s="5">
        <v>-44626.330000000016</v>
      </c>
      <c r="K5404" s="5" t="str" cm="1">
        <f t="array" ref="K5404">_xlfn.LET(_xlpm.d,UPPER(TRIM(CLEAN(SUBSTITUTE(F5404,CHAR(160),"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05" spans="2:11" x14ac:dyDescent="0.25">
      <c r="B5405" s="21">
        <v>45853</v>
      </c>
      <c r="C5405" s="2" t="s">
        <v>1</v>
      </c>
      <c r="D5405" s="2" t="s">
        <v>193</v>
      </c>
      <c r="E5405" s="2" t="s">
        <v>49</v>
      </c>
      <c r="F5405" s="2" t="s">
        <v>2823</v>
      </c>
      <c r="G5405" s="5">
        <v>-9</v>
      </c>
      <c r="H5405" s="5">
        <v>33.99</v>
      </c>
      <c r="I5405" s="5">
        <v>-305.91000000000003</v>
      </c>
      <c r="J5405" s="5">
        <v>-44932.24000000002</v>
      </c>
      <c r="K5405" s="5" t="str" cm="1">
        <f t="array" ref="K5405">_xlfn.LET(_xlpm.d,UPPER(TRIM(CLEAN(SUBSTITUTE(F5405,CHAR(160),"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06" spans="2:11" x14ac:dyDescent="0.25">
      <c r="B5406" s="21">
        <v>45853</v>
      </c>
      <c r="C5406" s="2" t="s">
        <v>1</v>
      </c>
      <c r="D5406" s="2" t="s">
        <v>1043</v>
      </c>
      <c r="E5406" s="2" t="s">
        <v>852</v>
      </c>
      <c r="F5406" s="2" t="s">
        <v>2798</v>
      </c>
      <c r="G5406" s="5">
        <v>-1</v>
      </c>
      <c r="H5406" s="5">
        <v>32.200000000000003</v>
      </c>
      <c r="I5406" s="5">
        <v>-32.200000000000003</v>
      </c>
      <c r="J5406" s="5">
        <v>-44964.440000000017</v>
      </c>
      <c r="K5406" s="5" t="str" cm="1">
        <f t="array" ref="K5406">_xlfn.LET(_xlpm.d,UPPER(TRIM(CLEAN(SUBSTITUTE(F5406,CHAR(160),"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07" spans="2:11" x14ac:dyDescent="0.25">
      <c r="B5407" s="21">
        <v>45855</v>
      </c>
      <c r="C5407" s="2" t="s">
        <v>1</v>
      </c>
      <c r="D5407" s="2" t="s">
        <v>432</v>
      </c>
      <c r="E5407" s="2" t="s">
        <v>433</v>
      </c>
      <c r="F5407" s="2" t="s">
        <v>2823</v>
      </c>
      <c r="G5407" s="5">
        <v>-10</v>
      </c>
      <c r="H5407" s="5">
        <v>33.99</v>
      </c>
      <c r="I5407" s="5">
        <v>-339.9</v>
      </c>
      <c r="J5407" s="5">
        <v>-45304.340000000018</v>
      </c>
      <c r="K5407" s="5" t="str" cm="1">
        <f t="array" ref="K5407">_xlfn.LET(_xlpm.d,UPPER(TRIM(CLEAN(SUBSTITUTE(F5407,CHAR(160),"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08" spans="2:11" x14ac:dyDescent="0.25">
      <c r="B5408" s="21">
        <v>45856</v>
      </c>
      <c r="C5408" s="2" t="s">
        <v>1</v>
      </c>
      <c r="D5408" s="2" t="s">
        <v>1047</v>
      </c>
      <c r="E5408" s="2" t="s">
        <v>3</v>
      </c>
      <c r="F5408" s="2" t="s">
        <v>2820</v>
      </c>
      <c r="G5408" s="5">
        <v>-37</v>
      </c>
      <c r="H5408" s="5">
        <v>30.5</v>
      </c>
      <c r="I5408" s="5">
        <v>-1128.5</v>
      </c>
      <c r="J5408" s="5">
        <v>-46432.840000000018</v>
      </c>
      <c r="K5408" s="5" t="str" cm="1">
        <f t="array" ref="K5408">_xlfn.LET(_xlpm.d,UPPER(TRIM(CLEAN(SUBSTITUTE(F5408,CHAR(160),"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09" spans="2:11" x14ac:dyDescent="0.25">
      <c r="B5409" s="21">
        <v>45856</v>
      </c>
      <c r="C5409" s="2" t="s">
        <v>1</v>
      </c>
      <c r="D5409" s="2" t="s">
        <v>1048</v>
      </c>
      <c r="E5409" s="2" t="s">
        <v>3</v>
      </c>
      <c r="F5409" s="2" t="s">
        <v>2820</v>
      </c>
      <c r="G5409" s="5">
        <v>-15</v>
      </c>
      <c r="H5409" s="5">
        <v>30.5</v>
      </c>
      <c r="I5409" s="5">
        <v>-457.5</v>
      </c>
      <c r="J5409" s="5">
        <v>-46890.340000000018</v>
      </c>
      <c r="K5409" s="5" t="str" cm="1">
        <f t="array" ref="K5409">_xlfn.LET(_xlpm.d,UPPER(TRIM(CLEAN(SUBSTITUTE(F5409,CHAR(160),"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10" spans="2:11" x14ac:dyDescent="0.25">
      <c r="B5410" s="21">
        <v>45856</v>
      </c>
      <c r="C5410" s="2" t="s">
        <v>1</v>
      </c>
      <c r="D5410" s="2" t="s">
        <v>305</v>
      </c>
      <c r="E5410" s="2" t="s">
        <v>143</v>
      </c>
      <c r="F5410" s="2" t="s">
        <v>2820</v>
      </c>
      <c r="G5410" s="5">
        <v>-4</v>
      </c>
      <c r="H5410" s="5">
        <v>27.65</v>
      </c>
      <c r="I5410" s="5">
        <v>-110.6</v>
      </c>
      <c r="J5410" s="5">
        <v>-47000.940000000017</v>
      </c>
      <c r="K5410" s="5" t="str" cm="1">
        <f t="array" ref="K5410">_xlfn.LET(_xlpm.d,UPPER(TRIM(CLEAN(SUBSTITUTE(F5410,CHAR(160),"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11" spans="2:11" x14ac:dyDescent="0.25">
      <c r="B5411" s="21">
        <v>45860</v>
      </c>
      <c r="C5411" s="2" t="s">
        <v>1</v>
      </c>
      <c r="D5411" s="2" t="s">
        <v>1050</v>
      </c>
      <c r="E5411" s="2" t="s">
        <v>807</v>
      </c>
      <c r="F5411" s="2" t="s">
        <v>2820</v>
      </c>
      <c r="G5411" s="5">
        <v>-1</v>
      </c>
      <c r="H5411" s="5">
        <v>33.99</v>
      </c>
      <c r="I5411" s="5">
        <v>-33.99</v>
      </c>
      <c r="J5411" s="5">
        <v>-47034.930000000015</v>
      </c>
      <c r="K5411" s="5" t="str" cm="1">
        <f t="array" ref="K5411">_xlfn.LET(_xlpm.d,UPPER(TRIM(CLEAN(SUBSTITUTE(F5411,CHAR(160),"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12" spans="2:11" x14ac:dyDescent="0.25">
      <c r="B5412" s="21">
        <v>45860</v>
      </c>
      <c r="C5412" s="2" t="s">
        <v>1</v>
      </c>
      <c r="D5412" s="2" t="s">
        <v>197</v>
      </c>
      <c r="E5412" s="2" t="s">
        <v>29</v>
      </c>
      <c r="F5412" s="2" t="s">
        <v>2823</v>
      </c>
      <c r="G5412" s="5">
        <v>-4</v>
      </c>
      <c r="H5412" s="5">
        <v>33.99</v>
      </c>
      <c r="I5412" s="5">
        <v>-135.96</v>
      </c>
      <c r="J5412" s="5">
        <v>-47170.890000000014</v>
      </c>
      <c r="K5412" s="5" t="str" cm="1">
        <f t="array" ref="K5412">_xlfn.LET(_xlpm.d,UPPER(TRIM(CLEAN(SUBSTITUTE(F5412,CHAR(160),"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13" spans="2:11" x14ac:dyDescent="0.25">
      <c r="B5413" s="21">
        <v>45860</v>
      </c>
      <c r="C5413" s="2" t="s">
        <v>1</v>
      </c>
      <c r="D5413" s="2" t="s">
        <v>1782</v>
      </c>
      <c r="E5413" s="2" t="s">
        <v>60</v>
      </c>
      <c r="F5413" s="2" t="s">
        <v>2823</v>
      </c>
      <c r="G5413" s="5">
        <v>-5</v>
      </c>
      <c r="H5413" s="5">
        <v>33.99</v>
      </c>
      <c r="I5413" s="5">
        <v>-169.95</v>
      </c>
      <c r="J5413" s="5">
        <v>-47340.840000000011</v>
      </c>
      <c r="K5413" s="5" t="str" cm="1">
        <f t="array" ref="K5413">_xlfn.LET(_xlpm.d,UPPER(TRIM(CLEAN(SUBSTITUTE(F5413,CHAR(160),"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14" spans="2:11" x14ac:dyDescent="0.25">
      <c r="B5414" s="21">
        <v>45861</v>
      </c>
      <c r="C5414" s="2" t="s">
        <v>1</v>
      </c>
      <c r="D5414" s="2" t="s">
        <v>1784</v>
      </c>
      <c r="E5414" s="2" t="s">
        <v>844</v>
      </c>
      <c r="F5414" s="2" t="s">
        <v>2820</v>
      </c>
      <c r="G5414" s="5">
        <v>-10</v>
      </c>
      <c r="H5414" s="5">
        <v>33.99</v>
      </c>
      <c r="I5414" s="5">
        <v>-339.9</v>
      </c>
      <c r="J5414" s="5">
        <v>-47680.740000000013</v>
      </c>
      <c r="K5414" s="5" t="str" cm="1">
        <f t="array" ref="K5414">_xlfn.LET(_xlpm.d,UPPER(TRIM(CLEAN(SUBSTITUTE(F5414,CHAR(160),"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15" spans="2:11" x14ac:dyDescent="0.25">
      <c r="B5415" s="21">
        <v>45862</v>
      </c>
      <c r="C5415" s="2" t="s">
        <v>1</v>
      </c>
      <c r="D5415" s="2" t="s">
        <v>1052</v>
      </c>
      <c r="E5415" s="2" t="s">
        <v>5</v>
      </c>
      <c r="F5415" s="2" t="s">
        <v>2820</v>
      </c>
      <c r="G5415" s="5">
        <v>-1</v>
      </c>
      <c r="H5415" s="5">
        <v>32.200000000000003</v>
      </c>
      <c r="I5415" s="5">
        <v>-32.200000000000003</v>
      </c>
      <c r="J5415" s="5">
        <v>-47712.94000000001</v>
      </c>
      <c r="K5415" s="5" t="str" cm="1">
        <f t="array" ref="K5415">_xlfn.LET(_xlpm.d,UPPER(TRIM(CLEAN(SUBSTITUTE(F5415,CHAR(160),"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16" spans="2:11" x14ac:dyDescent="0.25">
      <c r="B5416" s="21">
        <v>45862</v>
      </c>
      <c r="C5416" s="2" t="s">
        <v>1</v>
      </c>
      <c r="D5416" s="2" t="s">
        <v>2604</v>
      </c>
      <c r="E5416" s="2" t="s">
        <v>74</v>
      </c>
      <c r="F5416" s="2" t="s">
        <v>2823</v>
      </c>
      <c r="G5416" s="5">
        <v>-5</v>
      </c>
      <c r="H5416" s="5">
        <v>33.99</v>
      </c>
      <c r="I5416" s="5">
        <v>-169.95</v>
      </c>
      <c r="J5416" s="5">
        <v>-47882.890000000007</v>
      </c>
      <c r="K5416" s="5" t="str" cm="1">
        <f t="array" ref="K5416">_xlfn.LET(_xlpm.d,UPPER(TRIM(CLEAN(SUBSTITUTE(F5416,CHAR(160),"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17" spans="2:11" x14ac:dyDescent="0.25">
      <c r="B5417" s="21">
        <v>45863</v>
      </c>
      <c r="C5417" s="2" t="s">
        <v>1</v>
      </c>
      <c r="D5417" s="2" t="s">
        <v>2859</v>
      </c>
      <c r="E5417" s="2" t="s">
        <v>1478</v>
      </c>
      <c r="F5417" s="2" t="s">
        <v>2820</v>
      </c>
      <c r="G5417" s="5">
        <v>-2</v>
      </c>
      <c r="H5417" s="5">
        <v>33.99</v>
      </c>
      <c r="I5417" s="5">
        <v>-67.98</v>
      </c>
      <c r="J5417" s="5">
        <v>-47950.87000000001</v>
      </c>
      <c r="K5417" s="5" t="str" cm="1">
        <f t="array" ref="K5417">_xlfn.LET(_xlpm.d,UPPER(TRIM(CLEAN(SUBSTITUTE(F5417,CHAR(160),"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18" spans="2:11" x14ac:dyDescent="0.25">
      <c r="B5418" s="21">
        <v>45863</v>
      </c>
      <c r="C5418" s="2" t="s">
        <v>1</v>
      </c>
      <c r="D5418" s="2" t="s">
        <v>2860</v>
      </c>
      <c r="E5418" s="2" t="s">
        <v>3</v>
      </c>
      <c r="F5418" s="2" t="s">
        <v>2820</v>
      </c>
      <c r="G5418" s="5">
        <v>-9</v>
      </c>
      <c r="H5418" s="5">
        <v>32.65</v>
      </c>
      <c r="I5418" s="5">
        <v>-293.85000000000002</v>
      </c>
      <c r="J5418" s="5">
        <v>-48244.720000000008</v>
      </c>
      <c r="K5418" s="5" t="str" cm="1">
        <f t="array" ref="K5418">_xlfn.LET(_xlpm.d,UPPER(TRIM(CLEAN(SUBSTITUTE(F5418,CHAR(160),"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19" spans="2:11" x14ac:dyDescent="0.25">
      <c r="B5419" s="21">
        <v>45867</v>
      </c>
      <c r="C5419" s="2" t="s">
        <v>1</v>
      </c>
      <c r="D5419" s="2" t="s">
        <v>199</v>
      </c>
      <c r="E5419" s="2" t="s">
        <v>159</v>
      </c>
      <c r="F5419" s="2" t="s">
        <v>2823</v>
      </c>
      <c r="G5419" s="5">
        <v>-10</v>
      </c>
      <c r="H5419" s="5">
        <v>33.99</v>
      </c>
      <c r="I5419" s="5">
        <v>-339.9</v>
      </c>
      <c r="J5419" s="5">
        <v>-48584.62000000001</v>
      </c>
      <c r="K5419" s="5" t="str" cm="1">
        <f t="array" ref="K5419">_xlfn.LET(_xlpm.d,UPPER(TRIM(CLEAN(SUBSTITUTE(F5419,CHAR(160),"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20" spans="2:11" x14ac:dyDescent="0.25">
      <c r="B5420" s="21">
        <v>45867</v>
      </c>
      <c r="C5420" s="2" t="s">
        <v>1</v>
      </c>
      <c r="D5420" s="2" t="s">
        <v>1055</v>
      </c>
      <c r="E5420" s="2" t="s">
        <v>95</v>
      </c>
      <c r="F5420" s="2" t="s">
        <v>2823</v>
      </c>
      <c r="G5420" s="5">
        <v>-1</v>
      </c>
      <c r="H5420" s="5">
        <v>33.99</v>
      </c>
      <c r="I5420" s="5">
        <v>-33.99</v>
      </c>
      <c r="J5420" s="5">
        <v>-48618.610000000008</v>
      </c>
      <c r="K5420" s="5" t="str" cm="1">
        <f t="array" ref="K5420">_xlfn.LET(_xlpm.d,UPPER(TRIM(CLEAN(SUBSTITUTE(F5420,CHAR(160),"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21" spans="2:11" x14ac:dyDescent="0.25">
      <c r="B5421" s="21">
        <v>45870</v>
      </c>
      <c r="C5421" s="2" t="s">
        <v>1</v>
      </c>
      <c r="D5421" s="2" t="s">
        <v>1798</v>
      </c>
      <c r="E5421" s="2" t="s">
        <v>9</v>
      </c>
      <c r="F5421" s="2" t="s">
        <v>2823</v>
      </c>
      <c r="G5421" s="5">
        <v>-10</v>
      </c>
      <c r="H5421" s="5">
        <v>35.700000000000003</v>
      </c>
      <c r="I5421" s="5">
        <v>-357</v>
      </c>
      <c r="J5421" s="5">
        <v>-48975.610000000008</v>
      </c>
      <c r="K5421" s="5" t="str" cm="1">
        <f t="array" ref="K5421">_xlfn.LET(_xlpm.d,UPPER(TRIM(CLEAN(SUBSTITUTE(F5421,CHAR(160),"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22" spans="2:11" x14ac:dyDescent="0.25">
      <c r="B5422" s="21">
        <v>45870</v>
      </c>
      <c r="C5422" s="2" t="s">
        <v>1</v>
      </c>
      <c r="D5422" s="2" t="s">
        <v>1800</v>
      </c>
      <c r="E5422" s="2" t="s">
        <v>143</v>
      </c>
      <c r="F5422" s="2" t="s">
        <v>2820</v>
      </c>
      <c r="G5422" s="5">
        <v>-2</v>
      </c>
      <c r="H5422" s="5">
        <v>27.65</v>
      </c>
      <c r="I5422" s="5">
        <v>-55.3</v>
      </c>
      <c r="J5422" s="5">
        <v>-49030.910000000011</v>
      </c>
      <c r="K5422" s="5" t="str" cm="1">
        <f t="array" ref="K5422">_xlfn.LET(_xlpm.d,UPPER(TRIM(CLEAN(SUBSTITUTE(F5422,CHAR(160),"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23" spans="2:11" x14ac:dyDescent="0.25">
      <c r="B5423" s="21">
        <v>45870</v>
      </c>
      <c r="C5423" s="2" t="s">
        <v>1</v>
      </c>
      <c r="D5423" s="2" t="s">
        <v>1058</v>
      </c>
      <c r="E5423" s="2" t="s">
        <v>82</v>
      </c>
      <c r="F5423" s="2" t="s">
        <v>2823</v>
      </c>
      <c r="G5423" s="5">
        <v>-9</v>
      </c>
      <c r="H5423" s="5">
        <v>35.700000000000003</v>
      </c>
      <c r="I5423" s="5">
        <v>-321.3</v>
      </c>
      <c r="J5423" s="5">
        <v>-49352.210000000014</v>
      </c>
      <c r="K5423" s="5" t="str" cm="1">
        <f t="array" ref="K5423">_xlfn.LET(_xlpm.d,UPPER(TRIM(CLEAN(SUBSTITUTE(F5423,CHAR(160),"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24" spans="2:11" x14ac:dyDescent="0.25">
      <c r="B5424" s="21">
        <v>45873</v>
      </c>
      <c r="C5424" s="2" t="s">
        <v>1</v>
      </c>
      <c r="D5424" s="2" t="s">
        <v>2861</v>
      </c>
      <c r="E5424" s="2" t="s">
        <v>465</v>
      </c>
      <c r="F5424" s="2" t="s">
        <v>2823</v>
      </c>
      <c r="G5424" s="5">
        <v>-4</v>
      </c>
      <c r="H5424" s="5">
        <v>35.700000000000003</v>
      </c>
      <c r="I5424" s="5">
        <v>-142.80000000000001</v>
      </c>
      <c r="J5424" s="5">
        <v>-49495.010000000017</v>
      </c>
      <c r="K5424" s="5" t="str" cm="1">
        <f t="array" ref="K5424">_xlfn.LET(_xlpm.d,UPPER(TRIM(CLEAN(SUBSTITUTE(F5424,CHAR(160),"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25" spans="2:11" x14ac:dyDescent="0.25">
      <c r="B5425" s="21">
        <v>45874</v>
      </c>
      <c r="C5425" s="2" t="s">
        <v>1</v>
      </c>
      <c r="D5425" s="2" t="s">
        <v>1805</v>
      </c>
      <c r="E5425" s="2" t="s">
        <v>29</v>
      </c>
      <c r="F5425" s="2" t="s">
        <v>2823</v>
      </c>
      <c r="G5425" s="5">
        <v>-6</v>
      </c>
      <c r="H5425" s="5">
        <v>35.700000000000003</v>
      </c>
      <c r="I5425" s="5">
        <v>-214.2</v>
      </c>
      <c r="J5425" s="5">
        <v>-49709.210000000014</v>
      </c>
      <c r="K5425" s="5" t="str" cm="1">
        <f t="array" ref="K5425">_xlfn.LET(_xlpm.d,UPPER(TRIM(CLEAN(SUBSTITUTE(F5425,CHAR(160),"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26" spans="2:11" x14ac:dyDescent="0.25">
      <c r="B5426" s="21">
        <v>45876</v>
      </c>
      <c r="C5426" s="2" t="s">
        <v>1</v>
      </c>
      <c r="D5426" s="2" t="s">
        <v>1809</v>
      </c>
      <c r="E5426" s="2" t="s">
        <v>141</v>
      </c>
      <c r="F5426" s="2" t="s">
        <v>2823</v>
      </c>
      <c r="G5426" s="5">
        <v>-6</v>
      </c>
      <c r="H5426" s="5">
        <v>35.700000000000003</v>
      </c>
      <c r="I5426" s="5">
        <v>-214.2</v>
      </c>
      <c r="J5426" s="5">
        <v>-49923.410000000011</v>
      </c>
      <c r="K5426" s="5" t="str" cm="1">
        <f t="array" ref="K5426">_xlfn.LET(_xlpm.d,UPPER(TRIM(CLEAN(SUBSTITUTE(F5426,CHAR(160),"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27" spans="2:11" x14ac:dyDescent="0.25">
      <c r="B5427" s="21">
        <v>45876</v>
      </c>
      <c r="C5427" s="2" t="s">
        <v>1</v>
      </c>
      <c r="D5427" s="2" t="s">
        <v>1810</v>
      </c>
      <c r="E5427" s="2" t="s">
        <v>74</v>
      </c>
      <c r="F5427" s="2" t="s">
        <v>2823</v>
      </c>
      <c r="G5427" s="5">
        <v>-11</v>
      </c>
      <c r="H5427" s="5">
        <v>35.700000000000003</v>
      </c>
      <c r="I5427" s="5">
        <v>-392.7</v>
      </c>
      <c r="J5427" s="5">
        <v>-50316.110000000008</v>
      </c>
      <c r="K5427" s="5" t="str" cm="1">
        <f t="array" ref="K5427">_xlfn.LET(_xlpm.d,UPPER(TRIM(CLEAN(SUBSTITUTE(F5427,CHAR(160),"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28" spans="2:11" x14ac:dyDescent="0.25">
      <c r="B5428" s="21">
        <v>45877</v>
      </c>
      <c r="C5428" s="2" t="s">
        <v>1</v>
      </c>
      <c r="D5428" s="2" t="s">
        <v>1813</v>
      </c>
      <c r="E5428" s="2" t="s">
        <v>829</v>
      </c>
      <c r="F5428" s="2" t="s">
        <v>2823</v>
      </c>
      <c r="G5428" s="5">
        <v>-8</v>
      </c>
      <c r="H5428" s="5">
        <v>35.700000000000003</v>
      </c>
      <c r="I5428" s="5">
        <v>-285.60000000000002</v>
      </c>
      <c r="J5428" s="5">
        <v>-50601.710000000006</v>
      </c>
      <c r="K5428" s="5" t="str" cm="1">
        <f t="array" ref="K5428">_xlfn.LET(_xlpm.d,UPPER(TRIM(CLEAN(SUBSTITUTE(F5428,CHAR(160),"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29" spans="2:11" x14ac:dyDescent="0.25">
      <c r="B5429" s="21">
        <v>45877</v>
      </c>
      <c r="C5429" s="2" t="s">
        <v>1</v>
      </c>
      <c r="D5429" s="2" t="s">
        <v>1814</v>
      </c>
      <c r="E5429" s="2" t="s">
        <v>53</v>
      </c>
      <c r="F5429" s="2" t="s">
        <v>2823</v>
      </c>
      <c r="G5429" s="5">
        <v>-9</v>
      </c>
      <c r="H5429" s="5">
        <v>35.700000000000003</v>
      </c>
      <c r="I5429" s="5">
        <v>-321.3</v>
      </c>
      <c r="J5429" s="5">
        <v>-50923.010000000009</v>
      </c>
      <c r="K5429" s="5" t="str" cm="1">
        <f t="array" ref="K5429">_xlfn.LET(_xlpm.d,UPPER(TRIM(CLEAN(SUBSTITUTE(F5429,CHAR(160),"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30" spans="2:11" x14ac:dyDescent="0.25">
      <c r="B5430" s="21">
        <v>45877</v>
      </c>
      <c r="C5430" s="2" t="s">
        <v>1</v>
      </c>
      <c r="D5430" s="2" t="s">
        <v>1815</v>
      </c>
      <c r="E5430" s="2" t="s">
        <v>62</v>
      </c>
      <c r="F5430" s="2" t="s">
        <v>2823</v>
      </c>
      <c r="G5430" s="5">
        <v>-18</v>
      </c>
      <c r="H5430" s="5">
        <v>35.700000000000003</v>
      </c>
      <c r="I5430" s="5">
        <v>-642.6</v>
      </c>
      <c r="J5430" s="5">
        <v>-51565.610000000008</v>
      </c>
      <c r="K5430" s="5" t="str" cm="1">
        <f t="array" ref="K5430">_xlfn.LET(_xlpm.d,UPPER(TRIM(CLEAN(SUBSTITUTE(F5430,CHAR(160),"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31" spans="2:11" x14ac:dyDescent="0.25">
      <c r="B5431" s="21">
        <v>45881</v>
      </c>
      <c r="C5431" s="2" t="s">
        <v>1</v>
      </c>
      <c r="D5431" s="2" t="s">
        <v>205</v>
      </c>
      <c r="E5431" s="2" t="s">
        <v>32</v>
      </c>
      <c r="F5431" s="2" t="s">
        <v>2823</v>
      </c>
      <c r="G5431" s="5">
        <v>-8</v>
      </c>
      <c r="H5431" s="5">
        <v>35.700000000000003</v>
      </c>
      <c r="I5431" s="5">
        <v>-285.60000000000002</v>
      </c>
      <c r="J5431" s="5">
        <v>-51851.210000000006</v>
      </c>
      <c r="K5431" s="5" t="str" cm="1">
        <f t="array" ref="K5431">_xlfn.LET(_xlpm.d,UPPER(TRIM(CLEAN(SUBSTITUTE(F5431,CHAR(160),"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32" spans="2:11" x14ac:dyDescent="0.25">
      <c r="B5432" s="21">
        <v>45881</v>
      </c>
      <c r="C5432" s="2" t="s">
        <v>1</v>
      </c>
      <c r="D5432" s="2" t="s">
        <v>207</v>
      </c>
      <c r="E5432" s="2" t="s">
        <v>148</v>
      </c>
      <c r="F5432" s="2" t="s">
        <v>2823</v>
      </c>
      <c r="G5432" s="5">
        <v>-4</v>
      </c>
      <c r="H5432" s="5">
        <v>35.700000000000003</v>
      </c>
      <c r="I5432" s="5">
        <v>-142.80000000000001</v>
      </c>
      <c r="J5432" s="5">
        <v>-51994.010000000009</v>
      </c>
      <c r="K5432" s="5" t="str" cm="1">
        <f t="array" ref="K5432">_xlfn.LET(_xlpm.d,UPPER(TRIM(CLEAN(SUBSTITUTE(F5432,CHAR(160),"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33" spans="2:11" x14ac:dyDescent="0.25">
      <c r="B5433" s="21">
        <v>45881</v>
      </c>
      <c r="C5433" s="2" t="s">
        <v>1</v>
      </c>
      <c r="D5433" s="2" t="s">
        <v>1065</v>
      </c>
      <c r="E5433" s="2" t="s">
        <v>3</v>
      </c>
      <c r="F5433" s="2" t="s">
        <v>2820</v>
      </c>
      <c r="G5433" s="5">
        <v>-11</v>
      </c>
      <c r="H5433" s="5">
        <v>30.5</v>
      </c>
      <c r="I5433" s="5">
        <v>-335.5</v>
      </c>
      <c r="J5433" s="5">
        <v>-52329.510000000009</v>
      </c>
      <c r="K5433" s="5" t="str" cm="1">
        <f t="array" ref="K5433">_xlfn.LET(_xlpm.d,UPPER(TRIM(CLEAN(SUBSTITUTE(F5433,CHAR(160),"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34" spans="2:11" x14ac:dyDescent="0.25">
      <c r="B5434" s="21">
        <v>45881</v>
      </c>
      <c r="C5434" s="2" t="s">
        <v>1</v>
      </c>
      <c r="D5434" s="2" t="s">
        <v>2609</v>
      </c>
      <c r="E5434" s="2" t="s">
        <v>60</v>
      </c>
      <c r="F5434" s="2" t="s">
        <v>2823</v>
      </c>
      <c r="G5434" s="5">
        <v>-15</v>
      </c>
      <c r="H5434" s="5">
        <v>35.700000000000003</v>
      </c>
      <c r="I5434" s="5">
        <v>-535.5</v>
      </c>
      <c r="J5434" s="5">
        <v>-52865.010000000009</v>
      </c>
      <c r="K5434" s="5" t="str" cm="1">
        <f t="array" ref="K5434">_xlfn.LET(_xlpm.d,UPPER(TRIM(CLEAN(SUBSTITUTE(F5434,CHAR(160),"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35" spans="2:11" x14ac:dyDescent="0.25">
      <c r="B5435" s="21">
        <v>45881</v>
      </c>
      <c r="C5435" s="2" t="s">
        <v>1</v>
      </c>
      <c r="D5435" s="2" t="s">
        <v>1066</v>
      </c>
      <c r="E5435" s="2" t="s">
        <v>852</v>
      </c>
      <c r="F5435" s="2" t="s">
        <v>2820</v>
      </c>
      <c r="G5435" s="5">
        <v>-29</v>
      </c>
      <c r="H5435" s="5">
        <v>33.950000000000003</v>
      </c>
      <c r="I5435" s="5">
        <v>-984.55</v>
      </c>
      <c r="J5435" s="5">
        <v>-53849.560000000012</v>
      </c>
      <c r="K5435" s="5" t="str" cm="1">
        <f t="array" ref="K5435">_xlfn.LET(_xlpm.d,UPPER(TRIM(CLEAN(SUBSTITUTE(F5435,CHAR(160),"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36" spans="2:11" x14ac:dyDescent="0.25">
      <c r="B5436" s="21">
        <v>45881</v>
      </c>
      <c r="C5436" s="2" t="s">
        <v>1</v>
      </c>
      <c r="D5436" s="2" t="s">
        <v>2862</v>
      </c>
      <c r="E5436" s="2" t="s">
        <v>95</v>
      </c>
      <c r="F5436" s="2" t="s">
        <v>2823</v>
      </c>
      <c r="G5436" s="5">
        <v>-5</v>
      </c>
      <c r="H5436" s="5">
        <v>35.700000000000003</v>
      </c>
      <c r="I5436" s="5">
        <v>-178.5</v>
      </c>
      <c r="J5436" s="5">
        <v>-54028.060000000012</v>
      </c>
      <c r="K5436" s="5" t="str" cm="1">
        <f t="array" ref="K5436">_xlfn.LET(_xlpm.d,UPPER(TRIM(CLEAN(SUBSTITUTE(F5436,CHAR(160),"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37" spans="2:11" x14ac:dyDescent="0.25">
      <c r="B5437" s="21">
        <v>45882</v>
      </c>
      <c r="C5437" s="2" t="s">
        <v>1</v>
      </c>
      <c r="D5437" s="2" t="s">
        <v>2863</v>
      </c>
      <c r="E5437" s="2" t="s">
        <v>844</v>
      </c>
      <c r="F5437" s="2" t="s">
        <v>2820</v>
      </c>
      <c r="G5437" s="5">
        <v>-15</v>
      </c>
      <c r="H5437" s="5">
        <v>33.99</v>
      </c>
      <c r="I5437" s="5">
        <v>-509.85</v>
      </c>
      <c r="J5437" s="5">
        <v>-54537.910000000011</v>
      </c>
      <c r="K5437" s="5" t="str" cm="1">
        <f t="array" ref="K5437">_xlfn.LET(_xlpm.d,UPPER(TRIM(CLEAN(SUBSTITUTE(F5437,CHAR(160),"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38" spans="2:11" x14ac:dyDescent="0.25">
      <c r="B5438" s="21">
        <v>45882</v>
      </c>
      <c r="C5438" s="2" t="s">
        <v>1</v>
      </c>
      <c r="D5438" s="2" t="s">
        <v>2863</v>
      </c>
      <c r="E5438" s="2" t="s">
        <v>844</v>
      </c>
      <c r="F5438" s="2" t="s">
        <v>2820</v>
      </c>
      <c r="G5438" s="5">
        <v>-13</v>
      </c>
      <c r="H5438" s="5">
        <v>33.99</v>
      </c>
      <c r="I5438" s="5">
        <v>-441.87</v>
      </c>
      <c r="J5438" s="5">
        <v>-54979.780000000013</v>
      </c>
      <c r="K5438" s="5" t="str" cm="1">
        <f t="array" ref="K5438">_xlfn.LET(_xlpm.d,UPPER(TRIM(CLEAN(SUBSTITUTE(F5438,CHAR(160),"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39" spans="2:11" x14ac:dyDescent="0.25">
      <c r="B5439" s="21">
        <v>45883</v>
      </c>
      <c r="C5439" s="2" t="s">
        <v>1</v>
      </c>
      <c r="D5439" s="2" t="s">
        <v>1822</v>
      </c>
      <c r="E5439" s="2" t="s">
        <v>1130</v>
      </c>
      <c r="F5439" s="2" t="s">
        <v>2823</v>
      </c>
      <c r="G5439" s="5">
        <v>-2</v>
      </c>
      <c r="H5439" s="5">
        <v>35.700000000000003</v>
      </c>
      <c r="I5439" s="5">
        <v>-71.400000000000006</v>
      </c>
      <c r="J5439" s="5">
        <v>-55051.180000000015</v>
      </c>
      <c r="K5439" s="5" t="str" cm="1">
        <f t="array" ref="K5439">_xlfn.LET(_xlpm.d,UPPER(TRIM(CLEAN(SUBSTITUTE(F5439,CHAR(160),"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40" spans="2:11" x14ac:dyDescent="0.25">
      <c r="B5440" s="21">
        <v>45883</v>
      </c>
      <c r="C5440" s="2" t="s">
        <v>1</v>
      </c>
      <c r="D5440" s="2" t="s">
        <v>1339</v>
      </c>
      <c r="E5440" s="2" t="s">
        <v>19</v>
      </c>
      <c r="F5440" s="2" t="s">
        <v>2823</v>
      </c>
      <c r="G5440" s="5">
        <v>-11</v>
      </c>
      <c r="H5440" s="5">
        <v>35.700000000000003</v>
      </c>
      <c r="I5440" s="5">
        <v>-392.7</v>
      </c>
      <c r="J5440" s="5">
        <v>-55443.880000000012</v>
      </c>
      <c r="K5440" s="5" t="str" cm="1">
        <f t="array" ref="K5440">_xlfn.LET(_xlpm.d,UPPER(TRIM(CLEAN(SUBSTITUTE(F5440,CHAR(160),"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41" spans="2:11" x14ac:dyDescent="0.25">
      <c r="B5441" s="21">
        <v>45883</v>
      </c>
      <c r="C5441" s="2" t="s">
        <v>1</v>
      </c>
      <c r="D5441" s="2" t="s">
        <v>1824</v>
      </c>
      <c r="E5441" s="2" t="s">
        <v>68</v>
      </c>
      <c r="F5441" s="2" t="s">
        <v>2823</v>
      </c>
      <c r="G5441" s="5">
        <v>-3</v>
      </c>
      <c r="H5441" s="5">
        <v>35.700000000000003</v>
      </c>
      <c r="I5441" s="5">
        <v>-107.1</v>
      </c>
      <c r="J5441" s="5">
        <v>-55550.98000000001</v>
      </c>
      <c r="K5441" s="5" t="str" cm="1">
        <f t="array" ref="K5441">_xlfn.LET(_xlpm.d,UPPER(TRIM(CLEAN(SUBSTITUTE(F5441,CHAR(160),"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42" spans="2:11" x14ac:dyDescent="0.25">
      <c r="B5442" s="21">
        <v>45883</v>
      </c>
      <c r="C5442" s="2" t="s">
        <v>1</v>
      </c>
      <c r="D5442" s="2" t="s">
        <v>1070</v>
      </c>
      <c r="E5442" s="2" t="s">
        <v>74</v>
      </c>
      <c r="F5442" s="2" t="s">
        <v>2823</v>
      </c>
      <c r="G5442" s="5">
        <v>-4</v>
      </c>
      <c r="H5442" s="5">
        <v>35.700000000000003</v>
      </c>
      <c r="I5442" s="5">
        <v>-142.80000000000001</v>
      </c>
      <c r="J5442" s="5">
        <v>-55693.780000000013</v>
      </c>
      <c r="K5442" s="5" t="str" cm="1">
        <f t="array" ref="K5442">_xlfn.LET(_xlpm.d,UPPER(TRIM(CLEAN(SUBSTITUTE(F5442,CHAR(160),"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43" spans="2:11" x14ac:dyDescent="0.25">
      <c r="B5443" s="21">
        <v>45884</v>
      </c>
      <c r="C5443" s="2" t="s">
        <v>1</v>
      </c>
      <c r="D5443" s="2" t="s">
        <v>1826</v>
      </c>
      <c r="E5443" s="2" t="s">
        <v>82</v>
      </c>
      <c r="F5443" s="2" t="s">
        <v>2823</v>
      </c>
      <c r="G5443" s="5">
        <v>-3</v>
      </c>
      <c r="H5443" s="5">
        <v>35.700000000000003</v>
      </c>
      <c r="I5443" s="5">
        <v>-107.1</v>
      </c>
      <c r="J5443" s="5">
        <v>-55800.880000000012</v>
      </c>
      <c r="K5443" s="5" t="str" cm="1">
        <f t="array" ref="K5443">_xlfn.LET(_xlpm.d,UPPER(TRIM(CLEAN(SUBSTITUTE(F5443,CHAR(160),"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44" spans="2:11" x14ac:dyDescent="0.25">
      <c r="B5444" s="21">
        <v>45884</v>
      </c>
      <c r="C5444" s="2" t="s">
        <v>1</v>
      </c>
      <c r="D5444" s="2" t="s">
        <v>1827</v>
      </c>
      <c r="E5444" s="2" t="s">
        <v>62</v>
      </c>
      <c r="F5444" s="2" t="s">
        <v>2823</v>
      </c>
      <c r="G5444" s="5">
        <v>-10</v>
      </c>
      <c r="H5444" s="5">
        <v>35.700000000000003</v>
      </c>
      <c r="I5444" s="5">
        <v>-357</v>
      </c>
      <c r="J5444" s="5">
        <v>-56157.880000000012</v>
      </c>
      <c r="K5444" s="5" t="str" cm="1">
        <f t="array" ref="K5444">_xlfn.LET(_xlpm.d,UPPER(TRIM(CLEAN(SUBSTITUTE(F5444,CHAR(160),"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45" spans="2:11" x14ac:dyDescent="0.25">
      <c r="B5445" s="21">
        <v>45884</v>
      </c>
      <c r="C5445" s="2" t="s">
        <v>1</v>
      </c>
      <c r="D5445" s="2" t="s">
        <v>209</v>
      </c>
      <c r="E5445" s="2" t="s">
        <v>76</v>
      </c>
      <c r="F5445" s="2" t="s">
        <v>2823</v>
      </c>
      <c r="G5445" s="5">
        <v>-9</v>
      </c>
      <c r="H5445" s="5">
        <v>35.700000000000003</v>
      </c>
      <c r="I5445" s="5">
        <v>-321.3</v>
      </c>
      <c r="J5445" s="5">
        <v>-56479.180000000015</v>
      </c>
      <c r="K5445" s="5" t="str" cm="1">
        <f t="array" ref="K5445">_xlfn.LET(_xlpm.d,UPPER(TRIM(CLEAN(SUBSTITUTE(F5445,CHAR(160),"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46" spans="2:11" x14ac:dyDescent="0.25">
      <c r="B5446" s="21">
        <v>45884</v>
      </c>
      <c r="C5446" s="2" t="s">
        <v>1</v>
      </c>
      <c r="D5446" s="2" t="s">
        <v>210</v>
      </c>
      <c r="E5446" s="2" t="s">
        <v>24</v>
      </c>
      <c r="F5446" s="2" t="s">
        <v>2823</v>
      </c>
      <c r="G5446" s="5">
        <v>-5</v>
      </c>
      <c r="H5446" s="5">
        <v>35.700000000000003</v>
      </c>
      <c r="I5446" s="5">
        <v>-178.5</v>
      </c>
      <c r="J5446" s="5">
        <v>-56657.680000000015</v>
      </c>
      <c r="K5446" s="5" t="str" cm="1">
        <f t="array" ref="K5446">_xlfn.LET(_xlpm.d,UPPER(TRIM(CLEAN(SUBSTITUTE(F5446,CHAR(160),"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47" spans="2:11" x14ac:dyDescent="0.25">
      <c r="B5447" s="21">
        <v>45884</v>
      </c>
      <c r="C5447" s="2" t="s">
        <v>1</v>
      </c>
      <c r="D5447" s="2" t="s">
        <v>1071</v>
      </c>
      <c r="E5447" s="2" t="s">
        <v>143</v>
      </c>
      <c r="F5447" s="2" t="s">
        <v>2820</v>
      </c>
      <c r="G5447" s="5">
        <v>-9</v>
      </c>
      <c r="H5447" s="5">
        <v>29.3</v>
      </c>
      <c r="I5447" s="5">
        <v>-263.7</v>
      </c>
      <c r="J5447" s="5">
        <v>-56921.380000000012</v>
      </c>
      <c r="K5447" s="5" t="str" cm="1">
        <f t="array" ref="K5447">_xlfn.LET(_xlpm.d,UPPER(TRIM(CLEAN(SUBSTITUTE(F5447,CHAR(160),"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48" spans="2:11" x14ac:dyDescent="0.25">
      <c r="B5448" s="21">
        <v>45888</v>
      </c>
      <c r="C5448" s="2" t="s">
        <v>1</v>
      </c>
      <c r="D5448" s="2" t="s">
        <v>1073</v>
      </c>
      <c r="E5448" s="2" t="s">
        <v>89</v>
      </c>
      <c r="F5448" s="2" t="s">
        <v>2823</v>
      </c>
      <c r="G5448" s="5">
        <v>-28</v>
      </c>
      <c r="H5448" s="5">
        <v>35.700000000000003</v>
      </c>
      <c r="I5448" s="5">
        <v>-999.6</v>
      </c>
      <c r="J5448" s="5">
        <v>-57920.98000000001</v>
      </c>
      <c r="K5448" s="5" t="str" cm="1">
        <f t="array" ref="K5448">_xlfn.LET(_xlpm.d,UPPER(TRIM(CLEAN(SUBSTITUTE(F5448,CHAR(160),"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49" spans="2:11" x14ac:dyDescent="0.25">
      <c r="B5449" s="21">
        <v>45888</v>
      </c>
      <c r="C5449" s="2" t="s">
        <v>1</v>
      </c>
      <c r="D5449" s="2" t="s">
        <v>2864</v>
      </c>
      <c r="E5449" s="2" t="s">
        <v>49</v>
      </c>
      <c r="F5449" s="2" t="s">
        <v>2823</v>
      </c>
      <c r="G5449" s="5">
        <v>-1</v>
      </c>
      <c r="H5449" s="5">
        <v>35.700000000000003</v>
      </c>
      <c r="I5449" s="5">
        <v>-35.700000000000003</v>
      </c>
      <c r="J5449" s="5">
        <v>-57956.680000000008</v>
      </c>
      <c r="K5449" s="5" t="str" cm="1">
        <f t="array" ref="K5449">_xlfn.LET(_xlpm.d,UPPER(TRIM(CLEAN(SUBSTITUTE(F5449,CHAR(160),"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50" spans="2:11" x14ac:dyDescent="0.25">
      <c r="B5450" s="21">
        <v>45888</v>
      </c>
      <c r="C5450" s="2" t="s">
        <v>1</v>
      </c>
      <c r="D5450" s="2" t="s">
        <v>213</v>
      </c>
      <c r="E5450" s="2" t="s">
        <v>27</v>
      </c>
      <c r="F5450" s="2" t="s">
        <v>2823</v>
      </c>
      <c r="G5450" s="5">
        <v>-6</v>
      </c>
      <c r="H5450" s="5">
        <v>35.700000000000003</v>
      </c>
      <c r="I5450" s="5">
        <v>-214.2</v>
      </c>
      <c r="J5450" s="5">
        <v>-58170.880000000005</v>
      </c>
      <c r="K5450" s="5" t="str" cm="1">
        <f t="array" ref="K5450">_xlfn.LET(_xlpm.d,UPPER(TRIM(CLEAN(SUBSTITUTE(F5450,CHAR(160),"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51" spans="2:11" x14ac:dyDescent="0.25">
      <c r="B5451" s="21">
        <v>45888</v>
      </c>
      <c r="C5451" s="2" t="s">
        <v>1</v>
      </c>
      <c r="D5451" s="2" t="s">
        <v>1074</v>
      </c>
      <c r="E5451" s="2" t="s">
        <v>289</v>
      </c>
      <c r="F5451" s="2" t="s">
        <v>2820</v>
      </c>
      <c r="G5451" s="5">
        <v>-14</v>
      </c>
      <c r="H5451" s="5">
        <v>33.950000000000003</v>
      </c>
      <c r="I5451" s="5">
        <v>-475.3</v>
      </c>
      <c r="J5451" s="5">
        <v>-58646.180000000008</v>
      </c>
      <c r="K5451" s="5" t="str" cm="1">
        <f t="array" ref="K5451">_xlfn.LET(_xlpm.d,UPPER(TRIM(CLEAN(SUBSTITUTE(F5451,CHAR(160),"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52" spans="2:11" x14ac:dyDescent="0.25">
      <c r="B5452" s="21">
        <v>45888</v>
      </c>
      <c r="C5452" s="2" t="s">
        <v>1</v>
      </c>
      <c r="D5452" s="2" t="s">
        <v>1075</v>
      </c>
      <c r="E5452" s="2" t="s">
        <v>3</v>
      </c>
      <c r="F5452" s="2" t="s">
        <v>2820</v>
      </c>
      <c r="G5452" s="5">
        <v>-12</v>
      </c>
      <c r="H5452" s="5">
        <v>30.5</v>
      </c>
      <c r="I5452" s="5">
        <v>-366</v>
      </c>
      <c r="J5452" s="5">
        <v>-59012.180000000008</v>
      </c>
      <c r="K5452" s="5" t="str" cm="1">
        <f t="array" ref="K5452">_xlfn.LET(_xlpm.d,UPPER(TRIM(CLEAN(SUBSTITUTE(F5452,CHAR(160),"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53" spans="2:11" x14ac:dyDescent="0.25">
      <c r="B5453" s="21">
        <v>45890</v>
      </c>
      <c r="C5453" s="2" t="s">
        <v>1</v>
      </c>
      <c r="D5453" s="2" t="s">
        <v>1340</v>
      </c>
      <c r="E5453" s="2" t="s">
        <v>163</v>
      </c>
      <c r="F5453" s="2" t="s">
        <v>2823</v>
      </c>
      <c r="G5453" s="5">
        <v>-10</v>
      </c>
      <c r="H5453" s="5">
        <v>34.61</v>
      </c>
      <c r="I5453" s="5">
        <v>-346.1</v>
      </c>
      <c r="J5453" s="5">
        <v>-59358.280000000006</v>
      </c>
      <c r="K5453" s="5" t="str" cm="1">
        <f t="array" ref="K5453">_xlfn.LET(_xlpm.d,UPPER(TRIM(CLEAN(SUBSTITUTE(F5453,CHAR(160),"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54" spans="2:11" x14ac:dyDescent="0.25">
      <c r="B5454" s="21">
        <v>45891</v>
      </c>
      <c r="C5454" s="2" t="s">
        <v>1</v>
      </c>
      <c r="D5454" s="2" t="s">
        <v>2612</v>
      </c>
      <c r="E5454" s="2" t="s">
        <v>143</v>
      </c>
      <c r="F5454" s="2" t="s">
        <v>2820</v>
      </c>
      <c r="G5454" s="5">
        <v>-8</v>
      </c>
      <c r="H5454" s="5">
        <v>29.3</v>
      </c>
      <c r="I5454" s="5">
        <v>-234.4</v>
      </c>
      <c r="J5454" s="5">
        <v>-59592.680000000008</v>
      </c>
      <c r="K5454" s="5" t="str" cm="1">
        <f t="array" ref="K5454">_xlfn.LET(_xlpm.d,UPPER(TRIM(CLEAN(SUBSTITUTE(F5454,CHAR(160),"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55" spans="2:11" x14ac:dyDescent="0.25">
      <c r="B5455" s="21">
        <v>45891</v>
      </c>
      <c r="C5455" s="2" t="s">
        <v>1</v>
      </c>
      <c r="D5455" s="2" t="s">
        <v>1842</v>
      </c>
      <c r="E5455" s="2" t="s">
        <v>53</v>
      </c>
      <c r="F5455" s="2" t="s">
        <v>2823</v>
      </c>
      <c r="G5455" s="5">
        <v>-8</v>
      </c>
      <c r="H5455" s="5">
        <v>35.700000000000003</v>
      </c>
      <c r="I5455" s="5">
        <v>-285.60000000000002</v>
      </c>
      <c r="J5455" s="5">
        <v>-59878.280000000006</v>
      </c>
      <c r="K5455" s="5" t="str" cm="1">
        <f t="array" ref="K5455">_xlfn.LET(_xlpm.d,UPPER(TRIM(CLEAN(SUBSTITUTE(F5455,CHAR(160),"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56" spans="2:11" x14ac:dyDescent="0.25">
      <c r="B5456" s="21">
        <v>45895</v>
      </c>
      <c r="C5456" s="2" t="s">
        <v>1</v>
      </c>
      <c r="D5456" s="2" t="s">
        <v>1077</v>
      </c>
      <c r="E5456" s="2" t="s">
        <v>153</v>
      </c>
      <c r="F5456" s="2" t="s">
        <v>2823</v>
      </c>
      <c r="G5456" s="5">
        <v>-16</v>
      </c>
      <c r="H5456" s="5">
        <v>35.700000000000003</v>
      </c>
      <c r="I5456" s="5">
        <v>-571.20000000000005</v>
      </c>
      <c r="J5456" s="5">
        <v>-60449.48</v>
      </c>
      <c r="K5456" s="5" t="str" cm="1">
        <f t="array" ref="K5456">_xlfn.LET(_xlpm.d,UPPER(TRIM(CLEAN(SUBSTITUTE(F5456,CHAR(160),"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57" spans="2:11" x14ac:dyDescent="0.25">
      <c r="B5457" s="21">
        <v>45895</v>
      </c>
      <c r="C5457" s="2" t="s">
        <v>1</v>
      </c>
      <c r="D5457" s="2" t="s">
        <v>442</v>
      </c>
      <c r="E5457" s="2" t="s">
        <v>159</v>
      </c>
      <c r="F5457" s="2" t="s">
        <v>2823</v>
      </c>
      <c r="G5457" s="5">
        <v>-5</v>
      </c>
      <c r="H5457" s="5">
        <v>35.700000000000003</v>
      </c>
      <c r="I5457" s="5">
        <v>-178.5</v>
      </c>
      <c r="J5457" s="5">
        <v>-60627.98</v>
      </c>
      <c r="K5457" s="5" t="str" cm="1">
        <f t="array" ref="K5457">_xlfn.LET(_xlpm.d,UPPER(TRIM(CLEAN(SUBSTITUTE(F5457,CHAR(160),"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58" spans="2:11" x14ac:dyDescent="0.25">
      <c r="B5458" s="21">
        <v>45895</v>
      </c>
      <c r="C5458" s="2" t="s">
        <v>1</v>
      </c>
      <c r="D5458" s="2" t="s">
        <v>221</v>
      </c>
      <c r="E5458" s="2" t="s">
        <v>49</v>
      </c>
      <c r="F5458" s="2" t="s">
        <v>2823</v>
      </c>
      <c r="G5458" s="5">
        <v>-9</v>
      </c>
      <c r="H5458" s="5">
        <v>35.700000000000003</v>
      </c>
      <c r="I5458" s="5">
        <v>-321.3</v>
      </c>
      <c r="J5458" s="5">
        <v>-60949.280000000006</v>
      </c>
      <c r="K5458" s="5" t="str" cm="1">
        <f t="array" ref="K5458">_xlfn.LET(_xlpm.d,UPPER(TRIM(CLEAN(SUBSTITUTE(F5458,CHAR(160),"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59" spans="2:11" x14ac:dyDescent="0.25">
      <c r="B5459" s="21">
        <v>45896</v>
      </c>
      <c r="C5459" s="2" t="s">
        <v>1</v>
      </c>
      <c r="D5459" s="2" t="s">
        <v>1852</v>
      </c>
      <c r="E5459" s="2" t="s">
        <v>3</v>
      </c>
      <c r="F5459" s="2" t="s">
        <v>2820</v>
      </c>
      <c r="G5459" s="5">
        <v>-3</v>
      </c>
      <c r="H5459" s="5">
        <v>30.5</v>
      </c>
      <c r="I5459" s="5">
        <v>-91.5</v>
      </c>
      <c r="J5459" s="5">
        <v>-61040.780000000006</v>
      </c>
      <c r="K5459" s="5" t="str" cm="1">
        <f t="array" ref="K5459">_xlfn.LET(_xlpm.d,UPPER(TRIM(CLEAN(SUBSTITUTE(F5459,CHAR(160),"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60" spans="2:11" x14ac:dyDescent="0.25">
      <c r="B5460" s="21">
        <v>45896</v>
      </c>
      <c r="C5460" s="2" t="s">
        <v>1</v>
      </c>
      <c r="D5460" s="2" t="s">
        <v>2865</v>
      </c>
      <c r="E5460" s="2" t="s">
        <v>35</v>
      </c>
      <c r="F5460" s="2" t="s">
        <v>2823</v>
      </c>
      <c r="G5460" s="5">
        <v>-5</v>
      </c>
      <c r="H5460" s="5">
        <v>35.700000000000003</v>
      </c>
      <c r="I5460" s="5">
        <v>-178.5</v>
      </c>
      <c r="J5460" s="5">
        <v>-61219.280000000006</v>
      </c>
      <c r="K5460" s="5" t="str" cm="1">
        <f t="array" ref="K5460">_xlfn.LET(_xlpm.d,UPPER(TRIM(CLEAN(SUBSTITUTE(F5460,CHAR(160),"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61" spans="2:11" x14ac:dyDescent="0.25">
      <c r="B5461" s="21">
        <v>45897</v>
      </c>
      <c r="C5461" s="2" t="s">
        <v>1</v>
      </c>
      <c r="D5461" s="2" t="s">
        <v>308</v>
      </c>
      <c r="E5461" s="2" t="s">
        <v>5</v>
      </c>
      <c r="F5461" s="2" t="s">
        <v>2866</v>
      </c>
      <c r="G5461" s="5">
        <v>-2</v>
      </c>
      <c r="H5461" s="5">
        <v>33.950000000000003</v>
      </c>
      <c r="I5461" s="5">
        <v>-67.900000000000006</v>
      </c>
      <c r="J5461" s="5">
        <v>-61287.180000000008</v>
      </c>
      <c r="K5461" s="5" t="str" cm="1">
        <f t="array" ref="K5461">_xlfn.LET(_xlpm.d,UPPER(TRIM(CLEAN(SUBSTITUTE(F5461,CHAR(160),"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62" spans="2:11" x14ac:dyDescent="0.25">
      <c r="B5462" s="21">
        <v>45898</v>
      </c>
      <c r="C5462" s="2" t="s">
        <v>1</v>
      </c>
      <c r="D5462" s="2" t="s">
        <v>2867</v>
      </c>
      <c r="E5462" s="2" t="s">
        <v>82</v>
      </c>
      <c r="F5462" s="2" t="s">
        <v>2823</v>
      </c>
      <c r="G5462" s="5">
        <v>-5</v>
      </c>
      <c r="H5462" s="5">
        <v>35.700000000000003</v>
      </c>
      <c r="I5462" s="5">
        <v>-178.5</v>
      </c>
      <c r="J5462" s="5">
        <v>-61465.680000000008</v>
      </c>
      <c r="K5462" s="5" t="str" cm="1">
        <f t="array" ref="K5462">_xlfn.LET(_xlpm.d,UPPER(TRIM(CLEAN(SUBSTITUTE(F5462,CHAR(160),"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63" spans="2:11" x14ac:dyDescent="0.25">
      <c r="B5463" s="21">
        <v>45898</v>
      </c>
      <c r="C5463" s="2" t="s">
        <v>1</v>
      </c>
      <c r="D5463" s="2" t="s">
        <v>224</v>
      </c>
      <c r="E5463" s="2" t="s">
        <v>76</v>
      </c>
      <c r="F5463" s="2" t="s">
        <v>2823</v>
      </c>
      <c r="G5463" s="5">
        <v>-14</v>
      </c>
      <c r="H5463" s="5">
        <v>35.700000000000003</v>
      </c>
      <c r="I5463" s="5">
        <v>-499.8</v>
      </c>
      <c r="J5463" s="5">
        <v>-61965.48000000001</v>
      </c>
      <c r="K5463" s="5" t="str" cm="1">
        <f t="array" ref="K5463">_xlfn.LET(_xlpm.d,UPPER(TRIM(CLEAN(SUBSTITUTE(F5463,CHAR(160),"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64" spans="2:11" x14ac:dyDescent="0.25">
      <c r="B5464" s="21">
        <v>45898</v>
      </c>
      <c r="C5464" s="2" t="s">
        <v>1</v>
      </c>
      <c r="D5464" s="2" t="s">
        <v>1081</v>
      </c>
      <c r="E5464" s="2" t="s">
        <v>53</v>
      </c>
      <c r="F5464" s="2" t="s">
        <v>2823</v>
      </c>
      <c r="G5464" s="5">
        <v>-2</v>
      </c>
      <c r="H5464" s="5">
        <v>35.700000000000003</v>
      </c>
      <c r="I5464" s="5">
        <v>-71.400000000000006</v>
      </c>
      <c r="J5464" s="5">
        <v>-62036.880000000012</v>
      </c>
      <c r="K5464" s="5" t="str" cm="1">
        <f t="array" ref="K5464">_xlfn.LET(_xlpm.d,UPPER(TRIM(CLEAN(SUBSTITUTE(F5464,CHAR(160),"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65" spans="2:11" x14ac:dyDescent="0.25">
      <c r="B5465" s="21">
        <v>45898</v>
      </c>
      <c r="C5465" s="2" t="s">
        <v>1</v>
      </c>
      <c r="D5465" s="2" t="s">
        <v>225</v>
      </c>
      <c r="E5465" s="2" t="s">
        <v>24</v>
      </c>
      <c r="F5465" s="2" t="s">
        <v>2823</v>
      </c>
      <c r="G5465" s="5">
        <v>-2</v>
      </c>
      <c r="H5465" s="5">
        <v>35.700000000000003</v>
      </c>
      <c r="I5465" s="5">
        <v>-71.400000000000006</v>
      </c>
      <c r="J5465" s="5">
        <v>-62108.280000000013</v>
      </c>
      <c r="K5465" s="5" t="str" cm="1">
        <f t="array" ref="K5465">_xlfn.LET(_xlpm.d,UPPER(TRIM(CLEAN(SUBSTITUTE(F5465,CHAR(160),"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66" spans="2:11" x14ac:dyDescent="0.25">
      <c r="B5466" s="21">
        <v>45902</v>
      </c>
      <c r="C5466" s="2" t="s">
        <v>1</v>
      </c>
      <c r="D5466" s="2" t="s">
        <v>445</v>
      </c>
      <c r="E5466" s="2" t="s">
        <v>446</v>
      </c>
      <c r="F5466" s="2" t="s">
        <v>2823</v>
      </c>
      <c r="G5466" s="5">
        <v>-9</v>
      </c>
      <c r="H5466" s="5">
        <v>35.700000000000003</v>
      </c>
      <c r="I5466" s="5">
        <v>-321.3</v>
      </c>
      <c r="J5466" s="5">
        <v>-62429.580000000016</v>
      </c>
      <c r="K5466" s="5" t="str" cm="1">
        <f t="array" ref="K5466">_xlfn.LET(_xlpm.d,UPPER(TRIM(CLEAN(SUBSTITUTE(F5466,CHAR(160),"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67" spans="2:11" x14ac:dyDescent="0.25">
      <c r="B5467" s="21">
        <v>45902</v>
      </c>
      <c r="C5467" s="2" t="s">
        <v>1</v>
      </c>
      <c r="D5467" s="2" t="s">
        <v>228</v>
      </c>
      <c r="E5467" s="2" t="s">
        <v>159</v>
      </c>
      <c r="F5467" s="2" t="s">
        <v>2823</v>
      </c>
      <c r="G5467" s="5">
        <v>-1</v>
      </c>
      <c r="H5467" s="5">
        <v>35.700000000000003</v>
      </c>
      <c r="I5467" s="5">
        <v>-35.700000000000003</v>
      </c>
      <c r="J5467" s="5">
        <v>-62465.280000000013</v>
      </c>
      <c r="K5467" s="5" t="str" cm="1">
        <f t="array" ref="K5467">_xlfn.LET(_xlpm.d,UPPER(TRIM(CLEAN(SUBSTITUTE(F5467,CHAR(160),"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68" spans="2:11" x14ac:dyDescent="0.25">
      <c r="B5468" s="21">
        <v>45902</v>
      </c>
      <c r="C5468" s="2" t="s">
        <v>1</v>
      </c>
      <c r="D5468" s="2" t="s">
        <v>631</v>
      </c>
      <c r="E5468" s="2" t="s">
        <v>92</v>
      </c>
      <c r="F5468" s="2" t="s">
        <v>2823</v>
      </c>
      <c r="G5468" s="5">
        <v>-1</v>
      </c>
      <c r="H5468" s="5">
        <v>35.700000000000003</v>
      </c>
      <c r="I5468" s="5">
        <v>-35.700000000000003</v>
      </c>
      <c r="J5468" s="5">
        <v>-62500.98000000001</v>
      </c>
      <c r="K5468" s="5" t="str" cm="1">
        <f t="array" ref="K5468">_xlfn.LET(_xlpm.d,UPPER(TRIM(CLEAN(SUBSTITUTE(F5468,CHAR(160),"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69" spans="2:11" x14ac:dyDescent="0.25">
      <c r="B5469" s="21">
        <v>45903</v>
      </c>
      <c r="C5469" s="2" t="s">
        <v>1</v>
      </c>
      <c r="D5469" s="2" t="s">
        <v>1868</v>
      </c>
      <c r="E5469" s="2" t="s">
        <v>163</v>
      </c>
      <c r="F5469" s="2" t="s">
        <v>2823</v>
      </c>
      <c r="G5469" s="5">
        <v>-8</v>
      </c>
      <c r="H5469" s="5">
        <v>35.119999999999997</v>
      </c>
      <c r="I5469" s="5">
        <v>-280.95999999999998</v>
      </c>
      <c r="J5469" s="5">
        <v>-62781.94000000001</v>
      </c>
      <c r="K5469" s="5" t="str" cm="1">
        <f t="array" ref="K5469">_xlfn.LET(_xlpm.d,UPPER(TRIM(CLEAN(SUBSTITUTE(F5469,CHAR(160),"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70" spans="2:11" x14ac:dyDescent="0.25">
      <c r="B5470" s="21">
        <v>45903</v>
      </c>
      <c r="C5470" s="2" t="s">
        <v>1</v>
      </c>
      <c r="D5470" s="2" t="s">
        <v>229</v>
      </c>
      <c r="E5470" s="2" t="s">
        <v>148</v>
      </c>
      <c r="F5470" s="2" t="s">
        <v>2823</v>
      </c>
      <c r="G5470" s="5">
        <v>-4</v>
      </c>
      <c r="H5470" s="5">
        <v>35.700000000000003</v>
      </c>
      <c r="I5470" s="5">
        <v>-142.80000000000001</v>
      </c>
      <c r="J5470" s="5">
        <v>-62924.740000000013</v>
      </c>
      <c r="K5470" s="5" t="str" cm="1">
        <f t="array" ref="K5470">_xlfn.LET(_xlpm.d,UPPER(TRIM(CLEAN(SUBSTITUTE(F5470,CHAR(160),"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71" spans="2:11" x14ac:dyDescent="0.25">
      <c r="B5471" s="21">
        <v>45903</v>
      </c>
      <c r="C5471" s="2" t="s">
        <v>1</v>
      </c>
      <c r="D5471" s="2" t="s">
        <v>2868</v>
      </c>
      <c r="E5471" s="2" t="s">
        <v>148</v>
      </c>
      <c r="F5471" s="2" t="s">
        <v>2827</v>
      </c>
      <c r="G5471" s="5">
        <v>-2</v>
      </c>
      <c r="H5471" s="5">
        <v>35.700000000000003</v>
      </c>
      <c r="I5471" s="5">
        <v>-71.400000000000006</v>
      </c>
      <c r="J5471" s="5">
        <v>-62996.140000000014</v>
      </c>
      <c r="K5471" s="5" t="str" cm="1">
        <f t="array" ref="K5471">_xlfn.LET(_xlpm.d,UPPER(TRIM(CLEAN(SUBSTITUTE(F5471,CHAR(160),"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72" spans="2:11" x14ac:dyDescent="0.25">
      <c r="B5472" s="21">
        <v>45903</v>
      </c>
      <c r="C5472" s="2" t="s">
        <v>1</v>
      </c>
      <c r="D5472" s="2" t="s">
        <v>2869</v>
      </c>
      <c r="E5472" s="2" t="s">
        <v>238</v>
      </c>
      <c r="F5472" s="2" t="s">
        <v>2823</v>
      </c>
      <c r="G5472" s="5">
        <v>-3</v>
      </c>
      <c r="H5472" s="5">
        <v>33.99</v>
      </c>
      <c r="I5472" s="5">
        <v>-101.97</v>
      </c>
      <c r="J5472" s="5">
        <v>-63098.110000000015</v>
      </c>
      <c r="K5472" s="5" t="str" cm="1">
        <f t="array" ref="K5472">_xlfn.LET(_xlpm.d,UPPER(TRIM(CLEAN(SUBSTITUTE(F5472,CHAR(160),"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73" spans="2:11" x14ac:dyDescent="0.25">
      <c r="B5473" s="21">
        <v>45903</v>
      </c>
      <c r="C5473" s="2" t="s">
        <v>1</v>
      </c>
      <c r="D5473" s="2" t="s">
        <v>2870</v>
      </c>
      <c r="E5473" s="2" t="s">
        <v>289</v>
      </c>
      <c r="F5473" s="2" t="s">
        <v>2820</v>
      </c>
      <c r="G5473" s="5">
        <v>-8</v>
      </c>
      <c r="H5473" s="5">
        <v>33.950000000000003</v>
      </c>
      <c r="I5473" s="5">
        <v>-271.60000000000002</v>
      </c>
      <c r="J5473" s="5">
        <v>-63369.710000000014</v>
      </c>
      <c r="K5473" s="5" t="str" cm="1">
        <f t="array" ref="K5473">_xlfn.LET(_xlpm.d,UPPER(TRIM(CLEAN(SUBSTITUTE(F5473,CHAR(160),"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74" spans="2:11" x14ac:dyDescent="0.25">
      <c r="B5474" s="21">
        <v>45904</v>
      </c>
      <c r="C5474" s="2" t="s">
        <v>1</v>
      </c>
      <c r="D5474" s="2" t="s">
        <v>2871</v>
      </c>
      <c r="E5474" s="2" t="s">
        <v>1478</v>
      </c>
      <c r="F5474" s="2" t="s">
        <v>2820</v>
      </c>
      <c r="G5474" s="5">
        <v>-15</v>
      </c>
      <c r="H5474" s="5">
        <v>33.950000000000003</v>
      </c>
      <c r="I5474" s="5">
        <v>-509.25</v>
      </c>
      <c r="J5474" s="5">
        <v>-63878.960000000014</v>
      </c>
      <c r="K5474" s="5" t="str" cm="1">
        <f t="array" ref="K5474">_xlfn.LET(_xlpm.d,UPPER(TRIM(CLEAN(SUBSTITUTE(F5474,CHAR(160),"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75" spans="2:11" x14ac:dyDescent="0.25">
      <c r="B5475" s="21">
        <v>45904</v>
      </c>
      <c r="C5475" s="2" t="s">
        <v>1</v>
      </c>
      <c r="D5475" s="2" t="s">
        <v>1872</v>
      </c>
      <c r="E5475" s="2" t="s">
        <v>465</v>
      </c>
      <c r="F5475" s="2" t="s">
        <v>2823</v>
      </c>
      <c r="G5475" s="5">
        <v>-7</v>
      </c>
      <c r="H5475" s="5">
        <v>35.700000000000003</v>
      </c>
      <c r="I5475" s="5">
        <v>-249.9</v>
      </c>
      <c r="J5475" s="5">
        <v>-64128.860000000015</v>
      </c>
      <c r="K5475" s="5" t="str" cm="1">
        <f t="array" ref="K5475">_xlfn.LET(_xlpm.d,UPPER(TRIM(CLEAN(SUBSTITUTE(F5475,CHAR(160),"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76" spans="2:11" x14ac:dyDescent="0.25">
      <c r="B5476" s="21">
        <v>45904</v>
      </c>
      <c r="C5476" s="2" t="s">
        <v>1</v>
      </c>
      <c r="D5476" s="2" t="s">
        <v>792</v>
      </c>
      <c r="E5476" s="2" t="s">
        <v>791</v>
      </c>
      <c r="F5476" s="2" t="s">
        <v>2823</v>
      </c>
      <c r="G5476" s="5">
        <v>-1</v>
      </c>
      <c r="H5476" s="5">
        <v>35.700000000000003</v>
      </c>
      <c r="I5476" s="5">
        <v>-35.700000000000003</v>
      </c>
      <c r="J5476" s="5">
        <v>-64164.560000000012</v>
      </c>
      <c r="K5476" s="5" t="str" cm="1">
        <f t="array" ref="K5476">_xlfn.LET(_xlpm.d,UPPER(TRIM(CLEAN(SUBSTITUTE(F5476,CHAR(160),"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77" spans="2:11" x14ac:dyDescent="0.25">
      <c r="B5477" s="21">
        <v>45904</v>
      </c>
      <c r="C5477" s="2" t="s">
        <v>1</v>
      </c>
      <c r="D5477" s="2" t="s">
        <v>1358</v>
      </c>
      <c r="E5477" s="2" t="s">
        <v>19</v>
      </c>
      <c r="F5477" s="2" t="s">
        <v>2823</v>
      </c>
      <c r="G5477" s="5">
        <v>-8</v>
      </c>
      <c r="H5477" s="5">
        <v>35.700000000000003</v>
      </c>
      <c r="I5477" s="5">
        <v>-285.60000000000002</v>
      </c>
      <c r="J5477" s="5">
        <v>-64450.160000000011</v>
      </c>
      <c r="K5477" s="5" t="str" cm="1">
        <f t="array" ref="K5477">_xlfn.LET(_xlpm.d,UPPER(TRIM(CLEAN(SUBSTITUTE(F5477,CHAR(160),"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78" spans="2:11" x14ac:dyDescent="0.25">
      <c r="B5478" s="21">
        <v>45904</v>
      </c>
      <c r="C5478" s="2" t="s">
        <v>1</v>
      </c>
      <c r="D5478" s="2" t="s">
        <v>1086</v>
      </c>
      <c r="E5478" s="2" t="s">
        <v>807</v>
      </c>
      <c r="F5478" s="2" t="s">
        <v>2820</v>
      </c>
      <c r="G5478" s="5">
        <v>-3</v>
      </c>
      <c r="H5478" s="5">
        <v>33.99</v>
      </c>
      <c r="I5478" s="5">
        <v>-101.97</v>
      </c>
      <c r="J5478" s="5">
        <v>-64552.130000000012</v>
      </c>
      <c r="K5478" s="5" t="str" cm="1">
        <f t="array" ref="K5478">_xlfn.LET(_xlpm.d,UPPER(TRIM(CLEAN(SUBSTITUTE(F5478,CHAR(160),"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79" spans="2:11" x14ac:dyDescent="0.25">
      <c r="B5479" s="21">
        <v>45905</v>
      </c>
      <c r="C5479" s="2" t="s">
        <v>1</v>
      </c>
      <c r="D5479" s="2" t="s">
        <v>2872</v>
      </c>
      <c r="E5479" s="2" t="s">
        <v>82</v>
      </c>
      <c r="F5479" s="2" t="s">
        <v>2823</v>
      </c>
      <c r="G5479" s="5">
        <v>-3</v>
      </c>
      <c r="H5479" s="5">
        <v>35.700000000000003</v>
      </c>
      <c r="I5479" s="5">
        <v>-107.1</v>
      </c>
      <c r="J5479" s="5">
        <v>-64659.23000000001</v>
      </c>
      <c r="K5479" s="5" t="str" cm="1">
        <f t="array" ref="K5479">_xlfn.LET(_xlpm.d,UPPER(TRIM(CLEAN(SUBSTITUTE(F5479,CHAR(160),"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80" spans="2:11" x14ac:dyDescent="0.25">
      <c r="B5480" s="21">
        <v>45905</v>
      </c>
      <c r="C5480" s="2" t="s">
        <v>1</v>
      </c>
      <c r="D5480" s="2" t="s">
        <v>1875</v>
      </c>
      <c r="E5480" s="2" t="s">
        <v>3</v>
      </c>
      <c r="F5480" s="2" t="s">
        <v>2820</v>
      </c>
      <c r="G5480" s="5">
        <v>-4</v>
      </c>
      <c r="H5480" s="5">
        <v>20.25</v>
      </c>
      <c r="I5480" s="5">
        <v>-81</v>
      </c>
      <c r="J5480" s="5">
        <v>-64740.23000000001</v>
      </c>
      <c r="K5480" s="5" t="str" cm="1">
        <f t="array" ref="K5480">_xlfn.LET(_xlpm.d,UPPER(TRIM(CLEAN(SUBSTITUTE(F5480,CHAR(160),"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81" spans="2:11" x14ac:dyDescent="0.25">
      <c r="B5481" s="21">
        <v>45905</v>
      </c>
      <c r="C5481" s="2" t="s">
        <v>1</v>
      </c>
      <c r="D5481" s="2" t="s">
        <v>1875</v>
      </c>
      <c r="E5481" s="2" t="s">
        <v>3</v>
      </c>
      <c r="F5481" s="2" t="s">
        <v>2820</v>
      </c>
      <c r="G5481" s="5">
        <v>-4</v>
      </c>
      <c r="H5481" s="5">
        <v>30.5</v>
      </c>
      <c r="I5481" s="5">
        <v>-122</v>
      </c>
      <c r="J5481" s="5">
        <v>-64862.23000000001</v>
      </c>
      <c r="K5481" s="5" t="str" cm="1">
        <f t="array" ref="K5481">_xlfn.LET(_xlpm.d,UPPER(TRIM(CLEAN(SUBSTITUTE(F5481,CHAR(160),"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82" spans="2:11" x14ac:dyDescent="0.25">
      <c r="B5482" s="21">
        <v>45905</v>
      </c>
      <c r="C5482" s="2" t="s">
        <v>1</v>
      </c>
      <c r="D5482" s="2" t="s">
        <v>1877</v>
      </c>
      <c r="E5482" s="2" t="s">
        <v>926</v>
      </c>
      <c r="F5482" s="2" t="s">
        <v>2820</v>
      </c>
      <c r="G5482" s="5">
        <v>-1</v>
      </c>
      <c r="H5482" s="5">
        <v>33.99</v>
      </c>
      <c r="I5482" s="5">
        <v>-33.99</v>
      </c>
      <c r="J5482" s="5">
        <v>-64896.220000000008</v>
      </c>
      <c r="K5482" s="5" t="str" cm="1">
        <f t="array" ref="K5482">_xlfn.LET(_xlpm.d,UPPER(TRIM(CLEAN(SUBSTITUTE(F5482,CHAR(160),"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83" spans="2:11" x14ac:dyDescent="0.25">
      <c r="B5483" s="21">
        <v>45905</v>
      </c>
      <c r="C5483" s="2" t="s">
        <v>1</v>
      </c>
      <c r="D5483" s="2" t="s">
        <v>1878</v>
      </c>
      <c r="E5483" s="2" t="s">
        <v>53</v>
      </c>
      <c r="F5483" s="2" t="s">
        <v>2823</v>
      </c>
      <c r="G5483" s="5">
        <v>-2</v>
      </c>
      <c r="H5483" s="5">
        <v>35.700000000000003</v>
      </c>
      <c r="I5483" s="5">
        <v>-71.400000000000006</v>
      </c>
      <c r="J5483" s="5">
        <v>-64967.62000000001</v>
      </c>
      <c r="K5483" s="5" t="str" cm="1">
        <f t="array" ref="K5483">_xlfn.LET(_xlpm.d,UPPER(TRIM(CLEAN(SUBSTITUTE(F5483,CHAR(160),"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84" spans="2:11" x14ac:dyDescent="0.25">
      <c r="B5484" s="21">
        <v>45908</v>
      </c>
      <c r="C5484" s="2" t="s">
        <v>1</v>
      </c>
      <c r="D5484" s="2" t="s">
        <v>1089</v>
      </c>
      <c r="E5484" s="2" t="s">
        <v>9</v>
      </c>
      <c r="F5484" s="2" t="s">
        <v>2823</v>
      </c>
      <c r="G5484" s="5">
        <v>-8</v>
      </c>
      <c r="H5484" s="5">
        <v>35.700000000000003</v>
      </c>
      <c r="I5484" s="5">
        <v>-285.60000000000002</v>
      </c>
      <c r="J5484" s="5">
        <v>-65253.220000000008</v>
      </c>
      <c r="K5484" s="5" t="str" cm="1">
        <f t="array" ref="K5484">_xlfn.LET(_xlpm.d,UPPER(TRIM(CLEAN(SUBSTITUTE(F5484,CHAR(160),"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85" spans="2:11" x14ac:dyDescent="0.25">
      <c r="B5485" s="21">
        <v>45908</v>
      </c>
      <c r="C5485" s="2" t="s">
        <v>1</v>
      </c>
      <c r="D5485" s="2" t="s">
        <v>1090</v>
      </c>
      <c r="E5485" s="2" t="s">
        <v>53</v>
      </c>
      <c r="F5485" s="2" t="s">
        <v>2823</v>
      </c>
      <c r="G5485" s="5">
        <v>-7</v>
      </c>
      <c r="H5485" s="5">
        <v>35.700000000000003</v>
      </c>
      <c r="I5485" s="5">
        <v>-249.9</v>
      </c>
      <c r="J5485" s="5">
        <v>-65503.12000000001</v>
      </c>
      <c r="K5485" s="5" t="str" cm="1">
        <f t="array" ref="K5485">_xlfn.LET(_xlpm.d,UPPER(TRIM(CLEAN(SUBSTITUTE(F5485,CHAR(160),"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86" spans="2:11" x14ac:dyDescent="0.25">
      <c r="B5486" s="21">
        <v>45909</v>
      </c>
      <c r="C5486" s="2" t="s">
        <v>1</v>
      </c>
      <c r="D5486" s="2" t="s">
        <v>718</v>
      </c>
      <c r="E5486" s="2" t="s">
        <v>92</v>
      </c>
      <c r="F5486" s="2" t="s">
        <v>2823</v>
      </c>
      <c r="G5486" s="5">
        <v>-13</v>
      </c>
      <c r="H5486" s="5">
        <v>35.700000000000003</v>
      </c>
      <c r="I5486" s="5">
        <v>-464.1</v>
      </c>
      <c r="J5486" s="5">
        <v>-65967.220000000016</v>
      </c>
      <c r="K5486" s="5" t="str" cm="1">
        <f t="array" ref="K5486">_xlfn.LET(_xlpm.d,UPPER(TRIM(CLEAN(SUBSTITUTE(F5486,CHAR(160),"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87" spans="2:11" x14ac:dyDescent="0.25">
      <c r="B5487" s="21">
        <v>45909</v>
      </c>
      <c r="C5487" s="2" t="s">
        <v>1</v>
      </c>
      <c r="D5487" s="2" t="s">
        <v>235</v>
      </c>
      <c r="E5487" s="2" t="s">
        <v>29</v>
      </c>
      <c r="F5487" s="2" t="s">
        <v>2823</v>
      </c>
      <c r="G5487" s="5">
        <v>-10</v>
      </c>
      <c r="H5487" s="5">
        <v>35.700000000000003</v>
      </c>
      <c r="I5487" s="5">
        <v>-357</v>
      </c>
      <c r="J5487" s="5">
        <v>-66324.220000000016</v>
      </c>
      <c r="K5487" s="5" t="str" cm="1">
        <f t="array" ref="K5487">_xlfn.LET(_xlpm.d,UPPER(TRIM(CLEAN(SUBSTITUTE(F5487,CHAR(160),"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88" spans="2:11" x14ac:dyDescent="0.25">
      <c r="B5488" s="21">
        <v>45909</v>
      </c>
      <c r="C5488" s="2" t="s">
        <v>1</v>
      </c>
      <c r="D5488" s="2" t="s">
        <v>719</v>
      </c>
      <c r="E5488" s="2" t="s">
        <v>35</v>
      </c>
      <c r="F5488" s="2" t="s">
        <v>2823</v>
      </c>
      <c r="G5488" s="5">
        <v>-17</v>
      </c>
      <c r="H5488" s="5">
        <v>35.700000000000003</v>
      </c>
      <c r="I5488" s="5">
        <v>-606.9</v>
      </c>
      <c r="J5488" s="5">
        <v>-66931.12000000001</v>
      </c>
      <c r="K5488" s="5" t="str" cm="1">
        <f t="array" ref="K5488">_xlfn.LET(_xlpm.d,UPPER(TRIM(CLEAN(SUBSTITUTE(F5488,CHAR(160),"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89" spans="2:11" x14ac:dyDescent="0.25">
      <c r="B5489" s="21">
        <v>45909</v>
      </c>
      <c r="C5489" s="2" t="s">
        <v>1</v>
      </c>
      <c r="D5489" s="2" t="s">
        <v>2873</v>
      </c>
      <c r="E5489" s="2" t="s">
        <v>3</v>
      </c>
      <c r="F5489" s="2" t="s">
        <v>2820</v>
      </c>
      <c r="G5489" s="5">
        <v>-9</v>
      </c>
      <c r="H5489" s="5">
        <v>30.5</v>
      </c>
      <c r="I5489" s="5">
        <v>-274.5</v>
      </c>
      <c r="J5489" s="5">
        <v>-67205.62000000001</v>
      </c>
      <c r="K5489" s="5" t="str" cm="1">
        <f t="array" ref="K5489">_xlfn.LET(_xlpm.d,UPPER(TRIM(CLEAN(SUBSTITUTE(F5489,CHAR(160),"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90" spans="2:11" x14ac:dyDescent="0.25">
      <c r="B5490" s="21">
        <v>45910</v>
      </c>
      <c r="C5490" s="2" t="s">
        <v>1</v>
      </c>
      <c r="D5490" s="2" t="s">
        <v>1887</v>
      </c>
      <c r="E5490" s="2" t="s">
        <v>807</v>
      </c>
      <c r="F5490" s="2" t="s">
        <v>2820</v>
      </c>
      <c r="G5490" s="5">
        <v>-2</v>
      </c>
      <c r="H5490" s="5">
        <v>33.99</v>
      </c>
      <c r="I5490" s="5">
        <v>-67.98</v>
      </c>
      <c r="J5490" s="5">
        <v>-67273.600000000006</v>
      </c>
      <c r="K5490" s="5" t="str" cm="1">
        <f t="array" ref="K5490">_xlfn.LET(_xlpm.d,UPPER(TRIM(CLEAN(SUBSTITUTE(F5490,CHAR(160),"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91" spans="2:11" x14ac:dyDescent="0.25">
      <c r="B5491" s="21">
        <v>45911</v>
      </c>
      <c r="C5491" s="2" t="s">
        <v>1</v>
      </c>
      <c r="D5491" s="2" t="s">
        <v>1888</v>
      </c>
      <c r="E5491" s="2" t="s">
        <v>163</v>
      </c>
      <c r="F5491" s="2" t="s">
        <v>2820</v>
      </c>
      <c r="G5491" s="5">
        <v>-5</v>
      </c>
      <c r="H5491" s="5">
        <v>35.119999999999997</v>
      </c>
      <c r="I5491" s="5">
        <v>-175.6</v>
      </c>
      <c r="J5491" s="5">
        <v>-67449.200000000012</v>
      </c>
      <c r="K5491" s="5" t="str" cm="1">
        <f t="array" ref="K5491">_xlfn.LET(_xlpm.d,UPPER(TRIM(CLEAN(SUBSTITUTE(F5491,CHAR(160),"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92" spans="2:11" x14ac:dyDescent="0.25">
      <c r="B5492" s="21">
        <v>45911</v>
      </c>
      <c r="C5492" s="2" t="s">
        <v>1</v>
      </c>
      <c r="D5492" s="2" t="s">
        <v>2874</v>
      </c>
      <c r="E5492" s="2" t="s">
        <v>19</v>
      </c>
      <c r="F5492" s="2" t="s">
        <v>2823</v>
      </c>
      <c r="G5492" s="5">
        <v>-10</v>
      </c>
      <c r="H5492" s="5">
        <v>35.700000000000003</v>
      </c>
      <c r="I5492" s="5">
        <v>-357</v>
      </c>
      <c r="J5492" s="5">
        <v>-67806.200000000012</v>
      </c>
      <c r="K5492" s="5" t="str" cm="1">
        <f t="array" ref="K5492">_xlfn.LET(_xlpm.d,UPPER(TRIM(CLEAN(SUBSTITUTE(F5492,CHAR(160),"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93" spans="2:11" x14ac:dyDescent="0.25">
      <c r="B5493" s="21">
        <v>45912</v>
      </c>
      <c r="C5493" s="2" t="s">
        <v>1</v>
      </c>
      <c r="D5493" s="2" t="s">
        <v>1099</v>
      </c>
      <c r="E5493" s="2" t="s">
        <v>143</v>
      </c>
      <c r="F5493" s="2" t="s">
        <v>2820</v>
      </c>
      <c r="G5493" s="5">
        <v>-1</v>
      </c>
      <c r="H5493" s="5">
        <v>29.3</v>
      </c>
      <c r="I5493" s="5">
        <v>-29.3</v>
      </c>
      <c r="J5493" s="5">
        <v>-67835.500000000015</v>
      </c>
      <c r="K5493" s="5" t="str" cm="1">
        <f t="array" ref="K5493">_xlfn.LET(_xlpm.d,UPPER(TRIM(CLEAN(SUBSTITUTE(F5493,CHAR(160),"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94" spans="2:11" x14ac:dyDescent="0.25">
      <c r="B5494" s="21">
        <v>45915</v>
      </c>
      <c r="C5494" s="2" t="s">
        <v>1</v>
      </c>
      <c r="D5494" s="2" t="s">
        <v>2476</v>
      </c>
      <c r="E5494" s="2" t="s">
        <v>53</v>
      </c>
      <c r="F5494" s="2" t="s">
        <v>2820</v>
      </c>
      <c r="G5494" s="5">
        <v>-8</v>
      </c>
      <c r="H5494" s="5">
        <v>35.700000000000003</v>
      </c>
      <c r="I5494" s="5">
        <v>-285.60000000000002</v>
      </c>
      <c r="J5494" s="5">
        <v>-68121.10000000002</v>
      </c>
      <c r="K5494" s="5" t="str" cm="1">
        <f t="array" ref="K5494">_xlfn.LET(_xlpm.d,UPPER(TRIM(CLEAN(SUBSTITUTE(F5494,CHAR(160),"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95" spans="2:11" x14ac:dyDescent="0.25">
      <c r="B5495" s="21">
        <v>45916</v>
      </c>
      <c r="C5495" s="2" t="s">
        <v>1</v>
      </c>
      <c r="D5495" s="2" t="s">
        <v>2477</v>
      </c>
      <c r="E5495" s="2" t="s">
        <v>153</v>
      </c>
      <c r="F5495" s="2" t="s">
        <v>2823</v>
      </c>
      <c r="G5495" s="5">
        <v>-9</v>
      </c>
      <c r="H5495" s="5">
        <v>35.700000000000003</v>
      </c>
      <c r="I5495" s="5">
        <v>-321.3</v>
      </c>
      <c r="J5495" s="5">
        <v>-68442.400000000023</v>
      </c>
      <c r="K5495" s="5" t="str" cm="1">
        <f t="array" ref="K5495">_xlfn.LET(_xlpm.d,UPPER(TRIM(CLEAN(SUBSTITUTE(F5495,CHAR(160),"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96" spans="2:11" x14ac:dyDescent="0.25">
      <c r="B5496" s="21">
        <v>45916</v>
      </c>
      <c r="C5496" s="2" t="s">
        <v>1</v>
      </c>
      <c r="D5496" s="2" t="s">
        <v>1898</v>
      </c>
      <c r="E5496" s="2" t="s">
        <v>3</v>
      </c>
      <c r="F5496" s="2" t="s">
        <v>2823</v>
      </c>
      <c r="G5496" s="5">
        <v>-4</v>
      </c>
      <c r="H5496" s="5">
        <v>30.5</v>
      </c>
      <c r="I5496" s="5">
        <v>-122</v>
      </c>
      <c r="J5496" s="5">
        <v>-68564.400000000023</v>
      </c>
      <c r="K5496" s="5" t="str" cm="1">
        <f t="array" ref="K5496">_xlfn.LET(_xlpm.d,UPPER(TRIM(CLEAN(SUBSTITUTE(F5496,CHAR(160),"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97" spans="2:11" x14ac:dyDescent="0.25">
      <c r="B5497" s="21">
        <v>45916</v>
      </c>
      <c r="C5497" s="2" t="s">
        <v>1</v>
      </c>
      <c r="D5497" s="2" t="s">
        <v>2875</v>
      </c>
      <c r="E5497" s="2" t="s">
        <v>446</v>
      </c>
      <c r="F5497" s="2" t="s">
        <v>2823</v>
      </c>
      <c r="G5497" s="5">
        <v>-2</v>
      </c>
      <c r="H5497" s="5">
        <v>35.700000000000003</v>
      </c>
      <c r="I5497" s="5">
        <v>-71.400000000000006</v>
      </c>
      <c r="J5497" s="5">
        <v>-68635.800000000017</v>
      </c>
      <c r="K5497" s="5" t="str" cm="1">
        <f t="array" ref="K5497">_xlfn.LET(_xlpm.d,UPPER(TRIM(CLEAN(SUBSTITUTE(F5497,CHAR(160),"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98" spans="2:11" x14ac:dyDescent="0.25">
      <c r="B5498" s="21">
        <v>45916</v>
      </c>
      <c r="C5498" s="2" t="s">
        <v>1</v>
      </c>
      <c r="D5498" s="2" t="s">
        <v>245</v>
      </c>
      <c r="E5498" s="2" t="s">
        <v>159</v>
      </c>
      <c r="F5498" s="2" t="s">
        <v>2823</v>
      </c>
      <c r="G5498" s="5">
        <v>-10</v>
      </c>
      <c r="H5498" s="5">
        <v>35.700000000000003</v>
      </c>
      <c r="I5498" s="5">
        <v>-357</v>
      </c>
      <c r="J5498" s="5">
        <v>-68992.800000000017</v>
      </c>
      <c r="K5498" s="5" t="str" cm="1">
        <f t="array" ref="K5498">_xlfn.LET(_xlpm.d,UPPER(TRIM(CLEAN(SUBSTITUTE(F5498,CHAR(160),"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499" spans="2:11" x14ac:dyDescent="0.25">
      <c r="B5499" s="21">
        <v>45917</v>
      </c>
      <c r="C5499" s="2" t="s">
        <v>1</v>
      </c>
      <c r="D5499" s="2" t="s">
        <v>538</v>
      </c>
      <c r="E5499" s="2" t="s">
        <v>92</v>
      </c>
      <c r="F5499" s="2" t="s">
        <v>2823</v>
      </c>
      <c r="G5499" s="5">
        <v>-18</v>
      </c>
      <c r="H5499" s="5">
        <v>35.700000000000003</v>
      </c>
      <c r="I5499" s="5">
        <v>-642.6</v>
      </c>
      <c r="J5499" s="5">
        <v>-69635.400000000023</v>
      </c>
      <c r="K5499" s="5" t="str" cm="1">
        <f t="array" ref="K5499">_xlfn.LET(_xlpm.d,UPPER(TRIM(CLEAN(SUBSTITUTE(F5499,CHAR(160),"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00" spans="2:11" x14ac:dyDescent="0.25">
      <c r="B5500" s="21">
        <v>45917</v>
      </c>
      <c r="C5500" s="2" t="s">
        <v>1</v>
      </c>
      <c r="D5500" s="2" t="s">
        <v>248</v>
      </c>
      <c r="E5500" s="2" t="s">
        <v>29</v>
      </c>
      <c r="F5500" s="2" t="s">
        <v>2823</v>
      </c>
      <c r="G5500" s="5">
        <v>-19</v>
      </c>
      <c r="H5500" s="5">
        <v>35.700000000000003</v>
      </c>
      <c r="I5500" s="5">
        <v>-678.3</v>
      </c>
      <c r="J5500" s="5">
        <v>-70313.700000000026</v>
      </c>
      <c r="K5500" s="5" t="str" cm="1">
        <f t="array" ref="K5500">_xlfn.LET(_xlpm.d,UPPER(TRIM(CLEAN(SUBSTITUTE(F5500,CHAR(160),"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01" spans="2:11" x14ac:dyDescent="0.25">
      <c r="B5501" s="21">
        <v>45918</v>
      </c>
      <c r="C5501" s="2" t="s">
        <v>1</v>
      </c>
      <c r="D5501" s="2" t="s">
        <v>249</v>
      </c>
      <c r="E5501" s="2" t="s">
        <v>141</v>
      </c>
      <c r="F5501" s="2" t="s">
        <v>2823</v>
      </c>
      <c r="G5501" s="5">
        <v>-1</v>
      </c>
      <c r="H5501" s="5">
        <v>35.700000000000003</v>
      </c>
      <c r="I5501" s="5">
        <v>-35.700000000000003</v>
      </c>
      <c r="J5501" s="5">
        <v>-70349.400000000023</v>
      </c>
      <c r="K5501" s="5" t="str" cm="1">
        <f t="array" ref="K5501">_xlfn.LET(_xlpm.d,UPPER(TRIM(CLEAN(SUBSTITUTE(F5501,CHAR(160),"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02" spans="2:11" x14ac:dyDescent="0.25">
      <c r="B5502" s="21">
        <v>45918</v>
      </c>
      <c r="C5502" s="2" t="s">
        <v>1</v>
      </c>
      <c r="D5502" s="2" t="s">
        <v>1902</v>
      </c>
      <c r="E5502" s="2" t="s">
        <v>68</v>
      </c>
      <c r="F5502" s="2" t="s">
        <v>2823</v>
      </c>
      <c r="G5502" s="5">
        <v>-5</v>
      </c>
      <c r="H5502" s="5">
        <v>35.700000000000003</v>
      </c>
      <c r="I5502" s="5">
        <v>-178.5</v>
      </c>
      <c r="J5502" s="5">
        <v>-70527.900000000023</v>
      </c>
      <c r="K5502" s="5" t="str" cm="1">
        <f t="array" ref="K5502">_xlfn.LET(_xlpm.d,UPPER(TRIM(CLEAN(SUBSTITUTE(F5502,CHAR(160),"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03" spans="2:11" x14ac:dyDescent="0.25">
      <c r="B5503" s="21">
        <v>45919</v>
      </c>
      <c r="C5503" s="2" t="s">
        <v>1</v>
      </c>
      <c r="D5503" s="2" t="s">
        <v>250</v>
      </c>
      <c r="E5503" s="2" t="s">
        <v>82</v>
      </c>
      <c r="F5503" s="2" t="s">
        <v>2823</v>
      </c>
      <c r="G5503" s="5">
        <v>-7</v>
      </c>
      <c r="H5503" s="5">
        <v>35.700000000000003</v>
      </c>
      <c r="I5503" s="5">
        <v>-249.9</v>
      </c>
      <c r="J5503" s="5">
        <v>-70777.800000000017</v>
      </c>
      <c r="K5503" s="5" t="str" cm="1">
        <f t="array" ref="K5503">_xlfn.LET(_xlpm.d,UPPER(TRIM(CLEAN(SUBSTITUTE(F5503,CHAR(160),"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04" spans="2:11" x14ac:dyDescent="0.25">
      <c r="B5504" s="21">
        <v>45919</v>
      </c>
      <c r="C5504" s="2" t="s">
        <v>1</v>
      </c>
      <c r="D5504" s="2" t="s">
        <v>253</v>
      </c>
      <c r="E5504" s="2" t="s">
        <v>24</v>
      </c>
      <c r="F5504" s="2" t="s">
        <v>2823</v>
      </c>
      <c r="G5504" s="5">
        <v>-4</v>
      </c>
      <c r="H5504" s="5">
        <v>35.700000000000003</v>
      </c>
      <c r="I5504" s="5">
        <v>-142.80000000000001</v>
      </c>
      <c r="J5504" s="5">
        <v>-70920.60000000002</v>
      </c>
      <c r="K5504" s="5" t="str" cm="1">
        <f t="array" ref="K5504">_xlfn.LET(_xlpm.d,UPPER(TRIM(CLEAN(SUBSTITUTE(F5504,CHAR(160),"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05" spans="2:11" x14ac:dyDescent="0.25">
      <c r="B5505" s="21">
        <v>45923</v>
      </c>
      <c r="C5505" s="2" t="s">
        <v>1</v>
      </c>
      <c r="D5505" s="2" t="s">
        <v>459</v>
      </c>
      <c r="E5505" s="2" t="s">
        <v>446</v>
      </c>
      <c r="F5505" s="2" t="s">
        <v>2823</v>
      </c>
      <c r="G5505" s="5">
        <v>-12</v>
      </c>
      <c r="H5505" s="5">
        <v>35.700000000000003</v>
      </c>
      <c r="I5505" s="5">
        <v>-428.4</v>
      </c>
      <c r="J5505" s="5">
        <v>-71349.000000000015</v>
      </c>
      <c r="K5505" s="5" t="str" cm="1">
        <f t="array" ref="K5505">_xlfn.LET(_xlpm.d,UPPER(TRIM(CLEAN(SUBSTITUTE(F5505,CHAR(160),"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06" spans="2:11" x14ac:dyDescent="0.25">
      <c r="B5506" s="21">
        <v>45923</v>
      </c>
      <c r="C5506" s="2" t="s">
        <v>1</v>
      </c>
      <c r="D5506" s="2" t="s">
        <v>1107</v>
      </c>
      <c r="E5506" s="2" t="s">
        <v>95</v>
      </c>
      <c r="F5506" s="2" t="s">
        <v>2823</v>
      </c>
      <c r="G5506" s="5">
        <v>-1</v>
      </c>
      <c r="H5506" s="5">
        <v>35.700000000000003</v>
      </c>
      <c r="I5506" s="5">
        <v>-35.700000000000003</v>
      </c>
      <c r="J5506" s="5">
        <v>-71384.700000000012</v>
      </c>
      <c r="K5506" s="5" t="str" cm="1">
        <f t="array" ref="K5506">_xlfn.LET(_xlpm.d,UPPER(TRIM(CLEAN(SUBSTITUTE(F5506,CHAR(160),"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07" spans="2:11" x14ac:dyDescent="0.25">
      <c r="B5507" s="21">
        <v>45923</v>
      </c>
      <c r="C5507" s="2" t="s">
        <v>1</v>
      </c>
      <c r="D5507" s="2" t="s">
        <v>2876</v>
      </c>
      <c r="E5507" s="2" t="s">
        <v>92</v>
      </c>
      <c r="F5507" s="2" t="s">
        <v>2823</v>
      </c>
      <c r="G5507" s="5">
        <v>-1</v>
      </c>
      <c r="H5507" s="5">
        <v>35.700000000000003</v>
      </c>
      <c r="I5507" s="5">
        <v>-35.700000000000003</v>
      </c>
      <c r="J5507" s="5">
        <v>-71420.400000000009</v>
      </c>
      <c r="K5507" s="5" t="str" cm="1">
        <f t="array" ref="K5507">_xlfn.LET(_xlpm.d,UPPER(TRIM(CLEAN(SUBSTITUTE(F5507,CHAR(160),"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08" spans="2:11" x14ac:dyDescent="0.25">
      <c r="B5508" s="21">
        <v>45923</v>
      </c>
      <c r="C5508" s="2" t="s">
        <v>1</v>
      </c>
      <c r="D5508" s="2" t="s">
        <v>256</v>
      </c>
      <c r="E5508" s="2" t="s">
        <v>14</v>
      </c>
      <c r="F5508" s="2" t="s">
        <v>2823</v>
      </c>
      <c r="G5508" s="5">
        <v>-23</v>
      </c>
      <c r="H5508" s="5">
        <v>35.700000000000003</v>
      </c>
      <c r="I5508" s="5">
        <v>-821.1</v>
      </c>
      <c r="J5508" s="5">
        <v>-72241.500000000015</v>
      </c>
      <c r="K5508" s="5" t="str" cm="1">
        <f t="array" ref="K5508">_xlfn.LET(_xlpm.d,UPPER(TRIM(CLEAN(SUBSTITUTE(F5508,CHAR(160),"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09" spans="2:11" x14ac:dyDescent="0.25">
      <c r="B5509" s="21">
        <v>45923</v>
      </c>
      <c r="C5509" s="2" t="s">
        <v>1</v>
      </c>
      <c r="D5509" s="2" t="s">
        <v>461</v>
      </c>
      <c r="E5509" s="2" t="s">
        <v>153</v>
      </c>
      <c r="F5509" s="2" t="s">
        <v>2823</v>
      </c>
      <c r="G5509" s="5">
        <v>-7</v>
      </c>
      <c r="H5509" s="5">
        <v>35.700000000000003</v>
      </c>
      <c r="I5509" s="5">
        <v>-249.9</v>
      </c>
      <c r="J5509" s="5">
        <v>-72491.400000000009</v>
      </c>
      <c r="K5509" s="5" t="str" cm="1">
        <f t="array" ref="K5509">_xlfn.LET(_xlpm.d,UPPER(TRIM(CLEAN(SUBSTITUTE(F5509,CHAR(160),"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10" spans="2:11" x14ac:dyDescent="0.25">
      <c r="B5510" s="21">
        <v>45923</v>
      </c>
      <c r="C5510" s="2" t="s">
        <v>1</v>
      </c>
      <c r="D5510" s="2" t="s">
        <v>462</v>
      </c>
      <c r="E5510" s="2" t="s">
        <v>159</v>
      </c>
      <c r="F5510" s="2" t="s">
        <v>2823</v>
      </c>
      <c r="G5510" s="5">
        <v>-5</v>
      </c>
      <c r="H5510" s="5">
        <v>35.700000000000003</v>
      </c>
      <c r="I5510" s="5">
        <v>-178.5</v>
      </c>
      <c r="J5510" s="5">
        <v>-72669.900000000009</v>
      </c>
      <c r="K5510" s="5" t="str" cm="1">
        <f t="array" ref="K5510">_xlfn.LET(_xlpm.d,UPPER(TRIM(CLEAN(SUBSTITUTE(F5510,CHAR(160),"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11" spans="2:11" x14ac:dyDescent="0.25">
      <c r="B5511" s="21">
        <v>45924</v>
      </c>
      <c r="C5511" s="2" t="s">
        <v>1</v>
      </c>
      <c r="D5511" s="2" t="s">
        <v>2877</v>
      </c>
      <c r="E5511" s="2" t="s">
        <v>58</v>
      </c>
      <c r="F5511" s="2" t="s">
        <v>2823</v>
      </c>
      <c r="G5511" s="5">
        <v>-2</v>
      </c>
      <c r="H5511" s="5">
        <v>35.700000000000003</v>
      </c>
      <c r="I5511" s="5">
        <v>-71.400000000000006</v>
      </c>
      <c r="J5511" s="5">
        <v>-72741.3</v>
      </c>
      <c r="K5511" s="5" t="str" cm="1">
        <f t="array" ref="K5511">_xlfn.LET(_xlpm.d,UPPER(TRIM(CLEAN(SUBSTITUTE(F5511,CHAR(160),"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12" spans="2:11" x14ac:dyDescent="0.25">
      <c r="B5512" s="21">
        <v>45925</v>
      </c>
      <c r="C5512" s="2" t="s">
        <v>1</v>
      </c>
      <c r="D5512" s="2" t="s">
        <v>720</v>
      </c>
      <c r="E5512" s="2" t="s">
        <v>19</v>
      </c>
      <c r="F5512" s="2" t="s">
        <v>2823</v>
      </c>
      <c r="G5512" s="5">
        <v>-1</v>
      </c>
      <c r="H5512" s="5">
        <v>35.700000000000003</v>
      </c>
      <c r="I5512" s="5">
        <v>-35.700000000000003</v>
      </c>
      <c r="J5512" s="5">
        <v>-72777</v>
      </c>
      <c r="K5512" s="5" t="str" cm="1">
        <f t="array" ref="K5512">_xlfn.LET(_xlpm.d,UPPER(TRIM(CLEAN(SUBSTITUTE(F5512,CHAR(160),"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13" spans="2:11" x14ac:dyDescent="0.25">
      <c r="B5513" s="21">
        <v>45925</v>
      </c>
      <c r="C5513" s="2" t="s">
        <v>1</v>
      </c>
      <c r="D5513" s="2" t="s">
        <v>257</v>
      </c>
      <c r="E5513" s="2" t="s">
        <v>29</v>
      </c>
      <c r="F5513" s="2" t="s">
        <v>2823</v>
      </c>
      <c r="G5513" s="5">
        <v>-11</v>
      </c>
      <c r="H5513" s="5">
        <v>35.700000000000003</v>
      </c>
      <c r="I5513" s="5">
        <v>-392.7</v>
      </c>
      <c r="J5513" s="5">
        <v>-73169.7</v>
      </c>
      <c r="K5513" s="5" t="str" cm="1">
        <f t="array" ref="K5513">_xlfn.LET(_xlpm.d,UPPER(TRIM(CLEAN(SUBSTITUTE(F5513,CHAR(160),"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14" spans="2:11" x14ac:dyDescent="0.25">
      <c r="B5514" s="21">
        <v>45926</v>
      </c>
      <c r="C5514" s="2" t="s">
        <v>1</v>
      </c>
      <c r="D5514" s="2" t="s">
        <v>1916</v>
      </c>
      <c r="E5514" s="2" t="s">
        <v>1016</v>
      </c>
      <c r="F5514" s="2" t="s">
        <v>2823</v>
      </c>
      <c r="G5514" s="5">
        <v>-24</v>
      </c>
      <c r="H5514" s="5">
        <v>35.700000000000003</v>
      </c>
      <c r="I5514" s="5">
        <v>-856.8</v>
      </c>
      <c r="J5514" s="5">
        <v>-74026.5</v>
      </c>
      <c r="K5514" s="5" t="str" cm="1">
        <f t="array" ref="K5514">_xlfn.LET(_xlpm.d,UPPER(TRIM(CLEAN(SUBSTITUTE(F5514,CHAR(160),"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15" spans="2:11" x14ac:dyDescent="0.25">
      <c r="B5515" s="21">
        <v>45926</v>
      </c>
      <c r="C5515" s="2" t="s">
        <v>1</v>
      </c>
      <c r="D5515" s="2" t="s">
        <v>634</v>
      </c>
      <c r="E5515" s="2" t="s">
        <v>24</v>
      </c>
      <c r="F5515" s="2" t="s">
        <v>2823</v>
      </c>
      <c r="G5515" s="5">
        <v>-9</v>
      </c>
      <c r="H5515" s="5">
        <v>35.700000000000003</v>
      </c>
      <c r="I5515" s="5">
        <v>-321.3</v>
      </c>
      <c r="J5515" s="5">
        <v>-74347.8</v>
      </c>
      <c r="K5515" s="5" t="str" cm="1">
        <f t="array" ref="K5515">_xlfn.LET(_xlpm.d,UPPER(TRIM(CLEAN(SUBSTITUTE(F5515,CHAR(160),"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16" spans="2:11" x14ac:dyDescent="0.25">
      <c r="B5516" s="21">
        <v>45926</v>
      </c>
      <c r="C5516" s="2" t="s">
        <v>1</v>
      </c>
      <c r="D5516" s="2" t="s">
        <v>1112</v>
      </c>
      <c r="E5516" s="2" t="s">
        <v>53</v>
      </c>
      <c r="F5516" s="2" t="s">
        <v>2823</v>
      </c>
      <c r="G5516" s="5">
        <v>-7</v>
      </c>
      <c r="H5516" s="5">
        <v>35.700000000000003</v>
      </c>
      <c r="I5516" s="5">
        <v>-249.9</v>
      </c>
      <c r="J5516" s="5">
        <v>-74597.7</v>
      </c>
      <c r="K5516" s="5" t="str" cm="1">
        <f t="array" ref="K5516">_xlfn.LET(_xlpm.d,UPPER(TRIM(CLEAN(SUBSTITUTE(F5516,CHAR(160),"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17" spans="2:11" x14ac:dyDescent="0.25">
      <c r="B5517" s="21">
        <v>45926</v>
      </c>
      <c r="C5517" s="2" t="s">
        <v>1</v>
      </c>
      <c r="D5517" s="2" t="s">
        <v>1921</v>
      </c>
      <c r="E5517" s="2" t="s">
        <v>62</v>
      </c>
      <c r="F5517" s="2" t="s">
        <v>2823</v>
      </c>
      <c r="G5517" s="5">
        <v>-5</v>
      </c>
      <c r="H5517" s="5">
        <v>35.700000000000003</v>
      </c>
      <c r="I5517" s="5">
        <v>-178.5</v>
      </c>
      <c r="J5517" s="5">
        <v>-74776.2</v>
      </c>
      <c r="K5517" s="5" t="str" cm="1">
        <f t="array" ref="K5517">_xlfn.LET(_xlpm.d,UPPER(TRIM(CLEAN(SUBSTITUTE(F5517,CHAR(160),"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18" spans="2:11" x14ac:dyDescent="0.25">
      <c r="B5518" s="21">
        <v>45926</v>
      </c>
      <c r="C5518" s="2" t="s">
        <v>1</v>
      </c>
      <c r="D5518" s="2" t="s">
        <v>1923</v>
      </c>
      <c r="E5518" s="2" t="s">
        <v>74</v>
      </c>
      <c r="F5518" s="2" t="s">
        <v>2823</v>
      </c>
      <c r="G5518" s="5">
        <v>-1</v>
      </c>
      <c r="H5518" s="5">
        <v>35.700000000000003</v>
      </c>
      <c r="I5518" s="5">
        <v>-35.700000000000003</v>
      </c>
      <c r="J5518" s="5">
        <v>-74811.899999999994</v>
      </c>
      <c r="K5518" s="5" t="str" cm="1">
        <f t="array" ref="K5518">_xlfn.LET(_xlpm.d,UPPER(TRIM(CLEAN(SUBSTITUTE(F5518,CHAR(160),"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19" spans="2:11" x14ac:dyDescent="0.25">
      <c r="B5519" s="21">
        <v>45926</v>
      </c>
      <c r="C5519" s="2" t="s">
        <v>1</v>
      </c>
      <c r="D5519" s="2" t="s">
        <v>1113</v>
      </c>
      <c r="E5519" s="2" t="s">
        <v>143</v>
      </c>
      <c r="F5519" s="2" t="s">
        <v>2823</v>
      </c>
      <c r="G5519" s="5">
        <v>-3</v>
      </c>
      <c r="H5519" s="5">
        <v>29.3</v>
      </c>
      <c r="I5519" s="5">
        <v>-87.9</v>
      </c>
      <c r="J5519" s="5">
        <v>-74899.799999999988</v>
      </c>
      <c r="K5519" s="5" t="str" cm="1">
        <f t="array" ref="K5519">_xlfn.LET(_xlpm.d,UPPER(TRIM(CLEAN(SUBSTITUTE(F5519,CHAR(160),"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20" spans="2:11" x14ac:dyDescent="0.25">
      <c r="B5520" s="21">
        <v>45930</v>
      </c>
      <c r="C5520" s="2" t="s">
        <v>1</v>
      </c>
      <c r="D5520" s="2" t="s">
        <v>1114</v>
      </c>
      <c r="E5520" s="2" t="s">
        <v>829</v>
      </c>
      <c r="F5520" s="2" t="s">
        <v>2823</v>
      </c>
      <c r="G5520" s="5">
        <v>-5</v>
      </c>
      <c r="H5520" s="5">
        <v>35.700000000000003</v>
      </c>
      <c r="I5520" s="5">
        <v>-178.5</v>
      </c>
      <c r="J5520" s="5">
        <v>-75078.299999999988</v>
      </c>
      <c r="K5520" s="5" t="str" cm="1">
        <f t="array" ref="K5520">_xlfn.LET(_xlpm.d,UPPER(TRIM(CLEAN(SUBSTITUTE(F5520,CHAR(160),"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21" spans="2:11" x14ac:dyDescent="0.25">
      <c r="B5521" s="21">
        <v>45930</v>
      </c>
      <c r="C5521" s="2" t="s">
        <v>1</v>
      </c>
      <c r="D5521" s="2" t="s">
        <v>466</v>
      </c>
      <c r="E5521" s="2" t="s">
        <v>49</v>
      </c>
      <c r="F5521" s="2" t="s">
        <v>2823</v>
      </c>
      <c r="G5521" s="5">
        <v>-5</v>
      </c>
      <c r="H5521" s="5">
        <v>35.700000000000003</v>
      </c>
      <c r="I5521" s="5">
        <v>-178.5</v>
      </c>
      <c r="J5521" s="5">
        <v>-75256.799999999988</v>
      </c>
      <c r="K5521" s="5" t="str" cm="1">
        <f t="array" ref="K5521">_xlfn.LET(_xlpm.d,UPPER(TRIM(CLEAN(SUBSTITUTE(F5521,CHAR(160),"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22" spans="2:11" x14ac:dyDescent="0.25">
      <c r="B5522" s="21">
        <v>45930</v>
      </c>
      <c r="C5522" s="2" t="s">
        <v>1</v>
      </c>
      <c r="D5522" s="2" t="s">
        <v>1927</v>
      </c>
      <c r="E5522" s="2" t="s">
        <v>9</v>
      </c>
      <c r="F5522" s="2" t="s">
        <v>2823</v>
      </c>
      <c r="G5522" s="5">
        <v>-6</v>
      </c>
      <c r="H5522" s="5">
        <v>35.700000000000003</v>
      </c>
      <c r="I5522" s="5">
        <v>-214.2</v>
      </c>
      <c r="J5522" s="5">
        <v>-75470.999999999985</v>
      </c>
      <c r="K5522" s="5" t="str" cm="1">
        <f t="array" ref="K5522">_xlfn.LET(_xlpm.d,UPPER(TRIM(CLEAN(SUBSTITUTE(F5522,CHAR(160),"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23" spans="2:11" x14ac:dyDescent="0.25">
      <c r="B5523" s="21">
        <v>45930</v>
      </c>
      <c r="C5523" s="2" t="s">
        <v>1</v>
      </c>
      <c r="D5523" s="2" t="s">
        <v>539</v>
      </c>
      <c r="E5523" s="2" t="s">
        <v>72</v>
      </c>
      <c r="F5523" s="2" t="s">
        <v>2823</v>
      </c>
      <c r="G5523" s="5">
        <v>-3</v>
      </c>
      <c r="H5523" s="5">
        <v>35.700000000000003</v>
      </c>
      <c r="I5523" s="5">
        <v>-107.1</v>
      </c>
      <c r="J5523" s="5">
        <v>-75578.099999999991</v>
      </c>
      <c r="K5523" s="5" t="str" cm="1">
        <f t="array" ref="K5523">_xlfn.LET(_xlpm.d,UPPER(TRIM(CLEAN(SUBSTITUTE(F5523,CHAR(160),"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24" spans="2:11" x14ac:dyDescent="0.25">
      <c r="B5524" s="21">
        <v>45930</v>
      </c>
      <c r="C5524" s="2" t="s">
        <v>1</v>
      </c>
      <c r="D5524" s="2" t="s">
        <v>1116</v>
      </c>
      <c r="E5524" s="2" t="s">
        <v>29</v>
      </c>
      <c r="F5524" s="2" t="s">
        <v>2823</v>
      </c>
      <c r="G5524" s="5">
        <v>-1</v>
      </c>
      <c r="H5524" s="5">
        <v>35.700000000000003</v>
      </c>
      <c r="I5524" s="5">
        <v>-35.700000000000003</v>
      </c>
      <c r="J5524" s="5">
        <v>-75613.799999999988</v>
      </c>
      <c r="K5524" s="5" t="str" cm="1">
        <f t="array" ref="K5524">_xlfn.LET(_xlpm.d,UPPER(TRIM(CLEAN(SUBSTITUTE(F5524,CHAR(160),"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25" spans="2:11" x14ac:dyDescent="0.25">
      <c r="B5525" s="21">
        <v>45930</v>
      </c>
      <c r="C5525" s="2" t="s">
        <v>1</v>
      </c>
      <c r="D5525" s="2" t="s">
        <v>699</v>
      </c>
      <c r="E5525" s="2" t="s">
        <v>27</v>
      </c>
      <c r="F5525" s="2" t="s">
        <v>2823</v>
      </c>
      <c r="G5525" s="5">
        <v>-18</v>
      </c>
      <c r="H5525" s="5">
        <v>35.700000000000003</v>
      </c>
      <c r="I5525" s="5">
        <v>-642.6</v>
      </c>
      <c r="J5525" s="5">
        <v>-76256.399999999994</v>
      </c>
      <c r="K5525" s="5" t="str" cm="1">
        <f t="array" ref="K5525">_xlfn.LET(_xlpm.d,UPPER(TRIM(CLEAN(SUBSTITUTE(F5525,CHAR(160),"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26" spans="2:11" x14ac:dyDescent="0.25">
      <c r="B5526" s="21">
        <v>45930</v>
      </c>
      <c r="C5526" s="2" t="s">
        <v>1</v>
      </c>
      <c r="D5526" s="2" t="s">
        <v>635</v>
      </c>
      <c r="E5526" s="2" t="s">
        <v>89</v>
      </c>
      <c r="F5526" s="2" t="s">
        <v>2823</v>
      </c>
      <c r="G5526" s="5">
        <v>-3</v>
      </c>
      <c r="H5526" s="5">
        <v>35.700000000000003</v>
      </c>
      <c r="I5526" s="5">
        <v>-107.1</v>
      </c>
      <c r="J5526" s="5">
        <v>-76363.5</v>
      </c>
      <c r="K5526" s="5" t="str" cm="1">
        <f t="array" ref="K5526">_xlfn.LET(_xlpm.d,UPPER(TRIM(CLEAN(SUBSTITUTE(F5526,CHAR(160),"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27" spans="2:11" x14ac:dyDescent="0.25">
      <c r="B5527" s="21">
        <v>45930</v>
      </c>
      <c r="C5527" s="2" t="s">
        <v>1</v>
      </c>
      <c r="D5527" s="2" t="s">
        <v>1117</v>
      </c>
      <c r="E5527" s="2" t="s">
        <v>82</v>
      </c>
      <c r="F5527" s="2" t="s">
        <v>2823</v>
      </c>
      <c r="G5527" s="5">
        <v>-1</v>
      </c>
      <c r="H5527" s="5">
        <v>35.700000000000003</v>
      </c>
      <c r="I5527" s="5">
        <v>-35.700000000000003</v>
      </c>
      <c r="J5527" s="5">
        <v>-76399.199999999997</v>
      </c>
      <c r="K5527" s="5" t="str" cm="1">
        <f t="array" ref="K5527">_xlfn.LET(_xlpm.d,UPPER(TRIM(CLEAN(SUBSTITUTE(F5527,CHAR(160),"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28" spans="2:11" x14ac:dyDescent="0.25">
      <c r="B5528" s="21">
        <v>45932</v>
      </c>
      <c r="C5528" s="2" t="s">
        <v>1</v>
      </c>
      <c r="D5528" s="2" t="s">
        <v>722</v>
      </c>
      <c r="E5528" s="2" t="s">
        <v>97</v>
      </c>
      <c r="F5528" s="2" t="s">
        <v>2823</v>
      </c>
      <c r="G5528" s="5">
        <v>-3</v>
      </c>
      <c r="H5528" s="5">
        <v>35.700000000000003</v>
      </c>
      <c r="I5528" s="5">
        <v>-107.1</v>
      </c>
      <c r="J5528" s="5">
        <v>-76506.3</v>
      </c>
      <c r="K5528" s="5" t="str" cm="1">
        <f t="array" ref="K5528">_xlfn.LET(_xlpm.d,UPPER(TRIM(CLEAN(SUBSTITUTE(F5528,CHAR(160),"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29" spans="2:11" x14ac:dyDescent="0.25">
      <c r="B5529" s="21">
        <v>45932</v>
      </c>
      <c r="C5529" s="2" t="s">
        <v>1</v>
      </c>
      <c r="D5529" s="2" t="s">
        <v>723</v>
      </c>
      <c r="E5529" s="2" t="s">
        <v>19</v>
      </c>
      <c r="F5529" s="2" t="s">
        <v>2823</v>
      </c>
      <c r="G5529" s="5">
        <v>-7</v>
      </c>
      <c r="H5529" s="5">
        <v>35.700000000000003</v>
      </c>
      <c r="I5529" s="5">
        <v>-249.9</v>
      </c>
      <c r="J5529" s="5">
        <v>-76756.2</v>
      </c>
      <c r="K5529" s="5" t="str" cm="1">
        <f t="array" ref="K5529">_xlfn.LET(_xlpm.d,UPPER(TRIM(CLEAN(SUBSTITUTE(F5529,CHAR(160),"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30" spans="2:11" x14ac:dyDescent="0.25">
      <c r="B5530" s="21">
        <v>45932</v>
      </c>
      <c r="C5530" s="2" t="s">
        <v>1</v>
      </c>
      <c r="D5530" s="2" t="s">
        <v>2878</v>
      </c>
      <c r="E5530" s="2" t="s">
        <v>19</v>
      </c>
      <c r="F5530" s="2" t="s">
        <v>2823</v>
      </c>
      <c r="G5530" s="5">
        <v>-1</v>
      </c>
      <c r="H5530" s="5">
        <v>35.700000000000003</v>
      </c>
      <c r="I5530" s="5">
        <v>-35.700000000000003</v>
      </c>
      <c r="J5530" s="5">
        <v>-76791.899999999994</v>
      </c>
      <c r="K5530" s="5" t="str" cm="1">
        <f t="array" ref="K5530">_xlfn.LET(_xlpm.d,UPPER(TRIM(CLEAN(SUBSTITUTE(F5530,CHAR(160),"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31" spans="2:11" x14ac:dyDescent="0.25">
      <c r="B5531" s="21">
        <v>45932</v>
      </c>
      <c r="C5531" s="2" t="s">
        <v>1</v>
      </c>
      <c r="D5531" s="2" t="s">
        <v>2879</v>
      </c>
      <c r="E5531" s="2" t="s">
        <v>801</v>
      </c>
      <c r="F5531" s="2" t="s">
        <v>2820</v>
      </c>
      <c r="G5531" s="5">
        <v>-2</v>
      </c>
      <c r="H5531" s="5">
        <v>35.21</v>
      </c>
      <c r="I5531" s="5">
        <v>-70.42</v>
      </c>
      <c r="J5531" s="5">
        <v>-76862.319999999992</v>
      </c>
      <c r="K5531" s="5" t="str" cm="1">
        <f t="array" ref="K5531">_xlfn.LET(_xlpm.d,UPPER(TRIM(CLEAN(SUBSTITUTE(F5531,CHAR(160),"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32" spans="2:11" x14ac:dyDescent="0.25">
      <c r="B5532" s="21">
        <v>45933</v>
      </c>
      <c r="C5532" s="2" t="s">
        <v>1</v>
      </c>
      <c r="D5532" s="2" t="s">
        <v>318</v>
      </c>
      <c r="E5532" s="2" t="s">
        <v>143</v>
      </c>
      <c r="F5532" s="2" t="s">
        <v>2820</v>
      </c>
      <c r="G5532" s="5">
        <v>-2</v>
      </c>
      <c r="H5532" s="5">
        <v>29.3</v>
      </c>
      <c r="I5532" s="5">
        <v>-58.6</v>
      </c>
      <c r="J5532" s="5">
        <v>-76920.92</v>
      </c>
      <c r="K5532" s="5" t="str" cm="1">
        <f t="array" ref="K5532">_xlfn.LET(_xlpm.d,UPPER(TRIM(CLEAN(SUBSTITUTE(F5532,CHAR(160),"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33" spans="2:11" x14ac:dyDescent="0.25">
      <c r="B5533" s="21">
        <v>45933</v>
      </c>
      <c r="C5533" s="2" t="s">
        <v>1</v>
      </c>
      <c r="D5533" s="2" t="s">
        <v>636</v>
      </c>
      <c r="E5533" s="2" t="s">
        <v>62</v>
      </c>
      <c r="F5533" s="2" t="s">
        <v>2823</v>
      </c>
      <c r="G5533" s="5">
        <v>-10</v>
      </c>
      <c r="H5533" s="5">
        <v>35.700000000000003</v>
      </c>
      <c r="I5533" s="5">
        <v>-357</v>
      </c>
      <c r="J5533" s="5">
        <v>-77277.919999999998</v>
      </c>
      <c r="K5533" s="5" t="str" cm="1">
        <f t="array" ref="K5533">_xlfn.LET(_xlpm.d,UPPER(TRIM(CLEAN(SUBSTITUTE(F5533,CHAR(160),"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34" spans="2:11" x14ac:dyDescent="0.25">
      <c r="B5534" s="21">
        <v>45933</v>
      </c>
      <c r="C5534" s="2" t="s">
        <v>1</v>
      </c>
      <c r="D5534" s="2" t="s">
        <v>260</v>
      </c>
      <c r="E5534" s="2" t="s">
        <v>76</v>
      </c>
      <c r="F5534" s="2" t="s">
        <v>2823</v>
      </c>
      <c r="G5534" s="5">
        <v>-1</v>
      </c>
      <c r="H5534" s="5">
        <v>35.700000000000003</v>
      </c>
      <c r="I5534" s="5">
        <v>-35.700000000000003</v>
      </c>
      <c r="J5534" s="5">
        <v>-77313.62</v>
      </c>
      <c r="K5534" s="5" t="str" cm="1">
        <f t="array" ref="K5534">_xlfn.LET(_xlpm.d,UPPER(TRIM(CLEAN(SUBSTITUTE(F5534,CHAR(160),"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35" spans="2:11" x14ac:dyDescent="0.25">
      <c r="B5535" s="21">
        <v>45933</v>
      </c>
      <c r="C5535" s="2" t="s">
        <v>1</v>
      </c>
      <c r="D5535" s="2" t="s">
        <v>1120</v>
      </c>
      <c r="E5535" s="2" t="s">
        <v>3</v>
      </c>
      <c r="F5535" s="2" t="s">
        <v>2820</v>
      </c>
      <c r="G5535" s="5">
        <v>-17</v>
      </c>
      <c r="H5535" s="5">
        <v>30.5</v>
      </c>
      <c r="I5535" s="5">
        <v>-518.5</v>
      </c>
      <c r="J5535" s="5">
        <v>-77832.12</v>
      </c>
      <c r="K5535" s="5" t="str" cm="1">
        <f t="array" ref="K5535">_xlfn.LET(_xlpm.d,UPPER(TRIM(CLEAN(SUBSTITUTE(F5535,CHAR(160),"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36" spans="2:11" x14ac:dyDescent="0.25">
      <c r="B5536" s="21">
        <v>45937</v>
      </c>
      <c r="C5536" s="2" t="s">
        <v>1</v>
      </c>
      <c r="D5536" s="2" t="s">
        <v>1941</v>
      </c>
      <c r="E5536" s="2" t="s">
        <v>29</v>
      </c>
      <c r="F5536" s="2" t="s">
        <v>2880</v>
      </c>
      <c r="G5536" s="5">
        <v>-15</v>
      </c>
      <c r="H5536" s="5">
        <v>35.700000000000003</v>
      </c>
      <c r="I5536" s="5">
        <v>-535.5</v>
      </c>
      <c r="J5536" s="5">
        <v>-78367.62</v>
      </c>
      <c r="K5536" s="5" t="str" cm="1">
        <f t="array" ref="K5536">_xlfn.LET(_xlpm.d,UPPER(TRIM(CLEAN(SUBSTITUTE(F5536,CHAR(160),"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37" spans="2:11" x14ac:dyDescent="0.25">
      <c r="B5537" s="21">
        <v>45938</v>
      </c>
      <c r="C5537" s="2" t="s">
        <v>1</v>
      </c>
      <c r="D5537" s="2" t="s">
        <v>2881</v>
      </c>
      <c r="E5537" s="2" t="s">
        <v>95</v>
      </c>
      <c r="F5537" s="2" t="s">
        <v>2823</v>
      </c>
      <c r="G5537" s="5">
        <v>-5</v>
      </c>
      <c r="H5537" s="5">
        <v>35.700000000000003</v>
      </c>
      <c r="I5537" s="5">
        <v>-178.5</v>
      </c>
      <c r="J5537" s="5">
        <v>-78546.12</v>
      </c>
      <c r="K5537" s="5" t="str" cm="1">
        <f t="array" ref="K5537">_xlfn.LET(_xlpm.d,UPPER(TRIM(CLEAN(SUBSTITUTE(F5537,CHAR(160),"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38" spans="2:11" x14ac:dyDescent="0.25">
      <c r="B5538" s="21">
        <v>45938</v>
      </c>
      <c r="C5538" s="2" t="s">
        <v>1</v>
      </c>
      <c r="D5538" s="2" t="s">
        <v>1943</v>
      </c>
      <c r="E5538" s="2" t="s">
        <v>159</v>
      </c>
      <c r="F5538" s="2" t="s">
        <v>2823</v>
      </c>
      <c r="G5538" s="5">
        <v>-6</v>
      </c>
      <c r="H5538" s="5">
        <v>35.700000000000003</v>
      </c>
      <c r="I5538" s="5">
        <v>-214.2</v>
      </c>
      <c r="J5538" s="5">
        <v>-78760.319999999992</v>
      </c>
      <c r="K5538" s="5" t="str" cm="1">
        <f t="array" ref="K5538">_xlfn.LET(_xlpm.d,UPPER(TRIM(CLEAN(SUBSTITUTE(F5538,CHAR(160),"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39" spans="2:11" x14ac:dyDescent="0.25">
      <c r="B5539" s="21">
        <v>45939</v>
      </c>
      <c r="C5539" s="2" t="s">
        <v>1</v>
      </c>
      <c r="D5539" s="2" t="s">
        <v>2882</v>
      </c>
      <c r="E5539" s="2" t="s">
        <v>74</v>
      </c>
      <c r="F5539" s="2" t="s">
        <v>2823</v>
      </c>
      <c r="G5539" s="5">
        <v>-6</v>
      </c>
      <c r="H5539" s="5">
        <v>35.700000000000003</v>
      </c>
      <c r="I5539" s="5">
        <v>-214.2</v>
      </c>
      <c r="J5539" s="5">
        <v>-78974.51999999999</v>
      </c>
      <c r="K5539" s="5" t="str" cm="1">
        <f t="array" ref="K5539">_xlfn.LET(_xlpm.d,UPPER(TRIM(CLEAN(SUBSTITUTE(F5539,CHAR(160),"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40" spans="2:11" x14ac:dyDescent="0.25">
      <c r="B5540" s="21">
        <v>45939</v>
      </c>
      <c r="C5540" s="2" t="s">
        <v>1</v>
      </c>
      <c r="D5540" s="2" t="s">
        <v>1945</v>
      </c>
      <c r="E5540" s="2" t="s">
        <v>163</v>
      </c>
      <c r="F5540" s="2" t="s">
        <v>2823</v>
      </c>
      <c r="G5540" s="5">
        <v>-5</v>
      </c>
      <c r="H5540" s="5">
        <v>35.58</v>
      </c>
      <c r="I5540" s="5">
        <v>-177.9</v>
      </c>
      <c r="J5540" s="5">
        <v>-79152.419999999984</v>
      </c>
      <c r="K5540" s="5" t="str" cm="1">
        <f t="array" ref="K5540">_xlfn.LET(_xlpm.d,UPPER(TRIM(CLEAN(SUBSTITUTE(F5540,CHAR(160),"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41" spans="2:11" x14ac:dyDescent="0.25">
      <c r="B5541" s="21">
        <v>45940</v>
      </c>
      <c r="C5541" s="2" t="s">
        <v>1</v>
      </c>
      <c r="D5541" s="2" t="s">
        <v>475</v>
      </c>
      <c r="E5541" s="2" t="s">
        <v>24</v>
      </c>
      <c r="F5541" s="2" t="s">
        <v>2823</v>
      </c>
      <c r="G5541" s="5">
        <v>-13</v>
      </c>
      <c r="H5541" s="5">
        <v>35.700000000000003</v>
      </c>
      <c r="I5541" s="5">
        <v>-464.1</v>
      </c>
      <c r="J5541" s="5">
        <v>-79616.51999999999</v>
      </c>
      <c r="K5541" s="5" t="str" cm="1">
        <f t="array" ref="K5541">_xlfn.LET(_xlpm.d,UPPER(TRIM(CLEAN(SUBSTITUTE(F5541,CHAR(160),"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42" spans="2:11" x14ac:dyDescent="0.25">
      <c r="B5542" s="21">
        <v>45940</v>
      </c>
      <c r="C5542" s="2" t="s">
        <v>1</v>
      </c>
      <c r="D5542" s="2" t="s">
        <v>319</v>
      </c>
      <c r="E5542" s="2" t="s">
        <v>143</v>
      </c>
      <c r="F5542" s="2" t="s">
        <v>2820</v>
      </c>
      <c r="G5542" s="5">
        <v>-1</v>
      </c>
      <c r="H5542" s="5">
        <v>29.3</v>
      </c>
      <c r="I5542" s="5">
        <v>-29.3</v>
      </c>
      <c r="J5542" s="5">
        <v>-79645.819999999992</v>
      </c>
      <c r="K5542" s="5" t="str" cm="1">
        <f t="array" ref="K5542">_xlfn.LET(_xlpm.d,UPPER(TRIM(CLEAN(SUBSTITUTE(F5542,CHAR(160),"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43" spans="2:11" x14ac:dyDescent="0.25">
      <c r="B5543" s="21">
        <v>45940</v>
      </c>
      <c r="C5543" s="2" t="s">
        <v>1</v>
      </c>
      <c r="D5543" s="2" t="s">
        <v>1949</v>
      </c>
      <c r="E5543" s="2" t="s">
        <v>202</v>
      </c>
      <c r="F5543" s="2" t="s">
        <v>2823</v>
      </c>
      <c r="G5543" s="5">
        <v>-2</v>
      </c>
      <c r="H5543" s="5">
        <v>35.700000000000003</v>
      </c>
      <c r="I5543" s="5">
        <v>-71.400000000000006</v>
      </c>
      <c r="J5543" s="5">
        <v>-79717.219999999987</v>
      </c>
      <c r="K5543" s="5" t="str" cm="1">
        <f t="array" ref="K5543">_xlfn.LET(_xlpm.d,UPPER(TRIM(CLEAN(SUBSTITUTE(F5543,CHAR(160),"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44" spans="2:11" x14ac:dyDescent="0.25">
      <c r="B5544" s="21">
        <v>45940</v>
      </c>
      <c r="C5544" s="2" t="s">
        <v>1</v>
      </c>
      <c r="D5544" s="2" t="s">
        <v>2883</v>
      </c>
      <c r="E5544" s="2" t="s">
        <v>403</v>
      </c>
      <c r="F5544" s="2" t="s">
        <v>2823</v>
      </c>
      <c r="G5544" s="5">
        <v>-4</v>
      </c>
      <c r="H5544" s="5">
        <v>35.700000000000003</v>
      </c>
      <c r="I5544" s="5">
        <v>-142.80000000000001</v>
      </c>
      <c r="J5544" s="5">
        <v>-79860.01999999999</v>
      </c>
      <c r="K5544" s="5" t="str" cm="1">
        <f t="array" ref="K5544">_xlfn.LET(_xlpm.d,UPPER(TRIM(CLEAN(SUBSTITUTE(F5544,CHAR(160),"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45" spans="2:11" x14ac:dyDescent="0.25">
      <c r="B5545" s="21">
        <v>45940</v>
      </c>
      <c r="C5545" s="2" t="s">
        <v>1</v>
      </c>
      <c r="D5545" s="2" t="s">
        <v>476</v>
      </c>
      <c r="E5545" s="2" t="s">
        <v>3</v>
      </c>
      <c r="F5545" s="2" t="s">
        <v>2820</v>
      </c>
      <c r="G5545" s="5">
        <v>-4</v>
      </c>
      <c r="H5545" s="5">
        <v>33.950000000000003</v>
      </c>
      <c r="I5545" s="5">
        <v>-135.80000000000001</v>
      </c>
      <c r="J5545" s="5">
        <v>-79995.819999999992</v>
      </c>
      <c r="K5545" s="5" t="str" cm="1">
        <f t="array" ref="K5545">_xlfn.LET(_xlpm.d,UPPER(TRIM(CLEAN(SUBSTITUTE(F5545,CHAR(160),"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46" spans="2:11" x14ac:dyDescent="0.25">
      <c r="B5546" s="21">
        <v>45940</v>
      </c>
      <c r="C5546" s="2" t="s">
        <v>1</v>
      </c>
      <c r="D5546" s="2" t="s">
        <v>1129</v>
      </c>
      <c r="E5546" s="2" t="s">
        <v>1130</v>
      </c>
      <c r="F5546" s="2" t="s">
        <v>2823</v>
      </c>
      <c r="G5546" s="5">
        <v>-4</v>
      </c>
      <c r="H5546" s="5">
        <v>35.700000000000003</v>
      </c>
      <c r="I5546" s="5">
        <v>-142.80000000000001</v>
      </c>
      <c r="J5546" s="5">
        <v>-80138.62</v>
      </c>
      <c r="K5546" s="5" t="str" cm="1">
        <f t="array" ref="K5546">_xlfn.LET(_xlpm.d,UPPER(TRIM(CLEAN(SUBSTITUTE(F5546,CHAR(160),"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47" spans="2:11" x14ac:dyDescent="0.25">
      <c r="B5547" s="21">
        <v>45940</v>
      </c>
      <c r="C5547" s="2" t="s">
        <v>1</v>
      </c>
      <c r="D5547" s="2" t="s">
        <v>2884</v>
      </c>
      <c r="E5547" s="2" t="s">
        <v>53</v>
      </c>
      <c r="F5547" s="2" t="s">
        <v>2823</v>
      </c>
      <c r="G5547" s="5">
        <v>-11</v>
      </c>
      <c r="H5547" s="5">
        <v>35.700000000000003</v>
      </c>
      <c r="I5547" s="5">
        <v>-392.7</v>
      </c>
      <c r="J5547" s="5">
        <v>-80531.319999999992</v>
      </c>
      <c r="K5547" s="5" t="str" cm="1">
        <f t="array" ref="K5547">_xlfn.LET(_xlpm.d,UPPER(TRIM(CLEAN(SUBSTITUTE(F5547,CHAR(160),"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48" spans="2:11" x14ac:dyDescent="0.25">
      <c r="B5548" s="21">
        <v>45940</v>
      </c>
      <c r="C5548" s="2" t="s">
        <v>1</v>
      </c>
      <c r="D5548" s="2" t="s">
        <v>1131</v>
      </c>
      <c r="E5548" s="2" t="s">
        <v>82</v>
      </c>
      <c r="F5548" s="2" t="s">
        <v>2823</v>
      </c>
      <c r="G5548" s="5">
        <v>-2</v>
      </c>
      <c r="H5548" s="5">
        <v>35.700000000000003</v>
      </c>
      <c r="I5548" s="5">
        <v>-71.400000000000006</v>
      </c>
      <c r="J5548" s="5">
        <v>-80602.719999999987</v>
      </c>
      <c r="K5548" s="5" t="str" cm="1">
        <f t="array" ref="K5548">_xlfn.LET(_xlpm.d,UPPER(TRIM(CLEAN(SUBSTITUTE(F5548,CHAR(160),"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49" spans="2:11" x14ac:dyDescent="0.25">
      <c r="B5549" s="21">
        <v>45944</v>
      </c>
      <c r="C5549" s="2" t="s">
        <v>1</v>
      </c>
      <c r="D5549" s="2" t="s">
        <v>1955</v>
      </c>
      <c r="E5549" s="2" t="s">
        <v>92</v>
      </c>
      <c r="F5549" s="2" t="s">
        <v>2823</v>
      </c>
      <c r="G5549" s="5">
        <v>-2</v>
      </c>
      <c r="H5549" s="5">
        <v>35.700000000000003</v>
      </c>
      <c r="I5549" s="5">
        <v>-71.400000000000006</v>
      </c>
      <c r="J5549" s="5">
        <v>-80674.119999999981</v>
      </c>
      <c r="K5549" s="5" t="str" cm="1">
        <f t="array" ref="K5549">_xlfn.LET(_xlpm.d,UPPER(TRIM(CLEAN(SUBSTITUTE(F5549,CHAR(160),"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50" spans="2:11" x14ac:dyDescent="0.25">
      <c r="B5550" s="21">
        <v>45944</v>
      </c>
      <c r="C5550" s="2" t="s">
        <v>1</v>
      </c>
      <c r="D5550" s="2" t="s">
        <v>638</v>
      </c>
      <c r="E5550" s="2" t="s">
        <v>14</v>
      </c>
      <c r="F5550" s="2" t="s">
        <v>2823</v>
      </c>
      <c r="G5550" s="5">
        <v>-30</v>
      </c>
      <c r="H5550" s="5">
        <v>35.700000000000003</v>
      </c>
      <c r="I5550" s="5">
        <v>-1071</v>
      </c>
      <c r="J5550" s="5">
        <v>-81745.119999999981</v>
      </c>
      <c r="K5550" s="5" t="str" cm="1">
        <f t="array" ref="K5550">_xlfn.LET(_xlpm.d,UPPER(TRIM(CLEAN(SUBSTITUTE(F5550,CHAR(160),"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51" spans="2:11" x14ac:dyDescent="0.25">
      <c r="B5551" s="21">
        <v>45944</v>
      </c>
      <c r="C5551" s="2" t="s">
        <v>1</v>
      </c>
      <c r="D5551" s="2" t="s">
        <v>2885</v>
      </c>
      <c r="E5551" s="2" t="s">
        <v>29</v>
      </c>
      <c r="F5551" s="2" t="s">
        <v>2823</v>
      </c>
      <c r="G5551" s="5">
        <v>-1</v>
      </c>
      <c r="H5551" s="5">
        <v>35.700000000000003</v>
      </c>
      <c r="I5551" s="5">
        <v>-35.700000000000003</v>
      </c>
      <c r="J5551" s="5">
        <v>-81780.819999999978</v>
      </c>
      <c r="K5551" s="5" t="str" cm="1">
        <f t="array" ref="K5551">_xlfn.LET(_xlpm.d,UPPER(TRIM(CLEAN(SUBSTITUTE(F5551,CHAR(160),"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52" spans="2:11" x14ac:dyDescent="0.25">
      <c r="B5552" s="21">
        <v>45944</v>
      </c>
      <c r="C5552" s="2" t="s">
        <v>1</v>
      </c>
      <c r="D5552" s="2" t="s">
        <v>264</v>
      </c>
      <c r="E5552" s="2" t="s">
        <v>148</v>
      </c>
      <c r="F5552" s="2" t="s">
        <v>2823</v>
      </c>
      <c r="G5552" s="5">
        <v>-7</v>
      </c>
      <c r="H5552" s="5">
        <v>35.700000000000003</v>
      </c>
      <c r="I5552" s="5">
        <v>-249.9</v>
      </c>
      <c r="J5552" s="5">
        <v>-82030.719999999972</v>
      </c>
      <c r="K5552" s="5" t="str" cm="1">
        <f t="array" ref="K5552">_xlfn.LET(_xlpm.d,UPPER(TRIM(CLEAN(SUBSTITUTE(F5552,CHAR(160),"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53" spans="2:11" x14ac:dyDescent="0.25">
      <c r="B5553" s="21">
        <v>45946</v>
      </c>
      <c r="C5553" s="2" t="s">
        <v>1</v>
      </c>
      <c r="D5553" s="2" t="s">
        <v>1342</v>
      </c>
      <c r="E5553" s="2" t="s">
        <v>19</v>
      </c>
      <c r="F5553" s="2" t="s">
        <v>2823</v>
      </c>
      <c r="G5553" s="5">
        <v>-14</v>
      </c>
      <c r="H5553" s="5">
        <v>35.700000000000003</v>
      </c>
      <c r="I5553" s="5">
        <v>-499.8</v>
      </c>
      <c r="J5553" s="5">
        <v>-82530.519999999975</v>
      </c>
      <c r="K5553" s="5" t="str" cm="1">
        <f t="array" ref="K5553">_xlfn.LET(_xlpm.d,UPPER(TRIM(CLEAN(SUBSTITUTE(F5553,CHAR(160),"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54" spans="2:11" x14ac:dyDescent="0.25">
      <c r="B5554" s="21">
        <v>45946</v>
      </c>
      <c r="C5554" s="2" t="s">
        <v>1</v>
      </c>
      <c r="D5554" s="2" t="s">
        <v>1964</v>
      </c>
      <c r="E5554" s="2" t="s">
        <v>74</v>
      </c>
      <c r="F5554" s="2" t="s">
        <v>2823</v>
      </c>
      <c r="G5554" s="5">
        <v>-7</v>
      </c>
      <c r="H5554" s="5">
        <v>35.700000000000003</v>
      </c>
      <c r="I5554" s="5">
        <v>-249.9</v>
      </c>
      <c r="J5554" s="5">
        <v>-82780.419999999969</v>
      </c>
      <c r="K5554" s="5" t="str" cm="1">
        <f t="array" ref="K5554">_xlfn.LET(_xlpm.d,UPPER(TRIM(CLEAN(SUBSTITUTE(F5554,CHAR(160),"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55" spans="2:11" x14ac:dyDescent="0.25">
      <c r="B5555" s="21">
        <v>45947</v>
      </c>
      <c r="C5555" s="2" t="s">
        <v>1</v>
      </c>
      <c r="D5555" s="2" t="s">
        <v>2886</v>
      </c>
      <c r="E5555" s="2" t="s">
        <v>95</v>
      </c>
      <c r="F5555" s="2" t="s">
        <v>2820</v>
      </c>
      <c r="G5555" s="5">
        <v>-4</v>
      </c>
      <c r="H5555" s="5">
        <v>35.700000000000003</v>
      </c>
      <c r="I5555" s="5">
        <v>-142.80000000000001</v>
      </c>
      <c r="J5555" s="5">
        <v>-82923.219999999972</v>
      </c>
      <c r="K5555" s="5" t="str" cm="1">
        <f t="array" ref="K5555">_xlfn.LET(_xlpm.d,UPPER(TRIM(CLEAN(SUBSTITUTE(F5555,CHAR(160),"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56" spans="2:11" x14ac:dyDescent="0.25">
      <c r="B5556" s="21">
        <v>45947</v>
      </c>
      <c r="C5556" s="2" t="s">
        <v>1</v>
      </c>
      <c r="D5556" s="2" t="s">
        <v>1966</v>
      </c>
      <c r="E5556" s="2" t="s">
        <v>5</v>
      </c>
      <c r="F5556" s="2" t="s">
        <v>2820</v>
      </c>
      <c r="G5556" s="5">
        <v>-2</v>
      </c>
      <c r="H5556" s="5">
        <v>33.950000000000003</v>
      </c>
      <c r="I5556" s="5">
        <v>-67.900000000000006</v>
      </c>
      <c r="J5556" s="5">
        <v>-82991.119999999966</v>
      </c>
      <c r="K5556" s="5" t="str" cm="1">
        <f t="array" ref="K5556">_xlfn.LET(_xlpm.d,UPPER(TRIM(CLEAN(SUBSTITUTE(F5556,CHAR(160),"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57" spans="2:11" x14ac:dyDescent="0.25">
      <c r="B5557" s="21">
        <v>45947</v>
      </c>
      <c r="C5557" s="2" t="s">
        <v>1</v>
      </c>
      <c r="D5557" s="2" t="s">
        <v>1968</v>
      </c>
      <c r="E5557" s="2" t="s">
        <v>143</v>
      </c>
      <c r="F5557" s="2" t="s">
        <v>2820</v>
      </c>
      <c r="G5557" s="5">
        <v>-4</v>
      </c>
      <c r="H5557" s="5">
        <v>29.3</v>
      </c>
      <c r="I5557" s="5">
        <v>-117.2</v>
      </c>
      <c r="J5557" s="5">
        <v>-83108.319999999963</v>
      </c>
      <c r="K5557" s="5" t="str" cm="1">
        <f t="array" ref="K5557">_xlfn.LET(_xlpm.d,UPPER(TRIM(CLEAN(SUBSTITUTE(F5557,CHAR(160),"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58" spans="2:11" x14ac:dyDescent="0.25">
      <c r="B5558" s="21">
        <v>45947</v>
      </c>
      <c r="C5558" s="2" t="s">
        <v>1</v>
      </c>
      <c r="D5558" s="2" t="s">
        <v>1968</v>
      </c>
      <c r="E5558" s="2" t="s">
        <v>143</v>
      </c>
      <c r="F5558" s="2" t="s">
        <v>2820</v>
      </c>
      <c r="G5558" s="5">
        <v>-1</v>
      </c>
      <c r="H5558" s="5">
        <v>29.3</v>
      </c>
      <c r="I5558" s="5">
        <v>-29.3</v>
      </c>
      <c r="J5558" s="5">
        <v>-83137.619999999966</v>
      </c>
      <c r="K5558" s="5" t="str" cm="1">
        <f t="array" ref="K5558">_xlfn.LET(_xlpm.d,UPPER(TRIM(CLEAN(SUBSTITUTE(F5558,CHAR(160),"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59" spans="2:11" x14ac:dyDescent="0.25">
      <c r="B5559" s="21">
        <v>45947</v>
      </c>
      <c r="C5559" s="2" t="s">
        <v>1</v>
      </c>
      <c r="D5559" s="2" t="s">
        <v>1969</v>
      </c>
      <c r="E5559" s="2" t="s">
        <v>60</v>
      </c>
      <c r="F5559" s="2" t="s">
        <v>2823</v>
      </c>
      <c r="G5559" s="5">
        <v>-6</v>
      </c>
      <c r="H5559" s="5">
        <v>35.700000000000003</v>
      </c>
      <c r="I5559" s="5">
        <v>-214.2</v>
      </c>
      <c r="J5559" s="5">
        <v>-83351.819999999963</v>
      </c>
      <c r="K5559" s="5" t="str" cm="1">
        <f t="array" ref="K5559">_xlfn.LET(_xlpm.d,UPPER(TRIM(CLEAN(SUBSTITUTE(F5559,CHAR(160),"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60" spans="2:11" x14ac:dyDescent="0.25">
      <c r="B5560" s="21">
        <v>45947</v>
      </c>
      <c r="C5560" s="2" t="s">
        <v>1</v>
      </c>
      <c r="D5560" s="2" t="s">
        <v>726</v>
      </c>
      <c r="E5560" s="2" t="s">
        <v>62</v>
      </c>
      <c r="F5560" s="2" t="s">
        <v>2823</v>
      </c>
      <c r="G5560" s="5">
        <v>-2</v>
      </c>
      <c r="H5560" s="5">
        <v>35.700000000000003</v>
      </c>
      <c r="I5560" s="5">
        <v>-71.400000000000006</v>
      </c>
      <c r="J5560" s="5">
        <v>-83423.219999999958</v>
      </c>
      <c r="K5560" s="5" t="str" cm="1">
        <f t="array" ref="K5560">_xlfn.LET(_xlpm.d,UPPER(TRIM(CLEAN(SUBSTITUTE(F5560,CHAR(160),"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61" spans="2:11" x14ac:dyDescent="0.25">
      <c r="B5561" s="21">
        <v>45947</v>
      </c>
      <c r="C5561" s="2" t="s">
        <v>1</v>
      </c>
      <c r="D5561" s="2" t="s">
        <v>2701</v>
      </c>
      <c r="E5561" s="2" t="s">
        <v>53</v>
      </c>
      <c r="F5561" s="2" t="s">
        <v>2823</v>
      </c>
      <c r="G5561" s="5">
        <v>-6</v>
      </c>
      <c r="H5561" s="5">
        <v>35.700000000000003</v>
      </c>
      <c r="I5561" s="5">
        <v>-214.2</v>
      </c>
      <c r="J5561" s="5">
        <v>-83637.419999999955</v>
      </c>
      <c r="K5561" s="5" t="str" cm="1">
        <f t="array" ref="K5561">_xlfn.LET(_xlpm.d,UPPER(TRIM(CLEAN(SUBSTITUTE(F5561,CHAR(160),"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62" spans="2:11" x14ac:dyDescent="0.25">
      <c r="B5562" s="21">
        <v>45947</v>
      </c>
      <c r="C5562" s="2" t="s">
        <v>1</v>
      </c>
      <c r="D5562" s="2" t="s">
        <v>1136</v>
      </c>
      <c r="E5562" s="2" t="s">
        <v>829</v>
      </c>
      <c r="F5562" s="2" t="s">
        <v>2823</v>
      </c>
      <c r="G5562" s="5">
        <v>-1</v>
      </c>
      <c r="H5562" s="5">
        <v>35.700000000000003</v>
      </c>
      <c r="I5562" s="5">
        <v>-35.700000000000003</v>
      </c>
      <c r="J5562" s="5">
        <v>-83673.119999999952</v>
      </c>
      <c r="K5562" s="5" t="str" cm="1">
        <f t="array" ref="K5562">_xlfn.LET(_xlpm.d,UPPER(TRIM(CLEAN(SUBSTITUTE(F5562,CHAR(160),"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63" spans="2:11" x14ac:dyDescent="0.25">
      <c r="B5563" s="21">
        <v>45947</v>
      </c>
      <c r="C5563" s="2" t="s">
        <v>1</v>
      </c>
      <c r="D5563" s="2" t="s">
        <v>1972</v>
      </c>
      <c r="E5563" s="2" t="s">
        <v>1478</v>
      </c>
      <c r="F5563" s="2" t="s">
        <v>2823</v>
      </c>
      <c r="G5563" s="5">
        <v>-11</v>
      </c>
      <c r="H5563" s="5">
        <v>33.950000000000003</v>
      </c>
      <c r="I5563" s="5">
        <v>-373.45</v>
      </c>
      <c r="J5563" s="5">
        <v>-84046.569999999949</v>
      </c>
      <c r="K5563" s="5" t="str" cm="1">
        <f t="array" ref="K5563">_xlfn.LET(_xlpm.d,UPPER(TRIM(CLEAN(SUBSTITUTE(F5563,CHAR(160),"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64" spans="2:11" x14ac:dyDescent="0.25">
      <c r="B5564" s="21">
        <v>45951</v>
      </c>
      <c r="C5564" s="2" t="s">
        <v>1</v>
      </c>
      <c r="D5564" s="2" t="s">
        <v>480</v>
      </c>
      <c r="E5564" s="2" t="s">
        <v>92</v>
      </c>
      <c r="F5564" s="2" t="s">
        <v>2823</v>
      </c>
      <c r="G5564" s="5">
        <v>-5</v>
      </c>
      <c r="H5564" s="5">
        <v>35.700000000000003</v>
      </c>
      <c r="I5564" s="5">
        <v>-178.5</v>
      </c>
      <c r="J5564" s="5">
        <v>-84225.069999999949</v>
      </c>
      <c r="K5564" s="5" t="str" cm="1">
        <f t="array" ref="K5564">_xlfn.LET(_xlpm.d,UPPER(TRIM(CLEAN(SUBSTITUTE(F5564,CHAR(160),"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65" spans="2:11" x14ac:dyDescent="0.25">
      <c r="B5565" s="21">
        <v>45951</v>
      </c>
      <c r="C5565" s="2" t="s">
        <v>1</v>
      </c>
      <c r="D5565" s="2" t="s">
        <v>2887</v>
      </c>
      <c r="E5565" s="2" t="s">
        <v>35</v>
      </c>
      <c r="F5565" s="2" t="s">
        <v>2820</v>
      </c>
      <c r="G5565" s="5">
        <v>-10</v>
      </c>
      <c r="H5565" s="5">
        <v>35.700000000000003</v>
      </c>
      <c r="I5565" s="5">
        <v>-357</v>
      </c>
      <c r="J5565" s="5">
        <v>-84582.069999999949</v>
      </c>
      <c r="K5565" s="5" t="str" cm="1">
        <f t="array" ref="K5565">_xlfn.LET(_xlpm.d,UPPER(TRIM(CLEAN(SUBSTITUTE(F5565,CHAR(160),"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66" spans="2:11" x14ac:dyDescent="0.25">
      <c r="B5566" s="21">
        <v>45951</v>
      </c>
      <c r="C5566" s="2" t="s">
        <v>1</v>
      </c>
      <c r="D5566" s="2" t="s">
        <v>1138</v>
      </c>
      <c r="E5566" s="2" t="s">
        <v>9</v>
      </c>
      <c r="F5566" s="2" t="s">
        <v>2823</v>
      </c>
      <c r="G5566" s="5">
        <v>-12</v>
      </c>
      <c r="H5566" s="5">
        <v>35.700000000000003</v>
      </c>
      <c r="I5566" s="5">
        <v>-428.4</v>
      </c>
      <c r="J5566" s="5">
        <v>-85010.469999999943</v>
      </c>
      <c r="K5566" s="5" t="str" cm="1">
        <f t="array" ref="K5566">_xlfn.LET(_xlpm.d,UPPER(TRIM(CLEAN(SUBSTITUTE(F5566,CHAR(160),"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67" spans="2:11" x14ac:dyDescent="0.25">
      <c r="B5567" s="21">
        <v>45951</v>
      </c>
      <c r="C5567" s="2" t="s">
        <v>1</v>
      </c>
      <c r="D5567" s="2" t="s">
        <v>1976</v>
      </c>
      <c r="E5567" s="2" t="s">
        <v>60</v>
      </c>
      <c r="F5567" s="2" t="s">
        <v>2823</v>
      </c>
      <c r="G5567" s="5">
        <v>-2</v>
      </c>
      <c r="H5567" s="5">
        <v>35.700000000000003</v>
      </c>
      <c r="I5567" s="5">
        <v>-71.400000000000006</v>
      </c>
      <c r="J5567" s="5">
        <v>-85081.869999999937</v>
      </c>
      <c r="K5567" s="5" t="str" cm="1">
        <f t="array" ref="K5567">_xlfn.LET(_xlpm.d,UPPER(TRIM(CLEAN(SUBSTITUTE(F5567,CHAR(160),"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68" spans="2:11" x14ac:dyDescent="0.25">
      <c r="B5568" s="21">
        <v>45951</v>
      </c>
      <c r="C5568" s="2" t="s">
        <v>1</v>
      </c>
      <c r="D5568" s="2" t="s">
        <v>2888</v>
      </c>
      <c r="E5568" s="2" t="s">
        <v>60</v>
      </c>
      <c r="F5568" s="2" t="s">
        <v>2823</v>
      </c>
      <c r="G5568" s="5">
        <v>-4</v>
      </c>
      <c r="H5568" s="5">
        <v>35.700000000000003</v>
      </c>
      <c r="I5568" s="5">
        <v>-142.80000000000001</v>
      </c>
      <c r="J5568" s="5">
        <v>-85224.66999999994</v>
      </c>
      <c r="K5568" s="5" t="str" cm="1">
        <f t="array" ref="K5568">_xlfn.LET(_xlpm.d,UPPER(TRIM(CLEAN(SUBSTITUTE(F5568,CHAR(160),"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69" spans="2:11" x14ac:dyDescent="0.25">
      <c r="B5569" s="21">
        <v>45951</v>
      </c>
      <c r="C5569" s="2" t="s">
        <v>1</v>
      </c>
      <c r="D5569" s="2" t="s">
        <v>2889</v>
      </c>
      <c r="E5569" s="2" t="s">
        <v>3</v>
      </c>
      <c r="F5569" s="2" t="s">
        <v>2820</v>
      </c>
      <c r="G5569" s="5">
        <v>-5</v>
      </c>
      <c r="H5569" s="5">
        <v>30.5</v>
      </c>
      <c r="I5569" s="5">
        <v>-152.5</v>
      </c>
      <c r="J5569" s="5">
        <v>-85377.16999999994</v>
      </c>
      <c r="K5569" s="5" t="str" cm="1">
        <f t="array" ref="K5569">_xlfn.LET(_xlpm.d,UPPER(TRIM(CLEAN(SUBSTITUTE(F5569,CHAR(160),"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70" spans="2:11" x14ac:dyDescent="0.25">
      <c r="B5570" s="21">
        <v>45951</v>
      </c>
      <c r="C5570" s="2" t="s">
        <v>1</v>
      </c>
      <c r="D5570" s="2" t="s">
        <v>1977</v>
      </c>
      <c r="E5570" s="2" t="s">
        <v>3</v>
      </c>
      <c r="F5570" s="2" t="s">
        <v>2820</v>
      </c>
      <c r="G5570" s="5">
        <v>-9</v>
      </c>
      <c r="H5570" s="5">
        <v>30.5</v>
      </c>
      <c r="I5570" s="5">
        <v>-274.5</v>
      </c>
      <c r="J5570" s="5">
        <v>-85651.66999999994</v>
      </c>
      <c r="K5570" s="5" t="str" cm="1">
        <f t="array" ref="K5570">_xlfn.LET(_xlpm.d,UPPER(TRIM(CLEAN(SUBSTITUTE(F5570,CHAR(160),"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71" spans="2:11" x14ac:dyDescent="0.25">
      <c r="B5571" s="21">
        <v>45951</v>
      </c>
      <c r="C5571" s="2" t="s">
        <v>1</v>
      </c>
      <c r="D5571" s="2" t="s">
        <v>1978</v>
      </c>
      <c r="E5571" s="2" t="s">
        <v>49</v>
      </c>
      <c r="F5571" s="2" t="s">
        <v>2823</v>
      </c>
      <c r="G5571" s="5">
        <v>-2</v>
      </c>
      <c r="H5571" s="5">
        <v>35.700000000000003</v>
      </c>
      <c r="I5571" s="5">
        <v>-71.400000000000006</v>
      </c>
      <c r="J5571" s="5">
        <v>-85723.069999999934</v>
      </c>
      <c r="K5571" s="5" t="str" cm="1">
        <f t="array" ref="K5571">_xlfn.LET(_xlpm.d,UPPER(TRIM(CLEAN(SUBSTITUTE(F5571,CHAR(160),"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72" spans="2:11" x14ac:dyDescent="0.25">
      <c r="B5572" s="21">
        <v>45952</v>
      </c>
      <c r="C5572" s="2" t="s">
        <v>1</v>
      </c>
      <c r="D5572" s="2" t="s">
        <v>1140</v>
      </c>
      <c r="E5572" s="2" t="s">
        <v>807</v>
      </c>
      <c r="F5572" s="2" t="s">
        <v>2820</v>
      </c>
      <c r="G5572" s="5">
        <v>-9</v>
      </c>
      <c r="H5572" s="5">
        <v>33.99</v>
      </c>
      <c r="I5572" s="5">
        <v>-305.91000000000003</v>
      </c>
      <c r="J5572" s="5">
        <v>-86028.979999999938</v>
      </c>
      <c r="K5572" s="5" t="str" cm="1">
        <f t="array" ref="K5572">_xlfn.LET(_xlpm.d,UPPER(TRIM(CLEAN(SUBSTITUTE(F5572,CHAR(160),"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73" spans="2:11" x14ac:dyDescent="0.25">
      <c r="B5573" s="21">
        <v>45953</v>
      </c>
      <c r="C5573" s="2" t="s">
        <v>1</v>
      </c>
      <c r="D5573" s="2" t="s">
        <v>1142</v>
      </c>
      <c r="E5573" s="2" t="s">
        <v>465</v>
      </c>
      <c r="F5573" s="2" t="s">
        <v>2820</v>
      </c>
      <c r="G5573" s="5">
        <v>-3</v>
      </c>
      <c r="H5573" s="5">
        <v>35.700000000000003</v>
      </c>
      <c r="I5573" s="5">
        <v>-107.1</v>
      </c>
      <c r="J5573" s="5">
        <v>-86136.079999999944</v>
      </c>
      <c r="K5573" s="5" t="str" cm="1">
        <f t="array" ref="K5573">_xlfn.LET(_xlpm.d,UPPER(TRIM(CLEAN(SUBSTITUTE(F5573,CHAR(160),"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74" spans="2:11" x14ac:dyDescent="0.25">
      <c r="B5574" s="21">
        <v>45954</v>
      </c>
      <c r="C5574" s="2" t="s">
        <v>1</v>
      </c>
      <c r="D5574" s="2" t="s">
        <v>1981</v>
      </c>
      <c r="E5574" s="2" t="s">
        <v>97</v>
      </c>
      <c r="F5574" s="2" t="s">
        <v>2823</v>
      </c>
      <c r="G5574" s="5">
        <v>-3</v>
      </c>
      <c r="H5574" s="5">
        <v>35.700000000000003</v>
      </c>
      <c r="I5574" s="5">
        <v>-107.1</v>
      </c>
      <c r="J5574" s="5">
        <v>-86243.179999999949</v>
      </c>
      <c r="K5574" s="5" t="str" cm="1">
        <f t="array" ref="K5574">_xlfn.LET(_xlpm.d,UPPER(TRIM(CLEAN(SUBSTITUTE(F5574,CHAR(160),"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75" spans="2:11" x14ac:dyDescent="0.25">
      <c r="B5575" s="21">
        <v>45954</v>
      </c>
      <c r="C5575" s="2" t="s">
        <v>1</v>
      </c>
      <c r="D5575" s="2" t="s">
        <v>481</v>
      </c>
      <c r="E5575" s="2" t="s">
        <v>62</v>
      </c>
      <c r="F5575" s="2" t="s">
        <v>2823</v>
      </c>
      <c r="G5575" s="5">
        <v>-3</v>
      </c>
      <c r="H5575" s="5">
        <v>35.700000000000003</v>
      </c>
      <c r="I5575" s="5">
        <v>-107.1</v>
      </c>
      <c r="J5575" s="5">
        <v>-86350.279999999955</v>
      </c>
      <c r="K5575" s="5" t="str" cm="1">
        <f t="array" ref="K5575">_xlfn.LET(_xlpm.d,UPPER(TRIM(CLEAN(SUBSTITUTE(F5575,CHAR(160),"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76" spans="2:11" x14ac:dyDescent="0.25">
      <c r="B5576" s="21">
        <v>45954</v>
      </c>
      <c r="C5576" s="2" t="s">
        <v>1</v>
      </c>
      <c r="D5576" s="2" t="s">
        <v>727</v>
      </c>
      <c r="E5576" s="2" t="s">
        <v>76</v>
      </c>
      <c r="F5576" s="2" t="s">
        <v>2823</v>
      </c>
      <c r="G5576" s="5">
        <v>-9</v>
      </c>
      <c r="H5576" s="5">
        <v>35.700000000000003</v>
      </c>
      <c r="I5576" s="5">
        <v>-321.3</v>
      </c>
      <c r="J5576" s="5">
        <v>-86671.579999999958</v>
      </c>
      <c r="K5576" s="5" t="str" cm="1">
        <f t="array" ref="K5576">_xlfn.LET(_xlpm.d,UPPER(TRIM(CLEAN(SUBSTITUTE(F5576,CHAR(160),"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77" spans="2:11" x14ac:dyDescent="0.25">
      <c r="B5577" s="21">
        <v>45954</v>
      </c>
      <c r="C5577" s="2" t="s">
        <v>1</v>
      </c>
      <c r="D5577" s="2" t="s">
        <v>1983</v>
      </c>
      <c r="E5577" s="2" t="s">
        <v>82</v>
      </c>
      <c r="F5577" s="2" t="s">
        <v>2823</v>
      </c>
      <c r="G5577" s="5">
        <v>-13</v>
      </c>
      <c r="H5577" s="5">
        <v>35.700000000000003</v>
      </c>
      <c r="I5577" s="5">
        <v>-464.1</v>
      </c>
      <c r="J5577" s="5">
        <v>-87135.679999999964</v>
      </c>
      <c r="K5577" s="5" t="str" cm="1">
        <f t="array" ref="K5577">_xlfn.LET(_xlpm.d,UPPER(TRIM(CLEAN(SUBSTITUTE(F5577,CHAR(160),"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78" spans="2:11" x14ac:dyDescent="0.25">
      <c r="B5578" s="21">
        <v>45954</v>
      </c>
      <c r="C5578" s="2" t="s">
        <v>1</v>
      </c>
      <c r="D5578" s="2" t="s">
        <v>2890</v>
      </c>
      <c r="E5578" s="2" t="s">
        <v>53</v>
      </c>
      <c r="F5578" s="2" t="s">
        <v>2823</v>
      </c>
      <c r="G5578" s="5">
        <v>-5</v>
      </c>
      <c r="H5578" s="5">
        <v>35.700000000000003</v>
      </c>
      <c r="I5578" s="5">
        <v>-178.5</v>
      </c>
      <c r="J5578" s="5">
        <v>-87314.179999999964</v>
      </c>
      <c r="K5578" s="5" t="str" cm="1">
        <f t="array" ref="K5578">_xlfn.LET(_xlpm.d,UPPER(TRIM(CLEAN(SUBSTITUTE(F5578,CHAR(160),"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79" spans="2:11" x14ac:dyDescent="0.25">
      <c r="B5579" s="21">
        <v>45954</v>
      </c>
      <c r="C5579" s="2" t="s">
        <v>1</v>
      </c>
      <c r="D5579" s="2" t="s">
        <v>2365</v>
      </c>
      <c r="E5579" s="2" t="s">
        <v>143</v>
      </c>
      <c r="F5579" s="2" t="s">
        <v>2820</v>
      </c>
      <c r="G5579" s="5">
        <v>-3</v>
      </c>
      <c r="H5579" s="5">
        <v>29.3</v>
      </c>
      <c r="I5579" s="5">
        <v>-87.9</v>
      </c>
      <c r="J5579" s="5">
        <v>-87402.079999999958</v>
      </c>
      <c r="K5579" s="5" t="str" cm="1">
        <f t="array" ref="K5579">_xlfn.LET(_xlpm.d,UPPER(TRIM(CLEAN(SUBSTITUTE(F5579,CHAR(160),"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80" spans="2:11" x14ac:dyDescent="0.25">
      <c r="B5580" s="21">
        <v>45958</v>
      </c>
      <c r="C5580" s="2" t="s">
        <v>1</v>
      </c>
      <c r="D5580" s="2" t="s">
        <v>266</v>
      </c>
      <c r="E5580" s="2" t="s">
        <v>159</v>
      </c>
      <c r="F5580" s="2" t="s">
        <v>2823</v>
      </c>
      <c r="G5580" s="5">
        <v>-3</v>
      </c>
      <c r="H5580" s="5">
        <v>35.700000000000003</v>
      </c>
      <c r="I5580" s="5">
        <v>-107.1</v>
      </c>
      <c r="J5580" s="5">
        <v>-87509.179999999964</v>
      </c>
      <c r="K5580" s="5" t="str" cm="1">
        <f t="array" ref="K5580">_xlfn.LET(_xlpm.d,UPPER(TRIM(CLEAN(SUBSTITUTE(F5580,CHAR(160),"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81" spans="2:11" x14ac:dyDescent="0.25">
      <c r="B5581" s="21">
        <v>45958</v>
      </c>
      <c r="C5581" s="2" t="s">
        <v>1</v>
      </c>
      <c r="D5581" s="2" t="s">
        <v>2891</v>
      </c>
      <c r="E5581" s="2" t="s">
        <v>35</v>
      </c>
      <c r="F5581" s="2" t="s">
        <v>2823</v>
      </c>
      <c r="G5581" s="5">
        <v>-6</v>
      </c>
      <c r="H5581" s="5">
        <v>35.700000000000003</v>
      </c>
      <c r="I5581" s="5">
        <v>-214.2</v>
      </c>
      <c r="J5581" s="5">
        <v>-87723.379999999961</v>
      </c>
      <c r="K5581" s="5" t="str" cm="1">
        <f t="array" ref="K5581">_xlfn.LET(_xlpm.d,UPPER(TRIM(CLEAN(SUBSTITUTE(F5581,CHAR(160),"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82" spans="2:11" x14ac:dyDescent="0.25">
      <c r="B5582" s="21">
        <v>45958</v>
      </c>
      <c r="C5582" s="2" t="s">
        <v>1</v>
      </c>
      <c r="D5582" s="2" t="s">
        <v>1151</v>
      </c>
      <c r="E5582" s="2" t="s">
        <v>153</v>
      </c>
      <c r="F5582" s="2" t="s">
        <v>2823</v>
      </c>
      <c r="G5582" s="5">
        <v>-7</v>
      </c>
      <c r="H5582" s="5">
        <v>35.700000000000003</v>
      </c>
      <c r="I5582" s="5">
        <v>-249.9</v>
      </c>
      <c r="J5582" s="5">
        <v>-87973.279999999955</v>
      </c>
      <c r="K5582" s="5" t="str" cm="1">
        <f t="array" ref="K5582">_xlfn.LET(_xlpm.d,UPPER(TRIM(CLEAN(SUBSTITUTE(F5582,CHAR(160),"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83" spans="2:11" x14ac:dyDescent="0.25">
      <c r="B5583" s="21">
        <v>45961</v>
      </c>
      <c r="C5583" s="2" t="s">
        <v>1</v>
      </c>
      <c r="D5583" s="2" t="s">
        <v>1998</v>
      </c>
      <c r="E5583" s="2" t="s">
        <v>24</v>
      </c>
      <c r="F5583" s="2" t="s">
        <v>2823</v>
      </c>
      <c r="G5583" s="5">
        <v>-5</v>
      </c>
      <c r="H5583" s="5">
        <v>35.700000000000003</v>
      </c>
      <c r="I5583" s="5">
        <v>-178.5</v>
      </c>
      <c r="J5583" s="5">
        <v>-88151.779999999955</v>
      </c>
      <c r="K5583" s="5" t="str" cm="1">
        <f t="array" ref="K5583">_xlfn.LET(_xlpm.d,UPPER(TRIM(CLEAN(SUBSTITUTE(F5583,CHAR(160),"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84" spans="2:11" x14ac:dyDescent="0.25">
      <c r="B5584" s="21">
        <v>45961</v>
      </c>
      <c r="C5584" s="2" t="s">
        <v>1</v>
      </c>
      <c r="D5584" s="2" t="s">
        <v>1157</v>
      </c>
      <c r="E5584" s="2" t="s">
        <v>143</v>
      </c>
      <c r="F5584" s="2" t="s">
        <v>2820</v>
      </c>
      <c r="G5584" s="5">
        <v>-9</v>
      </c>
      <c r="H5584" s="5">
        <v>10</v>
      </c>
      <c r="I5584" s="5">
        <v>-90</v>
      </c>
      <c r="J5584" s="5">
        <v>-88241.779999999955</v>
      </c>
      <c r="K5584" s="5" t="str" cm="1">
        <f t="array" ref="K5584">_xlfn.LET(_xlpm.d,UPPER(TRIM(CLEAN(SUBSTITUTE(F5584,CHAR(160),"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85" spans="2:11" x14ac:dyDescent="0.25">
      <c r="B5585" s="21">
        <v>45965</v>
      </c>
      <c r="C5585" s="2" t="s">
        <v>1</v>
      </c>
      <c r="D5585" s="2" t="s">
        <v>1158</v>
      </c>
      <c r="E5585" s="2" t="s">
        <v>852</v>
      </c>
      <c r="F5585" s="2" t="s">
        <v>2820</v>
      </c>
      <c r="G5585" s="5">
        <v>-11</v>
      </c>
      <c r="H5585" s="5">
        <v>33.950000000000003</v>
      </c>
      <c r="I5585" s="5">
        <v>-373.45</v>
      </c>
      <c r="J5585" s="5">
        <v>-88615.229999999952</v>
      </c>
      <c r="K5585" s="5" t="str" cm="1">
        <f t="array" ref="K5585">_xlfn.LET(_xlpm.d,UPPER(TRIM(CLEAN(SUBSTITUTE(F5585,CHAR(160),"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86" spans="2:11" x14ac:dyDescent="0.25">
      <c r="B5586" s="21">
        <v>45965</v>
      </c>
      <c r="C5586" s="2" t="s">
        <v>1</v>
      </c>
      <c r="D5586" s="2" t="s">
        <v>2005</v>
      </c>
      <c r="E5586" s="2" t="s">
        <v>3</v>
      </c>
      <c r="F5586" s="2" t="s">
        <v>2820</v>
      </c>
      <c r="G5586" s="5">
        <v>-17</v>
      </c>
      <c r="H5586" s="5">
        <v>30.5</v>
      </c>
      <c r="I5586" s="5">
        <v>-518.5</v>
      </c>
      <c r="J5586" s="5">
        <v>-89133.729999999952</v>
      </c>
      <c r="K5586" s="5" t="str" cm="1">
        <f t="array" ref="K5586">_xlfn.LET(_xlpm.d,UPPER(TRIM(CLEAN(SUBSTITUTE(F5586,CHAR(160),"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87" spans="2:11" x14ac:dyDescent="0.25">
      <c r="B5587" s="21">
        <v>45965</v>
      </c>
      <c r="C5587" s="2" t="s">
        <v>1</v>
      </c>
      <c r="D5587" s="2" t="s">
        <v>267</v>
      </c>
      <c r="E5587" s="2" t="s">
        <v>159</v>
      </c>
      <c r="F5587" s="2" t="s">
        <v>2823</v>
      </c>
      <c r="G5587" s="5">
        <v>-5</v>
      </c>
      <c r="H5587" s="5">
        <v>35.700000000000003</v>
      </c>
      <c r="I5587" s="5">
        <v>-178.5</v>
      </c>
      <c r="J5587" s="5">
        <v>-89312.229999999952</v>
      </c>
      <c r="K5587" s="5" t="str" cm="1">
        <f t="array" ref="K5587">_xlfn.LET(_xlpm.d,UPPER(TRIM(CLEAN(SUBSTITUTE(F5587,CHAR(160),"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88" spans="2:11" x14ac:dyDescent="0.25">
      <c r="B5588" s="21">
        <v>45965</v>
      </c>
      <c r="C5588" s="2" t="s">
        <v>1</v>
      </c>
      <c r="D5588" s="2" t="s">
        <v>268</v>
      </c>
      <c r="E5588" s="2" t="s">
        <v>153</v>
      </c>
      <c r="F5588" s="2" t="s">
        <v>2823</v>
      </c>
      <c r="G5588" s="5">
        <v>-15</v>
      </c>
      <c r="H5588" s="5">
        <v>35.700000000000003</v>
      </c>
      <c r="I5588" s="5">
        <v>-535.5</v>
      </c>
      <c r="J5588" s="5">
        <v>-89847.729999999952</v>
      </c>
      <c r="K5588" s="5" t="str" cm="1">
        <f t="array" ref="K5588">_xlfn.LET(_xlpm.d,UPPER(TRIM(CLEAN(SUBSTITUTE(F5588,CHAR(160),"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89" spans="2:11" x14ac:dyDescent="0.25">
      <c r="B5589" s="21">
        <v>45965</v>
      </c>
      <c r="C5589" s="2" t="s">
        <v>1</v>
      </c>
      <c r="D5589" s="2" t="s">
        <v>269</v>
      </c>
      <c r="E5589" s="2" t="s">
        <v>29</v>
      </c>
      <c r="F5589" s="2" t="s">
        <v>2823</v>
      </c>
      <c r="G5589" s="5">
        <v>-11</v>
      </c>
      <c r="H5589" s="5">
        <v>35.700000000000003</v>
      </c>
      <c r="I5589" s="5">
        <v>-392.7</v>
      </c>
      <c r="J5589" s="5">
        <v>-90240.429999999949</v>
      </c>
      <c r="K5589" s="5" t="str" cm="1">
        <f t="array" ref="K5589">_xlfn.LET(_xlpm.d,UPPER(TRIM(CLEAN(SUBSTITUTE(F5589,CHAR(160),"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90" spans="2:11" x14ac:dyDescent="0.25">
      <c r="B5590" s="21">
        <v>45965</v>
      </c>
      <c r="C5590" s="2" t="s">
        <v>1</v>
      </c>
      <c r="D5590" s="2" t="s">
        <v>2892</v>
      </c>
      <c r="E5590" s="2" t="s">
        <v>14</v>
      </c>
      <c r="F5590" s="2" t="s">
        <v>2823</v>
      </c>
      <c r="G5590" s="5">
        <v>-13</v>
      </c>
      <c r="H5590" s="5">
        <v>35.700000000000003</v>
      </c>
      <c r="I5590" s="5">
        <v>-464.1</v>
      </c>
      <c r="J5590" s="5">
        <v>-90704.529999999955</v>
      </c>
      <c r="K5590" s="5" t="str" cm="1">
        <f t="array" ref="K5590">_xlfn.LET(_xlpm.d,UPPER(TRIM(CLEAN(SUBSTITUTE(F5590,CHAR(160),"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91" spans="2:11" x14ac:dyDescent="0.25">
      <c r="B5591" s="21">
        <v>45965</v>
      </c>
      <c r="C5591" s="2" t="s">
        <v>1</v>
      </c>
      <c r="D5591" s="2" t="s">
        <v>568</v>
      </c>
      <c r="E5591" s="2" t="s">
        <v>27</v>
      </c>
      <c r="F5591" s="2" t="s">
        <v>2823</v>
      </c>
      <c r="G5591" s="5">
        <v>-10</v>
      </c>
      <c r="H5591" s="5">
        <v>35.700000000000003</v>
      </c>
      <c r="I5591" s="5">
        <v>-357</v>
      </c>
      <c r="J5591" s="5">
        <v>-91061.529999999955</v>
      </c>
      <c r="K5591" s="5" t="str" cm="1">
        <f t="array" ref="K5591">_xlfn.LET(_xlpm.d,UPPER(TRIM(CLEAN(SUBSTITUTE(F5591,CHAR(160),"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92" spans="2:11" x14ac:dyDescent="0.25">
      <c r="B5592" s="21">
        <v>45967</v>
      </c>
      <c r="C5592" s="2" t="s">
        <v>1</v>
      </c>
      <c r="D5592" s="2" t="s">
        <v>1164</v>
      </c>
      <c r="E5592" s="2" t="s">
        <v>97</v>
      </c>
      <c r="F5592" s="2" t="s">
        <v>2823</v>
      </c>
      <c r="G5592" s="5">
        <v>-2</v>
      </c>
      <c r="H5592" s="5">
        <v>35.700000000000003</v>
      </c>
      <c r="I5592" s="5">
        <v>-71.400000000000006</v>
      </c>
      <c r="J5592" s="5">
        <v>-91132.929999999949</v>
      </c>
      <c r="K5592" s="5" t="str" cm="1">
        <f t="array" ref="K5592">_xlfn.LET(_xlpm.d,UPPER(TRIM(CLEAN(SUBSTITUTE(F5592,CHAR(160),"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93" spans="2:11" x14ac:dyDescent="0.25">
      <c r="B5593" s="21">
        <v>45967</v>
      </c>
      <c r="C5593" s="2" t="s">
        <v>1</v>
      </c>
      <c r="D5593" s="2" t="s">
        <v>2754</v>
      </c>
      <c r="E5593" s="2" t="s">
        <v>74</v>
      </c>
      <c r="F5593" s="2" t="s">
        <v>2823</v>
      </c>
      <c r="G5593" s="5">
        <v>-3</v>
      </c>
      <c r="H5593" s="5">
        <v>35.700000000000003</v>
      </c>
      <c r="I5593" s="5">
        <v>-107.1</v>
      </c>
      <c r="J5593" s="5">
        <v>-91240.029999999955</v>
      </c>
      <c r="K5593" s="5" t="str" cm="1">
        <f t="array" ref="K5593">_xlfn.LET(_xlpm.d,UPPER(TRIM(CLEAN(SUBSTITUTE(F5593,CHAR(160),"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94" spans="2:11" x14ac:dyDescent="0.25">
      <c r="B5594" s="21">
        <v>45968</v>
      </c>
      <c r="C5594" s="2" t="s">
        <v>1</v>
      </c>
      <c r="D5594" s="2" t="s">
        <v>2893</v>
      </c>
      <c r="E5594" s="2" t="s">
        <v>1478</v>
      </c>
      <c r="F5594" s="2" t="s">
        <v>2820</v>
      </c>
      <c r="G5594" s="5">
        <v>-2</v>
      </c>
      <c r="H5594" s="5">
        <v>33.950000000000003</v>
      </c>
      <c r="I5594" s="5">
        <v>-67.900000000000006</v>
      </c>
      <c r="J5594" s="5">
        <v>-91307.929999999949</v>
      </c>
      <c r="K5594" s="5" t="str" cm="1">
        <f t="array" ref="K5594">_xlfn.LET(_xlpm.d,UPPER(TRIM(CLEAN(SUBSTITUTE(F5594,CHAR(160),"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95" spans="2:11" x14ac:dyDescent="0.25">
      <c r="B5595" s="21">
        <v>45968</v>
      </c>
      <c r="C5595" s="2" t="s">
        <v>1</v>
      </c>
      <c r="D5595" s="2" t="s">
        <v>2894</v>
      </c>
      <c r="E5595" s="2" t="s">
        <v>1619</v>
      </c>
      <c r="F5595" s="2" t="s">
        <v>2820</v>
      </c>
      <c r="G5595" s="5">
        <v>-6</v>
      </c>
      <c r="H5595" s="5">
        <v>33.99</v>
      </c>
      <c r="I5595" s="5">
        <v>-203.94</v>
      </c>
      <c r="J5595" s="5">
        <v>-91511.869999999952</v>
      </c>
      <c r="K5595" s="5" t="str" cm="1">
        <f t="array" ref="K5595">_xlfn.LET(_xlpm.d,UPPER(TRIM(CLEAN(SUBSTITUTE(F5595,CHAR(160),"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96" spans="2:11" x14ac:dyDescent="0.25">
      <c r="B5596" s="21">
        <v>45974</v>
      </c>
      <c r="C5596" s="2" t="s">
        <v>1</v>
      </c>
      <c r="D5596" s="2" t="s">
        <v>570</v>
      </c>
      <c r="E5596" s="2" t="s">
        <v>68</v>
      </c>
      <c r="F5596" s="2" t="s">
        <v>2823</v>
      </c>
      <c r="G5596" s="5">
        <v>-3</v>
      </c>
      <c r="H5596" s="5">
        <v>35.700000000000003</v>
      </c>
      <c r="I5596" s="5">
        <v>-107.1</v>
      </c>
      <c r="J5596" s="5">
        <v>-91618.969999999958</v>
      </c>
      <c r="K5596" s="5" t="str" cm="1">
        <f t="array" ref="K5596">_xlfn.LET(_xlpm.d,UPPER(TRIM(CLEAN(SUBSTITUTE(F5596,CHAR(160),"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97" spans="2:11" x14ac:dyDescent="0.25">
      <c r="B5597" s="21">
        <v>45975</v>
      </c>
      <c r="C5597" s="2" t="s">
        <v>1</v>
      </c>
      <c r="D5597" s="2" t="s">
        <v>1346</v>
      </c>
      <c r="E5597" s="2" t="s">
        <v>321</v>
      </c>
      <c r="F5597" s="2" t="s">
        <v>2820</v>
      </c>
      <c r="G5597" s="5">
        <v>-4</v>
      </c>
      <c r="H5597" s="5">
        <v>47.99</v>
      </c>
      <c r="I5597" s="5">
        <v>-191.96</v>
      </c>
      <c r="J5597" s="5">
        <v>-91810.929999999964</v>
      </c>
      <c r="K5597" s="5" t="str" cm="1">
        <f t="array" ref="K5597">_xlfn.LET(_xlpm.d,UPPER(TRIM(CLEAN(SUBSTITUTE(F5597,CHAR(160),"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98" spans="2:11" x14ac:dyDescent="0.25">
      <c r="B5598" s="21">
        <v>45975</v>
      </c>
      <c r="C5598" s="2" t="s">
        <v>1</v>
      </c>
      <c r="D5598" s="2" t="s">
        <v>2895</v>
      </c>
      <c r="E5598" s="2" t="s">
        <v>3</v>
      </c>
      <c r="F5598" s="2" t="s">
        <v>2820</v>
      </c>
      <c r="G5598" s="5">
        <v>-5</v>
      </c>
      <c r="H5598" s="5">
        <v>30.5</v>
      </c>
      <c r="I5598" s="5">
        <v>-152.5</v>
      </c>
      <c r="J5598" s="5">
        <v>-91963.429999999964</v>
      </c>
      <c r="K5598" s="5" t="str" cm="1">
        <f t="array" ref="K5598">_xlfn.LET(_xlpm.d,UPPER(TRIM(CLEAN(SUBSTITUTE(F5598,CHAR(160),"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599" spans="2:11" x14ac:dyDescent="0.25">
      <c r="B5599" s="21">
        <v>45975</v>
      </c>
      <c r="C5599" s="2" t="s">
        <v>1</v>
      </c>
      <c r="D5599" s="2" t="s">
        <v>1169</v>
      </c>
      <c r="E5599" s="2" t="s">
        <v>143</v>
      </c>
      <c r="F5599" s="2" t="s">
        <v>2820</v>
      </c>
      <c r="G5599" s="5">
        <v>-4</v>
      </c>
      <c r="H5599" s="5">
        <v>29.3</v>
      </c>
      <c r="I5599" s="5">
        <v>-117.2</v>
      </c>
      <c r="J5599" s="5">
        <v>-92080.629999999961</v>
      </c>
      <c r="K5599" s="5" t="str" cm="1">
        <f t="array" ref="K5599">_xlfn.LET(_xlpm.d,UPPER(TRIM(CLEAN(SUBSTITUTE(F5599,CHAR(160),"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00" spans="2:11" x14ac:dyDescent="0.25">
      <c r="B5600" s="21">
        <v>45975</v>
      </c>
      <c r="C5600" s="2" t="s">
        <v>1</v>
      </c>
      <c r="D5600" s="2" t="s">
        <v>2030</v>
      </c>
      <c r="E5600" s="2" t="s">
        <v>82</v>
      </c>
      <c r="F5600" s="2" t="s">
        <v>2820</v>
      </c>
      <c r="G5600" s="5">
        <v>-8</v>
      </c>
      <c r="H5600" s="5">
        <v>35.700000000000003</v>
      </c>
      <c r="I5600" s="5">
        <v>-285.60000000000002</v>
      </c>
      <c r="J5600" s="5">
        <v>-92366.229999999967</v>
      </c>
      <c r="K5600" s="5" t="str" cm="1">
        <f t="array" ref="K5600">_xlfn.LET(_xlpm.d,UPPER(TRIM(CLEAN(SUBSTITUTE(F5600,CHAR(160),"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01" spans="2:11" x14ac:dyDescent="0.25">
      <c r="B5601" s="21">
        <v>45979</v>
      </c>
      <c r="C5601" s="2" t="s">
        <v>1</v>
      </c>
      <c r="D5601" s="2" t="s">
        <v>2896</v>
      </c>
      <c r="E5601" s="2" t="s">
        <v>153</v>
      </c>
      <c r="F5601" s="2" t="s">
        <v>2823</v>
      </c>
      <c r="G5601" s="5">
        <v>-1</v>
      </c>
      <c r="H5601" s="5">
        <v>35.700000000000003</v>
      </c>
      <c r="I5601" s="5">
        <v>-35.700000000000003</v>
      </c>
      <c r="J5601" s="5">
        <v>-92401.929999999964</v>
      </c>
      <c r="K5601" s="5" t="str" cm="1">
        <f t="array" ref="K5601">_xlfn.LET(_xlpm.d,UPPER(TRIM(CLEAN(SUBSTITUTE(F5601,CHAR(160),"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02" spans="2:11" x14ac:dyDescent="0.25">
      <c r="B5602" s="21">
        <v>45979</v>
      </c>
      <c r="C5602" s="2" t="s">
        <v>1</v>
      </c>
      <c r="D5602" s="2" t="s">
        <v>2897</v>
      </c>
      <c r="E5602" s="2" t="s">
        <v>14</v>
      </c>
      <c r="F5602" s="2" t="s">
        <v>2823</v>
      </c>
      <c r="G5602" s="5">
        <v>-8</v>
      </c>
      <c r="H5602" s="5">
        <v>35.700000000000003</v>
      </c>
      <c r="I5602" s="5">
        <v>-285.60000000000002</v>
      </c>
      <c r="J5602" s="5">
        <v>-92687.52999999997</v>
      </c>
      <c r="K5602" s="5" t="str" cm="1">
        <f t="array" ref="K5602">_xlfn.LET(_xlpm.d,UPPER(TRIM(CLEAN(SUBSTITUTE(F5602,CHAR(160),"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03" spans="2:11" x14ac:dyDescent="0.25">
      <c r="B5603" s="21">
        <v>45979</v>
      </c>
      <c r="C5603" s="2" t="s">
        <v>1</v>
      </c>
      <c r="D5603" s="2" t="s">
        <v>2898</v>
      </c>
      <c r="E5603" s="2" t="s">
        <v>27</v>
      </c>
      <c r="F5603" s="2" t="s">
        <v>2823</v>
      </c>
      <c r="G5603" s="5">
        <v>-11</v>
      </c>
      <c r="H5603" s="5">
        <v>35.700000000000003</v>
      </c>
      <c r="I5603" s="5">
        <v>-392.7</v>
      </c>
      <c r="J5603" s="5">
        <v>-93080.229999999967</v>
      </c>
      <c r="K5603" s="5" t="str" cm="1">
        <f t="array" ref="K5603">_xlfn.LET(_xlpm.d,UPPER(TRIM(CLEAN(SUBSTITUTE(F5603,CHAR(160),"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04" spans="2:11" x14ac:dyDescent="0.25">
      <c r="B5604" s="21">
        <v>45982</v>
      </c>
      <c r="C5604" s="2" t="s">
        <v>1</v>
      </c>
      <c r="D5604" s="2" t="s">
        <v>2899</v>
      </c>
      <c r="E5604" s="2" t="s">
        <v>816</v>
      </c>
      <c r="F5604" s="2" t="s">
        <v>2820</v>
      </c>
      <c r="G5604" s="5">
        <v>-3</v>
      </c>
      <c r="H5604" s="5">
        <v>33.99</v>
      </c>
      <c r="I5604" s="5">
        <v>-101.97</v>
      </c>
      <c r="J5604" s="5">
        <v>-93182.199999999968</v>
      </c>
      <c r="K5604" s="5" t="str" cm="1">
        <f t="array" ref="K5604">_xlfn.LET(_xlpm.d,UPPER(TRIM(CLEAN(SUBSTITUTE(F5604,CHAR(160),"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05" spans="2:11" x14ac:dyDescent="0.25">
      <c r="B5605" s="21">
        <v>45982</v>
      </c>
      <c r="C5605" s="2" t="s">
        <v>1</v>
      </c>
      <c r="D5605" s="2" t="s">
        <v>1175</v>
      </c>
      <c r="E5605" s="2" t="s">
        <v>53</v>
      </c>
      <c r="F5605" s="2" t="s">
        <v>2823</v>
      </c>
      <c r="G5605" s="5">
        <v>-2</v>
      </c>
      <c r="H5605" s="5">
        <v>35.700000000000003</v>
      </c>
      <c r="I5605" s="5">
        <v>-71.400000000000006</v>
      </c>
      <c r="J5605" s="5">
        <v>-93253.599999999962</v>
      </c>
      <c r="K5605" s="5" t="str" cm="1">
        <f t="array" ref="K5605">_xlfn.LET(_xlpm.d,UPPER(TRIM(CLEAN(SUBSTITUTE(F5605,CHAR(160),"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06" spans="2:11" x14ac:dyDescent="0.25">
      <c r="B5606" s="21">
        <v>45986</v>
      </c>
      <c r="C5606" s="2" t="s">
        <v>1</v>
      </c>
      <c r="D5606" s="2" t="s">
        <v>273</v>
      </c>
      <c r="E5606" s="2" t="s">
        <v>159</v>
      </c>
      <c r="F5606" s="2" t="s">
        <v>2823</v>
      </c>
      <c r="G5606" s="5">
        <v>-4</v>
      </c>
      <c r="H5606" s="5">
        <v>35.700000000000003</v>
      </c>
      <c r="I5606" s="5">
        <v>-142.80000000000001</v>
      </c>
      <c r="J5606" s="5">
        <v>-93396.399999999965</v>
      </c>
      <c r="K5606" s="5" t="str" cm="1">
        <f t="array" ref="K5606">_xlfn.LET(_xlpm.d,UPPER(TRIM(CLEAN(SUBSTITUTE(F5606,CHAR(160),"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07" spans="2:11" x14ac:dyDescent="0.25">
      <c r="B5607" s="21">
        <v>45986</v>
      </c>
      <c r="C5607" s="2" t="s">
        <v>1</v>
      </c>
      <c r="D5607" s="2" t="s">
        <v>1178</v>
      </c>
      <c r="E5607" s="2" t="s">
        <v>289</v>
      </c>
      <c r="F5607" s="2" t="s">
        <v>2820</v>
      </c>
      <c r="G5607" s="5">
        <v>-12</v>
      </c>
      <c r="H5607" s="5">
        <v>33.950000000000003</v>
      </c>
      <c r="I5607" s="5">
        <v>-407.4</v>
      </c>
      <c r="J5607" s="5">
        <v>-93803.799999999959</v>
      </c>
      <c r="K5607" s="5" t="str" cm="1">
        <f t="array" ref="K5607">_xlfn.LET(_xlpm.d,UPPER(TRIM(CLEAN(SUBSTITUTE(F5607,CHAR(160),"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08" spans="2:11" x14ac:dyDescent="0.25">
      <c r="B5608" s="21">
        <v>45987</v>
      </c>
      <c r="C5608" s="2" t="s">
        <v>1</v>
      </c>
      <c r="D5608" s="2" t="s">
        <v>683</v>
      </c>
      <c r="E5608" s="2" t="s">
        <v>148</v>
      </c>
      <c r="F5608" s="2" t="s">
        <v>2823</v>
      </c>
      <c r="G5608" s="5">
        <v>-8</v>
      </c>
      <c r="H5608" s="5">
        <v>35.700000000000003</v>
      </c>
      <c r="I5608" s="5">
        <v>-285.60000000000002</v>
      </c>
      <c r="J5608" s="5">
        <v>-94089.399999999965</v>
      </c>
      <c r="K5608" s="5" t="str" cm="1">
        <f t="array" ref="K5608">_xlfn.LET(_xlpm.d,UPPER(TRIM(CLEAN(SUBSTITUTE(F5608,CHAR(160),"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09" spans="2:11" x14ac:dyDescent="0.25">
      <c r="B5609" s="21">
        <v>45988</v>
      </c>
      <c r="C5609" s="2" t="s">
        <v>1</v>
      </c>
      <c r="D5609" s="2" t="s">
        <v>684</v>
      </c>
      <c r="E5609" s="2" t="s">
        <v>141</v>
      </c>
      <c r="F5609" s="2" t="s">
        <v>2823</v>
      </c>
      <c r="G5609" s="5">
        <v>-9</v>
      </c>
      <c r="H5609" s="5">
        <v>35.700000000000003</v>
      </c>
      <c r="I5609" s="5">
        <v>-321.3</v>
      </c>
      <c r="J5609" s="5">
        <v>-94410.699999999968</v>
      </c>
      <c r="K5609" s="5" t="str" cm="1">
        <f t="array" ref="K5609">_xlfn.LET(_xlpm.d,UPPER(TRIM(CLEAN(SUBSTITUTE(F5609,CHAR(160),"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10" spans="2:11" x14ac:dyDescent="0.25">
      <c r="B5610" s="21">
        <v>45989</v>
      </c>
      <c r="C5610" s="2" t="s">
        <v>1</v>
      </c>
      <c r="D5610" s="2" t="s">
        <v>327</v>
      </c>
      <c r="E5610" s="2" t="s">
        <v>143</v>
      </c>
      <c r="F5610" s="2" t="s">
        <v>2820</v>
      </c>
      <c r="G5610" s="5">
        <v>-6</v>
      </c>
      <c r="H5610" s="5">
        <v>29.3</v>
      </c>
      <c r="I5610" s="5">
        <v>-175.8</v>
      </c>
      <c r="J5610" s="5">
        <v>-94586.499999999971</v>
      </c>
      <c r="K5610" s="5" t="str" cm="1">
        <f t="array" ref="K5610">_xlfn.LET(_xlpm.d,UPPER(TRIM(CLEAN(SUBSTITUTE(F5610,CHAR(160),"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11" spans="2:11" x14ac:dyDescent="0.25">
      <c r="B5611" s="21">
        <v>45993</v>
      </c>
      <c r="C5611" s="2" t="s">
        <v>1</v>
      </c>
      <c r="D5611" s="2" t="s">
        <v>1183</v>
      </c>
      <c r="E5611" s="2" t="s">
        <v>3</v>
      </c>
      <c r="F5611" s="2" t="s">
        <v>2820</v>
      </c>
      <c r="G5611" s="5">
        <v>-6</v>
      </c>
      <c r="H5611" s="5">
        <v>30.5</v>
      </c>
      <c r="I5611" s="5">
        <v>-183</v>
      </c>
      <c r="J5611" s="5">
        <v>-94769.499999999971</v>
      </c>
      <c r="K5611" s="5" t="str" cm="1">
        <f t="array" ref="K5611">_xlfn.LET(_xlpm.d,UPPER(TRIM(CLEAN(SUBSTITUTE(F5611,CHAR(160),"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12" spans="2:11" x14ac:dyDescent="0.25">
      <c r="B5612" s="21">
        <v>45993</v>
      </c>
      <c r="C5612" s="2" t="s">
        <v>1</v>
      </c>
      <c r="D5612" s="2" t="s">
        <v>1185</v>
      </c>
      <c r="E5612" s="2" t="s">
        <v>60</v>
      </c>
      <c r="F5612" s="2" t="s">
        <v>2823</v>
      </c>
      <c r="G5612" s="5">
        <v>-9</v>
      </c>
      <c r="H5612" s="5">
        <v>35.700000000000003</v>
      </c>
      <c r="I5612" s="5">
        <v>-321.3</v>
      </c>
      <c r="J5612" s="5">
        <v>-95090.799999999974</v>
      </c>
      <c r="K5612" s="5" t="str" cm="1">
        <f t="array" ref="K5612">_xlfn.LET(_xlpm.d,UPPER(TRIM(CLEAN(SUBSTITUTE(F5612,CHAR(160),"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13" spans="2:11" x14ac:dyDescent="0.25">
      <c r="B5613" s="21">
        <v>45993</v>
      </c>
      <c r="C5613" s="2" t="s">
        <v>1</v>
      </c>
      <c r="D5613" s="2" t="s">
        <v>275</v>
      </c>
      <c r="E5613" s="2" t="s">
        <v>32</v>
      </c>
      <c r="F5613" s="2" t="s">
        <v>2823</v>
      </c>
      <c r="G5613" s="5">
        <v>-1</v>
      </c>
      <c r="H5613" s="5">
        <v>35.700000000000003</v>
      </c>
      <c r="I5613" s="5">
        <v>-35.700000000000003</v>
      </c>
      <c r="J5613" s="5">
        <v>-95126.499999999971</v>
      </c>
      <c r="K5613" s="5" t="str" cm="1">
        <f t="array" ref="K5613">_xlfn.LET(_xlpm.d,UPPER(TRIM(CLEAN(SUBSTITUTE(F5613,CHAR(160),"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14" spans="2:11" x14ac:dyDescent="0.25">
      <c r="B5614" s="21">
        <v>45995</v>
      </c>
      <c r="C5614" s="2" t="s">
        <v>1</v>
      </c>
      <c r="D5614" s="2" t="s">
        <v>489</v>
      </c>
      <c r="E5614" s="2" t="s">
        <v>19</v>
      </c>
      <c r="F5614" s="2" t="s">
        <v>2823</v>
      </c>
      <c r="G5614" s="5">
        <v>-12</v>
      </c>
      <c r="H5614" s="5">
        <v>35.700000000000003</v>
      </c>
      <c r="I5614" s="5">
        <v>-428.4</v>
      </c>
      <c r="J5614" s="5">
        <v>-95554.899999999965</v>
      </c>
      <c r="K5614" s="5" t="str" cm="1">
        <f t="array" ref="K5614">_xlfn.LET(_xlpm.d,UPPER(TRIM(CLEAN(SUBSTITUTE(F5614,CHAR(160),"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15" spans="2:11" x14ac:dyDescent="0.25">
      <c r="B5615" s="21">
        <v>45996</v>
      </c>
      <c r="C5615" s="2" t="s">
        <v>1</v>
      </c>
      <c r="D5615" s="2" t="s">
        <v>1192</v>
      </c>
      <c r="E5615" s="2" t="s">
        <v>202</v>
      </c>
      <c r="F5615" s="2" t="s">
        <v>2823</v>
      </c>
      <c r="G5615" s="5">
        <v>-2</v>
      </c>
      <c r="H5615" s="5">
        <v>35.700000000000003</v>
      </c>
      <c r="I5615" s="5">
        <v>-71.400000000000006</v>
      </c>
      <c r="J5615" s="5">
        <v>-95626.299999999959</v>
      </c>
      <c r="K5615" s="5" t="str" cm="1">
        <f t="array" ref="K5615">_xlfn.LET(_xlpm.d,UPPER(TRIM(CLEAN(SUBSTITUTE(F5615,CHAR(160),"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16" spans="2:11" x14ac:dyDescent="0.25">
      <c r="B5616" s="21">
        <v>45996</v>
      </c>
      <c r="C5616" s="2" t="s">
        <v>1</v>
      </c>
      <c r="D5616" s="2" t="s">
        <v>1193</v>
      </c>
      <c r="E5616" s="2" t="s">
        <v>143</v>
      </c>
      <c r="F5616" s="2" t="s">
        <v>2820</v>
      </c>
      <c r="G5616" s="5">
        <v>-4</v>
      </c>
      <c r="H5616" s="5">
        <v>29.3</v>
      </c>
      <c r="I5616" s="5">
        <v>-117.2</v>
      </c>
      <c r="J5616" s="5">
        <v>-95743.499999999956</v>
      </c>
      <c r="K5616" s="5" t="str" cm="1">
        <f t="array" ref="K5616">_xlfn.LET(_xlpm.d,UPPER(TRIM(CLEAN(SUBSTITUTE(F5616,CHAR(160),"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17" spans="2:11" x14ac:dyDescent="0.25">
      <c r="B5617" s="21">
        <v>45996</v>
      </c>
      <c r="C5617" s="2" t="s">
        <v>1</v>
      </c>
      <c r="D5617" s="2" t="s">
        <v>2061</v>
      </c>
      <c r="E5617" s="2" t="s">
        <v>852</v>
      </c>
      <c r="F5617" s="2" t="s">
        <v>2820</v>
      </c>
      <c r="G5617" s="5">
        <v>-6</v>
      </c>
      <c r="H5617" s="5">
        <v>33.950000000000003</v>
      </c>
      <c r="I5617" s="5">
        <v>-203.7</v>
      </c>
      <c r="J5617" s="5">
        <v>-95947.199999999953</v>
      </c>
      <c r="K5617" s="5" t="str" cm="1">
        <f t="array" ref="K5617">_xlfn.LET(_xlpm.d,UPPER(TRIM(CLEAN(SUBSTITUTE(F5617,CHAR(160),"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18" spans="2:11" x14ac:dyDescent="0.25">
      <c r="B5618" s="21">
        <v>45996</v>
      </c>
      <c r="C5618" s="2" t="s">
        <v>1</v>
      </c>
      <c r="D5618" s="2" t="s">
        <v>1194</v>
      </c>
      <c r="E5618" s="2" t="s">
        <v>53</v>
      </c>
      <c r="F5618" s="2" t="s">
        <v>2823</v>
      </c>
      <c r="G5618" s="5">
        <v>-5</v>
      </c>
      <c r="H5618" s="5">
        <v>35.700000000000003</v>
      </c>
      <c r="I5618" s="5">
        <v>-178.5</v>
      </c>
      <c r="J5618" s="5">
        <v>-96125.699999999953</v>
      </c>
      <c r="K5618" s="5" t="str" cm="1">
        <f t="array" ref="K5618">_xlfn.LET(_xlpm.d,UPPER(TRIM(CLEAN(SUBSTITUTE(F5618,CHAR(160),"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19" spans="2:11" x14ac:dyDescent="0.25">
      <c r="B5619" s="21">
        <v>46002</v>
      </c>
      <c r="C5619" s="2" t="s">
        <v>1</v>
      </c>
      <c r="D5619" s="2" t="s">
        <v>2077</v>
      </c>
      <c r="E5619" s="2" t="s">
        <v>163</v>
      </c>
      <c r="F5619" s="2" t="s">
        <v>2823</v>
      </c>
      <c r="G5619" s="5">
        <v>-2</v>
      </c>
      <c r="H5619" s="5">
        <v>35.69</v>
      </c>
      <c r="I5619" s="5">
        <v>-71.38</v>
      </c>
      <c r="J5619" s="5">
        <v>-96197.079999999958</v>
      </c>
      <c r="K5619" s="5" t="str" cm="1">
        <f t="array" ref="K5619">_xlfn.LET(_xlpm.d,UPPER(TRIM(CLEAN(SUBSTITUTE(F5619,CHAR(160),"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20" spans="2:11" x14ac:dyDescent="0.25">
      <c r="B5620" s="21">
        <v>46003</v>
      </c>
      <c r="C5620" s="2" t="s">
        <v>1</v>
      </c>
      <c r="D5620" s="2" t="s">
        <v>2650</v>
      </c>
      <c r="E5620" s="2" t="s">
        <v>801</v>
      </c>
      <c r="F5620" s="2" t="s">
        <v>2820</v>
      </c>
      <c r="G5620" s="5">
        <v>-1</v>
      </c>
      <c r="H5620" s="5">
        <v>35.200000000000003</v>
      </c>
      <c r="I5620" s="5">
        <v>-35.200000000000003</v>
      </c>
      <c r="J5620" s="5">
        <v>-96232.279999999955</v>
      </c>
      <c r="K5620" s="5" t="str" cm="1">
        <f t="array" ref="K5620">_xlfn.LET(_xlpm.d,UPPER(TRIM(CLEAN(SUBSTITUTE(F5620,CHAR(160),"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21" spans="2:11" x14ac:dyDescent="0.25">
      <c r="B5621" s="21">
        <v>46003</v>
      </c>
      <c r="C5621" s="2" t="s">
        <v>1</v>
      </c>
      <c r="D5621" s="2" t="s">
        <v>495</v>
      </c>
      <c r="E5621" s="2" t="s">
        <v>141</v>
      </c>
      <c r="F5621" s="2" t="s">
        <v>2823</v>
      </c>
      <c r="G5621" s="5">
        <v>-1</v>
      </c>
      <c r="H5621" s="5">
        <v>35.700000000000003</v>
      </c>
      <c r="I5621" s="5">
        <v>-35.700000000000003</v>
      </c>
      <c r="J5621" s="5">
        <v>-96267.979999999952</v>
      </c>
      <c r="K5621" s="5" t="str" cm="1">
        <f t="array" ref="K5621">_xlfn.LET(_xlpm.d,UPPER(TRIM(CLEAN(SUBSTITUTE(F5621,CHAR(160),"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22" spans="2:11" x14ac:dyDescent="0.25">
      <c r="B5622" s="21">
        <v>46003</v>
      </c>
      <c r="C5622" s="2" t="s">
        <v>1</v>
      </c>
      <c r="D5622" s="2" t="s">
        <v>1204</v>
      </c>
      <c r="E5622" s="2" t="s">
        <v>82</v>
      </c>
      <c r="F5622" s="2" t="s">
        <v>2823</v>
      </c>
      <c r="G5622" s="5">
        <v>-13</v>
      </c>
      <c r="H5622" s="5">
        <v>35.700000000000003</v>
      </c>
      <c r="I5622" s="5">
        <v>-464.1</v>
      </c>
      <c r="J5622" s="5">
        <v>-96732.079999999958</v>
      </c>
      <c r="K5622" s="5" t="str" cm="1">
        <f t="array" ref="K5622">_xlfn.LET(_xlpm.d,UPPER(TRIM(CLEAN(SUBSTITUTE(F5622,CHAR(160),"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23" spans="2:11" x14ac:dyDescent="0.25">
      <c r="B5623" s="21">
        <v>46003</v>
      </c>
      <c r="C5623" s="2" t="s">
        <v>1</v>
      </c>
      <c r="D5623" s="2" t="s">
        <v>2082</v>
      </c>
      <c r="E5623" s="2" t="s">
        <v>852</v>
      </c>
      <c r="F5623" s="2" t="s">
        <v>2820</v>
      </c>
      <c r="G5623" s="5">
        <v>-8</v>
      </c>
      <c r="H5623" s="5">
        <v>33.950000000000003</v>
      </c>
      <c r="I5623" s="5">
        <v>-271.60000000000002</v>
      </c>
      <c r="J5623" s="5">
        <v>-97003.679999999964</v>
      </c>
      <c r="K5623" s="5" t="str" cm="1">
        <f t="array" ref="K5623">_xlfn.LET(_xlpm.d,UPPER(TRIM(CLEAN(SUBSTITUTE(F5623,CHAR(160),"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24" spans="2:11" x14ac:dyDescent="0.25">
      <c r="B5624" s="21">
        <v>46008</v>
      </c>
      <c r="C5624" s="2" t="s">
        <v>1</v>
      </c>
      <c r="D5624" s="2" t="s">
        <v>2501</v>
      </c>
      <c r="E5624" s="2" t="s">
        <v>29</v>
      </c>
      <c r="F5624" s="2" t="s">
        <v>2823</v>
      </c>
      <c r="G5624" s="5">
        <v>-3</v>
      </c>
      <c r="H5624" s="5">
        <v>35.700000000000003</v>
      </c>
      <c r="I5624" s="5">
        <v>-107.1</v>
      </c>
      <c r="J5624" s="5">
        <v>-97110.77999999997</v>
      </c>
      <c r="K5624" s="5" t="str" cm="1">
        <f t="array" ref="K5624">_xlfn.LET(_xlpm.d,UPPER(TRIM(CLEAN(SUBSTITUTE(F5624,CHAR(160),"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25" spans="2:11" x14ac:dyDescent="0.25">
      <c r="B5625" s="21">
        <v>46008</v>
      </c>
      <c r="C5625" s="2" t="s">
        <v>1</v>
      </c>
      <c r="D5625" s="2" t="s">
        <v>1206</v>
      </c>
      <c r="E5625" s="2" t="s">
        <v>60</v>
      </c>
      <c r="F5625" s="2" t="s">
        <v>2823</v>
      </c>
      <c r="G5625" s="5">
        <v>-5</v>
      </c>
      <c r="H5625" s="5">
        <v>35.700000000000003</v>
      </c>
      <c r="I5625" s="5">
        <v>-178.5</v>
      </c>
      <c r="J5625" s="5">
        <v>-97289.27999999997</v>
      </c>
      <c r="K5625" s="5" t="str" cm="1">
        <f t="array" ref="K5625">_xlfn.LET(_xlpm.d,UPPER(TRIM(CLEAN(SUBSTITUTE(F5625,CHAR(160),"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26" spans="2:11" x14ac:dyDescent="0.25">
      <c r="B5626" s="21">
        <v>46009</v>
      </c>
      <c r="C5626" s="2" t="s">
        <v>1</v>
      </c>
      <c r="D5626" s="2" t="s">
        <v>1208</v>
      </c>
      <c r="E5626" s="2" t="s">
        <v>289</v>
      </c>
      <c r="F5626" s="2" t="s">
        <v>2820</v>
      </c>
      <c r="G5626" s="5">
        <v>-8</v>
      </c>
      <c r="H5626" s="5">
        <v>33.950000000000003</v>
      </c>
      <c r="I5626" s="5">
        <v>-271.60000000000002</v>
      </c>
      <c r="J5626" s="5">
        <v>-97560.879999999976</v>
      </c>
      <c r="K5626" s="5" t="str" cm="1">
        <f t="array" ref="K5626">_xlfn.LET(_xlpm.d,UPPER(TRIM(CLEAN(SUBSTITUTE(F5626,CHAR(160),"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27" spans="2:11" x14ac:dyDescent="0.25">
      <c r="B5627" s="21">
        <v>46009</v>
      </c>
      <c r="C5627" s="2" t="s">
        <v>1</v>
      </c>
      <c r="D5627" s="2" t="s">
        <v>67</v>
      </c>
      <c r="E5627" s="2" t="s">
        <v>68</v>
      </c>
      <c r="F5627" s="2" t="s">
        <v>2823</v>
      </c>
      <c r="G5627" s="5">
        <v>-3</v>
      </c>
      <c r="H5627" s="5">
        <v>35.700000000000003</v>
      </c>
      <c r="I5627" s="5">
        <v>-107.1</v>
      </c>
      <c r="J5627" s="5">
        <v>-97667.979999999981</v>
      </c>
      <c r="K5627" s="5" t="str" cm="1">
        <f t="array" ref="K5627">_xlfn.LET(_xlpm.d,UPPER(TRIM(CLEAN(SUBSTITUTE(F5627,CHAR(160),"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28" spans="2:11" x14ac:dyDescent="0.25">
      <c r="B5628" s="21">
        <v>46010</v>
      </c>
      <c r="C5628" s="2" t="s">
        <v>1</v>
      </c>
      <c r="D5628" s="2" t="s">
        <v>1209</v>
      </c>
      <c r="E5628" s="2" t="s">
        <v>3</v>
      </c>
      <c r="F5628" s="2" t="s">
        <v>2820</v>
      </c>
      <c r="G5628" s="5">
        <v>-1</v>
      </c>
      <c r="H5628" s="5">
        <v>29.3</v>
      </c>
      <c r="I5628" s="5">
        <v>-29.3</v>
      </c>
      <c r="J5628" s="5">
        <v>-97697.279999999984</v>
      </c>
      <c r="K5628" s="5" t="str" cm="1">
        <f t="array" ref="K5628">_xlfn.LET(_xlpm.d,UPPER(TRIM(CLEAN(SUBSTITUTE(F5628,CHAR(160),"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29" spans="2:11" x14ac:dyDescent="0.25">
      <c r="B5629" s="21">
        <v>46010</v>
      </c>
      <c r="C5629" s="2" t="s">
        <v>1</v>
      </c>
      <c r="D5629" s="2" t="s">
        <v>2656</v>
      </c>
      <c r="E5629" s="2" t="s">
        <v>97</v>
      </c>
      <c r="F5629" s="2" t="s">
        <v>2823</v>
      </c>
      <c r="G5629" s="5">
        <v>-1</v>
      </c>
      <c r="H5629" s="5">
        <v>35.700000000000003</v>
      </c>
      <c r="I5629" s="5">
        <v>-35.700000000000003</v>
      </c>
      <c r="J5629" s="5">
        <v>-97732.979999999981</v>
      </c>
      <c r="K5629" s="5" t="str" cm="1">
        <f t="array" ref="K5629">_xlfn.LET(_xlpm.d,UPPER(TRIM(CLEAN(SUBSTITUTE(F5629,CHAR(160),"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30" spans="2:11" x14ac:dyDescent="0.25">
      <c r="B5630" s="21">
        <v>46010</v>
      </c>
      <c r="C5630" s="2" t="s">
        <v>1</v>
      </c>
      <c r="D5630" s="2" t="s">
        <v>2900</v>
      </c>
      <c r="E5630" s="2" t="s">
        <v>97</v>
      </c>
      <c r="F5630" s="2" t="s">
        <v>2823</v>
      </c>
      <c r="G5630" s="5">
        <v>-1</v>
      </c>
      <c r="H5630" s="5">
        <v>15.75</v>
      </c>
      <c r="I5630" s="5">
        <v>-15.75</v>
      </c>
      <c r="J5630" s="5">
        <v>-97748.729999999981</v>
      </c>
      <c r="K5630" s="5" t="str" cm="1">
        <f t="array" ref="K5630">_xlfn.LET(_xlpm.d,UPPER(TRIM(CLEAN(SUBSTITUTE(F5630,CHAR(160),"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31" spans="2:11" x14ac:dyDescent="0.25">
      <c r="B5631" s="21">
        <v>46014</v>
      </c>
      <c r="C5631" s="2" t="s">
        <v>1</v>
      </c>
      <c r="D5631" s="2" t="s">
        <v>2097</v>
      </c>
      <c r="E5631" s="2" t="s">
        <v>202</v>
      </c>
      <c r="F5631" s="2" t="s">
        <v>2823</v>
      </c>
      <c r="G5631" s="5">
        <v>-3</v>
      </c>
      <c r="H5631" s="5">
        <v>35.700000000000003</v>
      </c>
      <c r="I5631" s="5">
        <v>-107.1</v>
      </c>
      <c r="J5631" s="5">
        <v>-97855.829999999987</v>
      </c>
      <c r="K5631" s="5" t="str" cm="1">
        <f t="array" ref="K5631">_xlfn.LET(_xlpm.d,UPPER(TRIM(CLEAN(SUBSTITUTE(F5631,CHAR(160),"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32" spans="2:11" x14ac:dyDescent="0.25">
      <c r="B5632" s="21">
        <v>46017</v>
      </c>
      <c r="C5632" s="2" t="s">
        <v>1</v>
      </c>
      <c r="D5632" s="2" t="s">
        <v>2901</v>
      </c>
      <c r="E5632" s="2" t="s">
        <v>58</v>
      </c>
      <c r="F5632" s="2" t="s">
        <v>2820</v>
      </c>
      <c r="G5632" s="5">
        <v>-1</v>
      </c>
      <c r="H5632" s="5">
        <v>35.700000000000003</v>
      </c>
      <c r="I5632" s="5">
        <v>-35.700000000000003</v>
      </c>
      <c r="J5632" s="5">
        <v>-97891.529999999984</v>
      </c>
      <c r="K5632" s="5" t="str" cm="1">
        <f t="array" ref="K5632">_xlfn.LET(_xlpm.d,UPPER(TRIM(CLEAN(SUBSTITUTE(F5632,CHAR(160),"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33" spans="2:11" x14ac:dyDescent="0.25">
      <c r="B5633" s="21">
        <v>46021</v>
      </c>
      <c r="C5633" s="2" t="s">
        <v>1</v>
      </c>
      <c r="D5633" s="2" t="s">
        <v>1213</v>
      </c>
      <c r="E5633" s="2" t="s">
        <v>60</v>
      </c>
      <c r="F5633" s="2" t="s">
        <v>2823</v>
      </c>
      <c r="G5633" s="5">
        <v>-8</v>
      </c>
      <c r="H5633" s="5">
        <v>35.700000000000003</v>
      </c>
      <c r="I5633" s="5">
        <v>-285.60000000000002</v>
      </c>
      <c r="J5633" s="5">
        <v>-98177.12999999999</v>
      </c>
      <c r="K5633" s="5" t="str" cm="1">
        <f t="array" ref="K5633">_xlfn.LET(_xlpm.d,UPPER(TRIM(CLEAN(SUBSTITUTE(F5633,CHAR(160),"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34" spans="2:11" x14ac:dyDescent="0.25">
      <c r="B5634" s="21">
        <v>46021</v>
      </c>
      <c r="C5634" s="2" t="s">
        <v>1</v>
      </c>
      <c r="D5634" s="2" t="s">
        <v>2102</v>
      </c>
      <c r="E5634" s="2" t="s">
        <v>29</v>
      </c>
      <c r="F5634" s="2" t="s">
        <v>2823</v>
      </c>
      <c r="G5634" s="5">
        <v>-3</v>
      </c>
      <c r="H5634" s="5">
        <v>35.700000000000003</v>
      </c>
      <c r="I5634" s="5">
        <v>-107.1</v>
      </c>
      <c r="J5634" s="5">
        <v>-98284.23</v>
      </c>
      <c r="K5634" s="5" t="str" cm="1">
        <f t="array" ref="K5634">_xlfn.LET(_xlpm.d,UPPER(TRIM(CLEAN(SUBSTITUTE(F5634,CHAR(160),"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35" spans="2:11" x14ac:dyDescent="0.25">
      <c r="B5635" s="21">
        <v>46027</v>
      </c>
      <c r="C5635" s="2" t="s">
        <v>1</v>
      </c>
      <c r="D5635" s="2" t="s">
        <v>2107</v>
      </c>
      <c r="E5635" s="2" t="s">
        <v>324</v>
      </c>
      <c r="F5635" s="2" t="s">
        <v>2820</v>
      </c>
      <c r="G5635" s="5">
        <v>-3</v>
      </c>
      <c r="H5635" s="5">
        <v>33.950000000000003</v>
      </c>
      <c r="I5635" s="5">
        <v>-101.85</v>
      </c>
      <c r="J5635" s="5">
        <v>-98386.08</v>
      </c>
      <c r="K5635" s="5" t="str" cm="1">
        <f t="array" ref="K5635">_xlfn.LET(_xlpm.d,UPPER(TRIM(CLEAN(SUBSTITUTE(F5635,CHAR(160),"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36" spans="2:11" x14ac:dyDescent="0.25">
      <c r="B5636" s="21">
        <v>46028</v>
      </c>
      <c r="C5636" s="2" t="s">
        <v>1</v>
      </c>
      <c r="D5636" s="2" t="s">
        <v>1218</v>
      </c>
      <c r="E5636" s="2" t="s">
        <v>289</v>
      </c>
      <c r="F5636" s="2" t="s">
        <v>2820</v>
      </c>
      <c r="G5636" s="5">
        <v>-3</v>
      </c>
      <c r="H5636" s="5">
        <v>33.950000000000003</v>
      </c>
      <c r="I5636" s="5">
        <v>-101.85</v>
      </c>
      <c r="J5636" s="5">
        <v>-98487.930000000008</v>
      </c>
      <c r="K5636" s="5" t="str" cm="1">
        <f t="array" ref="K5636">_xlfn.LET(_xlpm.d,UPPER(TRIM(CLEAN(SUBSTITUTE(F5636,CHAR(160),"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37" spans="2:11" x14ac:dyDescent="0.25">
      <c r="B5637" s="21">
        <v>46028</v>
      </c>
      <c r="C5637" s="2" t="s">
        <v>1</v>
      </c>
      <c r="D5637" s="2" t="s">
        <v>281</v>
      </c>
      <c r="E5637" s="2" t="s">
        <v>153</v>
      </c>
      <c r="F5637" s="2" t="s">
        <v>2823</v>
      </c>
      <c r="G5637" s="5">
        <v>-5</v>
      </c>
      <c r="H5637" s="5">
        <v>35.700000000000003</v>
      </c>
      <c r="I5637" s="5">
        <v>-178.5</v>
      </c>
      <c r="J5637" s="5">
        <v>-98666.430000000008</v>
      </c>
      <c r="K5637" s="5" t="str" cm="1">
        <f t="array" ref="K5637">_xlfn.LET(_xlpm.d,UPPER(TRIM(CLEAN(SUBSTITUTE(F5637,CHAR(160),"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38" spans="2:11" x14ac:dyDescent="0.25">
      <c r="B5638" s="21">
        <v>46028</v>
      </c>
      <c r="C5638" s="2" t="s">
        <v>1</v>
      </c>
      <c r="D5638" s="2" t="s">
        <v>2902</v>
      </c>
      <c r="E5638" s="2" t="s">
        <v>148</v>
      </c>
      <c r="F5638" s="2" t="s">
        <v>2823</v>
      </c>
      <c r="G5638" s="5">
        <v>-2</v>
      </c>
      <c r="H5638" s="5">
        <v>35.700000000000003</v>
      </c>
      <c r="I5638" s="5">
        <v>-71.400000000000006</v>
      </c>
      <c r="J5638" s="5">
        <v>-98737.83</v>
      </c>
      <c r="K5638" s="5" t="str" cm="1">
        <f t="array" ref="K5638">_xlfn.LET(_xlpm.d,UPPER(TRIM(CLEAN(SUBSTITUTE(F5638,CHAR(160),"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39" spans="2:11" x14ac:dyDescent="0.25">
      <c r="B5639" s="21">
        <v>46028</v>
      </c>
      <c r="C5639" s="2" t="s">
        <v>1</v>
      </c>
      <c r="D5639" s="2" t="s">
        <v>1220</v>
      </c>
      <c r="E5639" s="2" t="s">
        <v>3</v>
      </c>
      <c r="F5639" s="2" t="s">
        <v>2820</v>
      </c>
      <c r="G5639" s="5">
        <v>-18</v>
      </c>
      <c r="H5639" s="5">
        <v>30.5</v>
      </c>
      <c r="I5639" s="5">
        <v>-549</v>
      </c>
      <c r="J5639" s="5">
        <v>-99286.83</v>
      </c>
      <c r="K5639" s="5" t="str" cm="1">
        <f t="array" ref="K5639">_xlfn.LET(_xlpm.d,UPPER(TRIM(CLEAN(SUBSTITUTE(F5639,CHAR(160),"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40" spans="2:11" x14ac:dyDescent="0.25">
      <c r="B5640" s="21">
        <v>46029</v>
      </c>
      <c r="C5640" s="2" t="s">
        <v>1</v>
      </c>
      <c r="D5640" s="2" t="s">
        <v>2112</v>
      </c>
      <c r="E5640" s="2" t="s">
        <v>163</v>
      </c>
      <c r="F5640" s="2" t="s">
        <v>2823</v>
      </c>
      <c r="G5640" s="5">
        <v>-1</v>
      </c>
      <c r="H5640" s="5">
        <v>35.69</v>
      </c>
      <c r="I5640" s="5">
        <v>-35.69</v>
      </c>
      <c r="J5640" s="5">
        <v>-99322.52</v>
      </c>
      <c r="K5640" s="5" t="str" cm="1">
        <f t="array" ref="K5640">_xlfn.LET(_xlpm.d,UPPER(TRIM(CLEAN(SUBSTITUTE(F5640,CHAR(160),"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41" spans="2:11" x14ac:dyDescent="0.25">
      <c r="B5641" s="21">
        <v>46029</v>
      </c>
      <c r="C5641" s="2" t="s">
        <v>1</v>
      </c>
      <c r="D5641" s="2" t="s">
        <v>2507</v>
      </c>
      <c r="E5641" s="2" t="s">
        <v>58</v>
      </c>
      <c r="F5641" s="2" t="s">
        <v>2823</v>
      </c>
      <c r="G5641" s="5">
        <v>-1</v>
      </c>
      <c r="H5641" s="5">
        <v>35.700000000000003</v>
      </c>
      <c r="I5641" s="5">
        <v>-35.700000000000003</v>
      </c>
      <c r="J5641" s="5">
        <v>-99358.22</v>
      </c>
      <c r="K5641" s="5" t="str" cm="1">
        <f t="array" ref="K5641">_xlfn.LET(_xlpm.d,UPPER(TRIM(CLEAN(SUBSTITUTE(F5641,CHAR(160),"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42" spans="2:11" x14ac:dyDescent="0.25">
      <c r="B5642" s="21">
        <v>46030</v>
      </c>
      <c r="C5642" s="2" t="s">
        <v>1</v>
      </c>
      <c r="D5642" s="2" t="s">
        <v>2115</v>
      </c>
      <c r="E5642" s="2" t="s">
        <v>238</v>
      </c>
      <c r="F5642" s="2" t="s">
        <v>2820</v>
      </c>
      <c r="G5642" s="5">
        <v>-2</v>
      </c>
      <c r="H5642" s="5">
        <v>33.99</v>
      </c>
      <c r="I5642" s="5">
        <v>-67.98</v>
      </c>
      <c r="J5642" s="5">
        <v>-99426.2</v>
      </c>
      <c r="K5642" s="5" t="str" cm="1">
        <f t="array" ref="K5642">_xlfn.LET(_xlpm.d,UPPER(TRIM(CLEAN(SUBSTITUTE(F5642,CHAR(160),"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43" spans="2:11" x14ac:dyDescent="0.25">
      <c r="B5643" s="21">
        <v>46030</v>
      </c>
      <c r="C5643" s="2" t="s">
        <v>1</v>
      </c>
      <c r="D5643" s="2" t="s">
        <v>1221</v>
      </c>
      <c r="E5643" s="2" t="s">
        <v>74</v>
      </c>
      <c r="F5643" s="2" t="s">
        <v>2823</v>
      </c>
      <c r="G5643" s="5">
        <v>-2</v>
      </c>
      <c r="H5643" s="5">
        <v>35.700000000000003</v>
      </c>
      <c r="I5643" s="5">
        <v>-71.400000000000006</v>
      </c>
      <c r="J5643" s="5">
        <v>-99497.599999999991</v>
      </c>
      <c r="K5643" s="5" t="str" cm="1">
        <f t="array" ref="K5643">_xlfn.LET(_xlpm.d,UPPER(TRIM(CLEAN(SUBSTITUTE(F5643,CHAR(160),"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44" spans="2:11" x14ac:dyDescent="0.25">
      <c r="B5644" s="21">
        <v>46031</v>
      </c>
      <c r="C5644" s="2" t="s">
        <v>1</v>
      </c>
      <c r="D5644" s="2" t="s">
        <v>2120</v>
      </c>
      <c r="E5644" s="2" t="s">
        <v>1130</v>
      </c>
      <c r="F5644" s="2" t="s">
        <v>2823</v>
      </c>
      <c r="G5644" s="5">
        <v>-3</v>
      </c>
      <c r="H5644" s="5">
        <v>35.700000000000003</v>
      </c>
      <c r="I5644" s="5">
        <v>-107.1</v>
      </c>
      <c r="J5644" s="5">
        <v>-99604.7</v>
      </c>
      <c r="K5644" s="5" t="str" cm="1">
        <f t="array" ref="K5644">_xlfn.LET(_xlpm.d,UPPER(TRIM(CLEAN(SUBSTITUTE(F5644,CHAR(160),"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45" spans="2:11" x14ac:dyDescent="0.25">
      <c r="B5645" s="21">
        <v>46031</v>
      </c>
      <c r="C5645" s="2" t="s">
        <v>1</v>
      </c>
      <c r="D5645" s="2" t="s">
        <v>2509</v>
      </c>
      <c r="E5645" s="2" t="s">
        <v>24</v>
      </c>
      <c r="F5645" s="2" t="s">
        <v>2827</v>
      </c>
      <c r="G5645" s="5">
        <v>-50</v>
      </c>
      <c r="H5645" s="5">
        <v>35.700000000000003</v>
      </c>
      <c r="I5645" s="5">
        <v>-1785</v>
      </c>
      <c r="J5645" s="5">
        <v>-101389.7</v>
      </c>
      <c r="K5645" s="5" t="str" cm="1">
        <f t="array" ref="K5645">_xlfn.LET(_xlpm.d,UPPER(TRIM(CLEAN(SUBSTITUTE(F5645,CHAR(160),"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46" spans="2:11" x14ac:dyDescent="0.25">
      <c r="B5646" s="21">
        <v>46031</v>
      </c>
      <c r="C5646" s="2" t="s">
        <v>1</v>
      </c>
      <c r="D5646" s="2" t="s">
        <v>79</v>
      </c>
      <c r="E5646" s="2" t="s">
        <v>62</v>
      </c>
      <c r="F5646" s="2" t="s">
        <v>2823</v>
      </c>
      <c r="G5646" s="5">
        <v>-8</v>
      </c>
      <c r="H5646" s="5">
        <v>35.700000000000003</v>
      </c>
      <c r="I5646" s="5">
        <v>-285.60000000000002</v>
      </c>
      <c r="J5646" s="5">
        <v>-101675.3</v>
      </c>
      <c r="K5646" s="5" t="str" cm="1">
        <f t="array" ref="K5646">_xlfn.LET(_xlpm.d,UPPER(TRIM(CLEAN(SUBSTITUTE(F5646,CHAR(160),"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47" spans="2:11" x14ac:dyDescent="0.25">
      <c r="B5647" s="21">
        <v>46032</v>
      </c>
      <c r="C5647" s="2" t="s">
        <v>1</v>
      </c>
      <c r="D5647" s="2" t="s">
        <v>2903</v>
      </c>
      <c r="E5647" s="2" t="s">
        <v>110</v>
      </c>
      <c r="F5647" s="2" t="s">
        <v>2823</v>
      </c>
      <c r="G5647" s="5">
        <v>-10</v>
      </c>
      <c r="H5647" s="5">
        <v>35.700000000000003</v>
      </c>
      <c r="I5647" s="5">
        <v>-357</v>
      </c>
      <c r="J5647" s="5">
        <v>-102032.3</v>
      </c>
      <c r="K5647" s="5" t="str" cm="1">
        <f t="array" ref="K5647">_xlfn.LET(_xlpm.d,UPPER(TRIM(CLEAN(SUBSTITUTE(F5647,CHAR(160),"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48" spans="2:11" x14ac:dyDescent="0.25">
      <c r="B5648" s="21">
        <v>46032</v>
      </c>
      <c r="C5648" s="2" t="s">
        <v>1</v>
      </c>
      <c r="D5648" s="2" t="s">
        <v>1224</v>
      </c>
      <c r="E5648" s="2" t="s">
        <v>53</v>
      </c>
      <c r="F5648" s="2" t="s">
        <v>2823</v>
      </c>
      <c r="G5648" s="5">
        <v>-2</v>
      </c>
      <c r="H5648" s="5">
        <v>35.700000000000003</v>
      </c>
      <c r="I5648" s="5">
        <v>-71.400000000000006</v>
      </c>
      <c r="J5648" s="5">
        <v>-102103.7</v>
      </c>
      <c r="K5648" s="5" t="str" cm="1">
        <f t="array" ref="K5648">_xlfn.LET(_xlpm.d,UPPER(TRIM(CLEAN(SUBSTITUTE(F5648,CHAR(160),"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49" spans="2:11" x14ac:dyDescent="0.25">
      <c r="B5649" s="21">
        <v>46032</v>
      </c>
      <c r="C5649" s="2" t="s">
        <v>1</v>
      </c>
      <c r="D5649" s="2" t="s">
        <v>1225</v>
      </c>
      <c r="E5649" s="2" t="s">
        <v>143</v>
      </c>
      <c r="F5649" s="2" t="s">
        <v>2820</v>
      </c>
      <c r="G5649" s="5">
        <v>-6</v>
      </c>
      <c r="H5649" s="5">
        <v>29.3</v>
      </c>
      <c r="I5649" s="5">
        <v>-175.8</v>
      </c>
      <c r="J5649" s="5">
        <v>-102279.5</v>
      </c>
      <c r="K5649" s="5" t="str" cm="1">
        <f t="array" ref="K5649">_xlfn.LET(_xlpm.d,UPPER(TRIM(CLEAN(SUBSTITUTE(F5649,CHAR(160),"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50" spans="2:11" x14ac:dyDescent="0.25">
      <c r="B5650" s="21">
        <v>46035</v>
      </c>
      <c r="C5650" s="2" t="s">
        <v>1</v>
      </c>
      <c r="D5650" s="2" t="s">
        <v>28</v>
      </c>
      <c r="E5650" s="2" t="s">
        <v>29</v>
      </c>
      <c r="F5650" s="2" t="s">
        <v>2823</v>
      </c>
      <c r="G5650" s="5">
        <v>-3</v>
      </c>
      <c r="H5650" s="5">
        <v>35.700000000000003</v>
      </c>
      <c r="I5650" s="5">
        <v>-107.1</v>
      </c>
      <c r="J5650" s="5">
        <v>-102386.6</v>
      </c>
      <c r="K5650" s="5" t="str" cm="1">
        <f t="array" ref="K5650">_xlfn.LET(_xlpm.d,UPPER(TRIM(CLEAN(SUBSTITUTE(F5650,CHAR(160),"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51" spans="2:11" x14ac:dyDescent="0.25">
      <c r="B5651" s="21">
        <v>46035</v>
      </c>
      <c r="C5651" s="2" t="s">
        <v>1</v>
      </c>
      <c r="D5651" s="2" t="s">
        <v>1227</v>
      </c>
      <c r="E5651" s="2" t="s">
        <v>153</v>
      </c>
      <c r="F5651" s="2" t="s">
        <v>2823</v>
      </c>
      <c r="G5651" s="5">
        <v>-3</v>
      </c>
      <c r="H5651" s="5">
        <v>35.700000000000003</v>
      </c>
      <c r="I5651" s="5">
        <v>-107.1</v>
      </c>
      <c r="J5651" s="5">
        <v>-102493.70000000001</v>
      </c>
      <c r="K5651" s="5" t="str" cm="1">
        <f t="array" ref="K5651">_xlfn.LET(_xlpm.d,UPPER(TRIM(CLEAN(SUBSTITUTE(F5651,CHAR(160),"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52" spans="2:11" x14ac:dyDescent="0.25">
      <c r="B5652" s="21">
        <v>46036</v>
      </c>
      <c r="C5652" s="2" t="s">
        <v>1</v>
      </c>
      <c r="D5652" s="2" t="s">
        <v>584</v>
      </c>
      <c r="E5652" s="2" t="s">
        <v>35</v>
      </c>
      <c r="F5652" s="2" t="s">
        <v>2823</v>
      </c>
      <c r="G5652" s="5">
        <v>-8</v>
      </c>
      <c r="H5652" s="5">
        <v>35.700000000000003</v>
      </c>
      <c r="I5652" s="5">
        <v>-285.60000000000002</v>
      </c>
      <c r="J5652" s="5">
        <v>-102779.30000000002</v>
      </c>
      <c r="K5652" s="5" t="str" cm="1">
        <f t="array" ref="K5652">_xlfn.LET(_xlpm.d,UPPER(TRIM(CLEAN(SUBSTITUTE(F5652,CHAR(160),"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53" spans="2:11" x14ac:dyDescent="0.25">
      <c r="B5653" s="21">
        <v>46038</v>
      </c>
      <c r="C5653" s="2" t="s">
        <v>1</v>
      </c>
      <c r="D5653" s="2" t="s">
        <v>2132</v>
      </c>
      <c r="E5653" s="2" t="s">
        <v>1478</v>
      </c>
      <c r="F5653" s="2" t="s">
        <v>2820</v>
      </c>
      <c r="G5653" s="5">
        <v>-5</v>
      </c>
      <c r="H5653" s="5">
        <v>33.950000000000003</v>
      </c>
      <c r="I5653" s="5">
        <v>-169.75</v>
      </c>
      <c r="J5653" s="5">
        <v>-102949.05000000002</v>
      </c>
      <c r="K5653" s="5" t="str" cm="1">
        <f t="array" ref="K5653">_xlfn.LET(_xlpm.d,UPPER(TRIM(CLEAN(SUBSTITUTE(F5653,CHAR(160),"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54" spans="2:11" x14ac:dyDescent="0.25">
      <c r="B5654" s="21">
        <v>46038</v>
      </c>
      <c r="C5654" s="2" t="s">
        <v>1</v>
      </c>
      <c r="D5654" s="2" t="s">
        <v>508</v>
      </c>
      <c r="E5654" s="2" t="s">
        <v>143</v>
      </c>
      <c r="F5654" s="2" t="s">
        <v>2820</v>
      </c>
      <c r="G5654" s="5">
        <v>-1</v>
      </c>
      <c r="H5654" s="5">
        <v>29.3</v>
      </c>
      <c r="I5654" s="5">
        <v>-29.3</v>
      </c>
      <c r="J5654" s="5">
        <v>-102978.35000000002</v>
      </c>
      <c r="K5654" s="5" t="str" cm="1">
        <f t="array" ref="K5654">_xlfn.LET(_xlpm.d,UPPER(TRIM(CLEAN(SUBSTITUTE(F5654,CHAR(160),"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55" spans="2:11" x14ac:dyDescent="0.25">
      <c r="B5655" s="21">
        <v>46038</v>
      </c>
      <c r="C5655" s="2" t="s">
        <v>1</v>
      </c>
      <c r="D5655" s="2" t="s">
        <v>282</v>
      </c>
      <c r="E5655" s="2" t="s">
        <v>24</v>
      </c>
      <c r="F5655" s="2" t="s">
        <v>2823</v>
      </c>
      <c r="G5655" s="5">
        <v>-5</v>
      </c>
      <c r="H5655" s="5">
        <v>35.700000000000003</v>
      </c>
      <c r="I5655" s="5">
        <v>-178.5</v>
      </c>
      <c r="J5655" s="5">
        <v>-103156.85000000002</v>
      </c>
      <c r="K5655" s="5" t="str" cm="1">
        <f t="array" ref="K5655">_xlfn.LET(_xlpm.d,UPPER(TRIM(CLEAN(SUBSTITUTE(F5655,CHAR(160),"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56" spans="2:11" x14ac:dyDescent="0.25">
      <c r="B5656" s="21">
        <v>46038</v>
      </c>
      <c r="C5656" s="2" t="s">
        <v>1</v>
      </c>
      <c r="D5656" s="2" t="s">
        <v>90</v>
      </c>
      <c r="E5656" s="2" t="s">
        <v>82</v>
      </c>
      <c r="F5656" s="2" t="s">
        <v>2823</v>
      </c>
      <c r="G5656" s="5">
        <v>-5</v>
      </c>
      <c r="H5656" s="5">
        <v>35.700000000000003</v>
      </c>
      <c r="I5656" s="5">
        <v>-178.5</v>
      </c>
      <c r="J5656" s="5">
        <v>-103335.35000000002</v>
      </c>
      <c r="K5656" s="5" t="str" cm="1">
        <f t="array" ref="K5656">_xlfn.LET(_xlpm.d,UPPER(TRIM(CLEAN(SUBSTITUTE(F5656,CHAR(160),"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57" spans="2:11" x14ac:dyDescent="0.25">
      <c r="B5657" s="21">
        <v>46042</v>
      </c>
      <c r="C5657" s="2" t="s">
        <v>1</v>
      </c>
      <c r="D5657" s="2" t="s">
        <v>1232</v>
      </c>
      <c r="E5657" s="2" t="s">
        <v>3</v>
      </c>
      <c r="F5657" s="2" t="s">
        <v>2820</v>
      </c>
      <c r="G5657" s="5">
        <v>-30</v>
      </c>
      <c r="H5657" s="5">
        <v>30.5</v>
      </c>
      <c r="I5657" s="5">
        <v>-915</v>
      </c>
      <c r="J5657" s="5">
        <v>-104250.35000000002</v>
      </c>
      <c r="K5657" s="5" t="str" cm="1">
        <f t="array" ref="K5657">_xlfn.LET(_xlpm.d,UPPER(TRIM(CLEAN(SUBSTITUTE(F5657,CHAR(160),"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58" spans="2:11" x14ac:dyDescent="0.25">
      <c r="B5658" s="21">
        <v>46042</v>
      </c>
      <c r="C5658" s="2" t="s">
        <v>1</v>
      </c>
      <c r="D5658" s="2" t="s">
        <v>1233</v>
      </c>
      <c r="E5658" s="2" t="s">
        <v>3</v>
      </c>
      <c r="F5658" s="2" t="s">
        <v>2820</v>
      </c>
      <c r="G5658" s="5">
        <v>-6</v>
      </c>
      <c r="H5658" s="5">
        <v>30.5</v>
      </c>
      <c r="I5658" s="5">
        <v>-183</v>
      </c>
      <c r="J5658" s="5">
        <v>-104433.35000000002</v>
      </c>
      <c r="K5658" s="5" t="str" cm="1">
        <f t="array" ref="K5658">_xlfn.LET(_xlpm.d,UPPER(TRIM(CLEAN(SUBSTITUTE(F5658,CHAR(160),"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59" spans="2:11" x14ac:dyDescent="0.25">
      <c r="B5659" s="21">
        <v>46042</v>
      </c>
      <c r="C5659" s="2" t="s">
        <v>1</v>
      </c>
      <c r="D5659" s="2" t="s">
        <v>1234</v>
      </c>
      <c r="E5659" s="2" t="s">
        <v>446</v>
      </c>
      <c r="F5659" s="2" t="s">
        <v>2823</v>
      </c>
      <c r="G5659" s="5">
        <v>-10</v>
      </c>
      <c r="H5659" s="5">
        <v>35.700000000000003</v>
      </c>
      <c r="I5659" s="5">
        <v>-357</v>
      </c>
      <c r="J5659" s="5">
        <v>-104790.35000000002</v>
      </c>
      <c r="K5659" s="5" t="str" cm="1">
        <f t="array" ref="K5659">_xlfn.LET(_xlpm.d,UPPER(TRIM(CLEAN(SUBSTITUTE(F5659,CHAR(160),"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60" spans="2:11" x14ac:dyDescent="0.25">
      <c r="B5660" s="21">
        <v>46042</v>
      </c>
      <c r="C5660" s="2" t="s">
        <v>1</v>
      </c>
      <c r="D5660" s="2" t="s">
        <v>585</v>
      </c>
      <c r="E5660" s="2" t="s">
        <v>49</v>
      </c>
      <c r="F5660" s="2" t="s">
        <v>2823</v>
      </c>
      <c r="G5660" s="5">
        <v>-17</v>
      </c>
      <c r="H5660" s="5">
        <v>35.700000000000003</v>
      </c>
      <c r="I5660" s="5">
        <v>-606.9</v>
      </c>
      <c r="J5660" s="5">
        <v>-105397.25000000001</v>
      </c>
      <c r="K5660" s="5" t="str" cm="1">
        <f t="array" ref="K5660">_xlfn.LET(_xlpm.d,UPPER(TRIM(CLEAN(SUBSTITUTE(F5660,CHAR(160),"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61" spans="2:11" x14ac:dyDescent="0.25">
      <c r="B5661" s="21">
        <v>46042</v>
      </c>
      <c r="C5661" s="2" t="s">
        <v>1</v>
      </c>
      <c r="D5661" s="2" t="s">
        <v>1235</v>
      </c>
      <c r="E5661" s="2" t="s">
        <v>9</v>
      </c>
      <c r="F5661" s="2" t="s">
        <v>2823</v>
      </c>
      <c r="G5661" s="5">
        <v>-2</v>
      </c>
      <c r="H5661" s="5">
        <v>35.700000000000003</v>
      </c>
      <c r="I5661" s="5">
        <v>-71.400000000000006</v>
      </c>
      <c r="J5661" s="5">
        <v>-105468.65000000001</v>
      </c>
      <c r="K5661" s="5" t="str" cm="1">
        <f t="array" ref="K5661">_xlfn.LET(_xlpm.d,UPPER(TRIM(CLEAN(SUBSTITUTE(F5661,CHAR(160),"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62" spans="2:11" x14ac:dyDescent="0.25">
      <c r="B5662" s="21">
        <v>46042</v>
      </c>
      <c r="C5662" s="2" t="s">
        <v>1</v>
      </c>
      <c r="D5662" s="2" t="s">
        <v>586</v>
      </c>
      <c r="E5662" s="2" t="s">
        <v>29</v>
      </c>
      <c r="F5662" s="2" t="s">
        <v>2823</v>
      </c>
      <c r="G5662" s="5">
        <v>-11</v>
      </c>
      <c r="H5662" s="5">
        <v>35.700000000000003</v>
      </c>
      <c r="I5662" s="5">
        <v>-392.7</v>
      </c>
      <c r="J5662" s="5">
        <v>-105861.35</v>
      </c>
      <c r="K5662" s="5" t="str" cm="1">
        <f t="array" ref="K5662">_xlfn.LET(_xlpm.d,UPPER(TRIM(CLEAN(SUBSTITUTE(F5662,CHAR(160),"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63" spans="2:11" x14ac:dyDescent="0.25">
      <c r="B5663" s="21">
        <v>46043</v>
      </c>
      <c r="C5663" s="2" t="s">
        <v>1</v>
      </c>
      <c r="D5663" s="2" t="s">
        <v>1240</v>
      </c>
      <c r="E5663" s="2" t="s">
        <v>807</v>
      </c>
      <c r="F5663" s="2" t="s">
        <v>2820</v>
      </c>
      <c r="G5663" s="5">
        <v>-1</v>
      </c>
      <c r="H5663" s="5">
        <v>33.99</v>
      </c>
      <c r="I5663" s="5">
        <v>-33.99</v>
      </c>
      <c r="J5663" s="5">
        <v>-105895.34000000001</v>
      </c>
      <c r="K5663" s="5" t="str" cm="1">
        <f t="array" ref="K5663">_xlfn.LET(_xlpm.d,UPPER(TRIM(CLEAN(SUBSTITUTE(F5663,CHAR(160),"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64" spans="2:11" x14ac:dyDescent="0.25">
      <c r="B5664" s="21">
        <v>46044</v>
      </c>
      <c r="C5664" s="2" t="s">
        <v>1</v>
      </c>
      <c r="D5664" s="2" t="s">
        <v>2137</v>
      </c>
      <c r="E5664" s="2" t="s">
        <v>163</v>
      </c>
      <c r="F5664" s="2" t="s">
        <v>2823</v>
      </c>
      <c r="G5664" s="5">
        <v>-6</v>
      </c>
      <c r="H5664" s="5">
        <v>35.69</v>
      </c>
      <c r="I5664" s="5">
        <v>-214.14</v>
      </c>
      <c r="J5664" s="5">
        <v>-106109.48000000001</v>
      </c>
      <c r="K5664" s="5" t="str" cm="1">
        <f t="array" ref="K5664">_xlfn.LET(_xlpm.d,UPPER(TRIM(CLEAN(SUBSTITUTE(F5664,CHAR(160),"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65" spans="2:11" x14ac:dyDescent="0.25">
      <c r="B5665" s="21">
        <v>46044</v>
      </c>
      <c r="C5665" s="2" t="s">
        <v>1</v>
      </c>
      <c r="D5665" s="2" t="s">
        <v>510</v>
      </c>
      <c r="E5665" s="2" t="s">
        <v>19</v>
      </c>
      <c r="F5665" s="2" t="s">
        <v>2823</v>
      </c>
      <c r="G5665" s="5">
        <v>-11</v>
      </c>
      <c r="H5665" s="5">
        <v>35.700000000000003</v>
      </c>
      <c r="I5665" s="5">
        <v>-392.7</v>
      </c>
      <c r="J5665" s="5">
        <v>-106502.18000000001</v>
      </c>
      <c r="K5665" s="5" t="str" cm="1">
        <f t="array" ref="K5665">_xlfn.LET(_xlpm.d,UPPER(TRIM(CLEAN(SUBSTITUTE(F5665,CHAR(160),"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66" spans="2:11" x14ac:dyDescent="0.25">
      <c r="B5666" s="21">
        <v>46045</v>
      </c>
      <c r="C5666" s="2" t="s">
        <v>1</v>
      </c>
      <c r="D5666" s="2" t="s">
        <v>1246</v>
      </c>
      <c r="E5666" s="2" t="s">
        <v>143</v>
      </c>
      <c r="F5666" s="2" t="s">
        <v>2820</v>
      </c>
      <c r="G5666" s="5">
        <v>-2</v>
      </c>
      <c r="H5666" s="5">
        <v>29.3</v>
      </c>
      <c r="I5666" s="5">
        <v>-58.6</v>
      </c>
      <c r="J5666" s="5">
        <v>-106560.78000000001</v>
      </c>
      <c r="K5666" s="5" t="str" cm="1">
        <f t="array" ref="K5666">_xlfn.LET(_xlpm.d,UPPER(TRIM(CLEAN(SUBSTITUTE(F5666,CHAR(160),"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67" spans="2:11" x14ac:dyDescent="0.25">
      <c r="B5667" s="21">
        <v>46045</v>
      </c>
      <c r="C5667" s="2" t="s">
        <v>1</v>
      </c>
      <c r="D5667" s="2" t="s">
        <v>511</v>
      </c>
      <c r="E5667" s="2" t="s">
        <v>76</v>
      </c>
      <c r="F5667" s="2" t="s">
        <v>2823</v>
      </c>
      <c r="G5667" s="5">
        <v>-6</v>
      </c>
      <c r="H5667" s="5">
        <v>35.700000000000003</v>
      </c>
      <c r="I5667" s="5">
        <v>-214.2</v>
      </c>
      <c r="J5667" s="5">
        <v>-106774.98000000001</v>
      </c>
      <c r="K5667" s="5" t="str" cm="1">
        <f t="array" ref="K5667">_xlfn.LET(_xlpm.d,UPPER(TRIM(CLEAN(SUBSTITUTE(F5667,CHAR(160),"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68" spans="2:11" x14ac:dyDescent="0.25">
      <c r="B5668" s="21">
        <v>46045</v>
      </c>
      <c r="C5668" s="2" t="s">
        <v>1</v>
      </c>
      <c r="D5668" s="2" t="s">
        <v>2692</v>
      </c>
      <c r="E5668" s="2" t="s">
        <v>24</v>
      </c>
      <c r="F5668" s="2" t="s">
        <v>2823</v>
      </c>
      <c r="G5668" s="5">
        <v>-1</v>
      </c>
      <c r="H5668" s="5">
        <v>35.700000000000003</v>
      </c>
      <c r="I5668" s="5">
        <v>-35.700000000000003</v>
      </c>
      <c r="J5668" s="5">
        <v>-106810.68000000001</v>
      </c>
      <c r="K5668" s="5" t="str" cm="1">
        <f t="array" ref="K5668">_xlfn.LET(_xlpm.d,UPPER(TRIM(CLEAN(SUBSTITUTE(F5668,CHAR(160),"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69" spans="2:11" x14ac:dyDescent="0.25">
      <c r="B5669" s="21">
        <v>46049</v>
      </c>
      <c r="C5669" s="2" t="s">
        <v>1</v>
      </c>
      <c r="D5669" s="2" t="s">
        <v>30</v>
      </c>
      <c r="E5669" s="2" t="s">
        <v>29</v>
      </c>
      <c r="F5669" s="2" t="s">
        <v>2823</v>
      </c>
      <c r="G5669" s="5">
        <v>-1</v>
      </c>
      <c r="H5669" s="5">
        <v>35.700000000000003</v>
      </c>
      <c r="I5669" s="5">
        <v>-35.700000000000003</v>
      </c>
      <c r="J5669" s="5">
        <v>-106846.38</v>
      </c>
      <c r="K5669" s="5" t="str" cm="1">
        <f t="array" ref="K5669">_xlfn.LET(_xlpm.d,UPPER(TRIM(CLEAN(SUBSTITUTE(F5669,CHAR(160),"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70" spans="2:11" x14ac:dyDescent="0.25">
      <c r="B5670" s="21">
        <v>46049</v>
      </c>
      <c r="C5670" s="2" t="s">
        <v>1</v>
      </c>
      <c r="D5670" s="2" t="s">
        <v>1249</v>
      </c>
      <c r="E5670" s="2" t="s">
        <v>148</v>
      </c>
      <c r="F5670" s="2" t="s">
        <v>2823</v>
      </c>
      <c r="G5670" s="5">
        <v>-5</v>
      </c>
      <c r="H5670" s="5">
        <v>35.700000000000003</v>
      </c>
      <c r="I5670" s="5">
        <v>-178.5</v>
      </c>
      <c r="J5670" s="5">
        <v>-107024.88</v>
      </c>
      <c r="K5670" s="5" t="str" cm="1">
        <f t="array" ref="K5670">_xlfn.LET(_xlpm.d,UPPER(TRIM(CLEAN(SUBSTITUTE(F5670,CHAR(160),"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71" spans="2:11" x14ac:dyDescent="0.25">
      <c r="B5671" s="21">
        <v>46049</v>
      </c>
      <c r="C5671" s="2" t="s">
        <v>1</v>
      </c>
      <c r="D5671" s="2" t="s">
        <v>2145</v>
      </c>
      <c r="E5671" s="2" t="s">
        <v>159</v>
      </c>
      <c r="F5671" s="2" t="s">
        <v>2823</v>
      </c>
      <c r="G5671" s="5">
        <v>-10</v>
      </c>
      <c r="H5671" s="5">
        <v>35.700000000000003</v>
      </c>
      <c r="I5671" s="5">
        <v>-357</v>
      </c>
      <c r="J5671" s="5">
        <v>-107381.88</v>
      </c>
      <c r="K5671" s="5" t="str" cm="1">
        <f t="array" ref="K5671">_xlfn.LET(_xlpm.d,UPPER(TRIM(CLEAN(SUBSTITUTE(F5671,CHAR(160),"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72" spans="2:11" x14ac:dyDescent="0.25">
      <c r="B5672" s="21">
        <v>46050</v>
      </c>
      <c r="C5672" s="2" t="s">
        <v>1</v>
      </c>
      <c r="D5672" s="2" t="s">
        <v>1250</v>
      </c>
      <c r="E5672" s="2" t="s">
        <v>3</v>
      </c>
      <c r="F5672" s="2" t="s">
        <v>2820</v>
      </c>
      <c r="G5672" s="5">
        <v>-21</v>
      </c>
      <c r="H5672" s="5">
        <v>30.5</v>
      </c>
      <c r="I5672" s="5">
        <v>-640.5</v>
      </c>
      <c r="J5672" s="5">
        <v>-108022.38</v>
      </c>
      <c r="K5672" s="5" t="str" cm="1">
        <f t="array" ref="K5672">_xlfn.LET(_xlpm.d,UPPER(TRIM(CLEAN(SUBSTITUTE(F5672,CHAR(160),"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73" spans="2:11" x14ac:dyDescent="0.25">
      <c r="B5673" s="21">
        <v>46051</v>
      </c>
      <c r="C5673" s="2" t="s">
        <v>1</v>
      </c>
      <c r="D5673" s="2" t="s">
        <v>2904</v>
      </c>
      <c r="E5673" s="2" t="s">
        <v>801</v>
      </c>
      <c r="F5673" s="2" t="s">
        <v>2820</v>
      </c>
      <c r="G5673" s="5">
        <v>-2</v>
      </c>
      <c r="H5673" s="5">
        <v>35.200000000000003</v>
      </c>
      <c r="I5673" s="5">
        <v>-70.400000000000006</v>
      </c>
      <c r="J5673" s="5">
        <v>-108092.78</v>
      </c>
      <c r="K5673" s="5" t="str" cm="1">
        <f t="array" ref="K5673">_xlfn.LET(_xlpm.d,UPPER(TRIM(CLEAN(SUBSTITUTE(F5673,CHAR(160),"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74" spans="2:11" x14ac:dyDescent="0.25">
      <c r="B5674" s="21">
        <v>46051</v>
      </c>
      <c r="C5674" s="2" t="s">
        <v>1</v>
      </c>
      <c r="D5674" s="2" t="s">
        <v>2149</v>
      </c>
      <c r="E5674" s="2" t="s">
        <v>74</v>
      </c>
      <c r="F5674" s="2" t="s">
        <v>2823</v>
      </c>
      <c r="G5674" s="5">
        <v>-7</v>
      </c>
      <c r="H5674" s="5">
        <v>35.700000000000003</v>
      </c>
      <c r="I5674" s="5">
        <v>-249.9</v>
      </c>
      <c r="J5674" s="5">
        <v>-108342.68</v>
      </c>
      <c r="K5674" s="5" t="str" cm="1">
        <f t="array" ref="K5674">_xlfn.LET(_xlpm.d,UPPER(TRIM(CLEAN(SUBSTITUTE(F5674,CHAR(160),"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75" spans="2:11" x14ac:dyDescent="0.25">
      <c r="B5675" s="21">
        <v>46051</v>
      </c>
      <c r="C5675" s="2" t="s">
        <v>1</v>
      </c>
      <c r="D5675" s="2" t="s">
        <v>512</v>
      </c>
      <c r="E5675" s="2" t="s">
        <v>19</v>
      </c>
      <c r="F5675" s="2" t="s">
        <v>2823</v>
      </c>
      <c r="G5675" s="5">
        <v>-8</v>
      </c>
      <c r="H5675" s="5">
        <v>35.700000000000003</v>
      </c>
      <c r="I5675" s="5">
        <v>-285.60000000000002</v>
      </c>
      <c r="J5675" s="5">
        <v>-108628.28</v>
      </c>
      <c r="K5675" s="5" t="str" cm="1">
        <f t="array" ref="K5675">_xlfn.LET(_xlpm.d,UPPER(TRIM(CLEAN(SUBSTITUTE(F5675,CHAR(160),"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76" spans="2:11" x14ac:dyDescent="0.25">
      <c r="B5676" s="21">
        <v>46052</v>
      </c>
      <c r="C5676" s="2" t="s">
        <v>1</v>
      </c>
      <c r="D5676" s="2" t="s">
        <v>2905</v>
      </c>
      <c r="E5676" s="2" t="s">
        <v>289</v>
      </c>
      <c r="F5676" s="2" t="s">
        <v>2820</v>
      </c>
      <c r="G5676" s="5">
        <v>-8</v>
      </c>
      <c r="H5676" s="5">
        <v>33.950000000000003</v>
      </c>
      <c r="I5676" s="5">
        <v>-271.60000000000002</v>
      </c>
      <c r="J5676" s="5">
        <v>-108899.88</v>
      </c>
      <c r="K5676" s="5" t="str" cm="1">
        <f t="array" ref="K5676">_xlfn.LET(_xlpm.d,UPPER(TRIM(CLEAN(SUBSTITUTE(F5676,CHAR(160),"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77" spans="2:11" x14ac:dyDescent="0.25">
      <c r="B5677" s="21">
        <v>46052</v>
      </c>
      <c r="C5677" s="2" t="s">
        <v>1</v>
      </c>
      <c r="D5677" s="2" t="s">
        <v>2811</v>
      </c>
      <c r="E5677" s="2" t="s">
        <v>82</v>
      </c>
      <c r="F5677" s="2" t="s">
        <v>2823</v>
      </c>
      <c r="G5677" s="5">
        <v>-5</v>
      </c>
      <c r="H5677" s="5">
        <v>35.700000000000003</v>
      </c>
      <c r="I5677" s="5">
        <v>-178.5</v>
      </c>
      <c r="J5677" s="5">
        <v>-109078.38</v>
      </c>
      <c r="K5677" s="5" t="str" cm="1">
        <f t="array" ref="K5677">_xlfn.LET(_xlpm.d,UPPER(TRIM(CLEAN(SUBSTITUTE(F5677,CHAR(160),"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78" spans="2:11" x14ac:dyDescent="0.25">
      <c r="B5678" s="21">
        <v>46052</v>
      </c>
      <c r="C5678" s="2" t="s">
        <v>1</v>
      </c>
      <c r="D5678" s="2" t="s">
        <v>2906</v>
      </c>
      <c r="E5678" s="2" t="s">
        <v>1478</v>
      </c>
      <c r="F5678" s="2" t="s">
        <v>2820</v>
      </c>
      <c r="G5678" s="5">
        <v>-1</v>
      </c>
      <c r="H5678" s="5">
        <v>33.950000000000003</v>
      </c>
      <c r="I5678" s="5">
        <v>-33.950000000000003</v>
      </c>
      <c r="J5678" s="5">
        <v>-109112.33</v>
      </c>
      <c r="K5678" s="5" t="str" cm="1">
        <f t="array" ref="K5678">_xlfn.LET(_xlpm.d,UPPER(TRIM(CLEAN(SUBSTITUTE(F5678,CHAR(160),"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79" spans="2:11" x14ac:dyDescent="0.25">
      <c r="B5679" s="21">
        <v>46053</v>
      </c>
      <c r="C5679" s="2" t="s">
        <v>1</v>
      </c>
      <c r="D5679" s="2" t="s">
        <v>2156</v>
      </c>
      <c r="E5679" s="2" t="s">
        <v>143</v>
      </c>
      <c r="F5679" s="2" t="s">
        <v>2820</v>
      </c>
      <c r="G5679" s="5">
        <v>-16</v>
      </c>
      <c r="H5679" s="5">
        <v>29.3</v>
      </c>
      <c r="I5679" s="5">
        <v>-468.8</v>
      </c>
      <c r="J5679" s="5">
        <v>-109581.13</v>
      </c>
      <c r="K5679" s="5" t="str" cm="1">
        <f t="array" ref="K5679">_xlfn.LET(_xlpm.d,UPPER(TRIM(CLEAN(SUBSTITUTE(F5679,CHAR(160),"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80" spans="2:11" x14ac:dyDescent="0.25">
      <c r="B5680" s="21">
        <v>46056</v>
      </c>
      <c r="C5680" s="2" t="s">
        <v>1</v>
      </c>
      <c r="D5680" s="2" t="s">
        <v>2158</v>
      </c>
      <c r="E5680" s="2" t="s">
        <v>807</v>
      </c>
      <c r="F5680" s="2" t="s">
        <v>2820</v>
      </c>
      <c r="G5680" s="5">
        <v>-2</v>
      </c>
      <c r="H5680" s="5">
        <v>33.99</v>
      </c>
      <c r="I5680" s="5">
        <v>-67.98</v>
      </c>
      <c r="J5680" s="5">
        <v>-109649.11</v>
      </c>
      <c r="K5680" s="5" t="str" cm="1">
        <f t="array" ref="K5680">_xlfn.LET(_xlpm.d,UPPER(TRIM(CLEAN(SUBSTITUTE(F5680,CHAR(160),"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81" spans="2:11" x14ac:dyDescent="0.25">
      <c r="B5681" s="21">
        <v>46056</v>
      </c>
      <c r="C5681" s="2" t="s">
        <v>1</v>
      </c>
      <c r="D5681" s="2" t="s">
        <v>2907</v>
      </c>
      <c r="E5681" s="2" t="s">
        <v>148</v>
      </c>
      <c r="F5681" s="2" t="s">
        <v>2823</v>
      </c>
      <c r="G5681" s="5">
        <v>-20</v>
      </c>
      <c r="H5681" s="5">
        <v>35.700000000000003</v>
      </c>
      <c r="I5681" s="5">
        <v>-714</v>
      </c>
      <c r="J5681" s="5">
        <v>-110363.11</v>
      </c>
      <c r="K5681" s="5" t="str" cm="1">
        <f t="array" ref="K5681">_xlfn.LET(_xlpm.d,UPPER(TRIM(CLEAN(SUBSTITUTE(F5681,CHAR(160),"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82" spans="2:11" x14ac:dyDescent="0.25">
      <c r="B5682" s="21">
        <v>46056</v>
      </c>
      <c r="C5682" s="2" t="s">
        <v>1</v>
      </c>
      <c r="D5682" s="2" t="s">
        <v>2694</v>
      </c>
      <c r="E5682" s="2" t="s">
        <v>153</v>
      </c>
      <c r="F5682" s="2" t="s">
        <v>2823</v>
      </c>
      <c r="G5682" s="5">
        <v>-5</v>
      </c>
      <c r="H5682" s="5">
        <v>35.700000000000003</v>
      </c>
      <c r="I5682" s="5">
        <v>-178.5</v>
      </c>
      <c r="J5682" s="5">
        <v>-110541.61</v>
      </c>
      <c r="K5682" s="5" t="str" cm="1">
        <f t="array" ref="K5682">_xlfn.LET(_xlpm.d,UPPER(TRIM(CLEAN(SUBSTITUTE(F5682,CHAR(160),"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83" spans="2:11" x14ac:dyDescent="0.25">
      <c r="B5683" s="21">
        <v>46056</v>
      </c>
      <c r="C5683" s="2" t="s">
        <v>1</v>
      </c>
      <c r="D5683" s="2" t="s">
        <v>1255</v>
      </c>
      <c r="E5683" s="2" t="s">
        <v>27</v>
      </c>
      <c r="F5683" s="2" t="s">
        <v>2823</v>
      </c>
      <c r="G5683" s="5">
        <v>-19</v>
      </c>
      <c r="H5683" s="5">
        <v>35.700000000000003</v>
      </c>
      <c r="I5683" s="5">
        <v>-678.3</v>
      </c>
      <c r="J5683" s="5">
        <v>-111219.91</v>
      </c>
      <c r="K5683" s="5" t="str" cm="1">
        <f t="array" ref="K5683">_xlfn.LET(_xlpm.d,UPPER(TRIM(CLEAN(SUBSTITUTE(F5683,CHAR(160),"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84" spans="2:11" x14ac:dyDescent="0.25">
      <c r="B5684" s="21">
        <v>46056</v>
      </c>
      <c r="C5684" s="2" t="s">
        <v>1</v>
      </c>
      <c r="D5684" s="2" t="s">
        <v>615</v>
      </c>
      <c r="E5684" s="2" t="s">
        <v>92</v>
      </c>
      <c r="F5684" s="2" t="s">
        <v>2823</v>
      </c>
      <c r="G5684" s="5">
        <v>-7</v>
      </c>
      <c r="H5684" s="5">
        <v>35.700000000000003</v>
      </c>
      <c r="I5684" s="5">
        <v>-249.9</v>
      </c>
      <c r="J5684" s="5">
        <v>-111469.81</v>
      </c>
      <c r="K5684" s="5" t="str" cm="1">
        <f t="array" ref="K5684">_xlfn.LET(_xlpm.d,UPPER(TRIM(CLEAN(SUBSTITUTE(F5684,CHAR(160),"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85" spans="2:11" x14ac:dyDescent="0.25">
      <c r="B5685" s="21">
        <v>46057</v>
      </c>
      <c r="C5685" s="2" t="s">
        <v>1</v>
      </c>
      <c r="D5685" s="2" t="s">
        <v>96</v>
      </c>
      <c r="E5685" s="2" t="s">
        <v>97</v>
      </c>
      <c r="F5685" s="2" t="s">
        <v>2823</v>
      </c>
      <c r="G5685" s="5">
        <v>-13</v>
      </c>
      <c r="H5685" s="5">
        <v>35.700000000000003</v>
      </c>
      <c r="I5685" s="5">
        <v>-464.1</v>
      </c>
      <c r="J5685" s="5">
        <v>-111933.91</v>
      </c>
      <c r="K5685" s="5" t="str" cm="1">
        <f t="array" ref="K5685">_xlfn.LET(_xlpm.d,UPPER(TRIM(CLEAN(SUBSTITUTE(F5685,CHAR(160),"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86" spans="2:11" x14ac:dyDescent="0.25">
      <c r="B5686" s="21">
        <v>46063</v>
      </c>
      <c r="C5686" s="2" t="s">
        <v>1</v>
      </c>
      <c r="D5686" s="2" t="s">
        <v>2177</v>
      </c>
      <c r="E5686" s="2" t="s">
        <v>289</v>
      </c>
      <c r="F5686" s="2" t="s">
        <v>2820</v>
      </c>
      <c r="G5686" s="5">
        <v>-18</v>
      </c>
      <c r="H5686" s="5">
        <v>33.950000000000003</v>
      </c>
      <c r="I5686" s="5">
        <v>-611.1</v>
      </c>
      <c r="J5686" s="5">
        <v>-112545.01000000001</v>
      </c>
      <c r="K5686" s="5" t="str" cm="1">
        <f t="array" ref="K5686">_xlfn.LET(_xlpm.d,UPPER(TRIM(CLEAN(SUBSTITUTE(F5686,CHAR(160),"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87" spans="2:11" x14ac:dyDescent="0.25">
      <c r="B5687" s="21">
        <v>46063</v>
      </c>
      <c r="C5687" s="2" t="s">
        <v>1</v>
      </c>
      <c r="D5687" s="2" t="s">
        <v>13</v>
      </c>
      <c r="E5687" s="2" t="s">
        <v>14</v>
      </c>
      <c r="F5687" s="2" t="s">
        <v>2823</v>
      </c>
      <c r="G5687" s="5">
        <v>-15</v>
      </c>
      <c r="H5687" s="5">
        <v>35.700000000000003</v>
      </c>
      <c r="I5687" s="5">
        <v>-535.5</v>
      </c>
      <c r="J5687" s="5">
        <v>-113080.51000000001</v>
      </c>
      <c r="K5687" s="5" t="str" cm="1">
        <f t="array" ref="K5687">_xlfn.LET(_xlpm.d,UPPER(TRIM(CLEAN(SUBSTITUTE(F5687,CHAR(160),"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88" spans="2:11" x14ac:dyDescent="0.25">
      <c r="B5688" s="21">
        <v>46064</v>
      </c>
      <c r="C5688" s="2" t="s">
        <v>1</v>
      </c>
      <c r="D5688" s="2" t="s">
        <v>283</v>
      </c>
      <c r="E5688" s="2" t="s">
        <v>238</v>
      </c>
      <c r="F5688" s="2" t="s">
        <v>2820</v>
      </c>
      <c r="G5688" s="5">
        <v>-3</v>
      </c>
      <c r="H5688" s="5">
        <v>33.99</v>
      </c>
      <c r="I5688" s="5">
        <v>-101.97</v>
      </c>
      <c r="J5688" s="5">
        <v>-113182.48000000001</v>
      </c>
      <c r="K5688" s="5" t="str" cm="1">
        <f t="array" ref="K5688">_xlfn.LET(_xlpm.d,UPPER(TRIM(CLEAN(SUBSTITUTE(F5688,CHAR(160),"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89" spans="2:11" x14ac:dyDescent="0.25">
      <c r="B5689" s="21">
        <v>46065</v>
      </c>
      <c r="C5689" s="2" t="s">
        <v>1</v>
      </c>
      <c r="D5689" s="2" t="s">
        <v>2182</v>
      </c>
      <c r="E5689" s="2" t="s">
        <v>19</v>
      </c>
      <c r="F5689" s="2" t="s">
        <v>2823</v>
      </c>
      <c r="G5689" s="5">
        <v>-1</v>
      </c>
      <c r="H5689" s="5">
        <v>35.700000000000003</v>
      </c>
      <c r="I5689" s="5">
        <v>-35.700000000000003</v>
      </c>
      <c r="J5689" s="5">
        <v>-113218.18000000001</v>
      </c>
      <c r="K5689" s="5" t="str" cm="1">
        <f t="array" ref="K5689">_xlfn.LET(_xlpm.d,UPPER(TRIM(CLEAN(SUBSTITUTE(F5689,CHAR(160),"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90" spans="2:11" x14ac:dyDescent="0.25">
      <c r="B5690" s="21">
        <v>46066</v>
      </c>
      <c r="C5690" s="2" t="s">
        <v>1</v>
      </c>
      <c r="D5690" s="2" t="s">
        <v>2908</v>
      </c>
      <c r="E5690" s="2" t="s">
        <v>852</v>
      </c>
      <c r="F5690" s="2" t="s">
        <v>2820</v>
      </c>
      <c r="G5690" s="5">
        <v>-5</v>
      </c>
      <c r="H5690" s="5">
        <v>33.950000000000003</v>
      </c>
      <c r="I5690" s="5">
        <v>-169.75</v>
      </c>
      <c r="J5690" s="5">
        <v>-113387.93000000001</v>
      </c>
      <c r="K5690" s="5" t="str" cm="1">
        <f t="array" ref="K5690">_xlfn.LET(_xlpm.d,UPPER(TRIM(CLEAN(SUBSTITUTE(F5690,CHAR(160),"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91" spans="2:11" x14ac:dyDescent="0.25">
      <c r="B5691" s="21">
        <v>46066</v>
      </c>
      <c r="C5691" s="2" t="s">
        <v>1</v>
      </c>
      <c r="D5691" s="2" t="s">
        <v>1264</v>
      </c>
      <c r="E5691" s="2" t="s">
        <v>143</v>
      </c>
      <c r="F5691" s="2" t="s">
        <v>2820</v>
      </c>
      <c r="G5691" s="5">
        <v>-3</v>
      </c>
      <c r="H5691" s="5">
        <v>29.3</v>
      </c>
      <c r="I5691" s="5">
        <v>-87.9</v>
      </c>
      <c r="J5691" s="5">
        <v>-113475.83</v>
      </c>
      <c r="K5691" s="5" t="str" cm="1">
        <f t="array" ref="K5691">_xlfn.LET(_xlpm.d,UPPER(TRIM(CLEAN(SUBSTITUTE(F5691,CHAR(160),"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92" spans="2:11" x14ac:dyDescent="0.25">
      <c r="B5692" s="21">
        <v>46066</v>
      </c>
      <c r="C5692" s="2" t="s">
        <v>1</v>
      </c>
      <c r="D5692" s="2" t="s">
        <v>2909</v>
      </c>
      <c r="E5692" s="2" t="s">
        <v>9</v>
      </c>
      <c r="F5692" s="2" t="s">
        <v>2823</v>
      </c>
      <c r="G5692" s="5">
        <v>-6</v>
      </c>
      <c r="H5692" s="5">
        <v>35.700000000000003</v>
      </c>
      <c r="I5692" s="5">
        <v>-214.2</v>
      </c>
      <c r="J5692" s="5">
        <v>-113690.03</v>
      </c>
      <c r="K5692" s="5" t="str" cm="1">
        <f t="array" ref="K5692">_xlfn.LET(_xlpm.d,UPPER(TRIM(CLEAN(SUBSTITUTE(F5692,CHAR(160),"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93" spans="2:11" x14ac:dyDescent="0.25">
      <c r="B5693" s="21">
        <v>46070</v>
      </c>
      <c r="C5693" s="2" t="s">
        <v>1</v>
      </c>
      <c r="D5693" s="2" t="s">
        <v>2910</v>
      </c>
      <c r="E5693" s="2" t="s">
        <v>857</v>
      </c>
      <c r="F5693" s="2" t="s">
        <v>2820</v>
      </c>
      <c r="G5693" s="5">
        <v>-1</v>
      </c>
      <c r="H5693" s="5">
        <v>33.950000000000003</v>
      </c>
      <c r="I5693" s="5">
        <v>-33.950000000000003</v>
      </c>
      <c r="J5693" s="5">
        <v>-113723.98</v>
      </c>
      <c r="K5693" s="5" t="str" cm="1">
        <f t="array" ref="K5693">_xlfn.LET(_xlpm.d,UPPER(TRIM(CLEAN(SUBSTITUTE(F5693,CHAR(160),"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94" spans="2:11" x14ac:dyDescent="0.25">
      <c r="B5694" s="21">
        <v>46070</v>
      </c>
      <c r="C5694" s="2" t="s">
        <v>1</v>
      </c>
      <c r="D5694" s="2" t="s">
        <v>1267</v>
      </c>
      <c r="E5694" s="2" t="s">
        <v>3</v>
      </c>
      <c r="F5694" s="2" t="s">
        <v>2820</v>
      </c>
      <c r="G5694" s="5">
        <v>-14</v>
      </c>
      <c r="H5694" s="5">
        <v>30.5</v>
      </c>
      <c r="I5694" s="5">
        <v>-427</v>
      </c>
      <c r="J5694" s="5">
        <v>-114150.98</v>
      </c>
      <c r="K5694" s="5" t="str" cm="1">
        <f t="array" ref="K5694">_xlfn.LET(_xlpm.d,UPPER(TRIM(CLEAN(SUBSTITUTE(F5694,CHAR(160),"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95" spans="2:11" x14ac:dyDescent="0.25">
      <c r="B5695" s="21">
        <v>46070</v>
      </c>
      <c r="C5695" s="2" t="s">
        <v>1</v>
      </c>
      <c r="D5695" s="2" t="s">
        <v>518</v>
      </c>
      <c r="E5695" s="2" t="s">
        <v>89</v>
      </c>
      <c r="F5695" s="2" t="s">
        <v>2823</v>
      </c>
      <c r="G5695" s="5">
        <v>-15</v>
      </c>
      <c r="H5695" s="5">
        <v>35.700000000000003</v>
      </c>
      <c r="I5695" s="5">
        <v>-535.5</v>
      </c>
      <c r="J5695" s="5">
        <v>-114686.48</v>
      </c>
      <c r="K5695" s="5" t="str" cm="1">
        <f t="array" ref="K5695">_xlfn.LET(_xlpm.d,UPPER(TRIM(CLEAN(SUBSTITUTE(F5695,CHAR(160),"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96" spans="2:11" x14ac:dyDescent="0.25">
      <c r="B5696" s="21">
        <v>46070</v>
      </c>
      <c r="C5696" s="2" t="s">
        <v>1</v>
      </c>
      <c r="D5696" s="2" t="s">
        <v>1269</v>
      </c>
      <c r="E5696" s="2" t="s">
        <v>153</v>
      </c>
      <c r="F5696" s="2" t="s">
        <v>2823</v>
      </c>
      <c r="G5696" s="5">
        <v>-8</v>
      </c>
      <c r="H5696" s="5">
        <v>35.700000000000003</v>
      </c>
      <c r="I5696" s="5">
        <v>-285.60000000000002</v>
      </c>
      <c r="J5696" s="5">
        <v>-114972.08</v>
      </c>
      <c r="K5696" s="5" t="str" cm="1">
        <f t="array" ref="K5696">_xlfn.LET(_xlpm.d,UPPER(TRIM(CLEAN(SUBSTITUTE(F5696,CHAR(160),"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97" spans="2:11" x14ac:dyDescent="0.25">
      <c r="B5697" s="21">
        <v>46071</v>
      </c>
      <c r="C5697" s="2" t="s">
        <v>1</v>
      </c>
      <c r="D5697" s="2" t="s">
        <v>2911</v>
      </c>
      <c r="E5697" s="2" t="s">
        <v>289</v>
      </c>
      <c r="F5697" s="2" t="s">
        <v>2820</v>
      </c>
      <c r="G5697" s="5">
        <v>-2</v>
      </c>
      <c r="H5697" s="5">
        <v>33.950000000000003</v>
      </c>
      <c r="I5697" s="5">
        <v>-67.900000000000006</v>
      </c>
      <c r="J5697" s="5">
        <v>-115039.98</v>
      </c>
      <c r="K5697" s="5" t="str" cm="1">
        <f t="array" ref="K5697">_xlfn.LET(_xlpm.d,UPPER(TRIM(CLEAN(SUBSTITUTE(F5697,CHAR(160),"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98" spans="2:11" x14ac:dyDescent="0.25">
      <c r="B5698" s="21">
        <v>46072</v>
      </c>
      <c r="C5698" s="2" t="s">
        <v>1</v>
      </c>
      <c r="D5698" s="2" t="s">
        <v>2912</v>
      </c>
      <c r="E5698" s="2" t="s">
        <v>141</v>
      </c>
      <c r="F5698" s="2" t="s">
        <v>2823</v>
      </c>
      <c r="G5698" s="5">
        <v>-5</v>
      </c>
      <c r="H5698" s="5">
        <v>35.700000000000003</v>
      </c>
      <c r="I5698" s="5">
        <v>-178.5</v>
      </c>
      <c r="J5698" s="5">
        <v>-115218.48</v>
      </c>
      <c r="K5698" s="5" t="str" cm="1">
        <f t="array" ref="K5698">_xlfn.LET(_xlpm.d,UPPER(TRIM(CLEAN(SUBSTITUTE(F5698,CHAR(160),"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699" spans="2:11" x14ac:dyDescent="0.25">
      <c r="B5699" s="21">
        <v>46077</v>
      </c>
      <c r="C5699" s="2" t="s">
        <v>1</v>
      </c>
      <c r="D5699" s="2" t="s">
        <v>1272</v>
      </c>
      <c r="E5699" s="2" t="s">
        <v>3</v>
      </c>
      <c r="F5699" s="2" t="s">
        <v>2820</v>
      </c>
      <c r="G5699" s="5">
        <v>-2</v>
      </c>
      <c r="H5699" s="5">
        <v>30.5</v>
      </c>
      <c r="I5699" s="5">
        <v>-61</v>
      </c>
      <c r="J5699" s="5">
        <v>-115279.48</v>
      </c>
      <c r="K5699" s="5" t="str" cm="1">
        <f t="array" ref="K5699">_xlfn.LET(_xlpm.d,UPPER(TRIM(CLEAN(SUBSTITUTE(F5699,CHAR(160),"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00" spans="2:11" x14ac:dyDescent="0.25">
      <c r="B5700" s="21">
        <v>46077</v>
      </c>
      <c r="C5700" s="2" t="s">
        <v>1</v>
      </c>
      <c r="D5700" s="2" t="s">
        <v>2208</v>
      </c>
      <c r="E5700" s="2" t="s">
        <v>3</v>
      </c>
      <c r="F5700" s="2" t="s">
        <v>2820</v>
      </c>
      <c r="G5700" s="5">
        <v>-21</v>
      </c>
      <c r="H5700" s="5">
        <v>30.5</v>
      </c>
      <c r="I5700" s="5">
        <v>-640.5</v>
      </c>
      <c r="J5700" s="5">
        <v>-115919.98</v>
      </c>
      <c r="K5700" s="5" t="str" cm="1">
        <f t="array" ref="K5700">_xlfn.LET(_xlpm.d,UPPER(TRIM(CLEAN(SUBSTITUTE(F5700,CHAR(160),"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01" spans="2:11" x14ac:dyDescent="0.25">
      <c r="B5701" s="21">
        <v>46078</v>
      </c>
      <c r="C5701" s="2" t="s">
        <v>1</v>
      </c>
      <c r="D5701" s="2" t="s">
        <v>284</v>
      </c>
      <c r="E5701" s="2" t="s">
        <v>238</v>
      </c>
      <c r="F5701" s="2" t="s">
        <v>2820</v>
      </c>
      <c r="G5701" s="5">
        <v>-3</v>
      </c>
      <c r="H5701" s="5">
        <v>33.99</v>
      </c>
      <c r="I5701" s="5">
        <v>-101.97</v>
      </c>
      <c r="J5701" s="5">
        <v>-116021.95</v>
      </c>
      <c r="K5701" s="5" t="str" cm="1">
        <f t="array" ref="K5701">_xlfn.LET(_xlpm.d,UPPER(TRIM(CLEAN(SUBSTITUTE(F5701,CHAR(160),"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02" spans="2:11" x14ac:dyDescent="0.25">
      <c r="B5702" s="21">
        <v>46078</v>
      </c>
      <c r="C5702" s="2" t="s">
        <v>1</v>
      </c>
      <c r="D5702" s="2" t="s">
        <v>2211</v>
      </c>
      <c r="E5702" s="2" t="s">
        <v>816</v>
      </c>
      <c r="F5702" s="2" t="s">
        <v>2820</v>
      </c>
      <c r="G5702" s="5">
        <v>-3</v>
      </c>
      <c r="H5702" s="5">
        <v>33.99</v>
      </c>
      <c r="I5702" s="5">
        <v>-101.97</v>
      </c>
      <c r="J5702" s="5">
        <v>-116123.92</v>
      </c>
      <c r="K5702" s="5" t="str" cm="1">
        <f t="array" ref="K5702">_xlfn.LET(_xlpm.d,UPPER(TRIM(CLEAN(SUBSTITUTE(F5702,CHAR(160),"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03" spans="2:11" x14ac:dyDescent="0.25">
      <c r="B5703" s="21">
        <v>46079</v>
      </c>
      <c r="C5703" s="2" t="s">
        <v>1</v>
      </c>
      <c r="D5703" s="2" t="s">
        <v>2212</v>
      </c>
      <c r="E5703" s="2" t="s">
        <v>74</v>
      </c>
      <c r="F5703" s="2" t="s">
        <v>2823</v>
      </c>
      <c r="G5703" s="5">
        <v>-5</v>
      </c>
      <c r="H5703" s="5">
        <v>35.700000000000003</v>
      </c>
      <c r="I5703" s="5">
        <v>-178.5</v>
      </c>
      <c r="J5703" s="5">
        <v>-116302.42</v>
      </c>
      <c r="K5703" s="5" t="str" cm="1">
        <f t="array" ref="K5703">_xlfn.LET(_xlpm.d,UPPER(TRIM(CLEAN(SUBSTITUTE(F5703,CHAR(160),"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04" spans="2:11" x14ac:dyDescent="0.25">
      <c r="B5704" s="21">
        <v>46080</v>
      </c>
      <c r="C5704" s="2" t="s">
        <v>1</v>
      </c>
      <c r="D5704" s="2" t="s">
        <v>1276</v>
      </c>
      <c r="E5704" s="2" t="s">
        <v>1130</v>
      </c>
      <c r="F5704" s="2" t="s">
        <v>2823</v>
      </c>
      <c r="G5704" s="5">
        <v>-1</v>
      </c>
      <c r="H5704" s="5">
        <v>35.700000000000003</v>
      </c>
      <c r="I5704" s="5">
        <v>-35.700000000000003</v>
      </c>
      <c r="J5704" s="5">
        <v>-116338.12</v>
      </c>
      <c r="K5704" s="5" t="str" cm="1">
        <f t="array" ref="K5704">_xlfn.LET(_xlpm.d,UPPER(TRIM(CLEAN(SUBSTITUTE(F5704,CHAR(160),"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05" spans="2:11" x14ac:dyDescent="0.25">
      <c r="B5705" s="21">
        <v>46080</v>
      </c>
      <c r="C5705" s="2" t="s">
        <v>1</v>
      </c>
      <c r="D5705" s="2" t="s">
        <v>2219</v>
      </c>
      <c r="E5705" s="2" t="s">
        <v>2220</v>
      </c>
      <c r="F5705" s="2" t="s">
        <v>2913</v>
      </c>
      <c r="G5705" s="5">
        <v>-2</v>
      </c>
      <c r="H5705" s="5">
        <v>33.950000000000003</v>
      </c>
      <c r="I5705" s="5">
        <v>-67.900000000000006</v>
      </c>
      <c r="J5705" s="5">
        <v>-116406.01999999999</v>
      </c>
      <c r="K5705" s="5" t="str" cm="1">
        <f t="array" ref="K5705">_xlfn.LET(_xlpm.d,UPPER(TRIM(CLEAN(SUBSTITUTE(F5705,CHAR(160),"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5706" spans="2:11" x14ac:dyDescent="0.25">
      <c r="B5706" s="21">
        <v>46084</v>
      </c>
      <c r="C5706" s="2" t="s">
        <v>1</v>
      </c>
      <c r="D5706" s="2" t="s">
        <v>1281</v>
      </c>
      <c r="E5706" s="2" t="s">
        <v>3</v>
      </c>
      <c r="F5706" s="2" t="s">
        <v>2820</v>
      </c>
      <c r="G5706" s="5">
        <v>-5</v>
      </c>
      <c r="H5706" s="5">
        <v>30.5</v>
      </c>
      <c r="I5706" s="5">
        <v>-152.5</v>
      </c>
      <c r="J5706" s="5">
        <v>-116558.51999999999</v>
      </c>
      <c r="K5706" s="5" t="str" cm="1">
        <f t="array" ref="K5706">_xlfn.LET(_xlpm.d,UPPER(TRIM(CLEAN(SUBSTITUTE(F5706,CHAR(160),"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07" spans="2:11" x14ac:dyDescent="0.25">
      <c r="B5707" s="21">
        <v>46084</v>
      </c>
      <c r="C5707" s="2" t="s">
        <v>1</v>
      </c>
      <c r="D5707" s="2" t="s">
        <v>125</v>
      </c>
      <c r="E5707" s="2" t="s">
        <v>49</v>
      </c>
      <c r="F5707" s="2" t="s">
        <v>2880</v>
      </c>
      <c r="G5707" s="5">
        <v>-18</v>
      </c>
      <c r="H5707" s="5">
        <v>35.700000000000003</v>
      </c>
      <c r="I5707" s="5">
        <v>-642.6</v>
      </c>
      <c r="J5707" s="5">
        <v>-117201.12</v>
      </c>
      <c r="K5707" s="5" t="str" cm="1">
        <f t="array" ref="K5707">_xlfn.LET(_xlpm.d,UPPER(TRIM(CLEAN(SUBSTITUTE(F5707,CHAR(160),"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08" spans="2:11" x14ac:dyDescent="0.25">
      <c r="B5708" s="21">
        <v>46084</v>
      </c>
      <c r="C5708" s="2" t="s">
        <v>1</v>
      </c>
      <c r="D5708" s="2" t="s">
        <v>42</v>
      </c>
      <c r="E5708" s="2" t="s">
        <v>29</v>
      </c>
      <c r="F5708" s="2" t="s">
        <v>2823</v>
      </c>
      <c r="G5708" s="5">
        <v>-3</v>
      </c>
      <c r="H5708" s="5">
        <v>35.700000000000003</v>
      </c>
      <c r="I5708" s="5">
        <v>-107.1</v>
      </c>
      <c r="J5708" s="5">
        <v>-117308.22</v>
      </c>
      <c r="K5708" s="5" t="str" cm="1">
        <f t="array" ref="K5708">_xlfn.LET(_xlpm.d,UPPER(TRIM(CLEAN(SUBSTITUTE(F5708,CHAR(160),"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09" spans="2:11" x14ac:dyDescent="0.25">
      <c r="B5709" s="21">
        <v>46085</v>
      </c>
      <c r="C5709" s="2" t="s">
        <v>1</v>
      </c>
      <c r="D5709" s="2" t="s">
        <v>2914</v>
      </c>
      <c r="E5709" s="2" t="s">
        <v>852</v>
      </c>
      <c r="F5709" s="2" t="s">
        <v>2820</v>
      </c>
      <c r="G5709" s="5">
        <v>-10</v>
      </c>
      <c r="H5709" s="5">
        <v>33.950000000000003</v>
      </c>
      <c r="I5709" s="5">
        <v>-339.5</v>
      </c>
      <c r="J5709" s="5">
        <v>-117647.72</v>
      </c>
      <c r="K5709" s="5" t="str" cm="1">
        <f t="array" ref="K5709">_xlfn.LET(_xlpm.d,UPPER(TRIM(CLEAN(SUBSTITUTE(F5709,CHAR(160),"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10" spans="2:11" x14ac:dyDescent="0.25">
      <c r="B5710" s="21">
        <v>46086</v>
      </c>
      <c r="C5710" s="2" t="s">
        <v>1</v>
      </c>
      <c r="D5710" s="2" t="s">
        <v>2232</v>
      </c>
      <c r="E5710" s="2" t="s">
        <v>68</v>
      </c>
      <c r="F5710" s="2" t="s">
        <v>2823</v>
      </c>
      <c r="G5710" s="5">
        <v>-3</v>
      </c>
      <c r="H5710" s="5">
        <v>35.700000000000003</v>
      </c>
      <c r="I5710" s="5">
        <v>-107.1</v>
      </c>
      <c r="J5710" s="5">
        <v>-117754.82</v>
      </c>
      <c r="K5710" s="5" t="str" cm="1">
        <f t="array" ref="K5710">_xlfn.LET(_xlpm.d,UPPER(TRIM(CLEAN(SUBSTITUTE(F5710,CHAR(160),"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11" spans="2:11" x14ac:dyDescent="0.25">
      <c r="B5711" s="21">
        <v>46087</v>
      </c>
      <c r="C5711" s="2" t="s">
        <v>1</v>
      </c>
      <c r="D5711" s="2" t="s">
        <v>1283</v>
      </c>
      <c r="E5711" s="2" t="s">
        <v>143</v>
      </c>
      <c r="F5711" s="2" t="s">
        <v>2820</v>
      </c>
      <c r="G5711" s="5">
        <v>-5</v>
      </c>
      <c r="H5711" s="5">
        <v>29.3</v>
      </c>
      <c r="I5711" s="5">
        <v>-146.5</v>
      </c>
      <c r="J5711" s="5">
        <v>-117901.32</v>
      </c>
      <c r="K5711" s="5" t="str" cm="1">
        <f t="array" ref="K5711">_xlfn.LET(_xlpm.d,UPPER(TRIM(CLEAN(SUBSTITUTE(F5711,CHAR(160),"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12" spans="2:11" x14ac:dyDescent="0.25">
      <c r="B5712" s="21">
        <v>46087</v>
      </c>
      <c r="C5712" s="2" t="s">
        <v>1</v>
      </c>
      <c r="D5712" s="2" t="s">
        <v>519</v>
      </c>
      <c r="E5712" s="2" t="s">
        <v>76</v>
      </c>
      <c r="F5712" s="2" t="s">
        <v>2823</v>
      </c>
      <c r="G5712" s="5">
        <v>-6</v>
      </c>
      <c r="H5712" s="5">
        <v>35.700000000000003</v>
      </c>
      <c r="I5712" s="5">
        <v>-214.2</v>
      </c>
      <c r="J5712" s="5">
        <v>-118115.52</v>
      </c>
      <c r="K5712" s="5" t="str" cm="1">
        <f t="array" ref="K5712">_xlfn.LET(_xlpm.d,UPPER(TRIM(CLEAN(SUBSTITUTE(F5712,CHAR(160),"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13" spans="2:11" x14ac:dyDescent="0.25">
      <c r="B5713" s="21">
        <v>46091</v>
      </c>
      <c r="C5713" s="2" t="s">
        <v>1</v>
      </c>
      <c r="D5713" s="2" t="s">
        <v>1288</v>
      </c>
      <c r="E5713" s="2" t="s">
        <v>238</v>
      </c>
      <c r="F5713" s="2" t="s">
        <v>2915</v>
      </c>
      <c r="G5713" s="5">
        <v>-3</v>
      </c>
      <c r="H5713" s="5">
        <v>33.99</v>
      </c>
      <c r="I5713" s="5">
        <v>-101.97</v>
      </c>
      <c r="J5713" s="5">
        <v>-118217.49</v>
      </c>
      <c r="K5713" s="5" t="str" cm="1">
        <f t="array" ref="K5713">_xlfn.LET(_xlpm.d,UPPER(TRIM(CLEAN(SUBSTITUTE(F5713,CHAR(160),"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14" spans="2:11" x14ac:dyDescent="0.25">
      <c r="B5714" s="21">
        <v>46091</v>
      </c>
      <c r="C5714" s="2" t="s">
        <v>1</v>
      </c>
      <c r="D5714" s="2" t="s">
        <v>2240</v>
      </c>
      <c r="E5714" s="2" t="s">
        <v>27</v>
      </c>
      <c r="F5714" s="2" t="s">
        <v>2823</v>
      </c>
      <c r="G5714" s="5">
        <v>-10</v>
      </c>
      <c r="H5714" s="5">
        <v>35.700000000000003</v>
      </c>
      <c r="I5714" s="5">
        <v>-357</v>
      </c>
      <c r="J5714" s="5">
        <v>-118574.49</v>
      </c>
      <c r="K5714" s="5" t="str" cm="1">
        <f t="array" ref="K5714">_xlfn.LET(_xlpm.d,UPPER(TRIM(CLEAN(SUBSTITUTE(F5714,CHAR(160),"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15" spans="2:11" x14ac:dyDescent="0.25">
      <c r="B5715" s="21">
        <v>46091</v>
      </c>
      <c r="C5715" s="2" t="s">
        <v>1</v>
      </c>
      <c r="D5715" s="2" t="s">
        <v>127</v>
      </c>
      <c r="E5715" s="2" t="s">
        <v>32</v>
      </c>
      <c r="F5715" s="2" t="s">
        <v>2823</v>
      </c>
      <c r="G5715" s="5">
        <v>-5</v>
      </c>
      <c r="H5715" s="5">
        <v>35.700000000000003</v>
      </c>
      <c r="I5715" s="5">
        <v>-178.5</v>
      </c>
      <c r="J5715" s="5">
        <v>-118752.99</v>
      </c>
      <c r="K5715" s="5" t="str" cm="1">
        <f t="array" ref="K5715">_xlfn.LET(_xlpm.d,UPPER(TRIM(CLEAN(SUBSTITUTE(F5715,CHAR(160),"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16" spans="2:11" x14ac:dyDescent="0.25">
      <c r="B5716" s="21">
        <v>46093</v>
      </c>
      <c r="C5716" s="2" t="s">
        <v>1</v>
      </c>
      <c r="D5716" s="2" t="s">
        <v>1293</v>
      </c>
      <c r="E5716" s="2" t="s">
        <v>289</v>
      </c>
      <c r="F5716" s="2" t="s">
        <v>2820</v>
      </c>
      <c r="G5716" s="5">
        <v>-14</v>
      </c>
      <c r="H5716" s="5">
        <v>33.950000000000003</v>
      </c>
      <c r="I5716" s="5">
        <v>-475.3</v>
      </c>
      <c r="J5716" s="5">
        <v>-119228.29000000001</v>
      </c>
      <c r="K5716" s="5" t="str" cm="1">
        <f t="array" ref="K5716">_xlfn.LET(_xlpm.d,UPPER(TRIM(CLEAN(SUBSTITUTE(F5716,CHAR(160),"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17" spans="2:11" x14ac:dyDescent="0.25">
      <c r="B5717" s="21">
        <v>46093</v>
      </c>
      <c r="C5717" s="2" t="s">
        <v>1</v>
      </c>
      <c r="D5717" s="2" t="s">
        <v>603</v>
      </c>
      <c r="E5717" s="2" t="s">
        <v>19</v>
      </c>
      <c r="F5717" s="2" t="s">
        <v>2823</v>
      </c>
      <c r="G5717" s="5">
        <v>-12</v>
      </c>
      <c r="H5717" s="5">
        <v>35.700000000000003</v>
      </c>
      <c r="I5717" s="5">
        <v>-428.4</v>
      </c>
      <c r="J5717" s="5">
        <v>-119656.69</v>
      </c>
      <c r="K5717" s="5" t="str" cm="1">
        <f t="array" ref="K5717">_xlfn.LET(_xlpm.d,UPPER(TRIM(CLEAN(SUBSTITUTE(F5717,CHAR(160),"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18" spans="2:11" x14ac:dyDescent="0.25">
      <c r="B5718" s="21">
        <v>46094</v>
      </c>
      <c r="C5718" s="2" t="s">
        <v>1</v>
      </c>
      <c r="D5718" s="2" t="s">
        <v>1294</v>
      </c>
      <c r="E5718" s="2" t="s">
        <v>3</v>
      </c>
      <c r="F5718" s="2" t="s">
        <v>2820</v>
      </c>
      <c r="G5718" s="5">
        <v>-2</v>
      </c>
      <c r="H5718" s="5">
        <v>30.5</v>
      </c>
      <c r="I5718" s="5">
        <v>-61</v>
      </c>
      <c r="J5718" s="5">
        <v>-119717.69</v>
      </c>
      <c r="K5718" s="5" t="str" cm="1">
        <f t="array" ref="K5718">_xlfn.LET(_xlpm.d,UPPER(TRIM(CLEAN(SUBSTITUTE(F5718,CHAR(160),"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19" spans="2:11" x14ac:dyDescent="0.25">
      <c r="B5719" s="21">
        <v>46094</v>
      </c>
      <c r="C5719" s="2" t="s">
        <v>1</v>
      </c>
      <c r="D5719" s="2" t="s">
        <v>2245</v>
      </c>
      <c r="E5719" s="2" t="s">
        <v>1478</v>
      </c>
      <c r="F5719" s="2" t="s">
        <v>2820</v>
      </c>
      <c r="G5719" s="5">
        <v>-3</v>
      </c>
      <c r="H5719" s="5">
        <v>33.950000000000003</v>
      </c>
      <c r="I5719" s="5">
        <v>-101.85</v>
      </c>
      <c r="J5719" s="5">
        <v>-119819.54000000001</v>
      </c>
      <c r="K5719" s="5" t="str" cm="1">
        <f t="array" ref="K5719">_xlfn.LET(_xlpm.d,UPPER(TRIM(CLEAN(SUBSTITUTE(F5719,CHAR(160),"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20" spans="2:11" x14ac:dyDescent="0.25">
      <c r="B5720" s="21">
        <v>46094</v>
      </c>
      <c r="C5720" s="2" t="s">
        <v>1</v>
      </c>
      <c r="D5720" s="2" t="s">
        <v>2249</v>
      </c>
      <c r="E5720" s="2" t="s">
        <v>82</v>
      </c>
      <c r="F5720" s="2" t="s">
        <v>2827</v>
      </c>
      <c r="G5720" s="5">
        <v>-4</v>
      </c>
      <c r="H5720" s="5">
        <v>35.700000000000003</v>
      </c>
      <c r="I5720" s="5">
        <v>-142.80000000000001</v>
      </c>
      <c r="J5720" s="5">
        <v>-119962.34000000001</v>
      </c>
      <c r="K5720" s="5" t="str" cm="1">
        <f t="array" ref="K5720">_xlfn.LET(_xlpm.d,UPPER(TRIM(CLEAN(SUBSTITUTE(F5720,CHAR(160),"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21" spans="2:11" x14ac:dyDescent="0.25">
      <c r="B5721" s="21">
        <v>46098</v>
      </c>
      <c r="C5721" s="2" t="s">
        <v>1</v>
      </c>
      <c r="D5721" s="2" t="s">
        <v>1298</v>
      </c>
      <c r="E5721" s="2" t="s">
        <v>3</v>
      </c>
      <c r="F5721" s="2" t="s">
        <v>2820</v>
      </c>
      <c r="G5721" s="5">
        <v>-15</v>
      </c>
      <c r="H5721" s="5">
        <v>30.5</v>
      </c>
      <c r="I5721" s="5">
        <v>-457.5</v>
      </c>
      <c r="J5721" s="5">
        <v>-120419.84000000001</v>
      </c>
      <c r="K5721" s="5" t="str" cm="1">
        <f t="array" ref="K5721">_xlfn.LET(_xlpm.d,UPPER(TRIM(CLEAN(SUBSTITUTE(F5721,CHAR(160),"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22" spans="2:11" x14ac:dyDescent="0.25">
      <c r="B5722" s="21">
        <v>46098</v>
      </c>
      <c r="C5722" s="2" t="s">
        <v>1</v>
      </c>
      <c r="D5722" s="2" t="s">
        <v>44</v>
      </c>
      <c r="E5722" s="2" t="s">
        <v>27</v>
      </c>
      <c r="F5722" s="2" t="s">
        <v>2823</v>
      </c>
      <c r="G5722" s="5">
        <v>-3</v>
      </c>
      <c r="H5722" s="5">
        <v>35.700000000000003</v>
      </c>
      <c r="I5722" s="5">
        <v>-107.1</v>
      </c>
      <c r="J5722" s="5">
        <v>-120526.94000000002</v>
      </c>
      <c r="K5722" s="5" t="str" cm="1">
        <f t="array" ref="K5722">_xlfn.LET(_xlpm.d,UPPER(TRIM(CLEAN(SUBSTITUTE(F5722,CHAR(160),"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23" spans="2:11" x14ac:dyDescent="0.25">
      <c r="B5723" s="21">
        <v>46098</v>
      </c>
      <c r="C5723" s="2" t="s">
        <v>1</v>
      </c>
      <c r="D5723" s="2" t="s">
        <v>134</v>
      </c>
      <c r="E5723" s="2" t="s">
        <v>35</v>
      </c>
      <c r="F5723" s="2" t="s">
        <v>2823</v>
      </c>
      <c r="G5723" s="5">
        <v>-4</v>
      </c>
      <c r="H5723" s="5">
        <v>35.700000000000003</v>
      </c>
      <c r="I5723" s="5">
        <v>-142.80000000000001</v>
      </c>
      <c r="J5723" s="5">
        <v>-120669.74000000002</v>
      </c>
      <c r="K5723" s="5" t="str" cm="1">
        <f t="array" ref="K5723">_xlfn.LET(_xlpm.d,UPPER(TRIM(CLEAN(SUBSTITUTE(F5723,CHAR(160),"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24" spans="2:11" x14ac:dyDescent="0.25">
      <c r="B5724" s="21">
        <v>46101</v>
      </c>
      <c r="C5724" s="2" t="s">
        <v>1</v>
      </c>
      <c r="D5724" s="2" t="s">
        <v>2916</v>
      </c>
      <c r="E5724" s="2" t="s">
        <v>289</v>
      </c>
      <c r="F5724" s="2" t="s">
        <v>2820</v>
      </c>
      <c r="G5724" s="5">
        <v>-26</v>
      </c>
      <c r="H5724" s="5">
        <v>33.950000000000003</v>
      </c>
      <c r="I5724" s="5">
        <v>-882.7</v>
      </c>
      <c r="J5724" s="5">
        <v>-121552.44000000002</v>
      </c>
      <c r="K5724" s="5" t="str" cm="1">
        <f t="array" ref="K5724">_xlfn.LET(_xlpm.d,UPPER(TRIM(CLEAN(SUBSTITUTE(F5724,CHAR(160),"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25" spans="2:11" x14ac:dyDescent="0.25">
      <c r="B5725" s="21">
        <v>46101</v>
      </c>
      <c r="C5725" s="2" t="s">
        <v>1</v>
      </c>
      <c r="D5725" s="2" t="s">
        <v>1305</v>
      </c>
      <c r="E5725" s="2" t="s">
        <v>143</v>
      </c>
      <c r="F5725" s="2" t="s">
        <v>2820</v>
      </c>
      <c r="G5725" s="5">
        <v>-7</v>
      </c>
      <c r="H5725" s="5">
        <v>29.3</v>
      </c>
      <c r="I5725" s="5">
        <v>-205.1</v>
      </c>
      <c r="J5725" s="5">
        <v>-121757.54000000002</v>
      </c>
      <c r="K5725" s="5" t="str" cm="1">
        <f t="array" ref="K5725">_xlfn.LET(_xlpm.d,UPPER(TRIM(CLEAN(SUBSTITUTE(F5725,CHAR(160),"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26" spans="2:11" x14ac:dyDescent="0.25">
      <c r="B5726" s="21">
        <v>46104</v>
      </c>
      <c r="C5726" s="2" t="s">
        <v>1</v>
      </c>
      <c r="D5726" s="2" t="s">
        <v>524</v>
      </c>
      <c r="E5726" s="2" t="s">
        <v>49</v>
      </c>
      <c r="F5726" s="2" t="s">
        <v>2827</v>
      </c>
      <c r="G5726" s="5">
        <v>-16</v>
      </c>
      <c r="H5726" s="5">
        <v>35.700000000000003</v>
      </c>
      <c r="I5726" s="5">
        <v>-571.20000000000005</v>
      </c>
      <c r="J5726" s="5">
        <v>-122328.74000000002</v>
      </c>
      <c r="K5726" s="5" t="str" cm="1">
        <f t="array" ref="K5726">_xlfn.LET(_xlpm.d,UPPER(TRIM(CLEAN(SUBSTITUTE(F5726,CHAR(160),"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27" spans="2:11" x14ac:dyDescent="0.25">
      <c r="B5727" s="21">
        <v>46105</v>
      </c>
      <c r="C5727" s="2" t="s">
        <v>1</v>
      </c>
      <c r="D5727" s="2" t="s">
        <v>45</v>
      </c>
      <c r="E5727" s="2" t="s">
        <v>29</v>
      </c>
      <c r="F5727" s="2" t="s">
        <v>2827</v>
      </c>
      <c r="G5727" s="5">
        <v>-7</v>
      </c>
      <c r="H5727" s="5">
        <v>35.700000000000003</v>
      </c>
      <c r="I5727" s="5">
        <v>-249.9</v>
      </c>
      <c r="J5727" s="5">
        <v>-122578.64000000001</v>
      </c>
      <c r="K5727" s="5" t="str" cm="1">
        <f t="array" ref="K5727">_xlfn.LET(_xlpm.d,UPPER(TRIM(CLEAN(SUBSTITUTE(F5727,CHAR(160),"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28" spans="2:11" x14ac:dyDescent="0.25">
      <c r="B5728" s="21">
        <v>46105</v>
      </c>
      <c r="C5728" s="2" t="s">
        <v>1</v>
      </c>
      <c r="D5728" s="2" t="s">
        <v>2276</v>
      </c>
      <c r="E5728" s="2" t="s">
        <v>60</v>
      </c>
      <c r="F5728" s="2" t="s">
        <v>2827</v>
      </c>
      <c r="G5728" s="5">
        <v>-4</v>
      </c>
      <c r="H5728" s="5">
        <v>35.700000000000003</v>
      </c>
      <c r="I5728" s="5">
        <v>-142.80000000000001</v>
      </c>
      <c r="J5728" s="5">
        <v>-122721.44000000002</v>
      </c>
      <c r="K5728" s="5" t="str" cm="1">
        <f t="array" ref="K5728">_xlfn.LET(_xlpm.d,UPPER(TRIM(CLEAN(SUBSTITUTE(F5728,CHAR(160),"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29" spans="1:11" x14ac:dyDescent="0.25">
      <c r="B5729" s="21">
        <v>46105</v>
      </c>
      <c r="C5729" s="2" t="s">
        <v>1</v>
      </c>
      <c r="D5729" s="2" t="s">
        <v>733</v>
      </c>
      <c r="E5729" s="2" t="s">
        <v>159</v>
      </c>
      <c r="F5729" s="2" t="s">
        <v>2827</v>
      </c>
      <c r="G5729" s="5">
        <v>-7</v>
      </c>
      <c r="H5729" s="5">
        <v>35.700000000000003</v>
      </c>
      <c r="I5729" s="5">
        <v>-249.9</v>
      </c>
      <c r="J5729" s="5">
        <v>-122971.34000000001</v>
      </c>
      <c r="K5729" s="5" t="str" cm="1">
        <f t="array" ref="K5729">_xlfn.LET(_xlpm.d,UPPER(TRIM(CLEAN(SUBSTITUTE(F5729,CHAR(160),"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30" spans="1:11" x14ac:dyDescent="0.25">
      <c r="B5730" s="21">
        <v>46107</v>
      </c>
      <c r="C5730" s="2" t="s">
        <v>1</v>
      </c>
      <c r="D5730" s="2" t="s">
        <v>140</v>
      </c>
      <c r="E5730" s="2" t="s">
        <v>141</v>
      </c>
      <c r="F5730" s="2" t="s">
        <v>2827</v>
      </c>
      <c r="G5730" s="5">
        <v>-7</v>
      </c>
      <c r="H5730" s="5">
        <v>35.700000000000003</v>
      </c>
      <c r="I5730" s="5">
        <v>-249.9</v>
      </c>
      <c r="J5730" s="5">
        <v>-123221.24</v>
      </c>
      <c r="K5730" s="5" t="str" cm="1">
        <f t="array" ref="K5730">_xlfn.LET(_xlpm.d,UPPER(TRIM(CLEAN(SUBSTITUTE(F5730,CHAR(160),"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31" spans="1:11" x14ac:dyDescent="0.25">
      <c r="B5731" s="21">
        <v>46108</v>
      </c>
      <c r="C5731" s="2" t="s">
        <v>1</v>
      </c>
      <c r="D5731" s="2" t="s">
        <v>2290</v>
      </c>
      <c r="E5731" s="2" t="s">
        <v>829</v>
      </c>
      <c r="F5731" s="2" t="s">
        <v>2827</v>
      </c>
      <c r="G5731" s="5">
        <v>-1</v>
      </c>
      <c r="H5731" s="5">
        <v>35.700000000000003</v>
      </c>
      <c r="I5731" s="5">
        <v>-35.700000000000003</v>
      </c>
      <c r="J5731" s="5">
        <v>-123256.94</v>
      </c>
      <c r="K5731" s="5" t="str" cm="1">
        <f t="array" ref="K5731">_xlfn.LET(_xlpm.d,UPPER(TRIM(CLEAN(SUBSTITUTE(F5731,CHAR(160),"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32" spans="1:11" x14ac:dyDescent="0.25">
      <c r="B5732" s="21">
        <v>46108</v>
      </c>
      <c r="C5732" s="2" t="s">
        <v>1</v>
      </c>
      <c r="D5732" s="2" t="s">
        <v>117</v>
      </c>
      <c r="E5732" s="2" t="s">
        <v>82</v>
      </c>
      <c r="F5732" s="2" t="s">
        <v>2827</v>
      </c>
      <c r="G5732" s="5">
        <v>-5</v>
      </c>
      <c r="H5732" s="5">
        <v>35.700000000000003</v>
      </c>
      <c r="I5732" s="5">
        <v>-178.5</v>
      </c>
      <c r="J5732" s="5">
        <v>-123435.44</v>
      </c>
      <c r="K5732" s="5" t="str" cm="1">
        <f t="array" ref="K5732">_xlfn.LET(_xlpm.d,UPPER(TRIM(CLEAN(SUBSTITUTE(F5732,CHAR(160),"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33" spans="1:11" x14ac:dyDescent="0.25">
      <c r="B5733" s="21">
        <v>46111</v>
      </c>
      <c r="C5733" s="2" t="s">
        <v>1</v>
      </c>
      <c r="D5733" s="2" t="s">
        <v>119</v>
      </c>
      <c r="E5733" s="2" t="s">
        <v>76</v>
      </c>
      <c r="F5733" s="2" t="s">
        <v>2827</v>
      </c>
      <c r="G5733" s="5">
        <v>-1</v>
      </c>
      <c r="H5733" s="5">
        <v>35.700000000000003</v>
      </c>
      <c r="I5733" s="5">
        <v>-35.700000000000003</v>
      </c>
      <c r="J5733" s="5">
        <v>-123471.14</v>
      </c>
      <c r="K5733" s="5" t="str" cm="1">
        <f t="array" ref="K5733">_xlfn.LET(_xlpm.d,UPPER(TRIM(CLEAN(SUBSTITUTE(F5733,CHAR(160),"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34" spans="1:11" x14ac:dyDescent="0.25">
      <c r="B5734" s="21">
        <v>46112</v>
      </c>
      <c r="C5734" s="2" t="s">
        <v>1</v>
      </c>
      <c r="D5734" s="2" t="s">
        <v>2300</v>
      </c>
      <c r="E5734" s="2" t="s">
        <v>403</v>
      </c>
      <c r="F5734" s="2" t="s">
        <v>2827</v>
      </c>
      <c r="G5734" s="5">
        <v>-1</v>
      </c>
      <c r="H5734" s="5">
        <v>35.700000000000003</v>
      </c>
      <c r="I5734" s="5">
        <v>-35.700000000000003</v>
      </c>
      <c r="J5734" s="5">
        <v>-123506.84</v>
      </c>
      <c r="K5734" s="5" t="str" cm="1">
        <f t="array" ref="K5734">_xlfn.LET(_xlpm.d,UPPER(TRIM(CLEAN(SUBSTITUTE(F5734,CHAR(160),"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35" spans="1:11" x14ac:dyDescent="0.25">
      <c r="B5735" s="21">
        <v>46112</v>
      </c>
      <c r="C5735" s="2" t="s">
        <v>1</v>
      </c>
      <c r="D5735" s="2" t="s">
        <v>120</v>
      </c>
      <c r="E5735" s="2" t="s">
        <v>95</v>
      </c>
      <c r="F5735" s="2" t="s">
        <v>2827</v>
      </c>
      <c r="G5735" s="5">
        <v>-2</v>
      </c>
      <c r="H5735" s="5">
        <v>35.700000000000003</v>
      </c>
      <c r="I5735" s="5">
        <v>-71.400000000000006</v>
      </c>
      <c r="J5735" s="5">
        <v>-123578.23999999999</v>
      </c>
      <c r="K5735" s="5" t="str" cm="1">
        <f t="array" ref="K5735">_xlfn.LET(_xlpm.d,UPPER(TRIM(CLEAN(SUBSTITUTE(F5735,CHAR(160),"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36" spans="1:11" x14ac:dyDescent="0.25">
      <c r="A5736" s="11" t="s">
        <v>2917</v>
      </c>
      <c r="G5736" s="6">
        <v>-3665</v>
      </c>
      <c r="I5736" s="7">
        <f>I5205+I5206+I5207+I5208+I5209+I5210+I5211+I5212+I5213+I5214+I5215+I5216+I5217+I5218+I5219+I5220+I5221+I5222+I5223+I5224+I5225+I5226+I5227+I5228+I5229+I5230+I5231+I5232+I5233+I5234+I5235+I5236+I5237+I5238+I5239+I5240+I5241+I5242+I5243+I5244+I5245+I5246+I5247+I5248+I5249+I5250+I5251+I5252+I5253+I5254+I5255+I5256+I5257+I5258+I5259+I5260+I5261+I5262+I5263+I5264+I5265+I5266+I5267+I5268+I5269+I5270+I5271+I5272+I5273+I5274+I5275+I5276+I5277+I5278+I5279+I5280+I5281+I5282+I5283+I5284+I5285+I5286+I5287+I5288+I5289+I5290+I5291+I5292+I5293+I5294+I5295+I5296+I5297+I5298+I5299+I5300+I5301+I5302+I5303+I5304+I5305+I5306+I5307+I5308+I5309+I5310+I5311+I5312+I5313+I5314+I5315+I5316+I5317+I5318+I5319+I5320+I5321+I5322+I5323+I5324+I5325+I5326+I5327+I5328+I5329+I5330+I5331+I5332+I5333+I5334+I5335+I5336+I5337+I5338+I5339+I5340+I5341+I5342+I5343+I5344+I5345+I5346+I5347+I5348+I5349+I5350+I5351+I5352+I5353+I5354+I5355+I5356+I5357+I5358+I5359+I5360+I5361+I5362+I5363+I5364+I5365+I5366+I5367+I5368+I5369+I5370+I5371+I5372+I5373+I5374+I5375+I5376+I5377+I5378+I5379+I5380+I5381+I5382+I5383+I5384+I5385+I5386+I5387+I5388+I5389+I5390+I5391+I5392+I5393+I5394+I5395+I5396+I5397+I5398+I5399+I5400+I5401+I5402+I5403+I5404+I5405+I5406+I5407+I5408+I5409+I5410+I5411+I5412+I5413+I5414+I5415+I5416+I5417+I5418+I5419+I5420+I5421+I5422+I5423+I5424+I5425+I5426+I5427+I5428+I5429+I5430+I5431+I5432+I5433+I5434+I5435+I5436+I5437+I5438+I5439+I5440+I5441+I5442+I5443+I5444+I5445+I5446+I5447+I5448+I5449+I5450+I5451+I5452+I5453+I5454+I5455+I5456+I5457+I5458+I5459+I5460+I5461+I5462+I5463+I5464+I5465+I5466+I5467+I5468+I5469+I5470+I5471+I5472+I5473+I5474+I5475+I5476+I5477+I5478+I5479+I5480+I5481+I5482+I5483+I5484+I5485+I5486+I5487+I5488+I5489+I5490+I5491+I5492+I5493+I5494+I5495+I5496+I5497+I5498+I5499+I5500+I5501+I5502+I5503+I5504+I5505+I5506+I5507+I5508+I5509+I5510+I5511+I5512+I5513+I5514+I5515+I5516+I5517+I5518+I5519+I5520+I5521+I5522+I5523+I5524+I5525+I5526+I5527+I5528+I5529+I5530+I5531+I5532+I5533+I5534+I5535+I5536+I5537+I5538+I5539+I5540+I5541+I5542+I5543+I5544+I5545+I5546+I5547+I5548+I5549+I5550+I5551+I5552+I5553+I5554+I5555+I5556+I5557+I5558+I5559+I5560+I5561+I5562+I5563+I5564+I5565+I5566+I5567+I5568+I5569+I5570+I5571+I5572+I5573+I5574+I5575+I5576+I5577+I5578+I5579+I5580+I5581+I5582+I5583+I5584+I5585+I5586+I5587+I5588+I5589+I5590+I5591+I5592+I5593+I5594+I5595+I5596+I5597+I5598+I5599+I5600+I5601+I5602+I5603+I5604+I5605+I5606+I5607+I5608+I5609+I5610+I5611+I5612+I5613+I5614+I5615+I5616+I5617+I5618+I5619+I5620+I5621+I5622+I5623+I5624+I5625+I5626+I5627+I5628+I5629+I5630+I5631+I5632+I5633+I5634+I5635+I5636+I5637+I5638+I5639+I5640+I5641+I5642+I5643+I5644+I5645+I5646+I5647+I5648+I5649+I5650+I5651+I5652+I5653+I5654+I5655+I5656+I5657+I5658+I5659+I5660+I5661+I5662+I5663+I5664+I5665+I5666+I5667+I5668+I5669+I5670+I5671+I5672+I5673+I5674+I5675+I5676+I5677+I5678+I5679+I5680+I5681+I5682+I5683+I5684+I5685+I5686+I5687+I5688+I5689+I5690+I5691+I5692+I5693+I5694+I5695+I5696+I5697+I5698+I5699+I5700+I5701+I5702+I5703+I5704+I5705+I5706+I5707+I5708+I5709+I5710+I5711+I5712+I5713+I5714+I5715+I5716+I5717+I5718+I5719+I5720+I5721+I5722+I5723+I5724+I5725+I5726+I5727+I5728+I5729+I5730+I5731+I5732+I5733+I5734+I5735</f>
        <v>-123578.23999999999</v>
      </c>
      <c r="K5736" s="5" t="str" cm="1">
        <f t="array" ref="K5736">_xlfn.LET(_xlpm.d,UPPER(TRIM(CLEAN(SUBSTITUTE(F5736,CHAR(160),"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37" spans="1:11" x14ac:dyDescent="0.25">
      <c r="A5737" s="10" t="s">
        <v>2918</v>
      </c>
      <c r="K5737" s="5" t="str" cm="1">
        <f t="array" ref="K5737">_xlfn.LET(_xlpm.d,UPPER(TRIM(CLEAN(SUBSTITUTE(F5737,CHAR(160),"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38" spans="1:11" x14ac:dyDescent="0.25">
      <c r="B5738" s="21">
        <v>45835</v>
      </c>
      <c r="C5738" s="2" t="s">
        <v>1</v>
      </c>
      <c r="D5738" s="2" t="s">
        <v>1311</v>
      </c>
      <c r="E5738" s="2" t="s">
        <v>3</v>
      </c>
      <c r="F5738" s="2" t="s">
        <v>2918</v>
      </c>
      <c r="G5738" s="5">
        <v>-10</v>
      </c>
      <c r="H5738" s="5">
        <v>32.65</v>
      </c>
      <c r="I5738" s="5">
        <v>-326.5</v>
      </c>
      <c r="J5738" s="5">
        <v>-326.5</v>
      </c>
      <c r="K5738" s="5" t="str" cm="1">
        <f t="array" ref="K5738">_xlfn.LET(_xlpm.d,UPPER(TRIM(CLEAN(SUBSTITUTE(F5738,CHAR(160),"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39" spans="1:11" x14ac:dyDescent="0.25">
      <c r="A5739" s="11" t="s">
        <v>2919</v>
      </c>
      <c r="G5739" s="6">
        <v>-10</v>
      </c>
      <c r="I5739" s="8">
        <f>I5738</f>
        <v>-326.5</v>
      </c>
      <c r="K5739" s="5" t="str" cm="1">
        <f t="array" ref="K5739">_xlfn.LET(_xlpm.d,UPPER(TRIM(CLEAN(SUBSTITUTE(F5739,CHAR(160),"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40" spans="1:11" x14ac:dyDescent="0.25">
      <c r="A5740" s="10" t="s">
        <v>2920</v>
      </c>
      <c r="K5740" s="5" t="str" cm="1">
        <f t="array" ref="K5740">_xlfn.LET(_xlpm.d,UPPER(TRIM(CLEAN(SUBSTITUTE(F5740,CHAR(160),"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41" spans="1:11" x14ac:dyDescent="0.25">
      <c r="B5741" s="21">
        <v>45978</v>
      </c>
      <c r="C5741" s="2" t="s">
        <v>1</v>
      </c>
      <c r="D5741" s="2" t="s">
        <v>2408</v>
      </c>
      <c r="E5741" s="2" t="s">
        <v>1365</v>
      </c>
      <c r="F5741" s="2" t="s">
        <v>2921</v>
      </c>
      <c r="G5741" s="5">
        <v>-9</v>
      </c>
      <c r="H5741" s="5">
        <v>39.72</v>
      </c>
      <c r="I5741" s="5">
        <v>-357.48</v>
      </c>
      <c r="J5741" s="5">
        <v>-357.48</v>
      </c>
      <c r="K5741" s="5" t="str" cm="1">
        <f t="array" ref="K5741">_xlfn.LET(_xlpm.d,UPPER(TRIM(CLEAN(SUBSTITUTE(F5741,CHAR(160),"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42" spans="1:11" x14ac:dyDescent="0.25">
      <c r="A5742" s="11" t="s">
        <v>2922</v>
      </c>
      <c r="G5742" s="6">
        <v>-9</v>
      </c>
      <c r="I5742" s="8">
        <f>I5741</f>
        <v>-357.48</v>
      </c>
      <c r="K5742" s="5" t="str" cm="1">
        <f t="array" ref="K5742">_xlfn.LET(_xlpm.d,UPPER(TRIM(CLEAN(SUBSTITUTE(F5742,CHAR(160),"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43" spans="1:11" x14ac:dyDescent="0.25">
      <c r="A5743" s="10" t="s">
        <v>2923</v>
      </c>
      <c r="K5743" s="5" t="str" cm="1">
        <f t="array" ref="K5743">_xlfn.LET(_xlpm.d,UPPER(TRIM(CLEAN(SUBSTITUTE(F5743,CHAR(160),"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44" spans="1:11" x14ac:dyDescent="0.25">
      <c r="B5744" s="21">
        <v>45674</v>
      </c>
      <c r="C5744" s="2" t="s">
        <v>1</v>
      </c>
      <c r="D5744" s="2" t="s">
        <v>846</v>
      </c>
      <c r="E5744" s="2" t="s">
        <v>143</v>
      </c>
      <c r="F5744" s="2" t="s">
        <v>2923</v>
      </c>
      <c r="G5744" s="5">
        <v>-1</v>
      </c>
      <c r="H5744" s="5">
        <v>18.8</v>
      </c>
      <c r="I5744" s="5">
        <v>-18.8</v>
      </c>
      <c r="J5744" s="5">
        <v>-18.8</v>
      </c>
      <c r="K5744" s="5" t="str" cm="1">
        <f t="array" ref="K5744">_xlfn.LET(_xlpm.d,UPPER(TRIM(CLEAN(SUBSTITUTE(F5744,CHAR(160),"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17CM GERANIUM</v>
      </c>
    </row>
    <row r="5745" spans="1:11" x14ac:dyDescent="0.25">
      <c r="A5745" s="11" t="s">
        <v>2924</v>
      </c>
      <c r="G5745" s="6">
        <v>-1</v>
      </c>
      <c r="I5745" s="8">
        <f>I5744</f>
        <v>-18.8</v>
      </c>
      <c r="K5745" s="5" t="str" cm="1">
        <f t="array" ref="K5745">_xlfn.LET(_xlpm.d,UPPER(TRIM(CLEAN(SUBSTITUTE(F5745,CHAR(160),"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46" spans="1:11" x14ac:dyDescent="0.25">
      <c r="A5746" s="10" t="s">
        <v>2925</v>
      </c>
      <c r="K5746" s="5" t="str" cm="1">
        <f t="array" ref="K5746">_xlfn.LET(_xlpm.d,UPPER(TRIM(CLEAN(SUBSTITUTE(F5746,CHAR(160),"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47" spans="1:11" x14ac:dyDescent="0.25">
      <c r="B5747" s="21">
        <v>46070</v>
      </c>
      <c r="C5747" s="2" t="s">
        <v>1</v>
      </c>
      <c r="D5747" s="2" t="s">
        <v>2783</v>
      </c>
      <c r="E5747" s="2" t="s">
        <v>1365</v>
      </c>
      <c r="F5747" s="2" t="s">
        <v>2926</v>
      </c>
      <c r="G5747" s="5">
        <v>-9</v>
      </c>
      <c r="H5747" s="5">
        <v>33.950000000000003</v>
      </c>
      <c r="I5747" s="5">
        <v>-305.55</v>
      </c>
      <c r="J5747" s="5">
        <v>-305.55</v>
      </c>
      <c r="K5747" s="5" t="str" cm="1">
        <f t="array" ref="K5747">_xlfn.LET(_xlpm.d,UPPER(TRIM(CLEAN(SUBSTITUTE(F5747,CHAR(160),"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5748" spans="1:11" x14ac:dyDescent="0.25">
      <c r="A5748" s="11" t="s">
        <v>2927</v>
      </c>
      <c r="G5748" s="6">
        <v>-9</v>
      </c>
      <c r="I5748" s="8">
        <f>I5747</f>
        <v>-305.55</v>
      </c>
      <c r="K5748" s="5" t="str" cm="1">
        <f t="array" ref="K5748">_xlfn.LET(_xlpm.d,UPPER(TRIM(CLEAN(SUBSTITUTE(F5748,CHAR(160),"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49" spans="1:11" x14ac:dyDescent="0.25">
      <c r="A5749" s="10" t="s">
        <v>2928</v>
      </c>
      <c r="K5749" s="5" t="str" cm="1">
        <f t="array" ref="K5749">_xlfn.LET(_xlpm.d,UPPER(TRIM(CLEAN(SUBSTITUTE(F5749,CHAR(160),"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50" spans="1:11" x14ac:dyDescent="0.25">
      <c r="B5750" s="21">
        <v>45736</v>
      </c>
      <c r="C5750" s="2" t="s">
        <v>1</v>
      </c>
      <c r="D5750" s="2" t="s">
        <v>928</v>
      </c>
      <c r="E5750" s="2" t="s">
        <v>143</v>
      </c>
      <c r="F5750" s="2" t="s">
        <v>2929</v>
      </c>
      <c r="G5750" s="5">
        <v>-10</v>
      </c>
      <c r="H5750" s="5">
        <v>19.989999999999998</v>
      </c>
      <c r="I5750" s="5">
        <v>-199.9</v>
      </c>
      <c r="J5750" s="5">
        <v>-199.9</v>
      </c>
      <c r="K5750" s="5" t="str" cm="1">
        <f t="array" ref="K5750">_xlfn.LET(_xlpm.d,UPPER(TRIM(CLEAN(SUBSTITUTE(F5750,CHAR(160),"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CHILLI POT</v>
      </c>
    </row>
    <row r="5751" spans="1:11" x14ac:dyDescent="0.25">
      <c r="B5751" s="21">
        <v>46094</v>
      </c>
      <c r="C5751" s="2" t="s">
        <v>1</v>
      </c>
      <c r="D5751" s="2" t="s">
        <v>2245</v>
      </c>
      <c r="E5751" s="2" t="s">
        <v>1478</v>
      </c>
      <c r="F5751" s="2" t="s">
        <v>2930</v>
      </c>
      <c r="G5751" s="5">
        <v>-2</v>
      </c>
      <c r="H5751" s="5">
        <v>47.75</v>
      </c>
      <c r="I5751" s="5">
        <v>-95.5</v>
      </c>
      <c r="J5751" s="5">
        <v>-295.39999999999998</v>
      </c>
      <c r="K5751" s="5" t="str" cm="1">
        <f t="array" ref="K5751">_xlfn.LET(_xlpm.d,UPPER(TRIM(CLEAN(SUBSTITUTE(F5751,CHAR(160),"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CHILLI POT</v>
      </c>
    </row>
    <row r="5752" spans="1:11" x14ac:dyDescent="0.25">
      <c r="A5752" s="11" t="s">
        <v>2931</v>
      </c>
      <c r="G5752" s="6">
        <v>-12</v>
      </c>
      <c r="I5752" s="8">
        <f>I5750+I5751</f>
        <v>-295.39999999999998</v>
      </c>
      <c r="K5752" s="5" t="str" cm="1">
        <f t="array" ref="K5752">_xlfn.LET(_xlpm.d,UPPER(TRIM(CLEAN(SUBSTITUTE(F5752,CHAR(160),"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53" spans="1:11" x14ac:dyDescent="0.25">
      <c r="A5753" s="10" t="s">
        <v>2932</v>
      </c>
      <c r="K5753" s="5" t="str" cm="1">
        <f t="array" ref="K5753">_xlfn.LET(_xlpm.d,UPPER(TRIM(CLEAN(SUBSTITUTE(F5753,CHAR(160),"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54" spans="1:11" x14ac:dyDescent="0.25">
      <c r="B5754" s="21">
        <v>45673</v>
      </c>
      <c r="C5754" s="2" t="s">
        <v>1</v>
      </c>
      <c r="D5754" s="2" t="s">
        <v>2933</v>
      </c>
      <c r="E5754" s="2" t="s">
        <v>2934</v>
      </c>
      <c r="F5754" s="2" t="s">
        <v>2935</v>
      </c>
      <c r="G5754" s="5">
        <v>-5</v>
      </c>
      <c r="H5754" s="5">
        <v>64.989999999999995</v>
      </c>
      <c r="I5754" s="5">
        <v>-324.95</v>
      </c>
      <c r="J5754" s="5">
        <v>-324.95</v>
      </c>
      <c r="K5754" s="5" t="str" cm="1">
        <f t="array" ref="K5754">_xlfn.LET(_xlpm.d,UPPER(TRIM(CLEAN(SUBSTITUTE(F5754,CHAR(160),"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55" spans="1:11" x14ac:dyDescent="0.25">
      <c r="A5755" s="11" t="s">
        <v>2936</v>
      </c>
      <c r="G5755" s="6">
        <v>-5</v>
      </c>
      <c r="I5755" s="8">
        <f>I5754</f>
        <v>-324.95</v>
      </c>
      <c r="K5755" s="5" t="str" cm="1">
        <f t="array" ref="K5755">_xlfn.LET(_xlpm.d,UPPER(TRIM(CLEAN(SUBSTITUTE(F5755,CHAR(160),"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56" spans="1:11" x14ac:dyDescent="0.25">
      <c r="A5756" s="10" t="s">
        <v>2937</v>
      </c>
      <c r="K5756" s="5" t="str" cm="1">
        <f t="array" ref="K5756">_xlfn.LET(_xlpm.d,UPPER(TRIM(CLEAN(SUBSTITUTE(F5756,CHAR(160),"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57" spans="1:11" x14ac:dyDescent="0.25">
      <c r="B5757" s="21">
        <v>45883</v>
      </c>
      <c r="C5757" s="2" t="s">
        <v>1</v>
      </c>
      <c r="D5757" s="2" t="s">
        <v>1821</v>
      </c>
      <c r="E5757" s="2" t="s">
        <v>317</v>
      </c>
      <c r="F5757" s="2" t="s">
        <v>2938</v>
      </c>
      <c r="G5757" s="5">
        <v>-4</v>
      </c>
      <c r="H5757" s="5">
        <v>40.99</v>
      </c>
      <c r="I5757" s="5">
        <v>-163.96</v>
      </c>
      <c r="J5757" s="5">
        <v>-163.96</v>
      </c>
      <c r="K5757" s="5" t="str" cm="1">
        <f t="array" ref="K5757">_xlfn.LET(_xlpm.d,UPPER(TRIM(CLEAN(SUBSTITUTE(F5757,CHAR(160),"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5758" spans="1:11" x14ac:dyDescent="0.25">
      <c r="A5758" s="11" t="s">
        <v>2939</v>
      </c>
      <c r="G5758" s="6">
        <v>-4</v>
      </c>
      <c r="I5758" s="8">
        <f>I5757</f>
        <v>-163.96</v>
      </c>
      <c r="K5758" s="5" t="str" cm="1">
        <f t="array" ref="K5758">_xlfn.LET(_xlpm.d,UPPER(TRIM(CLEAN(SUBSTITUTE(F5758,CHAR(160),"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59" spans="1:11" x14ac:dyDescent="0.25">
      <c r="A5759" s="10" t="s">
        <v>2940</v>
      </c>
      <c r="K5759" s="5" t="str" cm="1">
        <f t="array" ref="K5759">_xlfn.LET(_xlpm.d,UPPER(TRIM(CLEAN(SUBSTITUTE(F5759,CHAR(160),"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5760" spans="1:11" x14ac:dyDescent="0.25">
      <c r="B5760" s="21">
        <v>45659</v>
      </c>
      <c r="C5760" s="2" t="s">
        <v>1</v>
      </c>
      <c r="D5760" s="2" t="s">
        <v>815</v>
      </c>
      <c r="E5760" s="2" t="s">
        <v>816</v>
      </c>
      <c r="F5760" s="2" t="s">
        <v>2940</v>
      </c>
      <c r="G5760" s="5">
        <v>-7</v>
      </c>
      <c r="H5760" s="5">
        <v>63.99</v>
      </c>
      <c r="I5760" s="5">
        <v>-447.93</v>
      </c>
      <c r="J5760" s="5">
        <v>-447.93</v>
      </c>
      <c r="K5760" s="5" t="str" cm="1">
        <f t="array" ref="K5760">_xlfn.LET(_xlpm.d,UPPER(TRIM(CLEAN(SUBSTITUTE(F5760,CHAR(160),"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61" spans="2:11" x14ac:dyDescent="0.25">
      <c r="B5761" s="21">
        <v>45659</v>
      </c>
      <c r="C5761" s="2" t="s">
        <v>1</v>
      </c>
      <c r="D5761" s="2" t="s">
        <v>2941</v>
      </c>
      <c r="E5761" s="2" t="s">
        <v>844</v>
      </c>
      <c r="F5761" s="2" t="s">
        <v>2940</v>
      </c>
      <c r="G5761" s="5">
        <v>-4</v>
      </c>
      <c r="H5761" s="5">
        <v>63.99</v>
      </c>
      <c r="I5761" s="5">
        <v>-255.96</v>
      </c>
      <c r="J5761" s="5">
        <v>-703.89</v>
      </c>
      <c r="K5761" s="5" t="str" cm="1">
        <f t="array" ref="K5761">_xlfn.LET(_xlpm.d,UPPER(TRIM(CLEAN(SUBSTITUTE(F5761,CHAR(160),"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62" spans="2:11" x14ac:dyDescent="0.25">
      <c r="B5762" s="21">
        <v>45659</v>
      </c>
      <c r="C5762" s="2" t="s">
        <v>1</v>
      </c>
      <c r="D5762" s="2" t="s">
        <v>2942</v>
      </c>
      <c r="E5762" s="2" t="s">
        <v>857</v>
      </c>
      <c r="F5762" s="2" t="s">
        <v>2940</v>
      </c>
      <c r="G5762" s="5">
        <v>-4</v>
      </c>
      <c r="H5762" s="5">
        <v>64.989999999999995</v>
      </c>
      <c r="I5762" s="5">
        <v>-259.95999999999998</v>
      </c>
      <c r="J5762" s="5">
        <v>-963.84999999999991</v>
      </c>
      <c r="K5762" s="5" t="str" cm="1">
        <f t="array" ref="K5762">_xlfn.LET(_xlpm.d,UPPER(TRIM(CLEAN(SUBSTITUTE(F5762,CHAR(160),"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63" spans="2:11" x14ac:dyDescent="0.25">
      <c r="B5763" s="21">
        <v>45660</v>
      </c>
      <c r="C5763" s="2" t="s">
        <v>1</v>
      </c>
      <c r="D5763" s="2" t="s">
        <v>2943</v>
      </c>
      <c r="E5763" s="2" t="s">
        <v>791</v>
      </c>
      <c r="F5763" s="2" t="s">
        <v>2944</v>
      </c>
      <c r="G5763" s="5">
        <v>-4</v>
      </c>
      <c r="H5763" s="5">
        <v>68.989999999999995</v>
      </c>
      <c r="I5763" s="5">
        <v>-275.95999999999998</v>
      </c>
      <c r="J5763" s="5">
        <v>-1239.81</v>
      </c>
      <c r="K5763" s="5" t="str" cm="1">
        <f t="array" ref="K5763">_xlfn.LET(_xlpm.d,UPPER(TRIM(CLEAN(SUBSTITUTE(F5763,CHAR(160),"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64" spans="2:11" x14ac:dyDescent="0.25">
      <c r="B5764" s="21">
        <v>45660</v>
      </c>
      <c r="C5764" s="2" t="s">
        <v>1</v>
      </c>
      <c r="D5764" s="2" t="s">
        <v>1400</v>
      </c>
      <c r="E5764" s="2" t="s">
        <v>53</v>
      </c>
      <c r="F5764" s="2" t="s">
        <v>2944</v>
      </c>
      <c r="G5764" s="5">
        <v>-1</v>
      </c>
      <c r="H5764" s="5">
        <v>68.989999999999995</v>
      </c>
      <c r="I5764" s="5">
        <v>-68.989999999999995</v>
      </c>
      <c r="J5764" s="5">
        <v>-1308.8</v>
      </c>
      <c r="K5764" s="5" t="str" cm="1">
        <f t="array" ref="K5764">_xlfn.LET(_xlpm.d,UPPER(TRIM(CLEAN(SUBSTITUTE(F5764,CHAR(160),"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65" spans="2:11" x14ac:dyDescent="0.25">
      <c r="B5765" s="21">
        <v>45660</v>
      </c>
      <c r="C5765" s="2" t="s">
        <v>1</v>
      </c>
      <c r="D5765" s="2" t="s">
        <v>1405</v>
      </c>
      <c r="E5765" s="2" t="s">
        <v>97</v>
      </c>
      <c r="F5765" s="2" t="s">
        <v>2944</v>
      </c>
      <c r="G5765" s="5">
        <v>-6</v>
      </c>
      <c r="H5765" s="5">
        <v>68.989999999999995</v>
      </c>
      <c r="I5765" s="5">
        <v>-413.94</v>
      </c>
      <c r="J5765" s="5">
        <v>-1722.74</v>
      </c>
      <c r="K5765" s="5" t="str" cm="1">
        <f t="array" ref="K5765">_xlfn.LET(_xlpm.d,UPPER(TRIM(CLEAN(SUBSTITUTE(F5765,CHAR(160),"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66" spans="2:11" x14ac:dyDescent="0.25">
      <c r="B5766" s="21">
        <v>45663</v>
      </c>
      <c r="C5766" s="2" t="s">
        <v>1</v>
      </c>
      <c r="D5766" s="2" t="s">
        <v>1408</v>
      </c>
      <c r="E5766" s="2" t="s">
        <v>68</v>
      </c>
      <c r="F5766" s="2" t="s">
        <v>2944</v>
      </c>
      <c r="G5766" s="5">
        <v>-2</v>
      </c>
      <c r="H5766" s="5">
        <v>68.989999999999995</v>
      </c>
      <c r="I5766" s="5">
        <v>-137.97999999999999</v>
      </c>
      <c r="J5766" s="5">
        <v>-1860.72</v>
      </c>
      <c r="K5766" s="5" t="str" cm="1">
        <f t="array" ref="K5766">_xlfn.LET(_xlpm.d,UPPER(TRIM(CLEAN(SUBSTITUTE(F5766,CHAR(160),"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67" spans="2:11" x14ac:dyDescent="0.25">
      <c r="B5767" s="21">
        <v>45664</v>
      </c>
      <c r="C5767" s="2" t="s">
        <v>1</v>
      </c>
      <c r="D5767" s="2" t="s">
        <v>1411</v>
      </c>
      <c r="E5767" s="2" t="s">
        <v>72</v>
      </c>
      <c r="F5767" s="2" t="s">
        <v>2944</v>
      </c>
      <c r="G5767" s="5">
        <v>-1</v>
      </c>
      <c r="H5767" s="5">
        <v>68.989999999999995</v>
      </c>
      <c r="I5767" s="5">
        <v>-68.989999999999995</v>
      </c>
      <c r="J5767" s="5">
        <v>-1929.71</v>
      </c>
      <c r="K5767" s="5" t="str" cm="1">
        <f t="array" ref="K5767">_xlfn.LET(_xlpm.d,UPPER(TRIM(CLEAN(SUBSTITUTE(F5767,CHAR(160),"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68" spans="2:11" x14ac:dyDescent="0.25">
      <c r="B5768" s="21">
        <v>45664</v>
      </c>
      <c r="C5768" s="2" t="s">
        <v>1</v>
      </c>
      <c r="D5768" s="2" t="s">
        <v>608</v>
      </c>
      <c r="E5768" s="2" t="s">
        <v>92</v>
      </c>
      <c r="F5768" s="2" t="s">
        <v>2944</v>
      </c>
      <c r="G5768" s="5">
        <v>-1</v>
      </c>
      <c r="H5768" s="5">
        <v>68.989999999999995</v>
      </c>
      <c r="I5768" s="5">
        <v>-68.989999999999995</v>
      </c>
      <c r="J5768" s="5">
        <v>-1998.7</v>
      </c>
      <c r="K5768" s="5" t="str" cm="1">
        <f t="array" ref="K5768">_xlfn.LET(_xlpm.d,UPPER(TRIM(CLEAN(SUBSTITUTE(F5768,CHAR(160),"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69" spans="2:11" x14ac:dyDescent="0.25">
      <c r="B5769" s="21">
        <v>45664</v>
      </c>
      <c r="C5769" s="2" t="s">
        <v>1</v>
      </c>
      <c r="D5769" s="2" t="s">
        <v>1414</v>
      </c>
      <c r="E5769" s="2" t="s">
        <v>1130</v>
      </c>
      <c r="F5769" s="2" t="s">
        <v>2944</v>
      </c>
      <c r="G5769" s="5">
        <v>-7</v>
      </c>
      <c r="H5769" s="5">
        <v>68.989999999999995</v>
      </c>
      <c r="I5769" s="5">
        <v>-482.93</v>
      </c>
      <c r="J5769" s="5">
        <v>-2481.63</v>
      </c>
      <c r="K5769" s="5" t="str" cm="1">
        <f t="array" ref="K5769">_xlfn.LET(_xlpm.d,UPPER(TRIM(CLEAN(SUBSTITUTE(F5769,CHAR(160),"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70" spans="2:11" x14ac:dyDescent="0.25">
      <c r="B5770" s="21">
        <v>45665</v>
      </c>
      <c r="C5770" s="2" t="s">
        <v>1</v>
      </c>
      <c r="D5770" s="2" t="s">
        <v>827</v>
      </c>
      <c r="E5770" s="2" t="s">
        <v>40</v>
      </c>
      <c r="F5770" s="2" t="s">
        <v>2944</v>
      </c>
      <c r="G5770" s="5">
        <v>-1</v>
      </c>
      <c r="H5770" s="5">
        <v>68.989999999999995</v>
      </c>
      <c r="I5770" s="5">
        <v>-68.989999999999995</v>
      </c>
      <c r="J5770" s="5">
        <v>-2550.62</v>
      </c>
      <c r="K5770" s="5" t="str" cm="1">
        <f t="array" ref="K5770">_xlfn.LET(_xlpm.d,UPPER(TRIM(CLEAN(SUBSTITUTE(F5770,CHAR(160),"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71" spans="2:11" x14ac:dyDescent="0.25">
      <c r="B5771" s="21">
        <v>45665</v>
      </c>
      <c r="C5771" s="2" t="s">
        <v>1</v>
      </c>
      <c r="D5771" s="2" t="s">
        <v>1419</v>
      </c>
      <c r="E5771" s="2" t="s">
        <v>926</v>
      </c>
      <c r="F5771" s="2" t="s">
        <v>2940</v>
      </c>
      <c r="G5771" s="5">
        <v>-1</v>
      </c>
      <c r="H5771" s="5">
        <v>63.99</v>
      </c>
      <c r="I5771" s="5">
        <v>-63.99</v>
      </c>
      <c r="J5771" s="5">
        <v>-2614.6099999999997</v>
      </c>
      <c r="K5771" s="5" t="str" cm="1">
        <f t="array" ref="K5771">_xlfn.LET(_xlpm.d,UPPER(TRIM(CLEAN(SUBSTITUTE(F5771,CHAR(160),"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72" spans="2:11" x14ac:dyDescent="0.25">
      <c r="B5772" s="21">
        <v>45665</v>
      </c>
      <c r="C5772" s="2" t="s">
        <v>1</v>
      </c>
      <c r="D5772" s="2" t="s">
        <v>2551</v>
      </c>
      <c r="E5772" s="2" t="s">
        <v>321</v>
      </c>
      <c r="F5772" s="2" t="s">
        <v>2945</v>
      </c>
      <c r="G5772" s="5">
        <v>-2</v>
      </c>
      <c r="H5772" s="5">
        <v>64.989999999999995</v>
      </c>
      <c r="I5772" s="5">
        <v>-129.97999999999999</v>
      </c>
      <c r="J5772" s="5">
        <v>-2744.5899999999997</v>
      </c>
      <c r="K5772" s="5" t="str" cm="1">
        <f t="array" ref="K5772">_xlfn.LET(_xlpm.d,UPPER(TRIM(CLEAN(SUBSTITUTE(F5772,CHAR(160),"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73" spans="2:11" x14ac:dyDescent="0.25">
      <c r="B5773" s="21">
        <v>45666</v>
      </c>
      <c r="C5773" s="2" t="s">
        <v>1</v>
      </c>
      <c r="D5773" s="2" t="s">
        <v>556</v>
      </c>
      <c r="E5773" s="2" t="s">
        <v>141</v>
      </c>
      <c r="F5773" s="2" t="s">
        <v>2944</v>
      </c>
      <c r="G5773" s="5">
        <v>-2</v>
      </c>
      <c r="H5773" s="5">
        <v>68.989999999999995</v>
      </c>
      <c r="I5773" s="5">
        <v>-137.97999999999999</v>
      </c>
      <c r="J5773" s="5">
        <v>-2882.5699999999997</v>
      </c>
      <c r="K5773" s="5" t="str" cm="1">
        <f t="array" ref="K5773">_xlfn.LET(_xlpm.d,UPPER(TRIM(CLEAN(SUBSTITUTE(F5773,CHAR(160),"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74" spans="2:11" x14ac:dyDescent="0.25">
      <c r="B5774" s="21">
        <v>45666</v>
      </c>
      <c r="C5774" s="2" t="s">
        <v>1</v>
      </c>
      <c r="D5774" s="2" t="s">
        <v>2946</v>
      </c>
      <c r="E5774" s="2" t="s">
        <v>238</v>
      </c>
      <c r="F5774" s="2" t="s">
        <v>2940</v>
      </c>
      <c r="G5774" s="5">
        <v>-7</v>
      </c>
      <c r="H5774" s="5">
        <v>63.99</v>
      </c>
      <c r="I5774" s="5">
        <v>-447.93</v>
      </c>
      <c r="J5774" s="5">
        <v>-3330.4999999999995</v>
      </c>
      <c r="K5774" s="5" t="str" cm="1">
        <f t="array" ref="K5774">_xlfn.LET(_xlpm.d,UPPER(TRIM(CLEAN(SUBSTITUTE(F5774,CHAR(160),"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75" spans="2:11" x14ac:dyDescent="0.25">
      <c r="B5775" s="21">
        <v>45667</v>
      </c>
      <c r="C5775" s="2" t="s">
        <v>1</v>
      </c>
      <c r="D5775" s="2" t="s">
        <v>1426</v>
      </c>
      <c r="E5775" s="2" t="s">
        <v>311</v>
      </c>
      <c r="F5775" s="2" t="s">
        <v>2940</v>
      </c>
      <c r="G5775" s="5">
        <v>-4</v>
      </c>
      <c r="H5775" s="5">
        <v>64.989999999999995</v>
      </c>
      <c r="I5775" s="5">
        <v>-259.95999999999998</v>
      </c>
      <c r="J5775" s="5">
        <v>-3590.4599999999996</v>
      </c>
      <c r="K5775" s="5" t="str" cm="1">
        <f t="array" ref="K5775">_xlfn.LET(_xlpm.d,UPPER(TRIM(CLEAN(SUBSTITUTE(F5775,CHAR(160),"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76" spans="2:11" x14ac:dyDescent="0.25">
      <c r="B5776" s="21">
        <v>45667</v>
      </c>
      <c r="C5776" s="2" t="s">
        <v>1</v>
      </c>
      <c r="D5776" s="2" t="s">
        <v>1429</v>
      </c>
      <c r="E5776" s="2" t="s">
        <v>76</v>
      </c>
      <c r="F5776" s="2" t="s">
        <v>2944</v>
      </c>
      <c r="G5776" s="5">
        <v>-1</v>
      </c>
      <c r="H5776" s="5">
        <v>68.989999999999995</v>
      </c>
      <c r="I5776" s="5">
        <v>-68.989999999999995</v>
      </c>
      <c r="J5776" s="5">
        <v>-3659.4499999999994</v>
      </c>
      <c r="K5776" s="5" t="str" cm="1">
        <f t="array" ref="K5776">_xlfn.LET(_xlpm.d,UPPER(TRIM(CLEAN(SUBSTITUTE(F5776,CHAR(160),"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77" spans="2:11" x14ac:dyDescent="0.25">
      <c r="B5777" s="21">
        <v>45667</v>
      </c>
      <c r="C5777" s="2" t="s">
        <v>1</v>
      </c>
      <c r="D5777" s="2" t="s">
        <v>828</v>
      </c>
      <c r="E5777" s="2" t="s">
        <v>829</v>
      </c>
      <c r="F5777" s="2" t="s">
        <v>2944</v>
      </c>
      <c r="G5777" s="5">
        <v>-2</v>
      </c>
      <c r="H5777" s="5">
        <v>68.989999999999995</v>
      </c>
      <c r="I5777" s="5">
        <v>-137.97999999999999</v>
      </c>
      <c r="J5777" s="5">
        <v>-3797.4299999999994</v>
      </c>
      <c r="K5777" s="5" t="str" cm="1">
        <f t="array" ref="K5777">_xlfn.LET(_xlpm.d,UPPER(TRIM(CLEAN(SUBSTITUTE(F5777,CHAR(160),"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78" spans="2:11" x14ac:dyDescent="0.25">
      <c r="B5778" s="21">
        <v>45667</v>
      </c>
      <c r="C5778" s="2" t="s">
        <v>1</v>
      </c>
      <c r="D5778" s="2" t="s">
        <v>831</v>
      </c>
      <c r="E5778" s="2" t="s">
        <v>143</v>
      </c>
      <c r="F5778" s="2" t="s">
        <v>2940</v>
      </c>
      <c r="G5778" s="5">
        <v>-3</v>
      </c>
      <c r="H5778" s="5">
        <v>64.95</v>
      </c>
      <c r="I5778" s="5">
        <v>-194.85</v>
      </c>
      <c r="J5778" s="5">
        <v>-3992.2799999999993</v>
      </c>
      <c r="K5778" s="5" t="str" cm="1">
        <f t="array" ref="K5778">_xlfn.LET(_xlpm.d,UPPER(TRIM(CLEAN(SUBSTITUTE(F5778,CHAR(160),"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79" spans="2:11" x14ac:dyDescent="0.25">
      <c r="B5779" s="21">
        <v>45667</v>
      </c>
      <c r="C5779" s="2" t="s">
        <v>1</v>
      </c>
      <c r="D5779" s="2" t="s">
        <v>1431</v>
      </c>
      <c r="E5779" s="2" t="s">
        <v>82</v>
      </c>
      <c r="F5779" s="2" t="s">
        <v>2944</v>
      </c>
      <c r="G5779" s="5">
        <v>-3</v>
      </c>
      <c r="H5779" s="5">
        <v>68.989999999999995</v>
      </c>
      <c r="I5779" s="5">
        <v>-206.97</v>
      </c>
      <c r="J5779" s="5">
        <v>-4199.2499999999991</v>
      </c>
      <c r="K5779" s="5" t="str" cm="1">
        <f t="array" ref="K5779">_xlfn.LET(_xlpm.d,UPPER(TRIM(CLEAN(SUBSTITUTE(F5779,CHAR(160),"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80" spans="2:11" x14ac:dyDescent="0.25">
      <c r="B5780" s="21">
        <v>45667</v>
      </c>
      <c r="C5780" s="2" t="s">
        <v>1</v>
      </c>
      <c r="D5780" s="2" t="s">
        <v>2554</v>
      </c>
      <c r="E5780" s="2" t="s">
        <v>97</v>
      </c>
      <c r="F5780" s="2" t="s">
        <v>2944</v>
      </c>
      <c r="G5780" s="5">
        <v>-14</v>
      </c>
      <c r="H5780" s="5">
        <v>38.49</v>
      </c>
      <c r="I5780" s="5">
        <v>-538.86</v>
      </c>
      <c r="J5780" s="5">
        <v>-4738.1099999999988</v>
      </c>
      <c r="K5780" s="5" t="str" cm="1">
        <f t="array" ref="K5780">_xlfn.LET(_xlpm.d,UPPER(TRIM(CLEAN(SUBSTITUTE(F5780,CHAR(160),"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81" spans="2:11" x14ac:dyDescent="0.25">
      <c r="B5781" s="21">
        <v>45670</v>
      </c>
      <c r="C5781" s="2" t="s">
        <v>1</v>
      </c>
      <c r="D5781" s="2" t="s">
        <v>693</v>
      </c>
      <c r="E5781" s="2" t="s">
        <v>49</v>
      </c>
      <c r="F5781" s="2" t="s">
        <v>2944</v>
      </c>
      <c r="G5781" s="5">
        <v>-2</v>
      </c>
      <c r="H5781" s="5">
        <v>68.989999999999995</v>
      </c>
      <c r="I5781" s="5">
        <v>-137.97999999999999</v>
      </c>
      <c r="J5781" s="5">
        <v>-4876.0899999999983</v>
      </c>
      <c r="K5781" s="5" t="str" cm="1">
        <f t="array" ref="K5781">_xlfn.LET(_xlpm.d,UPPER(TRIM(CLEAN(SUBSTITUTE(F5781,CHAR(160),"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82" spans="2:11" x14ac:dyDescent="0.25">
      <c r="B5782" s="21">
        <v>45670</v>
      </c>
      <c r="C5782" s="2" t="s">
        <v>1</v>
      </c>
      <c r="D5782" s="2" t="s">
        <v>1432</v>
      </c>
      <c r="E5782" s="2" t="s">
        <v>791</v>
      </c>
      <c r="F5782" s="2" t="s">
        <v>2944</v>
      </c>
      <c r="G5782" s="5">
        <v>-1</v>
      </c>
      <c r="H5782" s="5">
        <v>68.989999999999995</v>
      </c>
      <c r="I5782" s="5">
        <v>-68.989999999999995</v>
      </c>
      <c r="J5782" s="5">
        <v>-4945.0799999999981</v>
      </c>
      <c r="K5782" s="5" t="str" cm="1">
        <f t="array" ref="K5782">_xlfn.LET(_xlpm.d,UPPER(TRIM(CLEAN(SUBSTITUTE(F5782,CHAR(160),"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83" spans="2:11" x14ac:dyDescent="0.25">
      <c r="B5783" s="21">
        <v>45671</v>
      </c>
      <c r="C5783" s="2" t="s">
        <v>1</v>
      </c>
      <c r="D5783" s="2" t="s">
        <v>834</v>
      </c>
      <c r="E5783" s="2" t="s">
        <v>148</v>
      </c>
      <c r="F5783" s="2" t="s">
        <v>2944</v>
      </c>
      <c r="G5783" s="5">
        <v>-1</v>
      </c>
      <c r="H5783" s="5">
        <v>68.989999999999995</v>
      </c>
      <c r="I5783" s="5">
        <v>-68.989999999999995</v>
      </c>
      <c r="J5783" s="5">
        <v>-5014.0699999999979</v>
      </c>
      <c r="K5783" s="5" t="str" cm="1">
        <f t="array" ref="K5783">_xlfn.LET(_xlpm.d,UPPER(TRIM(CLEAN(SUBSTITUTE(F5783,CHAR(160),"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84" spans="2:11" x14ac:dyDescent="0.25">
      <c r="B5784" s="21">
        <v>45671</v>
      </c>
      <c r="C5784" s="2" t="s">
        <v>1</v>
      </c>
      <c r="D5784" s="2" t="s">
        <v>835</v>
      </c>
      <c r="E5784" s="2" t="s">
        <v>72</v>
      </c>
      <c r="F5784" s="2" t="s">
        <v>2944</v>
      </c>
      <c r="G5784" s="5">
        <v>-2</v>
      </c>
      <c r="H5784" s="5">
        <v>68.989999999999995</v>
      </c>
      <c r="I5784" s="5">
        <v>-137.97999999999999</v>
      </c>
      <c r="J5784" s="5">
        <v>-5152.0499999999975</v>
      </c>
      <c r="K5784" s="5" t="str" cm="1">
        <f t="array" ref="K5784">_xlfn.LET(_xlpm.d,UPPER(TRIM(CLEAN(SUBSTITUTE(F5784,CHAR(160),"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85" spans="2:11" x14ac:dyDescent="0.25">
      <c r="B5785" s="21">
        <v>45671</v>
      </c>
      <c r="C5785" s="2" t="s">
        <v>1</v>
      </c>
      <c r="D5785" s="2" t="s">
        <v>1434</v>
      </c>
      <c r="E5785" s="2" t="s">
        <v>29</v>
      </c>
      <c r="F5785" s="2" t="s">
        <v>2944</v>
      </c>
      <c r="G5785" s="5">
        <v>-4</v>
      </c>
      <c r="H5785" s="5">
        <v>68.989999999999995</v>
      </c>
      <c r="I5785" s="5">
        <v>-275.95999999999998</v>
      </c>
      <c r="J5785" s="5">
        <v>-5428.0099999999975</v>
      </c>
      <c r="K5785" s="5" t="str" cm="1">
        <f t="array" ref="K5785">_xlfn.LET(_xlpm.d,UPPER(TRIM(CLEAN(SUBSTITUTE(F5785,CHAR(160),"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86" spans="2:11" x14ac:dyDescent="0.25">
      <c r="B5786" s="21">
        <v>45671</v>
      </c>
      <c r="C5786" s="2" t="s">
        <v>1</v>
      </c>
      <c r="D5786" s="2" t="s">
        <v>2947</v>
      </c>
      <c r="E5786" s="2" t="s">
        <v>1619</v>
      </c>
      <c r="F5786" s="2" t="s">
        <v>2940</v>
      </c>
      <c r="G5786" s="5">
        <v>-84</v>
      </c>
      <c r="H5786" s="5">
        <v>63.99</v>
      </c>
      <c r="I5786" s="5">
        <v>-5375.16</v>
      </c>
      <c r="J5786" s="5">
        <v>-10803.169999999998</v>
      </c>
      <c r="K5786" s="5" t="str" cm="1">
        <f t="array" ref="K5786">_xlfn.LET(_xlpm.d,UPPER(TRIM(CLEAN(SUBSTITUTE(F5786,CHAR(160),"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87" spans="2:11" x14ac:dyDescent="0.25">
      <c r="B5787" s="21">
        <v>45671</v>
      </c>
      <c r="C5787" s="2" t="s">
        <v>1</v>
      </c>
      <c r="D5787" s="2" t="s">
        <v>2948</v>
      </c>
      <c r="E5787" s="2" t="s">
        <v>1619</v>
      </c>
      <c r="F5787" s="2" t="s">
        <v>2940</v>
      </c>
      <c r="G5787" s="5">
        <v>-1</v>
      </c>
      <c r="H5787" s="5">
        <v>63.99</v>
      </c>
      <c r="I5787" s="5">
        <v>-63.99</v>
      </c>
      <c r="J5787" s="5">
        <v>-10867.159999999998</v>
      </c>
      <c r="K5787" s="5" t="str" cm="1">
        <f t="array" ref="K5787">_xlfn.LET(_xlpm.d,UPPER(TRIM(CLEAN(SUBSTITUTE(F5787,CHAR(160),"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88" spans="2:11" x14ac:dyDescent="0.25">
      <c r="B5788" s="21">
        <v>45671</v>
      </c>
      <c r="C5788" s="2" t="s">
        <v>1</v>
      </c>
      <c r="D5788" s="2" t="s">
        <v>1436</v>
      </c>
      <c r="E5788" s="2" t="s">
        <v>153</v>
      </c>
      <c r="F5788" s="2" t="s">
        <v>2944</v>
      </c>
      <c r="G5788" s="5">
        <v>-1</v>
      </c>
      <c r="H5788" s="5">
        <v>68.989999999999995</v>
      </c>
      <c r="I5788" s="5">
        <v>-68.989999999999995</v>
      </c>
      <c r="J5788" s="5">
        <v>-10936.149999999998</v>
      </c>
      <c r="K5788" s="5" t="str" cm="1">
        <f t="array" ref="K5788">_xlfn.LET(_xlpm.d,UPPER(TRIM(CLEAN(SUBSTITUTE(F5788,CHAR(160),"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89" spans="2:11" x14ac:dyDescent="0.25">
      <c r="B5789" s="21">
        <v>45671</v>
      </c>
      <c r="C5789" s="2" t="s">
        <v>1</v>
      </c>
      <c r="D5789" s="2" t="s">
        <v>610</v>
      </c>
      <c r="E5789" s="2" t="s">
        <v>433</v>
      </c>
      <c r="F5789" s="2" t="s">
        <v>2944</v>
      </c>
      <c r="G5789" s="5">
        <v>-3</v>
      </c>
      <c r="H5789" s="5">
        <v>68.989999999999995</v>
      </c>
      <c r="I5789" s="5">
        <v>-206.97</v>
      </c>
      <c r="J5789" s="5">
        <v>-11143.119999999997</v>
      </c>
      <c r="K5789" s="5" t="str" cm="1">
        <f t="array" ref="K5789">_xlfn.LET(_xlpm.d,UPPER(TRIM(CLEAN(SUBSTITUTE(F5789,CHAR(160),"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90" spans="2:11" x14ac:dyDescent="0.25">
      <c r="B5790" s="21">
        <v>45671</v>
      </c>
      <c r="C5790" s="2" t="s">
        <v>1</v>
      </c>
      <c r="D5790" s="2" t="s">
        <v>756</v>
      </c>
      <c r="E5790" s="2" t="s">
        <v>35</v>
      </c>
      <c r="F5790" s="2" t="s">
        <v>2944</v>
      </c>
      <c r="G5790" s="5">
        <v>-1</v>
      </c>
      <c r="H5790" s="5">
        <v>68.989999999999995</v>
      </c>
      <c r="I5790" s="5">
        <v>-68.989999999999995</v>
      </c>
      <c r="J5790" s="5">
        <v>-11212.109999999997</v>
      </c>
      <c r="K5790" s="5" t="str" cm="1">
        <f t="array" ref="K5790">_xlfn.LET(_xlpm.d,UPPER(TRIM(CLEAN(SUBSTITUTE(F5790,CHAR(160),"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91" spans="2:11" x14ac:dyDescent="0.25">
      <c r="B5791" s="21">
        <v>45671</v>
      </c>
      <c r="C5791" s="2" t="s">
        <v>1</v>
      </c>
      <c r="D5791" s="2" t="s">
        <v>839</v>
      </c>
      <c r="E5791" s="2" t="s">
        <v>289</v>
      </c>
      <c r="F5791" s="2" t="s">
        <v>2940</v>
      </c>
      <c r="G5791" s="5">
        <v>-2</v>
      </c>
      <c r="H5791" s="5">
        <v>64.989999999999995</v>
      </c>
      <c r="I5791" s="5">
        <v>-129.97999999999999</v>
      </c>
      <c r="J5791" s="5">
        <v>-11342.089999999997</v>
      </c>
      <c r="K5791" s="5" t="str" cm="1">
        <f t="array" ref="K5791">_xlfn.LET(_xlpm.d,UPPER(TRIM(CLEAN(SUBSTITUTE(F5791,CHAR(160),"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92" spans="2:11" x14ac:dyDescent="0.25">
      <c r="B5792" s="21">
        <v>45671</v>
      </c>
      <c r="C5792" s="2" t="s">
        <v>1</v>
      </c>
      <c r="D5792" s="2" t="s">
        <v>2949</v>
      </c>
      <c r="E5792" s="2" t="s">
        <v>321</v>
      </c>
      <c r="F5792" s="2" t="s">
        <v>2950</v>
      </c>
      <c r="G5792" s="5">
        <v>-7</v>
      </c>
      <c r="H5792" s="5">
        <v>64.989999999999995</v>
      </c>
      <c r="I5792" s="5">
        <v>-454.93</v>
      </c>
      <c r="J5792" s="5">
        <v>-11797.019999999997</v>
      </c>
      <c r="K5792" s="5" t="str" cm="1">
        <f t="array" ref="K5792">_xlfn.LET(_xlpm.d,UPPER(TRIM(CLEAN(SUBSTITUTE(F5792,CHAR(160),"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93" spans="2:11" x14ac:dyDescent="0.25">
      <c r="B5793" s="21">
        <v>45672</v>
      </c>
      <c r="C5793" s="2" t="s">
        <v>1</v>
      </c>
      <c r="D5793" s="2" t="s">
        <v>1439</v>
      </c>
      <c r="E5793" s="2" t="s">
        <v>97</v>
      </c>
      <c r="F5793" s="2" t="s">
        <v>2944</v>
      </c>
      <c r="G5793" s="5">
        <v>-4</v>
      </c>
      <c r="H5793" s="5">
        <v>68.989999999999995</v>
      </c>
      <c r="I5793" s="5">
        <v>-275.95999999999998</v>
      </c>
      <c r="J5793" s="5">
        <v>-12072.979999999996</v>
      </c>
      <c r="K5793" s="5" t="str" cm="1">
        <f t="array" ref="K5793">_xlfn.LET(_xlpm.d,UPPER(TRIM(CLEAN(SUBSTITUTE(F5793,CHAR(160),"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94" spans="2:11" x14ac:dyDescent="0.25">
      <c r="B5794" s="21">
        <v>45672</v>
      </c>
      <c r="C5794" s="2" t="s">
        <v>1</v>
      </c>
      <c r="D5794" s="2" t="s">
        <v>1440</v>
      </c>
      <c r="E5794" s="2" t="s">
        <v>816</v>
      </c>
      <c r="F5794" s="2" t="s">
        <v>2940</v>
      </c>
      <c r="G5794" s="5">
        <v>-1</v>
      </c>
      <c r="H5794" s="5">
        <v>63.99</v>
      </c>
      <c r="I5794" s="5">
        <v>-63.99</v>
      </c>
      <c r="J5794" s="5">
        <v>-12136.969999999996</v>
      </c>
      <c r="K5794" s="5" t="str" cm="1">
        <f t="array" ref="K5794">_xlfn.LET(_xlpm.d,UPPER(TRIM(CLEAN(SUBSTITUTE(F5794,CHAR(160),"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95" spans="2:11" x14ac:dyDescent="0.25">
      <c r="B5795" s="21">
        <v>45674</v>
      </c>
      <c r="C5795" s="2" t="s">
        <v>1</v>
      </c>
      <c r="D5795" s="2" t="s">
        <v>1445</v>
      </c>
      <c r="E5795" s="2" t="s">
        <v>1130</v>
      </c>
      <c r="F5795" s="2" t="s">
        <v>2944</v>
      </c>
      <c r="G5795" s="5">
        <v>-2</v>
      </c>
      <c r="H5795" s="5">
        <v>68.989999999999995</v>
      </c>
      <c r="I5795" s="5">
        <v>-137.97999999999999</v>
      </c>
      <c r="J5795" s="5">
        <v>-12274.949999999995</v>
      </c>
      <c r="K5795" s="5" t="str" cm="1">
        <f t="array" ref="K5795">_xlfn.LET(_xlpm.d,UPPER(TRIM(CLEAN(SUBSTITUTE(F5795,CHAR(160),"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96" spans="2:11" x14ac:dyDescent="0.25">
      <c r="B5796" s="21">
        <v>45674</v>
      </c>
      <c r="C5796" s="2" t="s">
        <v>1</v>
      </c>
      <c r="D5796" s="2" t="s">
        <v>1446</v>
      </c>
      <c r="E5796" s="2" t="s">
        <v>202</v>
      </c>
      <c r="F5796" s="2" t="s">
        <v>2944</v>
      </c>
      <c r="G5796" s="5">
        <v>-3</v>
      </c>
      <c r="H5796" s="5">
        <v>68.989999999999995</v>
      </c>
      <c r="I5796" s="5">
        <v>-206.97</v>
      </c>
      <c r="J5796" s="5">
        <v>-12481.919999999995</v>
      </c>
      <c r="K5796" s="5" t="str" cm="1">
        <f t="array" ref="K5796">_xlfn.LET(_xlpm.d,UPPER(TRIM(CLEAN(SUBSTITUTE(F5796,CHAR(160),"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97" spans="2:11" x14ac:dyDescent="0.25">
      <c r="B5797" s="21">
        <v>45674</v>
      </c>
      <c r="C5797" s="2" t="s">
        <v>1</v>
      </c>
      <c r="D5797" s="2" t="s">
        <v>2951</v>
      </c>
      <c r="E5797" s="2" t="s">
        <v>1478</v>
      </c>
      <c r="F5797" s="2" t="s">
        <v>2940</v>
      </c>
      <c r="G5797" s="5">
        <v>-4</v>
      </c>
      <c r="H5797" s="5">
        <v>64.989999999999995</v>
      </c>
      <c r="I5797" s="5">
        <v>-259.95999999999998</v>
      </c>
      <c r="J5797" s="5">
        <v>-12741.879999999994</v>
      </c>
      <c r="K5797" s="5" t="str" cm="1">
        <f t="array" ref="K5797">_xlfn.LET(_xlpm.d,UPPER(TRIM(CLEAN(SUBSTITUTE(F5797,CHAR(160),"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98" spans="2:11" x14ac:dyDescent="0.25">
      <c r="B5798" s="21">
        <v>45674</v>
      </c>
      <c r="C5798" s="2" t="s">
        <v>1</v>
      </c>
      <c r="D5798" s="2" t="s">
        <v>339</v>
      </c>
      <c r="E5798" s="2" t="s">
        <v>82</v>
      </c>
      <c r="F5798" s="2" t="s">
        <v>2944</v>
      </c>
      <c r="G5798" s="5">
        <v>-1</v>
      </c>
      <c r="H5798" s="5">
        <v>68.989999999999995</v>
      </c>
      <c r="I5798" s="5">
        <v>-68.989999999999995</v>
      </c>
      <c r="J5798" s="5">
        <v>-12810.869999999994</v>
      </c>
      <c r="K5798" s="5" t="str" cm="1">
        <f t="array" ref="K5798">_xlfn.LET(_xlpm.d,UPPER(TRIM(CLEAN(SUBSTITUTE(F5798,CHAR(160),"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799" spans="2:11" x14ac:dyDescent="0.25">
      <c r="B5799" s="21">
        <v>45674</v>
      </c>
      <c r="C5799" s="2" t="s">
        <v>1</v>
      </c>
      <c r="D5799" s="2" t="s">
        <v>1448</v>
      </c>
      <c r="E5799" s="2" t="s">
        <v>76</v>
      </c>
      <c r="F5799" s="2" t="s">
        <v>2944</v>
      </c>
      <c r="G5799" s="5">
        <v>-3</v>
      </c>
      <c r="H5799" s="5">
        <v>68.989999999999995</v>
      </c>
      <c r="I5799" s="5">
        <v>-206.97</v>
      </c>
      <c r="J5799" s="5">
        <v>-13017.839999999993</v>
      </c>
      <c r="K5799" s="5" t="str" cm="1">
        <f t="array" ref="K5799">_xlfn.LET(_xlpm.d,UPPER(TRIM(CLEAN(SUBSTITUTE(F5799,CHAR(160),"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00" spans="2:11" x14ac:dyDescent="0.25">
      <c r="B5800" s="21">
        <v>45674</v>
      </c>
      <c r="C5800" s="2" t="s">
        <v>1</v>
      </c>
      <c r="D5800" s="2" t="s">
        <v>846</v>
      </c>
      <c r="E5800" s="2" t="s">
        <v>143</v>
      </c>
      <c r="F5800" s="2" t="s">
        <v>2940</v>
      </c>
      <c r="G5800" s="5">
        <v>-3</v>
      </c>
      <c r="H5800" s="5">
        <v>64.95</v>
      </c>
      <c r="I5800" s="5">
        <v>-194.85</v>
      </c>
      <c r="J5800" s="5">
        <v>-13212.689999999993</v>
      </c>
      <c r="K5800" s="5" t="str" cm="1">
        <f t="array" ref="K5800">_xlfn.LET(_xlpm.d,UPPER(TRIM(CLEAN(SUBSTITUTE(F5800,CHAR(160),"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01" spans="2:11" x14ac:dyDescent="0.25">
      <c r="B5801" s="21">
        <v>45677</v>
      </c>
      <c r="C5801" s="2" t="s">
        <v>1</v>
      </c>
      <c r="D5801" s="2" t="s">
        <v>1452</v>
      </c>
      <c r="E5801" s="2" t="s">
        <v>791</v>
      </c>
      <c r="F5801" s="2" t="s">
        <v>2944</v>
      </c>
      <c r="G5801" s="5">
        <v>-2</v>
      </c>
      <c r="H5801" s="5">
        <v>68.989999999999995</v>
      </c>
      <c r="I5801" s="5">
        <v>-137.97999999999999</v>
      </c>
      <c r="J5801" s="5">
        <v>-13350.669999999993</v>
      </c>
      <c r="K5801" s="5" t="str" cm="1">
        <f t="array" ref="K5801">_xlfn.LET(_xlpm.d,UPPER(TRIM(CLEAN(SUBSTITUTE(F5801,CHAR(160),"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02" spans="2:11" x14ac:dyDescent="0.25">
      <c r="B5802" s="21">
        <v>45677</v>
      </c>
      <c r="C5802" s="2" t="s">
        <v>1</v>
      </c>
      <c r="D5802" s="2" t="s">
        <v>1453</v>
      </c>
      <c r="E5802" s="2" t="s">
        <v>99</v>
      </c>
      <c r="F5802" s="2" t="s">
        <v>2944</v>
      </c>
      <c r="G5802" s="5">
        <v>-1</v>
      </c>
      <c r="H5802" s="5">
        <v>68.989999999999995</v>
      </c>
      <c r="I5802" s="5">
        <v>-68.989999999999995</v>
      </c>
      <c r="J5802" s="5">
        <v>-13419.659999999993</v>
      </c>
      <c r="K5802" s="5" t="str" cm="1">
        <f t="array" ref="K5802">_xlfn.LET(_xlpm.d,UPPER(TRIM(CLEAN(SUBSTITUTE(F5802,CHAR(160),"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03" spans="2:11" x14ac:dyDescent="0.25">
      <c r="B5803" s="21">
        <v>45677</v>
      </c>
      <c r="C5803" s="2" t="s">
        <v>1</v>
      </c>
      <c r="D5803" s="2" t="s">
        <v>2952</v>
      </c>
      <c r="E5803" s="2" t="s">
        <v>324</v>
      </c>
      <c r="F5803" s="2" t="s">
        <v>2940</v>
      </c>
      <c r="G5803" s="5">
        <v>-1</v>
      </c>
      <c r="H5803" s="5">
        <v>64.989999999999995</v>
      </c>
      <c r="I5803" s="5">
        <v>-64.989999999999995</v>
      </c>
      <c r="J5803" s="5">
        <v>-13484.649999999992</v>
      </c>
      <c r="K5803" s="5" t="str" cm="1">
        <f t="array" ref="K5803">_xlfn.LET(_xlpm.d,UPPER(TRIM(CLEAN(SUBSTITUTE(F5803,CHAR(160),"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04" spans="2:11" x14ac:dyDescent="0.25">
      <c r="B5804" s="21">
        <v>45678</v>
      </c>
      <c r="C5804" s="2" t="s">
        <v>1</v>
      </c>
      <c r="D5804" s="2" t="s">
        <v>2953</v>
      </c>
      <c r="E5804" s="2" t="s">
        <v>403</v>
      </c>
      <c r="F5804" s="2" t="s">
        <v>2954</v>
      </c>
      <c r="G5804" s="5">
        <v>-2</v>
      </c>
      <c r="H5804" s="5">
        <v>68.989999999999995</v>
      </c>
      <c r="I5804" s="5">
        <v>-137.97999999999999</v>
      </c>
      <c r="J5804" s="5">
        <v>-13622.629999999992</v>
      </c>
      <c r="K5804" s="5" t="str" cm="1">
        <f t="array" ref="K5804">_xlfn.LET(_xlpm.d,UPPER(TRIM(CLEAN(SUBSTITUTE(F5804,CHAR(160),"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05" spans="2:11" x14ac:dyDescent="0.25">
      <c r="B5805" s="21">
        <v>45678</v>
      </c>
      <c r="C5805" s="2" t="s">
        <v>1</v>
      </c>
      <c r="D5805" s="2" t="s">
        <v>2955</v>
      </c>
      <c r="E5805" s="2" t="s">
        <v>289</v>
      </c>
      <c r="F5805" s="2" t="s">
        <v>2940</v>
      </c>
      <c r="G5805" s="5">
        <v>-8</v>
      </c>
      <c r="H5805" s="5">
        <v>21.8</v>
      </c>
      <c r="I5805" s="5">
        <v>-174.4</v>
      </c>
      <c r="J5805" s="5">
        <v>-13797.029999999992</v>
      </c>
      <c r="K5805" s="5" t="str" cm="1">
        <f t="array" ref="K5805">_xlfn.LET(_xlpm.d,UPPER(TRIM(CLEAN(SUBSTITUTE(F5805,CHAR(160),"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06" spans="2:11" x14ac:dyDescent="0.25">
      <c r="B5806" s="21">
        <v>45679</v>
      </c>
      <c r="C5806" s="2" t="s">
        <v>1</v>
      </c>
      <c r="D5806" s="2" t="s">
        <v>1459</v>
      </c>
      <c r="E5806" s="2" t="s">
        <v>5</v>
      </c>
      <c r="F5806" s="2" t="s">
        <v>2940</v>
      </c>
      <c r="G5806" s="5">
        <v>-1</v>
      </c>
      <c r="H5806" s="5">
        <v>64.989999999999995</v>
      </c>
      <c r="I5806" s="5">
        <v>-64.989999999999995</v>
      </c>
      <c r="J5806" s="5">
        <v>-13862.019999999991</v>
      </c>
      <c r="K5806" s="5" t="str" cm="1">
        <f t="array" ref="K5806">_xlfn.LET(_xlpm.d,UPPER(TRIM(CLEAN(SUBSTITUTE(F5806,CHAR(160),"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07" spans="2:11" x14ac:dyDescent="0.25">
      <c r="B5807" s="21">
        <v>45679</v>
      </c>
      <c r="C5807" s="2" t="s">
        <v>1</v>
      </c>
      <c r="D5807" s="2" t="s">
        <v>854</v>
      </c>
      <c r="E5807" s="2" t="s">
        <v>29</v>
      </c>
      <c r="F5807" s="2" t="s">
        <v>2944</v>
      </c>
      <c r="G5807" s="5">
        <v>-3</v>
      </c>
      <c r="H5807" s="5">
        <v>68.989999999999995</v>
      </c>
      <c r="I5807" s="5">
        <v>-206.97</v>
      </c>
      <c r="J5807" s="5">
        <v>-14068.989999999991</v>
      </c>
      <c r="K5807" s="5" t="str" cm="1">
        <f t="array" ref="K5807">_xlfn.LET(_xlpm.d,UPPER(TRIM(CLEAN(SUBSTITUTE(F5807,CHAR(160),"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08" spans="2:11" x14ac:dyDescent="0.25">
      <c r="B5808" s="21">
        <v>45679</v>
      </c>
      <c r="C5808" s="2" t="s">
        <v>1</v>
      </c>
      <c r="D5808" s="2" t="s">
        <v>2956</v>
      </c>
      <c r="E5808" s="2" t="s">
        <v>844</v>
      </c>
      <c r="F5808" s="2" t="s">
        <v>2940</v>
      </c>
      <c r="G5808" s="5">
        <v>-3</v>
      </c>
      <c r="H5808" s="5">
        <v>63.99</v>
      </c>
      <c r="I5808" s="5">
        <v>-191.97</v>
      </c>
      <c r="J5808" s="5">
        <v>-14260.95999999999</v>
      </c>
      <c r="K5808" s="5" t="str" cm="1">
        <f t="array" ref="K5808">_xlfn.LET(_xlpm.d,UPPER(TRIM(CLEAN(SUBSTITUTE(F5808,CHAR(160),"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09" spans="2:11" x14ac:dyDescent="0.25">
      <c r="B5809" s="21">
        <v>45679</v>
      </c>
      <c r="C5809" s="2" t="s">
        <v>1</v>
      </c>
      <c r="D5809" s="2" t="s">
        <v>856</v>
      </c>
      <c r="E5809" s="2" t="s">
        <v>857</v>
      </c>
      <c r="F5809" s="2" t="s">
        <v>2940</v>
      </c>
      <c r="G5809" s="5">
        <v>-3</v>
      </c>
      <c r="H5809" s="5">
        <v>64.989999999999995</v>
      </c>
      <c r="I5809" s="5">
        <v>-194.97</v>
      </c>
      <c r="J5809" s="5">
        <v>-14455.929999999989</v>
      </c>
      <c r="K5809" s="5" t="str" cm="1">
        <f t="array" ref="K5809">_xlfn.LET(_xlpm.d,UPPER(TRIM(CLEAN(SUBSTITUTE(F5809,CHAR(160),"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10" spans="2:11" x14ac:dyDescent="0.25">
      <c r="B5810" s="21">
        <v>45680</v>
      </c>
      <c r="C5810" s="2" t="s">
        <v>1</v>
      </c>
      <c r="D5810" s="2" t="s">
        <v>2957</v>
      </c>
      <c r="E5810" s="2" t="s">
        <v>791</v>
      </c>
      <c r="F5810" s="2" t="s">
        <v>2944</v>
      </c>
      <c r="G5810" s="5">
        <v>-1</v>
      </c>
      <c r="H5810" s="5">
        <v>68.989999999999995</v>
      </c>
      <c r="I5810" s="5">
        <v>-68.989999999999995</v>
      </c>
      <c r="J5810" s="5">
        <v>-14524.919999999989</v>
      </c>
      <c r="K5810" s="5" t="str" cm="1">
        <f t="array" ref="K5810">_xlfn.LET(_xlpm.d,UPPER(TRIM(CLEAN(SUBSTITUTE(F5810,CHAR(160),"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11" spans="2:11" x14ac:dyDescent="0.25">
      <c r="B5811" s="21">
        <v>45680</v>
      </c>
      <c r="C5811" s="2" t="s">
        <v>1</v>
      </c>
      <c r="D5811" s="2" t="s">
        <v>1471</v>
      </c>
      <c r="E5811" s="2" t="s">
        <v>84</v>
      </c>
      <c r="F5811" s="2" t="s">
        <v>2954</v>
      </c>
      <c r="G5811" s="5">
        <v>-1</v>
      </c>
      <c r="H5811" s="5">
        <v>68.989999999999995</v>
      </c>
      <c r="I5811" s="5">
        <v>-68.989999999999995</v>
      </c>
      <c r="J5811" s="5">
        <v>-14593.909999999989</v>
      </c>
      <c r="K5811" s="5" t="str" cm="1">
        <f t="array" ref="K5811">_xlfn.LET(_xlpm.d,UPPER(TRIM(CLEAN(SUBSTITUTE(F5811,CHAR(160),"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12" spans="2:11" x14ac:dyDescent="0.25">
      <c r="B5812" s="21">
        <v>45680</v>
      </c>
      <c r="C5812" s="2" t="s">
        <v>1</v>
      </c>
      <c r="D5812" s="2" t="s">
        <v>1472</v>
      </c>
      <c r="E5812" s="2" t="s">
        <v>1397</v>
      </c>
      <c r="F5812" s="2" t="s">
        <v>2944</v>
      </c>
      <c r="G5812" s="5">
        <v>-4</v>
      </c>
      <c r="H5812" s="5">
        <v>68.989999999999995</v>
      </c>
      <c r="I5812" s="5">
        <v>-275.95999999999998</v>
      </c>
      <c r="J5812" s="5">
        <v>-14869.869999999988</v>
      </c>
      <c r="K5812" s="5" t="str" cm="1">
        <f t="array" ref="K5812">_xlfn.LET(_xlpm.d,UPPER(TRIM(CLEAN(SUBSTITUTE(F5812,CHAR(160),"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13" spans="2:11" x14ac:dyDescent="0.25">
      <c r="B5813" s="21">
        <v>45681</v>
      </c>
      <c r="C5813" s="2" t="s">
        <v>1</v>
      </c>
      <c r="D5813" s="2" t="s">
        <v>2561</v>
      </c>
      <c r="E5813" s="2" t="s">
        <v>433</v>
      </c>
      <c r="F5813" s="2" t="s">
        <v>2944</v>
      </c>
      <c r="G5813" s="5">
        <v>-5</v>
      </c>
      <c r="H5813" s="5">
        <v>68.989999999999995</v>
      </c>
      <c r="I5813" s="5">
        <v>-344.95</v>
      </c>
      <c r="J5813" s="5">
        <v>-15214.819999999989</v>
      </c>
      <c r="K5813" s="5" t="str" cm="1">
        <f t="array" ref="K5813">_xlfn.LET(_xlpm.d,UPPER(TRIM(CLEAN(SUBSTITUTE(F5813,CHAR(160),"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14" spans="2:11" x14ac:dyDescent="0.25">
      <c r="B5814" s="21">
        <v>45681</v>
      </c>
      <c r="C5814" s="2" t="s">
        <v>1</v>
      </c>
      <c r="D5814" s="2" t="s">
        <v>2562</v>
      </c>
      <c r="E5814" s="2" t="s">
        <v>76</v>
      </c>
      <c r="F5814" s="2" t="s">
        <v>2944</v>
      </c>
      <c r="G5814" s="5">
        <v>-9</v>
      </c>
      <c r="H5814" s="5">
        <v>68.989999999999995</v>
      </c>
      <c r="I5814" s="5">
        <v>-620.91</v>
      </c>
      <c r="J5814" s="5">
        <v>-15835.729999999989</v>
      </c>
      <c r="K5814" s="5" t="str" cm="1">
        <f t="array" ref="K5814">_xlfn.LET(_xlpm.d,UPPER(TRIM(CLEAN(SUBSTITUTE(F5814,CHAR(160),"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15" spans="2:11" x14ac:dyDescent="0.25">
      <c r="B5815" s="21">
        <v>45681</v>
      </c>
      <c r="C5815" s="2" t="s">
        <v>1</v>
      </c>
      <c r="D5815" s="2" t="s">
        <v>340</v>
      </c>
      <c r="E5815" s="2" t="s">
        <v>82</v>
      </c>
      <c r="F5815" s="2" t="s">
        <v>2944</v>
      </c>
      <c r="G5815" s="5">
        <v>-2</v>
      </c>
      <c r="H5815" s="5">
        <v>68.989999999999995</v>
      </c>
      <c r="I5815" s="5">
        <v>-137.97999999999999</v>
      </c>
      <c r="J5815" s="5">
        <v>-15973.709999999988</v>
      </c>
      <c r="K5815" s="5" t="str" cm="1">
        <f t="array" ref="K5815">_xlfn.LET(_xlpm.d,UPPER(TRIM(CLEAN(SUBSTITUTE(F5815,CHAR(160),"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16" spans="2:11" x14ac:dyDescent="0.25">
      <c r="B5816" s="21">
        <v>45681</v>
      </c>
      <c r="C5816" s="2" t="s">
        <v>1</v>
      </c>
      <c r="D5816" s="2" t="s">
        <v>2958</v>
      </c>
      <c r="E5816" s="2" t="s">
        <v>82</v>
      </c>
      <c r="F5816" s="2" t="s">
        <v>2940</v>
      </c>
      <c r="G5816" s="5">
        <v>-4</v>
      </c>
      <c r="H5816" s="5">
        <v>68.989999999999995</v>
      </c>
      <c r="I5816" s="5">
        <v>-275.95999999999998</v>
      </c>
      <c r="J5816" s="5">
        <v>-16249.669999999987</v>
      </c>
      <c r="K5816" s="5" t="str" cm="1">
        <f t="array" ref="K5816">_xlfn.LET(_xlpm.d,UPPER(TRIM(CLEAN(SUBSTITUTE(F5816,CHAR(160),"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17" spans="2:11" x14ac:dyDescent="0.25">
      <c r="B5817" s="21">
        <v>45681</v>
      </c>
      <c r="C5817" s="2" t="s">
        <v>1</v>
      </c>
      <c r="D5817" s="2" t="s">
        <v>2959</v>
      </c>
      <c r="E5817" s="2" t="s">
        <v>72</v>
      </c>
      <c r="F5817" s="2" t="s">
        <v>2954</v>
      </c>
      <c r="G5817" s="5">
        <v>-1</v>
      </c>
      <c r="H5817" s="5">
        <v>68.989999999999995</v>
      </c>
      <c r="I5817" s="5">
        <v>-68.989999999999995</v>
      </c>
      <c r="J5817" s="5">
        <v>-16318.659999999987</v>
      </c>
      <c r="K5817" s="5" t="str" cm="1">
        <f t="array" ref="K5817">_xlfn.LET(_xlpm.d,UPPER(TRIM(CLEAN(SUBSTITUTE(F5817,CHAR(160),"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18" spans="2:11" x14ac:dyDescent="0.25">
      <c r="B5818" s="21">
        <v>45681</v>
      </c>
      <c r="C5818" s="2" t="s">
        <v>1</v>
      </c>
      <c r="D5818" s="2" t="s">
        <v>293</v>
      </c>
      <c r="E5818" s="2" t="s">
        <v>143</v>
      </c>
      <c r="F5818" s="2" t="s">
        <v>2940</v>
      </c>
      <c r="G5818" s="5">
        <v>-3</v>
      </c>
      <c r="H5818" s="5">
        <v>64.5</v>
      </c>
      <c r="I5818" s="5">
        <v>-193.5</v>
      </c>
      <c r="J5818" s="5">
        <v>-16512.159999999989</v>
      </c>
      <c r="K5818" s="5" t="str" cm="1">
        <f t="array" ref="K5818">_xlfn.LET(_xlpm.d,UPPER(TRIM(CLEAN(SUBSTITUTE(F5818,CHAR(160),"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19" spans="2:11" x14ac:dyDescent="0.25">
      <c r="B5819" s="21">
        <v>45681</v>
      </c>
      <c r="C5819" s="2" t="s">
        <v>1</v>
      </c>
      <c r="D5819" s="2" t="s">
        <v>1476</v>
      </c>
      <c r="E5819" s="2" t="s">
        <v>324</v>
      </c>
      <c r="F5819" s="2" t="s">
        <v>2940</v>
      </c>
      <c r="G5819" s="5">
        <v>-1</v>
      </c>
      <c r="H5819" s="5">
        <v>64.989999999999995</v>
      </c>
      <c r="I5819" s="5">
        <v>-64.989999999999995</v>
      </c>
      <c r="J5819" s="5">
        <v>-16577.149999999991</v>
      </c>
      <c r="K5819" s="5" t="str" cm="1">
        <f t="array" ref="K5819">_xlfn.LET(_xlpm.d,UPPER(TRIM(CLEAN(SUBSTITUTE(F5819,CHAR(160),"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20" spans="2:11" x14ac:dyDescent="0.25">
      <c r="B5820" s="21">
        <v>45681</v>
      </c>
      <c r="C5820" s="2" t="s">
        <v>1</v>
      </c>
      <c r="D5820" s="2" t="s">
        <v>2326</v>
      </c>
      <c r="E5820" s="2" t="s">
        <v>321</v>
      </c>
      <c r="F5820" s="2" t="s">
        <v>2960</v>
      </c>
      <c r="G5820" s="5">
        <v>-2</v>
      </c>
      <c r="H5820" s="5">
        <v>64.989999999999995</v>
      </c>
      <c r="I5820" s="5">
        <v>-129.97999999999999</v>
      </c>
      <c r="J5820" s="5">
        <v>-16707.12999999999</v>
      </c>
      <c r="K5820" s="5" t="str" cm="1">
        <f t="array" ref="K5820">_xlfn.LET(_xlpm.d,UPPER(TRIM(CLEAN(SUBSTITUTE(F5820,CHAR(160),"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21" spans="2:11" x14ac:dyDescent="0.25">
      <c r="B5821" s="21">
        <v>45681</v>
      </c>
      <c r="C5821" s="2" t="s">
        <v>1</v>
      </c>
      <c r="D5821" s="2" t="s">
        <v>860</v>
      </c>
      <c r="E5821" s="2" t="s">
        <v>163</v>
      </c>
      <c r="F5821" s="2" t="s">
        <v>2944</v>
      </c>
      <c r="G5821" s="5">
        <v>-3</v>
      </c>
      <c r="H5821" s="5">
        <v>68.48</v>
      </c>
      <c r="I5821" s="5">
        <v>-205.44</v>
      </c>
      <c r="J5821" s="5">
        <v>-16912.569999999989</v>
      </c>
      <c r="K5821" s="5" t="str" cm="1">
        <f t="array" ref="K5821">_xlfn.LET(_xlpm.d,UPPER(TRIM(CLEAN(SUBSTITUTE(F5821,CHAR(160),"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22" spans="2:11" x14ac:dyDescent="0.25">
      <c r="B5822" s="21">
        <v>45681</v>
      </c>
      <c r="C5822" s="2" t="s">
        <v>1</v>
      </c>
      <c r="D5822" s="2" t="s">
        <v>2563</v>
      </c>
      <c r="E5822" s="2" t="s">
        <v>433</v>
      </c>
      <c r="F5822" s="2" t="s">
        <v>2940</v>
      </c>
      <c r="G5822" s="5">
        <v>-5</v>
      </c>
      <c r="H5822" s="5">
        <v>68.989999999999995</v>
      </c>
      <c r="I5822" s="5">
        <v>-344.95</v>
      </c>
      <c r="J5822" s="5">
        <v>-17257.51999999999</v>
      </c>
      <c r="K5822" s="5" t="str" cm="1">
        <f t="array" ref="K5822">_xlfn.LET(_xlpm.d,UPPER(TRIM(CLEAN(SUBSTITUTE(F5822,CHAR(160),"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23" spans="2:11" x14ac:dyDescent="0.25">
      <c r="B5823" s="21">
        <v>45684</v>
      </c>
      <c r="C5823" s="2" t="s">
        <v>1</v>
      </c>
      <c r="D5823" s="2" t="s">
        <v>1481</v>
      </c>
      <c r="E5823" s="2" t="s">
        <v>49</v>
      </c>
      <c r="F5823" s="2" t="s">
        <v>2944</v>
      </c>
      <c r="G5823" s="5">
        <v>-13</v>
      </c>
      <c r="H5823" s="5">
        <v>68.989999999999995</v>
      </c>
      <c r="I5823" s="5">
        <v>-896.87</v>
      </c>
      <c r="J5823" s="5">
        <v>-18154.389999999989</v>
      </c>
      <c r="K5823" s="5" t="str" cm="1">
        <f t="array" ref="K5823">_xlfn.LET(_xlpm.d,UPPER(TRIM(CLEAN(SUBSTITUTE(F5823,CHAR(160),"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24" spans="2:11" x14ac:dyDescent="0.25">
      <c r="B5824" s="21">
        <v>45684</v>
      </c>
      <c r="C5824" s="2" t="s">
        <v>1</v>
      </c>
      <c r="D5824" s="2" t="s">
        <v>1484</v>
      </c>
      <c r="E5824" s="2" t="s">
        <v>791</v>
      </c>
      <c r="F5824" s="2" t="s">
        <v>2944</v>
      </c>
      <c r="G5824" s="5">
        <v>-3</v>
      </c>
      <c r="H5824" s="5">
        <v>68.989999999999995</v>
      </c>
      <c r="I5824" s="5">
        <v>-206.97</v>
      </c>
      <c r="J5824" s="5">
        <v>-18361.35999999999</v>
      </c>
      <c r="K5824" s="5" t="str" cm="1">
        <f t="array" ref="K5824">_xlfn.LET(_xlpm.d,UPPER(TRIM(CLEAN(SUBSTITUTE(F5824,CHAR(160),"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25" spans="2:11" x14ac:dyDescent="0.25">
      <c r="B5825" s="21">
        <v>45686</v>
      </c>
      <c r="C5825" s="2" t="s">
        <v>1</v>
      </c>
      <c r="D5825" s="2" t="s">
        <v>2961</v>
      </c>
      <c r="E5825" s="2" t="s">
        <v>816</v>
      </c>
      <c r="F5825" s="2" t="s">
        <v>2940</v>
      </c>
      <c r="G5825" s="5">
        <v>-1</v>
      </c>
      <c r="H5825" s="5">
        <v>63.99</v>
      </c>
      <c r="I5825" s="5">
        <v>-63.99</v>
      </c>
      <c r="J5825" s="5">
        <v>-18425.349999999991</v>
      </c>
      <c r="K5825" s="5" t="str" cm="1">
        <f t="array" ref="K5825">_xlfn.LET(_xlpm.d,UPPER(TRIM(CLEAN(SUBSTITUTE(F5825,CHAR(160),"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26" spans="2:11" x14ac:dyDescent="0.25">
      <c r="B5826" s="21">
        <v>45686</v>
      </c>
      <c r="C5826" s="2" t="s">
        <v>1</v>
      </c>
      <c r="D5826" s="2" t="s">
        <v>1327</v>
      </c>
      <c r="E5826" s="2" t="s">
        <v>129</v>
      </c>
      <c r="F5826" s="2" t="s">
        <v>2944</v>
      </c>
      <c r="G5826" s="5">
        <v>-2</v>
      </c>
      <c r="H5826" s="5">
        <v>68.989999999999995</v>
      </c>
      <c r="I5826" s="5">
        <v>-137.97999999999999</v>
      </c>
      <c r="J5826" s="5">
        <v>-18563.329999999991</v>
      </c>
      <c r="K5826" s="5" t="str" cm="1">
        <f t="array" ref="K5826">_xlfn.LET(_xlpm.d,UPPER(TRIM(CLEAN(SUBSTITUTE(F5826,CHAR(160),"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27" spans="2:11" x14ac:dyDescent="0.25">
      <c r="B5827" s="21">
        <v>45686</v>
      </c>
      <c r="C5827" s="2" t="s">
        <v>1</v>
      </c>
      <c r="D5827" s="2" t="s">
        <v>863</v>
      </c>
      <c r="E5827" s="2" t="s">
        <v>5</v>
      </c>
      <c r="F5827" s="2" t="s">
        <v>2940</v>
      </c>
      <c r="G5827" s="5">
        <v>-1</v>
      </c>
      <c r="H5827" s="5">
        <v>64.989999999999995</v>
      </c>
      <c r="I5827" s="5">
        <v>-64.989999999999995</v>
      </c>
      <c r="J5827" s="5">
        <v>-18628.319999999992</v>
      </c>
      <c r="K5827" s="5" t="str" cm="1">
        <f t="array" ref="K5827">_xlfn.LET(_xlpm.d,UPPER(TRIM(CLEAN(SUBSTITUTE(F5827,CHAR(160),"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28" spans="2:11" x14ac:dyDescent="0.25">
      <c r="B5828" s="21">
        <v>45687</v>
      </c>
      <c r="C5828" s="2" t="s">
        <v>1</v>
      </c>
      <c r="D5828" s="2" t="s">
        <v>1499</v>
      </c>
      <c r="E5828" s="2" t="s">
        <v>829</v>
      </c>
      <c r="F5828" s="2" t="s">
        <v>2944</v>
      </c>
      <c r="G5828" s="5">
        <v>-1</v>
      </c>
      <c r="H5828" s="5">
        <v>68.989999999999995</v>
      </c>
      <c r="I5828" s="5">
        <v>-68.989999999999995</v>
      </c>
      <c r="J5828" s="5">
        <v>-18697.309999999994</v>
      </c>
      <c r="K5828" s="5" t="str" cm="1">
        <f t="array" ref="K5828">_xlfn.LET(_xlpm.d,UPPER(TRIM(CLEAN(SUBSTITUTE(F5828,CHAR(160),"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29" spans="2:11" x14ac:dyDescent="0.25">
      <c r="B5829" s="21">
        <v>45688</v>
      </c>
      <c r="C5829" s="2" t="s">
        <v>1</v>
      </c>
      <c r="D5829" s="2" t="s">
        <v>1501</v>
      </c>
      <c r="E5829" s="2" t="s">
        <v>76</v>
      </c>
      <c r="F5829" s="2" t="s">
        <v>2944</v>
      </c>
      <c r="G5829" s="5">
        <v>-4</v>
      </c>
      <c r="H5829" s="5">
        <v>68.989999999999995</v>
      </c>
      <c r="I5829" s="5">
        <v>-275.95999999999998</v>
      </c>
      <c r="J5829" s="5">
        <v>-18973.269999999993</v>
      </c>
      <c r="K5829" s="5" t="str" cm="1">
        <f t="array" ref="K5829">_xlfn.LET(_xlpm.d,UPPER(TRIM(CLEAN(SUBSTITUTE(F5829,CHAR(160),"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30" spans="2:11" x14ac:dyDescent="0.25">
      <c r="B5830" s="21">
        <v>45688</v>
      </c>
      <c r="C5830" s="2" t="s">
        <v>1</v>
      </c>
      <c r="D5830" s="2" t="s">
        <v>866</v>
      </c>
      <c r="E5830" s="2" t="s">
        <v>9</v>
      </c>
      <c r="F5830" s="2" t="s">
        <v>2944</v>
      </c>
      <c r="G5830" s="5">
        <v>-1</v>
      </c>
      <c r="H5830" s="5">
        <v>68.989999999999995</v>
      </c>
      <c r="I5830" s="5">
        <v>-68.989999999999995</v>
      </c>
      <c r="J5830" s="5">
        <v>-19042.259999999995</v>
      </c>
      <c r="K5830" s="5" t="str" cm="1">
        <f t="array" ref="K5830">_xlfn.LET(_xlpm.d,UPPER(TRIM(CLEAN(SUBSTITUTE(F5830,CHAR(160),"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31" spans="2:11" x14ac:dyDescent="0.25">
      <c r="B5831" s="21">
        <v>45688</v>
      </c>
      <c r="C5831" s="2" t="s">
        <v>1</v>
      </c>
      <c r="D5831" s="2" t="s">
        <v>2962</v>
      </c>
      <c r="E5831" s="2" t="s">
        <v>9</v>
      </c>
      <c r="F5831" s="2" t="s">
        <v>2944</v>
      </c>
      <c r="G5831" s="5">
        <v>-1</v>
      </c>
      <c r="H5831" s="5">
        <v>68.989999999999995</v>
      </c>
      <c r="I5831" s="5">
        <v>-68.989999999999995</v>
      </c>
      <c r="J5831" s="5">
        <v>-19111.249999999996</v>
      </c>
      <c r="K5831" s="5" t="str" cm="1">
        <f t="array" ref="K5831">_xlfn.LET(_xlpm.d,UPPER(TRIM(CLEAN(SUBSTITUTE(F5831,CHAR(160),"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32" spans="2:11" x14ac:dyDescent="0.25">
      <c r="B5832" s="21">
        <v>45689</v>
      </c>
      <c r="C5832" s="2" t="s">
        <v>1</v>
      </c>
      <c r="D5832" s="2" t="s">
        <v>1503</v>
      </c>
      <c r="E5832" s="2" t="s">
        <v>143</v>
      </c>
      <c r="F5832" s="2" t="s">
        <v>2940</v>
      </c>
      <c r="G5832" s="5">
        <v>-1</v>
      </c>
      <c r="H5832" s="5">
        <v>64.95</v>
      </c>
      <c r="I5832" s="5">
        <v>-64.95</v>
      </c>
      <c r="J5832" s="5">
        <v>-19176.199999999997</v>
      </c>
      <c r="K5832" s="5" t="str" cm="1">
        <f t="array" ref="K5832">_xlfn.LET(_xlpm.d,UPPER(TRIM(CLEAN(SUBSTITUTE(F5832,CHAR(160),"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33" spans="2:11" x14ac:dyDescent="0.25">
      <c r="B5833" s="21">
        <v>45691</v>
      </c>
      <c r="C5833" s="2" t="s">
        <v>1</v>
      </c>
      <c r="D5833" s="2" t="s">
        <v>2963</v>
      </c>
      <c r="E5833" s="2" t="s">
        <v>791</v>
      </c>
      <c r="F5833" s="2" t="s">
        <v>2944</v>
      </c>
      <c r="G5833" s="5">
        <v>-1</v>
      </c>
      <c r="H5833" s="5">
        <v>68.989999999999995</v>
      </c>
      <c r="I5833" s="5">
        <v>-68.989999999999995</v>
      </c>
      <c r="J5833" s="5">
        <v>-19245.189999999999</v>
      </c>
      <c r="K5833" s="5" t="str" cm="1">
        <f t="array" ref="K5833">_xlfn.LET(_xlpm.d,UPPER(TRIM(CLEAN(SUBSTITUTE(F5833,CHAR(160),"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34" spans="2:11" x14ac:dyDescent="0.25">
      <c r="B5834" s="21">
        <v>45692</v>
      </c>
      <c r="C5834" s="2" t="s">
        <v>1</v>
      </c>
      <c r="D5834" s="2" t="s">
        <v>867</v>
      </c>
      <c r="E5834" s="2" t="s">
        <v>446</v>
      </c>
      <c r="F5834" s="2" t="s">
        <v>2944</v>
      </c>
      <c r="G5834" s="5">
        <v>-7</v>
      </c>
      <c r="H5834" s="5">
        <v>68.989999999999995</v>
      </c>
      <c r="I5834" s="5">
        <v>-482.93</v>
      </c>
      <c r="J5834" s="5">
        <v>-19728.12</v>
      </c>
      <c r="K5834" s="5" t="str" cm="1">
        <f t="array" ref="K5834">_xlfn.LET(_xlpm.d,UPPER(TRIM(CLEAN(SUBSTITUTE(F5834,CHAR(160),"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35" spans="2:11" x14ac:dyDescent="0.25">
      <c r="B5835" s="21">
        <v>45692</v>
      </c>
      <c r="C5835" s="2" t="s">
        <v>1</v>
      </c>
      <c r="D5835" s="2" t="s">
        <v>1505</v>
      </c>
      <c r="E5835" s="2" t="s">
        <v>32</v>
      </c>
      <c r="F5835" s="2" t="s">
        <v>2944</v>
      </c>
      <c r="G5835" s="5">
        <v>-2</v>
      </c>
      <c r="H5835" s="5">
        <v>68.989999999999995</v>
      </c>
      <c r="I5835" s="5">
        <v>-137.97999999999999</v>
      </c>
      <c r="J5835" s="5">
        <v>-19866.099999999999</v>
      </c>
      <c r="K5835" s="5" t="str" cm="1">
        <f t="array" ref="K5835">_xlfn.LET(_xlpm.d,UPPER(TRIM(CLEAN(SUBSTITUTE(F5835,CHAR(160),"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36" spans="2:11" x14ac:dyDescent="0.25">
      <c r="B5836" s="21">
        <v>45692</v>
      </c>
      <c r="C5836" s="2" t="s">
        <v>1</v>
      </c>
      <c r="D5836" s="2" t="s">
        <v>1510</v>
      </c>
      <c r="E5836" s="2" t="s">
        <v>29</v>
      </c>
      <c r="F5836" s="2" t="s">
        <v>2944</v>
      </c>
      <c r="G5836" s="5">
        <v>-1</v>
      </c>
      <c r="H5836" s="5">
        <v>68.989999999999995</v>
      </c>
      <c r="I5836" s="5">
        <v>-68.989999999999995</v>
      </c>
      <c r="J5836" s="5">
        <v>-19935.09</v>
      </c>
      <c r="K5836" s="5" t="str" cm="1">
        <f t="array" ref="K5836">_xlfn.LET(_xlpm.d,UPPER(TRIM(CLEAN(SUBSTITUTE(F5836,CHAR(160),"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37" spans="2:11" x14ac:dyDescent="0.25">
      <c r="B5837" s="21">
        <v>45693</v>
      </c>
      <c r="C5837" s="2" t="s">
        <v>1</v>
      </c>
      <c r="D5837" s="2" t="s">
        <v>1514</v>
      </c>
      <c r="E5837" s="2" t="s">
        <v>926</v>
      </c>
      <c r="F5837" s="2" t="s">
        <v>2940</v>
      </c>
      <c r="G5837" s="5">
        <v>-7</v>
      </c>
      <c r="H5837" s="5">
        <v>63.99</v>
      </c>
      <c r="I5837" s="5">
        <v>-447.93</v>
      </c>
      <c r="J5837" s="5">
        <v>-20383.02</v>
      </c>
      <c r="K5837" s="5" t="str" cm="1">
        <f t="array" ref="K5837">_xlfn.LET(_xlpm.d,UPPER(TRIM(CLEAN(SUBSTITUTE(F5837,CHAR(160),"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38" spans="2:11" x14ac:dyDescent="0.25">
      <c r="B5838" s="21">
        <v>45694</v>
      </c>
      <c r="C5838" s="2" t="s">
        <v>1</v>
      </c>
      <c r="D5838" s="2" t="s">
        <v>2830</v>
      </c>
      <c r="E5838" s="2" t="s">
        <v>159</v>
      </c>
      <c r="F5838" s="2" t="s">
        <v>2944</v>
      </c>
      <c r="G5838" s="5">
        <v>-3</v>
      </c>
      <c r="H5838" s="5">
        <v>68.989999999999995</v>
      </c>
      <c r="I5838" s="5">
        <v>-206.97</v>
      </c>
      <c r="J5838" s="5">
        <v>-20589.990000000002</v>
      </c>
      <c r="K5838" s="5" t="str" cm="1">
        <f t="array" ref="K5838">_xlfn.LET(_xlpm.d,UPPER(TRIM(CLEAN(SUBSTITUTE(F5838,CHAR(160),"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39" spans="2:11" x14ac:dyDescent="0.25">
      <c r="B5839" s="21">
        <v>45694</v>
      </c>
      <c r="C5839" s="2" t="s">
        <v>1</v>
      </c>
      <c r="D5839" s="2" t="s">
        <v>2964</v>
      </c>
      <c r="E5839" s="2" t="s">
        <v>465</v>
      </c>
      <c r="F5839" s="2" t="s">
        <v>2944</v>
      </c>
      <c r="G5839" s="5">
        <v>-1</v>
      </c>
      <c r="H5839" s="5">
        <v>68.989999999999995</v>
      </c>
      <c r="I5839" s="5">
        <v>-68.989999999999995</v>
      </c>
      <c r="J5839" s="5">
        <v>-20658.980000000003</v>
      </c>
      <c r="K5839" s="5" t="str" cm="1">
        <f t="array" ref="K5839">_xlfn.LET(_xlpm.d,UPPER(TRIM(CLEAN(SUBSTITUTE(F5839,CHAR(160),"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40" spans="2:11" x14ac:dyDescent="0.25">
      <c r="B5840" s="21">
        <v>45694</v>
      </c>
      <c r="C5840" s="2" t="s">
        <v>1</v>
      </c>
      <c r="D5840" s="2" t="s">
        <v>2965</v>
      </c>
      <c r="E5840" s="2" t="s">
        <v>465</v>
      </c>
      <c r="F5840" s="2" t="s">
        <v>2944</v>
      </c>
      <c r="G5840" s="5">
        <v>-4</v>
      </c>
      <c r="H5840" s="5">
        <v>68.989999999999995</v>
      </c>
      <c r="I5840" s="5">
        <v>-275.95999999999998</v>
      </c>
      <c r="J5840" s="5">
        <v>-20934.940000000002</v>
      </c>
      <c r="K5840" s="5" t="str" cm="1">
        <f t="array" ref="K5840">_xlfn.LET(_xlpm.d,UPPER(TRIM(CLEAN(SUBSTITUTE(F5840,CHAR(160),"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41" spans="2:11" x14ac:dyDescent="0.25">
      <c r="B5841" s="21">
        <v>45694</v>
      </c>
      <c r="C5841" s="2" t="s">
        <v>1</v>
      </c>
      <c r="D5841" s="2" t="s">
        <v>1517</v>
      </c>
      <c r="E5841" s="2" t="s">
        <v>595</v>
      </c>
      <c r="F5841" s="2" t="s">
        <v>2944</v>
      </c>
      <c r="G5841" s="5">
        <v>-4</v>
      </c>
      <c r="H5841" s="5">
        <v>68.989999999999995</v>
      </c>
      <c r="I5841" s="5">
        <v>-275.95999999999998</v>
      </c>
      <c r="J5841" s="5">
        <v>-21210.9</v>
      </c>
      <c r="K5841" s="5" t="str" cm="1">
        <f t="array" ref="K5841">_xlfn.LET(_xlpm.d,UPPER(TRIM(CLEAN(SUBSTITUTE(F5841,CHAR(160),"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42" spans="2:11" x14ac:dyDescent="0.25">
      <c r="B5842" s="21">
        <v>45694</v>
      </c>
      <c r="C5842" s="2" t="s">
        <v>1</v>
      </c>
      <c r="D5842" s="2" t="s">
        <v>1316</v>
      </c>
      <c r="E5842" s="2" t="s">
        <v>324</v>
      </c>
      <c r="F5842" s="2" t="s">
        <v>2940</v>
      </c>
      <c r="G5842" s="5">
        <v>-3</v>
      </c>
      <c r="H5842" s="5">
        <v>64.989999999999995</v>
      </c>
      <c r="I5842" s="5">
        <v>-194.97</v>
      </c>
      <c r="J5842" s="5">
        <v>-21405.870000000003</v>
      </c>
      <c r="K5842" s="5" t="str" cm="1">
        <f t="array" ref="K5842">_xlfn.LET(_xlpm.d,UPPER(TRIM(CLEAN(SUBSTITUTE(F5842,CHAR(160),"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43" spans="2:11" x14ac:dyDescent="0.25">
      <c r="B5843" s="21">
        <v>45695</v>
      </c>
      <c r="C5843" s="2" t="s">
        <v>1</v>
      </c>
      <c r="D5843" s="2" t="s">
        <v>2796</v>
      </c>
      <c r="E5843" s="2" t="s">
        <v>321</v>
      </c>
      <c r="F5843" s="2" t="s">
        <v>2940</v>
      </c>
      <c r="G5843" s="5">
        <v>-2</v>
      </c>
      <c r="H5843" s="5">
        <v>64.989999999999995</v>
      </c>
      <c r="I5843" s="5">
        <v>-129.97999999999999</v>
      </c>
      <c r="J5843" s="5">
        <v>-21535.850000000002</v>
      </c>
      <c r="K5843" s="5" t="str" cm="1">
        <f t="array" ref="K5843">_xlfn.LET(_xlpm.d,UPPER(TRIM(CLEAN(SUBSTITUTE(F5843,CHAR(160),"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44" spans="2:11" x14ac:dyDescent="0.25">
      <c r="B5844" s="21">
        <v>45695</v>
      </c>
      <c r="C5844" s="2" t="s">
        <v>1</v>
      </c>
      <c r="D5844" s="2" t="s">
        <v>1520</v>
      </c>
      <c r="E5844" s="2" t="s">
        <v>202</v>
      </c>
      <c r="F5844" s="2" t="s">
        <v>2944</v>
      </c>
      <c r="G5844" s="5">
        <v>-4</v>
      </c>
      <c r="H5844" s="5">
        <v>68.989999999999995</v>
      </c>
      <c r="I5844" s="5">
        <v>-275.95999999999998</v>
      </c>
      <c r="J5844" s="5">
        <v>-21811.81</v>
      </c>
      <c r="K5844" s="5" t="str" cm="1">
        <f t="array" ref="K5844">_xlfn.LET(_xlpm.d,UPPER(TRIM(CLEAN(SUBSTITUTE(F5844,CHAR(160),"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45" spans="2:11" x14ac:dyDescent="0.25">
      <c r="B5845" s="21">
        <v>45695</v>
      </c>
      <c r="C5845" s="2" t="s">
        <v>1</v>
      </c>
      <c r="D5845" s="2" t="s">
        <v>656</v>
      </c>
      <c r="E5845" s="2" t="s">
        <v>24</v>
      </c>
      <c r="F5845" s="2" t="s">
        <v>2944</v>
      </c>
      <c r="G5845" s="5">
        <v>-9</v>
      </c>
      <c r="H5845" s="5">
        <v>68.989999999999995</v>
      </c>
      <c r="I5845" s="5">
        <v>-620.91</v>
      </c>
      <c r="J5845" s="5">
        <v>-22432.720000000001</v>
      </c>
      <c r="K5845" s="5" t="str" cm="1">
        <f t="array" ref="K5845">_xlfn.LET(_xlpm.d,UPPER(TRIM(CLEAN(SUBSTITUTE(F5845,CHAR(160),"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46" spans="2:11" x14ac:dyDescent="0.25">
      <c r="B5846" s="21">
        <v>45695</v>
      </c>
      <c r="C5846" s="2" t="s">
        <v>1</v>
      </c>
      <c r="D5846" s="2" t="s">
        <v>561</v>
      </c>
      <c r="E5846" s="2" t="s">
        <v>433</v>
      </c>
      <c r="F5846" s="2" t="s">
        <v>2944</v>
      </c>
      <c r="G5846" s="5">
        <v>-3</v>
      </c>
      <c r="H5846" s="5">
        <v>68.989999999999995</v>
      </c>
      <c r="I5846" s="5">
        <v>-206.97</v>
      </c>
      <c r="J5846" s="5">
        <v>-22639.690000000002</v>
      </c>
      <c r="K5846" s="5" t="str" cm="1">
        <f t="array" ref="K5846">_xlfn.LET(_xlpm.d,UPPER(TRIM(CLEAN(SUBSTITUTE(F5846,CHAR(160),"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47" spans="2:11" x14ac:dyDescent="0.25">
      <c r="B5847" s="21">
        <v>45695</v>
      </c>
      <c r="C5847" s="2" t="s">
        <v>1</v>
      </c>
      <c r="D5847" s="2" t="s">
        <v>694</v>
      </c>
      <c r="E5847" s="2" t="s">
        <v>76</v>
      </c>
      <c r="F5847" s="2" t="s">
        <v>2944</v>
      </c>
      <c r="G5847" s="5">
        <v>-1</v>
      </c>
      <c r="H5847" s="5">
        <v>68.989999999999995</v>
      </c>
      <c r="I5847" s="5">
        <v>-68.989999999999995</v>
      </c>
      <c r="J5847" s="5">
        <v>-22708.680000000004</v>
      </c>
      <c r="K5847" s="5" t="str" cm="1">
        <f t="array" ref="K5847">_xlfn.LET(_xlpm.d,UPPER(TRIM(CLEAN(SUBSTITUTE(F5847,CHAR(160),"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48" spans="2:11" x14ac:dyDescent="0.25">
      <c r="B5848" s="21">
        <v>45698</v>
      </c>
      <c r="C5848" s="2" t="s">
        <v>1</v>
      </c>
      <c r="D5848" s="2" t="s">
        <v>1525</v>
      </c>
      <c r="E5848" s="2" t="s">
        <v>49</v>
      </c>
      <c r="F5848" s="2" t="s">
        <v>2944</v>
      </c>
      <c r="G5848" s="5">
        <v>-3</v>
      </c>
      <c r="H5848" s="5">
        <v>68.989999999999995</v>
      </c>
      <c r="I5848" s="5">
        <v>-206.97</v>
      </c>
      <c r="J5848" s="5">
        <v>-22915.650000000005</v>
      </c>
      <c r="K5848" s="5" t="str" cm="1">
        <f t="array" ref="K5848">_xlfn.LET(_xlpm.d,UPPER(TRIM(CLEAN(SUBSTITUTE(F5848,CHAR(160),"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49" spans="2:11" x14ac:dyDescent="0.25">
      <c r="B5849" s="21">
        <v>45698</v>
      </c>
      <c r="C5849" s="2" t="s">
        <v>1</v>
      </c>
      <c r="D5849" s="2" t="s">
        <v>2966</v>
      </c>
      <c r="E5849" s="2" t="s">
        <v>49</v>
      </c>
      <c r="F5849" s="2" t="s">
        <v>2944</v>
      </c>
      <c r="G5849" s="5">
        <v>-2</v>
      </c>
      <c r="H5849" s="5">
        <v>68.989999999999995</v>
      </c>
      <c r="I5849" s="5">
        <v>-137.97999999999999</v>
      </c>
      <c r="J5849" s="5">
        <v>-23053.630000000005</v>
      </c>
      <c r="K5849" s="5" t="str" cm="1">
        <f t="array" ref="K5849">_xlfn.LET(_xlpm.d,UPPER(TRIM(CLEAN(SUBSTITUTE(F5849,CHAR(160),"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50" spans="2:11" x14ac:dyDescent="0.25">
      <c r="B5850" s="21">
        <v>45698</v>
      </c>
      <c r="C5850" s="2" t="s">
        <v>1</v>
      </c>
      <c r="D5850" s="2" t="s">
        <v>876</v>
      </c>
      <c r="E5850" s="2" t="s">
        <v>465</v>
      </c>
      <c r="F5850" s="2" t="s">
        <v>2954</v>
      </c>
      <c r="G5850" s="5">
        <v>-1</v>
      </c>
      <c r="H5850" s="5">
        <v>68.989999999999995</v>
      </c>
      <c r="I5850" s="5">
        <v>-68.989999999999995</v>
      </c>
      <c r="J5850" s="5">
        <v>-23122.620000000006</v>
      </c>
      <c r="K5850" s="5" t="str" cm="1">
        <f t="array" ref="K5850">_xlfn.LET(_xlpm.d,UPPER(TRIM(CLEAN(SUBSTITUTE(F5850,CHAR(160),"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51" spans="2:11" x14ac:dyDescent="0.25">
      <c r="B5851" s="21">
        <v>45698</v>
      </c>
      <c r="C5851" s="2" t="s">
        <v>1</v>
      </c>
      <c r="D5851" s="2" t="s">
        <v>877</v>
      </c>
      <c r="E5851" s="2" t="s">
        <v>791</v>
      </c>
      <c r="F5851" s="2" t="s">
        <v>2944</v>
      </c>
      <c r="G5851" s="5">
        <v>-1</v>
      </c>
      <c r="H5851" s="5">
        <v>68.989999999999995</v>
      </c>
      <c r="I5851" s="5">
        <v>-68.989999999999995</v>
      </c>
      <c r="J5851" s="5">
        <v>-23191.610000000008</v>
      </c>
      <c r="K5851" s="5" t="str" cm="1">
        <f t="array" ref="K5851">_xlfn.LET(_xlpm.d,UPPER(TRIM(CLEAN(SUBSTITUTE(F5851,CHAR(160),"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52" spans="2:11" x14ac:dyDescent="0.25">
      <c r="B5852" s="21">
        <v>45699</v>
      </c>
      <c r="C5852" s="2" t="s">
        <v>1</v>
      </c>
      <c r="D5852" s="2" t="s">
        <v>1528</v>
      </c>
      <c r="E5852" s="2" t="s">
        <v>9</v>
      </c>
      <c r="F5852" s="2" t="s">
        <v>2944</v>
      </c>
      <c r="G5852" s="5">
        <v>-1</v>
      </c>
      <c r="H5852" s="5">
        <v>68.989999999999995</v>
      </c>
      <c r="I5852" s="5">
        <v>-68.989999999999995</v>
      </c>
      <c r="J5852" s="5">
        <v>-23260.600000000009</v>
      </c>
      <c r="K5852" s="5" t="str" cm="1">
        <f t="array" ref="K5852">_xlfn.LET(_xlpm.d,UPPER(TRIM(CLEAN(SUBSTITUTE(F5852,CHAR(160),"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53" spans="2:11" x14ac:dyDescent="0.25">
      <c r="B5853" s="21">
        <v>45699</v>
      </c>
      <c r="C5853" s="2" t="s">
        <v>1</v>
      </c>
      <c r="D5853" s="2" t="s">
        <v>346</v>
      </c>
      <c r="E5853" s="2" t="s">
        <v>32</v>
      </c>
      <c r="F5853" s="2" t="s">
        <v>2944</v>
      </c>
      <c r="G5853" s="5">
        <v>-2</v>
      </c>
      <c r="H5853" s="5">
        <v>68.989999999999995</v>
      </c>
      <c r="I5853" s="5">
        <v>-137.97999999999999</v>
      </c>
      <c r="J5853" s="5">
        <v>-23398.580000000009</v>
      </c>
      <c r="K5853" s="5" t="str" cm="1">
        <f t="array" ref="K5853">_xlfn.LET(_xlpm.d,UPPER(TRIM(CLEAN(SUBSTITUTE(F5853,CHAR(160),"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54" spans="2:11" x14ac:dyDescent="0.25">
      <c r="B5854" s="21">
        <v>45700</v>
      </c>
      <c r="C5854" s="2" t="s">
        <v>1</v>
      </c>
      <c r="D5854" s="2" t="s">
        <v>348</v>
      </c>
      <c r="E5854" s="2" t="s">
        <v>129</v>
      </c>
      <c r="F5854" s="2" t="s">
        <v>2944</v>
      </c>
      <c r="G5854" s="5">
        <v>-3</v>
      </c>
      <c r="H5854" s="5">
        <v>68.989999999999995</v>
      </c>
      <c r="I5854" s="5">
        <v>-206.97</v>
      </c>
      <c r="J5854" s="5">
        <v>-23605.55000000001</v>
      </c>
      <c r="K5854" s="5" t="str" cm="1">
        <f t="array" ref="K5854">_xlfn.LET(_xlpm.d,UPPER(TRIM(CLEAN(SUBSTITUTE(F5854,CHAR(160),"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55" spans="2:11" x14ac:dyDescent="0.25">
      <c r="B5855" s="21">
        <v>45700</v>
      </c>
      <c r="C5855" s="2" t="s">
        <v>1</v>
      </c>
      <c r="D5855" s="2" t="s">
        <v>1531</v>
      </c>
      <c r="E5855" s="2" t="s">
        <v>40</v>
      </c>
      <c r="F5855" s="2" t="s">
        <v>2944</v>
      </c>
      <c r="G5855" s="5">
        <v>-1</v>
      </c>
      <c r="H5855" s="5">
        <v>68.989999999999995</v>
      </c>
      <c r="I5855" s="5">
        <v>-68.989999999999995</v>
      </c>
      <c r="J5855" s="5">
        <v>-23674.540000000012</v>
      </c>
      <c r="K5855" s="5" t="str" cm="1">
        <f t="array" ref="K5855">_xlfn.LET(_xlpm.d,UPPER(TRIM(CLEAN(SUBSTITUTE(F5855,CHAR(160),"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56" spans="2:11" x14ac:dyDescent="0.25">
      <c r="B5856" s="21">
        <v>45700</v>
      </c>
      <c r="C5856" s="2" t="s">
        <v>1</v>
      </c>
      <c r="D5856" s="2" t="s">
        <v>1532</v>
      </c>
      <c r="E5856" s="2" t="s">
        <v>40</v>
      </c>
      <c r="F5856" s="2" t="s">
        <v>2944</v>
      </c>
      <c r="G5856" s="5">
        <v>-3</v>
      </c>
      <c r="H5856" s="5">
        <v>68.989999999999995</v>
      </c>
      <c r="I5856" s="5">
        <v>-206.97</v>
      </c>
      <c r="J5856" s="5">
        <v>-23881.510000000013</v>
      </c>
      <c r="K5856" s="5" t="str" cm="1">
        <f t="array" ref="K5856">_xlfn.LET(_xlpm.d,UPPER(TRIM(CLEAN(SUBSTITUTE(F5856,CHAR(160),"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57" spans="2:11" x14ac:dyDescent="0.25">
      <c r="B5857" s="21">
        <v>45700</v>
      </c>
      <c r="C5857" s="2" t="s">
        <v>1</v>
      </c>
      <c r="D5857" s="2" t="s">
        <v>2967</v>
      </c>
      <c r="E5857" s="2" t="s">
        <v>238</v>
      </c>
      <c r="F5857" s="2" t="s">
        <v>2940</v>
      </c>
      <c r="G5857" s="5">
        <v>-4</v>
      </c>
      <c r="H5857" s="5">
        <v>63.99</v>
      </c>
      <c r="I5857" s="5">
        <v>-255.96</v>
      </c>
      <c r="J5857" s="5">
        <v>-24137.470000000012</v>
      </c>
      <c r="K5857" s="5" t="str" cm="1">
        <f t="array" ref="K5857">_xlfn.LET(_xlpm.d,UPPER(TRIM(CLEAN(SUBSTITUTE(F5857,CHAR(160),"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58" spans="2:11" x14ac:dyDescent="0.25">
      <c r="B5858" s="21">
        <v>45700</v>
      </c>
      <c r="C5858" s="2" t="s">
        <v>1</v>
      </c>
      <c r="D5858" s="2" t="s">
        <v>888</v>
      </c>
      <c r="E5858" s="2" t="s">
        <v>159</v>
      </c>
      <c r="F5858" s="2" t="s">
        <v>2940</v>
      </c>
      <c r="G5858" s="5">
        <v>-4</v>
      </c>
      <c r="H5858" s="5">
        <v>68.989999999999995</v>
      </c>
      <c r="I5858" s="5">
        <v>-275.95999999999998</v>
      </c>
      <c r="J5858" s="5">
        <v>-24413.430000000011</v>
      </c>
      <c r="K5858" s="5" t="str" cm="1">
        <f t="array" ref="K5858">_xlfn.LET(_xlpm.d,UPPER(TRIM(CLEAN(SUBSTITUTE(F5858,CHAR(160),"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59" spans="2:11" x14ac:dyDescent="0.25">
      <c r="B5859" s="21">
        <v>45701</v>
      </c>
      <c r="C5859" s="2" t="s">
        <v>1</v>
      </c>
      <c r="D5859" s="2" t="s">
        <v>613</v>
      </c>
      <c r="E5859" s="2" t="s">
        <v>433</v>
      </c>
      <c r="F5859" s="2" t="s">
        <v>2944</v>
      </c>
      <c r="G5859" s="5">
        <v>-5</v>
      </c>
      <c r="H5859" s="5">
        <v>68.989999999999995</v>
      </c>
      <c r="I5859" s="5">
        <v>-344.95</v>
      </c>
      <c r="J5859" s="5">
        <v>-24758.380000000012</v>
      </c>
      <c r="K5859" s="5" t="str" cm="1">
        <f t="array" ref="K5859">_xlfn.LET(_xlpm.d,UPPER(TRIM(CLEAN(SUBSTITUTE(F5859,CHAR(160),"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60" spans="2:11" x14ac:dyDescent="0.25">
      <c r="B5860" s="21">
        <v>45701</v>
      </c>
      <c r="C5860" s="2" t="s">
        <v>1</v>
      </c>
      <c r="D5860" s="2" t="s">
        <v>1536</v>
      </c>
      <c r="E5860" s="2" t="s">
        <v>74</v>
      </c>
      <c r="F5860" s="2" t="s">
        <v>2944</v>
      </c>
      <c r="G5860" s="5">
        <v>-3</v>
      </c>
      <c r="H5860" s="5">
        <v>68.989999999999995</v>
      </c>
      <c r="I5860" s="5">
        <v>-206.97</v>
      </c>
      <c r="J5860" s="5">
        <v>-24965.350000000013</v>
      </c>
      <c r="K5860" s="5" t="str" cm="1">
        <f t="array" ref="K5860">_xlfn.LET(_xlpm.d,UPPER(TRIM(CLEAN(SUBSTITUTE(F5860,CHAR(160),"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61" spans="2:11" x14ac:dyDescent="0.25">
      <c r="B5861" s="21">
        <v>45702</v>
      </c>
      <c r="C5861" s="2" t="s">
        <v>1</v>
      </c>
      <c r="D5861" s="2" t="s">
        <v>1543</v>
      </c>
      <c r="E5861" s="2" t="s">
        <v>76</v>
      </c>
      <c r="F5861" s="2" t="s">
        <v>2944</v>
      </c>
      <c r="G5861" s="5">
        <v>-1</v>
      </c>
      <c r="H5861" s="5">
        <v>68.989999999999995</v>
      </c>
      <c r="I5861" s="5">
        <v>-68.989999999999995</v>
      </c>
      <c r="J5861" s="5">
        <v>-25034.340000000015</v>
      </c>
      <c r="K5861" s="5" t="str" cm="1">
        <f t="array" ref="K5861">_xlfn.LET(_xlpm.d,UPPER(TRIM(CLEAN(SUBSTITUTE(F5861,CHAR(160),"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62" spans="2:11" x14ac:dyDescent="0.25">
      <c r="B5862" s="21">
        <v>45702</v>
      </c>
      <c r="C5862" s="2" t="s">
        <v>1</v>
      </c>
      <c r="D5862" s="2" t="s">
        <v>1544</v>
      </c>
      <c r="E5862" s="2" t="s">
        <v>24</v>
      </c>
      <c r="F5862" s="2" t="s">
        <v>2944</v>
      </c>
      <c r="G5862" s="5">
        <v>-6</v>
      </c>
      <c r="H5862" s="5">
        <v>68.989999999999995</v>
      </c>
      <c r="I5862" s="5">
        <v>-413.94</v>
      </c>
      <c r="J5862" s="5">
        <v>-25448.280000000013</v>
      </c>
      <c r="K5862" s="5" t="str" cm="1">
        <f t="array" ref="K5862">_xlfn.LET(_xlpm.d,UPPER(TRIM(CLEAN(SUBSTITUTE(F5862,CHAR(160),"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63" spans="2:11" x14ac:dyDescent="0.25">
      <c r="B5863" s="21">
        <v>45702</v>
      </c>
      <c r="C5863" s="2" t="s">
        <v>1</v>
      </c>
      <c r="D5863" s="2" t="s">
        <v>294</v>
      </c>
      <c r="E5863" s="2" t="s">
        <v>143</v>
      </c>
      <c r="F5863" s="2" t="s">
        <v>2940</v>
      </c>
      <c r="G5863" s="5">
        <v>-3</v>
      </c>
      <c r="H5863" s="5">
        <v>64.95</v>
      </c>
      <c r="I5863" s="5">
        <v>-194.85</v>
      </c>
      <c r="J5863" s="5">
        <v>-25643.130000000012</v>
      </c>
      <c r="K5863" s="5" t="str" cm="1">
        <f t="array" ref="K5863">_xlfn.LET(_xlpm.d,UPPER(TRIM(CLEAN(SUBSTITUTE(F5863,CHAR(160),"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64" spans="2:11" x14ac:dyDescent="0.25">
      <c r="B5864" s="21">
        <v>45705</v>
      </c>
      <c r="C5864" s="2" t="s">
        <v>1</v>
      </c>
      <c r="D5864" s="2" t="s">
        <v>2968</v>
      </c>
      <c r="E5864" s="2" t="s">
        <v>110</v>
      </c>
      <c r="F5864" s="2" t="s">
        <v>2944</v>
      </c>
      <c r="G5864" s="5">
        <v>-1</v>
      </c>
      <c r="H5864" s="5">
        <v>68.989999999999995</v>
      </c>
      <c r="I5864" s="5">
        <v>-68.989999999999995</v>
      </c>
      <c r="J5864" s="5">
        <v>-25712.120000000014</v>
      </c>
      <c r="K5864" s="5" t="str" cm="1">
        <f t="array" ref="K5864">_xlfn.LET(_xlpm.d,UPPER(TRIM(CLEAN(SUBSTITUTE(F5864,CHAR(160),"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65" spans="2:11" x14ac:dyDescent="0.25">
      <c r="B5865" s="21">
        <v>45706</v>
      </c>
      <c r="C5865" s="2" t="s">
        <v>1</v>
      </c>
      <c r="D5865" s="2" t="s">
        <v>2969</v>
      </c>
      <c r="E5865" s="2" t="s">
        <v>32</v>
      </c>
      <c r="F5865" s="2" t="s">
        <v>2944</v>
      </c>
      <c r="G5865" s="5">
        <v>-1</v>
      </c>
      <c r="H5865" s="5">
        <v>68.989999999999995</v>
      </c>
      <c r="I5865" s="5">
        <v>-68.989999999999995</v>
      </c>
      <c r="J5865" s="5">
        <v>-25781.110000000015</v>
      </c>
      <c r="K5865" s="5" t="str" cm="1">
        <f t="array" ref="K5865">_xlfn.LET(_xlpm.d,UPPER(TRIM(CLEAN(SUBSTITUTE(F5865,CHAR(160),"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66" spans="2:11" x14ac:dyDescent="0.25">
      <c r="B5866" s="21">
        <v>45707</v>
      </c>
      <c r="C5866" s="2" t="s">
        <v>1</v>
      </c>
      <c r="D5866" s="2" t="s">
        <v>1550</v>
      </c>
      <c r="E5866" s="2" t="s">
        <v>163</v>
      </c>
      <c r="F5866" s="2" t="s">
        <v>2944</v>
      </c>
      <c r="G5866" s="5">
        <v>-3</v>
      </c>
      <c r="H5866" s="5">
        <v>68.790000000000006</v>
      </c>
      <c r="I5866" s="5">
        <v>-206.37</v>
      </c>
      <c r="J5866" s="5">
        <v>-25987.480000000014</v>
      </c>
      <c r="K5866" s="5" t="str" cm="1">
        <f t="array" ref="K5866">_xlfn.LET(_xlpm.d,UPPER(TRIM(CLEAN(SUBSTITUTE(F5866,CHAR(160),"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67" spans="2:11" x14ac:dyDescent="0.25">
      <c r="B5867" s="21">
        <v>45708</v>
      </c>
      <c r="C5867" s="2" t="s">
        <v>1</v>
      </c>
      <c r="D5867" s="2" t="s">
        <v>1554</v>
      </c>
      <c r="E5867" s="2" t="s">
        <v>317</v>
      </c>
      <c r="F5867" s="2" t="s">
        <v>2940</v>
      </c>
      <c r="G5867" s="5">
        <v>-2</v>
      </c>
      <c r="H5867" s="5">
        <v>64.989999999999995</v>
      </c>
      <c r="I5867" s="5">
        <v>-129.97999999999999</v>
      </c>
      <c r="J5867" s="5">
        <v>-26117.460000000014</v>
      </c>
      <c r="K5867" s="5" t="str" cm="1">
        <f t="array" ref="K5867">_xlfn.LET(_xlpm.d,UPPER(TRIM(CLEAN(SUBSTITUTE(F5867,CHAR(160),"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68" spans="2:11" x14ac:dyDescent="0.25">
      <c r="B5868" s="21">
        <v>45708</v>
      </c>
      <c r="C5868" s="2" t="s">
        <v>1</v>
      </c>
      <c r="D5868" s="2" t="s">
        <v>1555</v>
      </c>
      <c r="E5868" s="2" t="s">
        <v>1397</v>
      </c>
      <c r="F5868" s="2" t="s">
        <v>2944</v>
      </c>
      <c r="G5868" s="5">
        <v>-3</v>
      </c>
      <c r="H5868" s="5">
        <v>68.989999999999995</v>
      </c>
      <c r="I5868" s="5">
        <v>-206.97</v>
      </c>
      <c r="J5868" s="5">
        <v>-26324.430000000015</v>
      </c>
      <c r="K5868" s="5" t="str" cm="1">
        <f t="array" ref="K5868">_xlfn.LET(_xlpm.d,UPPER(TRIM(CLEAN(SUBSTITUTE(F5868,CHAR(160),"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69" spans="2:11" x14ac:dyDescent="0.25">
      <c r="B5869" s="21">
        <v>45709</v>
      </c>
      <c r="C5869" s="2" t="s">
        <v>1</v>
      </c>
      <c r="D5869" s="2" t="s">
        <v>1556</v>
      </c>
      <c r="E5869" s="2" t="s">
        <v>1130</v>
      </c>
      <c r="F5869" s="2" t="s">
        <v>2944</v>
      </c>
      <c r="G5869" s="5">
        <v>-3</v>
      </c>
      <c r="H5869" s="5">
        <v>68.989999999999995</v>
      </c>
      <c r="I5869" s="5">
        <v>-206.97</v>
      </c>
      <c r="J5869" s="5">
        <v>-26531.400000000016</v>
      </c>
      <c r="K5869" s="5" t="str" cm="1">
        <f t="array" ref="K5869">_xlfn.LET(_xlpm.d,UPPER(TRIM(CLEAN(SUBSTITUTE(F5869,CHAR(160),"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70" spans="2:11" x14ac:dyDescent="0.25">
      <c r="B5870" s="21">
        <v>45713</v>
      </c>
      <c r="C5870" s="2" t="s">
        <v>1</v>
      </c>
      <c r="D5870" s="2" t="s">
        <v>1560</v>
      </c>
      <c r="E5870" s="2" t="s">
        <v>446</v>
      </c>
      <c r="F5870" s="2" t="s">
        <v>2944</v>
      </c>
      <c r="G5870" s="5">
        <v>-2</v>
      </c>
      <c r="H5870" s="5">
        <v>68.989999999999995</v>
      </c>
      <c r="I5870" s="5">
        <v>-137.97999999999999</v>
      </c>
      <c r="J5870" s="5">
        <v>-26669.380000000016</v>
      </c>
      <c r="K5870" s="5" t="str" cm="1">
        <f t="array" ref="K5870">_xlfn.LET(_xlpm.d,UPPER(TRIM(CLEAN(SUBSTITUTE(F5870,CHAR(160),"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71" spans="2:11" x14ac:dyDescent="0.25">
      <c r="B5871" s="21">
        <v>45713</v>
      </c>
      <c r="C5871" s="2" t="s">
        <v>1</v>
      </c>
      <c r="D5871" s="2" t="s">
        <v>2970</v>
      </c>
      <c r="E5871" s="2" t="s">
        <v>816</v>
      </c>
      <c r="F5871" s="2" t="s">
        <v>2940</v>
      </c>
      <c r="G5871" s="5">
        <v>-2</v>
      </c>
      <c r="H5871" s="5">
        <v>63.99</v>
      </c>
      <c r="I5871" s="5">
        <v>-127.98</v>
      </c>
      <c r="J5871" s="5">
        <v>-26797.360000000015</v>
      </c>
      <c r="K5871" s="5" t="str" cm="1">
        <f t="array" ref="K5871">_xlfn.LET(_xlpm.d,UPPER(TRIM(CLEAN(SUBSTITUTE(F5871,CHAR(160),"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72" spans="2:11" x14ac:dyDescent="0.25">
      <c r="B5872" s="21">
        <v>45713</v>
      </c>
      <c r="C5872" s="2" t="s">
        <v>1</v>
      </c>
      <c r="D5872" s="2" t="s">
        <v>659</v>
      </c>
      <c r="E5872" s="2" t="s">
        <v>660</v>
      </c>
      <c r="F5872" s="2" t="s">
        <v>2944</v>
      </c>
      <c r="G5872" s="5">
        <v>-4</v>
      </c>
      <c r="H5872" s="5">
        <v>68.989999999999995</v>
      </c>
      <c r="I5872" s="5">
        <v>-275.95999999999998</v>
      </c>
      <c r="J5872" s="5">
        <v>-27073.320000000014</v>
      </c>
      <c r="K5872" s="5" t="str" cm="1">
        <f t="array" ref="K5872">_xlfn.LET(_xlpm.d,UPPER(TRIM(CLEAN(SUBSTITUTE(F5872,CHAR(160),"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73" spans="2:11" x14ac:dyDescent="0.25">
      <c r="B5873" s="21">
        <v>45713</v>
      </c>
      <c r="C5873" s="2" t="s">
        <v>1</v>
      </c>
      <c r="D5873" s="2" t="s">
        <v>897</v>
      </c>
      <c r="E5873" s="2" t="s">
        <v>857</v>
      </c>
      <c r="F5873" s="2" t="s">
        <v>2940</v>
      </c>
      <c r="G5873" s="5">
        <v>-1</v>
      </c>
      <c r="H5873" s="5">
        <v>64.989999999999995</v>
      </c>
      <c r="I5873" s="5">
        <v>-64.989999999999995</v>
      </c>
      <c r="J5873" s="5">
        <v>-27138.310000000016</v>
      </c>
      <c r="K5873" s="5" t="str" cm="1">
        <f t="array" ref="K5873">_xlfn.LET(_xlpm.d,UPPER(TRIM(CLEAN(SUBSTITUTE(F5873,CHAR(160),"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74" spans="2:11" x14ac:dyDescent="0.25">
      <c r="B5874" s="21">
        <v>45714</v>
      </c>
      <c r="C5874" s="2" t="s">
        <v>1</v>
      </c>
      <c r="D5874" s="2" t="s">
        <v>661</v>
      </c>
      <c r="E5874" s="2" t="s">
        <v>129</v>
      </c>
      <c r="F5874" s="2" t="s">
        <v>2944</v>
      </c>
      <c r="G5874" s="5">
        <v>-3</v>
      </c>
      <c r="H5874" s="5">
        <v>68.989999999999995</v>
      </c>
      <c r="I5874" s="5">
        <v>-206.97</v>
      </c>
      <c r="J5874" s="5">
        <v>-27345.280000000017</v>
      </c>
      <c r="K5874" s="5" t="str" cm="1">
        <f t="array" ref="K5874">_xlfn.LET(_xlpm.d,UPPER(TRIM(CLEAN(SUBSTITUTE(F5874,CHAR(160),"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75" spans="2:11" x14ac:dyDescent="0.25">
      <c r="B5875" s="21">
        <v>45714</v>
      </c>
      <c r="C5875" s="2" t="s">
        <v>1</v>
      </c>
      <c r="D5875" s="2" t="s">
        <v>2971</v>
      </c>
      <c r="E5875" s="2" t="s">
        <v>1619</v>
      </c>
      <c r="F5875" s="2" t="s">
        <v>2940</v>
      </c>
      <c r="G5875" s="5">
        <v>-4</v>
      </c>
      <c r="H5875" s="5">
        <v>63.99</v>
      </c>
      <c r="I5875" s="5">
        <v>-255.96</v>
      </c>
      <c r="J5875" s="5">
        <v>-27601.240000000016</v>
      </c>
      <c r="K5875" s="5" t="str" cm="1">
        <f t="array" ref="K5875">_xlfn.LET(_xlpm.d,UPPER(TRIM(CLEAN(SUBSTITUTE(F5875,CHAR(160),"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76" spans="2:11" x14ac:dyDescent="0.25">
      <c r="B5876" s="21">
        <v>45715</v>
      </c>
      <c r="C5876" s="2" t="s">
        <v>1</v>
      </c>
      <c r="D5876" s="2" t="s">
        <v>1566</v>
      </c>
      <c r="E5876" s="2" t="s">
        <v>791</v>
      </c>
      <c r="F5876" s="2" t="s">
        <v>2944</v>
      </c>
      <c r="G5876" s="5">
        <v>-2</v>
      </c>
      <c r="H5876" s="5">
        <v>68.989999999999995</v>
      </c>
      <c r="I5876" s="5">
        <v>-137.97999999999999</v>
      </c>
      <c r="J5876" s="5">
        <v>-27739.220000000016</v>
      </c>
      <c r="K5876" s="5" t="str" cm="1">
        <f t="array" ref="K5876">_xlfn.LET(_xlpm.d,UPPER(TRIM(CLEAN(SUBSTITUTE(F5876,CHAR(160),"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77" spans="2:11" x14ac:dyDescent="0.25">
      <c r="B5877" s="21">
        <v>45715</v>
      </c>
      <c r="C5877" s="2" t="s">
        <v>1</v>
      </c>
      <c r="D5877" s="2" t="s">
        <v>2380</v>
      </c>
      <c r="E5877" s="2" t="s">
        <v>324</v>
      </c>
      <c r="F5877" s="2" t="s">
        <v>2940</v>
      </c>
      <c r="G5877" s="5">
        <v>-1</v>
      </c>
      <c r="H5877" s="5">
        <v>64.989999999999995</v>
      </c>
      <c r="I5877" s="5">
        <v>-64.989999999999995</v>
      </c>
      <c r="J5877" s="5">
        <v>-27804.210000000017</v>
      </c>
      <c r="K5877" s="5" t="str" cm="1">
        <f t="array" ref="K5877">_xlfn.LET(_xlpm.d,UPPER(TRIM(CLEAN(SUBSTITUTE(F5877,CHAR(160),"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78" spans="2:11" x14ac:dyDescent="0.25">
      <c r="B5878" s="21">
        <v>45716</v>
      </c>
      <c r="C5878" s="2" t="s">
        <v>1</v>
      </c>
      <c r="D5878" s="2" t="s">
        <v>1385</v>
      </c>
      <c r="E5878" s="2" t="s">
        <v>321</v>
      </c>
      <c r="F5878" s="2" t="s">
        <v>2940</v>
      </c>
      <c r="G5878" s="5">
        <v>-2</v>
      </c>
      <c r="H5878" s="5">
        <v>64.989999999999995</v>
      </c>
      <c r="I5878" s="5">
        <v>-129.97999999999999</v>
      </c>
      <c r="J5878" s="5">
        <v>-27934.190000000017</v>
      </c>
      <c r="K5878" s="5" t="str" cm="1">
        <f t="array" ref="K5878">_xlfn.LET(_xlpm.d,UPPER(TRIM(CLEAN(SUBSTITUTE(F5878,CHAR(160),"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79" spans="2:11" x14ac:dyDescent="0.25">
      <c r="B5879" s="21">
        <v>45716</v>
      </c>
      <c r="C5879" s="2" t="s">
        <v>1</v>
      </c>
      <c r="D5879" s="2" t="s">
        <v>900</v>
      </c>
      <c r="E5879" s="2" t="s">
        <v>202</v>
      </c>
      <c r="F5879" s="2" t="s">
        <v>2944</v>
      </c>
      <c r="G5879" s="5">
        <v>-5</v>
      </c>
      <c r="H5879" s="5">
        <v>68.989999999999995</v>
      </c>
      <c r="I5879" s="5">
        <v>-344.95</v>
      </c>
      <c r="J5879" s="5">
        <v>-28279.140000000018</v>
      </c>
      <c r="K5879" s="5" t="str" cm="1">
        <f t="array" ref="K5879">_xlfn.LET(_xlpm.d,UPPER(TRIM(CLEAN(SUBSTITUTE(F5879,CHAR(160),"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80" spans="2:11" x14ac:dyDescent="0.25">
      <c r="B5880" s="21">
        <v>45716</v>
      </c>
      <c r="C5880" s="2" t="s">
        <v>1</v>
      </c>
      <c r="D5880" s="2" t="s">
        <v>1573</v>
      </c>
      <c r="E5880" s="2" t="s">
        <v>829</v>
      </c>
      <c r="F5880" s="2" t="s">
        <v>2944</v>
      </c>
      <c r="G5880" s="5">
        <v>-3</v>
      </c>
      <c r="H5880" s="5">
        <v>68.989999999999995</v>
      </c>
      <c r="I5880" s="5">
        <v>-206.97</v>
      </c>
      <c r="J5880" s="5">
        <v>-28486.110000000019</v>
      </c>
      <c r="K5880" s="5" t="str" cm="1">
        <f t="array" ref="K5880">_xlfn.LET(_xlpm.d,UPPER(TRIM(CLEAN(SUBSTITUTE(F5880,CHAR(160),"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81" spans="2:11" x14ac:dyDescent="0.25">
      <c r="B5881" s="21">
        <v>45719</v>
      </c>
      <c r="C5881" s="2" t="s">
        <v>1</v>
      </c>
      <c r="D5881" s="2" t="s">
        <v>2570</v>
      </c>
      <c r="E5881" s="2" t="s">
        <v>324</v>
      </c>
      <c r="F5881" s="2" t="s">
        <v>2940</v>
      </c>
      <c r="G5881" s="5">
        <v>-1</v>
      </c>
      <c r="H5881" s="5">
        <v>64.989999999999995</v>
      </c>
      <c r="I5881" s="5">
        <v>-64.989999999999995</v>
      </c>
      <c r="J5881" s="5">
        <v>-28551.10000000002</v>
      </c>
      <c r="K5881" s="5" t="str" cm="1">
        <f t="array" ref="K5881">_xlfn.LET(_xlpm.d,UPPER(TRIM(CLEAN(SUBSTITUTE(F5881,CHAR(160),"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82" spans="2:11" x14ac:dyDescent="0.25">
      <c r="B5882" s="21">
        <v>45720</v>
      </c>
      <c r="C5882" s="2" t="s">
        <v>1</v>
      </c>
      <c r="D5882" s="2" t="s">
        <v>352</v>
      </c>
      <c r="E5882" s="2" t="s">
        <v>49</v>
      </c>
      <c r="F5882" s="2" t="s">
        <v>2944</v>
      </c>
      <c r="G5882" s="5">
        <v>-2</v>
      </c>
      <c r="H5882" s="5">
        <v>68.989999999999995</v>
      </c>
      <c r="I5882" s="5">
        <v>-137.97999999999999</v>
      </c>
      <c r="J5882" s="5">
        <v>-28689.08000000002</v>
      </c>
      <c r="K5882" s="5" t="str" cm="1">
        <f t="array" ref="K5882">_xlfn.LET(_xlpm.d,UPPER(TRIM(CLEAN(SUBSTITUTE(F5882,CHAR(160),"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83" spans="2:11" x14ac:dyDescent="0.25">
      <c r="B5883" s="21">
        <v>45720</v>
      </c>
      <c r="C5883" s="2" t="s">
        <v>1</v>
      </c>
      <c r="D5883" s="2" t="s">
        <v>1575</v>
      </c>
      <c r="E5883" s="2" t="s">
        <v>35</v>
      </c>
      <c r="F5883" s="2" t="s">
        <v>2944</v>
      </c>
      <c r="G5883" s="5">
        <v>-2</v>
      </c>
      <c r="H5883" s="5">
        <v>68.989999999999995</v>
      </c>
      <c r="I5883" s="5">
        <v>-137.97999999999999</v>
      </c>
      <c r="J5883" s="5">
        <v>-28827.060000000019</v>
      </c>
      <c r="K5883" s="5" t="str" cm="1">
        <f t="array" ref="K5883">_xlfn.LET(_xlpm.d,UPPER(TRIM(CLEAN(SUBSTITUTE(F5883,CHAR(160),"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84" spans="2:11" x14ac:dyDescent="0.25">
      <c r="B5884" s="21">
        <v>45721</v>
      </c>
      <c r="C5884" s="2" t="s">
        <v>1</v>
      </c>
      <c r="D5884" s="2" t="s">
        <v>1576</v>
      </c>
      <c r="E5884" s="2" t="s">
        <v>5</v>
      </c>
      <c r="F5884" s="2" t="s">
        <v>2940</v>
      </c>
      <c r="G5884" s="5">
        <v>-1</v>
      </c>
      <c r="H5884" s="5">
        <v>64.989999999999995</v>
      </c>
      <c r="I5884" s="5">
        <v>-64.989999999999995</v>
      </c>
      <c r="J5884" s="5">
        <v>-28892.050000000021</v>
      </c>
      <c r="K5884" s="5" t="str" cm="1">
        <f t="array" ref="K5884">_xlfn.LET(_xlpm.d,UPPER(TRIM(CLEAN(SUBSTITUTE(F5884,CHAR(160),"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85" spans="2:11" x14ac:dyDescent="0.25">
      <c r="B5885" s="21">
        <v>45722</v>
      </c>
      <c r="C5885" s="2" t="s">
        <v>1</v>
      </c>
      <c r="D5885" s="2" t="s">
        <v>1580</v>
      </c>
      <c r="E5885" s="2" t="s">
        <v>19</v>
      </c>
      <c r="F5885" s="2" t="s">
        <v>2944</v>
      </c>
      <c r="G5885" s="5">
        <v>-19</v>
      </c>
      <c r="H5885" s="5">
        <v>68.989999999999995</v>
      </c>
      <c r="I5885" s="5">
        <v>-1310.81</v>
      </c>
      <c r="J5885" s="5">
        <v>-30202.860000000022</v>
      </c>
      <c r="K5885" s="5" t="str" cm="1">
        <f t="array" ref="K5885">_xlfn.LET(_xlpm.d,UPPER(TRIM(CLEAN(SUBSTITUTE(F5885,CHAR(160),"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86" spans="2:11" x14ac:dyDescent="0.25">
      <c r="B5886" s="21">
        <v>45722</v>
      </c>
      <c r="C5886" s="2" t="s">
        <v>1</v>
      </c>
      <c r="D5886" s="2" t="s">
        <v>1583</v>
      </c>
      <c r="E5886" s="2" t="s">
        <v>324</v>
      </c>
      <c r="F5886" s="2" t="s">
        <v>2940</v>
      </c>
      <c r="G5886" s="5">
        <v>-1</v>
      </c>
      <c r="H5886" s="5">
        <v>64.989999999999995</v>
      </c>
      <c r="I5886" s="5">
        <v>-64.989999999999995</v>
      </c>
      <c r="J5886" s="5">
        <v>-30267.850000000024</v>
      </c>
      <c r="K5886" s="5" t="str" cm="1">
        <f t="array" ref="K5886">_xlfn.LET(_xlpm.d,UPPER(TRIM(CLEAN(SUBSTITUTE(F5886,CHAR(160),"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87" spans="2:11" x14ac:dyDescent="0.25">
      <c r="B5887" s="21">
        <v>45722</v>
      </c>
      <c r="C5887" s="2" t="s">
        <v>1</v>
      </c>
      <c r="D5887" s="2" t="s">
        <v>2972</v>
      </c>
      <c r="E5887" s="2" t="s">
        <v>841</v>
      </c>
      <c r="F5887" s="2" t="s">
        <v>2940</v>
      </c>
      <c r="G5887" s="5">
        <v>-1</v>
      </c>
      <c r="H5887" s="5">
        <v>70.5</v>
      </c>
      <c r="I5887" s="5">
        <v>-70.5</v>
      </c>
      <c r="J5887" s="5">
        <v>-30338.350000000024</v>
      </c>
      <c r="K5887" s="5" t="str" cm="1">
        <f t="array" ref="K5887">_xlfn.LET(_xlpm.d,UPPER(TRIM(CLEAN(SUBSTITUTE(F5887,CHAR(160),"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88" spans="2:11" x14ac:dyDescent="0.25">
      <c r="B5888" s="21">
        <v>45722</v>
      </c>
      <c r="C5888" s="2" t="s">
        <v>1</v>
      </c>
      <c r="D5888" s="2" t="s">
        <v>907</v>
      </c>
      <c r="E5888" s="2" t="s">
        <v>82</v>
      </c>
      <c r="F5888" s="2" t="s">
        <v>2944</v>
      </c>
      <c r="G5888" s="5">
        <v>-1</v>
      </c>
      <c r="H5888" s="5">
        <v>68.989999999999995</v>
      </c>
      <c r="I5888" s="5">
        <v>-68.989999999999995</v>
      </c>
      <c r="J5888" s="5">
        <v>-30407.340000000026</v>
      </c>
      <c r="K5888" s="5" t="str" cm="1">
        <f t="array" ref="K5888">_xlfn.LET(_xlpm.d,UPPER(TRIM(CLEAN(SUBSTITUTE(F5888,CHAR(160),"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89" spans="2:11" x14ac:dyDescent="0.25">
      <c r="B5889" s="21">
        <v>45723</v>
      </c>
      <c r="C5889" s="2" t="s">
        <v>1</v>
      </c>
      <c r="D5889" s="2" t="s">
        <v>356</v>
      </c>
      <c r="E5889" s="2" t="s">
        <v>76</v>
      </c>
      <c r="F5889" s="2" t="s">
        <v>2944</v>
      </c>
      <c r="G5889" s="5">
        <v>-3</v>
      </c>
      <c r="H5889" s="5">
        <v>68.989999999999995</v>
      </c>
      <c r="I5889" s="5">
        <v>-206.97</v>
      </c>
      <c r="J5889" s="5">
        <v>-30614.310000000027</v>
      </c>
      <c r="K5889" s="5" t="str" cm="1">
        <f t="array" ref="K5889">_xlfn.LET(_xlpm.d,UPPER(TRIM(CLEAN(SUBSTITUTE(F5889,CHAR(160),"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90" spans="2:11" x14ac:dyDescent="0.25">
      <c r="B5890" s="21">
        <v>45723</v>
      </c>
      <c r="C5890" s="2" t="s">
        <v>1</v>
      </c>
      <c r="D5890" s="2" t="s">
        <v>908</v>
      </c>
      <c r="E5890" s="2" t="s">
        <v>143</v>
      </c>
      <c r="F5890" s="2" t="s">
        <v>2940</v>
      </c>
      <c r="G5890" s="5">
        <v>-2</v>
      </c>
      <c r="H5890" s="5">
        <v>64.95</v>
      </c>
      <c r="I5890" s="5">
        <v>-129.9</v>
      </c>
      <c r="J5890" s="5">
        <v>-30744.210000000028</v>
      </c>
      <c r="K5890" s="5" t="str" cm="1">
        <f t="array" ref="K5890">_xlfn.LET(_xlpm.d,UPPER(TRIM(CLEAN(SUBSTITUTE(F5890,CHAR(160),"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91" spans="2:11" x14ac:dyDescent="0.25">
      <c r="B5891" s="21">
        <v>45726</v>
      </c>
      <c r="C5891" s="2" t="s">
        <v>1</v>
      </c>
      <c r="D5891" s="2" t="s">
        <v>1588</v>
      </c>
      <c r="E5891" s="2" t="s">
        <v>791</v>
      </c>
      <c r="F5891" s="2" t="s">
        <v>2944</v>
      </c>
      <c r="G5891" s="5">
        <v>-1</v>
      </c>
      <c r="H5891" s="5">
        <v>68.989999999999995</v>
      </c>
      <c r="I5891" s="5">
        <v>-68.989999999999995</v>
      </c>
      <c r="J5891" s="5">
        <v>-30813.20000000003</v>
      </c>
      <c r="K5891" s="5" t="str" cm="1">
        <f t="array" ref="K5891">_xlfn.LET(_xlpm.d,UPPER(TRIM(CLEAN(SUBSTITUTE(F5891,CHAR(160),"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92" spans="2:11" x14ac:dyDescent="0.25">
      <c r="B5892" s="21">
        <v>45726</v>
      </c>
      <c r="C5892" s="2" t="s">
        <v>1</v>
      </c>
      <c r="D5892" s="2" t="s">
        <v>360</v>
      </c>
      <c r="E5892" s="2" t="s">
        <v>27</v>
      </c>
      <c r="F5892" s="2" t="s">
        <v>2944</v>
      </c>
      <c r="G5892" s="5">
        <v>-3</v>
      </c>
      <c r="H5892" s="5">
        <v>68.989999999999995</v>
      </c>
      <c r="I5892" s="5">
        <v>-206.97</v>
      </c>
      <c r="J5892" s="5">
        <v>-31020.170000000031</v>
      </c>
      <c r="K5892" s="5" t="str" cm="1">
        <f t="array" ref="K5892">_xlfn.LET(_xlpm.d,UPPER(TRIM(CLEAN(SUBSTITUTE(F5892,CHAR(160),"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93" spans="2:11" x14ac:dyDescent="0.25">
      <c r="B5893" s="21">
        <v>45727</v>
      </c>
      <c r="C5893" s="2" t="s">
        <v>1</v>
      </c>
      <c r="D5893" s="2" t="s">
        <v>1589</v>
      </c>
      <c r="E5893" s="2" t="s">
        <v>446</v>
      </c>
      <c r="F5893" s="2" t="s">
        <v>2973</v>
      </c>
      <c r="G5893" s="5">
        <v>-2</v>
      </c>
      <c r="H5893" s="5">
        <v>68.989999999999995</v>
      </c>
      <c r="I5893" s="5">
        <v>-137.97999999999999</v>
      </c>
      <c r="J5893" s="5">
        <v>-31158.150000000031</v>
      </c>
      <c r="K5893" s="5" t="str" cm="1">
        <f t="array" ref="K5893">_xlfn.LET(_xlpm.d,UPPER(TRIM(CLEAN(SUBSTITUTE(F5893,CHAR(160),"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94" spans="2:11" x14ac:dyDescent="0.25">
      <c r="B5894" s="21">
        <v>45727</v>
      </c>
      <c r="C5894" s="2" t="s">
        <v>1</v>
      </c>
      <c r="D5894" s="2" t="s">
        <v>2974</v>
      </c>
      <c r="E5894" s="2" t="s">
        <v>238</v>
      </c>
      <c r="F5894" s="2" t="s">
        <v>2940</v>
      </c>
      <c r="G5894" s="5">
        <v>-1</v>
      </c>
      <c r="H5894" s="5">
        <v>68.989999999999995</v>
      </c>
      <c r="I5894" s="5">
        <v>-68.989999999999995</v>
      </c>
      <c r="J5894" s="5">
        <v>-31227.140000000032</v>
      </c>
      <c r="K5894" s="5" t="str" cm="1">
        <f t="array" ref="K5894">_xlfn.LET(_xlpm.d,UPPER(TRIM(CLEAN(SUBSTITUTE(F5894,CHAR(160),"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95" spans="2:11" x14ac:dyDescent="0.25">
      <c r="B5895" s="21">
        <v>45727</v>
      </c>
      <c r="C5895" s="2" t="s">
        <v>1</v>
      </c>
      <c r="D5895" s="2" t="s">
        <v>912</v>
      </c>
      <c r="E5895" s="2" t="s">
        <v>5</v>
      </c>
      <c r="F5895" s="2" t="s">
        <v>2940</v>
      </c>
      <c r="G5895" s="5">
        <v>-1</v>
      </c>
      <c r="H5895" s="5">
        <v>64.989999999999995</v>
      </c>
      <c r="I5895" s="5">
        <v>-64.989999999999995</v>
      </c>
      <c r="J5895" s="5">
        <v>-31292.130000000034</v>
      </c>
      <c r="K5895" s="5" t="str" cm="1">
        <f t="array" ref="K5895">_xlfn.LET(_xlpm.d,UPPER(TRIM(CLEAN(SUBSTITUTE(F5895,CHAR(160),"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96" spans="2:11" x14ac:dyDescent="0.25">
      <c r="B5896" s="21">
        <v>45728</v>
      </c>
      <c r="C5896" s="2" t="s">
        <v>1</v>
      </c>
      <c r="D5896" s="2" t="s">
        <v>2306</v>
      </c>
      <c r="E5896" s="2" t="s">
        <v>321</v>
      </c>
      <c r="F5896" s="2" t="s">
        <v>2975</v>
      </c>
      <c r="G5896" s="5">
        <v>-1</v>
      </c>
      <c r="H5896" s="5">
        <v>64.989999999999995</v>
      </c>
      <c r="I5896" s="5">
        <v>-64.989999999999995</v>
      </c>
      <c r="J5896" s="5">
        <v>-31357.120000000035</v>
      </c>
      <c r="K5896" s="5" t="str" cm="1">
        <f t="array" ref="K5896">_xlfn.LET(_xlpm.d,UPPER(TRIM(CLEAN(SUBSTITUTE(F5896,CHAR(160),"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97" spans="2:11" x14ac:dyDescent="0.25">
      <c r="B5897" s="21">
        <v>45728</v>
      </c>
      <c r="C5897" s="2" t="s">
        <v>1</v>
      </c>
      <c r="D5897" s="2" t="s">
        <v>2306</v>
      </c>
      <c r="E5897" s="2" t="s">
        <v>321</v>
      </c>
      <c r="F5897" s="2" t="s">
        <v>2950</v>
      </c>
      <c r="G5897" s="5">
        <v>-1</v>
      </c>
      <c r="H5897" s="5">
        <v>64.989999999999995</v>
      </c>
      <c r="I5897" s="5">
        <v>-64.989999999999995</v>
      </c>
      <c r="J5897" s="5">
        <v>-31422.110000000037</v>
      </c>
      <c r="K5897" s="5" t="str" cm="1">
        <f t="array" ref="K5897">_xlfn.LET(_xlpm.d,UPPER(TRIM(CLEAN(SUBSTITUTE(F5897,CHAR(160),"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98" spans="2:11" x14ac:dyDescent="0.25">
      <c r="B5898" s="21">
        <v>45728</v>
      </c>
      <c r="C5898" s="2" t="s">
        <v>1</v>
      </c>
      <c r="D5898" s="2" t="s">
        <v>2976</v>
      </c>
      <c r="E5898" s="2" t="s">
        <v>304</v>
      </c>
      <c r="F5898" s="2" t="s">
        <v>2940</v>
      </c>
      <c r="G5898" s="5">
        <v>-1</v>
      </c>
      <c r="H5898" s="5">
        <v>64.989999999999995</v>
      </c>
      <c r="I5898" s="5">
        <v>-64.989999999999995</v>
      </c>
      <c r="J5898" s="5">
        <v>-31487.100000000039</v>
      </c>
      <c r="K5898" s="5" t="str" cm="1">
        <f t="array" ref="K5898">_xlfn.LET(_xlpm.d,UPPER(TRIM(CLEAN(SUBSTITUTE(F5898,CHAR(160),"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899" spans="2:11" x14ac:dyDescent="0.25">
      <c r="B5899" s="21">
        <v>45728</v>
      </c>
      <c r="C5899" s="2" t="s">
        <v>1</v>
      </c>
      <c r="D5899" s="2" t="s">
        <v>2977</v>
      </c>
      <c r="E5899" s="2" t="s">
        <v>129</v>
      </c>
      <c r="F5899" s="2" t="s">
        <v>2944</v>
      </c>
      <c r="G5899" s="5">
        <v>-5</v>
      </c>
      <c r="H5899" s="5">
        <v>68.989999999999995</v>
      </c>
      <c r="I5899" s="5">
        <v>-344.95</v>
      </c>
      <c r="J5899" s="5">
        <v>-31832.050000000039</v>
      </c>
      <c r="K5899" s="5" t="str" cm="1">
        <f t="array" ref="K5899">_xlfn.LET(_xlpm.d,UPPER(TRIM(CLEAN(SUBSTITUTE(F5899,CHAR(160),"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00" spans="2:11" x14ac:dyDescent="0.25">
      <c r="B5900" s="21">
        <v>45728</v>
      </c>
      <c r="C5900" s="2" t="s">
        <v>1</v>
      </c>
      <c r="D5900" s="2" t="s">
        <v>363</v>
      </c>
      <c r="E5900" s="2" t="s">
        <v>40</v>
      </c>
      <c r="F5900" s="2" t="s">
        <v>2944</v>
      </c>
      <c r="G5900" s="5">
        <v>-4</v>
      </c>
      <c r="H5900" s="5">
        <v>68.989999999999995</v>
      </c>
      <c r="I5900" s="5">
        <v>-275.95999999999998</v>
      </c>
      <c r="J5900" s="5">
        <v>-32108.010000000038</v>
      </c>
      <c r="K5900" s="5" t="str" cm="1">
        <f t="array" ref="K5900">_xlfn.LET(_xlpm.d,UPPER(TRIM(CLEAN(SUBSTITUTE(F5900,CHAR(160),"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01" spans="2:11" x14ac:dyDescent="0.25">
      <c r="B5901" s="21">
        <v>45728</v>
      </c>
      <c r="C5901" s="2" t="s">
        <v>1</v>
      </c>
      <c r="D5901" s="2" t="s">
        <v>914</v>
      </c>
      <c r="E5901" s="2" t="s">
        <v>202</v>
      </c>
      <c r="F5901" s="2" t="s">
        <v>2944</v>
      </c>
      <c r="G5901" s="5">
        <v>-3</v>
      </c>
      <c r="H5901" s="5">
        <v>68.989999999999995</v>
      </c>
      <c r="I5901" s="5">
        <v>-206.97</v>
      </c>
      <c r="J5901" s="5">
        <v>-32314.98000000004</v>
      </c>
      <c r="K5901" s="5" t="str" cm="1">
        <f t="array" ref="K5901">_xlfn.LET(_xlpm.d,UPPER(TRIM(CLEAN(SUBSTITUTE(F5901,CHAR(160),"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02" spans="2:11" x14ac:dyDescent="0.25">
      <c r="B5902" s="21">
        <v>45729</v>
      </c>
      <c r="C5902" s="2" t="s">
        <v>1</v>
      </c>
      <c r="D5902" s="2" t="s">
        <v>1591</v>
      </c>
      <c r="E5902" s="2" t="s">
        <v>99</v>
      </c>
      <c r="F5902" s="2" t="s">
        <v>2944</v>
      </c>
      <c r="G5902" s="5">
        <v>-1</v>
      </c>
      <c r="H5902" s="5">
        <v>68.989999999999995</v>
      </c>
      <c r="I5902" s="5">
        <v>-68.989999999999995</v>
      </c>
      <c r="J5902" s="5">
        <v>-32383.970000000041</v>
      </c>
      <c r="K5902" s="5" t="str" cm="1">
        <f t="array" ref="K5902">_xlfn.LET(_xlpm.d,UPPER(TRIM(CLEAN(SUBSTITUTE(F5902,CHAR(160),"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03" spans="2:11" x14ac:dyDescent="0.25">
      <c r="B5903" s="21">
        <v>45730</v>
      </c>
      <c r="C5903" s="2" t="s">
        <v>1</v>
      </c>
      <c r="D5903" s="2" t="s">
        <v>1595</v>
      </c>
      <c r="E5903" s="2" t="s">
        <v>244</v>
      </c>
      <c r="F5903" s="2" t="s">
        <v>2954</v>
      </c>
      <c r="G5903" s="5">
        <v>-4</v>
      </c>
      <c r="H5903" s="5">
        <v>68.989999999999995</v>
      </c>
      <c r="I5903" s="5">
        <v>-275.95999999999998</v>
      </c>
      <c r="J5903" s="5">
        <v>-32659.93000000004</v>
      </c>
      <c r="K5903" s="5" t="str" cm="1">
        <f t="array" ref="K5903">_xlfn.LET(_xlpm.d,UPPER(TRIM(CLEAN(SUBSTITUTE(F5903,CHAR(160),"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04" spans="2:11" x14ac:dyDescent="0.25">
      <c r="B5904" s="21">
        <v>45730</v>
      </c>
      <c r="C5904" s="2" t="s">
        <v>1</v>
      </c>
      <c r="D5904" s="2" t="s">
        <v>2978</v>
      </c>
      <c r="E5904" s="2" t="s">
        <v>3</v>
      </c>
      <c r="F5904" s="2" t="s">
        <v>2940</v>
      </c>
      <c r="G5904" s="5">
        <v>-20</v>
      </c>
      <c r="H5904" s="5">
        <v>58.3</v>
      </c>
      <c r="I5904" s="5">
        <v>-1166</v>
      </c>
      <c r="J5904" s="5">
        <v>-33825.930000000037</v>
      </c>
      <c r="K5904" s="5" t="str" cm="1">
        <f t="array" ref="K5904">_xlfn.LET(_xlpm.d,UPPER(TRIM(CLEAN(SUBSTITUTE(F5904,CHAR(160),"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05" spans="2:11" x14ac:dyDescent="0.25">
      <c r="B5905" s="21">
        <v>45730</v>
      </c>
      <c r="C5905" s="2" t="s">
        <v>1</v>
      </c>
      <c r="D5905" s="2" t="s">
        <v>916</v>
      </c>
      <c r="E5905" s="2" t="s">
        <v>72</v>
      </c>
      <c r="F5905" s="2" t="s">
        <v>2944</v>
      </c>
      <c r="G5905" s="5">
        <v>-1</v>
      </c>
      <c r="H5905" s="5">
        <v>68.989999999999995</v>
      </c>
      <c r="I5905" s="5">
        <v>-68.989999999999995</v>
      </c>
      <c r="J5905" s="5">
        <v>-33894.920000000035</v>
      </c>
      <c r="K5905" s="5" t="str" cm="1">
        <f t="array" ref="K5905">_xlfn.LET(_xlpm.d,UPPER(TRIM(CLEAN(SUBSTITUTE(F5905,CHAR(160),"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06" spans="2:11" x14ac:dyDescent="0.25">
      <c r="B5906" s="21">
        <v>45730</v>
      </c>
      <c r="C5906" s="2" t="s">
        <v>1</v>
      </c>
      <c r="D5906" s="2" t="s">
        <v>365</v>
      </c>
      <c r="E5906" s="2" t="s">
        <v>68</v>
      </c>
      <c r="F5906" s="2" t="s">
        <v>2944</v>
      </c>
      <c r="G5906" s="5">
        <v>-10</v>
      </c>
      <c r="H5906" s="5">
        <v>68.989999999999995</v>
      </c>
      <c r="I5906" s="5">
        <v>-689.9</v>
      </c>
      <c r="J5906" s="5">
        <v>-34584.820000000036</v>
      </c>
      <c r="K5906" s="5" t="str" cm="1">
        <f t="array" ref="K5906">_xlfn.LET(_xlpm.d,UPPER(TRIM(CLEAN(SUBSTITUTE(F5906,CHAR(160),"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07" spans="2:11" x14ac:dyDescent="0.25">
      <c r="B5907" s="21">
        <v>45730</v>
      </c>
      <c r="C5907" s="2" t="s">
        <v>1</v>
      </c>
      <c r="D5907" s="2" t="s">
        <v>917</v>
      </c>
      <c r="E5907" s="2" t="s">
        <v>433</v>
      </c>
      <c r="F5907" s="2" t="s">
        <v>2944</v>
      </c>
      <c r="G5907" s="5">
        <v>-5</v>
      </c>
      <c r="H5907" s="5">
        <v>68.989999999999995</v>
      </c>
      <c r="I5907" s="5">
        <v>-344.95</v>
      </c>
      <c r="J5907" s="5">
        <v>-34929.770000000033</v>
      </c>
      <c r="K5907" s="5" t="str" cm="1">
        <f t="array" ref="K5907">_xlfn.LET(_xlpm.d,UPPER(TRIM(CLEAN(SUBSTITUTE(F5907,CHAR(160),"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08" spans="2:11" x14ac:dyDescent="0.25">
      <c r="B5908" s="21">
        <v>45730</v>
      </c>
      <c r="C5908" s="2" t="s">
        <v>1</v>
      </c>
      <c r="D5908" s="2" t="s">
        <v>1599</v>
      </c>
      <c r="E5908" s="2" t="s">
        <v>926</v>
      </c>
      <c r="F5908" s="2" t="s">
        <v>2940</v>
      </c>
      <c r="G5908" s="5">
        <v>-2</v>
      </c>
      <c r="H5908" s="5">
        <v>68.989999999999995</v>
      </c>
      <c r="I5908" s="5">
        <v>-137.97999999999999</v>
      </c>
      <c r="J5908" s="5">
        <v>-35067.750000000036</v>
      </c>
      <c r="K5908" s="5" t="str" cm="1">
        <f t="array" ref="K5908">_xlfn.LET(_xlpm.d,UPPER(TRIM(CLEAN(SUBSTITUTE(F5908,CHAR(160),"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09" spans="2:11" x14ac:dyDescent="0.25">
      <c r="B5909" s="21">
        <v>45731</v>
      </c>
      <c r="C5909" s="2" t="s">
        <v>1</v>
      </c>
      <c r="D5909" s="2" t="s">
        <v>296</v>
      </c>
      <c r="E5909" s="2" t="s">
        <v>143</v>
      </c>
      <c r="F5909" s="2" t="s">
        <v>2940</v>
      </c>
      <c r="G5909" s="5">
        <v>-2</v>
      </c>
      <c r="H5909" s="5">
        <v>64.95</v>
      </c>
      <c r="I5909" s="5">
        <v>-129.9</v>
      </c>
      <c r="J5909" s="5">
        <v>-35197.650000000038</v>
      </c>
      <c r="K5909" s="5" t="str" cm="1">
        <f t="array" ref="K5909">_xlfn.LET(_xlpm.d,UPPER(TRIM(CLEAN(SUBSTITUTE(F5909,CHAR(160),"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10" spans="2:11" x14ac:dyDescent="0.25">
      <c r="B5910" s="21">
        <v>45733</v>
      </c>
      <c r="C5910" s="2" t="s">
        <v>1</v>
      </c>
      <c r="D5910" s="2" t="s">
        <v>2356</v>
      </c>
      <c r="E5910" s="2" t="s">
        <v>324</v>
      </c>
      <c r="F5910" s="2" t="s">
        <v>2940</v>
      </c>
      <c r="G5910" s="5">
        <v>-2</v>
      </c>
      <c r="H5910" s="5">
        <v>64.989999999999995</v>
      </c>
      <c r="I5910" s="5">
        <v>-129.97999999999999</v>
      </c>
      <c r="J5910" s="5">
        <v>-35327.630000000041</v>
      </c>
      <c r="K5910" s="5" t="str" cm="1">
        <f t="array" ref="K5910">_xlfn.LET(_xlpm.d,UPPER(TRIM(CLEAN(SUBSTITUTE(F5910,CHAR(160),"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11" spans="2:11" x14ac:dyDescent="0.25">
      <c r="B5911" s="21">
        <v>45733</v>
      </c>
      <c r="C5911" s="2" t="s">
        <v>1</v>
      </c>
      <c r="D5911" s="2" t="s">
        <v>366</v>
      </c>
      <c r="E5911" s="2" t="s">
        <v>49</v>
      </c>
      <c r="F5911" s="2" t="s">
        <v>2944</v>
      </c>
      <c r="G5911" s="5">
        <v>-4</v>
      </c>
      <c r="H5911" s="5">
        <v>68.989999999999995</v>
      </c>
      <c r="I5911" s="5">
        <v>-275.95999999999998</v>
      </c>
      <c r="J5911" s="5">
        <v>-35603.59000000004</v>
      </c>
      <c r="K5911" s="5" t="str" cm="1">
        <f t="array" ref="K5911">_xlfn.LET(_xlpm.d,UPPER(TRIM(CLEAN(SUBSTITUTE(F5911,CHAR(160),"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12" spans="2:11" x14ac:dyDescent="0.25">
      <c r="B5912" s="21">
        <v>45733</v>
      </c>
      <c r="C5912" s="2" t="s">
        <v>1</v>
      </c>
      <c r="D5912" s="2" t="s">
        <v>367</v>
      </c>
      <c r="E5912" s="2" t="s">
        <v>97</v>
      </c>
      <c r="F5912" s="2" t="s">
        <v>2944</v>
      </c>
      <c r="G5912" s="5">
        <v>-9</v>
      </c>
      <c r="H5912" s="5">
        <v>68.989999999999995</v>
      </c>
      <c r="I5912" s="5">
        <v>-620.91</v>
      </c>
      <c r="J5912" s="5">
        <v>-36224.500000000044</v>
      </c>
      <c r="K5912" s="5" t="str" cm="1">
        <f t="array" ref="K5912">_xlfn.LET(_xlpm.d,UPPER(TRIM(CLEAN(SUBSTITUTE(F5912,CHAR(160),"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13" spans="2:11" x14ac:dyDescent="0.25">
      <c r="B5913" s="21">
        <v>45735</v>
      </c>
      <c r="C5913" s="2" t="s">
        <v>1</v>
      </c>
      <c r="D5913" s="2" t="s">
        <v>1607</v>
      </c>
      <c r="E5913" s="2" t="s">
        <v>1130</v>
      </c>
      <c r="F5913" s="2" t="s">
        <v>2944</v>
      </c>
      <c r="G5913" s="5">
        <v>-1</v>
      </c>
      <c r="H5913" s="5">
        <v>68.989999999999995</v>
      </c>
      <c r="I5913" s="5">
        <v>-68.989999999999995</v>
      </c>
      <c r="J5913" s="5">
        <v>-36293.490000000042</v>
      </c>
      <c r="K5913" s="5" t="str" cm="1">
        <f t="array" ref="K5913">_xlfn.LET(_xlpm.d,UPPER(TRIM(CLEAN(SUBSTITUTE(F5913,CHAR(160),"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14" spans="2:11" x14ac:dyDescent="0.25">
      <c r="B5914" s="21">
        <v>45735</v>
      </c>
      <c r="C5914" s="2" t="s">
        <v>1</v>
      </c>
      <c r="D5914" s="2" t="s">
        <v>1609</v>
      </c>
      <c r="E5914" s="2" t="s">
        <v>163</v>
      </c>
      <c r="F5914" s="2" t="s">
        <v>2944</v>
      </c>
      <c r="G5914" s="5">
        <v>-10</v>
      </c>
      <c r="H5914" s="5">
        <v>68.900000000000006</v>
      </c>
      <c r="I5914" s="5">
        <v>-689</v>
      </c>
      <c r="J5914" s="5">
        <v>-36982.490000000042</v>
      </c>
      <c r="K5914" s="5" t="str" cm="1">
        <f t="array" ref="K5914">_xlfn.LET(_xlpm.d,UPPER(TRIM(CLEAN(SUBSTITUTE(F5914,CHAR(160),"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15" spans="2:11" x14ac:dyDescent="0.25">
      <c r="B5915" s="21">
        <v>45735</v>
      </c>
      <c r="C5915" s="2" t="s">
        <v>1</v>
      </c>
      <c r="D5915" s="2" t="s">
        <v>708</v>
      </c>
      <c r="E5915" s="2" t="s">
        <v>433</v>
      </c>
      <c r="F5915" s="2" t="s">
        <v>2944</v>
      </c>
      <c r="G5915" s="5">
        <v>-4</v>
      </c>
      <c r="H5915" s="5">
        <v>68.989999999999995</v>
      </c>
      <c r="I5915" s="5">
        <v>-275.95999999999998</v>
      </c>
      <c r="J5915" s="5">
        <v>-37258.450000000041</v>
      </c>
      <c r="K5915" s="5" t="str" cm="1">
        <f t="array" ref="K5915">_xlfn.LET(_xlpm.d,UPPER(TRIM(CLEAN(SUBSTITUTE(F5915,CHAR(160),"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16" spans="2:11" x14ac:dyDescent="0.25">
      <c r="B5916" s="21">
        <v>45735</v>
      </c>
      <c r="C5916" s="2" t="s">
        <v>1</v>
      </c>
      <c r="D5916" s="2" t="s">
        <v>370</v>
      </c>
      <c r="E5916" s="2" t="s">
        <v>129</v>
      </c>
      <c r="F5916" s="2" t="s">
        <v>2944</v>
      </c>
      <c r="G5916" s="5">
        <v>-3</v>
      </c>
      <c r="H5916" s="5">
        <v>68.989999999999995</v>
      </c>
      <c r="I5916" s="5">
        <v>-206.97</v>
      </c>
      <c r="J5916" s="5">
        <v>-37465.420000000042</v>
      </c>
      <c r="K5916" s="5" t="str" cm="1">
        <f t="array" ref="K5916">_xlfn.LET(_xlpm.d,UPPER(TRIM(CLEAN(SUBSTITUTE(F5916,CHAR(160),"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17" spans="2:11" x14ac:dyDescent="0.25">
      <c r="B5917" s="21">
        <v>45736</v>
      </c>
      <c r="C5917" s="2" t="s">
        <v>1</v>
      </c>
      <c r="D5917" s="2" t="s">
        <v>928</v>
      </c>
      <c r="E5917" s="2" t="s">
        <v>143</v>
      </c>
      <c r="F5917" s="2" t="s">
        <v>2940</v>
      </c>
      <c r="G5917" s="5">
        <v>-3</v>
      </c>
      <c r="H5917" s="5">
        <v>64.95</v>
      </c>
      <c r="I5917" s="5">
        <v>-194.85</v>
      </c>
      <c r="J5917" s="5">
        <v>-37660.27000000004</v>
      </c>
      <c r="K5917" s="5" t="str" cm="1">
        <f t="array" ref="K5917">_xlfn.LET(_xlpm.d,UPPER(TRIM(CLEAN(SUBSTITUTE(F5917,CHAR(160),"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18" spans="2:11" x14ac:dyDescent="0.25">
      <c r="B5918" s="21">
        <v>45742</v>
      </c>
      <c r="C5918" s="2" t="s">
        <v>1</v>
      </c>
      <c r="D5918" s="2" t="s">
        <v>932</v>
      </c>
      <c r="E5918" s="2" t="s">
        <v>844</v>
      </c>
      <c r="F5918" s="2" t="s">
        <v>2940</v>
      </c>
      <c r="G5918" s="5">
        <v>-5</v>
      </c>
      <c r="H5918" s="5">
        <v>68.989999999999995</v>
      </c>
      <c r="I5918" s="5">
        <v>-344.95</v>
      </c>
      <c r="J5918" s="5">
        <v>-38005.220000000038</v>
      </c>
      <c r="K5918" s="5" t="str" cm="1">
        <f t="array" ref="K5918">_xlfn.LET(_xlpm.d,UPPER(TRIM(CLEAN(SUBSTITUTE(F5918,CHAR(160),"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19" spans="2:11" x14ac:dyDescent="0.25">
      <c r="B5919" s="21">
        <v>45742</v>
      </c>
      <c r="C5919" s="2" t="s">
        <v>1</v>
      </c>
      <c r="D5919" s="2" t="s">
        <v>373</v>
      </c>
      <c r="E5919" s="2" t="s">
        <v>40</v>
      </c>
      <c r="F5919" s="2" t="s">
        <v>2944</v>
      </c>
      <c r="G5919" s="5">
        <v>-6</v>
      </c>
      <c r="H5919" s="5">
        <v>68.989999999999995</v>
      </c>
      <c r="I5919" s="5">
        <v>-413.94</v>
      </c>
      <c r="J5919" s="5">
        <v>-38419.16000000004</v>
      </c>
      <c r="K5919" s="5" t="str" cm="1">
        <f t="array" ref="K5919">_xlfn.LET(_xlpm.d,UPPER(TRIM(CLEAN(SUBSTITUTE(F5919,CHAR(160),"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20" spans="2:11" x14ac:dyDescent="0.25">
      <c r="B5920" s="21">
        <v>45742</v>
      </c>
      <c r="C5920" s="2" t="s">
        <v>1</v>
      </c>
      <c r="D5920" s="2" t="s">
        <v>1620</v>
      </c>
      <c r="E5920" s="2" t="s">
        <v>5</v>
      </c>
      <c r="F5920" s="2" t="s">
        <v>2940</v>
      </c>
      <c r="G5920" s="5">
        <v>-1</v>
      </c>
      <c r="H5920" s="5">
        <v>64.989999999999995</v>
      </c>
      <c r="I5920" s="5">
        <v>-64.989999999999995</v>
      </c>
      <c r="J5920" s="5">
        <v>-38484.150000000038</v>
      </c>
      <c r="K5920" s="5" t="str" cm="1">
        <f t="array" ref="K5920">_xlfn.LET(_xlpm.d,UPPER(TRIM(CLEAN(SUBSTITUTE(F5920,CHAR(160),"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21" spans="2:11" x14ac:dyDescent="0.25">
      <c r="B5921" s="21">
        <v>45743</v>
      </c>
      <c r="C5921" s="2" t="s">
        <v>1</v>
      </c>
      <c r="D5921" s="2" t="s">
        <v>2979</v>
      </c>
      <c r="E5921" s="2" t="s">
        <v>2020</v>
      </c>
      <c r="F5921" s="2" t="s">
        <v>2944</v>
      </c>
      <c r="G5921" s="5">
        <v>-2</v>
      </c>
      <c r="H5921" s="5">
        <v>68.989999999999995</v>
      </c>
      <c r="I5921" s="5">
        <v>-137.97999999999999</v>
      </c>
      <c r="J5921" s="5">
        <v>-38622.130000000041</v>
      </c>
      <c r="K5921" s="5" t="str" cm="1">
        <f t="array" ref="K5921">_xlfn.LET(_xlpm.d,UPPER(TRIM(CLEAN(SUBSTITUTE(F5921,CHAR(160),"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22" spans="2:11" x14ac:dyDescent="0.25">
      <c r="B5922" s="21">
        <v>45743</v>
      </c>
      <c r="C5922" s="2" t="s">
        <v>1</v>
      </c>
      <c r="D5922" s="2" t="s">
        <v>1621</v>
      </c>
      <c r="E5922" s="2" t="s">
        <v>595</v>
      </c>
      <c r="F5922" s="2" t="s">
        <v>2944</v>
      </c>
      <c r="G5922" s="5">
        <v>-3</v>
      </c>
      <c r="H5922" s="5">
        <v>68.989999999999995</v>
      </c>
      <c r="I5922" s="5">
        <v>-206.97</v>
      </c>
      <c r="J5922" s="5">
        <v>-38829.100000000042</v>
      </c>
      <c r="K5922" s="5" t="str" cm="1">
        <f t="array" ref="K5922">_xlfn.LET(_xlpm.d,UPPER(TRIM(CLEAN(SUBSTITUTE(F5922,CHAR(160),"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23" spans="2:11" x14ac:dyDescent="0.25">
      <c r="B5923" s="21">
        <v>45743</v>
      </c>
      <c r="C5923" s="2" t="s">
        <v>1</v>
      </c>
      <c r="D5923" s="2" t="s">
        <v>1625</v>
      </c>
      <c r="E5923" s="2" t="s">
        <v>99</v>
      </c>
      <c r="F5923" s="2" t="s">
        <v>2944</v>
      </c>
      <c r="G5923" s="5">
        <v>-5</v>
      </c>
      <c r="H5923" s="5">
        <v>68.989999999999995</v>
      </c>
      <c r="I5923" s="5">
        <v>-344.95</v>
      </c>
      <c r="J5923" s="5">
        <v>-39174.050000000039</v>
      </c>
      <c r="K5923" s="5" t="str" cm="1">
        <f t="array" ref="K5923">_xlfn.LET(_xlpm.d,UPPER(TRIM(CLEAN(SUBSTITUTE(F5923,CHAR(160),"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24" spans="2:11" x14ac:dyDescent="0.25">
      <c r="B5924" s="21">
        <v>45744</v>
      </c>
      <c r="C5924" s="2" t="s">
        <v>1</v>
      </c>
      <c r="D5924" s="2" t="s">
        <v>1627</v>
      </c>
      <c r="E5924" s="2" t="s">
        <v>110</v>
      </c>
      <c r="F5924" s="2" t="s">
        <v>2944</v>
      </c>
      <c r="G5924" s="5">
        <v>-1</v>
      </c>
      <c r="H5924" s="5">
        <v>68.989999999999995</v>
      </c>
      <c r="I5924" s="5">
        <v>-68.989999999999995</v>
      </c>
      <c r="J5924" s="5">
        <v>-39243.040000000037</v>
      </c>
      <c r="K5924" s="5" t="str" cm="1">
        <f t="array" ref="K5924">_xlfn.LET(_xlpm.d,UPPER(TRIM(CLEAN(SUBSTITUTE(F5924,CHAR(160),"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25" spans="2:11" x14ac:dyDescent="0.25">
      <c r="B5925" s="21">
        <v>45744</v>
      </c>
      <c r="C5925" s="2" t="s">
        <v>1</v>
      </c>
      <c r="D5925" s="2" t="s">
        <v>933</v>
      </c>
      <c r="E5925" s="2" t="s">
        <v>143</v>
      </c>
      <c r="F5925" s="2" t="s">
        <v>2940</v>
      </c>
      <c r="G5925" s="5">
        <v>-3</v>
      </c>
      <c r="H5925" s="5">
        <v>64.95</v>
      </c>
      <c r="I5925" s="5">
        <v>-194.85</v>
      </c>
      <c r="J5925" s="5">
        <v>-39437.890000000036</v>
      </c>
      <c r="K5925" s="5" t="str" cm="1">
        <f t="array" ref="K5925">_xlfn.LET(_xlpm.d,UPPER(TRIM(CLEAN(SUBSTITUTE(F5925,CHAR(160),"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26" spans="2:11" x14ac:dyDescent="0.25">
      <c r="B5926" s="21">
        <v>45747</v>
      </c>
      <c r="C5926" s="2" t="s">
        <v>1</v>
      </c>
      <c r="D5926" s="2" t="s">
        <v>378</v>
      </c>
      <c r="E5926" s="2" t="s">
        <v>49</v>
      </c>
      <c r="F5926" s="2" t="s">
        <v>2944</v>
      </c>
      <c r="G5926" s="5">
        <v>-2</v>
      </c>
      <c r="H5926" s="5">
        <v>68.989999999999995</v>
      </c>
      <c r="I5926" s="5">
        <v>-137.97999999999999</v>
      </c>
      <c r="J5926" s="5">
        <v>-39575.870000000039</v>
      </c>
      <c r="K5926" s="5" t="str" cm="1">
        <f t="array" ref="K5926">_xlfn.LET(_xlpm.d,UPPER(TRIM(CLEAN(SUBSTITUTE(F5926,CHAR(160),"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27" spans="2:11" x14ac:dyDescent="0.25">
      <c r="B5927" s="21">
        <v>45747</v>
      </c>
      <c r="C5927" s="2" t="s">
        <v>1</v>
      </c>
      <c r="D5927" s="2" t="s">
        <v>1329</v>
      </c>
      <c r="E5927" s="2" t="s">
        <v>29</v>
      </c>
      <c r="F5927" s="2" t="s">
        <v>2944</v>
      </c>
      <c r="G5927" s="5">
        <v>-5</v>
      </c>
      <c r="H5927" s="5">
        <v>68.989999999999995</v>
      </c>
      <c r="I5927" s="5">
        <v>-344.95</v>
      </c>
      <c r="J5927" s="5">
        <v>-39920.820000000036</v>
      </c>
      <c r="K5927" s="5" t="str" cm="1">
        <f t="array" ref="K5927">_xlfn.LET(_xlpm.d,UPPER(TRIM(CLEAN(SUBSTITUTE(F5927,CHAR(160),"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28" spans="2:11" x14ac:dyDescent="0.25">
      <c r="B5928" s="21">
        <v>45748</v>
      </c>
      <c r="C5928" s="2" t="s">
        <v>1</v>
      </c>
      <c r="D5928" s="2" t="s">
        <v>1634</v>
      </c>
      <c r="E5928" s="2" t="s">
        <v>32</v>
      </c>
      <c r="F5928" s="2" t="s">
        <v>2944</v>
      </c>
      <c r="G5928" s="5">
        <v>-3</v>
      </c>
      <c r="H5928" s="5">
        <v>68.989999999999995</v>
      </c>
      <c r="I5928" s="5">
        <v>-206.97</v>
      </c>
      <c r="J5928" s="5">
        <v>-40127.790000000037</v>
      </c>
      <c r="K5928" s="5" t="str" cm="1">
        <f t="array" ref="K5928">_xlfn.LET(_xlpm.d,UPPER(TRIM(CLEAN(SUBSTITUTE(F5928,CHAR(160),"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29" spans="2:11" x14ac:dyDescent="0.25">
      <c r="B5929" s="21">
        <v>45748</v>
      </c>
      <c r="C5929" s="2" t="s">
        <v>1</v>
      </c>
      <c r="D5929" s="2" t="s">
        <v>2840</v>
      </c>
      <c r="E5929" s="2" t="s">
        <v>446</v>
      </c>
      <c r="F5929" s="2" t="s">
        <v>2944</v>
      </c>
      <c r="G5929" s="5">
        <v>-1</v>
      </c>
      <c r="H5929" s="5">
        <v>68.989999999999995</v>
      </c>
      <c r="I5929" s="5">
        <v>-68.989999999999995</v>
      </c>
      <c r="J5929" s="5">
        <v>-40196.780000000035</v>
      </c>
      <c r="K5929" s="5" t="str" cm="1">
        <f t="array" ref="K5929">_xlfn.LET(_xlpm.d,UPPER(TRIM(CLEAN(SUBSTITUTE(F5929,CHAR(160),"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30" spans="2:11" x14ac:dyDescent="0.25">
      <c r="B5930" s="21">
        <v>45749</v>
      </c>
      <c r="C5930" s="2" t="s">
        <v>1</v>
      </c>
      <c r="D5930" s="2" t="s">
        <v>1637</v>
      </c>
      <c r="E5930" s="2" t="s">
        <v>1611</v>
      </c>
      <c r="F5930" s="2" t="s">
        <v>2940</v>
      </c>
      <c r="G5930" s="5">
        <v>-1</v>
      </c>
      <c r="H5930" s="5">
        <v>64.989999999999995</v>
      </c>
      <c r="I5930" s="5">
        <v>-64.989999999999995</v>
      </c>
      <c r="J5930" s="5">
        <v>-40261.770000000033</v>
      </c>
      <c r="K5930" s="5" t="str" cm="1">
        <f t="array" ref="K5930">_xlfn.LET(_xlpm.d,UPPER(TRIM(CLEAN(SUBSTITUTE(F5930,CHAR(160),"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31" spans="2:11" x14ac:dyDescent="0.25">
      <c r="B5931" s="21">
        <v>45749</v>
      </c>
      <c r="C5931" s="2" t="s">
        <v>1</v>
      </c>
      <c r="D5931" s="2" t="s">
        <v>938</v>
      </c>
      <c r="E5931" s="2" t="s">
        <v>844</v>
      </c>
      <c r="F5931" s="2" t="s">
        <v>2940</v>
      </c>
      <c r="G5931" s="5">
        <v>-4</v>
      </c>
      <c r="H5931" s="5">
        <v>68.989999999999995</v>
      </c>
      <c r="I5931" s="5">
        <v>-275.95999999999998</v>
      </c>
      <c r="J5931" s="5">
        <v>-40537.730000000032</v>
      </c>
      <c r="K5931" s="5" t="str" cm="1">
        <f t="array" ref="K5931">_xlfn.LET(_xlpm.d,UPPER(TRIM(CLEAN(SUBSTITUTE(F5931,CHAR(160),"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32" spans="2:11" x14ac:dyDescent="0.25">
      <c r="B5932" s="21">
        <v>45749</v>
      </c>
      <c r="C5932" s="2" t="s">
        <v>1</v>
      </c>
      <c r="D5932" s="2" t="s">
        <v>297</v>
      </c>
      <c r="E5932" s="2" t="s">
        <v>5</v>
      </c>
      <c r="F5932" s="2" t="s">
        <v>2940</v>
      </c>
      <c r="G5932" s="5">
        <v>-2</v>
      </c>
      <c r="H5932" s="5">
        <v>64.989999999999995</v>
      </c>
      <c r="I5932" s="5">
        <v>-129.97999999999999</v>
      </c>
      <c r="J5932" s="5">
        <v>-40667.710000000036</v>
      </c>
      <c r="K5932" s="5" t="str" cm="1">
        <f t="array" ref="K5932">_xlfn.LET(_xlpm.d,UPPER(TRIM(CLEAN(SUBSTITUTE(F5932,CHAR(160),"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33" spans="2:11" x14ac:dyDescent="0.25">
      <c r="B5933" s="21">
        <v>45749</v>
      </c>
      <c r="C5933" s="2" t="s">
        <v>1</v>
      </c>
      <c r="D5933" s="2" t="s">
        <v>297</v>
      </c>
      <c r="E5933" s="2" t="s">
        <v>5</v>
      </c>
      <c r="F5933" s="2" t="s">
        <v>2940</v>
      </c>
      <c r="G5933" s="5">
        <v>-1</v>
      </c>
      <c r="H5933" s="5">
        <v>64.989999999999995</v>
      </c>
      <c r="I5933" s="5">
        <v>-64.989999999999995</v>
      </c>
      <c r="J5933" s="5">
        <v>-40732.700000000033</v>
      </c>
      <c r="K5933" s="5" t="str" cm="1">
        <f t="array" ref="K5933">_xlfn.LET(_xlpm.d,UPPER(TRIM(CLEAN(SUBSTITUTE(F5933,CHAR(160),"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34" spans="2:11" x14ac:dyDescent="0.25">
      <c r="B5934" s="21">
        <v>45749</v>
      </c>
      <c r="C5934" s="2" t="s">
        <v>1</v>
      </c>
      <c r="D5934" s="2" t="s">
        <v>939</v>
      </c>
      <c r="E5934" s="2" t="s">
        <v>202</v>
      </c>
      <c r="F5934" s="2" t="s">
        <v>2944</v>
      </c>
      <c r="G5934" s="5">
        <v>-8</v>
      </c>
      <c r="H5934" s="5">
        <v>68.989999999999995</v>
      </c>
      <c r="I5934" s="5">
        <v>-551.91999999999996</v>
      </c>
      <c r="J5934" s="5">
        <v>-41284.620000000032</v>
      </c>
      <c r="K5934" s="5" t="str" cm="1">
        <f t="array" ref="K5934">_xlfn.LET(_xlpm.d,UPPER(TRIM(CLEAN(SUBSTITUTE(F5934,CHAR(160),"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35" spans="2:11" x14ac:dyDescent="0.25">
      <c r="B5935" s="21">
        <v>45749</v>
      </c>
      <c r="C5935" s="2" t="s">
        <v>1</v>
      </c>
      <c r="D5935" s="2" t="s">
        <v>2581</v>
      </c>
      <c r="E5935" s="2" t="s">
        <v>129</v>
      </c>
      <c r="F5935" s="2" t="s">
        <v>2944</v>
      </c>
      <c r="G5935" s="5">
        <v>-3</v>
      </c>
      <c r="H5935" s="5">
        <v>68.989999999999995</v>
      </c>
      <c r="I5935" s="5">
        <v>-206.97</v>
      </c>
      <c r="J5935" s="5">
        <v>-41491.590000000033</v>
      </c>
      <c r="K5935" s="5" t="str" cm="1">
        <f t="array" ref="K5935">_xlfn.LET(_xlpm.d,UPPER(TRIM(CLEAN(SUBSTITUTE(F5935,CHAR(160),"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36" spans="2:11" x14ac:dyDescent="0.25">
      <c r="B5936" s="21">
        <v>45750</v>
      </c>
      <c r="C5936" s="2" t="s">
        <v>1</v>
      </c>
      <c r="D5936" s="2" t="s">
        <v>380</v>
      </c>
      <c r="E5936" s="2" t="s">
        <v>99</v>
      </c>
      <c r="F5936" s="2" t="s">
        <v>2944</v>
      </c>
      <c r="G5936" s="5">
        <v>-6</v>
      </c>
      <c r="H5936" s="5">
        <v>68.989999999999995</v>
      </c>
      <c r="I5936" s="5">
        <v>-413.94</v>
      </c>
      <c r="J5936" s="5">
        <v>-41905.530000000035</v>
      </c>
      <c r="K5936" s="5" t="str" cm="1">
        <f t="array" ref="K5936">_xlfn.LET(_xlpm.d,UPPER(TRIM(CLEAN(SUBSTITUTE(F5936,CHAR(160),"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37" spans="2:11" x14ac:dyDescent="0.25">
      <c r="B5937" s="21">
        <v>45750</v>
      </c>
      <c r="C5937" s="2" t="s">
        <v>1</v>
      </c>
      <c r="D5937" s="2" t="s">
        <v>381</v>
      </c>
      <c r="E5937" s="2" t="s">
        <v>141</v>
      </c>
      <c r="F5937" s="2" t="s">
        <v>2944</v>
      </c>
      <c r="G5937" s="5">
        <v>-4</v>
      </c>
      <c r="H5937" s="5">
        <v>68.989999999999995</v>
      </c>
      <c r="I5937" s="5">
        <v>-275.95999999999998</v>
      </c>
      <c r="J5937" s="5">
        <v>-42181.490000000034</v>
      </c>
      <c r="K5937" s="5" t="str" cm="1">
        <f t="array" ref="K5937">_xlfn.LET(_xlpm.d,UPPER(TRIM(CLEAN(SUBSTITUTE(F5937,CHAR(160),"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38" spans="2:11" x14ac:dyDescent="0.25">
      <c r="B5938" s="21">
        <v>45750</v>
      </c>
      <c r="C5938" s="2" t="s">
        <v>1</v>
      </c>
      <c r="D5938" s="2" t="s">
        <v>2980</v>
      </c>
      <c r="E5938" s="2" t="s">
        <v>141</v>
      </c>
      <c r="F5938" s="2" t="s">
        <v>2944</v>
      </c>
      <c r="G5938" s="5">
        <v>-5</v>
      </c>
      <c r="H5938" s="5">
        <v>68.989999999999995</v>
      </c>
      <c r="I5938" s="5">
        <v>-344.95</v>
      </c>
      <c r="J5938" s="5">
        <v>-42526.440000000031</v>
      </c>
      <c r="K5938" s="5" t="str" cm="1">
        <f t="array" ref="K5938">_xlfn.LET(_xlpm.d,UPPER(TRIM(CLEAN(SUBSTITUTE(F5938,CHAR(160),"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39" spans="2:11" x14ac:dyDescent="0.25">
      <c r="B5939" s="21">
        <v>45750</v>
      </c>
      <c r="C5939" s="2" t="s">
        <v>1</v>
      </c>
      <c r="D5939" s="2" t="s">
        <v>1330</v>
      </c>
      <c r="E5939" s="2" t="s">
        <v>163</v>
      </c>
      <c r="F5939" s="2" t="s">
        <v>2944</v>
      </c>
      <c r="G5939" s="5">
        <v>-6</v>
      </c>
      <c r="H5939" s="5">
        <v>68.900000000000006</v>
      </c>
      <c r="I5939" s="5">
        <v>-413.4</v>
      </c>
      <c r="J5939" s="5">
        <v>-42939.840000000033</v>
      </c>
      <c r="K5939" s="5" t="str" cm="1">
        <f t="array" ref="K5939">_xlfn.LET(_xlpm.d,UPPER(TRIM(CLEAN(SUBSTITUTE(F5939,CHAR(160),"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40" spans="2:11" x14ac:dyDescent="0.25">
      <c r="B5940" s="21">
        <v>45751</v>
      </c>
      <c r="C5940" s="2" t="s">
        <v>1</v>
      </c>
      <c r="D5940" s="2" t="s">
        <v>941</v>
      </c>
      <c r="E5940" s="2" t="s">
        <v>143</v>
      </c>
      <c r="F5940" s="2" t="s">
        <v>2940</v>
      </c>
      <c r="G5940" s="5">
        <v>-2</v>
      </c>
      <c r="H5940" s="5">
        <v>64.95</v>
      </c>
      <c r="I5940" s="5">
        <v>-129.9</v>
      </c>
      <c r="J5940" s="5">
        <v>-43069.740000000034</v>
      </c>
      <c r="K5940" s="5" t="str" cm="1">
        <f t="array" ref="K5940">_xlfn.LET(_xlpm.d,UPPER(TRIM(CLEAN(SUBSTITUTE(F5940,CHAR(160),"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41" spans="2:11" x14ac:dyDescent="0.25">
      <c r="B5941" s="21">
        <v>45751</v>
      </c>
      <c r="C5941" s="2" t="s">
        <v>1</v>
      </c>
      <c r="D5941" s="2" t="s">
        <v>1644</v>
      </c>
      <c r="E5941" s="2" t="s">
        <v>926</v>
      </c>
      <c r="F5941" s="2" t="s">
        <v>2940</v>
      </c>
      <c r="G5941" s="5">
        <v>-1</v>
      </c>
      <c r="H5941" s="5">
        <v>68.989999999999995</v>
      </c>
      <c r="I5941" s="5">
        <v>-68.989999999999995</v>
      </c>
      <c r="J5941" s="5">
        <v>-43138.730000000032</v>
      </c>
      <c r="K5941" s="5" t="str" cm="1">
        <f t="array" ref="K5941">_xlfn.LET(_xlpm.d,UPPER(TRIM(CLEAN(SUBSTITUTE(F5941,CHAR(160),"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42" spans="2:11" x14ac:dyDescent="0.25">
      <c r="B5942" s="21">
        <v>45755</v>
      </c>
      <c r="C5942" s="2" t="s">
        <v>1</v>
      </c>
      <c r="D5942" s="2" t="s">
        <v>1331</v>
      </c>
      <c r="E5942" s="2" t="s">
        <v>32</v>
      </c>
      <c r="F5942" s="2" t="s">
        <v>2944</v>
      </c>
      <c r="G5942" s="5">
        <v>-3</v>
      </c>
      <c r="H5942" s="5">
        <v>68.989999999999995</v>
      </c>
      <c r="I5942" s="5">
        <v>-206.97</v>
      </c>
      <c r="J5942" s="5">
        <v>-43345.700000000033</v>
      </c>
      <c r="K5942" s="5" t="str" cm="1">
        <f t="array" ref="K5942">_xlfn.LET(_xlpm.d,UPPER(TRIM(CLEAN(SUBSTITUTE(F5942,CHAR(160),"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43" spans="2:11" x14ac:dyDescent="0.25">
      <c r="B5943" s="21">
        <v>45755</v>
      </c>
      <c r="C5943" s="2" t="s">
        <v>1</v>
      </c>
      <c r="D5943" s="2" t="s">
        <v>1647</v>
      </c>
      <c r="E5943" s="2" t="s">
        <v>14</v>
      </c>
      <c r="F5943" s="2" t="s">
        <v>2944</v>
      </c>
      <c r="G5943" s="5">
        <v>-1</v>
      </c>
      <c r="H5943" s="5">
        <v>68.989999999999995</v>
      </c>
      <c r="I5943" s="5">
        <v>-68.989999999999995</v>
      </c>
      <c r="J5943" s="5">
        <v>-43414.690000000031</v>
      </c>
      <c r="K5943" s="5" t="str" cm="1">
        <f t="array" ref="K5943">_xlfn.LET(_xlpm.d,UPPER(TRIM(CLEAN(SUBSTITUTE(F5943,CHAR(160),"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44" spans="2:11" x14ac:dyDescent="0.25">
      <c r="B5944" s="21">
        <v>45756</v>
      </c>
      <c r="C5944" s="2" t="s">
        <v>1</v>
      </c>
      <c r="D5944" s="2" t="s">
        <v>384</v>
      </c>
      <c r="E5944" s="2" t="s">
        <v>40</v>
      </c>
      <c r="F5944" s="2" t="s">
        <v>2944</v>
      </c>
      <c r="G5944" s="5">
        <v>-6</v>
      </c>
      <c r="H5944" s="5">
        <v>68.989999999999995</v>
      </c>
      <c r="I5944" s="5">
        <v>-413.94</v>
      </c>
      <c r="J5944" s="5">
        <v>-43828.630000000034</v>
      </c>
      <c r="K5944" s="5" t="str" cm="1">
        <f t="array" ref="K5944">_xlfn.LET(_xlpm.d,UPPER(TRIM(CLEAN(SUBSTITUTE(F5944,CHAR(160),"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45" spans="2:11" x14ac:dyDescent="0.25">
      <c r="B5945" s="21">
        <v>45756</v>
      </c>
      <c r="C5945" s="2" t="s">
        <v>1</v>
      </c>
      <c r="D5945" s="2" t="s">
        <v>945</v>
      </c>
      <c r="E5945" s="2" t="s">
        <v>238</v>
      </c>
      <c r="F5945" s="2" t="s">
        <v>2940</v>
      </c>
      <c r="G5945" s="5">
        <v>-12</v>
      </c>
      <c r="H5945" s="5">
        <v>68.989999999999995</v>
      </c>
      <c r="I5945" s="5">
        <v>-827.88</v>
      </c>
      <c r="J5945" s="5">
        <v>-44656.510000000031</v>
      </c>
      <c r="K5945" s="5" t="str" cm="1">
        <f t="array" ref="K5945">_xlfn.LET(_xlpm.d,UPPER(TRIM(CLEAN(SUBSTITUTE(F5945,CHAR(160),"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46" spans="2:11" x14ac:dyDescent="0.25">
      <c r="B5946" s="21">
        <v>45756</v>
      </c>
      <c r="C5946" s="2" t="s">
        <v>1</v>
      </c>
      <c r="D5946" s="2" t="s">
        <v>2981</v>
      </c>
      <c r="E5946" s="2" t="s">
        <v>816</v>
      </c>
      <c r="F5946" s="2" t="s">
        <v>2940</v>
      </c>
      <c r="G5946" s="5">
        <v>-2</v>
      </c>
      <c r="H5946" s="5">
        <v>68.989999999999995</v>
      </c>
      <c r="I5946" s="5">
        <v>-137.97999999999999</v>
      </c>
      <c r="J5946" s="5">
        <v>-44794.490000000034</v>
      </c>
      <c r="K5946" s="5" t="str" cm="1">
        <f t="array" ref="K5946">_xlfn.LET(_xlpm.d,UPPER(TRIM(CLEAN(SUBSTITUTE(F5946,CHAR(160),"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47" spans="2:11" x14ac:dyDescent="0.25">
      <c r="B5947" s="21">
        <v>45756</v>
      </c>
      <c r="C5947" s="2" t="s">
        <v>1</v>
      </c>
      <c r="D5947" s="2" t="s">
        <v>2982</v>
      </c>
      <c r="E5947" s="2" t="s">
        <v>816</v>
      </c>
      <c r="F5947" s="2" t="s">
        <v>2940</v>
      </c>
      <c r="G5947" s="5">
        <v>-3</v>
      </c>
      <c r="H5947" s="5">
        <v>68.989999999999995</v>
      </c>
      <c r="I5947" s="5">
        <v>-206.97</v>
      </c>
      <c r="J5947" s="5">
        <v>-45001.460000000036</v>
      </c>
      <c r="K5947" s="5" t="str" cm="1">
        <f t="array" ref="K5947">_xlfn.LET(_xlpm.d,UPPER(TRIM(CLEAN(SUBSTITUTE(F5947,CHAR(160),"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48" spans="2:11" x14ac:dyDescent="0.25">
      <c r="B5948" s="21">
        <v>45756</v>
      </c>
      <c r="C5948" s="2" t="s">
        <v>1</v>
      </c>
      <c r="D5948" s="2" t="s">
        <v>2584</v>
      </c>
      <c r="E5948" s="2" t="s">
        <v>1619</v>
      </c>
      <c r="F5948" s="2" t="s">
        <v>2940</v>
      </c>
      <c r="G5948" s="5">
        <v>-1</v>
      </c>
      <c r="H5948" s="5">
        <v>68.989999999999995</v>
      </c>
      <c r="I5948" s="5">
        <v>-68.989999999999995</v>
      </c>
      <c r="J5948" s="5">
        <v>-45070.450000000033</v>
      </c>
      <c r="K5948" s="5" t="str" cm="1">
        <f t="array" ref="K5948">_xlfn.LET(_xlpm.d,UPPER(TRIM(CLEAN(SUBSTITUTE(F5948,CHAR(160),"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49" spans="2:11" x14ac:dyDescent="0.25">
      <c r="B5949" s="21">
        <v>45757</v>
      </c>
      <c r="C5949" s="2" t="s">
        <v>1</v>
      </c>
      <c r="D5949" s="2" t="s">
        <v>1650</v>
      </c>
      <c r="E5949" s="2" t="s">
        <v>926</v>
      </c>
      <c r="F5949" s="2" t="s">
        <v>2940</v>
      </c>
      <c r="G5949" s="5">
        <v>-17</v>
      </c>
      <c r="H5949" s="5">
        <v>68.989999999999995</v>
      </c>
      <c r="I5949" s="5">
        <v>-1172.83</v>
      </c>
      <c r="J5949" s="5">
        <v>-46243.280000000035</v>
      </c>
      <c r="K5949" s="5" t="str" cm="1">
        <f t="array" ref="K5949">_xlfn.LET(_xlpm.d,UPPER(TRIM(CLEAN(SUBSTITUTE(F5949,CHAR(160),"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50" spans="2:11" x14ac:dyDescent="0.25">
      <c r="B5950" s="21">
        <v>45757</v>
      </c>
      <c r="C5950" s="2" t="s">
        <v>1</v>
      </c>
      <c r="D5950" s="2" t="s">
        <v>1651</v>
      </c>
      <c r="E5950" s="2" t="s">
        <v>99</v>
      </c>
      <c r="F5950" s="2" t="s">
        <v>2944</v>
      </c>
      <c r="G5950" s="5">
        <v>-2</v>
      </c>
      <c r="H5950" s="5">
        <v>68.989999999999995</v>
      </c>
      <c r="I5950" s="5">
        <v>-137.97999999999999</v>
      </c>
      <c r="J5950" s="5">
        <v>-46381.260000000038</v>
      </c>
      <c r="K5950" s="5" t="str" cm="1">
        <f t="array" ref="K5950">_xlfn.LET(_xlpm.d,UPPER(TRIM(CLEAN(SUBSTITUTE(F5950,CHAR(160),"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51" spans="2:11" x14ac:dyDescent="0.25">
      <c r="B5951" s="21">
        <v>45757</v>
      </c>
      <c r="C5951" s="2" t="s">
        <v>1</v>
      </c>
      <c r="D5951" s="2" t="s">
        <v>1652</v>
      </c>
      <c r="E5951" s="2" t="s">
        <v>595</v>
      </c>
      <c r="F5951" s="2" t="s">
        <v>2944</v>
      </c>
      <c r="G5951" s="5">
        <v>-2</v>
      </c>
      <c r="H5951" s="5">
        <v>68.989999999999995</v>
      </c>
      <c r="I5951" s="5">
        <v>-137.97999999999999</v>
      </c>
      <c r="J5951" s="5">
        <v>-46519.240000000042</v>
      </c>
      <c r="K5951" s="5" t="str" cm="1">
        <f t="array" ref="K5951">_xlfn.LET(_xlpm.d,UPPER(TRIM(CLEAN(SUBSTITUTE(F5951,CHAR(160),"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52" spans="2:11" x14ac:dyDescent="0.25">
      <c r="B5952" s="21">
        <v>45761</v>
      </c>
      <c r="C5952" s="2" t="s">
        <v>1</v>
      </c>
      <c r="D5952" s="2" t="s">
        <v>1662</v>
      </c>
      <c r="E5952" s="2" t="s">
        <v>791</v>
      </c>
      <c r="F5952" s="2" t="s">
        <v>2944</v>
      </c>
      <c r="G5952" s="5">
        <v>-1</v>
      </c>
      <c r="H5952" s="5">
        <v>68.989999999999995</v>
      </c>
      <c r="I5952" s="5">
        <v>-68.989999999999995</v>
      </c>
      <c r="J5952" s="5">
        <v>-46588.23000000004</v>
      </c>
      <c r="K5952" s="5" t="str" cm="1">
        <f t="array" ref="K5952">_xlfn.LET(_xlpm.d,UPPER(TRIM(CLEAN(SUBSTITUTE(F5952,CHAR(160),"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53" spans="2:11" x14ac:dyDescent="0.25">
      <c r="B5953" s="21">
        <v>45761</v>
      </c>
      <c r="C5953" s="2" t="s">
        <v>1</v>
      </c>
      <c r="D5953" s="2" t="s">
        <v>950</v>
      </c>
      <c r="E5953" s="2" t="s">
        <v>202</v>
      </c>
      <c r="F5953" s="2" t="s">
        <v>2944</v>
      </c>
      <c r="G5953" s="5">
        <v>-5</v>
      </c>
      <c r="H5953" s="5">
        <v>68.989999999999995</v>
      </c>
      <c r="I5953" s="5">
        <v>-344.95</v>
      </c>
      <c r="J5953" s="5">
        <v>-46933.180000000037</v>
      </c>
      <c r="K5953" s="5" t="str" cm="1">
        <f t="array" ref="K5953">_xlfn.LET(_xlpm.d,UPPER(TRIM(CLEAN(SUBSTITUTE(F5953,CHAR(160),"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54" spans="2:11" x14ac:dyDescent="0.25">
      <c r="B5954" s="21">
        <v>45762</v>
      </c>
      <c r="C5954" s="2" t="s">
        <v>1</v>
      </c>
      <c r="D5954" s="2" t="s">
        <v>1665</v>
      </c>
      <c r="E5954" s="2" t="s">
        <v>60</v>
      </c>
      <c r="F5954" s="2" t="s">
        <v>2944</v>
      </c>
      <c r="G5954" s="5">
        <v>-7</v>
      </c>
      <c r="H5954" s="5">
        <v>68.989999999999995</v>
      </c>
      <c r="I5954" s="5">
        <v>-482.93</v>
      </c>
      <c r="J5954" s="5">
        <v>-47416.110000000037</v>
      </c>
      <c r="K5954" s="5" t="str" cm="1">
        <f t="array" ref="K5954">_xlfn.LET(_xlpm.d,UPPER(TRIM(CLEAN(SUBSTITUTE(F5954,CHAR(160),"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55" spans="2:11" x14ac:dyDescent="0.25">
      <c r="B5955" s="21">
        <v>45763</v>
      </c>
      <c r="C5955" s="2" t="s">
        <v>1</v>
      </c>
      <c r="D5955" s="2" t="s">
        <v>1667</v>
      </c>
      <c r="E5955" s="2" t="s">
        <v>324</v>
      </c>
      <c r="F5955" s="2" t="s">
        <v>2940</v>
      </c>
      <c r="G5955" s="5">
        <v>-2</v>
      </c>
      <c r="H5955" s="5">
        <v>64.989999999999995</v>
      </c>
      <c r="I5955" s="5">
        <v>-129.97999999999999</v>
      </c>
      <c r="J5955" s="5">
        <v>-47546.09000000004</v>
      </c>
      <c r="K5955" s="5" t="str" cm="1">
        <f t="array" ref="K5955">_xlfn.LET(_xlpm.d,UPPER(TRIM(CLEAN(SUBSTITUTE(F5955,CHAR(160),"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56" spans="2:11" x14ac:dyDescent="0.25">
      <c r="B5956" s="21">
        <v>45763</v>
      </c>
      <c r="C5956" s="2" t="s">
        <v>1</v>
      </c>
      <c r="D5956" s="2" t="s">
        <v>956</v>
      </c>
      <c r="E5956" s="2" t="s">
        <v>5</v>
      </c>
      <c r="F5956" s="2" t="s">
        <v>2940</v>
      </c>
      <c r="G5956" s="5">
        <v>-2</v>
      </c>
      <c r="H5956" s="5">
        <v>64.989999999999995</v>
      </c>
      <c r="I5956" s="5">
        <v>-129.97999999999999</v>
      </c>
      <c r="J5956" s="5">
        <v>-47676.070000000043</v>
      </c>
      <c r="K5956" s="5" t="str" cm="1">
        <f t="array" ref="K5956">_xlfn.LET(_xlpm.d,UPPER(TRIM(CLEAN(SUBSTITUTE(F5956,CHAR(160),"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57" spans="2:11" x14ac:dyDescent="0.25">
      <c r="B5957" s="21">
        <v>45763</v>
      </c>
      <c r="C5957" s="2" t="s">
        <v>1</v>
      </c>
      <c r="D5957" s="2" t="s">
        <v>390</v>
      </c>
      <c r="E5957" s="2" t="s">
        <v>129</v>
      </c>
      <c r="F5957" s="2" t="s">
        <v>2944</v>
      </c>
      <c r="G5957" s="5">
        <v>-6</v>
      </c>
      <c r="H5957" s="5">
        <v>68.989999999999995</v>
      </c>
      <c r="I5957" s="5">
        <v>-413.94</v>
      </c>
      <c r="J5957" s="5">
        <v>-48090.010000000046</v>
      </c>
      <c r="K5957" s="5" t="str" cm="1">
        <f t="array" ref="K5957">_xlfn.LET(_xlpm.d,UPPER(TRIM(CLEAN(SUBSTITUTE(F5957,CHAR(160),"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58" spans="2:11" x14ac:dyDescent="0.25">
      <c r="B5958" s="21">
        <v>45763</v>
      </c>
      <c r="C5958" s="2" t="s">
        <v>1</v>
      </c>
      <c r="D5958" s="2" t="s">
        <v>2983</v>
      </c>
      <c r="E5958" s="2" t="s">
        <v>433</v>
      </c>
      <c r="F5958" s="2" t="s">
        <v>2944</v>
      </c>
      <c r="G5958" s="5">
        <v>-3</v>
      </c>
      <c r="H5958" s="5">
        <v>68.989999999999995</v>
      </c>
      <c r="I5958" s="5">
        <v>-206.97</v>
      </c>
      <c r="J5958" s="5">
        <v>-48296.980000000047</v>
      </c>
      <c r="K5958" s="5" t="str" cm="1">
        <f t="array" ref="K5958">_xlfn.LET(_xlpm.d,UPPER(TRIM(CLEAN(SUBSTITUTE(F5958,CHAR(160),"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59" spans="2:11" x14ac:dyDescent="0.25">
      <c r="B5959" s="21">
        <v>45763</v>
      </c>
      <c r="C5959" s="2" t="s">
        <v>1</v>
      </c>
      <c r="D5959" s="2" t="s">
        <v>155</v>
      </c>
      <c r="E5959" s="2" t="s">
        <v>29</v>
      </c>
      <c r="F5959" s="2" t="s">
        <v>2940</v>
      </c>
      <c r="G5959" s="5">
        <v>-2</v>
      </c>
      <c r="H5959" s="5">
        <v>68.989999999999995</v>
      </c>
      <c r="I5959" s="5">
        <v>-137.97999999999999</v>
      </c>
      <c r="J5959" s="5">
        <v>-48434.96000000005</v>
      </c>
      <c r="K5959" s="5" t="str" cm="1">
        <f t="array" ref="K5959">_xlfn.LET(_xlpm.d,UPPER(TRIM(CLEAN(SUBSTITUTE(F5959,CHAR(160),"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60" spans="2:11" x14ac:dyDescent="0.25">
      <c r="B5960" s="21">
        <v>45764</v>
      </c>
      <c r="C5960" s="2" t="s">
        <v>1</v>
      </c>
      <c r="D5960" s="2" t="s">
        <v>391</v>
      </c>
      <c r="E5960" s="2" t="s">
        <v>76</v>
      </c>
      <c r="F5960" s="2" t="s">
        <v>2944</v>
      </c>
      <c r="G5960" s="5">
        <v>-8</v>
      </c>
      <c r="H5960" s="5">
        <v>68.989999999999995</v>
      </c>
      <c r="I5960" s="5">
        <v>-551.91999999999996</v>
      </c>
      <c r="J5960" s="5">
        <v>-48986.880000000048</v>
      </c>
      <c r="K5960" s="5" t="str" cm="1">
        <f t="array" ref="K5960">_xlfn.LET(_xlpm.d,UPPER(TRIM(CLEAN(SUBSTITUTE(F5960,CHAR(160),"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61" spans="2:11" x14ac:dyDescent="0.25">
      <c r="B5961" s="21">
        <v>45764</v>
      </c>
      <c r="C5961" s="2" t="s">
        <v>1</v>
      </c>
      <c r="D5961" s="2" t="s">
        <v>1670</v>
      </c>
      <c r="E5961" s="2" t="s">
        <v>53</v>
      </c>
      <c r="F5961" s="2" t="s">
        <v>2944</v>
      </c>
      <c r="G5961" s="5">
        <v>-2</v>
      </c>
      <c r="H5961" s="5">
        <v>68.989999999999995</v>
      </c>
      <c r="I5961" s="5">
        <v>-137.97999999999999</v>
      </c>
      <c r="J5961" s="5">
        <v>-49124.860000000052</v>
      </c>
      <c r="K5961" s="5" t="str" cm="1">
        <f t="array" ref="K5961">_xlfn.LET(_xlpm.d,UPPER(TRIM(CLEAN(SUBSTITUTE(F5961,CHAR(160),"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62" spans="2:11" x14ac:dyDescent="0.25">
      <c r="B5962" s="21">
        <v>45764</v>
      </c>
      <c r="C5962" s="2" t="s">
        <v>1</v>
      </c>
      <c r="D5962" s="2" t="s">
        <v>2586</v>
      </c>
      <c r="E5962" s="2" t="s">
        <v>465</v>
      </c>
      <c r="F5962" s="2" t="s">
        <v>2954</v>
      </c>
      <c r="G5962" s="5">
        <v>-1</v>
      </c>
      <c r="H5962" s="5">
        <v>68.989999999999995</v>
      </c>
      <c r="I5962" s="5">
        <v>-68.989999999999995</v>
      </c>
      <c r="J5962" s="5">
        <v>-49193.850000000049</v>
      </c>
      <c r="K5962" s="5" t="str" cm="1">
        <f t="array" ref="K5962">_xlfn.LET(_xlpm.d,UPPER(TRIM(CLEAN(SUBSTITUTE(F5962,CHAR(160),"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63" spans="2:11" x14ac:dyDescent="0.25">
      <c r="B5963" s="21">
        <v>45764</v>
      </c>
      <c r="C5963" s="2" t="s">
        <v>1</v>
      </c>
      <c r="D5963" s="2" t="s">
        <v>299</v>
      </c>
      <c r="E5963" s="2" t="s">
        <v>143</v>
      </c>
      <c r="F5963" s="2" t="s">
        <v>2940</v>
      </c>
      <c r="G5963" s="5">
        <v>-2</v>
      </c>
      <c r="H5963" s="5">
        <v>64.95</v>
      </c>
      <c r="I5963" s="5">
        <v>-129.9</v>
      </c>
      <c r="J5963" s="5">
        <v>-49323.750000000051</v>
      </c>
      <c r="K5963" s="5" t="str" cm="1">
        <f t="array" ref="K5963">_xlfn.LET(_xlpm.d,UPPER(TRIM(CLEAN(SUBSTITUTE(F5963,CHAR(160),"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64" spans="2:11" x14ac:dyDescent="0.25">
      <c r="B5964" s="21">
        <v>45769</v>
      </c>
      <c r="C5964" s="2" t="s">
        <v>1</v>
      </c>
      <c r="D5964" s="2" t="s">
        <v>2587</v>
      </c>
      <c r="E5964" s="2" t="s">
        <v>791</v>
      </c>
      <c r="F5964" s="2" t="s">
        <v>2944</v>
      </c>
      <c r="G5964" s="5">
        <v>-3</v>
      </c>
      <c r="H5964" s="5">
        <v>68.989999999999995</v>
      </c>
      <c r="I5964" s="5">
        <v>-206.97</v>
      </c>
      <c r="J5964" s="5">
        <v>-49530.720000000052</v>
      </c>
      <c r="K5964" s="5" t="str" cm="1">
        <f t="array" ref="K5964">_xlfn.LET(_xlpm.d,UPPER(TRIM(CLEAN(SUBSTITUTE(F5964,CHAR(160),"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65" spans="2:11" x14ac:dyDescent="0.25">
      <c r="B5965" s="21">
        <v>45770</v>
      </c>
      <c r="C5965" s="2" t="s">
        <v>1</v>
      </c>
      <c r="D5965" s="2" t="s">
        <v>2464</v>
      </c>
      <c r="E5965" s="2" t="s">
        <v>403</v>
      </c>
      <c r="F5965" s="2" t="s">
        <v>2944</v>
      </c>
      <c r="G5965" s="5">
        <v>-5</v>
      </c>
      <c r="H5965" s="5">
        <v>68.989999999999995</v>
      </c>
      <c r="I5965" s="5">
        <v>-344.95</v>
      </c>
      <c r="J5965" s="5">
        <v>-49875.670000000049</v>
      </c>
      <c r="K5965" s="5" t="str" cm="1">
        <f t="array" ref="K5965">_xlfn.LET(_xlpm.d,UPPER(TRIM(CLEAN(SUBSTITUTE(F5965,CHAR(160),"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66" spans="2:11" x14ac:dyDescent="0.25">
      <c r="B5966" s="21">
        <v>45771</v>
      </c>
      <c r="C5966" s="2" t="s">
        <v>1</v>
      </c>
      <c r="D5966" s="2" t="s">
        <v>2465</v>
      </c>
      <c r="E5966" s="2" t="s">
        <v>163</v>
      </c>
      <c r="F5966" s="2" t="s">
        <v>2944</v>
      </c>
      <c r="G5966" s="5">
        <v>-3</v>
      </c>
      <c r="H5966" s="5">
        <v>68.900000000000006</v>
      </c>
      <c r="I5966" s="5">
        <v>-206.7</v>
      </c>
      <c r="J5966" s="5">
        <v>-50082.370000000046</v>
      </c>
      <c r="K5966" s="5" t="str" cm="1">
        <f t="array" ref="K5966">_xlfn.LET(_xlpm.d,UPPER(TRIM(CLEAN(SUBSTITUTE(F5966,CHAR(160),"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67" spans="2:11" x14ac:dyDescent="0.25">
      <c r="B5967" s="21">
        <v>45772</v>
      </c>
      <c r="C5967" s="2" t="s">
        <v>1</v>
      </c>
      <c r="D5967" s="2" t="s">
        <v>544</v>
      </c>
      <c r="E5967" s="2" t="s">
        <v>143</v>
      </c>
      <c r="F5967" s="2" t="s">
        <v>2940</v>
      </c>
      <c r="G5967" s="5">
        <v>-1</v>
      </c>
      <c r="H5967" s="5">
        <v>64.95</v>
      </c>
      <c r="I5967" s="5">
        <v>-64.95</v>
      </c>
      <c r="J5967" s="5">
        <v>-50147.320000000043</v>
      </c>
      <c r="K5967" s="5" t="str" cm="1">
        <f t="array" ref="K5967">_xlfn.LET(_xlpm.d,UPPER(TRIM(CLEAN(SUBSTITUTE(F5967,CHAR(160),"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68" spans="2:11" x14ac:dyDescent="0.25">
      <c r="B5968" s="21">
        <v>45776</v>
      </c>
      <c r="C5968" s="2" t="s">
        <v>1</v>
      </c>
      <c r="D5968" s="2" t="s">
        <v>2416</v>
      </c>
      <c r="E5968" s="2" t="s">
        <v>324</v>
      </c>
      <c r="F5968" s="2" t="s">
        <v>2940</v>
      </c>
      <c r="G5968" s="5">
        <v>-3</v>
      </c>
      <c r="H5968" s="5">
        <v>64.989999999999995</v>
      </c>
      <c r="I5968" s="5">
        <v>-194.97</v>
      </c>
      <c r="J5968" s="5">
        <v>-50342.290000000045</v>
      </c>
      <c r="K5968" s="5" t="str" cm="1">
        <f t="array" ref="K5968">_xlfn.LET(_xlpm.d,UPPER(TRIM(CLEAN(SUBSTITUTE(F5968,CHAR(160),"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69" spans="2:11" x14ac:dyDescent="0.25">
      <c r="B5969" s="21">
        <v>45776</v>
      </c>
      <c r="C5969" s="2" t="s">
        <v>1</v>
      </c>
      <c r="D5969" s="2" t="s">
        <v>2984</v>
      </c>
      <c r="E5969" s="2" t="s">
        <v>791</v>
      </c>
      <c r="F5969" s="2" t="s">
        <v>2944</v>
      </c>
      <c r="G5969" s="5">
        <v>-2</v>
      </c>
      <c r="H5969" s="5">
        <v>68.989999999999995</v>
      </c>
      <c r="I5969" s="5">
        <v>-137.97999999999999</v>
      </c>
      <c r="J5969" s="5">
        <v>-50480.270000000048</v>
      </c>
      <c r="K5969" s="5" t="str" cm="1">
        <f t="array" ref="K5969">_xlfn.LET(_xlpm.d,UPPER(TRIM(CLEAN(SUBSTITUTE(F5969,CHAR(160),"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70" spans="2:11" x14ac:dyDescent="0.25">
      <c r="B5970" s="21">
        <v>45777</v>
      </c>
      <c r="C5970" s="2" t="s">
        <v>1</v>
      </c>
      <c r="D5970" s="2" t="s">
        <v>2985</v>
      </c>
      <c r="E5970" s="2" t="s">
        <v>321</v>
      </c>
      <c r="F5970" s="2" t="s">
        <v>2940</v>
      </c>
      <c r="G5970" s="5">
        <v>-2</v>
      </c>
      <c r="H5970" s="5">
        <v>64.989999999999995</v>
      </c>
      <c r="I5970" s="5">
        <v>-129.97999999999999</v>
      </c>
      <c r="J5970" s="5">
        <v>-50610.250000000051</v>
      </c>
      <c r="K5970" s="5" t="str" cm="1">
        <f t="array" ref="K5970">_xlfn.LET(_xlpm.d,UPPER(TRIM(CLEAN(SUBSTITUTE(F5970,CHAR(160),"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71" spans="2:11" x14ac:dyDescent="0.25">
      <c r="B5971" s="21">
        <v>45779</v>
      </c>
      <c r="C5971" s="2" t="s">
        <v>1</v>
      </c>
      <c r="D5971" s="2" t="s">
        <v>1681</v>
      </c>
      <c r="E5971" s="2" t="s">
        <v>324</v>
      </c>
      <c r="F5971" s="2" t="s">
        <v>2940</v>
      </c>
      <c r="G5971" s="5">
        <v>-1</v>
      </c>
      <c r="H5971" s="5">
        <v>64.989999999999995</v>
      </c>
      <c r="I5971" s="5">
        <v>-64.989999999999995</v>
      </c>
      <c r="J5971" s="5">
        <v>-50675.240000000049</v>
      </c>
      <c r="K5971" s="5" t="str" cm="1">
        <f t="array" ref="K5971">_xlfn.LET(_xlpm.d,UPPER(TRIM(CLEAN(SUBSTITUTE(F5971,CHAR(160),"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72" spans="2:11" x14ac:dyDescent="0.25">
      <c r="B5972" s="21">
        <v>45779</v>
      </c>
      <c r="C5972" s="2" t="s">
        <v>1</v>
      </c>
      <c r="D5972" s="2" t="s">
        <v>789</v>
      </c>
      <c r="E5972" s="2" t="s">
        <v>74</v>
      </c>
      <c r="F5972" s="2" t="s">
        <v>2944</v>
      </c>
      <c r="G5972" s="5">
        <v>-3</v>
      </c>
      <c r="H5972" s="5">
        <v>68.989999999999995</v>
      </c>
      <c r="I5972" s="5">
        <v>-206.97</v>
      </c>
      <c r="J5972" s="5">
        <v>-50882.21000000005</v>
      </c>
      <c r="K5972" s="5" t="str" cm="1">
        <f t="array" ref="K5972">_xlfn.LET(_xlpm.d,UPPER(TRIM(CLEAN(SUBSTITUTE(F5972,CHAR(160),"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73" spans="2:11" x14ac:dyDescent="0.25">
      <c r="B5973" s="21">
        <v>45779</v>
      </c>
      <c r="C5973" s="2" t="s">
        <v>1</v>
      </c>
      <c r="D5973" s="2" t="s">
        <v>1684</v>
      </c>
      <c r="E5973" s="2" t="s">
        <v>926</v>
      </c>
      <c r="F5973" s="2" t="s">
        <v>2940</v>
      </c>
      <c r="G5973" s="5">
        <v>-7</v>
      </c>
      <c r="H5973" s="5">
        <v>68.989999999999995</v>
      </c>
      <c r="I5973" s="5">
        <v>-482.93</v>
      </c>
      <c r="J5973" s="5">
        <v>-51365.14000000005</v>
      </c>
      <c r="K5973" s="5" t="str" cm="1">
        <f t="array" ref="K5973">_xlfn.LET(_xlpm.d,UPPER(TRIM(CLEAN(SUBSTITUTE(F5973,CHAR(160),"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74" spans="2:11" x14ac:dyDescent="0.25">
      <c r="B5974" s="21">
        <v>45782</v>
      </c>
      <c r="C5974" s="2" t="s">
        <v>1</v>
      </c>
      <c r="D5974" s="2" t="s">
        <v>300</v>
      </c>
      <c r="E5974" s="2" t="s">
        <v>143</v>
      </c>
      <c r="F5974" s="2" t="s">
        <v>2940</v>
      </c>
      <c r="G5974" s="5">
        <v>-3</v>
      </c>
      <c r="H5974" s="5">
        <v>64.95</v>
      </c>
      <c r="I5974" s="5">
        <v>-194.85</v>
      </c>
      <c r="J5974" s="5">
        <v>-51559.990000000049</v>
      </c>
      <c r="K5974" s="5" t="str" cm="1">
        <f t="array" ref="K5974">_xlfn.LET(_xlpm.d,UPPER(TRIM(CLEAN(SUBSTITUTE(F5974,CHAR(160),"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75" spans="2:11" x14ac:dyDescent="0.25">
      <c r="B5975" s="21">
        <v>45782</v>
      </c>
      <c r="C5975" s="2" t="s">
        <v>1</v>
      </c>
      <c r="D5975" s="2" t="s">
        <v>400</v>
      </c>
      <c r="E5975" s="2" t="s">
        <v>49</v>
      </c>
      <c r="F5975" s="2" t="s">
        <v>2944</v>
      </c>
      <c r="G5975" s="5">
        <v>-2</v>
      </c>
      <c r="H5975" s="5">
        <v>68.989999999999995</v>
      </c>
      <c r="I5975" s="5">
        <v>-137.97999999999999</v>
      </c>
      <c r="J5975" s="5">
        <v>-51697.970000000052</v>
      </c>
      <c r="K5975" s="5" t="str" cm="1">
        <f t="array" ref="K5975">_xlfn.LET(_xlpm.d,UPPER(TRIM(CLEAN(SUBSTITUTE(F5975,CHAR(160),"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76" spans="2:11" x14ac:dyDescent="0.25">
      <c r="B5976" s="21">
        <v>45783</v>
      </c>
      <c r="C5976" s="2" t="s">
        <v>1</v>
      </c>
      <c r="D5976" s="2" t="s">
        <v>1686</v>
      </c>
      <c r="E5976" s="2" t="s">
        <v>446</v>
      </c>
      <c r="F5976" s="2" t="s">
        <v>2944</v>
      </c>
      <c r="G5976" s="5">
        <v>-4</v>
      </c>
      <c r="H5976" s="5">
        <v>68.989999999999995</v>
      </c>
      <c r="I5976" s="5">
        <v>-275.95999999999998</v>
      </c>
      <c r="J5976" s="5">
        <v>-51973.930000000051</v>
      </c>
      <c r="K5976" s="5" t="str" cm="1">
        <f t="array" ref="K5976">_xlfn.LET(_xlpm.d,UPPER(TRIM(CLEAN(SUBSTITUTE(F5976,CHAR(160),"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77" spans="2:11" x14ac:dyDescent="0.25">
      <c r="B5977" s="21">
        <v>45783</v>
      </c>
      <c r="C5977" s="2" t="s">
        <v>1</v>
      </c>
      <c r="D5977" s="2" t="s">
        <v>401</v>
      </c>
      <c r="E5977" s="2" t="s">
        <v>35</v>
      </c>
      <c r="F5977" s="2" t="s">
        <v>2944</v>
      </c>
      <c r="G5977" s="5">
        <v>-1</v>
      </c>
      <c r="H5977" s="5">
        <v>68.989999999999995</v>
      </c>
      <c r="I5977" s="5">
        <v>-68.989999999999995</v>
      </c>
      <c r="J5977" s="5">
        <v>-52042.920000000049</v>
      </c>
      <c r="K5977" s="5" t="str" cm="1">
        <f t="array" ref="K5977">_xlfn.LET(_xlpm.d,UPPER(TRIM(CLEAN(SUBSTITUTE(F5977,CHAR(160),"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78" spans="2:11" x14ac:dyDescent="0.25">
      <c r="B5978" s="21">
        <v>45784</v>
      </c>
      <c r="C5978" s="2" t="s">
        <v>1</v>
      </c>
      <c r="D5978" s="2" t="s">
        <v>972</v>
      </c>
      <c r="E5978" s="2" t="s">
        <v>238</v>
      </c>
      <c r="F5978" s="2" t="s">
        <v>2940</v>
      </c>
      <c r="G5978" s="5">
        <v>-9</v>
      </c>
      <c r="H5978" s="5">
        <v>68.989999999999995</v>
      </c>
      <c r="I5978" s="5">
        <v>-620.91</v>
      </c>
      <c r="J5978" s="5">
        <v>-52663.830000000053</v>
      </c>
      <c r="K5978" s="5" t="str" cm="1">
        <f t="array" ref="K5978">_xlfn.LET(_xlpm.d,UPPER(TRIM(CLEAN(SUBSTITUTE(F5978,CHAR(160),"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79" spans="2:11" x14ac:dyDescent="0.25">
      <c r="B5979" s="21">
        <v>45784</v>
      </c>
      <c r="C5979" s="2" t="s">
        <v>1</v>
      </c>
      <c r="D5979" s="2" t="s">
        <v>2986</v>
      </c>
      <c r="E5979" s="2" t="s">
        <v>807</v>
      </c>
      <c r="F5979" s="2" t="s">
        <v>2940</v>
      </c>
      <c r="G5979" s="5">
        <v>-5</v>
      </c>
      <c r="H5979" s="5">
        <v>68.989999999999995</v>
      </c>
      <c r="I5979" s="5">
        <v>-344.95</v>
      </c>
      <c r="J5979" s="5">
        <v>-53008.78000000005</v>
      </c>
      <c r="K5979" s="5" t="str" cm="1">
        <f t="array" ref="K5979">_xlfn.LET(_xlpm.d,UPPER(TRIM(CLEAN(SUBSTITUTE(F5979,CHAR(160),"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80" spans="2:11" x14ac:dyDescent="0.25">
      <c r="B5980" s="21">
        <v>45784</v>
      </c>
      <c r="C5980" s="2" t="s">
        <v>1</v>
      </c>
      <c r="D5980" s="2" t="s">
        <v>973</v>
      </c>
      <c r="E5980" s="2" t="s">
        <v>5</v>
      </c>
      <c r="F5980" s="2" t="s">
        <v>2940</v>
      </c>
      <c r="G5980" s="5">
        <v>-8</v>
      </c>
      <c r="H5980" s="5">
        <v>64.989999999999995</v>
      </c>
      <c r="I5980" s="5">
        <v>-519.91999999999996</v>
      </c>
      <c r="J5980" s="5">
        <v>-53528.700000000048</v>
      </c>
      <c r="K5980" s="5" t="str" cm="1">
        <f t="array" ref="K5980">_xlfn.LET(_xlpm.d,UPPER(TRIM(CLEAN(SUBSTITUTE(F5980,CHAR(160),"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81" spans="2:11" x14ac:dyDescent="0.25">
      <c r="B5981" s="21">
        <v>45786</v>
      </c>
      <c r="C5981" s="2" t="s">
        <v>1</v>
      </c>
      <c r="D5981" s="2" t="s">
        <v>1696</v>
      </c>
      <c r="E5981" s="2" t="s">
        <v>202</v>
      </c>
      <c r="F5981" s="2" t="s">
        <v>2944</v>
      </c>
      <c r="G5981" s="5">
        <v>-2</v>
      </c>
      <c r="H5981" s="5">
        <v>68.989999999999995</v>
      </c>
      <c r="I5981" s="5">
        <v>-137.97999999999999</v>
      </c>
      <c r="J5981" s="5">
        <v>-53666.680000000051</v>
      </c>
      <c r="K5981" s="5" t="str" cm="1">
        <f t="array" ref="K5981">_xlfn.LET(_xlpm.d,UPPER(TRIM(CLEAN(SUBSTITUTE(F5981,CHAR(160),"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82" spans="2:11" x14ac:dyDescent="0.25">
      <c r="B5982" s="21">
        <v>45786</v>
      </c>
      <c r="C5982" s="2" t="s">
        <v>1</v>
      </c>
      <c r="D5982" s="2" t="s">
        <v>975</v>
      </c>
      <c r="E5982" s="2" t="s">
        <v>110</v>
      </c>
      <c r="F5982" s="2" t="s">
        <v>2944</v>
      </c>
      <c r="G5982" s="5">
        <v>-6</v>
      </c>
      <c r="H5982" s="5">
        <v>68.989999999999995</v>
      </c>
      <c r="I5982" s="5">
        <v>-413.94</v>
      </c>
      <c r="J5982" s="5">
        <v>-54080.620000000054</v>
      </c>
      <c r="K5982" s="5" t="str" cm="1">
        <f t="array" ref="K5982">_xlfn.LET(_xlpm.d,UPPER(TRIM(CLEAN(SUBSTITUTE(F5982,CHAR(160),"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83" spans="2:11" x14ac:dyDescent="0.25">
      <c r="B5983" s="21">
        <v>45786</v>
      </c>
      <c r="C5983" s="2" t="s">
        <v>1</v>
      </c>
      <c r="D5983" s="2" t="s">
        <v>976</v>
      </c>
      <c r="E5983" s="2" t="s">
        <v>143</v>
      </c>
      <c r="F5983" s="2" t="s">
        <v>2940</v>
      </c>
      <c r="G5983" s="5">
        <v>-1</v>
      </c>
      <c r="H5983" s="5">
        <v>64.95</v>
      </c>
      <c r="I5983" s="5">
        <v>-64.95</v>
      </c>
      <c r="J5983" s="5">
        <v>-54145.570000000051</v>
      </c>
      <c r="K5983" s="5" t="str" cm="1">
        <f t="array" ref="K5983">_xlfn.LET(_xlpm.d,UPPER(TRIM(CLEAN(SUBSTITUTE(F5983,CHAR(160),"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84" spans="2:11" x14ac:dyDescent="0.25">
      <c r="B5984" s="21">
        <v>45786</v>
      </c>
      <c r="C5984" s="2" t="s">
        <v>1</v>
      </c>
      <c r="D5984" s="2" t="s">
        <v>2987</v>
      </c>
      <c r="E5984" s="2" t="s">
        <v>95</v>
      </c>
      <c r="F5984" s="2" t="s">
        <v>2944</v>
      </c>
      <c r="G5984" s="5">
        <v>-3</v>
      </c>
      <c r="H5984" s="5">
        <v>68.989999999999995</v>
      </c>
      <c r="I5984" s="5">
        <v>-206.97</v>
      </c>
      <c r="J5984" s="5">
        <v>-54352.540000000052</v>
      </c>
      <c r="K5984" s="5" t="str" cm="1">
        <f t="array" ref="K5984">_xlfn.LET(_xlpm.d,UPPER(TRIM(CLEAN(SUBSTITUTE(F5984,CHAR(160),"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85" spans="2:11" x14ac:dyDescent="0.25">
      <c r="B5985" s="21">
        <v>45789</v>
      </c>
      <c r="C5985" s="2" t="s">
        <v>1</v>
      </c>
      <c r="D5985" s="2" t="s">
        <v>978</v>
      </c>
      <c r="E5985" s="2" t="s">
        <v>465</v>
      </c>
      <c r="F5985" s="2" t="s">
        <v>2944</v>
      </c>
      <c r="G5985" s="5">
        <v>-1</v>
      </c>
      <c r="H5985" s="5">
        <v>68.989999999999995</v>
      </c>
      <c r="I5985" s="5">
        <v>-68.989999999999995</v>
      </c>
      <c r="J5985" s="5">
        <v>-54421.53000000005</v>
      </c>
      <c r="K5985" s="5" t="str" cm="1">
        <f t="array" ref="K5985">_xlfn.LET(_xlpm.d,UPPER(TRIM(CLEAN(SUBSTITUTE(F5985,CHAR(160),"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86" spans="2:11" x14ac:dyDescent="0.25">
      <c r="B5986" s="21">
        <v>45789</v>
      </c>
      <c r="C5986" s="2" t="s">
        <v>1</v>
      </c>
      <c r="D5986" s="2" t="s">
        <v>669</v>
      </c>
      <c r="E5986" s="2" t="s">
        <v>53</v>
      </c>
      <c r="F5986" s="2" t="s">
        <v>2944</v>
      </c>
      <c r="G5986" s="5">
        <v>-9</v>
      </c>
      <c r="H5986" s="5">
        <v>68.989999999999995</v>
      </c>
      <c r="I5986" s="5">
        <v>-620.91</v>
      </c>
      <c r="J5986" s="5">
        <v>-55042.440000000053</v>
      </c>
      <c r="K5986" s="5" t="str" cm="1">
        <f t="array" ref="K5986">_xlfn.LET(_xlpm.d,UPPER(TRIM(CLEAN(SUBSTITUTE(F5986,CHAR(160),"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87" spans="2:11" x14ac:dyDescent="0.25">
      <c r="B5987" s="21">
        <v>45790</v>
      </c>
      <c r="C5987" s="2" t="s">
        <v>1</v>
      </c>
      <c r="D5987" s="2" t="s">
        <v>2590</v>
      </c>
      <c r="E5987" s="2" t="s">
        <v>95</v>
      </c>
      <c r="F5987" s="2" t="s">
        <v>2944</v>
      </c>
      <c r="G5987" s="5">
        <v>-4</v>
      </c>
      <c r="H5987" s="5">
        <v>68.989999999999995</v>
      </c>
      <c r="I5987" s="5">
        <v>-275.95999999999998</v>
      </c>
      <c r="J5987" s="5">
        <v>-55318.400000000052</v>
      </c>
      <c r="K5987" s="5" t="str" cm="1">
        <f t="array" ref="K5987">_xlfn.LET(_xlpm.d,UPPER(TRIM(CLEAN(SUBSTITUTE(F5987,CHAR(160),"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88" spans="2:11" x14ac:dyDescent="0.25">
      <c r="B5988" s="21">
        <v>45790</v>
      </c>
      <c r="C5988" s="2" t="s">
        <v>1</v>
      </c>
      <c r="D5988" s="2" t="s">
        <v>410</v>
      </c>
      <c r="E5988" s="2" t="s">
        <v>89</v>
      </c>
      <c r="F5988" s="2" t="s">
        <v>2944</v>
      </c>
      <c r="G5988" s="5">
        <v>-5</v>
      </c>
      <c r="H5988" s="5">
        <v>68.989999999999995</v>
      </c>
      <c r="I5988" s="5">
        <v>-344.95</v>
      </c>
      <c r="J5988" s="5">
        <v>-55663.350000000049</v>
      </c>
      <c r="K5988" s="5" t="str" cm="1">
        <f t="array" ref="K5988">_xlfn.LET(_xlpm.d,UPPER(TRIM(CLEAN(SUBSTITUTE(F5988,CHAR(160),"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89" spans="2:11" x14ac:dyDescent="0.25">
      <c r="B5989" s="21">
        <v>45790</v>
      </c>
      <c r="C5989" s="2" t="s">
        <v>1</v>
      </c>
      <c r="D5989" s="2" t="s">
        <v>2741</v>
      </c>
      <c r="E5989" s="2" t="s">
        <v>49</v>
      </c>
      <c r="F5989" s="2" t="s">
        <v>2944</v>
      </c>
      <c r="G5989" s="5">
        <v>-1</v>
      </c>
      <c r="H5989" s="5">
        <v>68.989999999999995</v>
      </c>
      <c r="I5989" s="5">
        <v>-68.989999999999995</v>
      </c>
      <c r="J5989" s="5">
        <v>-55732.340000000047</v>
      </c>
      <c r="K5989" s="5" t="str" cm="1">
        <f t="array" ref="K5989">_xlfn.LET(_xlpm.d,UPPER(TRIM(CLEAN(SUBSTITUTE(F5989,CHAR(160),"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90" spans="2:11" x14ac:dyDescent="0.25">
      <c r="B5990" s="21">
        <v>45791</v>
      </c>
      <c r="C5990" s="2" t="s">
        <v>1</v>
      </c>
      <c r="D5990" s="2" t="s">
        <v>166</v>
      </c>
      <c r="E5990" s="2" t="s">
        <v>129</v>
      </c>
      <c r="F5990" s="2" t="s">
        <v>2944</v>
      </c>
      <c r="G5990" s="5">
        <v>-4</v>
      </c>
      <c r="H5990" s="5">
        <v>68.989999999999995</v>
      </c>
      <c r="I5990" s="5">
        <v>-275.95999999999998</v>
      </c>
      <c r="J5990" s="5">
        <v>-56008.300000000047</v>
      </c>
      <c r="K5990" s="5" t="str" cm="1">
        <f t="array" ref="K5990">_xlfn.LET(_xlpm.d,UPPER(TRIM(CLEAN(SUBSTITUTE(F5990,CHAR(160),"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91" spans="2:11" x14ac:dyDescent="0.25">
      <c r="B5991" s="21">
        <v>45791</v>
      </c>
      <c r="C5991" s="2" t="s">
        <v>1</v>
      </c>
      <c r="D5991" s="2" t="s">
        <v>2988</v>
      </c>
      <c r="E5991" s="2" t="s">
        <v>816</v>
      </c>
      <c r="F5991" s="2" t="s">
        <v>2940</v>
      </c>
      <c r="G5991" s="5">
        <v>-7</v>
      </c>
      <c r="H5991" s="5">
        <v>68.989999999999995</v>
      </c>
      <c r="I5991" s="5">
        <v>-482.93</v>
      </c>
      <c r="J5991" s="5">
        <v>-56491.230000000047</v>
      </c>
      <c r="K5991" s="5" t="str" cm="1">
        <f t="array" ref="K5991">_xlfn.LET(_xlpm.d,UPPER(TRIM(CLEAN(SUBSTITUTE(F5991,CHAR(160),"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92" spans="2:11" x14ac:dyDescent="0.25">
      <c r="B5992" s="21">
        <v>45791</v>
      </c>
      <c r="C5992" s="2" t="s">
        <v>1</v>
      </c>
      <c r="D5992" s="2" t="s">
        <v>1703</v>
      </c>
      <c r="E5992" s="2" t="s">
        <v>40</v>
      </c>
      <c r="F5992" s="2" t="s">
        <v>2944</v>
      </c>
      <c r="G5992" s="5">
        <v>-1</v>
      </c>
      <c r="H5992" s="5">
        <v>68.989999999999995</v>
      </c>
      <c r="I5992" s="5">
        <v>-68.989999999999995</v>
      </c>
      <c r="J5992" s="5">
        <v>-56560.220000000045</v>
      </c>
      <c r="K5992" s="5" t="str" cm="1">
        <f t="array" ref="K5992">_xlfn.LET(_xlpm.d,UPPER(TRIM(CLEAN(SUBSTITUTE(F5992,CHAR(160),"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93" spans="2:11" x14ac:dyDescent="0.25">
      <c r="B5993" s="21">
        <v>45791</v>
      </c>
      <c r="C5993" s="2" t="s">
        <v>1</v>
      </c>
      <c r="D5993" s="2" t="s">
        <v>987</v>
      </c>
      <c r="E5993" s="2" t="s">
        <v>844</v>
      </c>
      <c r="F5993" s="2" t="s">
        <v>2940</v>
      </c>
      <c r="G5993" s="5">
        <v>-10</v>
      </c>
      <c r="H5993" s="5">
        <v>68.989999999999995</v>
      </c>
      <c r="I5993" s="5">
        <v>-689.9</v>
      </c>
      <c r="J5993" s="5">
        <v>-57250.120000000046</v>
      </c>
      <c r="K5993" s="5" t="str" cm="1">
        <f t="array" ref="K5993">_xlfn.LET(_xlpm.d,UPPER(TRIM(CLEAN(SUBSTITUTE(F5993,CHAR(160),"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94" spans="2:11" x14ac:dyDescent="0.25">
      <c r="B5994" s="21">
        <v>45792</v>
      </c>
      <c r="C5994" s="2" t="s">
        <v>1</v>
      </c>
      <c r="D5994" s="2" t="s">
        <v>2742</v>
      </c>
      <c r="E5994" s="2" t="s">
        <v>68</v>
      </c>
      <c r="F5994" s="2" t="s">
        <v>2944</v>
      </c>
      <c r="G5994" s="5">
        <v>-1</v>
      </c>
      <c r="H5994" s="5">
        <v>68.989999999999995</v>
      </c>
      <c r="I5994" s="5">
        <v>-68.989999999999995</v>
      </c>
      <c r="J5994" s="5">
        <v>-57319.110000000044</v>
      </c>
      <c r="K5994" s="5" t="str" cm="1">
        <f t="array" ref="K5994">_xlfn.LET(_xlpm.d,UPPER(TRIM(CLEAN(SUBSTITUTE(F5994,CHAR(160),"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95" spans="2:11" x14ac:dyDescent="0.25">
      <c r="B5995" s="21">
        <v>45792</v>
      </c>
      <c r="C5995" s="2" t="s">
        <v>1</v>
      </c>
      <c r="D5995" s="2" t="s">
        <v>1705</v>
      </c>
      <c r="E5995" s="2" t="s">
        <v>324</v>
      </c>
      <c r="F5995" s="2" t="s">
        <v>2940</v>
      </c>
      <c r="G5995" s="5">
        <v>-2</v>
      </c>
      <c r="H5995" s="5">
        <v>64.989999999999995</v>
      </c>
      <c r="I5995" s="5">
        <v>-129.97999999999999</v>
      </c>
      <c r="J5995" s="5">
        <v>-57449.090000000047</v>
      </c>
      <c r="K5995" s="5" t="str" cm="1">
        <f t="array" ref="K5995">_xlfn.LET(_xlpm.d,UPPER(TRIM(CLEAN(SUBSTITUTE(F5995,CHAR(160),"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96" spans="2:11" x14ac:dyDescent="0.25">
      <c r="B5996" s="21">
        <v>45793</v>
      </c>
      <c r="C5996" s="2" t="s">
        <v>1</v>
      </c>
      <c r="D5996" s="2" t="s">
        <v>2424</v>
      </c>
      <c r="E5996" s="2" t="s">
        <v>72</v>
      </c>
      <c r="F5996" s="2" t="s">
        <v>2944</v>
      </c>
      <c r="G5996" s="5">
        <v>-1</v>
      </c>
      <c r="H5996" s="5">
        <v>68.989999999999995</v>
      </c>
      <c r="I5996" s="5">
        <v>-68.989999999999995</v>
      </c>
      <c r="J5996" s="5">
        <v>-57518.080000000045</v>
      </c>
      <c r="K5996" s="5" t="str" cm="1">
        <f t="array" ref="K5996">_xlfn.LET(_xlpm.d,UPPER(TRIM(CLEAN(SUBSTITUTE(F5996,CHAR(160),"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97" spans="2:11" x14ac:dyDescent="0.25">
      <c r="B5997" s="21">
        <v>45793</v>
      </c>
      <c r="C5997" s="2" t="s">
        <v>1</v>
      </c>
      <c r="D5997" s="2" t="s">
        <v>1706</v>
      </c>
      <c r="E5997" s="2" t="s">
        <v>76</v>
      </c>
      <c r="F5997" s="2" t="s">
        <v>2940</v>
      </c>
      <c r="G5997" s="5">
        <v>-2</v>
      </c>
      <c r="H5997" s="5">
        <v>68.989999999999995</v>
      </c>
      <c r="I5997" s="5">
        <v>-137.97999999999999</v>
      </c>
      <c r="J5997" s="5">
        <v>-57656.060000000049</v>
      </c>
      <c r="K5997" s="5" t="str" cm="1">
        <f t="array" ref="K5997">_xlfn.LET(_xlpm.d,UPPER(TRIM(CLEAN(SUBSTITUTE(F5997,CHAR(160),"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98" spans="2:11" x14ac:dyDescent="0.25">
      <c r="B5998" s="21">
        <v>45793</v>
      </c>
      <c r="C5998" s="2" t="s">
        <v>1</v>
      </c>
      <c r="D5998" s="2" t="s">
        <v>168</v>
      </c>
      <c r="E5998" s="2" t="s">
        <v>82</v>
      </c>
      <c r="F5998" s="2" t="s">
        <v>2944</v>
      </c>
      <c r="G5998" s="5">
        <v>-1</v>
      </c>
      <c r="H5998" s="5">
        <v>68.989999999999995</v>
      </c>
      <c r="I5998" s="5">
        <v>-68.989999999999995</v>
      </c>
      <c r="J5998" s="5">
        <v>-57725.050000000047</v>
      </c>
      <c r="K5998" s="5" t="str" cm="1">
        <f t="array" ref="K5998">_xlfn.LET(_xlpm.d,UPPER(TRIM(CLEAN(SUBSTITUTE(F5998,CHAR(160),"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5999" spans="2:11" x14ac:dyDescent="0.25">
      <c r="B5999" s="21">
        <v>45793</v>
      </c>
      <c r="C5999" s="2" t="s">
        <v>1</v>
      </c>
      <c r="D5999" s="2" t="s">
        <v>2989</v>
      </c>
      <c r="E5999" s="2" t="s">
        <v>110</v>
      </c>
      <c r="F5999" s="2" t="s">
        <v>2954</v>
      </c>
      <c r="G5999" s="5">
        <v>-5</v>
      </c>
      <c r="H5999" s="5">
        <v>68.989999999999995</v>
      </c>
      <c r="I5999" s="5">
        <v>-344.95</v>
      </c>
      <c r="J5999" s="5">
        <v>-58070.000000000044</v>
      </c>
      <c r="K5999" s="5" t="str" cm="1">
        <f t="array" ref="K5999">_xlfn.LET(_xlpm.d,UPPER(TRIM(CLEAN(SUBSTITUTE(F5999,CHAR(160),"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00" spans="2:11" x14ac:dyDescent="0.25">
      <c r="B6000" s="21">
        <v>45797</v>
      </c>
      <c r="C6000" s="2" t="s">
        <v>1</v>
      </c>
      <c r="D6000" s="2" t="s">
        <v>169</v>
      </c>
      <c r="E6000" s="2" t="s">
        <v>29</v>
      </c>
      <c r="F6000" s="2" t="s">
        <v>2954</v>
      </c>
      <c r="G6000" s="5">
        <v>-4</v>
      </c>
      <c r="H6000" s="5">
        <v>68.989999999999995</v>
      </c>
      <c r="I6000" s="5">
        <v>-275.95999999999998</v>
      </c>
      <c r="J6000" s="5">
        <v>-58345.960000000043</v>
      </c>
      <c r="K6000" s="5" t="str" cm="1">
        <f t="array" ref="K6000">_xlfn.LET(_xlpm.d,UPPER(TRIM(CLEAN(SUBSTITUTE(F6000,CHAR(160),"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01" spans="2:11" x14ac:dyDescent="0.25">
      <c r="B6001" s="21">
        <v>45798</v>
      </c>
      <c r="C6001" s="2" t="s">
        <v>1</v>
      </c>
      <c r="D6001" s="2" t="s">
        <v>2846</v>
      </c>
      <c r="E6001" s="2" t="s">
        <v>289</v>
      </c>
      <c r="F6001" s="2" t="s">
        <v>2940</v>
      </c>
      <c r="G6001" s="5">
        <v>-2</v>
      </c>
      <c r="H6001" s="5">
        <v>64.989999999999995</v>
      </c>
      <c r="I6001" s="5">
        <v>-129.97999999999999</v>
      </c>
      <c r="J6001" s="5">
        <v>-58475.940000000046</v>
      </c>
      <c r="K6001" s="5" t="str" cm="1">
        <f t="array" ref="K6001">_xlfn.LET(_xlpm.d,UPPER(TRIM(CLEAN(SUBSTITUTE(F6001,CHAR(160),"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02" spans="2:11" x14ac:dyDescent="0.25">
      <c r="B6002" s="21">
        <v>45799</v>
      </c>
      <c r="C6002" s="2" t="s">
        <v>1</v>
      </c>
      <c r="D6002" s="2" t="s">
        <v>1001</v>
      </c>
      <c r="E6002" s="2" t="s">
        <v>163</v>
      </c>
      <c r="F6002" s="2" t="s">
        <v>2944</v>
      </c>
      <c r="G6002" s="5">
        <v>-3</v>
      </c>
      <c r="H6002" s="5">
        <v>68.900000000000006</v>
      </c>
      <c r="I6002" s="5">
        <v>-206.7</v>
      </c>
      <c r="J6002" s="5">
        <v>-58682.640000000043</v>
      </c>
      <c r="K6002" s="5" t="str" cm="1">
        <f t="array" ref="K6002">_xlfn.LET(_xlpm.d,UPPER(TRIM(CLEAN(SUBSTITUTE(F6002,CHAR(160),"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03" spans="2:11" x14ac:dyDescent="0.25">
      <c r="B6003" s="21">
        <v>45800</v>
      </c>
      <c r="C6003" s="2" t="s">
        <v>1</v>
      </c>
      <c r="D6003" s="2" t="s">
        <v>710</v>
      </c>
      <c r="E6003" s="2" t="s">
        <v>76</v>
      </c>
      <c r="F6003" s="2" t="s">
        <v>2944</v>
      </c>
      <c r="G6003" s="5">
        <v>-1</v>
      </c>
      <c r="H6003" s="5">
        <v>68.989999999999995</v>
      </c>
      <c r="I6003" s="5">
        <v>-68.989999999999995</v>
      </c>
      <c r="J6003" s="5">
        <v>-58751.630000000041</v>
      </c>
      <c r="K6003" s="5" t="str" cm="1">
        <f t="array" ref="K6003">_xlfn.LET(_xlpm.d,UPPER(TRIM(CLEAN(SUBSTITUTE(F6003,CHAR(160),"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04" spans="2:11" x14ac:dyDescent="0.25">
      <c r="B6004" s="21">
        <v>45800</v>
      </c>
      <c r="C6004" s="2" t="s">
        <v>1</v>
      </c>
      <c r="D6004" s="2" t="s">
        <v>1004</v>
      </c>
      <c r="E6004" s="2" t="s">
        <v>202</v>
      </c>
      <c r="F6004" s="2" t="s">
        <v>2940</v>
      </c>
      <c r="G6004" s="5">
        <v>-5</v>
      </c>
      <c r="H6004" s="5">
        <v>68.989999999999995</v>
      </c>
      <c r="I6004" s="5">
        <v>-344.95</v>
      </c>
      <c r="J6004" s="5">
        <v>-59096.580000000038</v>
      </c>
      <c r="K6004" s="5" t="str" cm="1">
        <f t="array" ref="K6004">_xlfn.LET(_xlpm.d,UPPER(TRIM(CLEAN(SUBSTITUTE(F6004,CHAR(160),"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05" spans="2:11" x14ac:dyDescent="0.25">
      <c r="B6005" s="21">
        <v>45804</v>
      </c>
      <c r="C6005" s="2" t="s">
        <v>1</v>
      </c>
      <c r="D6005" s="2" t="s">
        <v>2990</v>
      </c>
      <c r="E6005" s="2" t="s">
        <v>403</v>
      </c>
      <c r="F6005" s="2" t="s">
        <v>2944</v>
      </c>
      <c r="G6005" s="5">
        <v>-1</v>
      </c>
      <c r="H6005" s="5">
        <v>68.989999999999995</v>
      </c>
      <c r="I6005" s="5">
        <v>-68.989999999999995</v>
      </c>
      <c r="J6005" s="5">
        <v>-59165.570000000036</v>
      </c>
      <c r="K6005" s="5" t="str" cm="1">
        <f t="array" ref="K6005">_xlfn.LET(_xlpm.d,UPPER(TRIM(CLEAN(SUBSTITUTE(F6005,CHAR(160),"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06" spans="2:11" x14ac:dyDescent="0.25">
      <c r="B6006" s="21">
        <v>45804</v>
      </c>
      <c r="C6006" s="2" t="s">
        <v>1</v>
      </c>
      <c r="D6006" s="2" t="s">
        <v>1716</v>
      </c>
      <c r="E6006" s="2" t="s">
        <v>238</v>
      </c>
      <c r="F6006" s="2" t="s">
        <v>2940</v>
      </c>
      <c r="G6006" s="5">
        <v>-9</v>
      </c>
      <c r="H6006" s="5">
        <v>68.989999999999995</v>
      </c>
      <c r="I6006" s="5">
        <v>-620.91</v>
      </c>
      <c r="J6006" s="5">
        <v>-59786.48000000004</v>
      </c>
      <c r="K6006" s="5" t="str" cm="1">
        <f t="array" ref="K6006">_xlfn.LET(_xlpm.d,UPPER(TRIM(CLEAN(SUBSTITUTE(F6006,CHAR(160),"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07" spans="2:11" x14ac:dyDescent="0.25">
      <c r="B6007" s="21">
        <v>45805</v>
      </c>
      <c r="C6007" s="2" t="s">
        <v>1</v>
      </c>
      <c r="D6007" s="2" t="s">
        <v>1007</v>
      </c>
      <c r="E6007" s="2" t="s">
        <v>40</v>
      </c>
      <c r="F6007" s="2" t="s">
        <v>2944</v>
      </c>
      <c r="G6007" s="5">
        <v>-3</v>
      </c>
      <c r="H6007" s="5">
        <v>68.989999999999995</v>
      </c>
      <c r="I6007" s="5">
        <v>-206.97</v>
      </c>
      <c r="J6007" s="5">
        <v>-59993.450000000041</v>
      </c>
      <c r="K6007" s="5" t="str" cm="1">
        <f t="array" ref="K6007">_xlfn.LET(_xlpm.d,UPPER(TRIM(CLEAN(SUBSTITUTE(F6007,CHAR(160),"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08" spans="2:11" x14ac:dyDescent="0.25">
      <c r="B6008" s="21">
        <v>45805</v>
      </c>
      <c r="C6008" s="2" t="s">
        <v>1</v>
      </c>
      <c r="D6008" s="2" t="s">
        <v>2991</v>
      </c>
      <c r="E6008" s="2" t="s">
        <v>433</v>
      </c>
      <c r="F6008" s="2" t="s">
        <v>2944</v>
      </c>
      <c r="G6008" s="5">
        <v>-2</v>
      </c>
      <c r="H6008" s="5">
        <v>68.989999999999995</v>
      </c>
      <c r="I6008" s="5">
        <v>-137.97999999999999</v>
      </c>
      <c r="J6008" s="5">
        <v>-60131.430000000044</v>
      </c>
      <c r="K6008" s="5" t="str" cm="1">
        <f t="array" ref="K6008">_xlfn.LET(_xlpm.d,UPPER(TRIM(CLEAN(SUBSTITUTE(F6008,CHAR(160),"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09" spans="2:11" x14ac:dyDescent="0.25">
      <c r="B6009" s="21">
        <v>45805</v>
      </c>
      <c r="C6009" s="2" t="s">
        <v>1</v>
      </c>
      <c r="D6009" s="2" t="s">
        <v>1717</v>
      </c>
      <c r="E6009" s="2" t="s">
        <v>446</v>
      </c>
      <c r="F6009" s="2" t="s">
        <v>2944</v>
      </c>
      <c r="G6009" s="5">
        <v>-2</v>
      </c>
      <c r="H6009" s="5">
        <v>68.989999999999995</v>
      </c>
      <c r="I6009" s="5">
        <v>-137.97999999999999</v>
      </c>
      <c r="J6009" s="5">
        <v>-60269.410000000047</v>
      </c>
      <c r="K6009" s="5" t="str" cm="1">
        <f t="array" ref="K6009">_xlfn.LET(_xlpm.d,UPPER(TRIM(CLEAN(SUBSTITUTE(F6009,CHAR(160),"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10" spans="2:11" x14ac:dyDescent="0.25">
      <c r="B6010" s="21">
        <v>45806</v>
      </c>
      <c r="C6010" s="2" t="s">
        <v>1</v>
      </c>
      <c r="D6010" s="2" t="s">
        <v>1721</v>
      </c>
      <c r="E6010" s="2" t="s">
        <v>926</v>
      </c>
      <c r="F6010" s="2" t="s">
        <v>2940</v>
      </c>
      <c r="G6010" s="5">
        <v>-5</v>
      </c>
      <c r="H6010" s="5">
        <v>68.989999999999995</v>
      </c>
      <c r="I6010" s="5">
        <v>-344.95</v>
      </c>
      <c r="J6010" s="5">
        <v>-60614.360000000044</v>
      </c>
      <c r="K6010" s="5" t="str" cm="1">
        <f t="array" ref="K6010">_xlfn.LET(_xlpm.d,UPPER(TRIM(CLEAN(SUBSTITUTE(F6010,CHAR(160),"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11" spans="2:11" x14ac:dyDescent="0.25">
      <c r="B6011" s="21">
        <v>45807</v>
      </c>
      <c r="C6011" s="2" t="s">
        <v>1</v>
      </c>
      <c r="D6011" s="2" t="s">
        <v>2594</v>
      </c>
      <c r="E6011" s="2" t="s">
        <v>202</v>
      </c>
      <c r="F6011" s="2" t="s">
        <v>2944</v>
      </c>
      <c r="G6011" s="5">
        <v>-5</v>
      </c>
      <c r="H6011" s="5">
        <v>68.989999999999995</v>
      </c>
      <c r="I6011" s="5">
        <v>-344.95</v>
      </c>
      <c r="J6011" s="5">
        <v>-60959.310000000041</v>
      </c>
      <c r="K6011" s="5" t="str" cm="1">
        <f t="array" ref="K6011">_xlfn.LET(_xlpm.d,UPPER(TRIM(CLEAN(SUBSTITUTE(F6011,CHAR(160),"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12" spans="2:11" x14ac:dyDescent="0.25">
      <c r="B6012" s="21">
        <v>45810</v>
      </c>
      <c r="C6012" s="2" t="s">
        <v>1</v>
      </c>
      <c r="D6012" s="2" t="s">
        <v>2992</v>
      </c>
      <c r="E6012" s="2" t="s">
        <v>791</v>
      </c>
      <c r="F6012" s="2" t="s">
        <v>2944</v>
      </c>
      <c r="G6012" s="5">
        <v>-1</v>
      </c>
      <c r="H6012" s="5">
        <v>68.989999999999995</v>
      </c>
      <c r="I6012" s="5">
        <v>-68.989999999999995</v>
      </c>
      <c r="J6012" s="5">
        <v>-61028.300000000039</v>
      </c>
      <c r="K6012" s="5" t="str" cm="1">
        <f t="array" ref="K6012">_xlfn.LET(_xlpm.d,UPPER(TRIM(CLEAN(SUBSTITUTE(F6012,CHAR(160),"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13" spans="2:11" x14ac:dyDescent="0.25">
      <c r="B6013" s="21">
        <v>45811</v>
      </c>
      <c r="C6013" s="2" t="s">
        <v>1</v>
      </c>
      <c r="D6013" s="2" t="s">
        <v>2993</v>
      </c>
      <c r="E6013" s="2" t="s">
        <v>29</v>
      </c>
      <c r="F6013" s="2" t="s">
        <v>2944</v>
      </c>
      <c r="G6013" s="5">
        <v>-3</v>
      </c>
      <c r="H6013" s="5">
        <v>68.989999999999995</v>
      </c>
      <c r="I6013" s="5">
        <v>-206.97</v>
      </c>
      <c r="J6013" s="5">
        <v>-61235.27000000004</v>
      </c>
      <c r="K6013" s="5" t="str" cm="1">
        <f t="array" ref="K6013">_xlfn.LET(_xlpm.d,UPPER(TRIM(CLEAN(SUBSTITUTE(F6013,CHAR(160),"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14" spans="2:11" x14ac:dyDescent="0.25">
      <c r="B6014" s="21">
        <v>45811</v>
      </c>
      <c r="C6014" s="2" t="s">
        <v>1</v>
      </c>
      <c r="D6014" s="2" t="s">
        <v>675</v>
      </c>
      <c r="E6014" s="2" t="s">
        <v>35</v>
      </c>
      <c r="F6014" s="2" t="s">
        <v>2944</v>
      </c>
      <c r="G6014" s="5">
        <v>-1</v>
      </c>
      <c r="H6014" s="5">
        <v>68.989999999999995</v>
      </c>
      <c r="I6014" s="5">
        <v>-68.989999999999995</v>
      </c>
      <c r="J6014" s="5">
        <v>-61304.260000000038</v>
      </c>
      <c r="K6014" s="5" t="str" cm="1">
        <f t="array" ref="K6014">_xlfn.LET(_xlpm.d,UPPER(TRIM(CLEAN(SUBSTITUTE(F6014,CHAR(160),"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15" spans="2:11" x14ac:dyDescent="0.25">
      <c r="B6015" s="21">
        <v>45813</v>
      </c>
      <c r="C6015" s="2" t="s">
        <v>1</v>
      </c>
      <c r="D6015" s="2" t="s">
        <v>1725</v>
      </c>
      <c r="E6015" s="2" t="s">
        <v>324</v>
      </c>
      <c r="F6015" s="2" t="s">
        <v>2940</v>
      </c>
      <c r="G6015" s="5">
        <v>-1</v>
      </c>
      <c r="H6015" s="5">
        <v>64.989999999999995</v>
      </c>
      <c r="I6015" s="5">
        <v>-64.989999999999995</v>
      </c>
      <c r="J6015" s="5">
        <v>-61369.250000000036</v>
      </c>
      <c r="K6015" s="5" t="str" cm="1">
        <f t="array" ref="K6015">_xlfn.LET(_xlpm.d,UPPER(TRIM(CLEAN(SUBSTITUTE(F6015,CHAR(160),"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16" spans="2:11" x14ac:dyDescent="0.25">
      <c r="B6016" s="21">
        <v>45814</v>
      </c>
      <c r="C6016" s="2" t="s">
        <v>1</v>
      </c>
      <c r="D6016" s="2" t="s">
        <v>175</v>
      </c>
      <c r="E6016" s="2" t="s">
        <v>82</v>
      </c>
      <c r="F6016" s="2" t="s">
        <v>2944</v>
      </c>
      <c r="G6016" s="5">
        <v>-6</v>
      </c>
      <c r="H6016" s="5">
        <v>68.989999999999995</v>
      </c>
      <c r="I6016" s="5">
        <v>-413.94</v>
      </c>
      <c r="J6016" s="5">
        <v>-61783.190000000039</v>
      </c>
      <c r="K6016" s="5" t="str" cm="1">
        <f t="array" ref="K6016">_xlfn.LET(_xlpm.d,UPPER(TRIM(CLEAN(SUBSTITUTE(F6016,CHAR(160),"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17" spans="2:11" x14ac:dyDescent="0.25">
      <c r="B6017" s="21">
        <v>45814</v>
      </c>
      <c r="C6017" s="2" t="s">
        <v>1</v>
      </c>
      <c r="D6017" s="2" t="s">
        <v>419</v>
      </c>
      <c r="E6017" s="2" t="s">
        <v>403</v>
      </c>
      <c r="F6017" s="2" t="s">
        <v>2944</v>
      </c>
      <c r="G6017" s="5">
        <v>-1</v>
      </c>
      <c r="H6017" s="5">
        <v>68.989999999999995</v>
      </c>
      <c r="I6017" s="5">
        <v>-68.989999999999995</v>
      </c>
      <c r="J6017" s="5">
        <v>-61852.180000000037</v>
      </c>
      <c r="K6017" s="5" t="str" cm="1">
        <f t="array" ref="K6017">_xlfn.LET(_xlpm.d,UPPER(TRIM(CLEAN(SUBSTITUTE(F6017,CHAR(160),"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18" spans="2:11" x14ac:dyDescent="0.25">
      <c r="B6018" s="21">
        <v>45814</v>
      </c>
      <c r="C6018" s="2" t="s">
        <v>1</v>
      </c>
      <c r="D6018" s="2" t="s">
        <v>2994</v>
      </c>
      <c r="E6018" s="2" t="s">
        <v>110</v>
      </c>
      <c r="F6018" s="2" t="s">
        <v>2944</v>
      </c>
      <c r="G6018" s="5">
        <v>-3</v>
      </c>
      <c r="H6018" s="5">
        <v>68.989999999999995</v>
      </c>
      <c r="I6018" s="5">
        <v>-206.97</v>
      </c>
      <c r="J6018" s="5">
        <v>-62059.150000000038</v>
      </c>
      <c r="K6018" s="5" t="str" cm="1">
        <f t="array" ref="K6018">_xlfn.LET(_xlpm.d,UPPER(TRIM(CLEAN(SUBSTITUTE(F6018,CHAR(160),"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19" spans="2:11" x14ac:dyDescent="0.25">
      <c r="B6019" s="21">
        <v>45814</v>
      </c>
      <c r="C6019" s="2" t="s">
        <v>1</v>
      </c>
      <c r="D6019" s="2" t="s">
        <v>302</v>
      </c>
      <c r="E6019" s="2" t="s">
        <v>143</v>
      </c>
      <c r="F6019" s="2" t="s">
        <v>2940</v>
      </c>
      <c r="G6019" s="5">
        <v>-2</v>
      </c>
      <c r="H6019" s="5">
        <v>64.95</v>
      </c>
      <c r="I6019" s="5">
        <v>-129.9</v>
      </c>
      <c r="J6019" s="5">
        <v>-62189.050000000039</v>
      </c>
      <c r="K6019" s="5" t="str" cm="1">
        <f t="array" ref="K6019">_xlfn.LET(_xlpm.d,UPPER(TRIM(CLEAN(SUBSTITUTE(F6019,CHAR(160),"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20" spans="2:11" x14ac:dyDescent="0.25">
      <c r="B6020" s="21">
        <v>45818</v>
      </c>
      <c r="C6020" s="2" t="s">
        <v>1</v>
      </c>
      <c r="D6020" s="2" t="s">
        <v>1019</v>
      </c>
      <c r="E6020" s="2" t="s">
        <v>29</v>
      </c>
      <c r="F6020" s="2" t="s">
        <v>2944</v>
      </c>
      <c r="G6020" s="5">
        <v>-3</v>
      </c>
      <c r="H6020" s="5">
        <v>68.989999999999995</v>
      </c>
      <c r="I6020" s="5">
        <v>-206.97</v>
      </c>
      <c r="J6020" s="5">
        <v>-62396.02000000004</v>
      </c>
      <c r="K6020" s="5" t="str" cm="1">
        <f t="array" ref="K6020">_xlfn.LET(_xlpm.d,UPPER(TRIM(CLEAN(SUBSTITUTE(F6020,CHAR(160),"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21" spans="2:11" x14ac:dyDescent="0.25">
      <c r="B6021" s="21">
        <v>45819</v>
      </c>
      <c r="C6021" s="2" t="s">
        <v>1</v>
      </c>
      <c r="D6021" s="2" t="s">
        <v>2595</v>
      </c>
      <c r="E6021" s="2" t="s">
        <v>238</v>
      </c>
      <c r="F6021" s="2" t="s">
        <v>2940</v>
      </c>
      <c r="G6021" s="5">
        <v>-6</v>
      </c>
      <c r="H6021" s="5">
        <v>68.989999999999995</v>
      </c>
      <c r="I6021" s="5">
        <v>-413.94</v>
      </c>
      <c r="J6021" s="5">
        <v>-62809.960000000043</v>
      </c>
      <c r="K6021" s="5" t="str" cm="1">
        <f t="array" ref="K6021">_xlfn.LET(_xlpm.d,UPPER(TRIM(CLEAN(SUBSTITUTE(F6021,CHAR(160),"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22" spans="2:11" x14ac:dyDescent="0.25">
      <c r="B6022" s="21">
        <v>45819</v>
      </c>
      <c r="C6022" s="2" t="s">
        <v>1</v>
      </c>
      <c r="D6022" s="2" t="s">
        <v>2442</v>
      </c>
      <c r="E6022" s="2" t="s">
        <v>65</v>
      </c>
      <c r="F6022" s="2" t="s">
        <v>2944</v>
      </c>
      <c r="G6022" s="5">
        <v>-1</v>
      </c>
      <c r="H6022" s="5">
        <v>68.989999999999995</v>
      </c>
      <c r="I6022" s="5">
        <v>-68.989999999999995</v>
      </c>
      <c r="J6022" s="5">
        <v>-62878.950000000041</v>
      </c>
      <c r="K6022" s="5" t="str" cm="1">
        <f t="array" ref="K6022">_xlfn.LET(_xlpm.d,UPPER(TRIM(CLEAN(SUBSTITUTE(F6022,CHAR(160),"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23" spans="2:11" x14ac:dyDescent="0.25">
      <c r="B6023" s="21">
        <v>45820</v>
      </c>
      <c r="C6023" s="2" t="s">
        <v>1</v>
      </c>
      <c r="D6023" s="2" t="s">
        <v>1021</v>
      </c>
      <c r="E6023" s="2" t="s">
        <v>74</v>
      </c>
      <c r="F6023" s="2" t="s">
        <v>2944</v>
      </c>
      <c r="G6023" s="5">
        <v>-1</v>
      </c>
      <c r="H6023" s="5">
        <v>68.989999999999995</v>
      </c>
      <c r="I6023" s="5">
        <v>-68.989999999999995</v>
      </c>
      <c r="J6023" s="5">
        <v>-62947.940000000039</v>
      </c>
      <c r="K6023" s="5" t="str" cm="1">
        <f t="array" ref="K6023">_xlfn.LET(_xlpm.d,UPPER(TRIM(CLEAN(SUBSTITUTE(F6023,CHAR(160),"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24" spans="2:11" x14ac:dyDescent="0.25">
      <c r="B6024" s="21">
        <v>45821</v>
      </c>
      <c r="C6024" s="2" t="s">
        <v>1</v>
      </c>
      <c r="D6024" s="2" t="s">
        <v>1022</v>
      </c>
      <c r="E6024" s="2" t="s">
        <v>72</v>
      </c>
      <c r="F6024" s="2" t="s">
        <v>2954</v>
      </c>
      <c r="G6024" s="5">
        <v>-1</v>
      </c>
      <c r="H6024" s="5">
        <v>68.989999999999995</v>
      </c>
      <c r="I6024" s="5">
        <v>-68.989999999999995</v>
      </c>
      <c r="J6024" s="5">
        <v>-63016.930000000037</v>
      </c>
      <c r="K6024" s="5" t="str" cm="1">
        <f t="array" ref="K6024">_xlfn.LET(_xlpm.d,UPPER(TRIM(CLEAN(SUBSTITUTE(F6024,CHAR(160),"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25" spans="2:11" x14ac:dyDescent="0.25">
      <c r="B6025" s="21">
        <v>45821</v>
      </c>
      <c r="C6025" s="2" t="s">
        <v>1</v>
      </c>
      <c r="D6025" s="2" t="s">
        <v>420</v>
      </c>
      <c r="E6025" s="2" t="s">
        <v>40</v>
      </c>
      <c r="F6025" s="2" t="s">
        <v>2944</v>
      </c>
      <c r="G6025" s="5">
        <v>-6</v>
      </c>
      <c r="H6025" s="5">
        <v>68.989999999999995</v>
      </c>
      <c r="I6025" s="5">
        <v>-413.94</v>
      </c>
      <c r="J6025" s="5">
        <v>-63430.870000000039</v>
      </c>
      <c r="K6025" s="5" t="str" cm="1">
        <f t="array" ref="K6025">_xlfn.LET(_xlpm.d,UPPER(TRIM(CLEAN(SUBSTITUTE(F6025,CHAR(160),"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26" spans="2:11" x14ac:dyDescent="0.25">
      <c r="B6026" s="21">
        <v>45821</v>
      </c>
      <c r="C6026" s="2" t="s">
        <v>1</v>
      </c>
      <c r="D6026" s="2" t="s">
        <v>1023</v>
      </c>
      <c r="E6026" s="2" t="s">
        <v>143</v>
      </c>
      <c r="F6026" s="2" t="s">
        <v>2940</v>
      </c>
      <c r="G6026" s="5">
        <v>-3</v>
      </c>
      <c r="H6026" s="5">
        <v>64.95</v>
      </c>
      <c r="I6026" s="5">
        <v>-194.85</v>
      </c>
      <c r="J6026" s="5">
        <v>-63625.720000000038</v>
      </c>
      <c r="K6026" s="5" t="str" cm="1">
        <f t="array" ref="K6026">_xlfn.LET(_xlpm.d,UPPER(TRIM(CLEAN(SUBSTITUTE(F6026,CHAR(160),"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27" spans="2:11" x14ac:dyDescent="0.25">
      <c r="B6027" s="21">
        <v>45825</v>
      </c>
      <c r="C6027" s="2" t="s">
        <v>1</v>
      </c>
      <c r="D6027" s="2" t="s">
        <v>1737</v>
      </c>
      <c r="E6027" s="2" t="s">
        <v>446</v>
      </c>
      <c r="F6027" s="2" t="s">
        <v>2944</v>
      </c>
      <c r="G6027" s="5">
        <v>-1</v>
      </c>
      <c r="H6027" s="5">
        <v>68.989999999999995</v>
      </c>
      <c r="I6027" s="5">
        <v>-68.989999999999995</v>
      </c>
      <c r="J6027" s="5">
        <v>-63694.710000000036</v>
      </c>
      <c r="K6027" s="5" t="str" cm="1">
        <f t="array" ref="K6027">_xlfn.LET(_xlpm.d,UPPER(TRIM(CLEAN(SUBSTITUTE(F6027,CHAR(160),"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28" spans="2:11" x14ac:dyDescent="0.25">
      <c r="B6028" s="21">
        <v>45825</v>
      </c>
      <c r="C6028" s="2" t="s">
        <v>1</v>
      </c>
      <c r="D6028" s="2" t="s">
        <v>1739</v>
      </c>
      <c r="E6028" s="2" t="s">
        <v>791</v>
      </c>
      <c r="F6028" s="2" t="s">
        <v>2944</v>
      </c>
      <c r="G6028" s="5">
        <v>-1</v>
      </c>
      <c r="H6028" s="5">
        <v>68.989999999999995</v>
      </c>
      <c r="I6028" s="5">
        <v>-68.989999999999995</v>
      </c>
      <c r="J6028" s="5">
        <v>-63763.700000000033</v>
      </c>
      <c r="K6028" s="5" t="str" cm="1">
        <f t="array" ref="K6028">_xlfn.LET(_xlpm.d,UPPER(TRIM(CLEAN(SUBSTITUTE(F6028,CHAR(160),"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29" spans="2:11" x14ac:dyDescent="0.25">
      <c r="B6029" s="21">
        <v>45826</v>
      </c>
      <c r="C6029" s="2" t="s">
        <v>1</v>
      </c>
      <c r="D6029" s="2" t="s">
        <v>2705</v>
      </c>
      <c r="E6029" s="2" t="s">
        <v>321</v>
      </c>
      <c r="F6029" s="2" t="s">
        <v>2940</v>
      </c>
      <c r="G6029" s="5">
        <v>-1</v>
      </c>
      <c r="H6029" s="5">
        <v>64.989999999999995</v>
      </c>
      <c r="I6029" s="5">
        <v>-64.989999999999995</v>
      </c>
      <c r="J6029" s="5">
        <v>-63828.690000000031</v>
      </c>
      <c r="K6029" s="5" t="str" cm="1">
        <f t="array" ref="K6029">_xlfn.LET(_xlpm.d,UPPER(TRIM(CLEAN(SUBSTITUTE(F6029,CHAR(160),"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30" spans="2:11" x14ac:dyDescent="0.25">
      <c r="B6030" s="21">
        <v>45826</v>
      </c>
      <c r="C6030" s="2" t="s">
        <v>1</v>
      </c>
      <c r="D6030" s="2" t="s">
        <v>1740</v>
      </c>
      <c r="E6030" s="2" t="s">
        <v>202</v>
      </c>
      <c r="F6030" s="2" t="s">
        <v>2944</v>
      </c>
      <c r="G6030" s="5">
        <v>-2</v>
      </c>
      <c r="H6030" s="5">
        <v>68.989999999999995</v>
      </c>
      <c r="I6030" s="5">
        <v>-137.97999999999999</v>
      </c>
      <c r="J6030" s="5">
        <v>-63966.670000000035</v>
      </c>
      <c r="K6030" s="5" t="str" cm="1">
        <f t="array" ref="K6030">_xlfn.LET(_xlpm.d,UPPER(TRIM(CLEAN(SUBSTITUTE(F6030,CHAR(160),"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31" spans="2:11" x14ac:dyDescent="0.25">
      <c r="B6031" s="21">
        <v>45826</v>
      </c>
      <c r="C6031" s="2" t="s">
        <v>1</v>
      </c>
      <c r="D6031" s="2" t="s">
        <v>624</v>
      </c>
      <c r="E6031" s="2" t="s">
        <v>32</v>
      </c>
      <c r="F6031" s="2" t="s">
        <v>2944</v>
      </c>
      <c r="G6031" s="5">
        <v>-5</v>
      </c>
      <c r="H6031" s="5">
        <v>68.989999999999995</v>
      </c>
      <c r="I6031" s="5">
        <v>-344.95</v>
      </c>
      <c r="J6031" s="5">
        <v>-64311.620000000032</v>
      </c>
      <c r="K6031" s="5" t="str" cm="1">
        <f t="array" ref="K6031">_xlfn.LET(_xlpm.d,UPPER(TRIM(CLEAN(SUBSTITUTE(F6031,CHAR(160),"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32" spans="2:11" x14ac:dyDescent="0.25">
      <c r="B6032" s="21">
        <v>45826</v>
      </c>
      <c r="C6032" s="2" t="s">
        <v>1</v>
      </c>
      <c r="D6032" s="2" t="s">
        <v>1024</v>
      </c>
      <c r="E6032" s="2" t="s">
        <v>1025</v>
      </c>
      <c r="F6032" s="2" t="s">
        <v>2940</v>
      </c>
      <c r="G6032" s="5">
        <v>-2</v>
      </c>
      <c r="H6032" s="5">
        <v>68.989999999999995</v>
      </c>
      <c r="I6032" s="5">
        <v>-137.97999999999999</v>
      </c>
      <c r="J6032" s="5">
        <v>-64449.600000000035</v>
      </c>
      <c r="K6032" s="5" t="str" cm="1">
        <f t="array" ref="K6032">_xlfn.LET(_xlpm.d,UPPER(TRIM(CLEAN(SUBSTITUTE(F6032,CHAR(160),"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33" spans="2:11" x14ac:dyDescent="0.25">
      <c r="B6033" s="21">
        <v>45826</v>
      </c>
      <c r="C6033" s="2" t="s">
        <v>1</v>
      </c>
      <c r="D6033" s="2" t="s">
        <v>2995</v>
      </c>
      <c r="E6033" s="2" t="s">
        <v>857</v>
      </c>
      <c r="F6033" s="2" t="s">
        <v>2940</v>
      </c>
      <c r="G6033" s="5">
        <v>-3</v>
      </c>
      <c r="H6033" s="5">
        <v>64.989999999999995</v>
      </c>
      <c r="I6033" s="5">
        <v>-194.97</v>
      </c>
      <c r="J6033" s="5">
        <v>-64644.570000000036</v>
      </c>
      <c r="K6033" s="5" t="str" cm="1">
        <f t="array" ref="K6033">_xlfn.LET(_xlpm.d,UPPER(TRIM(CLEAN(SUBSTITUTE(F6033,CHAR(160),"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34" spans="2:11" x14ac:dyDescent="0.25">
      <c r="B6034" s="21">
        <v>45826</v>
      </c>
      <c r="C6034" s="2" t="s">
        <v>1</v>
      </c>
      <c r="D6034" s="2" t="s">
        <v>1743</v>
      </c>
      <c r="E6034" s="2" t="s">
        <v>926</v>
      </c>
      <c r="F6034" s="2" t="s">
        <v>2940</v>
      </c>
      <c r="G6034" s="5">
        <v>-4</v>
      </c>
      <c r="H6034" s="5">
        <v>68.989999999999995</v>
      </c>
      <c r="I6034" s="5">
        <v>-275.95999999999998</v>
      </c>
      <c r="J6034" s="5">
        <v>-64920.530000000035</v>
      </c>
      <c r="K6034" s="5" t="str" cm="1">
        <f t="array" ref="K6034">_xlfn.LET(_xlpm.d,UPPER(TRIM(CLEAN(SUBSTITUTE(F6034,CHAR(160),"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35" spans="2:11" x14ac:dyDescent="0.25">
      <c r="B6035" s="21">
        <v>45827</v>
      </c>
      <c r="C6035" s="2" t="s">
        <v>1</v>
      </c>
      <c r="D6035" s="2" t="s">
        <v>2996</v>
      </c>
      <c r="E6035" s="2" t="s">
        <v>816</v>
      </c>
      <c r="F6035" s="2" t="s">
        <v>2940</v>
      </c>
      <c r="G6035" s="5">
        <v>-1</v>
      </c>
      <c r="H6035" s="5">
        <v>68.989999999999995</v>
      </c>
      <c r="I6035" s="5">
        <v>-68.989999999999995</v>
      </c>
      <c r="J6035" s="5">
        <v>-64989.520000000033</v>
      </c>
      <c r="K6035" s="5" t="str" cm="1">
        <f t="array" ref="K6035">_xlfn.LET(_xlpm.d,UPPER(TRIM(CLEAN(SUBSTITUTE(F6035,CHAR(160),"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36" spans="2:11" x14ac:dyDescent="0.25">
      <c r="B6036" s="21">
        <v>45827</v>
      </c>
      <c r="C6036" s="2" t="s">
        <v>1</v>
      </c>
      <c r="D6036" s="2" t="s">
        <v>1026</v>
      </c>
      <c r="E6036" s="2" t="s">
        <v>844</v>
      </c>
      <c r="F6036" s="2" t="s">
        <v>2940</v>
      </c>
      <c r="G6036" s="5">
        <v>-3</v>
      </c>
      <c r="H6036" s="5">
        <v>68.989999999999995</v>
      </c>
      <c r="I6036" s="5">
        <v>-206.97</v>
      </c>
      <c r="J6036" s="5">
        <v>-65196.490000000034</v>
      </c>
      <c r="K6036" s="5" t="str" cm="1">
        <f t="array" ref="K6036">_xlfn.LET(_xlpm.d,UPPER(TRIM(CLEAN(SUBSTITUTE(F6036,CHAR(160),"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37" spans="2:11" x14ac:dyDescent="0.25">
      <c r="B6037" s="21">
        <v>45827</v>
      </c>
      <c r="C6037" s="2" t="s">
        <v>1</v>
      </c>
      <c r="D6037" s="2" t="s">
        <v>1745</v>
      </c>
      <c r="E6037" s="2" t="s">
        <v>801</v>
      </c>
      <c r="F6037" s="2" t="s">
        <v>2940</v>
      </c>
      <c r="G6037" s="5">
        <v>-1</v>
      </c>
      <c r="H6037" s="5">
        <v>64.25</v>
      </c>
      <c r="I6037" s="5">
        <v>-64.25</v>
      </c>
      <c r="J6037" s="5">
        <v>-65260.740000000034</v>
      </c>
      <c r="K6037" s="5" t="str" cm="1">
        <f t="array" ref="K6037">_xlfn.LET(_xlpm.d,UPPER(TRIM(CLEAN(SUBSTITUTE(F6037,CHAR(160),"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38" spans="2:11" x14ac:dyDescent="0.25">
      <c r="B6038" s="21">
        <v>45828</v>
      </c>
      <c r="C6038" s="2" t="s">
        <v>1</v>
      </c>
      <c r="D6038" s="2" t="s">
        <v>2466</v>
      </c>
      <c r="E6038" s="2" t="s">
        <v>244</v>
      </c>
      <c r="F6038" s="2" t="s">
        <v>2944</v>
      </c>
      <c r="G6038" s="5">
        <v>-1</v>
      </c>
      <c r="H6038" s="5">
        <v>68.989999999999995</v>
      </c>
      <c r="I6038" s="5">
        <v>-68.989999999999995</v>
      </c>
      <c r="J6038" s="5">
        <v>-65329.730000000032</v>
      </c>
      <c r="K6038" s="5" t="str" cm="1">
        <f t="array" ref="K6038">_xlfn.LET(_xlpm.d,UPPER(TRIM(CLEAN(SUBSTITUTE(F6038,CHAR(160),"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39" spans="2:11" x14ac:dyDescent="0.25">
      <c r="B6039" s="21">
        <v>45828</v>
      </c>
      <c r="C6039" s="2" t="s">
        <v>1</v>
      </c>
      <c r="D6039" s="2" t="s">
        <v>1027</v>
      </c>
      <c r="E6039" s="2" t="s">
        <v>143</v>
      </c>
      <c r="F6039" s="2" t="s">
        <v>2940</v>
      </c>
      <c r="G6039" s="5">
        <v>-1</v>
      </c>
      <c r="H6039" s="5">
        <v>64.95</v>
      </c>
      <c r="I6039" s="5">
        <v>-64.95</v>
      </c>
      <c r="J6039" s="5">
        <v>-65394.680000000029</v>
      </c>
      <c r="K6039" s="5" t="str" cm="1">
        <f t="array" ref="K6039">_xlfn.LET(_xlpm.d,UPPER(TRIM(CLEAN(SUBSTITUTE(F6039,CHAR(160),"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40" spans="2:11" x14ac:dyDescent="0.25">
      <c r="B6040" s="21">
        <v>45832</v>
      </c>
      <c r="C6040" s="2" t="s">
        <v>1</v>
      </c>
      <c r="D6040" s="2" t="s">
        <v>1029</v>
      </c>
      <c r="E6040" s="2" t="s">
        <v>60</v>
      </c>
      <c r="F6040" s="2" t="s">
        <v>2944</v>
      </c>
      <c r="G6040" s="5">
        <v>-1</v>
      </c>
      <c r="H6040" s="5">
        <v>68.989999999999995</v>
      </c>
      <c r="I6040" s="5">
        <v>-68.989999999999995</v>
      </c>
      <c r="J6040" s="5">
        <v>-65463.670000000027</v>
      </c>
      <c r="K6040" s="5" t="str" cm="1">
        <f t="array" ref="K6040">_xlfn.LET(_xlpm.d,UPPER(TRIM(CLEAN(SUBSTITUTE(F6040,CHAR(160),"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41" spans="2:11" x14ac:dyDescent="0.25">
      <c r="B6041" s="21">
        <v>45832</v>
      </c>
      <c r="C6041" s="2" t="s">
        <v>1</v>
      </c>
      <c r="D6041" s="2" t="s">
        <v>2856</v>
      </c>
      <c r="E6041" s="2" t="s">
        <v>27</v>
      </c>
      <c r="F6041" s="2" t="s">
        <v>2944</v>
      </c>
      <c r="G6041" s="5">
        <v>-1</v>
      </c>
      <c r="H6041" s="5">
        <v>68.989999999999995</v>
      </c>
      <c r="I6041" s="5">
        <v>-68.989999999999995</v>
      </c>
      <c r="J6041" s="5">
        <v>-65532.660000000025</v>
      </c>
      <c r="K6041" s="5" t="str" cm="1">
        <f t="array" ref="K6041">_xlfn.LET(_xlpm.d,UPPER(TRIM(CLEAN(SUBSTITUTE(F6041,CHAR(160),"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42" spans="2:11" x14ac:dyDescent="0.25">
      <c r="B6042" s="21">
        <v>45833</v>
      </c>
      <c r="C6042" s="2" t="s">
        <v>1</v>
      </c>
      <c r="D6042" s="2" t="s">
        <v>2997</v>
      </c>
      <c r="E6042" s="2" t="s">
        <v>829</v>
      </c>
      <c r="F6042" s="2" t="s">
        <v>2944</v>
      </c>
      <c r="G6042" s="5">
        <v>-1</v>
      </c>
      <c r="H6042" s="5">
        <v>68.989999999999995</v>
      </c>
      <c r="I6042" s="5">
        <v>-68.989999999999995</v>
      </c>
      <c r="J6042" s="5">
        <v>-65601.650000000023</v>
      </c>
      <c r="K6042" s="5" t="str" cm="1">
        <f t="array" ref="K6042">_xlfn.LET(_xlpm.d,UPPER(TRIM(CLEAN(SUBSTITUTE(F6042,CHAR(160),"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43" spans="2:11" x14ac:dyDescent="0.25">
      <c r="B6043" s="21">
        <v>45833</v>
      </c>
      <c r="C6043" s="2" t="s">
        <v>1</v>
      </c>
      <c r="D6043" s="2" t="s">
        <v>1749</v>
      </c>
      <c r="E6043" s="2" t="s">
        <v>829</v>
      </c>
      <c r="F6043" s="2" t="s">
        <v>2944</v>
      </c>
      <c r="G6043" s="5">
        <v>-7</v>
      </c>
      <c r="H6043" s="5">
        <v>68.989999999999995</v>
      </c>
      <c r="I6043" s="5">
        <v>-482.93</v>
      </c>
      <c r="J6043" s="5">
        <v>-66084.580000000016</v>
      </c>
      <c r="K6043" s="5" t="str" cm="1">
        <f t="array" ref="K6043">_xlfn.LET(_xlpm.d,UPPER(TRIM(CLEAN(SUBSTITUTE(F6043,CHAR(160),"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44" spans="2:11" x14ac:dyDescent="0.25">
      <c r="B6044" s="21">
        <v>45835</v>
      </c>
      <c r="C6044" s="2" t="s">
        <v>1</v>
      </c>
      <c r="D6044" s="2" t="s">
        <v>1033</v>
      </c>
      <c r="E6044" s="2" t="s">
        <v>143</v>
      </c>
      <c r="F6044" s="2" t="s">
        <v>2940</v>
      </c>
      <c r="G6044" s="5">
        <v>-4</v>
      </c>
      <c r="H6044" s="5">
        <v>64.95</v>
      </c>
      <c r="I6044" s="5">
        <v>-259.8</v>
      </c>
      <c r="J6044" s="5">
        <v>-66344.380000000019</v>
      </c>
      <c r="K6044" s="5" t="str" cm="1">
        <f t="array" ref="K6044">_xlfn.LET(_xlpm.d,UPPER(TRIM(CLEAN(SUBSTITUTE(F6044,CHAR(160),"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45" spans="2:11" x14ac:dyDescent="0.25">
      <c r="B6045" s="21">
        <v>45839</v>
      </c>
      <c r="C6045" s="2" t="s">
        <v>1</v>
      </c>
      <c r="D6045" s="2" t="s">
        <v>1757</v>
      </c>
      <c r="E6045" s="2" t="s">
        <v>72</v>
      </c>
      <c r="F6045" s="2" t="s">
        <v>2998</v>
      </c>
      <c r="G6045" s="5">
        <v>-2</v>
      </c>
      <c r="H6045" s="5">
        <v>68.989999999999995</v>
      </c>
      <c r="I6045" s="5">
        <v>-137.97999999999999</v>
      </c>
      <c r="J6045" s="5">
        <v>-66482.360000000015</v>
      </c>
      <c r="K6045" s="5" t="str" cm="1">
        <f t="array" ref="K6045">_xlfn.LET(_xlpm.d,UPPER(TRIM(CLEAN(SUBSTITUTE(F6045,CHAR(160),"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46" spans="2:11" x14ac:dyDescent="0.25">
      <c r="B6046" s="21">
        <v>45839</v>
      </c>
      <c r="C6046" s="2" t="s">
        <v>1</v>
      </c>
      <c r="D6046" s="2" t="s">
        <v>1035</v>
      </c>
      <c r="E6046" s="2" t="s">
        <v>29</v>
      </c>
      <c r="F6046" s="2" t="s">
        <v>2998</v>
      </c>
      <c r="G6046" s="5">
        <v>-1</v>
      </c>
      <c r="H6046" s="5">
        <v>68.989999999999995</v>
      </c>
      <c r="I6046" s="5">
        <v>-68.989999999999995</v>
      </c>
      <c r="J6046" s="5">
        <v>-66551.35000000002</v>
      </c>
      <c r="K6046" s="5" t="str" cm="1">
        <f t="array" ref="K6046">_xlfn.LET(_xlpm.d,UPPER(TRIM(CLEAN(SUBSTITUTE(F6046,CHAR(160),"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47" spans="2:11" x14ac:dyDescent="0.25">
      <c r="B6047" s="21">
        <v>45839</v>
      </c>
      <c r="C6047" s="2" t="s">
        <v>1</v>
      </c>
      <c r="D6047" s="2" t="s">
        <v>186</v>
      </c>
      <c r="E6047" s="2" t="s">
        <v>159</v>
      </c>
      <c r="F6047" s="2" t="s">
        <v>2998</v>
      </c>
      <c r="G6047" s="5">
        <v>-4</v>
      </c>
      <c r="H6047" s="5">
        <v>68.989999999999995</v>
      </c>
      <c r="I6047" s="5">
        <v>-275.95999999999998</v>
      </c>
      <c r="J6047" s="5">
        <v>-66827.310000000027</v>
      </c>
      <c r="K6047" s="5" t="str" cm="1">
        <f t="array" ref="K6047">_xlfn.LET(_xlpm.d,UPPER(TRIM(CLEAN(SUBSTITUTE(F6047,CHAR(160),"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48" spans="2:11" x14ac:dyDescent="0.25">
      <c r="B6048" s="21">
        <v>45840</v>
      </c>
      <c r="C6048" s="2" t="s">
        <v>1</v>
      </c>
      <c r="D6048" s="2" t="s">
        <v>425</v>
      </c>
      <c r="E6048" s="2" t="s">
        <v>40</v>
      </c>
      <c r="F6048" s="2" t="s">
        <v>2998</v>
      </c>
      <c r="G6048" s="5">
        <v>-3</v>
      </c>
      <c r="H6048" s="5">
        <v>68.989999999999995</v>
      </c>
      <c r="I6048" s="5">
        <v>-206.97</v>
      </c>
      <c r="J6048" s="5">
        <v>-67034.280000000028</v>
      </c>
      <c r="K6048" s="5" t="str" cm="1">
        <f t="array" ref="K6048">_xlfn.LET(_xlpm.d,UPPER(TRIM(CLEAN(SUBSTITUTE(F6048,CHAR(160),"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49" spans="2:11" x14ac:dyDescent="0.25">
      <c r="B6049" s="21">
        <v>45842</v>
      </c>
      <c r="C6049" s="2" t="s">
        <v>1</v>
      </c>
      <c r="D6049" s="2" t="s">
        <v>1762</v>
      </c>
      <c r="E6049" s="2" t="s">
        <v>311</v>
      </c>
      <c r="F6049" s="2" t="s">
        <v>2940</v>
      </c>
      <c r="G6049" s="5">
        <v>-3</v>
      </c>
      <c r="H6049" s="5">
        <v>64.989999999999995</v>
      </c>
      <c r="I6049" s="5">
        <v>-194.97</v>
      </c>
      <c r="J6049" s="5">
        <v>-67229.250000000029</v>
      </c>
      <c r="K6049" s="5" t="str" cm="1">
        <f t="array" ref="K6049">_xlfn.LET(_xlpm.d,UPPER(TRIM(CLEAN(SUBSTITUTE(F6049,CHAR(160),"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50" spans="2:11" x14ac:dyDescent="0.25">
      <c r="B6050" s="21">
        <v>45846</v>
      </c>
      <c r="C6050" s="2" t="s">
        <v>1</v>
      </c>
      <c r="D6050" s="2" t="s">
        <v>190</v>
      </c>
      <c r="E6050" s="2" t="s">
        <v>29</v>
      </c>
      <c r="F6050" s="2" t="s">
        <v>2944</v>
      </c>
      <c r="G6050" s="5">
        <v>-2</v>
      </c>
      <c r="H6050" s="5">
        <v>68.989999999999995</v>
      </c>
      <c r="I6050" s="5">
        <v>-137.97999999999999</v>
      </c>
      <c r="J6050" s="5">
        <v>-67367.230000000025</v>
      </c>
      <c r="K6050" s="5" t="str" cm="1">
        <f t="array" ref="K6050">_xlfn.LET(_xlpm.d,UPPER(TRIM(CLEAN(SUBSTITUTE(F6050,CHAR(160),"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51" spans="2:11" x14ac:dyDescent="0.25">
      <c r="B6051" s="21">
        <v>45848</v>
      </c>
      <c r="C6051" s="2" t="s">
        <v>1</v>
      </c>
      <c r="D6051" s="2" t="s">
        <v>427</v>
      </c>
      <c r="E6051" s="2" t="s">
        <v>141</v>
      </c>
      <c r="F6051" s="2" t="s">
        <v>2944</v>
      </c>
      <c r="G6051" s="5">
        <v>-2</v>
      </c>
      <c r="H6051" s="5">
        <v>68.989999999999995</v>
      </c>
      <c r="I6051" s="5">
        <v>-137.97999999999999</v>
      </c>
      <c r="J6051" s="5">
        <v>-67505.210000000021</v>
      </c>
      <c r="K6051" s="5" t="str" cm="1">
        <f t="array" ref="K6051">_xlfn.LET(_xlpm.d,UPPER(TRIM(CLEAN(SUBSTITUTE(F6051,CHAR(160),"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52" spans="2:11" x14ac:dyDescent="0.25">
      <c r="B6052" s="21">
        <v>45848</v>
      </c>
      <c r="C6052" s="2" t="s">
        <v>1</v>
      </c>
      <c r="D6052" s="2" t="s">
        <v>1768</v>
      </c>
      <c r="E6052" s="2" t="s">
        <v>324</v>
      </c>
      <c r="F6052" s="2" t="s">
        <v>2940</v>
      </c>
      <c r="G6052" s="5">
        <v>-1</v>
      </c>
      <c r="H6052" s="5">
        <v>64.989999999999995</v>
      </c>
      <c r="I6052" s="5">
        <v>-64.989999999999995</v>
      </c>
      <c r="J6052" s="5">
        <v>-67570.200000000026</v>
      </c>
      <c r="K6052" s="5" t="str" cm="1">
        <f t="array" ref="K6052">_xlfn.LET(_xlpm.d,UPPER(TRIM(CLEAN(SUBSTITUTE(F6052,CHAR(160),"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53" spans="2:11" x14ac:dyDescent="0.25">
      <c r="B6053" s="21">
        <v>45849</v>
      </c>
      <c r="C6053" s="2" t="s">
        <v>1</v>
      </c>
      <c r="D6053" s="2" t="s">
        <v>1770</v>
      </c>
      <c r="E6053" s="2" t="s">
        <v>1478</v>
      </c>
      <c r="F6053" s="2" t="s">
        <v>2940</v>
      </c>
      <c r="G6053" s="5">
        <v>-3</v>
      </c>
      <c r="H6053" s="5">
        <v>64.989999999999995</v>
      </c>
      <c r="I6053" s="5">
        <v>-194.97</v>
      </c>
      <c r="J6053" s="5">
        <v>-67765.170000000027</v>
      </c>
      <c r="K6053" s="5" t="str" cm="1">
        <f t="array" ref="K6053">_xlfn.LET(_xlpm.d,UPPER(TRIM(CLEAN(SUBSTITUTE(F6053,CHAR(160),"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54" spans="2:11" x14ac:dyDescent="0.25">
      <c r="B6054" s="21">
        <v>45849</v>
      </c>
      <c r="C6054" s="2" t="s">
        <v>1</v>
      </c>
      <c r="D6054" s="2" t="s">
        <v>698</v>
      </c>
      <c r="E6054" s="2" t="s">
        <v>82</v>
      </c>
      <c r="F6054" s="2" t="s">
        <v>2944</v>
      </c>
      <c r="G6054" s="5">
        <v>-2</v>
      </c>
      <c r="H6054" s="5">
        <v>68.989999999999995</v>
      </c>
      <c r="I6054" s="5">
        <v>-137.97999999999999</v>
      </c>
      <c r="J6054" s="5">
        <v>-67903.150000000023</v>
      </c>
      <c r="K6054" s="5" t="str" cm="1">
        <f t="array" ref="K6054">_xlfn.LET(_xlpm.d,UPPER(TRIM(CLEAN(SUBSTITUTE(F6054,CHAR(160),"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55" spans="2:11" x14ac:dyDescent="0.25">
      <c r="B6055" s="21">
        <v>45849</v>
      </c>
      <c r="C6055" s="2" t="s">
        <v>1</v>
      </c>
      <c r="D6055" s="2" t="s">
        <v>2603</v>
      </c>
      <c r="E6055" s="2" t="s">
        <v>9</v>
      </c>
      <c r="F6055" s="2" t="s">
        <v>2944</v>
      </c>
      <c r="G6055" s="5">
        <v>-1</v>
      </c>
      <c r="H6055" s="5">
        <v>68.989999999999995</v>
      </c>
      <c r="I6055" s="5">
        <v>-68.989999999999995</v>
      </c>
      <c r="J6055" s="5">
        <v>-67972.140000000029</v>
      </c>
      <c r="K6055" s="5" t="str" cm="1">
        <f t="array" ref="K6055">_xlfn.LET(_xlpm.d,UPPER(TRIM(CLEAN(SUBSTITUTE(F6055,CHAR(160),"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56" spans="2:11" x14ac:dyDescent="0.25">
      <c r="B6056" s="21">
        <v>45854</v>
      </c>
      <c r="C6056" s="2" t="s">
        <v>1</v>
      </c>
      <c r="D6056" s="2" t="s">
        <v>431</v>
      </c>
      <c r="E6056" s="2" t="s">
        <v>129</v>
      </c>
      <c r="F6056" s="2" t="s">
        <v>2944</v>
      </c>
      <c r="G6056" s="5">
        <v>-1</v>
      </c>
      <c r="H6056" s="5">
        <v>68.989999999999995</v>
      </c>
      <c r="I6056" s="5">
        <v>-68.989999999999995</v>
      </c>
      <c r="J6056" s="5">
        <v>-68041.130000000034</v>
      </c>
      <c r="K6056" s="5" t="str" cm="1">
        <f t="array" ref="K6056">_xlfn.LET(_xlpm.d,UPPER(TRIM(CLEAN(SUBSTITUTE(F6056,CHAR(160),"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57" spans="2:11" x14ac:dyDescent="0.25">
      <c r="B6057" s="21">
        <v>45855</v>
      </c>
      <c r="C6057" s="2" t="s">
        <v>1</v>
      </c>
      <c r="D6057" s="2" t="s">
        <v>432</v>
      </c>
      <c r="E6057" s="2" t="s">
        <v>433</v>
      </c>
      <c r="F6057" s="2" t="s">
        <v>2944</v>
      </c>
      <c r="G6057" s="5">
        <v>-2</v>
      </c>
      <c r="H6057" s="5">
        <v>68.989999999999995</v>
      </c>
      <c r="I6057" s="5">
        <v>-137.97999999999999</v>
      </c>
      <c r="J6057" s="5">
        <v>-68179.11000000003</v>
      </c>
      <c r="K6057" s="5" t="str" cm="1">
        <f t="array" ref="K6057">_xlfn.LET(_xlpm.d,UPPER(TRIM(CLEAN(SUBSTITUTE(F6057,CHAR(160),"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58" spans="2:11" x14ac:dyDescent="0.25">
      <c r="B6058" s="21">
        <v>45860</v>
      </c>
      <c r="C6058" s="2" t="s">
        <v>1</v>
      </c>
      <c r="D6058" s="2" t="s">
        <v>1050</v>
      </c>
      <c r="E6058" s="2" t="s">
        <v>807</v>
      </c>
      <c r="F6058" s="2" t="s">
        <v>2940</v>
      </c>
      <c r="G6058" s="5">
        <v>-1</v>
      </c>
      <c r="H6058" s="5">
        <v>68.989999999999995</v>
      </c>
      <c r="I6058" s="5">
        <v>-68.989999999999995</v>
      </c>
      <c r="J6058" s="5">
        <v>-68248.100000000035</v>
      </c>
      <c r="K6058" s="5" t="str" cm="1">
        <f t="array" ref="K6058">_xlfn.LET(_xlpm.d,UPPER(TRIM(CLEAN(SUBSTITUTE(F6058,CHAR(160),"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59" spans="2:11" x14ac:dyDescent="0.25">
      <c r="B6059" s="21">
        <v>45861</v>
      </c>
      <c r="C6059" s="2" t="s">
        <v>1</v>
      </c>
      <c r="D6059" s="2" t="s">
        <v>1784</v>
      </c>
      <c r="E6059" s="2" t="s">
        <v>844</v>
      </c>
      <c r="F6059" s="2" t="s">
        <v>2940</v>
      </c>
      <c r="G6059" s="5">
        <v>-5</v>
      </c>
      <c r="H6059" s="5">
        <v>68.989999999999995</v>
      </c>
      <c r="I6059" s="5">
        <v>-344.95</v>
      </c>
      <c r="J6059" s="5">
        <v>-68593.050000000032</v>
      </c>
      <c r="K6059" s="5" t="str" cm="1">
        <f t="array" ref="K6059">_xlfn.LET(_xlpm.d,UPPER(TRIM(CLEAN(SUBSTITUTE(F6059,CHAR(160),"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60" spans="2:11" x14ac:dyDescent="0.25">
      <c r="B6060" s="21">
        <v>45862</v>
      </c>
      <c r="C6060" s="2" t="s">
        <v>1</v>
      </c>
      <c r="D6060" s="2" t="s">
        <v>1053</v>
      </c>
      <c r="E6060" s="2" t="s">
        <v>791</v>
      </c>
      <c r="F6060" s="2" t="s">
        <v>2944</v>
      </c>
      <c r="G6060" s="5">
        <v>-4</v>
      </c>
      <c r="H6060" s="5">
        <v>68.989999999999995</v>
      </c>
      <c r="I6060" s="5">
        <v>-275.95999999999998</v>
      </c>
      <c r="J6060" s="5">
        <v>-68869.010000000038</v>
      </c>
      <c r="K6060" s="5" t="str" cm="1">
        <f t="array" ref="K6060">_xlfn.LET(_xlpm.d,UPPER(TRIM(CLEAN(SUBSTITUTE(F6060,CHAR(160),"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61" spans="2:11" x14ac:dyDescent="0.25">
      <c r="B6061" s="21">
        <v>45862</v>
      </c>
      <c r="C6061" s="2" t="s">
        <v>1</v>
      </c>
      <c r="D6061" s="2" t="s">
        <v>1786</v>
      </c>
      <c r="E6061" s="2" t="s">
        <v>926</v>
      </c>
      <c r="F6061" s="2" t="s">
        <v>2940</v>
      </c>
      <c r="G6061" s="5">
        <v>-2</v>
      </c>
      <c r="H6061" s="5">
        <v>68.989999999999995</v>
      </c>
      <c r="I6061" s="5">
        <v>-137.97999999999999</v>
      </c>
      <c r="J6061" s="5">
        <v>-69006.990000000034</v>
      </c>
      <c r="K6061" s="5" t="str" cm="1">
        <f t="array" ref="K6061">_xlfn.LET(_xlpm.d,UPPER(TRIM(CLEAN(SUBSTITUTE(F6061,CHAR(160),"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62" spans="2:11" x14ac:dyDescent="0.25">
      <c r="B6062" s="21">
        <v>45863</v>
      </c>
      <c r="C6062" s="2" t="s">
        <v>1</v>
      </c>
      <c r="D6062" s="2" t="s">
        <v>2314</v>
      </c>
      <c r="E6062" s="2" t="s">
        <v>321</v>
      </c>
      <c r="F6062" s="2" t="s">
        <v>2940</v>
      </c>
      <c r="G6062" s="5">
        <v>-2</v>
      </c>
      <c r="H6062" s="5">
        <v>64.989999999999995</v>
      </c>
      <c r="I6062" s="5">
        <v>-129.97999999999999</v>
      </c>
      <c r="J6062" s="5">
        <v>-69136.97000000003</v>
      </c>
      <c r="K6062" s="5" t="str" cm="1">
        <f t="array" ref="K6062">_xlfn.LET(_xlpm.d,UPPER(TRIM(CLEAN(SUBSTITUTE(F6062,CHAR(160),"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63" spans="2:11" x14ac:dyDescent="0.25">
      <c r="B6063" s="21">
        <v>45863</v>
      </c>
      <c r="C6063" s="2" t="s">
        <v>1</v>
      </c>
      <c r="D6063" s="2" t="s">
        <v>1788</v>
      </c>
      <c r="E6063" s="2" t="s">
        <v>9</v>
      </c>
      <c r="F6063" s="2" t="s">
        <v>2944</v>
      </c>
      <c r="G6063" s="5">
        <v>-1</v>
      </c>
      <c r="H6063" s="5">
        <v>68.989999999999995</v>
      </c>
      <c r="I6063" s="5">
        <v>-68.989999999999995</v>
      </c>
      <c r="J6063" s="5">
        <v>-69205.960000000036</v>
      </c>
      <c r="K6063" s="5" t="str" cm="1">
        <f t="array" ref="K6063">_xlfn.LET(_xlpm.d,UPPER(TRIM(CLEAN(SUBSTITUTE(F6063,CHAR(160),"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64" spans="2:11" x14ac:dyDescent="0.25">
      <c r="B6064" s="21">
        <v>45867</v>
      </c>
      <c r="C6064" s="2" t="s">
        <v>1</v>
      </c>
      <c r="D6064" s="2" t="s">
        <v>199</v>
      </c>
      <c r="E6064" s="2" t="s">
        <v>159</v>
      </c>
      <c r="F6064" s="2" t="s">
        <v>2944</v>
      </c>
      <c r="G6064" s="5">
        <v>-1</v>
      </c>
      <c r="H6064" s="5">
        <v>68.989999999999995</v>
      </c>
      <c r="I6064" s="5">
        <v>-68.989999999999995</v>
      </c>
      <c r="J6064" s="5">
        <v>-69274.950000000041</v>
      </c>
      <c r="K6064" s="5" t="str" cm="1">
        <f t="array" ref="K6064">_xlfn.LET(_xlpm.d,UPPER(TRIM(CLEAN(SUBSTITUTE(F6064,CHAR(160),"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65" spans="2:11" x14ac:dyDescent="0.25">
      <c r="B6065" s="21">
        <v>45867</v>
      </c>
      <c r="C6065" s="2" t="s">
        <v>1</v>
      </c>
      <c r="D6065" s="2" t="s">
        <v>1055</v>
      </c>
      <c r="E6065" s="2" t="s">
        <v>95</v>
      </c>
      <c r="F6065" s="2" t="s">
        <v>2954</v>
      </c>
      <c r="G6065" s="5">
        <v>-5</v>
      </c>
      <c r="H6065" s="5">
        <v>68.989999999999995</v>
      </c>
      <c r="I6065" s="5">
        <v>-344.95</v>
      </c>
      <c r="J6065" s="5">
        <v>-69619.900000000038</v>
      </c>
      <c r="K6065" s="5" t="str" cm="1">
        <f t="array" ref="K6065">_xlfn.LET(_xlpm.d,UPPER(TRIM(CLEAN(SUBSTITUTE(F6065,CHAR(160),"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66" spans="2:11" x14ac:dyDescent="0.25">
      <c r="B6066" s="21">
        <v>45867</v>
      </c>
      <c r="C6066" s="2" t="s">
        <v>1</v>
      </c>
      <c r="D6066" s="2" t="s">
        <v>1793</v>
      </c>
      <c r="E6066" s="2" t="s">
        <v>29</v>
      </c>
      <c r="F6066" s="2" t="s">
        <v>2944</v>
      </c>
      <c r="G6066" s="5">
        <v>-4</v>
      </c>
      <c r="H6066" s="5">
        <v>68.989999999999995</v>
      </c>
      <c r="I6066" s="5">
        <v>-275.95999999999998</v>
      </c>
      <c r="J6066" s="5">
        <v>-69895.860000000044</v>
      </c>
      <c r="K6066" s="5" t="str" cm="1">
        <f t="array" ref="K6066">_xlfn.LET(_xlpm.d,UPPER(TRIM(CLEAN(SUBSTITUTE(F6066,CHAR(160),"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67" spans="2:11" x14ac:dyDescent="0.25">
      <c r="B6067" s="21">
        <v>45868</v>
      </c>
      <c r="C6067" s="2" t="s">
        <v>1</v>
      </c>
      <c r="D6067" s="2" t="s">
        <v>1056</v>
      </c>
      <c r="E6067" s="2" t="s">
        <v>238</v>
      </c>
      <c r="F6067" s="2" t="s">
        <v>2940</v>
      </c>
      <c r="G6067" s="5">
        <v>-3</v>
      </c>
      <c r="H6067" s="5">
        <v>68.989999999999995</v>
      </c>
      <c r="I6067" s="5">
        <v>-206.97</v>
      </c>
      <c r="J6067" s="5">
        <v>-70102.830000000045</v>
      </c>
      <c r="K6067" s="5" t="str" cm="1">
        <f t="array" ref="K6067">_xlfn.LET(_xlpm.d,UPPER(TRIM(CLEAN(SUBSTITUTE(F6067,CHAR(160),"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68" spans="2:11" x14ac:dyDescent="0.25">
      <c r="B6068" s="21">
        <v>45869</v>
      </c>
      <c r="C6068" s="2" t="s">
        <v>1</v>
      </c>
      <c r="D6068" s="2" t="s">
        <v>2999</v>
      </c>
      <c r="E6068" s="2" t="s">
        <v>816</v>
      </c>
      <c r="F6068" s="2" t="s">
        <v>2940</v>
      </c>
      <c r="G6068" s="5">
        <v>-1</v>
      </c>
      <c r="H6068" s="5">
        <v>68.989999999999995</v>
      </c>
      <c r="I6068" s="5">
        <v>-68.989999999999995</v>
      </c>
      <c r="J6068" s="5">
        <v>-70171.820000000051</v>
      </c>
      <c r="K6068" s="5" t="str" cm="1">
        <f t="array" ref="K6068">_xlfn.LET(_xlpm.d,UPPER(TRIM(CLEAN(SUBSTITUTE(F6068,CHAR(160),"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69" spans="2:11" x14ac:dyDescent="0.25">
      <c r="B6069" s="21">
        <v>45870</v>
      </c>
      <c r="C6069" s="2" t="s">
        <v>1</v>
      </c>
      <c r="D6069" s="2" t="s">
        <v>1800</v>
      </c>
      <c r="E6069" s="2" t="s">
        <v>143</v>
      </c>
      <c r="F6069" s="2" t="s">
        <v>2940</v>
      </c>
      <c r="G6069" s="5">
        <v>-3</v>
      </c>
      <c r="H6069" s="5">
        <v>64.95</v>
      </c>
      <c r="I6069" s="5">
        <v>-194.85</v>
      </c>
      <c r="J6069" s="5">
        <v>-70366.670000000056</v>
      </c>
      <c r="K6069" s="5" t="str" cm="1">
        <f t="array" ref="K6069">_xlfn.LET(_xlpm.d,UPPER(TRIM(CLEAN(SUBSTITUTE(F6069,CHAR(160),"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70" spans="2:11" x14ac:dyDescent="0.25">
      <c r="B6070" s="21">
        <v>45875</v>
      </c>
      <c r="C6070" s="2" t="s">
        <v>1</v>
      </c>
      <c r="D6070" s="2" t="s">
        <v>1807</v>
      </c>
      <c r="E6070" s="2" t="s">
        <v>446</v>
      </c>
      <c r="F6070" s="2" t="s">
        <v>2944</v>
      </c>
      <c r="G6070" s="5">
        <v>-2</v>
      </c>
      <c r="H6070" s="5">
        <v>72.5</v>
      </c>
      <c r="I6070" s="5">
        <v>-145</v>
      </c>
      <c r="J6070" s="5">
        <v>-70511.670000000056</v>
      </c>
      <c r="K6070" s="5" t="str" cm="1">
        <f t="array" ref="K6070">_xlfn.LET(_xlpm.d,UPPER(TRIM(CLEAN(SUBSTITUTE(F6070,CHAR(160),"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71" spans="2:11" x14ac:dyDescent="0.25">
      <c r="B6071" s="21">
        <v>45875</v>
      </c>
      <c r="C6071" s="2" t="s">
        <v>1</v>
      </c>
      <c r="D6071" s="2" t="s">
        <v>1808</v>
      </c>
      <c r="E6071" s="2" t="s">
        <v>926</v>
      </c>
      <c r="F6071" s="2" t="s">
        <v>2940</v>
      </c>
      <c r="G6071" s="5">
        <v>-5</v>
      </c>
      <c r="H6071" s="5">
        <v>68.989999999999995</v>
      </c>
      <c r="I6071" s="5">
        <v>-344.95</v>
      </c>
      <c r="J6071" s="5">
        <v>-70856.620000000054</v>
      </c>
      <c r="K6071" s="5" t="str" cm="1">
        <f t="array" ref="K6071">_xlfn.LET(_xlpm.d,UPPER(TRIM(CLEAN(SUBSTITUTE(F6071,CHAR(160),"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72" spans="2:11" x14ac:dyDescent="0.25">
      <c r="B6072" s="21">
        <v>45876</v>
      </c>
      <c r="C6072" s="2" t="s">
        <v>1</v>
      </c>
      <c r="D6072" s="2" t="s">
        <v>3000</v>
      </c>
      <c r="E6072" s="2" t="s">
        <v>5</v>
      </c>
      <c r="F6072" s="2" t="s">
        <v>2940</v>
      </c>
      <c r="G6072" s="5">
        <v>-1</v>
      </c>
      <c r="H6072" s="5">
        <v>68.900000000000006</v>
      </c>
      <c r="I6072" s="5">
        <v>-68.900000000000006</v>
      </c>
      <c r="J6072" s="5">
        <v>-70925.520000000048</v>
      </c>
      <c r="K6072" s="5" t="str" cm="1">
        <f t="array" ref="K6072">_xlfn.LET(_xlpm.d,UPPER(TRIM(CLEAN(SUBSTITUTE(F6072,CHAR(160),"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73" spans="2:11" x14ac:dyDescent="0.25">
      <c r="B6073" s="21">
        <v>45877</v>
      </c>
      <c r="C6073" s="2" t="s">
        <v>1</v>
      </c>
      <c r="D6073" s="2" t="s">
        <v>3001</v>
      </c>
      <c r="E6073" s="2" t="s">
        <v>791</v>
      </c>
      <c r="F6073" s="2" t="s">
        <v>2944</v>
      </c>
      <c r="G6073" s="5">
        <v>-1</v>
      </c>
      <c r="H6073" s="5">
        <v>72.5</v>
      </c>
      <c r="I6073" s="5">
        <v>-72.5</v>
      </c>
      <c r="J6073" s="5">
        <v>-70998.020000000048</v>
      </c>
      <c r="K6073" s="5" t="str" cm="1">
        <f t="array" ref="K6073">_xlfn.LET(_xlpm.d,UPPER(TRIM(CLEAN(SUBSTITUTE(F6073,CHAR(160),"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74" spans="2:11" x14ac:dyDescent="0.25">
      <c r="B6074" s="21">
        <v>45877</v>
      </c>
      <c r="C6074" s="2" t="s">
        <v>1</v>
      </c>
      <c r="D6074" s="2" t="s">
        <v>3002</v>
      </c>
      <c r="E6074" s="2" t="s">
        <v>3003</v>
      </c>
      <c r="F6074" s="2" t="s">
        <v>2940</v>
      </c>
      <c r="G6074" s="5">
        <v>-2</v>
      </c>
      <c r="H6074" s="5">
        <v>68.900000000000006</v>
      </c>
      <c r="I6074" s="5">
        <v>-137.80000000000001</v>
      </c>
      <c r="J6074" s="5">
        <v>-71135.820000000051</v>
      </c>
      <c r="K6074" s="5" t="str" cm="1">
        <f t="array" ref="K6074">_xlfn.LET(_xlpm.d,UPPER(TRIM(CLEAN(SUBSTITUTE(F6074,CHAR(160),"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75" spans="2:11" x14ac:dyDescent="0.25">
      <c r="B6075" s="21">
        <v>45877</v>
      </c>
      <c r="C6075" s="2" t="s">
        <v>1</v>
      </c>
      <c r="D6075" s="2" t="s">
        <v>1813</v>
      </c>
      <c r="E6075" s="2" t="s">
        <v>829</v>
      </c>
      <c r="F6075" s="2" t="s">
        <v>2944</v>
      </c>
      <c r="G6075" s="5">
        <v>-8</v>
      </c>
      <c r="H6075" s="5">
        <v>72.5</v>
      </c>
      <c r="I6075" s="5">
        <v>-580</v>
      </c>
      <c r="J6075" s="5">
        <v>-71715.820000000051</v>
      </c>
      <c r="K6075" s="5" t="str" cm="1">
        <f t="array" ref="K6075">_xlfn.LET(_xlpm.d,UPPER(TRIM(CLEAN(SUBSTITUTE(F6075,CHAR(160),"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76" spans="2:11" x14ac:dyDescent="0.25">
      <c r="B6076" s="21">
        <v>45881</v>
      </c>
      <c r="C6076" s="2" t="s">
        <v>1</v>
      </c>
      <c r="D6076" s="2" t="s">
        <v>205</v>
      </c>
      <c r="E6076" s="2" t="s">
        <v>32</v>
      </c>
      <c r="F6076" s="2" t="s">
        <v>2944</v>
      </c>
      <c r="G6076" s="5">
        <v>-3</v>
      </c>
      <c r="H6076" s="5">
        <v>72.5</v>
      </c>
      <c r="I6076" s="5">
        <v>-217.5</v>
      </c>
      <c r="J6076" s="5">
        <v>-71933.320000000051</v>
      </c>
      <c r="K6076" s="5" t="str" cm="1">
        <f t="array" ref="K6076">_xlfn.LET(_xlpm.d,UPPER(TRIM(CLEAN(SUBSTITUTE(F6076,CHAR(160),"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77" spans="2:11" x14ac:dyDescent="0.25">
      <c r="B6077" s="21">
        <v>45884</v>
      </c>
      <c r="C6077" s="2" t="s">
        <v>1</v>
      </c>
      <c r="D6077" s="2" t="s">
        <v>2352</v>
      </c>
      <c r="E6077" s="2" t="s">
        <v>321</v>
      </c>
      <c r="F6077" s="2" t="s">
        <v>2940</v>
      </c>
      <c r="G6077" s="5">
        <v>-1</v>
      </c>
      <c r="H6077" s="5">
        <v>68.900000000000006</v>
      </c>
      <c r="I6077" s="5">
        <v>-68.900000000000006</v>
      </c>
      <c r="J6077" s="5">
        <v>-72002.220000000045</v>
      </c>
      <c r="K6077" s="5" t="str" cm="1">
        <f t="array" ref="K6077">_xlfn.LET(_xlpm.d,UPPER(TRIM(CLEAN(SUBSTITUTE(F6077,CHAR(160),"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78" spans="2:11" x14ac:dyDescent="0.25">
      <c r="B6078" s="21">
        <v>45884</v>
      </c>
      <c r="C6078" s="2" t="s">
        <v>1</v>
      </c>
      <c r="D6078" s="2" t="s">
        <v>3004</v>
      </c>
      <c r="E6078" s="2" t="s">
        <v>72</v>
      </c>
      <c r="F6078" s="2" t="s">
        <v>2944</v>
      </c>
      <c r="G6078" s="5">
        <v>-1</v>
      </c>
      <c r="H6078" s="5">
        <v>72.5</v>
      </c>
      <c r="I6078" s="5">
        <v>-72.5</v>
      </c>
      <c r="J6078" s="5">
        <v>-72074.720000000045</v>
      </c>
      <c r="K6078" s="5" t="str" cm="1">
        <f t="array" ref="K6078">_xlfn.LET(_xlpm.d,UPPER(TRIM(CLEAN(SUBSTITUTE(F6078,CHAR(160),"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79" spans="2:11" x14ac:dyDescent="0.25">
      <c r="B6079" s="21">
        <v>45884</v>
      </c>
      <c r="C6079" s="2" t="s">
        <v>1</v>
      </c>
      <c r="D6079" s="2" t="s">
        <v>1826</v>
      </c>
      <c r="E6079" s="2" t="s">
        <v>82</v>
      </c>
      <c r="F6079" s="2" t="s">
        <v>2944</v>
      </c>
      <c r="G6079" s="5">
        <v>-1</v>
      </c>
      <c r="H6079" s="5">
        <v>72.5</v>
      </c>
      <c r="I6079" s="5">
        <v>-72.5</v>
      </c>
      <c r="J6079" s="5">
        <v>-72147.220000000045</v>
      </c>
      <c r="K6079" s="5" t="str" cm="1">
        <f t="array" ref="K6079">_xlfn.LET(_xlpm.d,UPPER(TRIM(CLEAN(SUBSTITUTE(F6079,CHAR(160),"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80" spans="2:11" x14ac:dyDescent="0.25">
      <c r="B6080" s="21">
        <v>45884</v>
      </c>
      <c r="C6080" s="2" t="s">
        <v>1</v>
      </c>
      <c r="D6080" s="2" t="s">
        <v>209</v>
      </c>
      <c r="E6080" s="2" t="s">
        <v>76</v>
      </c>
      <c r="F6080" s="2" t="s">
        <v>2944</v>
      </c>
      <c r="G6080" s="5">
        <v>-3</v>
      </c>
      <c r="H6080" s="5">
        <v>72.5</v>
      </c>
      <c r="I6080" s="5">
        <v>-217.5</v>
      </c>
      <c r="J6080" s="5">
        <v>-72364.720000000045</v>
      </c>
      <c r="K6080" s="5" t="str" cm="1">
        <f t="array" ref="K6080">_xlfn.LET(_xlpm.d,UPPER(TRIM(CLEAN(SUBSTITUTE(F6080,CHAR(160),"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81" spans="2:11" x14ac:dyDescent="0.25">
      <c r="B6081" s="21">
        <v>45884</v>
      </c>
      <c r="C6081" s="2" t="s">
        <v>1</v>
      </c>
      <c r="D6081" s="2" t="s">
        <v>1071</v>
      </c>
      <c r="E6081" s="2" t="s">
        <v>143</v>
      </c>
      <c r="F6081" s="2" t="s">
        <v>2940</v>
      </c>
      <c r="G6081" s="5">
        <v>-2</v>
      </c>
      <c r="H6081" s="5">
        <v>68.8</v>
      </c>
      <c r="I6081" s="5">
        <v>-137.6</v>
      </c>
      <c r="J6081" s="5">
        <v>-72502.320000000051</v>
      </c>
      <c r="K6081" s="5" t="str" cm="1">
        <f t="array" ref="K6081">_xlfn.LET(_xlpm.d,UPPER(TRIM(CLEAN(SUBSTITUTE(F6081,CHAR(160),"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82" spans="2:11" x14ac:dyDescent="0.25">
      <c r="B6082" s="21">
        <v>45887</v>
      </c>
      <c r="C6082" s="2" t="s">
        <v>1</v>
      </c>
      <c r="D6082" s="2" t="s">
        <v>3005</v>
      </c>
      <c r="E6082" s="2" t="s">
        <v>791</v>
      </c>
      <c r="F6082" s="2" t="s">
        <v>2944</v>
      </c>
      <c r="G6082" s="5">
        <v>-2</v>
      </c>
      <c r="H6082" s="5">
        <v>72.5</v>
      </c>
      <c r="I6082" s="5">
        <v>-145</v>
      </c>
      <c r="J6082" s="5">
        <v>-72647.320000000051</v>
      </c>
      <c r="K6082" s="5" t="str" cm="1">
        <f t="array" ref="K6082">_xlfn.LET(_xlpm.d,UPPER(TRIM(CLEAN(SUBSTITUTE(F6082,CHAR(160),"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83" spans="2:11" x14ac:dyDescent="0.25">
      <c r="B6083" s="21">
        <v>45888</v>
      </c>
      <c r="C6083" s="2" t="s">
        <v>1</v>
      </c>
      <c r="D6083" s="2" t="s">
        <v>1832</v>
      </c>
      <c r="E6083" s="2" t="s">
        <v>60</v>
      </c>
      <c r="F6083" s="2" t="s">
        <v>2944</v>
      </c>
      <c r="G6083" s="5">
        <v>-2</v>
      </c>
      <c r="H6083" s="5">
        <v>72.5</v>
      </c>
      <c r="I6083" s="5">
        <v>-145</v>
      </c>
      <c r="J6083" s="5">
        <v>-72792.320000000051</v>
      </c>
      <c r="K6083" s="5" t="str" cm="1">
        <f t="array" ref="K6083">_xlfn.LET(_xlpm.d,UPPER(TRIM(CLEAN(SUBSTITUTE(F6083,CHAR(160),"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84" spans="2:11" x14ac:dyDescent="0.25">
      <c r="B6084" s="21">
        <v>45888</v>
      </c>
      <c r="C6084" s="2" t="s">
        <v>1</v>
      </c>
      <c r="D6084" s="2" t="s">
        <v>627</v>
      </c>
      <c r="E6084" s="2" t="s">
        <v>32</v>
      </c>
      <c r="F6084" s="2" t="s">
        <v>2944</v>
      </c>
      <c r="G6084" s="5">
        <v>-3</v>
      </c>
      <c r="H6084" s="5">
        <v>72.5</v>
      </c>
      <c r="I6084" s="5">
        <v>-217.5</v>
      </c>
      <c r="J6084" s="5">
        <v>-73009.820000000051</v>
      </c>
      <c r="K6084" s="5" t="str" cm="1">
        <f t="array" ref="K6084">_xlfn.LET(_xlpm.d,UPPER(TRIM(CLEAN(SUBSTITUTE(F6084,CHAR(160),"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85" spans="2:11" x14ac:dyDescent="0.25">
      <c r="B6085" s="21">
        <v>45888</v>
      </c>
      <c r="C6085" s="2" t="s">
        <v>1</v>
      </c>
      <c r="D6085" s="2" t="s">
        <v>1357</v>
      </c>
      <c r="E6085" s="2" t="s">
        <v>72</v>
      </c>
      <c r="F6085" s="2" t="s">
        <v>2944</v>
      </c>
      <c r="G6085" s="5">
        <v>-1</v>
      </c>
      <c r="H6085" s="5">
        <v>72.5</v>
      </c>
      <c r="I6085" s="5">
        <v>-72.5</v>
      </c>
      <c r="J6085" s="5">
        <v>-73082.320000000051</v>
      </c>
      <c r="K6085" s="5" t="str" cm="1">
        <f t="array" ref="K6085">_xlfn.LET(_xlpm.d,UPPER(TRIM(CLEAN(SUBSTITUTE(F6085,CHAR(160),"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86" spans="2:11" x14ac:dyDescent="0.25">
      <c r="B6086" s="21">
        <v>45889</v>
      </c>
      <c r="C6086" s="2" t="s">
        <v>1</v>
      </c>
      <c r="D6086" s="2" t="s">
        <v>3006</v>
      </c>
      <c r="E6086" s="2" t="s">
        <v>857</v>
      </c>
      <c r="F6086" s="2" t="s">
        <v>2940</v>
      </c>
      <c r="G6086" s="5">
        <v>-2</v>
      </c>
      <c r="H6086" s="5">
        <v>21.8</v>
      </c>
      <c r="I6086" s="5">
        <v>-43.6</v>
      </c>
      <c r="J6086" s="5">
        <v>-73125.920000000056</v>
      </c>
      <c r="K6086" s="5" t="str" cm="1">
        <f t="array" ref="K6086">_xlfn.LET(_xlpm.d,UPPER(TRIM(CLEAN(SUBSTITUTE(F6086,CHAR(160),"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87" spans="2:11" x14ac:dyDescent="0.25">
      <c r="B6087" s="21">
        <v>45890</v>
      </c>
      <c r="C6087" s="2" t="s">
        <v>1</v>
      </c>
      <c r="D6087" s="2" t="s">
        <v>2311</v>
      </c>
      <c r="E6087" s="2" t="s">
        <v>324</v>
      </c>
      <c r="F6087" s="2" t="s">
        <v>2940</v>
      </c>
      <c r="G6087" s="5">
        <v>-1</v>
      </c>
      <c r="H6087" s="5">
        <v>68.900000000000006</v>
      </c>
      <c r="I6087" s="5">
        <v>-68.900000000000006</v>
      </c>
      <c r="J6087" s="5">
        <v>-73194.820000000051</v>
      </c>
      <c r="K6087" s="5" t="str" cm="1">
        <f t="array" ref="K6087">_xlfn.LET(_xlpm.d,UPPER(TRIM(CLEAN(SUBSTITUTE(F6087,CHAR(160),"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88" spans="2:11" x14ac:dyDescent="0.25">
      <c r="B6088" s="21">
        <v>45890</v>
      </c>
      <c r="C6088" s="2" t="s">
        <v>1</v>
      </c>
      <c r="D6088" s="2" t="s">
        <v>3007</v>
      </c>
      <c r="E6088" s="2" t="s">
        <v>926</v>
      </c>
      <c r="F6088" s="2" t="s">
        <v>2940</v>
      </c>
      <c r="G6088" s="5">
        <v>-2</v>
      </c>
      <c r="H6088" s="5">
        <v>68.989999999999995</v>
      </c>
      <c r="I6088" s="5">
        <v>-137.97999999999999</v>
      </c>
      <c r="J6088" s="5">
        <v>-73332.800000000047</v>
      </c>
      <c r="K6088" s="5" t="str" cm="1">
        <f t="array" ref="K6088">_xlfn.LET(_xlpm.d,UPPER(TRIM(CLEAN(SUBSTITUTE(F6088,CHAR(160),"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89" spans="2:11" x14ac:dyDescent="0.25">
      <c r="B6089" s="21">
        <v>45891</v>
      </c>
      <c r="C6089" s="2" t="s">
        <v>1</v>
      </c>
      <c r="D6089" s="2" t="s">
        <v>3008</v>
      </c>
      <c r="E6089" s="2" t="s">
        <v>321</v>
      </c>
      <c r="F6089" s="2" t="s">
        <v>2940</v>
      </c>
      <c r="G6089" s="5">
        <v>-1</v>
      </c>
      <c r="H6089" s="5">
        <v>68.900000000000006</v>
      </c>
      <c r="I6089" s="5">
        <v>-68.900000000000006</v>
      </c>
      <c r="J6089" s="5">
        <v>-73401.700000000041</v>
      </c>
      <c r="K6089" s="5" t="str" cm="1">
        <f t="array" ref="K6089">_xlfn.LET(_xlpm.d,UPPER(TRIM(CLEAN(SUBSTITUTE(F6089,CHAR(160),"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90" spans="2:11" x14ac:dyDescent="0.25">
      <c r="B6090" s="21">
        <v>45891</v>
      </c>
      <c r="C6090" s="2" t="s">
        <v>1</v>
      </c>
      <c r="D6090" s="2" t="s">
        <v>2612</v>
      </c>
      <c r="E6090" s="2" t="s">
        <v>143</v>
      </c>
      <c r="F6090" s="2" t="s">
        <v>2940</v>
      </c>
      <c r="G6090" s="5">
        <v>-4</v>
      </c>
      <c r="H6090" s="5">
        <v>64.95</v>
      </c>
      <c r="I6090" s="5">
        <v>-259.8</v>
      </c>
      <c r="J6090" s="5">
        <v>-73661.500000000044</v>
      </c>
      <c r="K6090" s="5" t="str" cm="1">
        <f t="array" ref="K6090">_xlfn.LET(_xlpm.d,UPPER(TRIM(CLEAN(SUBSTITUTE(F6090,CHAR(160),"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91" spans="2:11" x14ac:dyDescent="0.25">
      <c r="B6091" s="21">
        <v>45894</v>
      </c>
      <c r="C6091" s="2" t="s">
        <v>1</v>
      </c>
      <c r="D6091" s="2" t="s">
        <v>3009</v>
      </c>
      <c r="E6091" s="2" t="s">
        <v>791</v>
      </c>
      <c r="F6091" s="2" t="s">
        <v>2944</v>
      </c>
      <c r="G6091" s="5">
        <v>-1</v>
      </c>
      <c r="H6091" s="5">
        <v>72.5</v>
      </c>
      <c r="I6091" s="5">
        <v>-72.5</v>
      </c>
      <c r="J6091" s="5">
        <v>-73734.000000000044</v>
      </c>
      <c r="K6091" s="5" t="str" cm="1">
        <f t="array" ref="K6091">_xlfn.LET(_xlpm.d,UPPER(TRIM(CLEAN(SUBSTITUTE(F6091,CHAR(160),"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92" spans="2:11" x14ac:dyDescent="0.25">
      <c r="B6092" s="21">
        <v>45895</v>
      </c>
      <c r="C6092" s="2" t="s">
        <v>1</v>
      </c>
      <c r="D6092" s="2" t="s">
        <v>1847</v>
      </c>
      <c r="E6092" s="2" t="s">
        <v>446</v>
      </c>
      <c r="F6092" s="2" t="s">
        <v>2944</v>
      </c>
      <c r="G6092" s="5">
        <v>-2</v>
      </c>
      <c r="H6092" s="5">
        <v>72.5</v>
      </c>
      <c r="I6092" s="5">
        <v>-145</v>
      </c>
      <c r="J6092" s="5">
        <v>-73879.000000000044</v>
      </c>
      <c r="K6092" s="5" t="str" cm="1">
        <f t="array" ref="K6092">_xlfn.LET(_xlpm.d,UPPER(TRIM(CLEAN(SUBSTITUTE(F6092,CHAR(160),"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93" spans="2:11" x14ac:dyDescent="0.25">
      <c r="B6093" s="21">
        <v>45896</v>
      </c>
      <c r="C6093" s="2" t="s">
        <v>1</v>
      </c>
      <c r="D6093" s="2" t="s">
        <v>3010</v>
      </c>
      <c r="E6093" s="2" t="s">
        <v>844</v>
      </c>
      <c r="F6093" s="2" t="s">
        <v>2940</v>
      </c>
      <c r="G6093" s="5">
        <v>-4</v>
      </c>
      <c r="H6093" s="5">
        <v>68.989999999999995</v>
      </c>
      <c r="I6093" s="5">
        <v>-275.95999999999998</v>
      </c>
      <c r="J6093" s="5">
        <v>-74154.96000000005</v>
      </c>
      <c r="K6093" s="5" t="str" cm="1">
        <f t="array" ref="K6093">_xlfn.LET(_xlpm.d,UPPER(TRIM(CLEAN(SUBSTITUTE(F6093,CHAR(160),"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94" spans="2:11" x14ac:dyDescent="0.25">
      <c r="B6094" s="21">
        <v>45896</v>
      </c>
      <c r="C6094" s="2" t="s">
        <v>1</v>
      </c>
      <c r="D6094" s="2" t="s">
        <v>1854</v>
      </c>
      <c r="E6094" s="2" t="s">
        <v>844</v>
      </c>
      <c r="F6094" s="2" t="s">
        <v>2940</v>
      </c>
      <c r="G6094" s="5">
        <v>-1</v>
      </c>
      <c r="H6094" s="5">
        <v>68.989999999999995</v>
      </c>
      <c r="I6094" s="5">
        <v>-68.989999999999995</v>
      </c>
      <c r="J6094" s="5">
        <v>-74223.950000000055</v>
      </c>
      <c r="K6094" s="5" t="str" cm="1">
        <f t="array" ref="K6094">_xlfn.LET(_xlpm.d,UPPER(TRIM(CLEAN(SUBSTITUTE(F6094,CHAR(160),"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95" spans="2:11" x14ac:dyDescent="0.25">
      <c r="B6095" s="21">
        <v>45896</v>
      </c>
      <c r="C6095" s="2" t="s">
        <v>1</v>
      </c>
      <c r="D6095" s="2" t="s">
        <v>1855</v>
      </c>
      <c r="E6095" s="2" t="s">
        <v>129</v>
      </c>
      <c r="F6095" s="2" t="s">
        <v>2944</v>
      </c>
      <c r="G6095" s="5">
        <v>-2</v>
      </c>
      <c r="H6095" s="5">
        <v>72.5</v>
      </c>
      <c r="I6095" s="5">
        <v>-145</v>
      </c>
      <c r="J6095" s="5">
        <v>-74368.950000000055</v>
      </c>
      <c r="K6095" s="5" t="str" cm="1">
        <f t="array" ref="K6095">_xlfn.LET(_xlpm.d,UPPER(TRIM(CLEAN(SUBSTITUTE(F6095,CHAR(160),"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96" spans="2:11" x14ac:dyDescent="0.25">
      <c r="B6096" s="21">
        <v>45897</v>
      </c>
      <c r="C6096" s="2" t="s">
        <v>1</v>
      </c>
      <c r="D6096" s="2" t="s">
        <v>3011</v>
      </c>
      <c r="E6096" s="2" t="s">
        <v>1025</v>
      </c>
      <c r="F6096" s="2" t="s">
        <v>2940</v>
      </c>
      <c r="G6096" s="5">
        <v>-1</v>
      </c>
      <c r="H6096" s="5">
        <v>68.989999999999995</v>
      </c>
      <c r="I6096" s="5">
        <v>-68.989999999999995</v>
      </c>
      <c r="J6096" s="5">
        <v>-74437.940000000061</v>
      </c>
      <c r="K6096" s="5" t="str" cm="1">
        <f t="array" ref="K6096">_xlfn.LET(_xlpm.d,UPPER(TRIM(CLEAN(SUBSTITUTE(F6096,CHAR(160),"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97" spans="2:11" x14ac:dyDescent="0.25">
      <c r="B6097" s="21">
        <v>45897</v>
      </c>
      <c r="C6097" s="2" t="s">
        <v>1</v>
      </c>
      <c r="D6097" s="2" t="s">
        <v>1860</v>
      </c>
      <c r="E6097" s="2" t="s">
        <v>926</v>
      </c>
      <c r="F6097" s="2" t="s">
        <v>2940</v>
      </c>
      <c r="G6097" s="5">
        <v>-19</v>
      </c>
      <c r="H6097" s="5">
        <v>68.989999999999995</v>
      </c>
      <c r="I6097" s="5">
        <v>-1310.81</v>
      </c>
      <c r="J6097" s="5">
        <v>-75748.750000000058</v>
      </c>
      <c r="K6097" s="5" t="str" cm="1">
        <f t="array" ref="K6097">_xlfn.LET(_xlpm.d,UPPER(TRIM(CLEAN(SUBSTITUTE(F6097,CHAR(160),"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98" spans="2:11" x14ac:dyDescent="0.25">
      <c r="B6098" s="21">
        <v>45898</v>
      </c>
      <c r="C6098" s="2" t="s">
        <v>1</v>
      </c>
      <c r="D6098" s="2" t="s">
        <v>1862</v>
      </c>
      <c r="E6098" s="2" t="s">
        <v>202</v>
      </c>
      <c r="F6098" s="2" t="s">
        <v>2944</v>
      </c>
      <c r="G6098" s="5">
        <v>-2</v>
      </c>
      <c r="H6098" s="5">
        <v>72.5</v>
      </c>
      <c r="I6098" s="5">
        <v>-145</v>
      </c>
      <c r="J6098" s="5">
        <v>-75893.750000000058</v>
      </c>
      <c r="K6098" s="5" t="str" cm="1">
        <f t="array" ref="K6098">_xlfn.LET(_xlpm.d,UPPER(TRIM(CLEAN(SUBSTITUTE(F6098,CHAR(160),"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099" spans="2:11" x14ac:dyDescent="0.25">
      <c r="B6099" s="21">
        <v>45898</v>
      </c>
      <c r="C6099" s="2" t="s">
        <v>1</v>
      </c>
      <c r="D6099" s="2" t="s">
        <v>2373</v>
      </c>
      <c r="E6099" s="2" t="s">
        <v>321</v>
      </c>
      <c r="F6099" s="2" t="s">
        <v>3012</v>
      </c>
      <c r="G6099" s="5">
        <v>-5</v>
      </c>
      <c r="H6099" s="5">
        <v>68.900000000000006</v>
      </c>
      <c r="I6099" s="5">
        <v>-344.5</v>
      </c>
      <c r="J6099" s="5">
        <v>-76238.250000000058</v>
      </c>
      <c r="K6099" s="5" t="str" cm="1">
        <f t="array" ref="K6099">_xlfn.LET(_xlpm.d,UPPER(TRIM(CLEAN(SUBSTITUTE(F6099,CHAR(160),"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00" spans="2:11" x14ac:dyDescent="0.25">
      <c r="B6100" s="21">
        <v>45898</v>
      </c>
      <c r="C6100" s="2" t="s">
        <v>1</v>
      </c>
      <c r="D6100" s="2" t="s">
        <v>2373</v>
      </c>
      <c r="E6100" s="2" t="s">
        <v>321</v>
      </c>
      <c r="F6100" s="2" t="s">
        <v>3013</v>
      </c>
      <c r="G6100" s="5">
        <v>-4</v>
      </c>
      <c r="H6100" s="5">
        <v>68.900000000000006</v>
      </c>
      <c r="I6100" s="5">
        <v>-275.60000000000002</v>
      </c>
      <c r="J6100" s="5">
        <v>-76513.850000000064</v>
      </c>
      <c r="K6100" s="5" t="str" cm="1">
        <f t="array" ref="K6100">_xlfn.LET(_xlpm.d,UPPER(TRIM(CLEAN(SUBSTITUTE(F6100,CHAR(160),"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01" spans="2:11" x14ac:dyDescent="0.25">
      <c r="B6101" s="21">
        <v>45901</v>
      </c>
      <c r="C6101" s="2" t="s">
        <v>1</v>
      </c>
      <c r="D6101" s="2" t="s">
        <v>226</v>
      </c>
      <c r="E6101" s="2" t="s">
        <v>97</v>
      </c>
      <c r="F6101" s="2" t="s">
        <v>2944</v>
      </c>
      <c r="G6101" s="5">
        <v>-5</v>
      </c>
      <c r="H6101" s="5">
        <v>72.5</v>
      </c>
      <c r="I6101" s="5">
        <v>-362.5</v>
      </c>
      <c r="J6101" s="5">
        <v>-76876.350000000064</v>
      </c>
      <c r="K6101" s="5" t="str" cm="1">
        <f t="array" ref="K6101">_xlfn.LET(_xlpm.d,UPPER(TRIM(CLEAN(SUBSTITUTE(F6101,CHAR(160),"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02" spans="2:11" x14ac:dyDescent="0.25">
      <c r="B6102" s="21">
        <v>45902</v>
      </c>
      <c r="C6102" s="2" t="s">
        <v>1</v>
      </c>
      <c r="D6102" s="2" t="s">
        <v>445</v>
      </c>
      <c r="E6102" s="2" t="s">
        <v>446</v>
      </c>
      <c r="F6102" s="2" t="s">
        <v>2944</v>
      </c>
      <c r="G6102" s="5">
        <v>-1</v>
      </c>
      <c r="H6102" s="5">
        <v>72.5</v>
      </c>
      <c r="I6102" s="5">
        <v>-72.5</v>
      </c>
      <c r="J6102" s="5">
        <v>-76948.850000000064</v>
      </c>
      <c r="K6102" s="5" t="str" cm="1">
        <f t="array" ref="K6102">_xlfn.LET(_xlpm.d,UPPER(TRIM(CLEAN(SUBSTITUTE(F6102,CHAR(160),"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03" spans="2:11" x14ac:dyDescent="0.25">
      <c r="B6103" s="21">
        <v>45902</v>
      </c>
      <c r="C6103" s="2" t="s">
        <v>1</v>
      </c>
      <c r="D6103" s="2" t="s">
        <v>228</v>
      </c>
      <c r="E6103" s="2" t="s">
        <v>159</v>
      </c>
      <c r="F6103" s="2" t="s">
        <v>2944</v>
      </c>
      <c r="G6103" s="5">
        <v>-2</v>
      </c>
      <c r="H6103" s="5">
        <v>72.5</v>
      </c>
      <c r="I6103" s="5">
        <v>-145</v>
      </c>
      <c r="J6103" s="5">
        <v>-77093.850000000064</v>
      </c>
      <c r="K6103" s="5" t="str" cm="1">
        <f t="array" ref="K6103">_xlfn.LET(_xlpm.d,UPPER(TRIM(CLEAN(SUBSTITUTE(F6103,CHAR(160),"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04" spans="2:11" x14ac:dyDescent="0.25">
      <c r="B6104" s="21">
        <v>45903</v>
      </c>
      <c r="C6104" s="2" t="s">
        <v>1</v>
      </c>
      <c r="D6104" s="2" t="s">
        <v>2869</v>
      </c>
      <c r="E6104" s="2" t="s">
        <v>238</v>
      </c>
      <c r="F6104" s="2" t="s">
        <v>2944</v>
      </c>
      <c r="G6104" s="5">
        <v>-3</v>
      </c>
      <c r="H6104" s="5">
        <v>68.989999999999995</v>
      </c>
      <c r="I6104" s="5">
        <v>-206.97</v>
      </c>
      <c r="J6104" s="5">
        <v>-77300.820000000065</v>
      </c>
      <c r="K6104" s="5" t="str" cm="1">
        <f t="array" ref="K6104">_xlfn.LET(_xlpm.d,UPPER(TRIM(CLEAN(SUBSTITUTE(F6104,CHAR(160),"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05" spans="2:11" x14ac:dyDescent="0.25">
      <c r="B6105" s="21">
        <v>45904</v>
      </c>
      <c r="C6105" s="2" t="s">
        <v>1</v>
      </c>
      <c r="D6105" s="2" t="s">
        <v>3014</v>
      </c>
      <c r="E6105" s="2" t="s">
        <v>202</v>
      </c>
      <c r="F6105" s="2" t="s">
        <v>2944</v>
      </c>
      <c r="G6105" s="5">
        <v>-7</v>
      </c>
      <c r="H6105" s="5">
        <v>72.5</v>
      </c>
      <c r="I6105" s="5">
        <v>-507.5</v>
      </c>
      <c r="J6105" s="5">
        <v>-77808.320000000065</v>
      </c>
      <c r="K6105" s="5" t="str" cm="1">
        <f t="array" ref="K6105">_xlfn.LET(_xlpm.d,UPPER(TRIM(CLEAN(SUBSTITUTE(F6105,CHAR(160),"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06" spans="2:11" x14ac:dyDescent="0.25">
      <c r="B6106" s="21">
        <v>45904</v>
      </c>
      <c r="C6106" s="2" t="s">
        <v>1</v>
      </c>
      <c r="D6106" s="2" t="s">
        <v>3015</v>
      </c>
      <c r="E6106" s="2" t="s">
        <v>844</v>
      </c>
      <c r="F6106" s="2" t="s">
        <v>2940</v>
      </c>
      <c r="G6106" s="5">
        <v>-1</v>
      </c>
      <c r="H6106" s="5">
        <v>68.989999999999995</v>
      </c>
      <c r="I6106" s="5">
        <v>-68.989999999999995</v>
      </c>
      <c r="J6106" s="5">
        <v>-77877.31000000007</v>
      </c>
      <c r="K6106" s="5" t="str" cm="1">
        <f t="array" ref="K6106">_xlfn.LET(_xlpm.d,UPPER(TRIM(CLEAN(SUBSTITUTE(F6106,CHAR(160),"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07" spans="2:11" x14ac:dyDescent="0.25">
      <c r="B6107" s="21">
        <v>45904</v>
      </c>
      <c r="C6107" s="2" t="s">
        <v>1</v>
      </c>
      <c r="D6107" s="2" t="s">
        <v>1084</v>
      </c>
      <c r="E6107" s="2" t="s">
        <v>433</v>
      </c>
      <c r="F6107" s="2" t="s">
        <v>2944</v>
      </c>
      <c r="G6107" s="5">
        <v>-2</v>
      </c>
      <c r="H6107" s="5">
        <v>72.5</v>
      </c>
      <c r="I6107" s="5">
        <v>-145</v>
      </c>
      <c r="J6107" s="5">
        <v>-78022.31000000007</v>
      </c>
      <c r="K6107" s="5" t="str" cm="1">
        <f t="array" ref="K6107">_xlfn.LET(_xlpm.d,UPPER(TRIM(CLEAN(SUBSTITUTE(F6107,CHAR(160),"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08" spans="2:11" x14ac:dyDescent="0.25">
      <c r="B6108" s="21">
        <v>45905</v>
      </c>
      <c r="C6108" s="2" t="s">
        <v>1</v>
      </c>
      <c r="D6108" s="2" t="s">
        <v>1873</v>
      </c>
      <c r="E6108" s="2" t="s">
        <v>244</v>
      </c>
      <c r="F6108" s="2" t="s">
        <v>2944</v>
      </c>
      <c r="G6108" s="5">
        <v>-1</v>
      </c>
      <c r="H6108" s="5">
        <v>72.5</v>
      </c>
      <c r="I6108" s="5">
        <v>-72.5</v>
      </c>
      <c r="J6108" s="5">
        <v>-78094.81000000007</v>
      </c>
      <c r="K6108" s="5" t="str" cm="1">
        <f t="array" ref="K6108">_xlfn.LET(_xlpm.d,UPPER(TRIM(CLEAN(SUBSTITUTE(F6108,CHAR(160),"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09" spans="2:11" x14ac:dyDescent="0.25">
      <c r="B6109" s="21">
        <v>45909</v>
      </c>
      <c r="C6109" s="2" t="s">
        <v>1</v>
      </c>
      <c r="D6109" s="2" t="s">
        <v>2613</v>
      </c>
      <c r="E6109" s="2" t="s">
        <v>68</v>
      </c>
      <c r="F6109" s="2" t="s">
        <v>2944</v>
      </c>
      <c r="G6109" s="5">
        <v>-2</v>
      </c>
      <c r="H6109" s="5">
        <v>72.5</v>
      </c>
      <c r="I6109" s="5">
        <v>-145</v>
      </c>
      <c r="J6109" s="5">
        <v>-78239.81000000007</v>
      </c>
      <c r="K6109" s="5" t="str" cm="1">
        <f t="array" ref="K6109">_xlfn.LET(_xlpm.d,UPPER(TRIM(CLEAN(SUBSTITUTE(F6109,CHAR(160),"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10" spans="2:11" x14ac:dyDescent="0.25">
      <c r="B6110" s="21">
        <v>45909</v>
      </c>
      <c r="C6110" s="2" t="s">
        <v>1</v>
      </c>
      <c r="D6110" s="2" t="s">
        <v>717</v>
      </c>
      <c r="E6110" s="2" t="s">
        <v>89</v>
      </c>
      <c r="F6110" s="2" t="s">
        <v>2944</v>
      </c>
      <c r="G6110" s="5">
        <v>-4</v>
      </c>
      <c r="H6110" s="5">
        <v>72.5</v>
      </c>
      <c r="I6110" s="5">
        <v>-290</v>
      </c>
      <c r="J6110" s="5">
        <v>-78529.81000000007</v>
      </c>
      <c r="K6110" s="5" t="str" cm="1">
        <f t="array" ref="K6110">_xlfn.LET(_xlpm.d,UPPER(TRIM(CLEAN(SUBSTITUTE(F6110,CHAR(160),"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11" spans="2:11" x14ac:dyDescent="0.25">
      <c r="B6111" s="21">
        <v>45909</v>
      </c>
      <c r="C6111" s="2" t="s">
        <v>1</v>
      </c>
      <c r="D6111" s="2" t="s">
        <v>1091</v>
      </c>
      <c r="E6111" s="2" t="s">
        <v>153</v>
      </c>
      <c r="F6111" s="2" t="s">
        <v>2944</v>
      </c>
      <c r="G6111" s="5">
        <v>-3</v>
      </c>
      <c r="H6111" s="5">
        <v>72.5</v>
      </c>
      <c r="I6111" s="5">
        <v>-217.5</v>
      </c>
      <c r="J6111" s="5">
        <v>-78747.31000000007</v>
      </c>
      <c r="K6111" s="5" t="str" cm="1">
        <f t="array" ref="K6111">_xlfn.LET(_xlpm.d,UPPER(TRIM(CLEAN(SUBSTITUTE(F6111,CHAR(160),"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12" spans="2:11" x14ac:dyDescent="0.25">
      <c r="B6112" s="21">
        <v>45909</v>
      </c>
      <c r="C6112" s="2" t="s">
        <v>1</v>
      </c>
      <c r="D6112" s="2" t="s">
        <v>235</v>
      </c>
      <c r="E6112" s="2" t="s">
        <v>29</v>
      </c>
      <c r="F6112" s="2" t="s">
        <v>2944</v>
      </c>
      <c r="G6112" s="5">
        <v>-3</v>
      </c>
      <c r="H6112" s="5">
        <v>72.5</v>
      </c>
      <c r="I6112" s="5">
        <v>-217.5</v>
      </c>
      <c r="J6112" s="5">
        <v>-78964.81000000007</v>
      </c>
      <c r="K6112" s="5" t="str" cm="1">
        <f t="array" ref="K6112">_xlfn.LET(_xlpm.d,UPPER(TRIM(CLEAN(SUBSTITUTE(F6112,CHAR(160),"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13" spans="2:11" x14ac:dyDescent="0.25">
      <c r="B6113" s="21">
        <v>45910</v>
      </c>
      <c r="C6113" s="2" t="s">
        <v>1</v>
      </c>
      <c r="D6113" s="2" t="s">
        <v>452</v>
      </c>
      <c r="E6113" s="2" t="s">
        <v>446</v>
      </c>
      <c r="F6113" s="2" t="s">
        <v>2944</v>
      </c>
      <c r="G6113" s="5">
        <v>-1</v>
      </c>
      <c r="H6113" s="5">
        <v>72.5</v>
      </c>
      <c r="I6113" s="5">
        <v>-72.5</v>
      </c>
      <c r="J6113" s="5">
        <v>-79037.31000000007</v>
      </c>
      <c r="K6113" s="5" t="str" cm="1">
        <f t="array" ref="K6113">_xlfn.LET(_xlpm.d,UPPER(TRIM(CLEAN(SUBSTITUTE(F6113,CHAR(160),"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14" spans="2:11" x14ac:dyDescent="0.25">
      <c r="B6114" s="21">
        <v>45910</v>
      </c>
      <c r="C6114" s="2" t="s">
        <v>1</v>
      </c>
      <c r="D6114" s="2" t="s">
        <v>1093</v>
      </c>
      <c r="E6114" s="2" t="s">
        <v>60</v>
      </c>
      <c r="F6114" s="2" t="s">
        <v>2944</v>
      </c>
      <c r="G6114" s="5">
        <v>-1</v>
      </c>
      <c r="H6114" s="5">
        <v>72.5</v>
      </c>
      <c r="I6114" s="5">
        <v>-72.5</v>
      </c>
      <c r="J6114" s="5">
        <v>-79109.81000000007</v>
      </c>
      <c r="K6114" s="5" t="str" cm="1">
        <f t="array" ref="K6114">_xlfn.LET(_xlpm.d,UPPER(TRIM(CLEAN(SUBSTITUTE(F6114,CHAR(160),"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15" spans="2:11" x14ac:dyDescent="0.25">
      <c r="B6115" s="21">
        <v>45910</v>
      </c>
      <c r="C6115" s="2" t="s">
        <v>1</v>
      </c>
      <c r="D6115" s="2" t="s">
        <v>1887</v>
      </c>
      <c r="E6115" s="2" t="s">
        <v>807</v>
      </c>
      <c r="F6115" s="2" t="s">
        <v>2940</v>
      </c>
      <c r="G6115" s="5">
        <v>-1</v>
      </c>
      <c r="H6115" s="5">
        <v>68.989999999999995</v>
      </c>
      <c r="I6115" s="5">
        <v>-68.989999999999995</v>
      </c>
      <c r="J6115" s="5">
        <v>-79178.800000000076</v>
      </c>
      <c r="K6115" s="5" t="str" cm="1">
        <f t="array" ref="K6115">_xlfn.LET(_xlpm.d,UPPER(TRIM(CLEAN(SUBSTITUTE(F6115,CHAR(160),"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16" spans="2:11" x14ac:dyDescent="0.25">
      <c r="B6116" s="21">
        <v>45910</v>
      </c>
      <c r="C6116" s="2" t="s">
        <v>1</v>
      </c>
      <c r="D6116" s="2" t="s">
        <v>237</v>
      </c>
      <c r="E6116" s="2" t="s">
        <v>238</v>
      </c>
      <c r="F6116" s="2" t="s">
        <v>2940</v>
      </c>
      <c r="G6116" s="5">
        <v>-4</v>
      </c>
      <c r="H6116" s="5">
        <v>68.989999999999995</v>
      </c>
      <c r="I6116" s="5">
        <v>-275.95999999999998</v>
      </c>
      <c r="J6116" s="5">
        <v>-79454.760000000082</v>
      </c>
      <c r="K6116" s="5" t="str" cm="1">
        <f t="array" ref="K6116">_xlfn.LET(_xlpm.d,UPPER(TRIM(CLEAN(SUBSTITUTE(F6116,CHAR(160),"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17" spans="2:11" x14ac:dyDescent="0.25">
      <c r="B6117" s="21">
        <v>45911</v>
      </c>
      <c r="C6117" s="2" t="s">
        <v>1</v>
      </c>
      <c r="D6117" s="2" t="s">
        <v>3016</v>
      </c>
      <c r="E6117" s="2" t="s">
        <v>38</v>
      </c>
      <c r="F6117" s="2" t="s">
        <v>2944</v>
      </c>
      <c r="G6117" s="5">
        <v>-3</v>
      </c>
      <c r="H6117" s="5">
        <v>72.5</v>
      </c>
      <c r="I6117" s="5">
        <v>-217.5</v>
      </c>
      <c r="J6117" s="5">
        <v>-79672.260000000082</v>
      </c>
      <c r="K6117" s="5" t="str" cm="1">
        <f t="array" ref="K6117">_xlfn.LET(_xlpm.d,UPPER(TRIM(CLEAN(SUBSTITUTE(F6117,CHAR(160),"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18" spans="2:11" x14ac:dyDescent="0.25">
      <c r="B6118" s="21">
        <v>45911</v>
      </c>
      <c r="C6118" s="2" t="s">
        <v>1</v>
      </c>
      <c r="D6118" s="2" t="s">
        <v>1890</v>
      </c>
      <c r="E6118" s="2" t="s">
        <v>324</v>
      </c>
      <c r="F6118" s="2" t="s">
        <v>2940</v>
      </c>
      <c r="G6118" s="5">
        <v>-2</v>
      </c>
      <c r="H6118" s="5">
        <v>68.900000000000006</v>
      </c>
      <c r="I6118" s="5">
        <v>-137.80000000000001</v>
      </c>
      <c r="J6118" s="5">
        <v>-79810.060000000085</v>
      </c>
      <c r="K6118" s="5" t="str" cm="1">
        <f t="array" ref="K6118">_xlfn.LET(_xlpm.d,UPPER(TRIM(CLEAN(SUBSTITUTE(F6118,CHAR(160),"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19" spans="2:11" x14ac:dyDescent="0.25">
      <c r="B6119" s="21">
        <v>45912</v>
      </c>
      <c r="C6119" s="2" t="s">
        <v>1</v>
      </c>
      <c r="D6119" s="2" t="s">
        <v>2308</v>
      </c>
      <c r="E6119" s="2" t="s">
        <v>321</v>
      </c>
      <c r="F6119" s="2" t="s">
        <v>2940</v>
      </c>
      <c r="G6119" s="5">
        <v>-2</v>
      </c>
      <c r="H6119" s="5">
        <v>68.900000000000006</v>
      </c>
      <c r="I6119" s="5">
        <v>-137.80000000000001</v>
      </c>
      <c r="J6119" s="5">
        <v>-79947.860000000088</v>
      </c>
      <c r="K6119" s="5" t="str" cm="1">
        <f t="array" ref="K6119">_xlfn.LET(_xlpm.d,UPPER(TRIM(CLEAN(SUBSTITUTE(F6119,CHAR(160),"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20" spans="2:11" x14ac:dyDescent="0.25">
      <c r="B6120" s="21">
        <v>45912</v>
      </c>
      <c r="C6120" s="2" t="s">
        <v>1</v>
      </c>
      <c r="D6120" s="2" t="s">
        <v>2308</v>
      </c>
      <c r="E6120" s="2" t="s">
        <v>321</v>
      </c>
      <c r="F6120" s="2" t="s">
        <v>3017</v>
      </c>
      <c r="G6120" s="5">
        <v>-1</v>
      </c>
      <c r="H6120" s="5">
        <v>68.900000000000006</v>
      </c>
      <c r="I6120" s="5">
        <v>-68.900000000000006</v>
      </c>
      <c r="J6120" s="5">
        <v>-80016.760000000082</v>
      </c>
      <c r="K6120" s="5" t="str" cm="1">
        <f t="array" ref="K6120">_xlfn.LET(_xlpm.d,UPPER(TRIM(CLEAN(SUBSTITUTE(F6120,CHAR(160),"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6121" spans="2:11" x14ac:dyDescent="0.25">
      <c r="B6121" s="21">
        <v>45912</v>
      </c>
      <c r="C6121" s="2" t="s">
        <v>1</v>
      </c>
      <c r="D6121" s="2" t="s">
        <v>1891</v>
      </c>
      <c r="E6121" s="2" t="s">
        <v>202</v>
      </c>
      <c r="F6121" s="2" t="s">
        <v>2940</v>
      </c>
      <c r="G6121" s="5">
        <v>-1</v>
      </c>
      <c r="H6121" s="5">
        <v>72.5</v>
      </c>
      <c r="I6121" s="5">
        <v>-72.5</v>
      </c>
      <c r="J6121" s="5">
        <v>-80089.260000000082</v>
      </c>
      <c r="K6121" s="5" t="str" cm="1">
        <f t="array" ref="K6121">_xlfn.LET(_xlpm.d,UPPER(TRIM(CLEAN(SUBSTITUTE(F6121,CHAR(160),"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22" spans="2:11" x14ac:dyDescent="0.25">
      <c r="B6122" s="21">
        <v>45912</v>
      </c>
      <c r="C6122" s="2" t="s">
        <v>1</v>
      </c>
      <c r="D6122" s="2" t="s">
        <v>3018</v>
      </c>
      <c r="E6122" s="2" t="s">
        <v>76</v>
      </c>
      <c r="F6122" s="2" t="s">
        <v>2944</v>
      </c>
      <c r="G6122" s="5">
        <v>-2</v>
      </c>
      <c r="H6122" s="5">
        <v>72.5</v>
      </c>
      <c r="I6122" s="5">
        <v>-145</v>
      </c>
      <c r="J6122" s="5">
        <v>-80234.260000000082</v>
      </c>
      <c r="K6122" s="5" t="str" cm="1">
        <f t="array" ref="K6122">_xlfn.LET(_xlpm.d,UPPER(TRIM(CLEAN(SUBSTITUTE(F6122,CHAR(160),"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23" spans="2:11" x14ac:dyDescent="0.25">
      <c r="B6123" s="21">
        <v>45912</v>
      </c>
      <c r="C6123" s="2" t="s">
        <v>1</v>
      </c>
      <c r="D6123" s="2" t="s">
        <v>1894</v>
      </c>
      <c r="E6123" s="2" t="s">
        <v>403</v>
      </c>
      <c r="F6123" s="2" t="s">
        <v>2944</v>
      </c>
      <c r="G6123" s="5">
        <v>-1</v>
      </c>
      <c r="H6123" s="5">
        <v>72.5</v>
      </c>
      <c r="I6123" s="5">
        <v>-72.5</v>
      </c>
      <c r="J6123" s="5">
        <v>-80306.760000000082</v>
      </c>
      <c r="K6123" s="5" t="str" cm="1">
        <f t="array" ref="K6123">_xlfn.LET(_xlpm.d,UPPER(TRIM(CLEAN(SUBSTITUTE(F6123,CHAR(160),"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24" spans="2:11" x14ac:dyDescent="0.25">
      <c r="B6124" s="21">
        <v>45912</v>
      </c>
      <c r="C6124" s="2" t="s">
        <v>1</v>
      </c>
      <c r="D6124" s="2" t="s">
        <v>3019</v>
      </c>
      <c r="E6124" s="2" t="s">
        <v>82</v>
      </c>
      <c r="F6124" s="2" t="s">
        <v>2944</v>
      </c>
      <c r="G6124" s="5">
        <v>-10</v>
      </c>
      <c r="H6124" s="5">
        <v>72.5</v>
      </c>
      <c r="I6124" s="5">
        <v>-725</v>
      </c>
      <c r="J6124" s="5">
        <v>-81031.760000000082</v>
      </c>
      <c r="K6124" s="5" t="str" cm="1">
        <f t="array" ref="K6124">_xlfn.LET(_xlpm.d,UPPER(TRIM(CLEAN(SUBSTITUTE(F6124,CHAR(160),"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25" spans="2:11" x14ac:dyDescent="0.25">
      <c r="B6125" s="21">
        <v>45912</v>
      </c>
      <c r="C6125" s="2" t="s">
        <v>1</v>
      </c>
      <c r="D6125" s="2" t="s">
        <v>3020</v>
      </c>
      <c r="E6125" s="2" t="s">
        <v>433</v>
      </c>
      <c r="F6125" s="2" t="s">
        <v>2944</v>
      </c>
      <c r="G6125" s="5">
        <v>-2</v>
      </c>
      <c r="H6125" s="5">
        <v>72.5</v>
      </c>
      <c r="I6125" s="5">
        <v>-145</v>
      </c>
      <c r="J6125" s="5">
        <v>-81176.760000000082</v>
      </c>
      <c r="K6125" s="5" t="str" cm="1">
        <f t="array" ref="K6125">_xlfn.LET(_xlpm.d,UPPER(TRIM(CLEAN(SUBSTITUTE(F6125,CHAR(160),"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26" spans="2:11" x14ac:dyDescent="0.25">
      <c r="B6126" s="21">
        <v>45915</v>
      </c>
      <c r="C6126" s="2" t="s">
        <v>1</v>
      </c>
      <c r="D6126" s="2" t="s">
        <v>2614</v>
      </c>
      <c r="E6126" s="2" t="s">
        <v>791</v>
      </c>
      <c r="F6126" s="2" t="s">
        <v>2944</v>
      </c>
      <c r="G6126" s="5">
        <v>-1</v>
      </c>
      <c r="H6126" s="5">
        <v>72.5</v>
      </c>
      <c r="I6126" s="5">
        <v>-72.5</v>
      </c>
      <c r="J6126" s="5">
        <v>-81249.260000000082</v>
      </c>
      <c r="K6126" s="5" t="str" cm="1">
        <f t="array" ref="K6126">_xlfn.LET(_xlpm.d,UPPER(TRIM(CLEAN(SUBSTITUTE(F6126,CHAR(160),"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27" spans="2:11" x14ac:dyDescent="0.25">
      <c r="B6127" s="21">
        <v>45916</v>
      </c>
      <c r="C6127" s="2" t="s">
        <v>1</v>
      </c>
      <c r="D6127" s="2" t="s">
        <v>2875</v>
      </c>
      <c r="E6127" s="2" t="s">
        <v>446</v>
      </c>
      <c r="F6127" s="2" t="s">
        <v>2944</v>
      </c>
      <c r="G6127" s="5">
        <v>-1</v>
      </c>
      <c r="H6127" s="5">
        <v>72.5</v>
      </c>
      <c r="I6127" s="5">
        <v>-72.5</v>
      </c>
      <c r="J6127" s="5">
        <v>-81321.760000000082</v>
      </c>
      <c r="K6127" s="5" t="str" cm="1">
        <f t="array" ref="K6127">_xlfn.LET(_xlpm.d,UPPER(TRIM(CLEAN(SUBSTITUTE(F6127,CHAR(160),"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28" spans="2:11" x14ac:dyDescent="0.25">
      <c r="B6128" s="21">
        <v>45916</v>
      </c>
      <c r="C6128" s="2" t="s">
        <v>1</v>
      </c>
      <c r="D6128" s="2" t="s">
        <v>245</v>
      </c>
      <c r="E6128" s="2" t="s">
        <v>159</v>
      </c>
      <c r="F6128" s="2" t="s">
        <v>2944</v>
      </c>
      <c r="G6128" s="5">
        <v>-2</v>
      </c>
      <c r="H6128" s="5">
        <v>72.5</v>
      </c>
      <c r="I6128" s="5">
        <v>-145</v>
      </c>
      <c r="J6128" s="5">
        <v>-81466.760000000082</v>
      </c>
      <c r="K6128" s="5" t="str" cm="1">
        <f t="array" ref="K6128">_xlfn.LET(_xlpm.d,UPPER(TRIM(CLEAN(SUBSTITUTE(F6128,CHAR(160),"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29" spans="2:11" x14ac:dyDescent="0.25">
      <c r="B6129" s="21">
        <v>45917</v>
      </c>
      <c r="C6129" s="2" t="s">
        <v>1</v>
      </c>
      <c r="D6129" s="2" t="s">
        <v>246</v>
      </c>
      <c r="E6129" s="2" t="s">
        <v>89</v>
      </c>
      <c r="F6129" s="2" t="s">
        <v>2944</v>
      </c>
      <c r="G6129" s="5">
        <v>-4</v>
      </c>
      <c r="H6129" s="5">
        <v>72.5</v>
      </c>
      <c r="I6129" s="5">
        <v>-290</v>
      </c>
      <c r="J6129" s="5">
        <v>-81756.760000000082</v>
      </c>
      <c r="K6129" s="5" t="str" cm="1">
        <f t="array" ref="K6129">_xlfn.LET(_xlpm.d,UPPER(TRIM(CLEAN(SUBSTITUTE(F6129,CHAR(160),"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30" spans="2:11" x14ac:dyDescent="0.25">
      <c r="B6130" s="21">
        <v>45917</v>
      </c>
      <c r="C6130" s="2" t="s">
        <v>1</v>
      </c>
      <c r="D6130" s="2" t="s">
        <v>1102</v>
      </c>
      <c r="E6130" s="2" t="s">
        <v>40</v>
      </c>
      <c r="F6130" s="2" t="s">
        <v>2944</v>
      </c>
      <c r="G6130" s="5">
        <v>-5</v>
      </c>
      <c r="H6130" s="5">
        <v>72.5</v>
      </c>
      <c r="I6130" s="5">
        <v>-362.5</v>
      </c>
      <c r="J6130" s="5">
        <v>-82119.260000000082</v>
      </c>
      <c r="K6130" s="5" t="str" cm="1">
        <f t="array" ref="K6130">_xlfn.LET(_xlpm.d,UPPER(TRIM(CLEAN(SUBSTITUTE(F6130,CHAR(160),"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31" spans="2:11" x14ac:dyDescent="0.25">
      <c r="B6131" s="21">
        <v>45917</v>
      </c>
      <c r="C6131" s="2" t="s">
        <v>1</v>
      </c>
      <c r="D6131" s="2" t="s">
        <v>538</v>
      </c>
      <c r="E6131" s="2" t="s">
        <v>92</v>
      </c>
      <c r="F6131" s="2" t="s">
        <v>2944</v>
      </c>
      <c r="G6131" s="5">
        <v>-1</v>
      </c>
      <c r="H6131" s="5">
        <v>72.5</v>
      </c>
      <c r="I6131" s="5">
        <v>-72.5</v>
      </c>
      <c r="J6131" s="5">
        <v>-82191.760000000082</v>
      </c>
      <c r="K6131" s="5" t="str" cm="1">
        <f t="array" ref="K6131">_xlfn.LET(_xlpm.d,UPPER(TRIM(CLEAN(SUBSTITUTE(F6131,CHAR(160),"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32" spans="2:11" x14ac:dyDescent="0.25">
      <c r="B6132" s="21">
        <v>45917</v>
      </c>
      <c r="C6132" s="2" t="s">
        <v>1</v>
      </c>
      <c r="D6132" s="2" t="s">
        <v>248</v>
      </c>
      <c r="E6132" s="2" t="s">
        <v>29</v>
      </c>
      <c r="F6132" s="2" t="s">
        <v>2944</v>
      </c>
      <c r="G6132" s="5">
        <v>-2</v>
      </c>
      <c r="H6132" s="5">
        <v>72.5</v>
      </c>
      <c r="I6132" s="5">
        <v>-145</v>
      </c>
      <c r="J6132" s="5">
        <v>-82336.760000000082</v>
      </c>
      <c r="K6132" s="5" t="str" cm="1">
        <f t="array" ref="K6132">_xlfn.LET(_xlpm.d,UPPER(TRIM(CLEAN(SUBSTITUTE(F6132,CHAR(160),"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33" spans="2:11" x14ac:dyDescent="0.25">
      <c r="B6133" s="21">
        <v>45919</v>
      </c>
      <c r="C6133" s="2" t="s">
        <v>1</v>
      </c>
      <c r="D6133" s="2" t="s">
        <v>2401</v>
      </c>
      <c r="E6133" s="2" t="s">
        <v>321</v>
      </c>
      <c r="F6133" s="2" t="s">
        <v>3017</v>
      </c>
      <c r="G6133" s="5">
        <v>-2</v>
      </c>
      <c r="H6133" s="5">
        <v>68.900000000000006</v>
      </c>
      <c r="I6133" s="5">
        <v>-137.80000000000001</v>
      </c>
      <c r="J6133" s="5">
        <v>-82474.560000000085</v>
      </c>
      <c r="K6133" s="5" t="str" cm="1">
        <f t="array" ref="K6133">_xlfn.LET(_xlpm.d,UPPER(TRIM(CLEAN(SUBSTITUTE(F6133,CHAR(160),"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6134" spans="2:11" x14ac:dyDescent="0.25">
      <c r="B6134" s="21">
        <v>45919</v>
      </c>
      <c r="C6134" s="2" t="s">
        <v>1</v>
      </c>
      <c r="D6134" s="2" t="s">
        <v>1905</v>
      </c>
      <c r="E6134" s="2" t="s">
        <v>202</v>
      </c>
      <c r="F6134" s="2" t="s">
        <v>2944</v>
      </c>
      <c r="G6134" s="5">
        <v>-1</v>
      </c>
      <c r="H6134" s="5">
        <v>72.5</v>
      </c>
      <c r="I6134" s="5">
        <v>-72.5</v>
      </c>
      <c r="J6134" s="5">
        <v>-82547.060000000085</v>
      </c>
      <c r="K6134" s="5" t="str" cm="1">
        <f t="array" ref="K6134">_xlfn.LET(_xlpm.d,UPPER(TRIM(CLEAN(SUBSTITUTE(F6134,CHAR(160),"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35" spans="2:11" x14ac:dyDescent="0.25">
      <c r="B6135" s="21">
        <v>45919</v>
      </c>
      <c r="C6135" s="2" t="s">
        <v>1</v>
      </c>
      <c r="D6135" s="2" t="s">
        <v>1105</v>
      </c>
      <c r="E6135" s="2" t="s">
        <v>807</v>
      </c>
      <c r="F6135" s="2" t="s">
        <v>2940</v>
      </c>
      <c r="G6135" s="5">
        <v>-2</v>
      </c>
      <c r="H6135" s="5">
        <v>68.989999999999995</v>
      </c>
      <c r="I6135" s="5">
        <v>-137.97999999999999</v>
      </c>
      <c r="J6135" s="5">
        <v>-82685.040000000081</v>
      </c>
      <c r="K6135" s="5" t="str" cm="1">
        <f t="array" ref="K6135">_xlfn.LET(_xlpm.d,UPPER(TRIM(CLEAN(SUBSTITUTE(F6135,CHAR(160),"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36" spans="2:11" x14ac:dyDescent="0.25">
      <c r="B6136" s="21">
        <v>45919</v>
      </c>
      <c r="C6136" s="2" t="s">
        <v>1</v>
      </c>
      <c r="D6136" s="2" t="s">
        <v>1907</v>
      </c>
      <c r="E6136" s="2" t="s">
        <v>163</v>
      </c>
      <c r="F6136" s="2" t="s">
        <v>2944</v>
      </c>
      <c r="G6136" s="5">
        <v>-6</v>
      </c>
      <c r="H6136" s="5">
        <v>72.489999999999995</v>
      </c>
      <c r="I6136" s="5">
        <v>-434.94</v>
      </c>
      <c r="J6136" s="5">
        <v>-83119.980000000083</v>
      </c>
      <c r="K6136" s="5" t="str" cm="1">
        <f t="array" ref="K6136">_xlfn.LET(_xlpm.d,UPPER(TRIM(CLEAN(SUBSTITUTE(F6136,CHAR(160),"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37" spans="2:11" x14ac:dyDescent="0.25">
      <c r="B6137" s="21">
        <v>45923</v>
      </c>
      <c r="C6137" s="2" t="s">
        <v>1</v>
      </c>
      <c r="D6137" s="2" t="s">
        <v>459</v>
      </c>
      <c r="E6137" s="2" t="s">
        <v>446</v>
      </c>
      <c r="F6137" s="2" t="s">
        <v>2944</v>
      </c>
      <c r="G6137" s="5">
        <v>-2</v>
      </c>
      <c r="H6137" s="5">
        <v>72.5</v>
      </c>
      <c r="I6137" s="5">
        <v>-145</v>
      </c>
      <c r="J6137" s="5">
        <v>-83264.980000000083</v>
      </c>
      <c r="K6137" s="5" t="str" cm="1">
        <f t="array" ref="K6137">_xlfn.LET(_xlpm.d,UPPER(TRIM(CLEAN(SUBSTITUTE(F6137,CHAR(160),"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38" spans="2:11" x14ac:dyDescent="0.25">
      <c r="B6138" s="21">
        <v>45925</v>
      </c>
      <c r="C6138" s="2" t="s">
        <v>1</v>
      </c>
      <c r="D6138" s="2" t="s">
        <v>1109</v>
      </c>
      <c r="E6138" s="2" t="s">
        <v>433</v>
      </c>
      <c r="F6138" s="2" t="s">
        <v>2944</v>
      </c>
      <c r="G6138" s="5">
        <v>-1</v>
      </c>
      <c r="H6138" s="5">
        <v>72.5</v>
      </c>
      <c r="I6138" s="5">
        <v>-72.5</v>
      </c>
      <c r="J6138" s="5">
        <v>-83337.480000000083</v>
      </c>
      <c r="K6138" s="5" t="str" cm="1">
        <f t="array" ref="K6138">_xlfn.LET(_xlpm.d,UPPER(TRIM(CLEAN(SUBSTITUTE(F6138,CHAR(160),"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39" spans="2:11" x14ac:dyDescent="0.25">
      <c r="B6139" s="21">
        <v>45925</v>
      </c>
      <c r="C6139" s="2" t="s">
        <v>1</v>
      </c>
      <c r="D6139" s="2" t="s">
        <v>3021</v>
      </c>
      <c r="E6139" s="2" t="s">
        <v>238</v>
      </c>
      <c r="F6139" s="2" t="s">
        <v>2940</v>
      </c>
      <c r="G6139" s="5">
        <v>-14</v>
      </c>
      <c r="H6139" s="5">
        <v>68.989999999999995</v>
      </c>
      <c r="I6139" s="5">
        <v>-965.86</v>
      </c>
      <c r="J6139" s="5">
        <v>-84303.340000000084</v>
      </c>
      <c r="K6139" s="5" t="str" cm="1">
        <f t="array" ref="K6139">_xlfn.LET(_xlpm.d,UPPER(TRIM(CLEAN(SUBSTITUTE(F6139,CHAR(160),"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40" spans="2:11" x14ac:dyDescent="0.25">
      <c r="B6140" s="21">
        <v>45925</v>
      </c>
      <c r="C6140" s="2" t="s">
        <v>1</v>
      </c>
      <c r="D6140" s="2" t="s">
        <v>1912</v>
      </c>
      <c r="E6140" s="2" t="s">
        <v>926</v>
      </c>
      <c r="F6140" s="2" t="s">
        <v>2940</v>
      </c>
      <c r="G6140" s="5">
        <v>-11</v>
      </c>
      <c r="H6140" s="5">
        <v>68.989999999999995</v>
      </c>
      <c r="I6140" s="5">
        <v>-758.89</v>
      </c>
      <c r="J6140" s="5">
        <v>-85062.230000000083</v>
      </c>
      <c r="K6140" s="5" t="str" cm="1">
        <f t="array" ref="K6140">_xlfn.LET(_xlpm.d,UPPER(TRIM(CLEAN(SUBSTITUTE(F6140,CHAR(160),"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41" spans="2:11" x14ac:dyDescent="0.25">
      <c r="B6141" s="21">
        <v>45925</v>
      </c>
      <c r="C6141" s="2" t="s">
        <v>1</v>
      </c>
      <c r="D6141" s="2" t="s">
        <v>1913</v>
      </c>
      <c r="E6141" s="2" t="s">
        <v>999</v>
      </c>
      <c r="F6141" s="2" t="s">
        <v>2944</v>
      </c>
      <c r="G6141" s="5">
        <v>-2</v>
      </c>
      <c r="H6141" s="5">
        <v>72.5</v>
      </c>
      <c r="I6141" s="5">
        <v>-145</v>
      </c>
      <c r="J6141" s="5">
        <v>-85207.230000000083</v>
      </c>
      <c r="K6141" s="5" t="str" cm="1">
        <f t="array" ref="K6141">_xlfn.LET(_xlpm.d,UPPER(TRIM(CLEAN(SUBSTITUTE(F6141,CHAR(160),"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42" spans="2:11" x14ac:dyDescent="0.25">
      <c r="B6142" s="21">
        <v>45926</v>
      </c>
      <c r="C6142" s="2" t="s">
        <v>1</v>
      </c>
      <c r="D6142" s="2" t="s">
        <v>1917</v>
      </c>
      <c r="E6142" s="2" t="s">
        <v>86</v>
      </c>
      <c r="F6142" s="2" t="s">
        <v>2944</v>
      </c>
      <c r="G6142" s="5">
        <v>-2</v>
      </c>
      <c r="H6142" s="5">
        <v>72.5</v>
      </c>
      <c r="I6142" s="5">
        <v>-145</v>
      </c>
      <c r="J6142" s="5">
        <v>-85352.230000000083</v>
      </c>
      <c r="K6142" s="5" t="str" cm="1">
        <f t="array" ref="K6142">_xlfn.LET(_xlpm.d,UPPER(TRIM(CLEAN(SUBSTITUTE(F6142,CHAR(160),"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43" spans="2:11" x14ac:dyDescent="0.25">
      <c r="B6143" s="21">
        <v>45926</v>
      </c>
      <c r="C6143" s="2" t="s">
        <v>1</v>
      </c>
      <c r="D6143" s="2" t="s">
        <v>721</v>
      </c>
      <c r="E6143" s="2" t="s">
        <v>110</v>
      </c>
      <c r="F6143" s="2" t="s">
        <v>2944</v>
      </c>
      <c r="G6143" s="5">
        <v>-1</v>
      </c>
      <c r="H6143" s="5">
        <v>72.5</v>
      </c>
      <c r="I6143" s="5">
        <v>-72.5</v>
      </c>
      <c r="J6143" s="5">
        <v>-85424.730000000083</v>
      </c>
      <c r="K6143" s="5" t="str" cm="1">
        <f t="array" ref="K6143">_xlfn.LET(_xlpm.d,UPPER(TRIM(CLEAN(SUBSTITUTE(F6143,CHAR(160),"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44" spans="2:11" x14ac:dyDescent="0.25">
      <c r="B6144" s="21">
        <v>45926</v>
      </c>
      <c r="C6144" s="2" t="s">
        <v>1</v>
      </c>
      <c r="D6144" s="2" t="s">
        <v>3022</v>
      </c>
      <c r="E6144" s="2" t="s">
        <v>38</v>
      </c>
      <c r="F6144" s="2" t="s">
        <v>2944</v>
      </c>
      <c r="G6144" s="5">
        <v>-2</v>
      </c>
      <c r="H6144" s="5">
        <v>72.5</v>
      </c>
      <c r="I6144" s="5">
        <v>-145</v>
      </c>
      <c r="J6144" s="5">
        <v>-85569.730000000083</v>
      </c>
      <c r="K6144" s="5" t="str" cm="1">
        <f t="array" ref="K6144">_xlfn.LET(_xlpm.d,UPPER(TRIM(CLEAN(SUBSTITUTE(F6144,CHAR(160),"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45" spans="2:11" x14ac:dyDescent="0.25">
      <c r="B6145" s="21">
        <v>45926</v>
      </c>
      <c r="C6145" s="2" t="s">
        <v>1</v>
      </c>
      <c r="D6145" s="2" t="s">
        <v>1113</v>
      </c>
      <c r="E6145" s="2" t="s">
        <v>143</v>
      </c>
      <c r="F6145" s="2" t="s">
        <v>2944</v>
      </c>
      <c r="G6145" s="5">
        <v>-2</v>
      </c>
      <c r="H6145" s="5">
        <v>68.8</v>
      </c>
      <c r="I6145" s="5">
        <v>-137.6</v>
      </c>
      <c r="J6145" s="5">
        <v>-85707.330000000089</v>
      </c>
      <c r="K6145" s="5" t="str" cm="1">
        <f t="array" ref="K6145">_xlfn.LET(_xlpm.d,UPPER(TRIM(CLEAN(SUBSTITUTE(F6145,CHAR(160),"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46" spans="2:11" x14ac:dyDescent="0.25">
      <c r="B6146" s="21">
        <v>45929</v>
      </c>
      <c r="C6146" s="2" t="s">
        <v>1</v>
      </c>
      <c r="D6146" s="2" t="s">
        <v>1926</v>
      </c>
      <c r="E6146" s="2" t="s">
        <v>68</v>
      </c>
      <c r="F6146" s="2" t="s">
        <v>2944</v>
      </c>
      <c r="G6146" s="5">
        <v>-4</v>
      </c>
      <c r="H6146" s="5">
        <v>72.5</v>
      </c>
      <c r="I6146" s="5">
        <v>-290</v>
      </c>
      <c r="J6146" s="5">
        <v>-85997.330000000089</v>
      </c>
      <c r="K6146" s="5" t="str" cm="1">
        <f t="array" ref="K6146">_xlfn.LET(_xlpm.d,UPPER(TRIM(CLEAN(SUBSTITUTE(F6146,CHAR(160),"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47" spans="2:11" x14ac:dyDescent="0.25">
      <c r="B6147" s="21">
        <v>45930</v>
      </c>
      <c r="C6147" s="2" t="s">
        <v>1</v>
      </c>
      <c r="D6147" s="2" t="s">
        <v>1114</v>
      </c>
      <c r="E6147" s="2" t="s">
        <v>829</v>
      </c>
      <c r="F6147" s="2" t="s">
        <v>2944</v>
      </c>
      <c r="G6147" s="5">
        <v>-10</v>
      </c>
      <c r="H6147" s="5">
        <v>72.5</v>
      </c>
      <c r="I6147" s="5">
        <v>-725</v>
      </c>
      <c r="J6147" s="5">
        <v>-86722.330000000089</v>
      </c>
      <c r="K6147" s="5" t="str" cm="1">
        <f t="array" ref="K6147">_xlfn.LET(_xlpm.d,UPPER(TRIM(CLEAN(SUBSTITUTE(F6147,CHAR(160),"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48" spans="2:11" x14ac:dyDescent="0.25">
      <c r="B6148" s="21">
        <v>45930</v>
      </c>
      <c r="C6148" s="2" t="s">
        <v>1</v>
      </c>
      <c r="D6148" s="2" t="s">
        <v>1116</v>
      </c>
      <c r="E6148" s="2" t="s">
        <v>29</v>
      </c>
      <c r="F6148" s="2" t="s">
        <v>2944</v>
      </c>
      <c r="G6148" s="5">
        <v>-2</v>
      </c>
      <c r="H6148" s="5">
        <v>72.5</v>
      </c>
      <c r="I6148" s="5">
        <v>-145</v>
      </c>
      <c r="J6148" s="5">
        <v>-86867.330000000089</v>
      </c>
      <c r="K6148" s="5" t="str" cm="1">
        <f t="array" ref="K6148">_xlfn.LET(_xlpm.d,UPPER(TRIM(CLEAN(SUBSTITUTE(F6148,CHAR(160),"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49" spans="2:11" x14ac:dyDescent="0.25">
      <c r="B6149" s="21">
        <v>45930</v>
      </c>
      <c r="C6149" s="2" t="s">
        <v>1</v>
      </c>
      <c r="D6149" s="2" t="s">
        <v>258</v>
      </c>
      <c r="E6149" s="2" t="s">
        <v>32</v>
      </c>
      <c r="F6149" s="2" t="s">
        <v>2954</v>
      </c>
      <c r="G6149" s="5">
        <v>-1</v>
      </c>
      <c r="H6149" s="5">
        <v>72.5</v>
      </c>
      <c r="I6149" s="5">
        <v>-72.5</v>
      </c>
      <c r="J6149" s="5">
        <v>-86939.830000000089</v>
      </c>
      <c r="K6149" s="5" t="str" cm="1">
        <f t="array" ref="K6149">_xlfn.LET(_xlpm.d,UPPER(TRIM(CLEAN(SUBSTITUTE(F6149,CHAR(160),"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50" spans="2:11" x14ac:dyDescent="0.25">
      <c r="B6150" s="21">
        <v>45930</v>
      </c>
      <c r="C6150" s="2" t="s">
        <v>1</v>
      </c>
      <c r="D6150" s="2" t="s">
        <v>3023</v>
      </c>
      <c r="E6150" s="2" t="s">
        <v>844</v>
      </c>
      <c r="F6150" s="2" t="s">
        <v>2944</v>
      </c>
      <c r="G6150" s="5">
        <v>-3</v>
      </c>
      <c r="H6150" s="5">
        <v>68.989999999999995</v>
      </c>
      <c r="I6150" s="5">
        <v>-206.97</v>
      </c>
      <c r="J6150" s="5">
        <v>-87146.80000000009</v>
      </c>
      <c r="K6150" s="5" t="str" cm="1">
        <f t="array" ref="K6150">_xlfn.LET(_xlpm.d,UPPER(TRIM(CLEAN(SUBSTITUTE(F6150,CHAR(160),"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51" spans="2:11" x14ac:dyDescent="0.25">
      <c r="B6151" s="21">
        <v>45930</v>
      </c>
      <c r="C6151" s="2" t="s">
        <v>1</v>
      </c>
      <c r="D6151" s="2" t="s">
        <v>1932</v>
      </c>
      <c r="E6151" s="2" t="s">
        <v>321</v>
      </c>
      <c r="F6151" s="2" t="s">
        <v>3024</v>
      </c>
      <c r="G6151" s="5">
        <v>-1</v>
      </c>
      <c r="H6151" s="5">
        <v>68.900000000000006</v>
      </c>
      <c r="I6151" s="5">
        <v>-68.900000000000006</v>
      </c>
      <c r="J6151" s="5">
        <v>-87215.700000000084</v>
      </c>
      <c r="K6151" s="5" t="str" cm="1">
        <f t="array" ref="K6151">_xlfn.LET(_xlpm.d,UPPER(TRIM(CLEAN(SUBSTITUTE(F6151,CHAR(160),"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52" spans="2:11" x14ac:dyDescent="0.25">
      <c r="B6152" s="21">
        <v>45933</v>
      </c>
      <c r="C6152" s="2" t="s">
        <v>1</v>
      </c>
      <c r="D6152" s="2" t="s">
        <v>318</v>
      </c>
      <c r="E6152" s="2" t="s">
        <v>143</v>
      </c>
      <c r="F6152" s="2" t="s">
        <v>2940</v>
      </c>
      <c r="G6152" s="5">
        <v>-1</v>
      </c>
      <c r="H6152" s="5">
        <v>68.8</v>
      </c>
      <c r="I6152" s="5">
        <v>-68.8</v>
      </c>
      <c r="J6152" s="5">
        <v>-87284.500000000087</v>
      </c>
      <c r="K6152" s="5" t="str" cm="1">
        <f t="array" ref="K6152">_xlfn.LET(_xlpm.d,UPPER(TRIM(CLEAN(SUBSTITUTE(F6152,CHAR(160),"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53" spans="2:11" x14ac:dyDescent="0.25">
      <c r="B6153" s="21">
        <v>45933</v>
      </c>
      <c r="C6153" s="2" t="s">
        <v>1</v>
      </c>
      <c r="D6153" s="2" t="s">
        <v>1934</v>
      </c>
      <c r="E6153" s="2" t="s">
        <v>82</v>
      </c>
      <c r="F6153" s="2" t="s">
        <v>2944</v>
      </c>
      <c r="G6153" s="5">
        <v>-2</v>
      </c>
      <c r="H6153" s="5">
        <v>72.5</v>
      </c>
      <c r="I6153" s="5">
        <v>-145</v>
      </c>
      <c r="J6153" s="5">
        <v>-87429.500000000087</v>
      </c>
      <c r="K6153" s="5" t="str" cm="1">
        <f t="array" ref="K6153">_xlfn.LET(_xlpm.d,UPPER(TRIM(CLEAN(SUBSTITUTE(F6153,CHAR(160),"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54" spans="2:11" x14ac:dyDescent="0.25">
      <c r="B6154" s="21">
        <v>45937</v>
      </c>
      <c r="C6154" s="2" t="s">
        <v>1</v>
      </c>
      <c r="D6154" s="2" t="s">
        <v>2618</v>
      </c>
      <c r="E6154" s="2" t="s">
        <v>999</v>
      </c>
      <c r="F6154" s="2" t="s">
        <v>2944</v>
      </c>
      <c r="G6154" s="5">
        <v>-2</v>
      </c>
      <c r="H6154" s="5">
        <v>72.5</v>
      </c>
      <c r="I6154" s="5">
        <v>-145</v>
      </c>
      <c r="J6154" s="5">
        <v>-87574.500000000087</v>
      </c>
      <c r="K6154" s="5" t="str" cm="1">
        <f t="array" ref="K6154">_xlfn.LET(_xlpm.d,UPPER(TRIM(CLEAN(SUBSTITUTE(F6154,CHAR(160),"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55" spans="2:11" x14ac:dyDescent="0.25">
      <c r="B6155" s="21">
        <v>45937</v>
      </c>
      <c r="C6155" s="2" t="s">
        <v>1</v>
      </c>
      <c r="D6155" s="2" t="s">
        <v>1941</v>
      </c>
      <c r="E6155" s="2" t="s">
        <v>29</v>
      </c>
      <c r="F6155" s="2" t="s">
        <v>2944</v>
      </c>
      <c r="G6155" s="5">
        <v>-2</v>
      </c>
      <c r="H6155" s="5">
        <v>72.5</v>
      </c>
      <c r="I6155" s="5">
        <v>-145</v>
      </c>
      <c r="J6155" s="5">
        <v>-87719.500000000087</v>
      </c>
      <c r="K6155" s="5" t="str" cm="1">
        <f t="array" ref="K6155">_xlfn.LET(_xlpm.d,UPPER(TRIM(CLEAN(SUBSTITUTE(F6155,CHAR(160),"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56" spans="2:11" x14ac:dyDescent="0.25">
      <c r="B6156" s="21">
        <v>45938</v>
      </c>
      <c r="C6156" s="2" t="s">
        <v>1</v>
      </c>
      <c r="D6156" s="2" t="s">
        <v>472</v>
      </c>
      <c r="E6156" s="2" t="s">
        <v>32</v>
      </c>
      <c r="F6156" s="2" t="s">
        <v>2944</v>
      </c>
      <c r="G6156" s="5">
        <v>-2</v>
      </c>
      <c r="H6156" s="5">
        <v>72.5</v>
      </c>
      <c r="I6156" s="5">
        <v>-145</v>
      </c>
      <c r="J6156" s="5">
        <v>-87864.500000000087</v>
      </c>
      <c r="K6156" s="5" t="str" cm="1">
        <f t="array" ref="K6156">_xlfn.LET(_xlpm.d,UPPER(TRIM(CLEAN(SUBSTITUTE(F6156,CHAR(160),"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57" spans="2:11" x14ac:dyDescent="0.25">
      <c r="B6157" s="21">
        <v>45938</v>
      </c>
      <c r="C6157" s="2" t="s">
        <v>1</v>
      </c>
      <c r="D6157" s="2" t="s">
        <v>3025</v>
      </c>
      <c r="E6157" s="2" t="s">
        <v>238</v>
      </c>
      <c r="F6157" s="2" t="s">
        <v>2944</v>
      </c>
      <c r="G6157" s="5">
        <v>-2</v>
      </c>
      <c r="H6157" s="5">
        <v>68.989999999999995</v>
      </c>
      <c r="I6157" s="5">
        <v>-137.97999999999999</v>
      </c>
      <c r="J6157" s="5">
        <v>-88002.480000000083</v>
      </c>
      <c r="K6157" s="5" t="str" cm="1">
        <f t="array" ref="K6157">_xlfn.LET(_xlpm.d,UPPER(TRIM(CLEAN(SUBSTITUTE(F6157,CHAR(160),"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58" spans="2:11" x14ac:dyDescent="0.25">
      <c r="B6158" s="21">
        <v>45939</v>
      </c>
      <c r="C6158" s="2" t="s">
        <v>1</v>
      </c>
      <c r="D6158" s="2" t="s">
        <v>2619</v>
      </c>
      <c r="E6158" s="2" t="s">
        <v>68</v>
      </c>
      <c r="F6158" s="2" t="s">
        <v>2944</v>
      </c>
      <c r="G6158" s="5">
        <v>-1</v>
      </c>
      <c r="H6158" s="5">
        <v>72.5</v>
      </c>
      <c r="I6158" s="5">
        <v>-72.5</v>
      </c>
      <c r="J6158" s="5">
        <v>-88074.980000000083</v>
      </c>
      <c r="K6158" s="5" t="str" cm="1">
        <f t="array" ref="K6158">_xlfn.LET(_xlpm.d,UPPER(TRIM(CLEAN(SUBSTITUTE(F6158,CHAR(160),"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59" spans="2:11" x14ac:dyDescent="0.25">
      <c r="B6159" s="21">
        <v>45940</v>
      </c>
      <c r="C6159" s="2" t="s">
        <v>1</v>
      </c>
      <c r="D6159" s="2" t="s">
        <v>1948</v>
      </c>
      <c r="E6159" s="2" t="s">
        <v>76</v>
      </c>
      <c r="F6159" s="2" t="s">
        <v>2944</v>
      </c>
      <c r="G6159" s="5">
        <v>-2</v>
      </c>
      <c r="H6159" s="5">
        <v>72.5</v>
      </c>
      <c r="I6159" s="5">
        <v>-145</v>
      </c>
      <c r="J6159" s="5">
        <v>-88219.980000000083</v>
      </c>
      <c r="K6159" s="5" t="str" cm="1">
        <f t="array" ref="K6159">_xlfn.LET(_xlpm.d,UPPER(TRIM(CLEAN(SUBSTITUTE(F6159,CHAR(160),"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60" spans="2:11" x14ac:dyDescent="0.25">
      <c r="B6160" s="21">
        <v>45940</v>
      </c>
      <c r="C6160" s="2" t="s">
        <v>1</v>
      </c>
      <c r="D6160" s="2" t="s">
        <v>1949</v>
      </c>
      <c r="E6160" s="2" t="s">
        <v>202</v>
      </c>
      <c r="F6160" s="2" t="s">
        <v>2944</v>
      </c>
      <c r="G6160" s="5">
        <v>-3</v>
      </c>
      <c r="H6160" s="5">
        <v>72.5</v>
      </c>
      <c r="I6160" s="5">
        <v>-217.5</v>
      </c>
      <c r="J6160" s="5">
        <v>-88437.480000000083</v>
      </c>
      <c r="K6160" s="5" t="str" cm="1">
        <f t="array" ref="K6160">_xlfn.LET(_xlpm.d,UPPER(TRIM(CLEAN(SUBSTITUTE(F6160,CHAR(160),"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61" spans="2:11" x14ac:dyDescent="0.25">
      <c r="B6161" s="21">
        <v>45944</v>
      </c>
      <c r="C6161" s="2" t="s">
        <v>1</v>
      </c>
      <c r="D6161" s="2" t="s">
        <v>477</v>
      </c>
      <c r="E6161" s="2" t="s">
        <v>49</v>
      </c>
      <c r="F6161" s="2" t="s">
        <v>2944</v>
      </c>
      <c r="G6161" s="5">
        <v>-2</v>
      </c>
      <c r="H6161" s="5">
        <v>72.5</v>
      </c>
      <c r="I6161" s="5">
        <v>-145</v>
      </c>
      <c r="J6161" s="5">
        <v>-88582.480000000083</v>
      </c>
      <c r="K6161" s="5" t="str" cm="1">
        <f t="array" ref="K6161">_xlfn.LET(_xlpm.d,UPPER(TRIM(CLEAN(SUBSTITUTE(F6161,CHAR(160),"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62" spans="2:11" x14ac:dyDescent="0.25">
      <c r="B6162" s="21">
        <v>45944</v>
      </c>
      <c r="C6162" s="2" t="s">
        <v>1</v>
      </c>
      <c r="D6162" s="2" t="s">
        <v>3026</v>
      </c>
      <c r="E6162" s="2" t="s">
        <v>857</v>
      </c>
      <c r="F6162" s="2" t="s">
        <v>2940</v>
      </c>
      <c r="G6162" s="5">
        <v>-1</v>
      </c>
      <c r="H6162" s="5">
        <v>68.900000000000006</v>
      </c>
      <c r="I6162" s="5">
        <v>-68.900000000000006</v>
      </c>
      <c r="J6162" s="5">
        <v>-88651.380000000077</v>
      </c>
      <c r="K6162" s="5" t="str" cm="1">
        <f t="array" ref="K6162">_xlfn.LET(_xlpm.d,UPPER(TRIM(CLEAN(SUBSTITUTE(F6162,CHAR(160),"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63" spans="2:11" x14ac:dyDescent="0.25">
      <c r="B6163" s="21">
        <v>45944</v>
      </c>
      <c r="C6163" s="2" t="s">
        <v>1</v>
      </c>
      <c r="D6163" s="2" t="s">
        <v>3027</v>
      </c>
      <c r="E6163" s="2" t="s">
        <v>89</v>
      </c>
      <c r="F6163" s="2" t="s">
        <v>2944</v>
      </c>
      <c r="G6163" s="5">
        <v>-1</v>
      </c>
      <c r="H6163" s="5">
        <v>72.5</v>
      </c>
      <c r="I6163" s="5">
        <v>-72.5</v>
      </c>
      <c r="J6163" s="5">
        <v>-88723.880000000077</v>
      </c>
      <c r="K6163" s="5" t="str" cm="1">
        <f t="array" ref="K6163">_xlfn.LET(_xlpm.d,UPPER(TRIM(CLEAN(SUBSTITUTE(F6163,CHAR(160),"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64" spans="2:11" x14ac:dyDescent="0.25">
      <c r="B6164" s="21">
        <v>45944</v>
      </c>
      <c r="C6164" s="2" t="s">
        <v>1</v>
      </c>
      <c r="D6164" s="2" t="s">
        <v>264</v>
      </c>
      <c r="E6164" s="2" t="s">
        <v>148</v>
      </c>
      <c r="F6164" s="2" t="s">
        <v>2944</v>
      </c>
      <c r="G6164" s="5">
        <v>-1</v>
      </c>
      <c r="H6164" s="5">
        <v>72.5</v>
      </c>
      <c r="I6164" s="5">
        <v>-72.5</v>
      </c>
      <c r="J6164" s="5">
        <v>-88796.380000000077</v>
      </c>
      <c r="K6164" s="5" t="str" cm="1">
        <f t="array" ref="K6164">_xlfn.LET(_xlpm.d,UPPER(TRIM(CLEAN(SUBSTITUTE(F6164,CHAR(160),"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65" spans="2:11" x14ac:dyDescent="0.25">
      <c r="B6165" s="21">
        <v>45945</v>
      </c>
      <c r="C6165" s="2" t="s">
        <v>1</v>
      </c>
      <c r="D6165" s="2" t="s">
        <v>3028</v>
      </c>
      <c r="E6165" s="2" t="s">
        <v>40</v>
      </c>
      <c r="F6165" s="2" t="s">
        <v>2944</v>
      </c>
      <c r="G6165" s="5">
        <v>-4</v>
      </c>
      <c r="H6165" s="5">
        <v>72.5</v>
      </c>
      <c r="I6165" s="5">
        <v>-290</v>
      </c>
      <c r="J6165" s="5">
        <v>-89086.380000000077</v>
      </c>
      <c r="K6165" s="5" t="str" cm="1">
        <f t="array" ref="K6165">_xlfn.LET(_xlpm.d,UPPER(TRIM(CLEAN(SUBSTITUTE(F6165,CHAR(160),"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66" spans="2:11" x14ac:dyDescent="0.25">
      <c r="B6166" s="21">
        <v>45946</v>
      </c>
      <c r="C6166" s="2" t="s">
        <v>1</v>
      </c>
      <c r="D6166" s="2" t="s">
        <v>479</v>
      </c>
      <c r="E6166" s="2" t="s">
        <v>38</v>
      </c>
      <c r="F6166" s="2" t="s">
        <v>2944</v>
      </c>
      <c r="G6166" s="5">
        <v>-1</v>
      </c>
      <c r="H6166" s="5">
        <v>72.5</v>
      </c>
      <c r="I6166" s="5">
        <v>-72.5</v>
      </c>
      <c r="J6166" s="5">
        <v>-89158.880000000077</v>
      </c>
      <c r="K6166" s="5" t="str" cm="1">
        <f t="array" ref="K6166">_xlfn.LET(_xlpm.d,UPPER(TRIM(CLEAN(SUBSTITUTE(F6166,CHAR(160),"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67" spans="2:11" x14ac:dyDescent="0.25">
      <c r="B6167" s="21">
        <v>45947</v>
      </c>
      <c r="C6167" s="2" t="s">
        <v>1</v>
      </c>
      <c r="D6167" s="2" t="s">
        <v>1968</v>
      </c>
      <c r="E6167" s="2" t="s">
        <v>143</v>
      </c>
      <c r="F6167" s="2" t="s">
        <v>2940</v>
      </c>
      <c r="G6167" s="5">
        <v>-2</v>
      </c>
      <c r="H6167" s="5">
        <v>68.8</v>
      </c>
      <c r="I6167" s="5">
        <v>-137.6</v>
      </c>
      <c r="J6167" s="5">
        <v>-89296.480000000083</v>
      </c>
      <c r="K6167" s="5" t="str" cm="1">
        <f t="array" ref="K6167">_xlfn.LET(_xlpm.d,UPPER(TRIM(CLEAN(SUBSTITUTE(F6167,CHAR(160),"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68" spans="2:11" x14ac:dyDescent="0.25">
      <c r="B6168" s="21">
        <v>45947</v>
      </c>
      <c r="C6168" s="2" t="s">
        <v>1</v>
      </c>
      <c r="D6168" s="2" t="s">
        <v>1134</v>
      </c>
      <c r="E6168" s="2" t="s">
        <v>110</v>
      </c>
      <c r="F6168" s="2" t="s">
        <v>2944</v>
      </c>
      <c r="G6168" s="5">
        <v>-1</v>
      </c>
      <c r="H6168" s="5">
        <v>61.5</v>
      </c>
      <c r="I6168" s="5">
        <v>-61.5</v>
      </c>
      <c r="J6168" s="5">
        <v>-89357.980000000083</v>
      </c>
      <c r="K6168" s="5" t="str" cm="1">
        <f t="array" ref="K6168">_xlfn.LET(_xlpm.d,UPPER(TRIM(CLEAN(SUBSTITUTE(F6168,CHAR(160),"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69" spans="2:11" x14ac:dyDescent="0.25">
      <c r="B6169" s="21">
        <v>45947</v>
      </c>
      <c r="C6169" s="2" t="s">
        <v>1</v>
      </c>
      <c r="D6169" s="2" t="s">
        <v>1136</v>
      </c>
      <c r="E6169" s="2" t="s">
        <v>829</v>
      </c>
      <c r="F6169" s="2" t="s">
        <v>2944</v>
      </c>
      <c r="G6169" s="5">
        <v>-7</v>
      </c>
      <c r="H6169" s="5">
        <v>72.5</v>
      </c>
      <c r="I6169" s="5">
        <v>-507.5</v>
      </c>
      <c r="J6169" s="5">
        <v>-89865.480000000083</v>
      </c>
      <c r="K6169" s="5" t="str" cm="1">
        <f t="array" ref="K6169">_xlfn.LET(_xlpm.d,UPPER(TRIM(CLEAN(SUBSTITUTE(F6169,CHAR(160),"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70" spans="2:11" x14ac:dyDescent="0.25">
      <c r="B6170" s="21">
        <v>45947</v>
      </c>
      <c r="C6170" s="2" t="s">
        <v>1</v>
      </c>
      <c r="D6170" s="2" t="s">
        <v>1378</v>
      </c>
      <c r="E6170" s="2" t="s">
        <v>321</v>
      </c>
      <c r="F6170" s="2" t="s">
        <v>3029</v>
      </c>
      <c r="G6170" s="5">
        <v>-3</v>
      </c>
      <c r="H6170" s="5">
        <v>68.900000000000006</v>
      </c>
      <c r="I6170" s="5">
        <v>-206.7</v>
      </c>
      <c r="J6170" s="5">
        <v>-90072.18000000008</v>
      </c>
      <c r="K6170" s="5" t="str" cm="1">
        <f t="array" ref="K6170">_xlfn.LET(_xlpm.d,UPPER(TRIM(CLEAN(SUBSTITUTE(F6170,CHAR(160),"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6171" spans="2:11" x14ac:dyDescent="0.25">
      <c r="B6171" s="21">
        <v>45947</v>
      </c>
      <c r="C6171" s="2" t="s">
        <v>1</v>
      </c>
      <c r="D6171" s="2" t="s">
        <v>1378</v>
      </c>
      <c r="E6171" s="2" t="s">
        <v>321</v>
      </c>
      <c r="F6171" s="2" t="s">
        <v>3030</v>
      </c>
      <c r="G6171" s="5">
        <v>-2</v>
      </c>
      <c r="H6171" s="5">
        <v>68.900000000000006</v>
      </c>
      <c r="I6171" s="5">
        <v>-137.80000000000001</v>
      </c>
      <c r="J6171" s="5">
        <v>-90209.980000000083</v>
      </c>
      <c r="K6171" s="5" t="str" cm="1">
        <f t="array" ref="K6171">_xlfn.LET(_xlpm.d,UPPER(TRIM(CLEAN(SUBSTITUTE(F6171,CHAR(160),"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72" spans="2:11" x14ac:dyDescent="0.25">
      <c r="B6172" s="21">
        <v>45947</v>
      </c>
      <c r="C6172" s="2" t="s">
        <v>1</v>
      </c>
      <c r="D6172" s="2" t="s">
        <v>1378</v>
      </c>
      <c r="E6172" s="2" t="s">
        <v>321</v>
      </c>
      <c r="F6172" s="2" t="s">
        <v>3031</v>
      </c>
      <c r="G6172" s="5">
        <v>-1</v>
      </c>
      <c r="H6172" s="5">
        <v>68.900000000000006</v>
      </c>
      <c r="I6172" s="5">
        <v>-68.900000000000006</v>
      </c>
      <c r="J6172" s="5">
        <v>-90278.880000000077</v>
      </c>
      <c r="K6172" s="5" t="str" cm="1">
        <f t="array" ref="K6172">_xlfn.LET(_xlpm.d,UPPER(TRIM(CLEAN(SUBSTITUTE(F6172,CHAR(160),"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73" spans="2:11" x14ac:dyDescent="0.25">
      <c r="B6173" s="21">
        <v>45950</v>
      </c>
      <c r="C6173" s="2" t="s">
        <v>1</v>
      </c>
      <c r="D6173" s="2" t="s">
        <v>3032</v>
      </c>
      <c r="E6173" s="2" t="s">
        <v>791</v>
      </c>
      <c r="F6173" s="2" t="s">
        <v>2944</v>
      </c>
      <c r="G6173" s="5">
        <v>-3</v>
      </c>
      <c r="H6173" s="5">
        <v>72.5</v>
      </c>
      <c r="I6173" s="5">
        <v>-217.5</v>
      </c>
      <c r="J6173" s="5">
        <v>-90496.380000000077</v>
      </c>
      <c r="K6173" s="5" t="str" cm="1">
        <f t="array" ref="K6173">_xlfn.LET(_xlpm.d,UPPER(TRIM(CLEAN(SUBSTITUTE(F6173,CHAR(160),"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74" spans="2:11" x14ac:dyDescent="0.25">
      <c r="B6174" s="21">
        <v>45951</v>
      </c>
      <c r="C6174" s="2" t="s">
        <v>1</v>
      </c>
      <c r="D6174" s="2" t="s">
        <v>700</v>
      </c>
      <c r="E6174" s="2" t="s">
        <v>89</v>
      </c>
      <c r="F6174" s="2" t="s">
        <v>2944</v>
      </c>
      <c r="G6174" s="5">
        <v>-7</v>
      </c>
      <c r="H6174" s="5">
        <v>72.5</v>
      </c>
      <c r="I6174" s="5">
        <v>-507.5</v>
      </c>
      <c r="J6174" s="5">
        <v>-91003.880000000077</v>
      </c>
      <c r="K6174" s="5" t="str" cm="1">
        <f t="array" ref="K6174">_xlfn.LET(_xlpm.d,UPPER(TRIM(CLEAN(SUBSTITUTE(F6174,CHAR(160),"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75" spans="2:11" x14ac:dyDescent="0.25">
      <c r="B6175" s="21">
        <v>45952</v>
      </c>
      <c r="C6175" s="2" t="s">
        <v>1</v>
      </c>
      <c r="D6175" s="2" t="s">
        <v>3033</v>
      </c>
      <c r="E6175" s="2" t="s">
        <v>58</v>
      </c>
      <c r="F6175" s="2" t="s">
        <v>2944</v>
      </c>
      <c r="G6175" s="5">
        <v>-1</v>
      </c>
      <c r="H6175" s="5">
        <v>72.5</v>
      </c>
      <c r="I6175" s="5">
        <v>-72.5</v>
      </c>
      <c r="J6175" s="5">
        <v>-91076.380000000077</v>
      </c>
      <c r="K6175" s="5" t="str" cm="1">
        <f t="array" ref="K6175">_xlfn.LET(_xlpm.d,UPPER(TRIM(CLEAN(SUBSTITUTE(F6175,CHAR(160),"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76" spans="2:11" x14ac:dyDescent="0.25">
      <c r="B6176" s="21">
        <v>45954</v>
      </c>
      <c r="C6176" s="2" t="s">
        <v>1</v>
      </c>
      <c r="D6176" s="2" t="s">
        <v>2620</v>
      </c>
      <c r="E6176" s="2" t="s">
        <v>1130</v>
      </c>
      <c r="F6176" s="2" t="s">
        <v>2944</v>
      </c>
      <c r="G6176" s="5">
        <v>-1</v>
      </c>
      <c r="H6176" s="5">
        <v>72.5</v>
      </c>
      <c r="I6176" s="5">
        <v>-72.5</v>
      </c>
      <c r="J6176" s="5">
        <v>-91148.880000000077</v>
      </c>
      <c r="K6176" s="5" t="str" cm="1">
        <f t="array" ref="K6176">_xlfn.LET(_xlpm.d,UPPER(TRIM(CLEAN(SUBSTITUTE(F6176,CHAR(160),"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77" spans="2:11" x14ac:dyDescent="0.25">
      <c r="B6177" s="21">
        <v>45954</v>
      </c>
      <c r="C6177" s="2" t="s">
        <v>1</v>
      </c>
      <c r="D6177" s="2" t="s">
        <v>1984</v>
      </c>
      <c r="E6177" s="2" t="s">
        <v>110</v>
      </c>
      <c r="F6177" s="2" t="s">
        <v>2944</v>
      </c>
      <c r="G6177" s="5">
        <v>-1</v>
      </c>
      <c r="H6177" s="5">
        <v>72.5</v>
      </c>
      <c r="I6177" s="5">
        <v>-72.5</v>
      </c>
      <c r="J6177" s="5">
        <v>-91221.380000000077</v>
      </c>
      <c r="K6177" s="5" t="str" cm="1">
        <f t="array" ref="K6177">_xlfn.LET(_xlpm.d,UPPER(TRIM(CLEAN(SUBSTITUTE(F6177,CHAR(160),"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78" spans="2:11" x14ac:dyDescent="0.25">
      <c r="B6178" s="21">
        <v>45954</v>
      </c>
      <c r="C6178" s="2" t="s">
        <v>1</v>
      </c>
      <c r="D6178" s="2" t="s">
        <v>2365</v>
      </c>
      <c r="E6178" s="2" t="s">
        <v>143</v>
      </c>
      <c r="F6178" s="2" t="s">
        <v>2940</v>
      </c>
      <c r="G6178" s="5">
        <v>-2</v>
      </c>
      <c r="H6178" s="5">
        <v>68.8</v>
      </c>
      <c r="I6178" s="5">
        <v>-137.6</v>
      </c>
      <c r="J6178" s="5">
        <v>-91358.980000000083</v>
      </c>
      <c r="K6178" s="5" t="str" cm="1">
        <f t="array" ref="K6178">_xlfn.LET(_xlpm.d,UPPER(TRIM(CLEAN(SUBSTITUTE(F6178,CHAR(160),"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79" spans="2:11" x14ac:dyDescent="0.25">
      <c r="B6179" s="21">
        <v>45958</v>
      </c>
      <c r="C6179" s="2" t="s">
        <v>1</v>
      </c>
      <c r="D6179" s="2" t="s">
        <v>1147</v>
      </c>
      <c r="E6179" s="2" t="s">
        <v>857</v>
      </c>
      <c r="F6179" s="2" t="s">
        <v>2940</v>
      </c>
      <c r="G6179" s="5">
        <v>-1</v>
      </c>
      <c r="H6179" s="5">
        <v>68.900000000000006</v>
      </c>
      <c r="I6179" s="5">
        <v>-68.900000000000006</v>
      </c>
      <c r="J6179" s="5">
        <v>-91427.880000000077</v>
      </c>
      <c r="K6179" s="5" t="str" cm="1">
        <f t="array" ref="K6179">_xlfn.LET(_xlpm.d,UPPER(TRIM(CLEAN(SUBSTITUTE(F6179,CHAR(160),"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80" spans="2:11" x14ac:dyDescent="0.25">
      <c r="B6180" s="21">
        <v>45958</v>
      </c>
      <c r="C6180" s="2" t="s">
        <v>1</v>
      </c>
      <c r="D6180" s="2" t="s">
        <v>266</v>
      </c>
      <c r="E6180" s="2" t="s">
        <v>159</v>
      </c>
      <c r="F6180" s="2" t="s">
        <v>2944</v>
      </c>
      <c r="G6180" s="5">
        <v>-3</v>
      </c>
      <c r="H6180" s="5">
        <v>72.5</v>
      </c>
      <c r="I6180" s="5">
        <v>-217.5</v>
      </c>
      <c r="J6180" s="5">
        <v>-91645.380000000077</v>
      </c>
      <c r="K6180" s="5" t="str" cm="1">
        <f t="array" ref="K6180">_xlfn.LET(_xlpm.d,UPPER(TRIM(CLEAN(SUBSTITUTE(F6180,CHAR(160),"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81" spans="2:11" x14ac:dyDescent="0.25">
      <c r="B6181" s="21">
        <v>45958</v>
      </c>
      <c r="C6181" s="2" t="s">
        <v>1</v>
      </c>
      <c r="D6181" s="2" t="s">
        <v>482</v>
      </c>
      <c r="E6181" s="2" t="s">
        <v>446</v>
      </c>
      <c r="F6181" s="2" t="s">
        <v>2944</v>
      </c>
      <c r="G6181" s="5">
        <v>-1</v>
      </c>
      <c r="H6181" s="5">
        <v>72.5</v>
      </c>
      <c r="I6181" s="5">
        <v>-72.5</v>
      </c>
      <c r="J6181" s="5">
        <v>-91717.880000000077</v>
      </c>
      <c r="K6181" s="5" t="str" cm="1">
        <f t="array" ref="K6181">_xlfn.LET(_xlpm.d,UPPER(TRIM(CLEAN(SUBSTITUTE(F6181,CHAR(160),"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82" spans="2:11" x14ac:dyDescent="0.25">
      <c r="B6182" s="21">
        <v>45959</v>
      </c>
      <c r="C6182" s="2" t="s">
        <v>1</v>
      </c>
      <c r="D6182" s="2" t="s">
        <v>1994</v>
      </c>
      <c r="E6182" s="2" t="s">
        <v>40</v>
      </c>
      <c r="F6182" s="2" t="s">
        <v>2944</v>
      </c>
      <c r="G6182" s="5">
        <v>-6</v>
      </c>
      <c r="H6182" s="5">
        <v>72.5</v>
      </c>
      <c r="I6182" s="5">
        <v>-435</v>
      </c>
      <c r="J6182" s="5">
        <v>-92152.880000000077</v>
      </c>
      <c r="K6182" s="5" t="str" cm="1">
        <f t="array" ref="K6182">_xlfn.LET(_xlpm.d,UPPER(TRIM(CLEAN(SUBSTITUTE(F6182,CHAR(160),"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83" spans="2:11" x14ac:dyDescent="0.25">
      <c r="B6183" s="21">
        <v>45960</v>
      </c>
      <c r="C6183" s="2" t="s">
        <v>1</v>
      </c>
      <c r="D6183" s="2" t="s">
        <v>1996</v>
      </c>
      <c r="E6183" s="2" t="s">
        <v>433</v>
      </c>
      <c r="F6183" s="2" t="s">
        <v>2944</v>
      </c>
      <c r="G6183" s="5">
        <v>-1</v>
      </c>
      <c r="H6183" s="5">
        <v>72.5</v>
      </c>
      <c r="I6183" s="5">
        <v>-72.5</v>
      </c>
      <c r="J6183" s="5">
        <v>-92225.380000000077</v>
      </c>
      <c r="K6183" s="5" t="str" cm="1">
        <f t="array" ref="K6183">_xlfn.LET(_xlpm.d,UPPER(TRIM(CLEAN(SUBSTITUTE(F6183,CHAR(160),"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84" spans="2:11" x14ac:dyDescent="0.25">
      <c r="B6184" s="21">
        <v>45960</v>
      </c>
      <c r="C6184" s="2" t="s">
        <v>1</v>
      </c>
      <c r="D6184" s="2" t="s">
        <v>3034</v>
      </c>
      <c r="E6184" s="2" t="s">
        <v>801</v>
      </c>
      <c r="F6184" s="2" t="s">
        <v>2940</v>
      </c>
      <c r="G6184" s="5">
        <v>-1</v>
      </c>
      <c r="H6184" s="5">
        <v>67.989999999999995</v>
      </c>
      <c r="I6184" s="5">
        <v>-67.989999999999995</v>
      </c>
      <c r="J6184" s="5">
        <v>-92293.370000000083</v>
      </c>
      <c r="K6184" s="5" t="str" cm="1">
        <f t="array" ref="K6184">_xlfn.LET(_xlpm.d,UPPER(TRIM(CLEAN(SUBSTITUTE(F6184,CHAR(160),"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85" spans="2:11" x14ac:dyDescent="0.25">
      <c r="B6185" s="21">
        <v>45961</v>
      </c>
      <c r="C6185" s="2" t="s">
        <v>1</v>
      </c>
      <c r="D6185" s="2" t="s">
        <v>1153</v>
      </c>
      <c r="E6185" s="2" t="s">
        <v>110</v>
      </c>
      <c r="F6185" s="2" t="s">
        <v>2944</v>
      </c>
      <c r="G6185" s="5">
        <v>-1</v>
      </c>
      <c r="H6185" s="5">
        <v>72.5</v>
      </c>
      <c r="I6185" s="5">
        <v>-72.5</v>
      </c>
      <c r="J6185" s="5">
        <v>-92365.870000000083</v>
      </c>
      <c r="K6185" s="5" t="str" cm="1">
        <f t="array" ref="K6185">_xlfn.LET(_xlpm.d,UPPER(TRIM(CLEAN(SUBSTITUTE(F6185,CHAR(160),"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86" spans="2:11" x14ac:dyDescent="0.25">
      <c r="B6186" s="21">
        <v>45961</v>
      </c>
      <c r="C6186" s="2" t="s">
        <v>1</v>
      </c>
      <c r="D6186" s="2" t="s">
        <v>776</v>
      </c>
      <c r="E6186" s="2" t="s">
        <v>86</v>
      </c>
      <c r="F6186" s="2" t="s">
        <v>2944</v>
      </c>
      <c r="G6186" s="5">
        <v>-2</v>
      </c>
      <c r="H6186" s="5">
        <v>72.5</v>
      </c>
      <c r="I6186" s="5">
        <v>-145</v>
      </c>
      <c r="J6186" s="5">
        <v>-92510.870000000083</v>
      </c>
      <c r="K6186" s="5" t="str" cm="1">
        <f t="array" ref="K6186">_xlfn.LET(_xlpm.d,UPPER(TRIM(CLEAN(SUBSTITUTE(F6186,CHAR(160),"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87" spans="2:11" x14ac:dyDescent="0.25">
      <c r="B6187" s="21">
        <v>45964</v>
      </c>
      <c r="C6187" s="2" t="s">
        <v>1</v>
      </c>
      <c r="D6187" s="2" t="s">
        <v>2002</v>
      </c>
      <c r="E6187" s="2" t="s">
        <v>791</v>
      </c>
      <c r="F6187" s="2" t="s">
        <v>2944</v>
      </c>
      <c r="G6187" s="5">
        <v>-2</v>
      </c>
      <c r="H6187" s="5">
        <v>72.5</v>
      </c>
      <c r="I6187" s="5">
        <v>-145</v>
      </c>
      <c r="J6187" s="5">
        <v>-92655.870000000083</v>
      </c>
      <c r="K6187" s="5" t="str" cm="1">
        <f t="array" ref="K6187">_xlfn.LET(_xlpm.d,UPPER(TRIM(CLEAN(SUBSTITUTE(F6187,CHAR(160),"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88" spans="2:11" x14ac:dyDescent="0.25">
      <c r="B6188" s="21">
        <v>45964</v>
      </c>
      <c r="C6188" s="2" t="s">
        <v>1</v>
      </c>
      <c r="D6188" s="2" t="s">
        <v>3035</v>
      </c>
      <c r="E6188" s="2" t="s">
        <v>68</v>
      </c>
      <c r="F6188" s="2" t="s">
        <v>2944</v>
      </c>
      <c r="G6188" s="5">
        <v>-1</v>
      </c>
      <c r="H6188" s="5">
        <v>72.5</v>
      </c>
      <c r="I6188" s="5">
        <v>-72.5</v>
      </c>
      <c r="J6188" s="5">
        <v>-92728.370000000083</v>
      </c>
      <c r="K6188" s="5" t="str" cm="1">
        <f t="array" ref="K6188">_xlfn.LET(_xlpm.d,UPPER(TRIM(CLEAN(SUBSTITUTE(F6188,CHAR(160),"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89" spans="2:11" x14ac:dyDescent="0.25">
      <c r="B6189" s="21">
        <v>45965</v>
      </c>
      <c r="C6189" s="2" t="s">
        <v>1</v>
      </c>
      <c r="D6189" s="2" t="s">
        <v>267</v>
      </c>
      <c r="E6189" s="2" t="s">
        <v>159</v>
      </c>
      <c r="F6189" s="2" t="s">
        <v>2944</v>
      </c>
      <c r="G6189" s="5">
        <v>-1</v>
      </c>
      <c r="H6189" s="5">
        <v>72.5</v>
      </c>
      <c r="I6189" s="5">
        <v>-72.5</v>
      </c>
      <c r="J6189" s="5">
        <v>-92800.870000000083</v>
      </c>
      <c r="K6189" s="5" t="str" cm="1">
        <f t="array" ref="K6189">_xlfn.LET(_xlpm.d,UPPER(TRIM(CLEAN(SUBSTITUTE(F6189,CHAR(160),"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90" spans="2:11" x14ac:dyDescent="0.25">
      <c r="B6190" s="21">
        <v>45965</v>
      </c>
      <c r="C6190" s="2" t="s">
        <v>1</v>
      </c>
      <c r="D6190" s="2" t="s">
        <v>269</v>
      </c>
      <c r="E6190" s="2" t="s">
        <v>29</v>
      </c>
      <c r="F6190" s="2" t="s">
        <v>2944</v>
      </c>
      <c r="G6190" s="5">
        <v>-1</v>
      </c>
      <c r="H6190" s="5">
        <v>72.5</v>
      </c>
      <c r="I6190" s="5">
        <v>-72.5</v>
      </c>
      <c r="J6190" s="5">
        <v>-92873.370000000083</v>
      </c>
      <c r="K6190" s="5" t="str" cm="1">
        <f t="array" ref="K6190">_xlfn.LET(_xlpm.d,UPPER(TRIM(CLEAN(SUBSTITUTE(F6190,CHAR(160),"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91" spans="2:11" x14ac:dyDescent="0.25">
      <c r="B6191" s="21">
        <v>45965</v>
      </c>
      <c r="C6191" s="2" t="s">
        <v>1</v>
      </c>
      <c r="D6191" s="2" t="s">
        <v>3036</v>
      </c>
      <c r="E6191" s="2" t="s">
        <v>95</v>
      </c>
      <c r="F6191" s="2" t="s">
        <v>2944</v>
      </c>
      <c r="G6191" s="5">
        <v>-2</v>
      </c>
      <c r="H6191" s="5">
        <v>72.5</v>
      </c>
      <c r="I6191" s="5">
        <v>-145</v>
      </c>
      <c r="J6191" s="5">
        <v>-93018.370000000083</v>
      </c>
      <c r="K6191" s="5" t="str" cm="1">
        <f t="array" ref="K6191">_xlfn.LET(_xlpm.d,UPPER(TRIM(CLEAN(SUBSTITUTE(F6191,CHAR(160),"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92" spans="2:11" x14ac:dyDescent="0.25">
      <c r="B6192" s="21">
        <v>45966</v>
      </c>
      <c r="C6192" s="2" t="s">
        <v>1</v>
      </c>
      <c r="D6192" s="2" t="s">
        <v>2008</v>
      </c>
      <c r="E6192" s="2" t="s">
        <v>238</v>
      </c>
      <c r="F6192" s="2" t="s">
        <v>2940</v>
      </c>
      <c r="G6192" s="5">
        <v>-3</v>
      </c>
      <c r="H6192" s="5">
        <v>68.989999999999995</v>
      </c>
      <c r="I6192" s="5">
        <v>-206.97</v>
      </c>
      <c r="J6192" s="5">
        <v>-93225.340000000084</v>
      </c>
      <c r="K6192" s="5" t="str" cm="1">
        <f t="array" ref="K6192">_xlfn.LET(_xlpm.d,UPPER(TRIM(CLEAN(SUBSTITUTE(F6192,CHAR(160),"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93" spans="2:11" x14ac:dyDescent="0.25">
      <c r="B6193" s="21">
        <v>45966</v>
      </c>
      <c r="C6193" s="2" t="s">
        <v>1</v>
      </c>
      <c r="D6193" s="2" t="s">
        <v>2009</v>
      </c>
      <c r="E6193" s="2" t="s">
        <v>844</v>
      </c>
      <c r="F6193" s="2" t="s">
        <v>2940</v>
      </c>
      <c r="G6193" s="5">
        <v>-3</v>
      </c>
      <c r="H6193" s="5">
        <v>68.989999999999995</v>
      </c>
      <c r="I6193" s="5">
        <v>-206.97</v>
      </c>
      <c r="J6193" s="5">
        <v>-93432.310000000085</v>
      </c>
      <c r="K6193" s="5" t="str" cm="1">
        <f t="array" ref="K6193">_xlfn.LET(_xlpm.d,UPPER(TRIM(CLEAN(SUBSTITUTE(F6193,CHAR(160),"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94" spans="2:11" x14ac:dyDescent="0.25">
      <c r="B6194" s="21">
        <v>45967</v>
      </c>
      <c r="C6194" s="2" t="s">
        <v>1</v>
      </c>
      <c r="D6194" s="2" t="s">
        <v>3037</v>
      </c>
      <c r="E6194" s="2" t="s">
        <v>433</v>
      </c>
      <c r="F6194" s="2" t="s">
        <v>2944</v>
      </c>
      <c r="G6194" s="5">
        <v>-3</v>
      </c>
      <c r="H6194" s="5">
        <v>72.5</v>
      </c>
      <c r="I6194" s="5">
        <v>-217.5</v>
      </c>
      <c r="J6194" s="5">
        <v>-93649.810000000085</v>
      </c>
      <c r="K6194" s="5" t="str" cm="1">
        <f t="array" ref="K6194">_xlfn.LET(_xlpm.d,UPPER(TRIM(CLEAN(SUBSTITUTE(F6194,CHAR(160),"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95" spans="2:11" x14ac:dyDescent="0.25">
      <c r="B6195" s="21">
        <v>45967</v>
      </c>
      <c r="C6195" s="2" t="s">
        <v>1</v>
      </c>
      <c r="D6195" s="2" t="s">
        <v>1164</v>
      </c>
      <c r="E6195" s="2" t="s">
        <v>97</v>
      </c>
      <c r="F6195" s="2" t="s">
        <v>2944</v>
      </c>
      <c r="G6195" s="5">
        <v>-4</v>
      </c>
      <c r="H6195" s="5">
        <v>72.5</v>
      </c>
      <c r="I6195" s="5">
        <v>-290</v>
      </c>
      <c r="J6195" s="5">
        <v>-93939.810000000085</v>
      </c>
      <c r="K6195" s="5" t="str" cm="1">
        <f t="array" ref="K6195">_xlfn.LET(_xlpm.d,UPPER(TRIM(CLEAN(SUBSTITUTE(F6195,CHAR(160),"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96" spans="2:11" x14ac:dyDescent="0.25">
      <c r="B6196" s="21">
        <v>45967</v>
      </c>
      <c r="C6196" s="2" t="s">
        <v>1</v>
      </c>
      <c r="D6196" s="2" t="s">
        <v>2754</v>
      </c>
      <c r="E6196" s="2" t="s">
        <v>74</v>
      </c>
      <c r="F6196" s="2" t="s">
        <v>2944</v>
      </c>
      <c r="G6196" s="5">
        <v>-1</v>
      </c>
      <c r="H6196" s="5">
        <v>72.5</v>
      </c>
      <c r="I6196" s="5">
        <v>-72.5</v>
      </c>
      <c r="J6196" s="5">
        <v>-94012.310000000085</v>
      </c>
      <c r="K6196" s="5" t="str" cm="1">
        <f t="array" ref="K6196">_xlfn.LET(_xlpm.d,UPPER(TRIM(CLEAN(SUBSTITUTE(F6196,CHAR(160),"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97" spans="2:11" x14ac:dyDescent="0.25">
      <c r="B6197" s="21">
        <v>45968</v>
      </c>
      <c r="C6197" s="2" t="s">
        <v>1</v>
      </c>
      <c r="D6197" s="2" t="s">
        <v>2707</v>
      </c>
      <c r="E6197" s="2" t="s">
        <v>321</v>
      </c>
      <c r="F6197" s="2" t="s">
        <v>3029</v>
      </c>
      <c r="G6197" s="5">
        <v>-2</v>
      </c>
      <c r="H6197" s="5">
        <v>68.900000000000006</v>
      </c>
      <c r="I6197" s="5">
        <v>-137.80000000000001</v>
      </c>
      <c r="J6197" s="5">
        <v>-94150.110000000088</v>
      </c>
      <c r="K6197" s="5" t="str" cm="1">
        <f t="array" ref="K6197">_xlfn.LET(_xlpm.d,UPPER(TRIM(CLEAN(SUBSTITUTE(F6197,CHAR(160),"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6198" spans="2:11" x14ac:dyDescent="0.25">
      <c r="B6198" s="21">
        <v>45968</v>
      </c>
      <c r="C6198" s="2" t="s">
        <v>1</v>
      </c>
      <c r="D6198" s="2" t="s">
        <v>2419</v>
      </c>
      <c r="E6198" s="2" t="s">
        <v>143</v>
      </c>
      <c r="F6198" s="2" t="s">
        <v>2940</v>
      </c>
      <c r="G6198" s="5">
        <v>-1</v>
      </c>
      <c r="H6198" s="5">
        <v>68.8</v>
      </c>
      <c r="I6198" s="5">
        <v>-68.8</v>
      </c>
      <c r="J6198" s="5">
        <v>-94218.910000000091</v>
      </c>
      <c r="K6198" s="5" t="str" cm="1">
        <f t="array" ref="K6198">_xlfn.LET(_xlpm.d,UPPER(TRIM(CLEAN(SUBSTITUTE(F6198,CHAR(160),"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199" spans="2:11" x14ac:dyDescent="0.25">
      <c r="B6199" s="21">
        <v>45972</v>
      </c>
      <c r="C6199" s="2" t="s">
        <v>1</v>
      </c>
      <c r="D6199" s="2" t="s">
        <v>2631</v>
      </c>
      <c r="E6199" s="2" t="s">
        <v>159</v>
      </c>
      <c r="F6199" s="2" t="s">
        <v>2944</v>
      </c>
      <c r="G6199" s="5">
        <v>-1</v>
      </c>
      <c r="H6199" s="5">
        <v>72.5</v>
      </c>
      <c r="I6199" s="5">
        <v>-72.5</v>
      </c>
      <c r="J6199" s="5">
        <v>-94291.410000000091</v>
      </c>
      <c r="K6199" s="5" t="str" cm="1">
        <f t="array" ref="K6199">_xlfn.LET(_xlpm.d,UPPER(TRIM(CLEAN(SUBSTITUTE(F6199,CHAR(160),"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00" spans="2:11" x14ac:dyDescent="0.25">
      <c r="B6200" s="21">
        <v>45972</v>
      </c>
      <c r="C6200" s="2" t="s">
        <v>1</v>
      </c>
      <c r="D6200" s="2" t="s">
        <v>2632</v>
      </c>
      <c r="E6200" s="2" t="s">
        <v>29</v>
      </c>
      <c r="F6200" s="2" t="s">
        <v>2944</v>
      </c>
      <c r="G6200" s="5">
        <v>-2</v>
      </c>
      <c r="H6200" s="5">
        <v>72.5</v>
      </c>
      <c r="I6200" s="5">
        <v>-145</v>
      </c>
      <c r="J6200" s="5">
        <v>-94436.410000000091</v>
      </c>
      <c r="K6200" s="5" t="str" cm="1">
        <f t="array" ref="K6200">_xlfn.LET(_xlpm.d,UPPER(TRIM(CLEAN(SUBSTITUTE(F6200,CHAR(160),"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01" spans="2:11" x14ac:dyDescent="0.25">
      <c r="B6201" s="21">
        <v>45973</v>
      </c>
      <c r="C6201" s="2" t="s">
        <v>1</v>
      </c>
      <c r="D6201" s="2" t="s">
        <v>2022</v>
      </c>
      <c r="E6201" s="2" t="s">
        <v>926</v>
      </c>
      <c r="F6201" s="2" t="s">
        <v>2940</v>
      </c>
      <c r="G6201" s="5">
        <v>-11</v>
      </c>
      <c r="H6201" s="5">
        <v>68.989999999999995</v>
      </c>
      <c r="I6201" s="5">
        <v>-758.89</v>
      </c>
      <c r="J6201" s="5">
        <v>-95195.30000000009</v>
      </c>
      <c r="K6201" s="5" t="str" cm="1">
        <f t="array" ref="K6201">_xlfn.LET(_xlpm.d,UPPER(TRIM(CLEAN(SUBSTITUTE(F6201,CHAR(160),"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02" spans="2:11" x14ac:dyDescent="0.25">
      <c r="B6202" s="21">
        <v>45974</v>
      </c>
      <c r="C6202" s="2" t="s">
        <v>1</v>
      </c>
      <c r="D6202" s="2" t="s">
        <v>2024</v>
      </c>
      <c r="E6202" s="2" t="s">
        <v>163</v>
      </c>
      <c r="F6202" s="2" t="s">
        <v>2944</v>
      </c>
      <c r="G6202" s="5">
        <v>-5</v>
      </c>
      <c r="H6202" s="5">
        <v>67.790000000000006</v>
      </c>
      <c r="I6202" s="5">
        <v>-338.95</v>
      </c>
      <c r="J6202" s="5">
        <v>-95534.250000000087</v>
      </c>
      <c r="K6202" s="5" t="str" cm="1">
        <f t="array" ref="K6202">_xlfn.LET(_xlpm.d,UPPER(TRIM(CLEAN(SUBSTITUTE(F6202,CHAR(160),"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03" spans="2:11" x14ac:dyDescent="0.25">
      <c r="B6203" s="21">
        <v>45974</v>
      </c>
      <c r="C6203" s="2" t="s">
        <v>1</v>
      </c>
      <c r="D6203" s="2" t="s">
        <v>570</v>
      </c>
      <c r="E6203" s="2" t="s">
        <v>68</v>
      </c>
      <c r="F6203" s="2" t="s">
        <v>2944</v>
      </c>
      <c r="G6203" s="5">
        <v>-2</v>
      </c>
      <c r="H6203" s="5">
        <v>72.5</v>
      </c>
      <c r="I6203" s="5">
        <v>-145</v>
      </c>
      <c r="J6203" s="5">
        <v>-95679.250000000087</v>
      </c>
      <c r="K6203" s="5" t="str" cm="1">
        <f t="array" ref="K6203">_xlfn.LET(_xlpm.d,UPPER(TRIM(CLEAN(SUBSTITUTE(F6203,CHAR(160),"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04" spans="2:11" x14ac:dyDescent="0.25">
      <c r="B6204" s="21">
        <v>45974</v>
      </c>
      <c r="C6204" s="2" t="s">
        <v>1</v>
      </c>
      <c r="D6204" s="2" t="s">
        <v>2633</v>
      </c>
      <c r="E6204" s="2" t="s">
        <v>433</v>
      </c>
      <c r="F6204" s="2" t="s">
        <v>2944</v>
      </c>
      <c r="G6204" s="5">
        <v>-1</v>
      </c>
      <c r="H6204" s="5">
        <v>72.5</v>
      </c>
      <c r="I6204" s="5">
        <v>-72.5</v>
      </c>
      <c r="J6204" s="5">
        <v>-95751.750000000087</v>
      </c>
      <c r="K6204" s="5" t="str" cm="1">
        <f t="array" ref="K6204">_xlfn.LET(_xlpm.d,UPPER(TRIM(CLEAN(SUBSTITUTE(F6204,CHAR(160),"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05" spans="2:11" x14ac:dyDescent="0.25">
      <c r="B6205" s="21">
        <v>45974</v>
      </c>
      <c r="C6205" s="2" t="s">
        <v>1</v>
      </c>
      <c r="D6205" s="2" t="s">
        <v>2027</v>
      </c>
      <c r="E6205" s="2" t="s">
        <v>595</v>
      </c>
      <c r="F6205" s="2" t="s">
        <v>2944</v>
      </c>
      <c r="G6205" s="5">
        <v>-1</v>
      </c>
      <c r="H6205" s="5">
        <v>72.5</v>
      </c>
      <c r="I6205" s="5">
        <v>-72.5</v>
      </c>
      <c r="J6205" s="5">
        <v>-95824.250000000087</v>
      </c>
      <c r="K6205" s="5" t="str" cm="1">
        <f t="array" ref="K6205">_xlfn.LET(_xlpm.d,UPPER(TRIM(CLEAN(SUBSTITUTE(F6205,CHAR(160),"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06" spans="2:11" x14ac:dyDescent="0.25">
      <c r="B6206" s="21">
        <v>45975</v>
      </c>
      <c r="C6206" s="2" t="s">
        <v>1</v>
      </c>
      <c r="D6206" s="2" t="s">
        <v>1346</v>
      </c>
      <c r="E6206" s="2" t="s">
        <v>321</v>
      </c>
      <c r="F6206" s="2" t="s">
        <v>2940</v>
      </c>
      <c r="G6206" s="5">
        <v>-4</v>
      </c>
      <c r="H6206" s="5">
        <v>68.900000000000006</v>
      </c>
      <c r="I6206" s="5">
        <v>-275.60000000000002</v>
      </c>
      <c r="J6206" s="5">
        <v>-96099.850000000093</v>
      </c>
      <c r="K6206" s="5" t="str" cm="1">
        <f t="array" ref="K6206">_xlfn.LET(_xlpm.d,UPPER(TRIM(CLEAN(SUBSTITUTE(F6206,CHAR(160),"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07" spans="2:11" x14ac:dyDescent="0.25">
      <c r="B6207" s="21">
        <v>45975</v>
      </c>
      <c r="C6207" s="2" t="s">
        <v>1</v>
      </c>
      <c r="D6207" s="2" t="s">
        <v>2028</v>
      </c>
      <c r="E6207" s="2" t="s">
        <v>304</v>
      </c>
      <c r="F6207" s="2" t="s">
        <v>2940</v>
      </c>
      <c r="G6207" s="5">
        <v>-4</v>
      </c>
      <c r="H6207" s="5">
        <v>68.900000000000006</v>
      </c>
      <c r="I6207" s="5">
        <v>-275.60000000000002</v>
      </c>
      <c r="J6207" s="5">
        <v>-96375.450000000099</v>
      </c>
      <c r="K6207" s="5" t="str" cm="1">
        <f t="array" ref="K6207">_xlfn.LET(_xlpm.d,UPPER(TRIM(CLEAN(SUBSTITUTE(F6207,CHAR(160),"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08" spans="2:11" x14ac:dyDescent="0.25">
      <c r="B6208" s="21">
        <v>45975</v>
      </c>
      <c r="C6208" s="2" t="s">
        <v>1</v>
      </c>
      <c r="D6208" s="2" t="s">
        <v>1169</v>
      </c>
      <c r="E6208" s="2" t="s">
        <v>143</v>
      </c>
      <c r="F6208" s="2" t="s">
        <v>2940</v>
      </c>
      <c r="G6208" s="5">
        <v>-1</v>
      </c>
      <c r="H6208" s="5">
        <v>68.8</v>
      </c>
      <c r="I6208" s="5">
        <v>-68.8</v>
      </c>
      <c r="J6208" s="5">
        <v>-96444.250000000102</v>
      </c>
      <c r="K6208" s="5" t="str" cm="1">
        <f t="array" ref="K6208">_xlfn.LET(_xlpm.d,UPPER(TRIM(CLEAN(SUBSTITUTE(F6208,CHAR(160),"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09" spans="2:11" x14ac:dyDescent="0.25">
      <c r="B6209" s="21">
        <v>45975</v>
      </c>
      <c r="C6209" s="2" t="s">
        <v>1</v>
      </c>
      <c r="D6209" s="2" t="s">
        <v>2634</v>
      </c>
      <c r="E6209" s="2" t="s">
        <v>403</v>
      </c>
      <c r="F6209" s="2" t="s">
        <v>2944</v>
      </c>
      <c r="G6209" s="5">
        <v>-1</v>
      </c>
      <c r="H6209" s="5">
        <v>72.5</v>
      </c>
      <c r="I6209" s="5">
        <v>-72.5</v>
      </c>
      <c r="J6209" s="5">
        <v>-96516.750000000102</v>
      </c>
      <c r="K6209" s="5" t="str" cm="1">
        <f t="array" ref="K6209">_xlfn.LET(_xlpm.d,UPPER(TRIM(CLEAN(SUBSTITUTE(F6209,CHAR(160),"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10" spans="2:11" x14ac:dyDescent="0.25">
      <c r="B6210" s="21">
        <v>45978</v>
      </c>
      <c r="C6210" s="2" t="s">
        <v>1</v>
      </c>
      <c r="D6210" s="2" t="s">
        <v>3038</v>
      </c>
      <c r="E6210" s="2" t="s">
        <v>791</v>
      </c>
      <c r="F6210" s="2" t="s">
        <v>3039</v>
      </c>
      <c r="G6210" s="5">
        <v>-1</v>
      </c>
      <c r="H6210" s="5">
        <v>72.5</v>
      </c>
      <c r="I6210" s="5">
        <v>-72.5</v>
      </c>
      <c r="J6210" s="5">
        <v>-96589.250000000102</v>
      </c>
      <c r="K6210" s="5" t="str" cm="1">
        <f t="array" ref="K6210">_xlfn.LET(_xlpm.d,UPPER(TRIM(CLEAN(SUBSTITUTE(F6210,CHAR(160),"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11" spans="2:11" x14ac:dyDescent="0.25">
      <c r="B6211" s="21">
        <v>45979</v>
      </c>
      <c r="C6211" s="2" t="s">
        <v>1</v>
      </c>
      <c r="D6211" s="2" t="s">
        <v>2035</v>
      </c>
      <c r="E6211" s="2" t="s">
        <v>829</v>
      </c>
      <c r="F6211" s="2" t="s">
        <v>2944</v>
      </c>
      <c r="G6211" s="5">
        <v>-5</v>
      </c>
      <c r="H6211" s="5">
        <v>72.5</v>
      </c>
      <c r="I6211" s="5">
        <v>-362.5</v>
      </c>
      <c r="J6211" s="5">
        <v>-96951.750000000102</v>
      </c>
      <c r="K6211" s="5" t="str" cm="1">
        <f t="array" ref="K6211">_xlfn.LET(_xlpm.d,UPPER(TRIM(CLEAN(SUBSTITUTE(F6211,CHAR(160),"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12" spans="2:11" x14ac:dyDescent="0.25">
      <c r="B6212" s="21">
        <v>45979</v>
      </c>
      <c r="C6212" s="2" t="s">
        <v>1</v>
      </c>
      <c r="D6212" s="2" t="s">
        <v>3040</v>
      </c>
      <c r="E6212" s="2" t="s">
        <v>95</v>
      </c>
      <c r="F6212" s="2" t="s">
        <v>2944</v>
      </c>
      <c r="G6212" s="5">
        <v>-2</v>
      </c>
      <c r="H6212" s="5">
        <v>72.5</v>
      </c>
      <c r="I6212" s="5">
        <v>-145</v>
      </c>
      <c r="J6212" s="5">
        <v>-97096.750000000102</v>
      </c>
      <c r="K6212" s="5" t="str" cm="1">
        <f t="array" ref="K6212">_xlfn.LET(_xlpm.d,UPPER(TRIM(CLEAN(SUBSTITUTE(F6212,CHAR(160),"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13" spans="2:11" x14ac:dyDescent="0.25">
      <c r="B6213" s="21">
        <v>45981</v>
      </c>
      <c r="C6213" s="2" t="s">
        <v>1</v>
      </c>
      <c r="D6213" s="2" t="s">
        <v>2636</v>
      </c>
      <c r="E6213" s="2" t="s">
        <v>1130</v>
      </c>
      <c r="F6213" s="2" t="s">
        <v>2944</v>
      </c>
      <c r="G6213" s="5">
        <v>-6</v>
      </c>
      <c r="H6213" s="5">
        <v>72.5</v>
      </c>
      <c r="I6213" s="5">
        <v>-435</v>
      </c>
      <c r="J6213" s="5">
        <v>-97531.750000000102</v>
      </c>
      <c r="K6213" s="5" t="str" cm="1">
        <f t="array" ref="K6213">_xlfn.LET(_xlpm.d,UPPER(TRIM(CLEAN(SUBSTITUTE(F6213,CHAR(160),"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14" spans="2:11" x14ac:dyDescent="0.25">
      <c r="B6214" s="21">
        <v>45981</v>
      </c>
      <c r="C6214" s="2" t="s">
        <v>1</v>
      </c>
      <c r="D6214" s="2" t="s">
        <v>2637</v>
      </c>
      <c r="E6214" s="2" t="s">
        <v>465</v>
      </c>
      <c r="F6214" s="2" t="s">
        <v>2944</v>
      </c>
      <c r="G6214" s="5">
        <v>-1</v>
      </c>
      <c r="H6214" s="5">
        <v>72.5</v>
      </c>
      <c r="I6214" s="5">
        <v>-72.5</v>
      </c>
      <c r="J6214" s="5">
        <v>-97604.250000000102</v>
      </c>
      <c r="K6214" s="5" t="str" cm="1">
        <f t="array" ref="K6214">_xlfn.LET(_xlpm.d,UPPER(TRIM(CLEAN(SUBSTITUTE(F6214,CHAR(160),"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15" spans="2:11" x14ac:dyDescent="0.25">
      <c r="B6215" s="21">
        <v>45981</v>
      </c>
      <c r="C6215" s="2" t="s">
        <v>1</v>
      </c>
      <c r="D6215" s="2" t="s">
        <v>3041</v>
      </c>
      <c r="E6215" s="2" t="s">
        <v>1245</v>
      </c>
      <c r="F6215" s="2" t="s">
        <v>2940</v>
      </c>
      <c r="G6215" s="5">
        <v>-2</v>
      </c>
      <c r="H6215" s="5">
        <v>68.900000000000006</v>
      </c>
      <c r="I6215" s="5">
        <v>-137.80000000000001</v>
      </c>
      <c r="J6215" s="5">
        <v>-97742.050000000105</v>
      </c>
      <c r="K6215" s="5" t="str" cm="1">
        <f t="array" ref="K6215">_xlfn.LET(_xlpm.d,UPPER(TRIM(CLEAN(SUBSTITUTE(F6215,CHAR(160),"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16" spans="2:11" x14ac:dyDescent="0.25">
      <c r="B6216" s="21">
        <v>45982</v>
      </c>
      <c r="C6216" s="2" t="s">
        <v>1</v>
      </c>
      <c r="D6216" s="2" t="s">
        <v>2899</v>
      </c>
      <c r="E6216" s="2" t="s">
        <v>816</v>
      </c>
      <c r="F6216" s="2" t="s">
        <v>2940</v>
      </c>
      <c r="G6216" s="5">
        <v>-1</v>
      </c>
      <c r="H6216" s="5">
        <v>68.989999999999995</v>
      </c>
      <c r="I6216" s="5">
        <v>-68.989999999999995</v>
      </c>
      <c r="J6216" s="5">
        <v>-97811.04000000011</v>
      </c>
      <c r="K6216" s="5" t="str" cm="1">
        <f t="array" ref="K6216">_xlfn.LET(_xlpm.d,UPPER(TRIM(CLEAN(SUBSTITUTE(F6216,CHAR(160),"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17" spans="2:11" x14ac:dyDescent="0.25">
      <c r="B6217" s="21">
        <v>45985</v>
      </c>
      <c r="C6217" s="2" t="s">
        <v>1</v>
      </c>
      <c r="D6217" s="2" t="s">
        <v>1176</v>
      </c>
      <c r="E6217" s="2" t="s">
        <v>791</v>
      </c>
      <c r="F6217" s="2" t="s">
        <v>2944</v>
      </c>
      <c r="G6217" s="5">
        <v>-2</v>
      </c>
      <c r="H6217" s="5">
        <v>72.5</v>
      </c>
      <c r="I6217" s="5">
        <v>-145</v>
      </c>
      <c r="J6217" s="5">
        <v>-97956.04000000011</v>
      </c>
      <c r="K6217" s="5" t="str" cm="1">
        <f t="array" ref="K6217">_xlfn.LET(_xlpm.d,UPPER(TRIM(CLEAN(SUBSTITUTE(F6217,CHAR(160),"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18" spans="2:11" x14ac:dyDescent="0.25">
      <c r="B6218" s="21">
        <v>45986</v>
      </c>
      <c r="C6218" s="2" t="s">
        <v>1</v>
      </c>
      <c r="D6218" s="2" t="s">
        <v>2042</v>
      </c>
      <c r="E6218" s="2" t="s">
        <v>807</v>
      </c>
      <c r="F6218" s="2" t="s">
        <v>2940</v>
      </c>
      <c r="G6218" s="5">
        <v>-3</v>
      </c>
      <c r="H6218" s="5">
        <v>68.989999999999995</v>
      </c>
      <c r="I6218" s="5">
        <v>-206.97</v>
      </c>
      <c r="J6218" s="5">
        <v>-98163.010000000111</v>
      </c>
      <c r="K6218" s="5" t="str" cm="1">
        <f t="array" ref="K6218">_xlfn.LET(_xlpm.d,UPPER(TRIM(CLEAN(SUBSTITUTE(F6218,CHAR(160),"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19" spans="2:11" x14ac:dyDescent="0.25">
      <c r="B6219" s="21">
        <v>45986</v>
      </c>
      <c r="C6219" s="2" t="s">
        <v>1</v>
      </c>
      <c r="D6219" s="2" t="s">
        <v>2043</v>
      </c>
      <c r="E6219" s="2" t="s">
        <v>446</v>
      </c>
      <c r="F6219" s="2" t="s">
        <v>2944</v>
      </c>
      <c r="G6219" s="5">
        <v>-2</v>
      </c>
      <c r="H6219" s="5">
        <v>72.5</v>
      </c>
      <c r="I6219" s="5">
        <v>-145</v>
      </c>
      <c r="J6219" s="5">
        <v>-98308.010000000111</v>
      </c>
      <c r="K6219" s="5" t="str" cm="1">
        <f t="array" ref="K6219">_xlfn.LET(_xlpm.d,UPPER(TRIM(CLEAN(SUBSTITUTE(F6219,CHAR(160),"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20" spans="2:11" x14ac:dyDescent="0.25">
      <c r="B6220" s="21">
        <v>45986</v>
      </c>
      <c r="C6220" s="2" t="s">
        <v>1</v>
      </c>
      <c r="D6220" s="2" t="s">
        <v>1349</v>
      </c>
      <c r="E6220" s="2" t="s">
        <v>89</v>
      </c>
      <c r="F6220" s="2" t="s">
        <v>2944</v>
      </c>
      <c r="G6220" s="5">
        <v>-3</v>
      </c>
      <c r="H6220" s="5">
        <v>72.5</v>
      </c>
      <c r="I6220" s="5">
        <v>-217.5</v>
      </c>
      <c r="J6220" s="5">
        <v>-98525.510000000111</v>
      </c>
      <c r="K6220" s="5" t="str" cm="1">
        <f t="array" ref="K6220">_xlfn.LET(_xlpm.d,UPPER(TRIM(CLEAN(SUBSTITUTE(F6220,CHAR(160),"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21" spans="2:11" x14ac:dyDescent="0.25">
      <c r="B6221" s="21">
        <v>45986</v>
      </c>
      <c r="C6221" s="2" t="s">
        <v>1</v>
      </c>
      <c r="D6221" s="2" t="s">
        <v>1177</v>
      </c>
      <c r="E6221" s="2" t="s">
        <v>9</v>
      </c>
      <c r="F6221" s="2" t="s">
        <v>2944</v>
      </c>
      <c r="G6221" s="5">
        <v>-2</v>
      </c>
      <c r="H6221" s="5">
        <v>72.5</v>
      </c>
      <c r="I6221" s="5">
        <v>-145</v>
      </c>
      <c r="J6221" s="5">
        <v>-98670.510000000111</v>
      </c>
      <c r="K6221" s="5" t="str" cm="1">
        <f t="array" ref="K6221">_xlfn.LET(_xlpm.d,UPPER(TRIM(CLEAN(SUBSTITUTE(F6221,CHAR(160),"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22" spans="2:11" x14ac:dyDescent="0.25">
      <c r="B6222" s="21">
        <v>45987</v>
      </c>
      <c r="C6222" s="2" t="s">
        <v>1</v>
      </c>
      <c r="D6222" s="2" t="s">
        <v>3042</v>
      </c>
      <c r="E6222" s="2" t="s">
        <v>433</v>
      </c>
      <c r="F6222" s="2" t="s">
        <v>2944</v>
      </c>
      <c r="G6222" s="5">
        <v>-4</v>
      </c>
      <c r="H6222" s="5">
        <v>72.5</v>
      </c>
      <c r="I6222" s="5">
        <v>-290</v>
      </c>
      <c r="J6222" s="5">
        <v>-98960.510000000111</v>
      </c>
      <c r="K6222" s="5" t="str" cm="1">
        <f t="array" ref="K6222">_xlfn.LET(_xlpm.d,UPPER(TRIM(CLEAN(SUBSTITUTE(F6222,CHAR(160),"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23" spans="2:11" x14ac:dyDescent="0.25">
      <c r="B6223" s="21">
        <v>45988</v>
      </c>
      <c r="C6223" s="2" t="s">
        <v>1</v>
      </c>
      <c r="D6223" s="2" t="s">
        <v>2049</v>
      </c>
      <c r="E6223" s="2" t="s">
        <v>68</v>
      </c>
      <c r="F6223" s="2" t="s">
        <v>2944</v>
      </c>
      <c r="G6223" s="5">
        <v>-4</v>
      </c>
      <c r="H6223" s="5">
        <v>72.5</v>
      </c>
      <c r="I6223" s="5">
        <v>-290</v>
      </c>
      <c r="J6223" s="5">
        <v>-99250.510000000111</v>
      </c>
      <c r="K6223" s="5" t="str" cm="1">
        <f t="array" ref="K6223">_xlfn.LET(_xlpm.d,UPPER(TRIM(CLEAN(SUBSTITUTE(F6223,CHAR(160),"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24" spans="2:11" x14ac:dyDescent="0.25">
      <c r="B6224" s="21">
        <v>45988</v>
      </c>
      <c r="C6224" s="2" t="s">
        <v>1</v>
      </c>
      <c r="D6224" s="2" t="s">
        <v>2050</v>
      </c>
      <c r="E6224" s="2" t="s">
        <v>324</v>
      </c>
      <c r="F6224" s="2" t="s">
        <v>2940</v>
      </c>
      <c r="G6224" s="5">
        <v>-2</v>
      </c>
      <c r="H6224" s="5">
        <v>68.900000000000006</v>
      </c>
      <c r="I6224" s="5">
        <v>-137.80000000000001</v>
      </c>
      <c r="J6224" s="5">
        <v>-99388.310000000114</v>
      </c>
      <c r="K6224" s="5" t="str" cm="1">
        <f t="array" ref="K6224">_xlfn.LET(_xlpm.d,UPPER(TRIM(CLEAN(SUBSTITUTE(F6224,CHAR(160),"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25" spans="2:11" x14ac:dyDescent="0.25">
      <c r="B6225" s="21">
        <v>45989</v>
      </c>
      <c r="C6225" s="2" t="s">
        <v>1</v>
      </c>
      <c r="D6225" s="2" t="s">
        <v>641</v>
      </c>
      <c r="E6225" s="2" t="s">
        <v>565</v>
      </c>
      <c r="F6225" s="2" t="s">
        <v>2944</v>
      </c>
      <c r="G6225" s="5">
        <v>-3</v>
      </c>
      <c r="H6225" s="5">
        <v>72.5</v>
      </c>
      <c r="I6225" s="5">
        <v>-217.5</v>
      </c>
      <c r="J6225" s="5">
        <v>-99605.810000000114</v>
      </c>
      <c r="K6225" s="5" t="str" cm="1">
        <f t="array" ref="K6225">_xlfn.LET(_xlpm.d,UPPER(TRIM(CLEAN(SUBSTITUTE(F6225,CHAR(160),"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26" spans="2:11" x14ac:dyDescent="0.25">
      <c r="B6226" s="21">
        <v>45989</v>
      </c>
      <c r="C6226" s="2" t="s">
        <v>1</v>
      </c>
      <c r="D6226" s="2" t="s">
        <v>1387</v>
      </c>
      <c r="E6226" s="2" t="s">
        <v>321</v>
      </c>
      <c r="F6226" s="2" t="s">
        <v>3029</v>
      </c>
      <c r="G6226" s="5">
        <v>-2</v>
      </c>
      <c r="H6226" s="5">
        <v>68.900000000000006</v>
      </c>
      <c r="I6226" s="5">
        <v>-137.80000000000001</v>
      </c>
      <c r="J6226" s="5">
        <v>-99743.610000000117</v>
      </c>
      <c r="K6226" s="5" t="str" cm="1">
        <f t="array" ref="K6226">_xlfn.LET(_xlpm.d,UPPER(TRIM(CLEAN(SUBSTITUTE(F6226,CHAR(160),"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6227" spans="2:11" x14ac:dyDescent="0.25">
      <c r="B6227" s="21">
        <v>45989</v>
      </c>
      <c r="C6227" s="2" t="s">
        <v>1</v>
      </c>
      <c r="D6227" s="2" t="s">
        <v>1387</v>
      </c>
      <c r="E6227" s="2" t="s">
        <v>321</v>
      </c>
      <c r="F6227" s="2" t="s">
        <v>3030</v>
      </c>
      <c r="G6227" s="5">
        <v>-1</v>
      </c>
      <c r="H6227" s="5">
        <v>68.900000000000006</v>
      </c>
      <c r="I6227" s="5">
        <v>-68.900000000000006</v>
      </c>
      <c r="J6227" s="5">
        <v>-99812.510000000111</v>
      </c>
      <c r="K6227" s="5" t="str" cm="1">
        <f t="array" ref="K6227">_xlfn.LET(_xlpm.d,UPPER(TRIM(CLEAN(SUBSTITUTE(F6227,CHAR(160),"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28" spans="2:11" x14ac:dyDescent="0.25">
      <c r="B6228" s="21">
        <v>45989</v>
      </c>
      <c r="C6228" s="2" t="s">
        <v>1</v>
      </c>
      <c r="D6228" s="2" t="s">
        <v>3043</v>
      </c>
      <c r="E6228" s="2" t="s">
        <v>3003</v>
      </c>
      <c r="F6228" s="2" t="s">
        <v>2940</v>
      </c>
      <c r="G6228" s="5">
        <v>-2</v>
      </c>
      <c r="H6228" s="5">
        <v>68.900000000000006</v>
      </c>
      <c r="I6228" s="5">
        <v>-137.80000000000001</v>
      </c>
      <c r="J6228" s="5">
        <v>-99950.310000000114</v>
      </c>
      <c r="K6228" s="5" t="str" cm="1">
        <f t="array" ref="K6228">_xlfn.LET(_xlpm.d,UPPER(TRIM(CLEAN(SUBSTITUTE(F6228,CHAR(160),"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29" spans="2:11" x14ac:dyDescent="0.25">
      <c r="B6229" s="21">
        <v>45989</v>
      </c>
      <c r="C6229" s="2" t="s">
        <v>1</v>
      </c>
      <c r="D6229" s="2" t="s">
        <v>2051</v>
      </c>
      <c r="E6229" s="2" t="s">
        <v>304</v>
      </c>
      <c r="F6229" s="2" t="s">
        <v>2940</v>
      </c>
      <c r="G6229" s="5">
        <v>-1</v>
      </c>
      <c r="H6229" s="5">
        <v>68.900000000000006</v>
      </c>
      <c r="I6229" s="5">
        <v>-68.900000000000006</v>
      </c>
      <c r="J6229" s="5">
        <v>-100019.21000000011</v>
      </c>
      <c r="K6229" s="5" t="str" cm="1">
        <f t="array" ref="K6229">_xlfn.LET(_xlpm.d,UPPER(TRIM(CLEAN(SUBSTITUTE(F6229,CHAR(160),"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30" spans="2:11" x14ac:dyDescent="0.25">
      <c r="B6230" s="21">
        <v>45989</v>
      </c>
      <c r="C6230" s="2" t="s">
        <v>1</v>
      </c>
      <c r="D6230" s="2" t="s">
        <v>327</v>
      </c>
      <c r="E6230" s="2" t="s">
        <v>143</v>
      </c>
      <c r="F6230" s="2" t="s">
        <v>2940</v>
      </c>
      <c r="G6230" s="5">
        <v>-1</v>
      </c>
      <c r="H6230" s="5">
        <v>68.8</v>
      </c>
      <c r="I6230" s="5">
        <v>-68.8</v>
      </c>
      <c r="J6230" s="5">
        <v>-100088.01000000011</v>
      </c>
      <c r="K6230" s="5" t="str" cm="1">
        <f t="array" ref="K6230">_xlfn.LET(_xlpm.d,UPPER(TRIM(CLEAN(SUBSTITUTE(F6230,CHAR(160),"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31" spans="2:11" x14ac:dyDescent="0.25">
      <c r="B6231" s="21">
        <v>45989</v>
      </c>
      <c r="C6231" s="2" t="s">
        <v>1</v>
      </c>
      <c r="D6231" s="2" t="s">
        <v>3044</v>
      </c>
      <c r="E6231" s="2" t="s">
        <v>238</v>
      </c>
      <c r="F6231" s="2" t="s">
        <v>2940</v>
      </c>
      <c r="G6231" s="5">
        <v>-1</v>
      </c>
      <c r="H6231" s="5">
        <v>68.989999999999995</v>
      </c>
      <c r="I6231" s="5">
        <v>-68.989999999999995</v>
      </c>
      <c r="J6231" s="5">
        <v>-100157.00000000012</v>
      </c>
      <c r="K6231" s="5" t="str" cm="1">
        <f t="array" ref="K6231">_xlfn.LET(_xlpm.d,UPPER(TRIM(CLEAN(SUBSTITUTE(F6231,CHAR(160),"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32" spans="2:11" x14ac:dyDescent="0.25">
      <c r="B6232" s="21">
        <v>45989</v>
      </c>
      <c r="C6232" s="2" t="s">
        <v>1</v>
      </c>
      <c r="D6232" s="2" t="s">
        <v>2642</v>
      </c>
      <c r="E6232" s="2" t="s">
        <v>829</v>
      </c>
      <c r="F6232" s="2" t="s">
        <v>2944</v>
      </c>
      <c r="G6232" s="5">
        <v>-10</v>
      </c>
      <c r="H6232" s="5">
        <v>72.5</v>
      </c>
      <c r="I6232" s="5">
        <v>-725</v>
      </c>
      <c r="J6232" s="5">
        <v>-100882.00000000012</v>
      </c>
      <c r="K6232" s="5" t="str" cm="1">
        <f t="array" ref="K6232">_xlfn.LET(_xlpm.d,UPPER(TRIM(CLEAN(SUBSTITUTE(F6232,CHAR(160),"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33" spans="2:11" x14ac:dyDescent="0.25">
      <c r="B6233" s="21">
        <v>45989</v>
      </c>
      <c r="C6233" s="2" t="s">
        <v>1</v>
      </c>
      <c r="D6233" s="2" t="s">
        <v>2054</v>
      </c>
      <c r="E6233" s="2" t="s">
        <v>82</v>
      </c>
      <c r="F6233" s="2" t="s">
        <v>2944</v>
      </c>
      <c r="G6233" s="5">
        <v>-2</v>
      </c>
      <c r="H6233" s="5">
        <v>72.5</v>
      </c>
      <c r="I6233" s="5">
        <v>-145</v>
      </c>
      <c r="J6233" s="5">
        <v>-101027.00000000012</v>
      </c>
      <c r="K6233" s="5" t="str" cm="1">
        <f t="array" ref="K6233">_xlfn.LET(_xlpm.d,UPPER(TRIM(CLEAN(SUBSTITUTE(F6233,CHAR(160),"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34" spans="2:11" x14ac:dyDescent="0.25">
      <c r="B6234" s="21">
        <v>45992</v>
      </c>
      <c r="C6234" s="2" t="s">
        <v>1</v>
      </c>
      <c r="D6234" s="2" t="s">
        <v>1182</v>
      </c>
      <c r="E6234" s="2" t="s">
        <v>72</v>
      </c>
      <c r="F6234" s="2" t="s">
        <v>2940</v>
      </c>
      <c r="G6234" s="5">
        <v>-1</v>
      </c>
      <c r="H6234" s="5">
        <v>72.5</v>
      </c>
      <c r="I6234" s="5">
        <v>-72.5</v>
      </c>
      <c r="J6234" s="5">
        <v>-101099.50000000012</v>
      </c>
      <c r="K6234" s="5" t="str" cm="1">
        <f t="array" ref="K6234">_xlfn.LET(_xlpm.d,UPPER(TRIM(CLEAN(SUBSTITUTE(F6234,CHAR(160),"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35" spans="2:11" x14ac:dyDescent="0.25">
      <c r="B6235" s="21">
        <v>45993</v>
      </c>
      <c r="C6235" s="2" t="s">
        <v>1</v>
      </c>
      <c r="D6235" s="2" t="s">
        <v>274</v>
      </c>
      <c r="E6235" s="2" t="s">
        <v>159</v>
      </c>
      <c r="F6235" s="2" t="s">
        <v>2944</v>
      </c>
      <c r="G6235" s="5">
        <v>-3</v>
      </c>
      <c r="H6235" s="5">
        <v>72.5</v>
      </c>
      <c r="I6235" s="5">
        <v>-217.5</v>
      </c>
      <c r="J6235" s="5">
        <v>-101317.00000000012</v>
      </c>
      <c r="K6235" s="5" t="str" cm="1">
        <f t="array" ref="K6235">_xlfn.LET(_xlpm.d,UPPER(TRIM(CLEAN(SUBSTITUTE(F6235,CHAR(160),"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36" spans="2:11" x14ac:dyDescent="0.25">
      <c r="B6236" s="21">
        <v>45993</v>
      </c>
      <c r="C6236" s="2" t="s">
        <v>1</v>
      </c>
      <c r="D6236" s="2" t="s">
        <v>1187</v>
      </c>
      <c r="E6236" s="2" t="s">
        <v>72</v>
      </c>
      <c r="F6236" s="2" t="s">
        <v>2944</v>
      </c>
      <c r="G6236" s="5">
        <v>-1</v>
      </c>
      <c r="H6236" s="5">
        <v>72.5</v>
      </c>
      <c r="I6236" s="5">
        <v>-72.5</v>
      </c>
      <c r="J6236" s="5">
        <v>-101389.50000000012</v>
      </c>
      <c r="K6236" s="5" t="str" cm="1">
        <f t="array" ref="K6236">_xlfn.LET(_xlpm.d,UPPER(TRIM(CLEAN(SUBSTITUTE(F6236,CHAR(160),"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37" spans="2:11" x14ac:dyDescent="0.25">
      <c r="B6237" s="21">
        <v>45994</v>
      </c>
      <c r="C6237" s="2" t="s">
        <v>1</v>
      </c>
      <c r="D6237" s="2" t="s">
        <v>1188</v>
      </c>
      <c r="E6237" s="2" t="s">
        <v>807</v>
      </c>
      <c r="F6237" s="2" t="s">
        <v>2940</v>
      </c>
      <c r="G6237" s="5">
        <v>-8</v>
      </c>
      <c r="H6237" s="5">
        <v>68.989999999999995</v>
      </c>
      <c r="I6237" s="5">
        <v>-551.91999999999996</v>
      </c>
      <c r="J6237" s="5">
        <v>-101941.42000000011</v>
      </c>
      <c r="K6237" s="5" t="str" cm="1">
        <f t="array" ref="K6237">_xlfn.LET(_xlpm.d,UPPER(TRIM(CLEAN(SUBSTITUTE(F6237,CHAR(160),"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38" spans="2:11" x14ac:dyDescent="0.25">
      <c r="B6238" s="21">
        <v>45994</v>
      </c>
      <c r="C6238" s="2" t="s">
        <v>1</v>
      </c>
      <c r="D6238" s="2" t="s">
        <v>2497</v>
      </c>
      <c r="E6238" s="2" t="s">
        <v>1130</v>
      </c>
      <c r="F6238" s="2" t="s">
        <v>2944</v>
      </c>
      <c r="G6238" s="5">
        <v>-10</v>
      </c>
      <c r="H6238" s="5">
        <v>72.5</v>
      </c>
      <c r="I6238" s="5">
        <v>-725</v>
      </c>
      <c r="J6238" s="5">
        <v>-102666.42000000011</v>
      </c>
      <c r="K6238" s="5" t="str" cm="1">
        <f t="array" ref="K6238">_xlfn.LET(_xlpm.d,UPPER(TRIM(CLEAN(SUBSTITUTE(F6238,CHAR(160),"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39" spans="2:11" x14ac:dyDescent="0.25">
      <c r="B6239" s="21">
        <v>45994</v>
      </c>
      <c r="C6239" s="2" t="s">
        <v>1</v>
      </c>
      <c r="D6239" s="2" t="s">
        <v>57</v>
      </c>
      <c r="E6239" s="2" t="s">
        <v>58</v>
      </c>
      <c r="F6239" s="2" t="s">
        <v>2944</v>
      </c>
      <c r="G6239" s="5">
        <v>-2</v>
      </c>
      <c r="H6239" s="5">
        <v>72.5</v>
      </c>
      <c r="I6239" s="5">
        <v>-145</v>
      </c>
      <c r="J6239" s="5">
        <v>-102811.42000000011</v>
      </c>
      <c r="K6239" s="5" t="str" cm="1">
        <f t="array" ref="K6239">_xlfn.LET(_xlpm.d,UPPER(TRIM(CLEAN(SUBSTITUTE(F6239,CHAR(160),"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40" spans="2:11" x14ac:dyDescent="0.25">
      <c r="B6240" s="21">
        <v>45994</v>
      </c>
      <c r="C6240" s="2" t="s">
        <v>1</v>
      </c>
      <c r="D6240" s="2" t="s">
        <v>2643</v>
      </c>
      <c r="E6240" s="2" t="s">
        <v>40</v>
      </c>
      <c r="F6240" s="2" t="s">
        <v>2944</v>
      </c>
      <c r="G6240" s="5">
        <v>-7</v>
      </c>
      <c r="H6240" s="5">
        <v>72.5</v>
      </c>
      <c r="I6240" s="5">
        <v>-507.5</v>
      </c>
      <c r="J6240" s="5">
        <v>-103318.92000000011</v>
      </c>
      <c r="K6240" s="5" t="str" cm="1">
        <f t="array" ref="K6240">_xlfn.LET(_xlpm.d,UPPER(TRIM(CLEAN(SUBSTITUTE(F6240,CHAR(160),"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41" spans="2:11" x14ac:dyDescent="0.25">
      <c r="B6241" s="21">
        <v>45995</v>
      </c>
      <c r="C6241" s="2" t="s">
        <v>1</v>
      </c>
      <c r="D6241" s="2" t="s">
        <v>2059</v>
      </c>
      <c r="E6241" s="2" t="s">
        <v>86</v>
      </c>
      <c r="F6241" s="2" t="s">
        <v>2944</v>
      </c>
      <c r="G6241" s="5">
        <v>-11</v>
      </c>
      <c r="H6241" s="5">
        <v>72.5</v>
      </c>
      <c r="I6241" s="5">
        <v>-797.5</v>
      </c>
      <c r="J6241" s="5">
        <v>-104116.42000000011</v>
      </c>
      <c r="K6241" s="5" t="str" cm="1">
        <f t="array" ref="K6241">_xlfn.LET(_xlpm.d,UPPER(TRIM(CLEAN(SUBSTITUTE(F6241,CHAR(160),"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42" spans="2:11" x14ac:dyDescent="0.25">
      <c r="B6242" s="21">
        <v>45995</v>
      </c>
      <c r="C6242" s="2" t="s">
        <v>1</v>
      </c>
      <c r="D6242" s="2" t="s">
        <v>644</v>
      </c>
      <c r="E6242" s="2" t="s">
        <v>68</v>
      </c>
      <c r="F6242" s="2" t="s">
        <v>2944</v>
      </c>
      <c r="G6242" s="5">
        <v>-2</v>
      </c>
      <c r="H6242" s="5">
        <v>72.5</v>
      </c>
      <c r="I6242" s="5">
        <v>-145</v>
      </c>
      <c r="J6242" s="5">
        <v>-104261.42000000011</v>
      </c>
      <c r="K6242" s="5" t="str" cm="1">
        <f t="array" ref="K6242">_xlfn.LET(_xlpm.d,UPPER(TRIM(CLEAN(SUBSTITUTE(F6242,CHAR(160),"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43" spans="2:11" x14ac:dyDescent="0.25">
      <c r="B6243" s="21">
        <v>45995</v>
      </c>
      <c r="C6243" s="2" t="s">
        <v>1</v>
      </c>
      <c r="D6243" s="2" t="s">
        <v>2060</v>
      </c>
      <c r="E6243" s="2" t="s">
        <v>791</v>
      </c>
      <c r="F6243" s="2" t="s">
        <v>2944</v>
      </c>
      <c r="G6243" s="5">
        <v>-3</v>
      </c>
      <c r="H6243" s="5">
        <v>72.5</v>
      </c>
      <c r="I6243" s="5">
        <v>-217.5</v>
      </c>
      <c r="J6243" s="5">
        <v>-104478.92000000011</v>
      </c>
      <c r="K6243" s="5" t="str" cm="1">
        <f t="array" ref="K6243">_xlfn.LET(_xlpm.d,UPPER(TRIM(CLEAN(SUBSTITUTE(F6243,CHAR(160),"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44" spans="2:11" x14ac:dyDescent="0.25">
      <c r="B6244" s="21">
        <v>45996</v>
      </c>
      <c r="C6244" s="2" t="s">
        <v>1</v>
      </c>
      <c r="D6244" s="2" t="s">
        <v>1192</v>
      </c>
      <c r="E6244" s="2" t="s">
        <v>202</v>
      </c>
      <c r="F6244" s="2" t="s">
        <v>2944</v>
      </c>
      <c r="G6244" s="5">
        <v>-4</v>
      </c>
      <c r="H6244" s="5">
        <v>72.5</v>
      </c>
      <c r="I6244" s="5">
        <v>-290</v>
      </c>
      <c r="J6244" s="5">
        <v>-104768.92000000011</v>
      </c>
      <c r="K6244" s="5" t="str" cm="1">
        <f t="array" ref="K6244">_xlfn.LET(_xlpm.d,UPPER(TRIM(CLEAN(SUBSTITUTE(F6244,CHAR(160),"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45" spans="2:11" x14ac:dyDescent="0.25">
      <c r="B6245" s="21">
        <v>45996</v>
      </c>
      <c r="C6245" s="2" t="s">
        <v>1</v>
      </c>
      <c r="D6245" s="2" t="s">
        <v>1193</v>
      </c>
      <c r="E6245" s="2" t="s">
        <v>143</v>
      </c>
      <c r="F6245" s="2" t="s">
        <v>2940</v>
      </c>
      <c r="G6245" s="5">
        <v>-11</v>
      </c>
      <c r="H6245" s="5">
        <v>68.8</v>
      </c>
      <c r="I6245" s="5">
        <v>-756.8</v>
      </c>
      <c r="J6245" s="5">
        <v>-105525.72000000012</v>
      </c>
      <c r="K6245" s="5" t="str" cm="1">
        <f t="array" ref="K6245">_xlfn.LET(_xlpm.d,UPPER(TRIM(CLEAN(SUBSTITUTE(F6245,CHAR(160),"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46" spans="2:11" x14ac:dyDescent="0.25">
      <c r="B6246" s="21">
        <v>45996</v>
      </c>
      <c r="C6246" s="2" t="s">
        <v>1</v>
      </c>
      <c r="D6246" s="2" t="s">
        <v>491</v>
      </c>
      <c r="E6246" s="2" t="s">
        <v>76</v>
      </c>
      <c r="F6246" s="2" t="s">
        <v>2944</v>
      </c>
      <c r="G6246" s="5">
        <v>-4</v>
      </c>
      <c r="H6246" s="5">
        <v>72.5</v>
      </c>
      <c r="I6246" s="5">
        <v>-290</v>
      </c>
      <c r="J6246" s="5">
        <v>-105815.72000000012</v>
      </c>
      <c r="K6246" s="5" t="str" cm="1">
        <f t="array" ref="K6246">_xlfn.LET(_xlpm.d,UPPER(TRIM(CLEAN(SUBSTITUTE(F6246,CHAR(160),"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47" spans="2:11" x14ac:dyDescent="0.25">
      <c r="B6247" s="21">
        <v>45996</v>
      </c>
      <c r="C6247" s="2" t="s">
        <v>1</v>
      </c>
      <c r="D6247" s="2" t="s">
        <v>2062</v>
      </c>
      <c r="E6247" s="2" t="s">
        <v>9</v>
      </c>
      <c r="F6247" s="2" t="s">
        <v>2944</v>
      </c>
      <c r="G6247" s="5">
        <v>-1</v>
      </c>
      <c r="H6247" s="5">
        <v>72.5</v>
      </c>
      <c r="I6247" s="5">
        <v>-72.5</v>
      </c>
      <c r="J6247" s="5">
        <v>-105888.22000000012</v>
      </c>
      <c r="K6247" s="5" t="str" cm="1">
        <f t="array" ref="K6247">_xlfn.LET(_xlpm.d,UPPER(TRIM(CLEAN(SUBSTITUTE(F6247,CHAR(160),"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48" spans="2:11" x14ac:dyDescent="0.25">
      <c r="B6248" s="21">
        <v>45996</v>
      </c>
      <c r="C6248" s="2" t="s">
        <v>1</v>
      </c>
      <c r="D6248" s="2" t="s">
        <v>3045</v>
      </c>
      <c r="E6248" s="2" t="s">
        <v>72</v>
      </c>
      <c r="F6248" s="2" t="s">
        <v>2944</v>
      </c>
      <c r="G6248" s="5">
        <v>-1</v>
      </c>
      <c r="H6248" s="5">
        <v>72.5</v>
      </c>
      <c r="I6248" s="5">
        <v>-72.5</v>
      </c>
      <c r="J6248" s="5">
        <v>-105960.72000000012</v>
      </c>
      <c r="K6248" s="5" t="str" cm="1">
        <f t="array" ref="K6248">_xlfn.LET(_xlpm.d,UPPER(TRIM(CLEAN(SUBSTITUTE(F6248,CHAR(160),"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49" spans="2:11" x14ac:dyDescent="0.25">
      <c r="B6249" s="21">
        <v>46000</v>
      </c>
      <c r="C6249" s="2" t="s">
        <v>1</v>
      </c>
      <c r="D6249" s="2" t="s">
        <v>3046</v>
      </c>
      <c r="E6249" s="2" t="s">
        <v>72</v>
      </c>
      <c r="F6249" s="2" t="s">
        <v>2944</v>
      </c>
      <c r="G6249" s="5">
        <v>-1</v>
      </c>
      <c r="H6249" s="5">
        <v>72.5</v>
      </c>
      <c r="I6249" s="5">
        <v>-72.5</v>
      </c>
      <c r="J6249" s="5">
        <v>-106033.22000000012</v>
      </c>
      <c r="K6249" s="5" t="str" cm="1">
        <f t="array" ref="K6249">_xlfn.LET(_xlpm.d,UPPER(TRIM(CLEAN(SUBSTITUTE(F6249,CHAR(160),"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50" spans="2:11" x14ac:dyDescent="0.25">
      <c r="B6250" s="21">
        <v>46000</v>
      </c>
      <c r="C6250" s="2" t="s">
        <v>1</v>
      </c>
      <c r="D6250" s="2" t="s">
        <v>574</v>
      </c>
      <c r="E6250" s="2" t="s">
        <v>32</v>
      </c>
      <c r="F6250" s="2" t="s">
        <v>2944</v>
      </c>
      <c r="G6250" s="5">
        <v>-3</v>
      </c>
      <c r="H6250" s="5">
        <v>72.5</v>
      </c>
      <c r="I6250" s="5">
        <v>-217.5</v>
      </c>
      <c r="J6250" s="5">
        <v>-106250.72000000012</v>
      </c>
      <c r="K6250" s="5" t="str" cm="1">
        <f t="array" ref="K6250">_xlfn.LET(_xlpm.d,UPPER(TRIM(CLEAN(SUBSTITUTE(F6250,CHAR(160),"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51" spans="2:11" x14ac:dyDescent="0.25">
      <c r="B6251" s="21">
        <v>46001</v>
      </c>
      <c r="C6251" s="2" t="s">
        <v>1</v>
      </c>
      <c r="D6251" s="2" t="s">
        <v>2071</v>
      </c>
      <c r="E6251" s="2" t="s">
        <v>433</v>
      </c>
      <c r="F6251" s="2" t="s">
        <v>2944</v>
      </c>
      <c r="G6251" s="5">
        <v>-5</v>
      </c>
      <c r="H6251" s="5">
        <v>72.5</v>
      </c>
      <c r="I6251" s="5">
        <v>-362.5</v>
      </c>
      <c r="J6251" s="5">
        <v>-106613.22000000012</v>
      </c>
      <c r="K6251" s="5" t="str" cm="1">
        <f t="array" ref="K6251">_xlfn.LET(_xlpm.d,UPPER(TRIM(CLEAN(SUBSTITUTE(F6251,CHAR(160),"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52" spans="2:11" x14ac:dyDescent="0.25">
      <c r="B6252" s="21">
        <v>46001</v>
      </c>
      <c r="C6252" s="2" t="s">
        <v>1</v>
      </c>
      <c r="D6252" s="2" t="s">
        <v>1200</v>
      </c>
      <c r="E6252" s="2" t="s">
        <v>153</v>
      </c>
      <c r="F6252" s="2" t="s">
        <v>2944</v>
      </c>
      <c r="G6252" s="5">
        <v>-5</v>
      </c>
      <c r="H6252" s="5">
        <v>72.5</v>
      </c>
      <c r="I6252" s="5">
        <v>-362.5</v>
      </c>
      <c r="J6252" s="5">
        <v>-106975.72000000012</v>
      </c>
      <c r="K6252" s="5" t="str" cm="1">
        <f t="array" ref="K6252">_xlfn.LET(_xlpm.d,UPPER(TRIM(CLEAN(SUBSTITUTE(F6252,CHAR(160),"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53" spans="2:11" x14ac:dyDescent="0.25">
      <c r="B6253" s="21">
        <v>46001</v>
      </c>
      <c r="C6253" s="2" t="s">
        <v>1</v>
      </c>
      <c r="D6253" s="2" t="s">
        <v>576</v>
      </c>
      <c r="E6253" s="2" t="s">
        <v>159</v>
      </c>
      <c r="F6253" s="2" t="s">
        <v>2944</v>
      </c>
      <c r="G6253" s="5">
        <v>-3</v>
      </c>
      <c r="H6253" s="5">
        <v>72.5</v>
      </c>
      <c r="I6253" s="5">
        <v>-217.5</v>
      </c>
      <c r="J6253" s="5">
        <v>-107193.22000000012</v>
      </c>
      <c r="K6253" s="5" t="str" cm="1">
        <f t="array" ref="K6253">_xlfn.LET(_xlpm.d,UPPER(TRIM(CLEAN(SUBSTITUTE(F6253,CHAR(160),"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54" spans="2:11" x14ac:dyDescent="0.25">
      <c r="B6254" s="21">
        <v>46002</v>
      </c>
      <c r="C6254" s="2" t="s">
        <v>1</v>
      </c>
      <c r="D6254" s="2" t="s">
        <v>2348</v>
      </c>
      <c r="E6254" s="2" t="s">
        <v>321</v>
      </c>
      <c r="F6254" s="2" t="s">
        <v>3030</v>
      </c>
      <c r="G6254" s="5">
        <v>-3</v>
      </c>
      <c r="H6254" s="5">
        <v>68.900000000000006</v>
      </c>
      <c r="I6254" s="5">
        <v>-206.7</v>
      </c>
      <c r="J6254" s="5">
        <v>-107399.92000000011</v>
      </c>
      <c r="K6254" s="5" t="str" cm="1">
        <f t="array" ref="K6254">_xlfn.LET(_xlpm.d,UPPER(TRIM(CLEAN(SUBSTITUTE(F6254,CHAR(160),"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55" spans="2:11" x14ac:dyDescent="0.25">
      <c r="B6255" s="21">
        <v>46002</v>
      </c>
      <c r="C6255" s="2" t="s">
        <v>1</v>
      </c>
      <c r="D6255" s="2" t="s">
        <v>2076</v>
      </c>
      <c r="E6255" s="2" t="s">
        <v>202</v>
      </c>
      <c r="F6255" s="2" t="s">
        <v>2944</v>
      </c>
      <c r="G6255" s="5">
        <v>-2</v>
      </c>
      <c r="H6255" s="5">
        <v>72.5</v>
      </c>
      <c r="I6255" s="5">
        <v>-145</v>
      </c>
      <c r="J6255" s="5">
        <v>-107544.92000000011</v>
      </c>
      <c r="K6255" s="5" t="str" cm="1">
        <f t="array" ref="K6255">_xlfn.LET(_xlpm.d,UPPER(TRIM(CLEAN(SUBSTITUTE(F6255,CHAR(160),"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56" spans="2:11" x14ac:dyDescent="0.25">
      <c r="B6256" s="21">
        <v>46002</v>
      </c>
      <c r="C6256" s="2" t="s">
        <v>1</v>
      </c>
      <c r="D6256" s="2" t="s">
        <v>2077</v>
      </c>
      <c r="E6256" s="2" t="s">
        <v>163</v>
      </c>
      <c r="F6256" s="2" t="s">
        <v>2944</v>
      </c>
      <c r="G6256" s="5">
        <v>-6</v>
      </c>
      <c r="H6256" s="5">
        <v>67.790000000000006</v>
      </c>
      <c r="I6256" s="5">
        <v>-406.74</v>
      </c>
      <c r="J6256" s="5">
        <v>-107951.66000000012</v>
      </c>
      <c r="K6256" s="5" t="str" cm="1">
        <f t="array" ref="K6256">_xlfn.LET(_xlpm.d,UPPER(TRIM(CLEAN(SUBSTITUTE(F6256,CHAR(160),"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57" spans="2:11" x14ac:dyDescent="0.25">
      <c r="B6257" s="21">
        <v>46002</v>
      </c>
      <c r="C6257" s="2" t="s">
        <v>1</v>
      </c>
      <c r="D6257" s="2" t="s">
        <v>2758</v>
      </c>
      <c r="E6257" s="2" t="s">
        <v>791</v>
      </c>
      <c r="F6257" s="2" t="s">
        <v>2944</v>
      </c>
      <c r="G6257" s="5">
        <v>-2</v>
      </c>
      <c r="H6257" s="5">
        <v>72.5</v>
      </c>
      <c r="I6257" s="5">
        <v>-145</v>
      </c>
      <c r="J6257" s="5">
        <v>-108096.66000000012</v>
      </c>
      <c r="K6257" s="5" t="str" cm="1">
        <f t="array" ref="K6257">_xlfn.LET(_xlpm.d,UPPER(TRIM(CLEAN(SUBSTITUTE(F6257,CHAR(160),"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58" spans="2:11" x14ac:dyDescent="0.25">
      <c r="B6258" s="21">
        <v>46003</v>
      </c>
      <c r="C6258" s="2" t="s">
        <v>1</v>
      </c>
      <c r="D6258" s="2" t="s">
        <v>2650</v>
      </c>
      <c r="E6258" s="2" t="s">
        <v>801</v>
      </c>
      <c r="F6258" s="2" t="s">
        <v>2940</v>
      </c>
      <c r="G6258" s="5">
        <v>-4</v>
      </c>
      <c r="H6258" s="5">
        <v>67.989999999999995</v>
      </c>
      <c r="I6258" s="5">
        <v>-271.95999999999998</v>
      </c>
      <c r="J6258" s="5">
        <v>-108368.62000000013</v>
      </c>
      <c r="K6258" s="5" t="str" cm="1">
        <f t="array" ref="K6258">_xlfn.LET(_xlpm.d,UPPER(TRIM(CLEAN(SUBSTITUTE(F6258,CHAR(160),"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59" spans="2:11" x14ac:dyDescent="0.25">
      <c r="B6259" s="21">
        <v>46003</v>
      </c>
      <c r="C6259" s="2" t="s">
        <v>1</v>
      </c>
      <c r="D6259" s="2" t="s">
        <v>1203</v>
      </c>
      <c r="E6259" s="2" t="s">
        <v>53</v>
      </c>
      <c r="F6259" s="2" t="s">
        <v>3047</v>
      </c>
      <c r="G6259" s="5">
        <v>-1</v>
      </c>
      <c r="H6259" s="5">
        <v>72.5</v>
      </c>
      <c r="I6259" s="5">
        <v>-72.5</v>
      </c>
      <c r="J6259" s="5">
        <v>-108441.12000000013</v>
      </c>
      <c r="K6259" s="5" t="str" cm="1">
        <f t="array" ref="K6259">_xlfn.LET(_xlpm.d,UPPER(TRIM(CLEAN(SUBSTITUTE(F6259,CHAR(160),"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60" spans="2:11" x14ac:dyDescent="0.25">
      <c r="B6260" s="21">
        <v>46003</v>
      </c>
      <c r="C6260" s="2" t="s">
        <v>1</v>
      </c>
      <c r="D6260" s="2" t="s">
        <v>495</v>
      </c>
      <c r="E6260" s="2" t="s">
        <v>141</v>
      </c>
      <c r="F6260" s="2" t="s">
        <v>2944</v>
      </c>
      <c r="G6260" s="5">
        <v>-9</v>
      </c>
      <c r="H6260" s="5">
        <v>72.5</v>
      </c>
      <c r="I6260" s="5">
        <v>-652.5</v>
      </c>
      <c r="J6260" s="5">
        <v>-109093.62000000013</v>
      </c>
      <c r="K6260" s="5" t="str" cm="1">
        <f t="array" ref="K6260">_xlfn.LET(_xlpm.d,UPPER(TRIM(CLEAN(SUBSTITUTE(F6260,CHAR(160),"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61" spans="2:11" x14ac:dyDescent="0.25">
      <c r="B6261" s="21">
        <v>46003</v>
      </c>
      <c r="C6261" s="2" t="s">
        <v>1</v>
      </c>
      <c r="D6261" s="2" t="s">
        <v>497</v>
      </c>
      <c r="E6261" s="2" t="s">
        <v>38</v>
      </c>
      <c r="F6261" s="2" t="s">
        <v>2944</v>
      </c>
      <c r="G6261" s="5">
        <v>-3</v>
      </c>
      <c r="H6261" s="5">
        <v>72.5</v>
      </c>
      <c r="I6261" s="5">
        <v>-217.5</v>
      </c>
      <c r="J6261" s="5">
        <v>-109311.12000000013</v>
      </c>
      <c r="K6261" s="5" t="str" cm="1">
        <f t="array" ref="K6261">_xlfn.LET(_xlpm.d,UPPER(TRIM(CLEAN(SUBSTITUTE(F6261,CHAR(160),"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62" spans="2:11" x14ac:dyDescent="0.25">
      <c r="B6262" s="21">
        <v>46008</v>
      </c>
      <c r="C6262" s="2" t="s">
        <v>1</v>
      </c>
      <c r="D6262" s="2" t="s">
        <v>2085</v>
      </c>
      <c r="E6262" s="2" t="s">
        <v>829</v>
      </c>
      <c r="F6262" s="2" t="s">
        <v>2944</v>
      </c>
      <c r="G6262" s="5">
        <v>-5</v>
      </c>
      <c r="H6262" s="5">
        <v>72.5</v>
      </c>
      <c r="I6262" s="5">
        <v>-362.5</v>
      </c>
      <c r="J6262" s="5">
        <v>-109673.62000000013</v>
      </c>
      <c r="K6262" s="5" t="str" cm="1">
        <f t="array" ref="K6262">_xlfn.LET(_xlpm.d,UPPER(TRIM(CLEAN(SUBSTITUTE(F6262,CHAR(160),"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63" spans="2:11" x14ac:dyDescent="0.25">
      <c r="B6263" s="21">
        <v>46008</v>
      </c>
      <c r="C6263" s="2" t="s">
        <v>1</v>
      </c>
      <c r="D6263" s="2" t="s">
        <v>2501</v>
      </c>
      <c r="E6263" s="2" t="s">
        <v>29</v>
      </c>
      <c r="F6263" s="2" t="s">
        <v>2944</v>
      </c>
      <c r="G6263" s="5">
        <v>-2</v>
      </c>
      <c r="H6263" s="5">
        <v>72.5</v>
      </c>
      <c r="I6263" s="5">
        <v>-145</v>
      </c>
      <c r="J6263" s="5">
        <v>-109818.62000000013</v>
      </c>
      <c r="K6263" s="5" t="str" cm="1">
        <f t="array" ref="K6263">_xlfn.LET(_xlpm.d,UPPER(TRIM(CLEAN(SUBSTITUTE(F6263,CHAR(160),"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64" spans="2:11" x14ac:dyDescent="0.25">
      <c r="B6264" s="21">
        <v>46008</v>
      </c>
      <c r="C6264" s="2" t="s">
        <v>1</v>
      </c>
      <c r="D6264" s="2" t="s">
        <v>1352</v>
      </c>
      <c r="E6264" s="2" t="s">
        <v>89</v>
      </c>
      <c r="F6264" s="2" t="s">
        <v>2944</v>
      </c>
      <c r="G6264" s="5">
        <v>-3</v>
      </c>
      <c r="H6264" s="5">
        <v>72.5</v>
      </c>
      <c r="I6264" s="5">
        <v>-217.5</v>
      </c>
      <c r="J6264" s="5">
        <v>-110036.12000000013</v>
      </c>
      <c r="K6264" s="5" t="str" cm="1">
        <f t="array" ref="K6264">_xlfn.LET(_xlpm.d,UPPER(TRIM(CLEAN(SUBSTITUTE(F6264,CHAR(160),"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65" spans="2:11" x14ac:dyDescent="0.25">
      <c r="B6265" s="21">
        <v>46008</v>
      </c>
      <c r="C6265" s="2" t="s">
        <v>1</v>
      </c>
      <c r="D6265" s="2" t="s">
        <v>66</v>
      </c>
      <c r="E6265" s="2" t="s">
        <v>49</v>
      </c>
      <c r="F6265" s="2" t="s">
        <v>2944</v>
      </c>
      <c r="G6265" s="5">
        <v>-1</v>
      </c>
      <c r="H6265" s="5">
        <v>72.5</v>
      </c>
      <c r="I6265" s="5">
        <v>-72.5</v>
      </c>
      <c r="J6265" s="5">
        <v>-110108.62000000013</v>
      </c>
      <c r="K6265" s="5" t="str" cm="1">
        <f t="array" ref="K6265">_xlfn.LET(_xlpm.d,UPPER(TRIM(CLEAN(SUBSTITUTE(F6265,CHAR(160),"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66" spans="2:11" x14ac:dyDescent="0.25">
      <c r="B6266" s="21">
        <v>46008</v>
      </c>
      <c r="C6266" s="2" t="s">
        <v>1</v>
      </c>
      <c r="D6266" s="2" t="s">
        <v>1206</v>
      </c>
      <c r="E6266" s="2" t="s">
        <v>60</v>
      </c>
      <c r="F6266" s="2" t="s">
        <v>2944</v>
      </c>
      <c r="G6266" s="5">
        <v>-4</v>
      </c>
      <c r="H6266" s="5">
        <v>72.5</v>
      </c>
      <c r="I6266" s="5">
        <v>-290</v>
      </c>
      <c r="J6266" s="5">
        <v>-110398.62000000013</v>
      </c>
      <c r="K6266" s="5" t="str" cm="1">
        <f t="array" ref="K6266">_xlfn.LET(_xlpm.d,UPPER(TRIM(CLEAN(SUBSTITUTE(F6266,CHAR(160),"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67" spans="2:11" x14ac:dyDescent="0.25">
      <c r="B6267" s="21">
        <v>46009</v>
      </c>
      <c r="C6267" s="2" t="s">
        <v>1</v>
      </c>
      <c r="D6267" s="2" t="s">
        <v>2652</v>
      </c>
      <c r="E6267" s="2" t="s">
        <v>40</v>
      </c>
      <c r="F6267" s="2" t="s">
        <v>3047</v>
      </c>
      <c r="G6267" s="5">
        <v>-3</v>
      </c>
      <c r="H6267" s="5">
        <v>72.5</v>
      </c>
      <c r="I6267" s="5">
        <v>-217.5</v>
      </c>
      <c r="J6267" s="5">
        <v>-110616.12000000013</v>
      </c>
      <c r="K6267" s="5" t="str" cm="1">
        <f t="array" ref="K6267">_xlfn.LET(_xlpm.d,UPPER(TRIM(CLEAN(SUBSTITUTE(F6267,CHAR(160),"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68" spans="2:11" x14ac:dyDescent="0.25">
      <c r="B6268" s="21">
        <v>46009</v>
      </c>
      <c r="C6268" s="2" t="s">
        <v>1</v>
      </c>
      <c r="D6268" s="2" t="s">
        <v>2653</v>
      </c>
      <c r="E6268" s="2" t="s">
        <v>9</v>
      </c>
      <c r="F6268" s="2" t="s">
        <v>2944</v>
      </c>
      <c r="G6268" s="5">
        <v>-1</v>
      </c>
      <c r="H6268" s="5">
        <v>72.5</v>
      </c>
      <c r="I6268" s="5">
        <v>-72.5</v>
      </c>
      <c r="J6268" s="5">
        <v>-110688.62000000013</v>
      </c>
      <c r="K6268" s="5" t="str" cm="1">
        <f t="array" ref="K6268">_xlfn.LET(_xlpm.d,UPPER(TRIM(CLEAN(SUBSTITUTE(F6268,CHAR(160),"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69" spans="2:11" x14ac:dyDescent="0.25">
      <c r="B6269" s="21">
        <v>46010</v>
      </c>
      <c r="C6269" s="2" t="s">
        <v>1</v>
      </c>
      <c r="D6269" s="2" t="s">
        <v>2654</v>
      </c>
      <c r="E6269" s="2" t="s">
        <v>74</v>
      </c>
      <c r="F6269" s="2" t="s">
        <v>2944</v>
      </c>
      <c r="G6269" s="5">
        <v>-2</v>
      </c>
      <c r="H6269" s="5">
        <v>72.5</v>
      </c>
      <c r="I6269" s="5">
        <v>-145</v>
      </c>
      <c r="J6269" s="5">
        <v>-110833.62000000013</v>
      </c>
      <c r="K6269" s="5" t="str" cm="1">
        <f t="array" ref="K6269">_xlfn.LET(_xlpm.d,UPPER(TRIM(CLEAN(SUBSTITUTE(F6269,CHAR(160),"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70" spans="2:11" x14ac:dyDescent="0.25">
      <c r="B6270" s="21">
        <v>46010</v>
      </c>
      <c r="C6270" s="2" t="s">
        <v>1</v>
      </c>
      <c r="D6270" s="2" t="s">
        <v>2656</v>
      </c>
      <c r="E6270" s="2" t="s">
        <v>97</v>
      </c>
      <c r="F6270" s="2" t="s">
        <v>2944</v>
      </c>
      <c r="G6270" s="5">
        <v>-2</v>
      </c>
      <c r="H6270" s="5">
        <v>72.5</v>
      </c>
      <c r="I6270" s="5">
        <v>-145</v>
      </c>
      <c r="J6270" s="5">
        <v>-110978.62000000013</v>
      </c>
      <c r="K6270" s="5" t="str" cm="1">
        <f t="array" ref="K6270">_xlfn.LET(_xlpm.d,UPPER(TRIM(CLEAN(SUBSTITUTE(F6270,CHAR(160),"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71" spans="2:11" x14ac:dyDescent="0.25">
      <c r="B6271" s="21">
        <v>46010</v>
      </c>
      <c r="C6271" s="2" t="s">
        <v>1</v>
      </c>
      <c r="D6271" s="2" t="s">
        <v>2091</v>
      </c>
      <c r="E6271" s="2" t="s">
        <v>1130</v>
      </c>
      <c r="F6271" s="2" t="s">
        <v>2944</v>
      </c>
      <c r="G6271" s="5">
        <v>-11</v>
      </c>
      <c r="H6271" s="5">
        <v>72.5</v>
      </c>
      <c r="I6271" s="5">
        <v>-797.5</v>
      </c>
      <c r="J6271" s="5">
        <v>-111776.12000000013</v>
      </c>
      <c r="K6271" s="5" t="str" cm="1">
        <f t="array" ref="K6271">_xlfn.LET(_xlpm.d,UPPER(TRIM(CLEAN(SUBSTITUTE(F6271,CHAR(160),"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72" spans="2:11" x14ac:dyDescent="0.25">
      <c r="B6272" s="21">
        <v>46010</v>
      </c>
      <c r="C6272" s="2" t="s">
        <v>1</v>
      </c>
      <c r="D6272" s="2" t="s">
        <v>1210</v>
      </c>
      <c r="E6272" s="2" t="s">
        <v>433</v>
      </c>
      <c r="F6272" s="2" t="s">
        <v>2944</v>
      </c>
      <c r="G6272" s="5">
        <v>-2</v>
      </c>
      <c r="H6272" s="5">
        <v>72.5</v>
      </c>
      <c r="I6272" s="5">
        <v>-145</v>
      </c>
      <c r="J6272" s="5">
        <v>-111921.12000000013</v>
      </c>
      <c r="K6272" s="5" t="str" cm="1">
        <f t="array" ref="K6272">_xlfn.LET(_xlpm.d,UPPER(TRIM(CLEAN(SUBSTITUTE(F6272,CHAR(160),"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73" spans="2:11" x14ac:dyDescent="0.25">
      <c r="B6273" s="21">
        <v>46011</v>
      </c>
      <c r="C6273" s="2" t="s">
        <v>1</v>
      </c>
      <c r="D6273" s="2" t="s">
        <v>328</v>
      </c>
      <c r="E6273" s="2" t="s">
        <v>143</v>
      </c>
      <c r="F6273" s="2" t="s">
        <v>2940</v>
      </c>
      <c r="G6273" s="5">
        <v>-2</v>
      </c>
      <c r="H6273" s="5">
        <v>68.8</v>
      </c>
      <c r="I6273" s="5">
        <v>-137.6</v>
      </c>
      <c r="J6273" s="5">
        <v>-112058.72000000013</v>
      </c>
      <c r="K6273" s="5" t="str" cm="1">
        <f t="array" ref="K6273">_xlfn.LET(_xlpm.d,UPPER(TRIM(CLEAN(SUBSTITUTE(F6273,CHAR(160),"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74" spans="2:11" x14ac:dyDescent="0.25">
      <c r="B6274" s="21">
        <v>46011</v>
      </c>
      <c r="C6274" s="2" t="s">
        <v>1</v>
      </c>
      <c r="D6274" s="2" t="s">
        <v>328</v>
      </c>
      <c r="E6274" s="2" t="s">
        <v>143</v>
      </c>
      <c r="F6274" s="2" t="s">
        <v>2940</v>
      </c>
      <c r="G6274" s="5">
        <v>-1</v>
      </c>
      <c r="H6274" s="5">
        <v>68.8</v>
      </c>
      <c r="I6274" s="5">
        <v>-68.8</v>
      </c>
      <c r="J6274" s="5">
        <v>-112127.52000000014</v>
      </c>
      <c r="K6274" s="5" t="str" cm="1">
        <f t="array" ref="K6274">_xlfn.LET(_xlpm.d,UPPER(TRIM(CLEAN(SUBSTITUTE(F6274,CHAR(160),"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75" spans="2:11" x14ac:dyDescent="0.25">
      <c r="B6275" s="21">
        <v>46014</v>
      </c>
      <c r="C6275" s="2" t="s">
        <v>1</v>
      </c>
      <c r="D6275" s="2" t="s">
        <v>2657</v>
      </c>
      <c r="E6275" s="2" t="s">
        <v>304</v>
      </c>
      <c r="F6275" s="2" t="s">
        <v>2940</v>
      </c>
      <c r="G6275" s="5">
        <v>-1</v>
      </c>
      <c r="H6275" s="5">
        <v>68.900000000000006</v>
      </c>
      <c r="I6275" s="5">
        <v>-68.900000000000006</v>
      </c>
      <c r="J6275" s="5">
        <v>-112196.42000000013</v>
      </c>
      <c r="K6275" s="5" t="str" cm="1">
        <f t="array" ref="K6275">_xlfn.LET(_xlpm.d,UPPER(TRIM(CLEAN(SUBSTITUTE(F6275,CHAR(160),"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76" spans="2:11" x14ac:dyDescent="0.25">
      <c r="B6276" s="21">
        <v>46014</v>
      </c>
      <c r="C6276" s="2" t="s">
        <v>1</v>
      </c>
      <c r="D6276" s="2" t="s">
        <v>279</v>
      </c>
      <c r="E6276" s="2" t="s">
        <v>238</v>
      </c>
      <c r="F6276" s="2" t="s">
        <v>2940</v>
      </c>
      <c r="G6276" s="5">
        <v>-19</v>
      </c>
      <c r="H6276" s="5">
        <v>68.989999999999995</v>
      </c>
      <c r="I6276" s="5">
        <v>-1310.81</v>
      </c>
      <c r="J6276" s="5">
        <v>-113507.23000000013</v>
      </c>
      <c r="K6276" s="5" t="str" cm="1">
        <f t="array" ref="K6276">_xlfn.LET(_xlpm.d,UPPER(TRIM(CLEAN(SUBSTITUTE(F6276,CHAR(160),"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77" spans="2:11" x14ac:dyDescent="0.25">
      <c r="B6277" s="21">
        <v>46014</v>
      </c>
      <c r="C6277" s="2" t="s">
        <v>1</v>
      </c>
      <c r="D6277" s="2" t="s">
        <v>280</v>
      </c>
      <c r="E6277" s="2" t="s">
        <v>159</v>
      </c>
      <c r="F6277" s="2" t="s">
        <v>2944</v>
      </c>
      <c r="G6277" s="5">
        <v>-2</v>
      </c>
      <c r="H6277" s="5">
        <v>72.5</v>
      </c>
      <c r="I6277" s="5">
        <v>-145</v>
      </c>
      <c r="J6277" s="5">
        <v>-113652.23000000013</v>
      </c>
      <c r="K6277" s="5" t="str" cm="1">
        <f t="array" ref="K6277">_xlfn.LET(_xlpm.d,UPPER(TRIM(CLEAN(SUBSTITUTE(F6277,CHAR(160),"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78" spans="2:11" x14ac:dyDescent="0.25">
      <c r="B6278" s="21">
        <v>46014</v>
      </c>
      <c r="C6278" s="2" t="s">
        <v>1</v>
      </c>
      <c r="D6278" s="2" t="s">
        <v>2096</v>
      </c>
      <c r="E6278" s="2" t="s">
        <v>32</v>
      </c>
      <c r="F6278" s="2" t="s">
        <v>2944</v>
      </c>
      <c r="G6278" s="5">
        <v>-2</v>
      </c>
      <c r="H6278" s="5">
        <v>72.5</v>
      </c>
      <c r="I6278" s="5">
        <v>-145</v>
      </c>
      <c r="J6278" s="5">
        <v>-113797.23000000013</v>
      </c>
      <c r="K6278" s="5" t="str" cm="1">
        <f t="array" ref="K6278">_xlfn.LET(_xlpm.d,UPPER(TRIM(CLEAN(SUBSTITUTE(F6278,CHAR(160),"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79" spans="2:11" x14ac:dyDescent="0.25">
      <c r="B6279" s="21">
        <v>46014</v>
      </c>
      <c r="C6279" s="2" t="s">
        <v>1</v>
      </c>
      <c r="D6279" s="2" t="s">
        <v>2097</v>
      </c>
      <c r="E6279" s="2" t="s">
        <v>202</v>
      </c>
      <c r="F6279" s="2" t="s">
        <v>2944</v>
      </c>
      <c r="G6279" s="5">
        <v>-6</v>
      </c>
      <c r="H6279" s="5">
        <v>72.5</v>
      </c>
      <c r="I6279" s="5">
        <v>-435</v>
      </c>
      <c r="J6279" s="5">
        <v>-114232.23000000013</v>
      </c>
      <c r="K6279" s="5" t="str" cm="1">
        <f t="array" ref="K6279">_xlfn.LET(_xlpm.d,UPPER(TRIM(CLEAN(SUBSTITUTE(F6279,CHAR(160),"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80" spans="2:11" x14ac:dyDescent="0.25">
      <c r="B6280" s="21">
        <v>46024</v>
      </c>
      <c r="C6280" s="2" t="s">
        <v>1</v>
      </c>
      <c r="D6280" s="2" t="s">
        <v>75</v>
      </c>
      <c r="E6280" s="2" t="s">
        <v>76</v>
      </c>
      <c r="F6280" s="2" t="s">
        <v>2944</v>
      </c>
      <c r="G6280" s="5">
        <v>-3</v>
      </c>
      <c r="H6280" s="5">
        <v>72.5</v>
      </c>
      <c r="I6280" s="5">
        <v>-217.5</v>
      </c>
      <c r="J6280" s="5">
        <v>-114449.73000000013</v>
      </c>
      <c r="K6280" s="5" t="str" cm="1">
        <f t="array" ref="K6280">_xlfn.LET(_xlpm.d,UPPER(TRIM(CLEAN(SUBSTITUTE(F6280,CHAR(160),"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81" spans="2:11" x14ac:dyDescent="0.25">
      <c r="B6281" s="21">
        <v>46024</v>
      </c>
      <c r="C6281" s="2" t="s">
        <v>1</v>
      </c>
      <c r="D6281" s="2" t="s">
        <v>1217</v>
      </c>
      <c r="E6281" s="2" t="s">
        <v>82</v>
      </c>
      <c r="F6281" s="2" t="s">
        <v>2944</v>
      </c>
      <c r="G6281" s="5">
        <v>-2</v>
      </c>
      <c r="H6281" s="5">
        <v>72.5</v>
      </c>
      <c r="I6281" s="5">
        <v>-145</v>
      </c>
      <c r="J6281" s="5">
        <v>-114594.73000000013</v>
      </c>
      <c r="K6281" s="5" t="str" cm="1">
        <f t="array" ref="K6281">_xlfn.LET(_xlpm.d,UPPER(TRIM(CLEAN(SUBSTITUTE(F6281,CHAR(160),"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82" spans="2:11" x14ac:dyDescent="0.25">
      <c r="B6282" s="21">
        <v>46027</v>
      </c>
      <c r="C6282" s="2" t="s">
        <v>1</v>
      </c>
      <c r="D6282" s="2" t="s">
        <v>2107</v>
      </c>
      <c r="E6282" s="2" t="s">
        <v>324</v>
      </c>
      <c r="F6282" s="2" t="s">
        <v>2940</v>
      </c>
      <c r="G6282" s="5">
        <v>-1</v>
      </c>
      <c r="H6282" s="5">
        <v>68.900000000000006</v>
      </c>
      <c r="I6282" s="5">
        <v>-68.900000000000006</v>
      </c>
      <c r="J6282" s="5">
        <v>-114663.63000000012</v>
      </c>
      <c r="K6282" s="5" t="str" cm="1">
        <f t="array" ref="K6282">_xlfn.LET(_xlpm.d,UPPER(TRIM(CLEAN(SUBSTITUTE(F6282,CHAR(160),"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83" spans="2:11" x14ac:dyDescent="0.25">
      <c r="B6283" s="21">
        <v>46027</v>
      </c>
      <c r="C6283" s="2" t="s">
        <v>1</v>
      </c>
      <c r="D6283" s="2" t="s">
        <v>3048</v>
      </c>
      <c r="E6283" s="2" t="s">
        <v>791</v>
      </c>
      <c r="F6283" s="2" t="s">
        <v>2944</v>
      </c>
      <c r="G6283" s="5">
        <v>-2</v>
      </c>
      <c r="H6283" s="5">
        <v>72.5</v>
      </c>
      <c r="I6283" s="5">
        <v>-145</v>
      </c>
      <c r="J6283" s="5">
        <v>-114808.63000000012</v>
      </c>
      <c r="K6283" s="5" t="str" cm="1">
        <f t="array" ref="K6283">_xlfn.LET(_xlpm.d,UPPER(TRIM(CLEAN(SUBSTITUTE(F6283,CHAR(160),"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84" spans="2:11" x14ac:dyDescent="0.25">
      <c r="B6284" s="21">
        <v>46028</v>
      </c>
      <c r="C6284" s="2" t="s">
        <v>1</v>
      </c>
      <c r="D6284" s="2" t="s">
        <v>2109</v>
      </c>
      <c r="E6284" s="2" t="s">
        <v>159</v>
      </c>
      <c r="F6284" s="2" t="s">
        <v>2944</v>
      </c>
      <c r="G6284" s="5">
        <v>-7</v>
      </c>
      <c r="H6284" s="5">
        <v>72.5</v>
      </c>
      <c r="I6284" s="5">
        <v>-507.5</v>
      </c>
      <c r="J6284" s="5">
        <v>-115316.13000000012</v>
      </c>
      <c r="K6284" s="5" t="str" cm="1">
        <f t="array" ref="K6284">_xlfn.LET(_xlpm.d,UPPER(TRIM(CLEAN(SUBSTITUTE(F6284,CHAR(160),"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85" spans="2:11" x14ac:dyDescent="0.25">
      <c r="B6285" s="21">
        <v>46029</v>
      </c>
      <c r="C6285" s="2" t="s">
        <v>1</v>
      </c>
      <c r="D6285" s="2" t="s">
        <v>2113</v>
      </c>
      <c r="E6285" s="2" t="s">
        <v>40</v>
      </c>
      <c r="F6285" s="2" t="s">
        <v>2944</v>
      </c>
      <c r="G6285" s="5">
        <v>-2</v>
      </c>
      <c r="H6285" s="5">
        <v>72.5</v>
      </c>
      <c r="I6285" s="5">
        <v>-145</v>
      </c>
      <c r="J6285" s="5">
        <v>-115461.13000000012</v>
      </c>
      <c r="K6285" s="5" t="str" cm="1">
        <f t="array" ref="K6285">_xlfn.LET(_xlpm.d,UPPER(TRIM(CLEAN(SUBSTITUTE(F6285,CHAR(160),"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86" spans="2:11" x14ac:dyDescent="0.25">
      <c r="B6286" s="21">
        <v>46029</v>
      </c>
      <c r="C6286" s="2" t="s">
        <v>1</v>
      </c>
      <c r="D6286" s="2" t="s">
        <v>2114</v>
      </c>
      <c r="E6286" s="2" t="s">
        <v>829</v>
      </c>
      <c r="F6286" s="2" t="s">
        <v>2944</v>
      </c>
      <c r="G6286" s="5">
        <v>-2</v>
      </c>
      <c r="H6286" s="5">
        <v>72.5</v>
      </c>
      <c r="I6286" s="5">
        <v>-145</v>
      </c>
      <c r="J6286" s="5">
        <v>-115606.13000000012</v>
      </c>
      <c r="K6286" s="5" t="str" cm="1">
        <f t="array" ref="K6286">_xlfn.LET(_xlpm.d,UPPER(TRIM(CLEAN(SUBSTITUTE(F6286,CHAR(160),"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87" spans="2:11" x14ac:dyDescent="0.25">
      <c r="B6287" s="21">
        <v>46030</v>
      </c>
      <c r="C6287" s="2" t="s">
        <v>1</v>
      </c>
      <c r="D6287" s="2" t="s">
        <v>2115</v>
      </c>
      <c r="E6287" s="2" t="s">
        <v>238</v>
      </c>
      <c r="F6287" s="2" t="s">
        <v>2940</v>
      </c>
      <c r="G6287" s="5">
        <v>-6</v>
      </c>
      <c r="H6287" s="5">
        <v>68.989999999999995</v>
      </c>
      <c r="I6287" s="5">
        <v>-413.94</v>
      </c>
      <c r="J6287" s="5">
        <v>-116020.07000000012</v>
      </c>
      <c r="K6287" s="5" t="str" cm="1">
        <f t="array" ref="K6287">_xlfn.LET(_xlpm.d,UPPER(TRIM(CLEAN(SUBSTITUTE(F6287,CHAR(160),"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88" spans="2:11" x14ac:dyDescent="0.25">
      <c r="B6288" s="21">
        <v>46030</v>
      </c>
      <c r="C6288" s="2" t="s">
        <v>1</v>
      </c>
      <c r="D6288" s="2" t="s">
        <v>579</v>
      </c>
      <c r="E6288" s="2" t="s">
        <v>68</v>
      </c>
      <c r="F6288" s="2" t="s">
        <v>2944</v>
      </c>
      <c r="G6288" s="5">
        <v>-2</v>
      </c>
      <c r="H6288" s="5">
        <v>72.5</v>
      </c>
      <c r="I6288" s="5">
        <v>-145</v>
      </c>
      <c r="J6288" s="5">
        <v>-116165.07000000012</v>
      </c>
      <c r="K6288" s="5" t="str" cm="1">
        <f t="array" ref="K6288">_xlfn.LET(_xlpm.d,UPPER(TRIM(CLEAN(SUBSTITUTE(F6288,CHAR(160),"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89" spans="2:11" x14ac:dyDescent="0.25">
      <c r="B6289" s="21">
        <v>46030</v>
      </c>
      <c r="C6289" s="2" t="s">
        <v>1</v>
      </c>
      <c r="D6289" s="2" t="s">
        <v>504</v>
      </c>
      <c r="E6289" s="2" t="s">
        <v>141</v>
      </c>
      <c r="F6289" s="2" t="s">
        <v>2944</v>
      </c>
      <c r="G6289" s="5">
        <v>-1</v>
      </c>
      <c r="H6289" s="5">
        <v>72.5</v>
      </c>
      <c r="I6289" s="5">
        <v>-72.5</v>
      </c>
      <c r="J6289" s="5">
        <v>-116237.57000000012</v>
      </c>
      <c r="K6289" s="5" t="str" cm="1">
        <f t="array" ref="K6289">_xlfn.LET(_xlpm.d,UPPER(TRIM(CLEAN(SUBSTITUTE(F6289,CHAR(160),"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90" spans="2:11" x14ac:dyDescent="0.25">
      <c r="B6290" s="21">
        <v>46031</v>
      </c>
      <c r="C6290" s="2" t="s">
        <v>1</v>
      </c>
      <c r="D6290" s="2" t="s">
        <v>3049</v>
      </c>
      <c r="E6290" s="2" t="s">
        <v>1245</v>
      </c>
      <c r="F6290" s="2" t="s">
        <v>2940</v>
      </c>
      <c r="G6290" s="5">
        <v>-1</v>
      </c>
      <c r="H6290" s="5">
        <v>68.900000000000006</v>
      </c>
      <c r="I6290" s="5">
        <v>-68.900000000000006</v>
      </c>
      <c r="J6290" s="5">
        <v>-116306.47000000012</v>
      </c>
      <c r="K6290" s="5" t="str" cm="1">
        <f t="array" ref="K6290">_xlfn.LET(_xlpm.d,UPPER(TRIM(CLEAN(SUBSTITUTE(F6290,CHAR(160),"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91" spans="2:11" x14ac:dyDescent="0.25">
      <c r="B6291" s="21">
        <v>46031</v>
      </c>
      <c r="C6291" s="2" t="s">
        <v>1</v>
      </c>
      <c r="D6291" s="2" t="s">
        <v>2118</v>
      </c>
      <c r="E6291" s="2" t="s">
        <v>324</v>
      </c>
      <c r="F6291" s="2" t="s">
        <v>2940</v>
      </c>
      <c r="G6291" s="5">
        <v>-2</v>
      </c>
      <c r="H6291" s="5">
        <v>68.900000000000006</v>
      </c>
      <c r="I6291" s="5">
        <v>-137.80000000000001</v>
      </c>
      <c r="J6291" s="5">
        <v>-116444.27000000012</v>
      </c>
      <c r="K6291" s="5" t="str" cm="1">
        <f t="array" ref="K6291">_xlfn.LET(_xlpm.d,UPPER(TRIM(CLEAN(SUBSTITUTE(F6291,CHAR(160),"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92" spans="2:11" x14ac:dyDescent="0.25">
      <c r="B6292" s="21">
        <v>46031</v>
      </c>
      <c r="C6292" s="2" t="s">
        <v>1</v>
      </c>
      <c r="D6292" s="2" t="s">
        <v>2120</v>
      </c>
      <c r="E6292" s="2" t="s">
        <v>1130</v>
      </c>
      <c r="F6292" s="2" t="s">
        <v>2944</v>
      </c>
      <c r="G6292" s="5">
        <v>-2</v>
      </c>
      <c r="H6292" s="5">
        <v>72.5</v>
      </c>
      <c r="I6292" s="5">
        <v>-145</v>
      </c>
      <c r="J6292" s="5">
        <v>-116589.27000000012</v>
      </c>
      <c r="K6292" s="5" t="str" cm="1">
        <f t="array" ref="K6292">_xlfn.LET(_xlpm.d,UPPER(TRIM(CLEAN(SUBSTITUTE(F6292,CHAR(160),"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93" spans="2:11" x14ac:dyDescent="0.25">
      <c r="B6293" s="21">
        <v>46031</v>
      </c>
      <c r="C6293" s="2" t="s">
        <v>1</v>
      </c>
      <c r="D6293" s="2" t="s">
        <v>2665</v>
      </c>
      <c r="E6293" s="2" t="s">
        <v>433</v>
      </c>
      <c r="F6293" s="2" t="s">
        <v>2944</v>
      </c>
      <c r="G6293" s="5">
        <v>-1</v>
      </c>
      <c r="H6293" s="5">
        <v>72.5</v>
      </c>
      <c r="I6293" s="5">
        <v>-72.5</v>
      </c>
      <c r="J6293" s="5">
        <v>-116661.77000000012</v>
      </c>
      <c r="K6293" s="5" t="str" cm="1">
        <f t="array" ref="K6293">_xlfn.LET(_xlpm.d,UPPER(TRIM(CLEAN(SUBSTITUTE(F6293,CHAR(160),"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94" spans="2:11" x14ac:dyDescent="0.25">
      <c r="B6294" s="21">
        <v>46032</v>
      </c>
      <c r="C6294" s="2" t="s">
        <v>1</v>
      </c>
      <c r="D6294" s="2" t="s">
        <v>1225</v>
      </c>
      <c r="E6294" s="2" t="s">
        <v>143</v>
      </c>
      <c r="F6294" s="2" t="s">
        <v>2940</v>
      </c>
      <c r="G6294" s="5">
        <v>-4</v>
      </c>
      <c r="H6294" s="5">
        <v>68.8</v>
      </c>
      <c r="I6294" s="5">
        <v>-275.2</v>
      </c>
      <c r="J6294" s="5">
        <v>-116936.97000000012</v>
      </c>
      <c r="K6294" s="5" t="str" cm="1">
        <f t="array" ref="K6294">_xlfn.LET(_xlpm.d,UPPER(TRIM(CLEAN(SUBSTITUTE(F6294,CHAR(160),"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95" spans="2:11" x14ac:dyDescent="0.25">
      <c r="B6295" s="21">
        <v>46034</v>
      </c>
      <c r="C6295" s="2" t="s">
        <v>1</v>
      </c>
      <c r="D6295" s="2" t="s">
        <v>85</v>
      </c>
      <c r="E6295" s="2" t="s">
        <v>86</v>
      </c>
      <c r="F6295" s="2" t="s">
        <v>2944</v>
      </c>
      <c r="G6295" s="5">
        <v>-2</v>
      </c>
      <c r="H6295" s="5">
        <v>72.5</v>
      </c>
      <c r="I6295" s="5">
        <v>-145</v>
      </c>
      <c r="J6295" s="5">
        <v>-117081.97000000012</v>
      </c>
      <c r="K6295" s="5" t="str" cm="1">
        <f t="array" ref="K6295">_xlfn.LET(_xlpm.d,UPPER(TRIM(CLEAN(SUBSTITUTE(F6295,CHAR(160),"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96" spans="2:11" x14ac:dyDescent="0.25">
      <c r="B6296" s="21">
        <v>46034</v>
      </c>
      <c r="C6296" s="2" t="s">
        <v>1</v>
      </c>
      <c r="D6296" s="2" t="s">
        <v>3050</v>
      </c>
      <c r="E6296" s="2" t="s">
        <v>844</v>
      </c>
      <c r="F6296" s="2" t="s">
        <v>2940</v>
      </c>
      <c r="G6296" s="5">
        <v>-14</v>
      </c>
      <c r="H6296" s="5">
        <v>68.989999999999995</v>
      </c>
      <c r="I6296" s="5">
        <v>-965.86</v>
      </c>
      <c r="J6296" s="5">
        <v>-118047.83000000012</v>
      </c>
      <c r="K6296" s="5" t="str" cm="1">
        <f t="array" ref="K6296">_xlfn.LET(_xlpm.d,UPPER(TRIM(CLEAN(SUBSTITUTE(F6296,CHAR(160),"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97" spans="2:11" x14ac:dyDescent="0.25">
      <c r="B6297" s="21">
        <v>46035</v>
      </c>
      <c r="C6297" s="2" t="s">
        <v>1</v>
      </c>
      <c r="D6297" s="2" t="s">
        <v>2125</v>
      </c>
      <c r="E6297" s="2" t="s">
        <v>72</v>
      </c>
      <c r="F6297" s="2" t="s">
        <v>2944</v>
      </c>
      <c r="G6297" s="5">
        <v>-2</v>
      </c>
      <c r="H6297" s="5">
        <v>72.5</v>
      </c>
      <c r="I6297" s="5">
        <v>-145</v>
      </c>
      <c r="J6297" s="5">
        <v>-118192.83000000012</v>
      </c>
      <c r="K6297" s="5" t="str" cm="1">
        <f t="array" ref="K6297">_xlfn.LET(_xlpm.d,UPPER(TRIM(CLEAN(SUBSTITUTE(F6297,CHAR(160),"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98" spans="2:11" x14ac:dyDescent="0.25">
      <c r="B6298" s="21">
        <v>46035</v>
      </c>
      <c r="C6298" s="2" t="s">
        <v>1</v>
      </c>
      <c r="D6298" s="2" t="s">
        <v>2127</v>
      </c>
      <c r="E6298" s="2" t="s">
        <v>95</v>
      </c>
      <c r="F6298" s="2" t="s">
        <v>2944</v>
      </c>
      <c r="G6298" s="5">
        <v>-4</v>
      </c>
      <c r="H6298" s="5">
        <v>72.5</v>
      </c>
      <c r="I6298" s="5">
        <v>-290</v>
      </c>
      <c r="J6298" s="5">
        <v>-118482.83000000012</v>
      </c>
      <c r="K6298" s="5" t="str" cm="1">
        <f t="array" ref="K6298">_xlfn.LET(_xlpm.d,UPPER(TRIM(CLEAN(SUBSTITUTE(F6298,CHAR(160),"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299" spans="2:11" x14ac:dyDescent="0.25">
      <c r="B6299" s="21">
        <v>46035</v>
      </c>
      <c r="C6299" s="2" t="s">
        <v>1</v>
      </c>
      <c r="D6299" s="2" t="s">
        <v>507</v>
      </c>
      <c r="E6299" s="2" t="s">
        <v>49</v>
      </c>
      <c r="F6299" s="2" t="s">
        <v>2944</v>
      </c>
      <c r="G6299" s="5">
        <v>-1</v>
      </c>
      <c r="H6299" s="5">
        <v>72.5</v>
      </c>
      <c r="I6299" s="5">
        <v>-72.5</v>
      </c>
      <c r="J6299" s="5">
        <v>-118555.33000000012</v>
      </c>
      <c r="K6299" s="5" t="str" cm="1">
        <f t="array" ref="K6299">_xlfn.LET(_xlpm.d,UPPER(TRIM(CLEAN(SUBSTITUTE(F6299,CHAR(160),"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00" spans="2:11" x14ac:dyDescent="0.25">
      <c r="B6300" s="21">
        <v>46036</v>
      </c>
      <c r="C6300" s="2" t="s">
        <v>1</v>
      </c>
      <c r="D6300" s="2" t="s">
        <v>2667</v>
      </c>
      <c r="E6300" s="2" t="s">
        <v>38</v>
      </c>
      <c r="F6300" s="2" t="s">
        <v>2944</v>
      </c>
      <c r="G6300" s="5">
        <v>-2</v>
      </c>
      <c r="H6300" s="5">
        <v>72.5</v>
      </c>
      <c r="I6300" s="5">
        <v>-145</v>
      </c>
      <c r="J6300" s="5">
        <v>-118700.33000000012</v>
      </c>
      <c r="K6300" s="5" t="str" cm="1">
        <f t="array" ref="K6300">_xlfn.LET(_xlpm.d,UPPER(TRIM(CLEAN(SUBSTITUTE(F6300,CHAR(160),"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01" spans="2:11" x14ac:dyDescent="0.25">
      <c r="B6301" s="21">
        <v>46036</v>
      </c>
      <c r="C6301" s="2" t="s">
        <v>1</v>
      </c>
      <c r="D6301" s="2" t="s">
        <v>88</v>
      </c>
      <c r="E6301" s="2" t="s">
        <v>89</v>
      </c>
      <c r="F6301" s="2" t="s">
        <v>2944</v>
      </c>
      <c r="G6301" s="5">
        <v>-4</v>
      </c>
      <c r="H6301" s="5">
        <v>72.5</v>
      </c>
      <c r="I6301" s="5">
        <v>-290</v>
      </c>
      <c r="J6301" s="5">
        <v>-118990.33000000012</v>
      </c>
      <c r="K6301" s="5" t="str" cm="1">
        <f t="array" ref="K6301">_xlfn.LET(_xlpm.d,UPPER(TRIM(CLEAN(SUBSTITUTE(F6301,CHAR(160),"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02" spans="2:11" x14ac:dyDescent="0.25">
      <c r="B6302" s="21">
        <v>46037</v>
      </c>
      <c r="C6302" s="2" t="s">
        <v>1</v>
      </c>
      <c r="D6302" s="2" t="s">
        <v>3051</v>
      </c>
      <c r="E6302" s="2" t="s">
        <v>238</v>
      </c>
      <c r="F6302" s="2" t="s">
        <v>2940</v>
      </c>
      <c r="G6302" s="5">
        <v>-4</v>
      </c>
      <c r="H6302" s="5">
        <v>68.989999999999995</v>
      </c>
      <c r="I6302" s="5">
        <v>-275.95999999999998</v>
      </c>
      <c r="J6302" s="5">
        <v>-119266.29000000012</v>
      </c>
      <c r="K6302" s="5" t="str" cm="1">
        <f t="array" ref="K6302">_xlfn.LET(_xlpm.d,UPPER(TRIM(CLEAN(SUBSTITUTE(F6302,CHAR(160),"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03" spans="2:11" x14ac:dyDescent="0.25">
      <c r="B6303" s="21">
        <v>46037</v>
      </c>
      <c r="C6303" s="2" t="s">
        <v>1</v>
      </c>
      <c r="D6303" s="2" t="s">
        <v>2131</v>
      </c>
      <c r="E6303" s="2" t="s">
        <v>595</v>
      </c>
      <c r="F6303" s="2" t="s">
        <v>2944</v>
      </c>
      <c r="G6303" s="5">
        <v>-2</v>
      </c>
      <c r="H6303" s="5">
        <v>72.5</v>
      </c>
      <c r="I6303" s="5">
        <v>-145</v>
      </c>
      <c r="J6303" s="5">
        <v>-119411.29000000012</v>
      </c>
      <c r="K6303" s="5" t="str" cm="1">
        <f t="array" ref="K6303">_xlfn.LET(_xlpm.d,UPPER(TRIM(CLEAN(SUBSTITUTE(F6303,CHAR(160),"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04" spans="2:11" x14ac:dyDescent="0.25">
      <c r="B6304" s="21">
        <v>46038</v>
      </c>
      <c r="C6304" s="2" t="s">
        <v>1</v>
      </c>
      <c r="D6304" s="2" t="s">
        <v>2132</v>
      </c>
      <c r="E6304" s="2" t="s">
        <v>1478</v>
      </c>
      <c r="F6304" s="2" t="s">
        <v>2940</v>
      </c>
      <c r="G6304" s="5">
        <v>-2</v>
      </c>
      <c r="H6304" s="5">
        <v>68.900000000000006</v>
      </c>
      <c r="I6304" s="5">
        <v>-137.80000000000001</v>
      </c>
      <c r="J6304" s="5">
        <v>-119549.09000000013</v>
      </c>
      <c r="K6304" s="5" t="str" cm="1">
        <f t="array" ref="K6304">_xlfn.LET(_xlpm.d,UPPER(TRIM(CLEAN(SUBSTITUTE(F6304,CHAR(160),"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05" spans="2:11" x14ac:dyDescent="0.25">
      <c r="B6305" s="21">
        <v>46038</v>
      </c>
      <c r="C6305" s="2" t="s">
        <v>1</v>
      </c>
      <c r="D6305" s="2" t="s">
        <v>2338</v>
      </c>
      <c r="E6305" s="2" t="s">
        <v>321</v>
      </c>
      <c r="F6305" s="2" t="s">
        <v>3052</v>
      </c>
      <c r="G6305" s="5">
        <v>-2</v>
      </c>
      <c r="H6305" s="5">
        <v>68.900000000000006</v>
      </c>
      <c r="I6305" s="5">
        <v>-137.80000000000001</v>
      </c>
      <c r="J6305" s="5">
        <v>-119686.89000000013</v>
      </c>
      <c r="K6305" s="5" t="str" cm="1">
        <f t="array" ref="K6305">_xlfn.LET(_xlpm.d,UPPER(TRIM(CLEAN(SUBSTITUTE(F6305,CHAR(160),"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06" spans="2:11" x14ac:dyDescent="0.25">
      <c r="B6306" s="21">
        <v>46038</v>
      </c>
      <c r="C6306" s="2" t="s">
        <v>1</v>
      </c>
      <c r="D6306" s="2" t="s">
        <v>2338</v>
      </c>
      <c r="E6306" s="2" t="s">
        <v>321</v>
      </c>
      <c r="F6306" s="2" t="s">
        <v>3029</v>
      </c>
      <c r="G6306" s="5">
        <v>-5</v>
      </c>
      <c r="H6306" s="5">
        <v>68.900000000000006</v>
      </c>
      <c r="I6306" s="5">
        <v>-344.5</v>
      </c>
      <c r="J6306" s="5">
        <v>-120031.39000000013</v>
      </c>
      <c r="K6306" s="5" t="str" cm="1">
        <f t="array" ref="K6306">_xlfn.LET(_xlpm.d,UPPER(TRIM(CLEAN(SUBSTITUTE(F6306,CHAR(160),"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6307" spans="2:11" x14ac:dyDescent="0.25">
      <c r="B6307" s="21">
        <v>46038</v>
      </c>
      <c r="C6307" s="2" t="s">
        <v>1</v>
      </c>
      <c r="D6307" s="2" t="s">
        <v>508</v>
      </c>
      <c r="E6307" s="2" t="s">
        <v>143</v>
      </c>
      <c r="F6307" s="2" t="s">
        <v>2940</v>
      </c>
      <c r="G6307" s="5">
        <v>-1</v>
      </c>
      <c r="H6307" s="5">
        <v>68.8</v>
      </c>
      <c r="I6307" s="5">
        <v>-68.8</v>
      </c>
      <c r="J6307" s="5">
        <v>-120100.19000000013</v>
      </c>
      <c r="K6307" s="5" t="str" cm="1">
        <f t="array" ref="K6307">_xlfn.LET(_xlpm.d,UPPER(TRIM(CLEAN(SUBSTITUTE(F6307,CHAR(160),"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08" spans="2:11" x14ac:dyDescent="0.25">
      <c r="B6308" s="21">
        <v>46038</v>
      </c>
      <c r="C6308" s="2" t="s">
        <v>1</v>
      </c>
      <c r="D6308" s="2" t="s">
        <v>2133</v>
      </c>
      <c r="E6308" s="2" t="s">
        <v>202</v>
      </c>
      <c r="F6308" s="2" t="s">
        <v>2944</v>
      </c>
      <c r="G6308" s="5">
        <v>-4</v>
      </c>
      <c r="H6308" s="5">
        <v>72.5</v>
      </c>
      <c r="I6308" s="5">
        <v>-290</v>
      </c>
      <c r="J6308" s="5">
        <v>-120390.19000000013</v>
      </c>
      <c r="K6308" s="5" t="str" cm="1">
        <f t="array" ref="K6308">_xlfn.LET(_xlpm.d,UPPER(TRIM(CLEAN(SUBSTITUTE(F6308,CHAR(160),"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09" spans="2:11" x14ac:dyDescent="0.25">
      <c r="B6309" s="21">
        <v>46038</v>
      </c>
      <c r="C6309" s="2" t="s">
        <v>1</v>
      </c>
      <c r="D6309" s="2" t="s">
        <v>90</v>
      </c>
      <c r="E6309" s="2" t="s">
        <v>82</v>
      </c>
      <c r="F6309" s="2" t="s">
        <v>2944</v>
      </c>
      <c r="G6309" s="5">
        <v>-1</v>
      </c>
      <c r="H6309" s="5">
        <v>72.5</v>
      </c>
      <c r="I6309" s="5">
        <v>-72.5</v>
      </c>
      <c r="J6309" s="5">
        <v>-120462.69000000013</v>
      </c>
      <c r="K6309" s="5" t="str" cm="1">
        <f t="array" ref="K6309">_xlfn.LET(_xlpm.d,UPPER(TRIM(CLEAN(SUBSTITUTE(F6309,CHAR(160),"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10" spans="2:11" x14ac:dyDescent="0.25">
      <c r="B6310" s="21">
        <v>46041</v>
      </c>
      <c r="C6310" s="2" t="s">
        <v>1</v>
      </c>
      <c r="D6310" s="2" t="s">
        <v>686</v>
      </c>
      <c r="E6310" s="2" t="s">
        <v>403</v>
      </c>
      <c r="F6310" s="2" t="s">
        <v>2944</v>
      </c>
      <c r="G6310" s="5">
        <v>-5</v>
      </c>
      <c r="H6310" s="5">
        <v>72.5</v>
      </c>
      <c r="I6310" s="5">
        <v>-362.5</v>
      </c>
      <c r="J6310" s="5">
        <v>-120825.19000000013</v>
      </c>
      <c r="K6310" s="5" t="str" cm="1">
        <f t="array" ref="K6310">_xlfn.LET(_xlpm.d,UPPER(TRIM(CLEAN(SUBSTITUTE(F6310,CHAR(160),"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11" spans="2:11" x14ac:dyDescent="0.25">
      <c r="B6311" s="21">
        <v>46043</v>
      </c>
      <c r="C6311" s="2" t="s">
        <v>1</v>
      </c>
      <c r="D6311" s="2" t="s">
        <v>3053</v>
      </c>
      <c r="E6311" s="2" t="s">
        <v>857</v>
      </c>
      <c r="F6311" s="2" t="s">
        <v>2940</v>
      </c>
      <c r="G6311" s="5">
        <v>-2</v>
      </c>
      <c r="H6311" s="5">
        <v>68.900000000000006</v>
      </c>
      <c r="I6311" s="5">
        <v>-137.80000000000001</v>
      </c>
      <c r="J6311" s="5">
        <v>-120962.99000000014</v>
      </c>
      <c r="K6311" s="5" t="str" cm="1">
        <f t="array" ref="K6311">_xlfn.LET(_xlpm.d,UPPER(TRIM(CLEAN(SUBSTITUTE(F6311,CHAR(160),"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12" spans="2:11" x14ac:dyDescent="0.25">
      <c r="B6312" s="21">
        <v>46043</v>
      </c>
      <c r="C6312" s="2" t="s">
        <v>1</v>
      </c>
      <c r="D6312" s="2" t="s">
        <v>1240</v>
      </c>
      <c r="E6312" s="2" t="s">
        <v>807</v>
      </c>
      <c r="F6312" s="2" t="s">
        <v>2940</v>
      </c>
      <c r="G6312" s="5">
        <v>-2</v>
      </c>
      <c r="H6312" s="5">
        <v>68.989999999999995</v>
      </c>
      <c r="I6312" s="5">
        <v>-137.97999999999999</v>
      </c>
      <c r="J6312" s="5">
        <v>-121100.97000000013</v>
      </c>
      <c r="K6312" s="5" t="str" cm="1">
        <f t="array" ref="K6312">_xlfn.LET(_xlpm.d,UPPER(TRIM(CLEAN(SUBSTITUTE(F6312,CHAR(160),"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13" spans="2:11" x14ac:dyDescent="0.25">
      <c r="B6313" s="21">
        <v>46043</v>
      </c>
      <c r="C6313" s="2" t="s">
        <v>1</v>
      </c>
      <c r="D6313" s="2" t="s">
        <v>3054</v>
      </c>
      <c r="E6313" s="2" t="s">
        <v>40</v>
      </c>
      <c r="F6313" s="2" t="s">
        <v>2944</v>
      </c>
      <c r="G6313" s="5">
        <v>-3</v>
      </c>
      <c r="H6313" s="5">
        <v>72.5</v>
      </c>
      <c r="I6313" s="5">
        <v>-217.5</v>
      </c>
      <c r="J6313" s="5">
        <v>-121318.47000000013</v>
      </c>
      <c r="K6313" s="5" t="str" cm="1">
        <f t="array" ref="K6313">_xlfn.LET(_xlpm.d,UPPER(TRIM(CLEAN(SUBSTITUTE(F6313,CHAR(160),"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14" spans="2:11" x14ac:dyDescent="0.25">
      <c r="B6314" s="21">
        <v>46043</v>
      </c>
      <c r="C6314" s="2" t="s">
        <v>1</v>
      </c>
      <c r="D6314" s="2" t="s">
        <v>3055</v>
      </c>
      <c r="E6314" s="2" t="s">
        <v>40</v>
      </c>
      <c r="F6314" s="2" t="s">
        <v>2944</v>
      </c>
      <c r="G6314" s="5">
        <v>-1</v>
      </c>
      <c r="H6314" s="5">
        <v>72.5</v>
      </c>
      <c r="I6314" s="5">
        <v>-72.5</v>
      </c>
      <c r="J6314" s="5">
        <v>-121390.97000000013</v>
      </c>
      <c r="K6314" s="5" t="str" cm="1">
        <f t="array" ref="K6314">_xlfn.LET(_xlpm.d,UPPER(TRIM(CLEAN(SUBSTITUTE(F6314,CHAR(160),"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15" spans="2:11" x14ac:dyDescent="0.25">
      <c r="B6315" s="21">
        <v>46044</v>
      </c>
      <c r="C6315" s="2" t="s">
        <v>1</v>
      </c>
      <c r="D6315" s="2" t="s">
        <v>1242</v>
      </c>
      <c r="E6315" s="2" t="s">
        <v>465</v>
      </c>
      <c r="F6315" s="2" t="s">
        <v>2944</v>
      </c>
      <c r="G6315" s="5">
        <v>-1</v>
      </c>
      <c r="H6315" s="5">
        <v>72.5</v>
      </c>
      <c r="I6315" s="5">
        <v>-72.5</v>
      </c>
      <c r="J6315" s="5">
        <v>-121463.47000000013</v>
      </c>
      <c r="K6315" s="5" t="str" cm="1">
        <f t="array" ref="K6315">_xlfn.LET(_xlpm.d,UPPER(TRIM(CLEAN(SUBSTITUTE(F6315,CHAR(160),"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16" spans="2:11" x14ac:dyDescent="0.25">
      <c r="B6316" s="21">
        <v>46045</v>
      </c>
      <c r="C6316" s="2" t="s">
        <v>1</v>
      </c>
      <c r="D6316" s="2" t="s">
        <v>511</v>
      </c>
      <c r="E6316" s="2" t="s">
        <v>76</v>
      </c>
      <c r="F6316" s="2" t="s">
        <v>2944</v>
      </c>
      <c r="G6316" s="5">
        <v>-2</v>
      </c>
      <c r="H6316" s="5">
        <v>72.5</v>
      </c>
      <c r="I6316" s="5">
        <v>-145</v>
      </c>
      <c r="J6316" s="5">
        <v>-121608.47000000013</v>
      </c>
      <c r="K6316" s="5" t="str" cm="1">
        <f t="array" ref="K6316">_xlfn.LET(_xlpm.d,UPPER(TRIM(CLEAN(SUBSTITUTE(F6316,CHAR(160),"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17" spans="2:11" x14ac:dyDescent="0.25">
      <c r="B6317" s="21">
        <v>46049</v>
      </c>
      <c r="C6317" s="2" t="s">
        <v>1</v>
      </c>
      <c r="D6317" s="2" t="s">
        <v>1249</v>
      </c>
      <c r="E6317" s="2" t="s">
        <v>148</v>
      </c>
      <c r="F6317" s="2" t="s">
        <v>2944</v>
      </c>
      <c r="G6317" s="5">
        <v>-2</v>
      </c>
      <c r="H6317" s="5">
        <v>72.5</v>
      </c>
      <c r="I6317" s="5">
        <v>-145</v>
      </c>
      <c r="J6317" s="5">
        <v>-121753.47000000013</v>
      </c>
      <c r="K6317" s="5" t="str" cm="1">
        <f t="array" ref="K6317">_xlfn.LET(_xlpm.d,UPPER(TRIM(CLEAN(SUBSTITUTE(F6317,CHAR(160),"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18" spans="2:11" x14ac:dyDescent="0.25">
      <c r="B6318" s="21">
        <v>46049</v>
      </c>
      <c r="C6318" s="2" t="s">
        <v>1</v>
      </c>
      <c r="D6318" s="2" t="s">
        <v>2144</v>
      </c>
      <c r="E6318" s="2" t="s">
        <v>403</v>
      </c>
      <c r="F6318" s="2" t="s">
        <v>2944</v>
      </c>
      <c r="G6318" s="5">
        <v>-1</v>
      </c>
      <c r="H6318" s="5">
        <v>72.5</v>
      </c>
      <c r="I6318" s="5">
        <v>-72.5</v>
      </c>
      <c r="J6318" s="5">
        <v>-121825.97000000013</v>
      </c>
      <c r="K6318" s="5" t="str" cm="1">
        <f t="array" ref="K6318">_xlfn.LET(_xlpm.d,UPPER(TRIM(CLEAN(SUBSTITUTE(F6318,CHAR(160),"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19" spans="2:11" x14ac:dyDescent="0.25">
      <c r="B6319" s="21">
        <v>46049</v>
      </c>
      <c r="C6319" s="2" t="s">
        <v>1</v>
      </c>
      <c r="D6319" s="2" t="s">
        <v>2145</v>
      </c>
      <c r="E6319" s="2" t="s">
        <v>159</v>
      </c>
      <c r="F6319" s="2" t="s">
        <v>2944</v>
      </c>
      <c r="G6319" s="5">
        <v>-2</v>
      </c>
      <c r="H6319" s="5">
        <v>72.5</v>
      </c>
      <c r="I6319" s="5">
        <v>-145</v>
      </c>
      <c r="J6319" s="5">
        <v>-121970.97000000013</v>
      </c>
      <c r="K6319" s="5" t="str" cm="1">
        <f t="array" ref="K6319">_xlfn.LET(_xlpm.d,UPPER(TRIM(CLEAN(SUBSTITUTE(F6319,CHAR(160),"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20" spans="2:11" x14ac:dyDescent="0.25">
      <c r="B6320" s="21">
        <v>46050</v>
      </c>
      <c r="C6320" s="2" t="s">
        <v>1</v>
      </c>
      <c r="D6320" s="2" t="s">
        <v>3056</v>
      </c>
      <c r="E6320" s="2" t="s">
        <v>844</v>
      </c>
      <c r="F6320" s="2" t="s">
        <v>2940</v>
      </c>
      <c r="G6320" s="5">
        <v>-2</v>
      </c>
      <c r="H6320" s="5">
        <v>68.989999999999995</v>
      </c>
      <c r="I6320" s="5">
        <v>-137.97999999999999</v>
      </c>
      <c r="J6320" s="5">
        <v>-122108.95000000013</v>
      </c>
      <c r="K6320" s="5" t="str" cm="1">
        <f t="array" ref="K6320">_xlfn.LET(_xlpm.d,UPPER(TRIM(CLEAN(SUBSTITUTE(F6320,CHAR(160),"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21" spans="2:11" x14ac:dyDescent="0.25">
      <c r="B6321" s="21">
        <v>46051</v>
      </c>
      <c r="C6321" s="2" t="s">
        <v>1</v>
      </c>
      <c r="D6321" s="2" t="s">
        <v>3057</v>
      </c>
      <c r="E6321" s="2" t="s">
        <v>324</v>
      </c>
      <c r="F6321" s="2" t="s">
        <v>2940</v>
      </c>
      <c r="G6321" s="5">
        <v>-2</v>
      </c>
      <c r="H6321" s="5">
        <v>68.900000000000006</v>
      </c>
      <c r="I6321" s="5">
        <v>-137.80000000000001</v>
      </c>
      <c r="J6321" s="5">
        <v>-122246.75000000013</v>
      </c>
      <c r="K6321" s="5" t="str" cm="1">
        <f t="array" ref="K6321">_xlfn.LET(_xlpm.d,UPPER(TRIM(CLEAN(SUBSTITUTE(F6321,CHAR(160),"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22" spans="2:11" x14ac:dyDescent="0.25">
      <c r="B6322" s="21">
        <v>46052</v>
      </c>
      <c r="C6322" s="2" t="s">
        <v>1</v>
      </c>
      <c r="D6322" s="2" t="s">
        <v>2153</v>
      </c>
      <c r="E6322" s="2" t="s">
        <v>926</v>
      </c>
      <c r="F6322" s="2" t="s">
        <v>2940</v>
      </c>
      <c r="G6322" s="5">
        <v>-2</v>
      </c>
      <c r="H6322" s="5">
        <v>68.989999999999995</v>
      </c>
      <c r="I6322" s="5">
        <v>-137.97999999999999</v>
      </c>
      <c r="J6322" s="5">
        <v>-122384.73000000013</v>
      </c>
      <c r="K6322" s="5" t="str" cm="1">
        <f t="array" ref="K6322">_xlfn.LET(_xlpm.d,UPPER(TRIM(CLEAN(SUBSTITUTE(F6322,CHAR(160),"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23" spans="2:11" x14ac:dyDescent="0.25">
      <c r="B6323" s="21">
        <v>46052</v>
      </c>
      <c r="C6323" s="2" t="s">
        <v>1</v>
      </c>
      <c r="D6323" s="2" t="s">
        <v>2155</v>
      </c>
      <c r="E6323" s="2" t="s">
        <v>202</v>
      </c>
      <c r="F6323" s="2" t="s">
        <v>2944</v>
      </c>
      <c r="G6323" s="5">
        <v>-5</v>
      </c>
      <c r="H6323" s="5">
        <v>72.5</v>
      </c>
      <c r="I6323" s="5">
        <v>-362.5</v>
      </c>
      <c r="J6323" s="5">
        <v>-122747.23000000013</v>
      </c>
      <c r="K6323" s="5" t="str" cm="1">
        <f t="array" ref="K6323">_xlfn.LET(_xlpm.d,UPPER(TRIM(CLEAN(SUBSTITUTE(F6323,CHAR(160),"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24" spans="2:11" x14ac:dyDescent="0.25">
      <c r="B6324" s="21">
        <v>46052</v>
      </c>
      <c r="C6324" s="2" t="s">
        <v>1</v>
      </c>
      <c r="D6324" s="2" t="s">
        <v>2674</v>
      </c>
      <c r="E6324" s="2" t="s">
        <v>321</v>
      </c>
      <c r="F6324" s="2" t="s">
        <v>3030</v>
      </c>
      <c r="G6324" s="5">
        <v>-3</v>
      </c>
      <c r="H6324" s="5">
        <v>68.900000000000006</v>
      </c>
      <c r="I6324" s="5">
        <v>-206.7</v>
      </c>
      <c r="J6324" s="5">
        <v>-122953.93000000012</v>
      </c>
      <c r="K6324" s="5" t="str" cm="1">
        <f t="array" ref="K6324">_xlfn.LET(_xlpm.d,UPPER(TRIM(CLEAN(SUBSTITUTE(F6324,CHAR(160),"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25" spans="2:11" x14ac:dyDescent="0.25">
      <c r="B6325" s="21">
        <v>46053</v>
      </c>
      <c r="C6325" s="2" t="s">
        <v>1</v>
      </c>
      <c r="D6325" s="2" t="s">
        <v>2156</v>
      </c>
      <c r="E6325" s="2" t="s">
        <v>143</v>
      </c>
      <c r="F6325" s="2" t="s">
        <v>2940</v>
      </c>
      <c r="G6325" s="5">
        <v>-1</v>
      </c>
      <c r="H6325" s="5">
        <v>68.8</v>
      </c>
      <c r="I6325" s="5">
        <v>-68.8</v>
      </c>
      <c r="J6325" s="5">
        <v>-123022.73000000013</v>
      </c>
      <c r="K6325" s="5" t="str" cm="1">
        <f t="array" ref="K6325">_xlfn.LET(_xlpm.d,UPPER(TRIM(CLEAN(SUBSTITUTE(F6325,CHAR(160),"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26" spans="2:11" x14ac:dyDescent="0.25">
      <c r="B6326" s="21">
        <v>46055</v>
      </c>
      <c r="C6326" s="2" t="s">
        <v>1</v>
      </c>
      <c r="D6326" s="2" t="s">
        <v>3058</v>
      </c>
      <c r="E6326" s="2" t="s">
        <v>95</v>
      </c>
      <c r="F6326" s="2" t="s">
        <v>2944</v>
      </c>
      <c r="G6326" s="5">
        <v>-2</v>
      </c>
      <c r="H6326" s="5">
        <v>72.5</v>
      </c>
      <c r="I6326" s="5">
        <v>-145</v>
      </c>
      <c r="J6326" s="5">
        <v>-123167.73000000013</v>
      </c>
      <c r="K6326" s="5" t="str" cm="1">
        <f t="array" ref="K6326">_xlfn.LET(_xlpm.d,UPPER(TRIM(CLEAN(SUBSTITUTE(F6326,CHAR(160),"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27" spans="2:11" x14ac:dyDescent="0.25">
      <c r="B6327" s="21">
        <v>46057</v>
      </c>
      <c r="C6327" s="2" t="s">
        <v>1</v>
      </c>
      <c r="D6327" s="2" t="s">
        <v>3059</v>
      </c>
      <c r="E6327" s="2" t="s">
        <v>40</v>
      </c>
      <c r="F6327" s="2" t="s">
        <v>2954</v>
      </c>
      <c r="G6327" s="5">
        <v>-2</v>
      </c>
      <c r="H6327" s="5">
        <v>72.5</v>
      </c>
      <c r="I6327" s="5">
        <v>-145</v>
      </c>
      <c r="J6327" s="5">
        <v>-123312.73000000013</v>
      </c>
      <c r="K6327" s="5" t="str" cm="1">
        <f t="array" ref="K6327">_xlfn.LET(_xlpm.d,UPPER(TRIM(CLEAN(SUBSTITUTE(F6327,CHAR(160),"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28" spans="2:11" x14ac:dyDescent="0.25">
      <c r="B6328" s="21">
        <v>46058</v>
      </c>
      <c r="C6328" s="2" t="s">
        <v>1</v>
      </c>
      <c r="D6328" s="2" t="s">
        <v>2763</v>
      </c>
      <c r="E6328" s="2" t="s">
        <v>321</v>
      </c>
      <c r="F6328" s="2" t="s">
        <v>3052</v>
      </c>
      <c r="G6328" s="5">
        <v>-2</v>
      </c>
      <c r="H6328" s="5">
        <v>68.900000000000006</v>
      </c>
      <c r="I6328" s="5">
        <v>-137.80000000000001</v>
      </c>
      <c r="J6328" s="5">
        <v>-123450.53000000013</v>
      </c>
      <c r="K6328" s="5" t="str" cm="1">
        <f t="array" ref="K6328">_xlfn.LET(_xlpm.d,UPPER(TRIM(CLEAN(SUBSTITUTE(F6328,CHAR(160),"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29" spans="2:11" x14ac:dyDescent="0.25">
      <c r="B6329" s="21">
        <v>46063</v>
      </c>
      <c r="C6329" s="2" t="s">
        <v>1</v>
      </c>
      <c r="D6329" s="2" t="s">
        <v>2177</v>
      </c>
      <c r="E6329" s="2" t="s">
        <v>289</v>
      </c>
      <c r="F6329" s="2" t="s">
        <v>2940</v>
      </c>
      <c r="G6329" s="5">
        <v>-2</v>
      </c>
      <c r="H6329" s="5">
        <v>68.900000000000006</v>
      </c>
      <c r="I6329" s="5">
        <v>-137.80000000000001</v>
      </c>
      <c r="J6329" s="5">
        <v>-123588.33000000013</v>
      </c>
      <c r="K6329" s="5" t="str" cm="1">
        <f t="array" ref="K6329">_xlfn.LET(_xlpm.d,UPPER(TRIM(CLEAN(SUBSTITUTE(F6329,CHAR(160),"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30" spans="2:11" x14ac:dyDescent="0.25">
      <c r="B6330" s="21">
        <v>46063</v>
      </c>
      <c r="C6330" s="2" t="s">
        <v>1</v>
      </c>
      <c r="D6330" s="2" t="s">
        <v>592</v>
      </c>
      <c r="E6330" s="2" t="s">
        <v>159</v>
      </c>
      <c r="F6330" s="2" t="s">
        <v>2944</v>
      </c>
      <c r="G6330" s="5">
        <v>-8</v>
      </c>
      <c r="H6330" s="5">
        <v>72.5</v>
      </c>
      <c r="I6330" s="5">
        <v>-580</v>
      </c>
      <c r="J6330" s="5">
        <v>-124168.33000000013</v>
      </c>
      <c r="K6330" s="5" t="str" cm="1">
        <f t="array" ref="K6330">_xlfn.LET(_xlpm.d,UPPER(TRIM(CLEAN(SUBSTITUTE(F6330,CHAR(160),"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31" spans="2:11" x14ac:dyDescent="0.25">
      <c r="B6331" s="21">
        <v>46064</v>
      </c>
      <c r="C6331" s="2" t="s">
        <v>1</v>
      </c>
      <c r="D6331" s="2" t="s">
        <v>3060</v>
      </c>
      <c r="E6331" s="2" t="s">
        <v>816</v>
      </c>
      <c r="F6331" s="2" t="s">
        <v>2940</v>
      </c>
      <c r="G6331" s="5">
        <v>-1</v>
      </c>
      <c r="H6331" s="5">
        <v>68.989999999999995</v>
      </c>
      <c r="I6331" s="5">
        <v>-68.989999999999995</v>
      </c>
      <c r="J6331" s="5">
        <v>-124237.32000000014</v>
      </c>
      <c r="K6331" s="5" t="str" cm="1">
        <f t="array" ref="K6331">_xlfn.LET(_xlpm.d,UPPER(TRIM(CLEAN(SUBSTITUTE(F6331,CHAR(160),"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32" spans="2:11" x14ac:dyDescent="0.25">
      <c r="B6332" s="21">
        <v>46064</v>
      </c>
      <c r="C6332" s="2" t="s">
        <v>1</v>
      </c>
      <c r="D6332" s="2" t="s">
        <v>1262</v>
      </c>
      <c r="E6332" s="2" t="s">
        <v>844</v>
      </c>
      <c r="F6332" s="2" t="s">
        <v>2940</v>
      </c>
      <c r="G6332" s="5">
        <v>-1</v>
      </c>
      <c r="H6332" s="5">
        <v>68.989999999999995</v>
      </c>
      <c r="I6332" s="5">
        <v>-68.989999999999995</v>
      </c>
      <c r="J6332" s="5">
        <v>-124306.31000000014</v>
      </c>
      <c r="K6332" s="5" t="str" cm="1">
        <f t="array" ref="K6332">_xlfn.LET(_xlpm.d,UPPER(TRIM(CLEAN(SUBSTITUTE(F6332,CHAR(160),"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33" spans="2:11" x14ac:dyDescent="0.25">
      <c r="B6333" s="21">
        <v>46064</v>
      </c>
      <c r="C6333" s="2" t="s">
        <v>1</v>
      </c>
      <c r="D6333" s="2" t="s">
        <v>2180</v>
      </c>
      <c r="E6333" s="2" t="s">
        <v>1130</v>
      </c>
      <c r="F6333" s="2" t="s">
        <v>2944</v>
      </c>
      <c r="G6333" s="5">
        <v>-6</v>
      </c>
      <c r="H6333" s="5">
        <v>72.5</v>
      </c>
      <c r="I6333" s="5">
        <v>-435</v>
      </c>
      <c r="J6333" s="5">
        <v>-124741.31000000014</v>
      </c>
      <c r="K6333" s="5" t="str" cm="1">
        <f t="array" ref="K6333">_xlfn.LET(_xlpm.d,UPPER(TRIM(CLEAN(SUBSTITUTE(F6333,CHAR(160),"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34" spans="2:11" x14ac:dyDescent="0.25">
      <c r="B6334" s="21">
        <v>46065</v>
      </c>
      <c r="C6334" s="2" t="s">
        <v>1</v>
      </c>
      <c r="D6334" s="2" t="s">
        <v>2181</v>
      </c>
      <c r="E6334" s="2" t="s">
        <v>807</v>
      </c>
      <c r="F6334" s="2" t="s">
        <v>2940</v>
      </c>
      <c r="G6334" s="5">
        <v>-4</v>
      </c>
      <c r="H6334" s="5">
        <v>68.989999999999995</v>
      </c>
      <c r="I6334" s="5">
        <v>-275.95999999999998</v>
      </c>
      <c r="J6334" s="5">
        <v>-125017.27000000015</v>
      </c>
      <c r="K6334" s="5" t="str" cm="1">
        <f t="array" ref="K6334">_xlfn.LET(_xlpm.d,UPPER(TRIM(CLEAN(SUBSTITUTE(F6334,CHAR(160),"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35" spans="2:11" x14ac:dyDescent="0.25">
      <c r="B6335" s="21">
        <v>46066</v>
      </c>
      <c r="C6335" s="2" t="s">
        <v>1</v>
      </c>
      <c r="D6335" s="2" t="s">
        <v>1264</v>
      </c>
      <c r="E6335" s="2" t="s">
        <v>143</v>
      </c>
      <c r="F6335" s="2" t="s">
        <v>2940</v>
      </c>
      <c r="G6335" s="5">
        <v>-1</v>
      </c>
      <c r="H6335" s="5">
        <v>68.8</v>
      </c>
      <c r="I6335" s="5">
        <v>-68.8</v>
      </c>
      <c r="J6335" s="5">
        <v>-125086.07000000015</v>
      </c>
      <c r="K6335" s="5" t="str" cm="1">
        <f t="array" ref="K6335">_xlfn.LET(_xlpm.d,UPPER(TRIM(CLEAN(SUBSTITUTE(F6335,CHAR(160),"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36" spans="2:11" x14ac:dyDescent="0.25">
      <c r="B6336" s="21">
        <v>46066</v>
      </c>
      <c r="C6336" s="2" t="s">
        <v>1</v>
      </c>
      <c r="D6336" s="2" t="s">
        <v>2184</v>
      </c>
      <c r="E6336" s="2" t="s">
        <v>244</v>
      </c>
      <c r="F6336" s="2" t="s">
        <v>2944</v>
      </c>
      <c r="G6336" s="5">
        <v>-3</v>
      </c>
      <c r="H6336" s="5">
        <v>72.5</v>
      </c>
      <c r="I6336" s="5">
        <v>-217.5</v>
      </c>
      <c r="J6336" s="5">
        <v>-125303.57000000015</v>
      </c>
      <c r="K6336" s="5" t="str" cm="1">
        <f t="array" ref="K6336">_xlfn.LET(_xlpm.d,UPPER(TRIM(CLEAN(SUBSTITUTE(F6336,CHAR(160),"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37" spans="2:11" x14ac:dyDescent="0.25">
      <c r="B6337" s="21">
        <v>46066</v>
      </c>
      <c r="C6337" s="2" t="s">
        <v>1</v>
      </c>
      <c r="D6337" s="2" t="s">
        <v>2186</v>
      </c>
      <c r="E6337" s="2" t="s">
        <v>433</v>
      </c>
      <c r="F6337" s="2" t="s">
        <v>2944</v>
      </c>
      <c r="G6337" s="5">
        <v>-1</v>
      </c>
      <c r="H6337" s="5">
        <v>72.5</v>
      </c>
      <c r="I6337" s="5">
        <v>-72.5</v>
      </c>
      <c r="J6337" s="5">
        <v>-125376.07000000015</v>
      </c>
      <c r="K6337" s="5" t="str" cm="1">
        <f t="array" ref="K6337">_xlfn.LET(_xlpm.d,UPPER(TRIM(CLEAN(SUBSTITUTE(F6337,CHAR(160),"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38" spans="2:11" x14ac:dyDescent="0.25">
      <c r="B6338" s="21">
        <v>46070</v>
      </c>
      <c r="C6338" s="2" t="s">
        <v>1</v>
      </c>
      <c r="D6338" s="2" t="s">
        <v>518</v>
      </c>
      <c r="E6338" s="2" t="s">
        <v>89</v>
      </c>
      <c r="F6338" s="2" t="s">
        <v>2944</v>
      </c>
      <c r="G6338" s="5">
        <v>-5</v>
      </c>
      <c r="H6338" s="5">
        <v>72.5</v>
      </c>
      <c r="I6338" s="5">
        <v>-362.5</v>
      </c>
      <c r="J6338" s="5">
        <v>-125738.57000000015</v>
      </c>
      <c r="K6338" s="5" t="str" cm="1">
        <f t="array" ref="K6338">_xlfn.LET(_xlpm.d,UPPER(TRIM(CLEAN(SUBSTITUTE(F6338,CHAR(160),"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39" spans="2:11" x14ac:dyDescent="0.25">
      <c r="B6339" s="21">
        <v>46070</v>
      </c>
      <c r="C6339" s="2" t="s">
        <v>1</v>
      </c>
      <c r="D6339" s="2" t="s">
        <v>3061</v>
      </c>
      <c r="E6339" s="2" t="s">
        <v>32</v>
      </c>
      <c r="F6339" s="2" t="s">
        <v>2944</v>
      </c>
      <c r="G6339" s="5">
        <v>-4</v>
      </c>
      <c r="H6339" s="5">
        <v>72.5</v>
      </c>
      <c r="I6339" s="5">
        <v>-290</v>
      </c>
      <c r="J6339" s="5">
        <v>-126028.57000000015</v>
      </c>
      <c r="K6339" s="5" t="str" cm="1">
        <f t="array" ref="K6339">_xlfn.LET(_xlpm.d,UPPER(TRIM(CLEAN(SUBSTITUTE(F6339,CHAR(160),"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40" spans="2:11" x14ac:dyDescent="0.25">
      <c r="B6340" s="21">
        <v>46071</v>
      </c>
      <c r="C6340" s="2" t="s">
        <v>1</v>
      </c>
      <c r="D6340" s="2" t="s">
        <v>2193</v>
      </c>
      <c r="E6340" s="2" t="s">
        <v>58</v>
      </c>
      <c r="F6340" s="2" t="s">
        <v>2944</v>
      </c>
      <c r="G6340" s="5">
        <v>-1</v>
      </c>
      <c r="H6340" s="5">
        <v>72.5</v>
      </c>
      <c r="I6340" s="5">
        <v>-72.5</v>
      </c>
      <c r="J6340" s="5">
        <v>-126101.07000000015</v>
      </c>
      <c r="K6340" s="5" t="str" cm="1">
        <f t="array" ref="K6340">_xlfn.LET(_xlpm.d,UPPER(TRIM(CLEAN(SUBSTITUTE(F6340,CHAR(160),"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41" spans="2:11" x14ac:dyDescent="0.25">
      <c r="B6341" s="21">
        <v>46072</v>
      </c>
      <c r="C6341" s="2" t="s">
        <v>1</v>
      </c>
      <c r="D6341" s="2" t="s">
        <v>1271</v>
      </c>
      <c r="E6341" s="2" t="s">
        <v>791</v>
      </c>
      <c r="F6341" s="2" t="s">
        <v>2944</v>
      </c>
      <c r="G6341" s="5">
        <v>-4</v>
      </c>
      <c r="H6341" s="5">
        <v>72.5</v>
      </c>
      <c r="I6341" s="5">
        <v>-290</v>
      </c>
      <c r="J6341" s="5">
        <v>-126391.07000000015</v>
      </c>
      <c r="K6341" s="5" t="str" cm="1">
        <f t="array" ref="K6341">_xlfn.LET(_xlpm.d,UPPER(TRIM(CLEAN(SUBSTITUTE(F6341,CHAR(160),"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42" spans="2:11" x14ac:dyDescent="0.25">
      <c r="B6342" s="21">
        <v>46072</v>
      </c>
      <c r="C6342" s="2" t="s">
        <v>1</v>
      </c>
      <c r="D6342" s="2" t="s">
        <v>3062</v>
      </c>
      <c r="E6342" s="2" t="s">
        <v>801</v>
      </c>
      <c r="F6342" s="2" t="s">
        <v>2940</v>
      </c>
      <c r="G6342" s="5">
        <v>-3</v>
      </c>
      <c r="H6342" s="5">
        <v>55</v>
      </c>
      <c r="I6342" s="5">
        <v>-165</v>
      </c>
      <c r="J6342" s="5">
        <v>-126556.07000000015</v>
      </c>
      <c r="K6342" s="5" t="str" cm="1">
        <f t="array" ref="K6342">_xlfn.LET(_xlpm.d,UPPER(TRIM(CLEAN(SUBSTITUTE(F6342,CHAR(160),"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43" spans="2:11" x14ac:dyDescent="0.25">
      <c r="B6343" s="21">
        <v>46072</v>
      </c>
      <c r="C6343" s="2" t="s">
        <v>1</v>
      </c>
      <c r="D6343" s="2" t="s">
        <v>37</v>
      </c>
      <c r="E6343" s="2" t="s">
        <v>38</v>
      </c>
      <c r="F6343" s="2" t="s">
        <v>2944</v>
      </c>
      <c r="G6343" s="5">
        <v>-2</v>
      </c>
      <c r="H6343" s="5">
        <v>72.5</v>
      </c>
      <c r="I6343" s="5">
        <v>-145</v>
      </c>
      <c r="J6343" s="5">
        <v>-126701.07000000015</v>
      </c>
      <c r="K6343" s="5" t="str" cm="1">
        <f t="array" ref="K6343">_xlfn.LET(_xlpm.d,UPPER(TRIM(CLEAN(SUBSTITUTE(F6343,CHAR(160),"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44" spans="2:11" x14ac:dyDescent="0.25">
      <c r="B6344" s="21">
        <v>46072</v>
      </c>
      <c r="C6344" s="2" t="s">
        <v>1</v>
      </c>
      <c r="D6344" s="2" t="s">
        <v>2198</v>
      </c>
      <c r="E6344" s="2" t="s">
        <v>68</v>
      </c>
      <c r="F6344" s="2" t="s">
        <v>2944</v>
      </c>
      <c r="G6344" s="5">
        <v>-1</v>
      </c>
      <c r="H6344" s="5">
        <v>72.5</v>
      </c>
      <c r="I6344" s="5">
        <v>-72.5</v>
      </c>
      <c r="J6344" s="5">
        <v>-126773.57000000015</v>
      </c>
      <c r="K6344" s="5" t="str" cm="1">
        <f t="array" ref="K6344">_xlfn.LET(_xlpm.d,UPPER(TRIM(CLEAN(SUBSTITUTE(F6344,CHAR(160),"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45" spans="2:11" x14ac:dyDescent="0.25">
      <c r="B6345" s="21">
        <v>46073</v>
      </c>
      <c r="C6345" s="2" t="s">
        <v>1</v>
      </c>
      <c r="D6345" s="2" t="s">
        <v>2319</v>
      </c>
      <c r="E6345" s="2" t="s">
        <v>321</v>
      </c>
      <c r="F6345" s="2" t="s">
        <v>3029</v>
      </c>
      <c r="G6345" s="5">
        <v>-4</v>
      </c>
      <c r="H6345" s="5">
        <v>68.900000000000006</v>
      </c>
      <c r="I6345" s="5">
        <v>-275.60000000000002</v>
      </c>
      <c r="J6345" s="5">
        <v>-127049.17000000016</v>
      </c>
      <c r="K6345" s="5" t="str" cm="1">
        <f t="array" ref="K6345">_xlfn.LET(_xlpm.d,UPPER(TRIM(CLEAN(SUBSTITUTE(F6345,CHAR(160),"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6346" spans="2:11" x14ac:dyDescent="0.25">
      <c r="B6346" s="21">
        <v>46073</v>
      </c>
      <c r="C6346" s="2" t="s">
        <v>1</v>
      </c>
      <c r="D6346" s="2" t="s">
        <v>2319</v>
      </c>
      <c r="E6346" s="2" t="s">
        <v>321</v>
      </c>
      <c r="F6346" s="2" t="s">
        <v>3030</v>
      </c>
      <c r="G6346" s="5">
        <v>-2</v>
      </c>
      <c r="H6346" s="5">
        <v>68.900000000000006</v>
      </c>
      <c r="I6346" s="5">
        <v>-137.80000000000001</v>
      </c>
      <c r="J6346" s="5">
        <v>-127186.97000000016</v>
      </c>
      <c r="K6346" s="5" t="str" cm="1">
        <f t="array" ref="K6346">_xlfn.LET(_xlpm.d,UPPER(TRIM(CLEAN(SUBSTITUTE(F6346,CHAR(160),"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47" spans="2:11" x14ac:dyDescent="0.25">
      <c r="B6347" s="21">
        <v>46073</v>
      </c>
      <c r="C6347" s="2" t="s">
        <v>1</v>
      </c>
      <c r="D6347" s="2" t="s">
        <v>2319</v>
      </c>
      <c r="E6347" s="2" t="s">
        <v>321</v>
      </c>
      <c r="F6347" s="2" t="s">
        <v>3052</v>
      </c>
      <c r="G6347" s="5">
        <v>-1</v>
      </c>
      <c r="H6347" s="5">
        <v>68.900000000000006</v>
      </c>
      <c r="I6347" s="5">
        <v>-68.900000000000006</v>
      </c>
      <c r="J6347" s="5">
        <v>-127255.87000000016</v>
      </c>
      <c r="K6347" s="5" t="str" cm="1">
        <f t="array" ref="K6347">_xlfn.LET(_xlpm.d,UPPER(TRIM(CLEAN(SUBSTITUTE(F6347,CHAR(160),"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48" spans="2:11" x14ac:dyDescent="0.25">
      <c r="B6348" s="21">
        <v>46073</v>
      </c>
      <c r="C6348" s="2" t="s">
        <v>1</v>
      </c>
      <c r="D6348" s="2" t="s">
        <v>105</v>
      </c>
      <c r="E6348" s="2" t="s">
        <v>82</v>
      </c>
      <c r="F6348" s="2" t="s">
        <v>2944</v>
      </c>
      <c r="G6348" s="5">
        <v>-5</v>
      </c>
      <c r="H6348" s="5">
        <v>72.5</v>
      </c>
      <c r="I6348" s="5">
        <v>-362.5</v>
      </c>
      <c r="J6348" s="5">
        <v>-127618.37000000016</v>
      </c>
      <c r="K6348" s="5" t="str" cm="1">
        <f t="array" ref="K6348">_xlfn.LET(_xlpm.d,UPPER(TRIM(CLEAN(SUBSTITUTE(F6348,CHAR(160),"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49" spans="2:11" x14ac:dyDescent="0.25">
      <c r="B6349" s="21">
        <v>46073</v>
      </c>
      <c r="C6349" s="2" t="s">
        <v>1</v>
      </c>
      <c r="D6349" s="2" t="s">
        <v>39</v>
      </c>
      <c r="E6349" s="2" t="s">
        <v>40</v>
      </c>
      <c r="F6349" s="2" t="s">
        <v>2944</v>
      </c>
      <c r="G6349" s="5">
        <v>-3</v>
      </c>
      <c r="H6349" s="5">
        <v>72.5</v>
      </c>
      <c r="I6349" s="5">
        <v>-217.5</v>
      </c>
      <c r="J6349" s="5">
        <v>-127835.87000000016</v>
      </c>
      <c r="K6349" s="5" t="str" cm="1">
        <f t="array" ref="K6349">_xlfn.LET(_xlpm.d,UPPER(TRIM(CLEAN(SUBSTITUTE(F6349,CHAR(160),"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50" spans="2:11" x14ac:dyDescent="0.25">
      <c r="B6350" s="21">
        <v>46077</v>
      </c>
      <c r="C6350" s="2" t="s">
        <v>1</v>
      </c>
      <c r="D6350" s="2" t="s">
        <v>2678</v>
      </c>
      <c r="E6350" s="2" t="s">
        <v>403</v>
      </c>
      <c r="F6350" s="2" t="s">
        <v>2944</v>
      </c>
      <c r="G6350" s="5">
        <v>-2</v>
      </c>
      <c r="H6350" s="5">
        <v>72.5</v>
      </c>
      <c r="I6350" s="5">
        <v>-145</v>
      </c>
      <c r="J6350" s="5">
        <v>-127980.87000000016</v>
      </c>
      <c r="K6350" s="5" t="str" cm="1">
        <f t="array" ref="K6350">_xlfn.LET(_xlpm.d,UPPER(TRIM(CLEAN(SUBSTITUTE(F6350,CHAR(160),"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51" spans="2:11" x14ac:dyDescent="0.25">
      <c r="B6351" s="21">
        <v>46077</v>
      </c>
      <c r="C6351" s="2" t="s">
        <v>1</v>
      </c>
      <c r="D6351" s="2" t="s">
        <v>2209</v>
      </c>
      <c r="E6351" s="2" t="s">
        <v>9</v>
      </c>
      <c r="F6351" s="2" t="s">
        <v>2944</v>
      </c>
      <c r="G6351" s="5">
        <v>-1</v>
      </c>
      <c r="H6351" s="5">
        <v>72.5</v>
      </c>
      <c r="I6351" s="5">
        <v>-72.5</v>
      </c>
      <c r="J6351" s="5">
        <v>-128053.37000000016</v>
      </c>
      <c r="K6351" s="5" t="str" cm="1">
        <f t="array" ref="K6351">_xlfn.LET(_xlpm.d,UPPER(TRIM(CLEAN(SUBSTITUTE(F6351,CHAR(160),"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52" spans="2:11" x14ac:dyDescent="0.25">
      <c r="B6352" s="21">
        <v>46078</v>
      </c>
      <c r="C6352" s="2" t="s">
        <v>1</v>
      </c>
      <c r="D6352" s="2" t="s">
        <v>2211</v>
      </c>
      <c r="E6352" s="2" t="s">
        <v>816</v>
      </c>
      <c r="F6352" s="2" t="s">
        <v>2940</v>
      </c>
      <c r="G6352" s="5">
        <v>-1</v>
      </c>
      <c r="H6352" s="5">
        <v>68.989999999999995</v>
      </c>
      <c r="I6352" s="5">
        <v>-68.989999999999995</v>
      </c>
      <c r="J6352" s="5">
        <v>-128122.36000000016</v>
      </c>
      <c r="K6352" s="5" t="str" cm="1">
        <f t="array" ref="K6352">_xlfn.LET(_xlpm.d,UPPER(TRIM(CLEAN(SUBSTITUTE(F6352,CHAR(160),"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53" spans="2:11" x14ac:dyDescent="0.25">
      <c r="B6353" s="21">
        <v>46078</v>
      </c>
      <c r="C6353" s="2" t="s">
        <v>1</v>
      </c>
      <c r="D6353" s="2" t="s">
        <v>2768</v>
      </c>
      <c r="E6353" s="2" t="s">
        <v>829</v>
      </c>
      <c r="F6353" s="2" t="s">
        <v>2944</v>
      </c>
      <c r="G6353" s="5">
        <v>-3</v>
      </c>
      <c r="H6353" s="5">
        <v>72.5</v>
      </c>
      <c r="I6353" s="5">
        <v>-217.5</v>
      </c>
      <c r="J6353" s="5">
        <v>-128339.86000000016</v>
      </c>
      <c r="K6353" s="5" t="str" cm="1">
        <f t="array" ref="K6353">_xlfn.LET(_xlpm.d,UPPER(TRIM(CLEAN(SUBSTITUTE(F6353,CHAR(160),"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54" spans="2:11" x14ac:dyDescent="0.25">
      <c r="B6354" s="21">
        <v>46079</v>
      </c>
      <c r="C6354" s="2" t="s">
        <v>1</v>
      </c>
      <c r="D6354" s="2" t="s">
        <v>3063</v>
      </c>
      <c r="E6354" s="2" t="s">
        <v>324</v>
      </c>
      <c r="F6354" s="2" t="s">
        <v>2940</v>
      </c>
      <c r="G6354" s="5">
        <v>-1</v>
      </c>
      <c r="H6354" s="5">
        <v>68.900000000000006</v>
      </c>
      <c r="I6354" s="5">
        <v>-68.900000000000006</v>
      </c>
      <c r="J6354" s="5">
        <v>-128408.76000000015</v>
      </c>
      <c r="K6354" s="5" t="str" cm="1">
        <f t="array" ref="K6354">_xlfn.LET(_xlpm.d,UPPER(TRIM(CLEAN(SUBSTITUTE(F6354,CHAR(160),"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55" spans="2:11" x14ac:dyDescent="0.25">
      <c r="B6355" s="21">
        <v>46079</v>
      </c>
      <c r="C6355" s="2" t="s">
        <v>1</v>
      </c>
      <c r="D6355" s="2" t="s">
        <v>3064</v>
      </c>
      <c r="E6355" s="2" t="s">
        <v>74</v>
      </c>
      <c r="F6355" s="2" t="s">
        <v>2944</v>
      </c>
      <c r="G6355" s="5">
        <v>-3</v>
      </c>
      <c r="H6355" s="5">
        <v>72.5</v>
      </c>
      <c r="I6355" s="5">
        <v>-217.5</v>
      </c>
      <c r="J6355" s="5">
        <v>-128626.26000000015</v>
      </c>
      <c r="K6355" s="5" t="str" cm="1">
        <f t="array" ref="K6355">_xlfn.LET(_xlpm.d,UPPER(TRIM(CLEAN(SUBSTITUTE(F6355,CHAR(160),"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56" spans="2:11" x14ac:dyDescent="0.25">
      <c r="B6356" s="21">
        <v>46080</v>
      </c>
      <c r="C6356" s="2" t="s">
        <v>1</v>
      </c>
      <c r="D6356" s="2" t="s">
        <v>1276</v>
      </c>
      <c r="E6356" s="2" t="s">
        <v>1130</v>
      </c>
      <c r="F6356" s="2" t="s">
        <v>2944</v>
      </c>
      <c r="G6356" s="5">
        <v>-1</v>
      </c>
      <c r="H6356" s="5">
        <v>72.5</v>
      </c>
      <c r="I6356" s="5">
        <v>-72.5</v>
      </c>
      <c r="J6356" s="5">
        <v>-128698.76000000015</v>
      </c>
      <c r="K6356" s="5" t="str" cm="1">
        <f t="array" ref="K6356">_xlfn.LET(_xlpm.d,UPPER(TRIM(CLEAN(SUBSTITUTE(F6356,CHAR(160),"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57" spans="2:11" x14ac:dyDescent="0.25">
      <c r="B6357" s="21">
        <v>46080</v>
      </c>
      <c r="C6357" s="2" t="s">
        <v>1</v>
      </c>
      <c r="D6357" s="2" t="s">
        <v>2216</v>
      </c>
      <c r="E6357" s="2" t="s">
        <v>86</v>
      </c>
      <c r="F6357" s="2" t="s">
        <v>2944</v>
      </c>
      <c r="G6357" s="5">
        <v>-3</v>
      </c>
      <c r="H6357" s="5">
        <v>72.5</v>
      </c>
      <c r="I6357" s="5">
        <v>-217.5</v>
      </c>
      <c r="J6357" s="5">
        <v>-128916.26000000015</v>
      </c>
      <c r="K6357" s="5" t="str" cm="1">
        <f t="array" ref="K6357">_xlfn.LET(_xlpm.d,UPPER(TRIM(CLEAN(SUBSTITUTE(F6357,CHAR(160),"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58" spans="2:11" x14ac:dyDescent="0.25">
      <c r="B6358" s="21">
        <v>46080</v>
      </c>
      <c r="C6358" s="2" t="s">
        <v>1</v>
      </c>
      <c r="D6358" s="2" t="s">
        <v>2218</v>
      </c>
      <c r="E6358" s="2" t="s">
        <v>76</v>
      </c>
      <c r="F6358" s="2" t="s">
        <v>2944</v>
      </c>
      <c r="G6358" s="5">
        <v>-1</v>
      </c>
      <c r="H6358" s="5">
        <v>72.5</v>
      </c>
      <c r="I6358" s="5">
        <v>-72.5</v>
      </c>
      <c r="J6358" s="5">
        <v>-128988.76000000015</v>
      </c>
      <c r="K6358" s="5" t="str" cm="1">
        <f t="array" ref="K6358">_xlfn.LET(_xlpm.d,UPPER(TRIM(CLEAN(SUBSTITUTE(F6358,CHAR(160),"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59" spans="2:11" x14ac:dyDescent="0.25">
      <c r="B6359" s="21">
        <v>46080</v>
      </c>
      <c r="C6359" s="2" t="s">
        <v>1</v>
      </c>
      <c r="D6359" s="2" t="s">
        <v>2219</v>
      </c>
      <c r="E6359" s="2" t="s">
        <v>2220</v>
      </c>
      <c r="F6359" s="2" t="s">
        <v>2940</v>
      </c>
      <c r="G6359" s="5">
        <v>-1</v>
      </c>
      <c r="H6359" s="5">
        <v>68.900000000000006</v>
      </c>
      <c r="I6359" s="5">
        <v>-68.900000000000006</v>
      </c>
      <c r="J6359" s="5">
        <v>-129057.66000000015</v>
      </c>
      <c r="K6359" s="5" t="str" cm="1">
        <f t="array" ref="K6359">_xlfn.LET(_xlpm.d,UPPER(TRIM(CLEAN(SUBSTITUTE(F6359,CHAR(160),"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60" spans="2:11" x14ac:dyDescent="0.25">
      <c r="B6360" s="21">
        <v>46083</v>
      </c>
      <c r="C6360" s="2" t="s">
        <v>1</v>
      </c>
      <c r="D6360" s="2" t="s">
        <v>3065</v>
      </c>
      <c r="E6360" s="2" t="s">
        <v>791</v>
      </c>
      <c r="F6360" s="2" t="s">
        <v>2944</v>
      </c>
      <c r="G6360" s="5">
        <v>-1</v>
      </c>
      <c r="H6360" s="5">
        <v>72.5</v>
      </c>
      <c r="I6360" s="5">
        <v>-72.5</v>
      </c>
      <c r="J6360" s="5">
        <v>-129130.16000000015</v>
      </c>
      <c r="K6360" s="5" t="str" cm="1">
        <f t="array" ref="K6360">_xlfn.LET(_xlpm.d,UPPER(TRIM(CLEAN(SUBSTITUTE(F6360,CHAR(160),"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61" spans="2:11" x14ac:dyDescent="0.25">
      <c r="B6361" s="21">
        <v>46083</v>
      </c>
      <c r="C6361" s="2" t="s">
        <v>1</v>
      </c>
      <c r="D6361" s="2" t="s">
        <v>2223</v>
      </c>
      <c r="E6361" s="2" t="s">
        <v>791</v>
      </c>
      <c r="F6361" s="2" t="s">
        <v>2944</v>
      </c>
      <c r="G6361" s="5">
        <v>-2</v>
      </c>
      <c r="H6361" s="5">
        <v>72.5</v>
      </c>
      <c r="I6361" s="5">
        <v>-145</v>
      </c>
      <c r="J6361" s="5">
        <v>-129275.16000000015</v>
      </c>
      <c r="K6361" s="5" t="str" cm="1">
        <f t="array" ref="K6361">_xlfn.LET(_xlpm.d,UPPER(TRIM(CLEAN(SUBSTITUTE(F6361,CHAR(160),"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62" spans="2:11" x14ac:dyDescent="0.25">
      <c r="B6362" s="21">
        <v>46083</v>
      </c>
      <c r="C6362" s="2" t="s">
        <v>1</v>
      </c>
      <c r="D6362" s="2" t="s">
        <v>3066</v>
      </c>
      <c r="E6362" s="2" t="s">
        <v>595</v>
      </c>
      <c r="F6362" s="2" t="s">
        <v>2944</v>
      </c>
      <c r="G6362" s="5">
        <v>-2</v>
      </c>
      <c r="H6362" s="5">
        <v>72.5</v>
      </c>
      <c r="I6362" s="5">
        <v>-145</v>
      </c>
      <c r="J6362" s="5">
        <v>-129420.16000000015</v>
      </c>
      <c r="K6362" s="5" t="str" cm="1">
        <f t="array" ref="K6362">_xlfn.LET(_xlpm.d,UPPER(TRIM(CLEAN(SUBSTITUTE(F6362,CHAR(160),"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63" spans="2:11" x14ac:dyDescent="0.25">
      <c r="B6363" s="21">
        <v>46084</v>
      </c>
      <c r="C6363" s="2" t="s">
        <v>1</v>
      </c>
      <c r="D6363" s="2" t="s">
        <v>3067</v>
      </c>
      <c r="E6363" s="2" t="s">
        <v>446</v>
      </c>
      <c r="F6363" s="2" t="s">
        <v>2944</v>
      </c>
      <c r="G6363" s="5">
        <v>-3</v>
      </c>
      <c r="H6363" s="5">
        <v>72.5</v>
      </c>
      <c r="I6363" s="5">
        <v>-217.5</v>
      </c>
      <c r="J6363" s="5">
        <v>-129637.66000000015</v>
      </c>
      <c r="K6363" s="5" t="str" cm="1">
        <f t="array" ref="K6363">_xlfn.LET(_xlpm.d,UPPER(TRIM(CLEAN(SUBSTITUTE(F6363,CHAR(160),"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64" spans="2:11" x14ac:dyDescent="0.25">
      <c r="B6364" s="21">
        <v>46084</v>
      </c>
      <c r="C6364" s="2" t="s">
        <v>1</v>
      </c>
      <c r="D6364" s="2" t="s">
        <v>125</v>
      </c>
      <c r="E6364" s="2" t="s">
        <v>49</v>
      </c>
      <c r="F6364" s="2" t="s">
        <v>2944</v>
      </c>
      <c r="G6364" s="5">
        <v>-1</v>
      </c>
      <c r="H6364" s="5">
        <v>72.5</v>
      </c>
      <c r="I6364" s="5">
        <v>-72.5</v>
      </c>
      <c r="J6364" s="5">
        <v>-129710.16000000015</v>
      </c>
      <c r="K6364" s="5" t="str" cm="1">
        <f t="array" ref="K6364">_xlfn.LET(_xlpm.d,UPPER(TRIM(CLEAN(SUBSTITUTE(F6364,CHAR(160),"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65" spans="2:11" x14ac:dyDescent="0.25">
      <c r="B6365" s="21">
        <v>46085</v>
      </c>
      <c r="C6365" s="2" t="s">
        <v>1</v>
      </c>
      <c r="D6365" s="2" t="s">
        <v>3068</v>
      </c>
      <c r="E6365" s="2" t="s">
        <v>844</v>
      </c>
      <c r="F6365" s="2" t="s">
        <v>2940</v>
      </c>
      <c r="G6365" s="5">
        <v>-3</v>
      </c>
      <c r="H6365" s="5">
        <v>72.5</v>
      </c>
      <c r="I6365" s="5">
        <v>-217.5</v>
      </c>
      <c r="J6365" s="5">
        <v>-129927.66000000015</v>
      </c>
      <c r="K6365" s="5" t="str" cm="1">
        <f t="array" ref="K6365">_xlfn.LET(_xlpm.d,UPPER(TRIM(CLEAN(SUBSTITUTE(F6365,CHAR(160),"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66" spans="2:11" x14ac:dyDescent="0.25">
      <c r="B6366" s="21">
        <v>46086</v>
      </c>
      <c r="C6366" s="2" t="s">
        <v>1</v>
      </c>
      <c r="D6366" s="2" t="s">
        <v>2229</v>
      </c>
      <c r="E6366" s="2" t="s">
        <v>5</v>
      </c>
      <c r="F6366" s="2" t="s">
        <v>3030</v>
      </c>
      <c r="G6366" s="5">
        <v>-2</v>
      </c>
      <c r="H6366" s="5">
        <v>68.900000000000006</v>
      </c>
      <c r="I6366" s="5">
        <v>-137.80000000000001</v>
      </c>
      <c r="J6366" s="5">
        <v>-130065.46000000015</v>
      </c>
      <c r="K6366" s="5" t="str" cm="1">
        <f t="array" ref="K6366">_xlfn.LET(_xlpm.d,UPPER(TRIM(CLEAN(SUBSTITUTE(F6366,CHAR(160),"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67" spans="2:11" x14ac:dyDescent="0.25">
      <c r="B6367" s="21">
        <v>46086</v>
      </c>
      <c r="C6367" s="2" t="s">
        <v>1</v>
      </c>
      <c r="D6367" s="2" t="s">
        <v>3069</v>
      </c>
      <c r="E6367" s="2" t="s">
        <v>141</v>
      </c>
      <c r="F6367" s="2" t="s">
        <v>2944</v>
      </c>
      <c r="G6367" s="5">
        <v>-4</v>
      </c>
      <c r="H6367" s="5">
        <v>72.5</v>
      </c>
      <c r="I6367" s="5">
        <v>-290</v>
      </c>
      <c r="J6367" s="5">
        <v>-130355.46000000015</v>
      </c>
      <c r="K6367" s="5" t="str" cm="1">
        <f t="array" ref="K6367">_xlfn.LET(_xlpm.d,UPPER(TRIM(CLEAN(SUBSTITUTE(F6367,CHAR(160),"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68" spans="2:11" x14ac:dyDescent="0.25">
      <c r="B6368" s="21">
        <v>46087</v>
      </c>
      <c r="C6368" s="2" t="s">
        <v>1</v>
      </c>
      <c r="D6368" s="2" t="s">
        <v>1283</v>
      </c>
      <c r="E6368" s="2" t="s">
        <v>143</v>
      </c>
      <c r="F6368" s="2" t="s">
        <v>2940</v>
      </c>
      <c r="G6368" s="5">
        <v>-1</v>
      </c>
      <c r="H6368" s="5">
        <v>68.8</v>
      </c>
      <c r="I6368" s="5">
        <v>-68.8</v>
      </c>
      <c r="J6368" s="5">
        <v>-130424.26000000015</v>
      </c>
      <c r="K6368" s="5" t="str" cm="1">
        <f t="array" ref="K6368">_xlfn.LET(_xlpm.d,UPPER(TRIM(CLEAN(SUBSTITUTE(F6368,CHAR(160),"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69" spans="2:11" x14ac:dyDescent="0.25">
      <c r="B6369" s="21">
        <v>46087</v>
      </c>
      <c r="C6369" s="2" t="s">
        <v>1</v>
      </c>
      <c r="D6369" s="2" t="s">
        <v>519</v>
      </c>
      <c r="E6369" s="2" t="s">
        <v>76</v>
      </c>
      <c r="F6369" s="2" t="s">
        <v>2944</v>
      </c>
      <c r="G6369" s="5">
        <v>-1</v>
      </c>
      <c r="H6369" s="5">
        <v>72.5</v>
      </c>
      <c r="I6369" s="5">
        <v>-72.5</v>
      </c>
      <c r="J6369" s="5">
        <v>-130496.76000000015</v>
      </c>
      <c r="K6369" s="5" t="str" cm="1">
        <f t="array" ref="K6369">_xlfn.LET(_xlpm.d,UPPER(TRIM(CLEAN(SUBSTITUTE(F6369,CHAR(160),"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70" spans="2:11" x14ac:dyDescent="0.25">
      <c r="B6370" s="21">
        <v>46091</v>
      </c>
      <c r="C6370" s="2" t="s">
        <v>1</v>
      </c>
      <c r="D6370" s="2" t="s">
        <v>127</v>
      </c>
      <c r="E6370" s="2" t="s">
        <v>32</v>
      </c>
      <c r="F6370" s="2" t="s">
        <v>2944</v>
      </c>
      <c r="G6370" s="5">
        <v>-4</v>
      </c>
      <c r="H6370" s="5">
        <v>72.5</v>
      </c>
      <c r="I6370" s="5">
        <v>-290</v>
      </c>
      <c r="J6370" s="5">
        <v>-130786.76000000015</v>
      </c>
      <c r="K6370" s="5" t="str" cm="1">
        <f t="array" ref="K6370">_xlfn.LET(_xlpm.d,UPPER(TRIM(CLEAN(SUBSTITUTE(F6370,CHAR(160),"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71" spans="2:11" x14ac:dyDescent="0.25">
      <c r="B6371" s="21">
        <v>46093</v>
      </c>
      <c r="C6371" s="2" t="s">
        <v>1</v>
      </c>
      <c r="D6371" s="2" t="s">
        <v>2680</v>
      </c>
      <c r="E6371" s="2" t="s">
        <v>791</v>
      </c>
      <c r="F6371" s="2" t="s">
        <v>2944</v>
      </c>
      <c r="G6371" s="5">
        <v>-2</v>
      </c>
      <c r="H6371" s="5">
        <v>72.5</v>
      </c>
      <c r="I6371" s="5">
        <v>-145</v>
      </c>
      <c r="J6371" s="5">
        <v>-130931.76000000015</v>
      </c>
      <c r="K6371" s="5" t="str" cm="1">
        <f t="array" ref="K6371">_xlfn.LET(_xlpm.d,UPPER(TRIM(CLEAN(SUBSTITUTE(F6371,CHAR(160),"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72" spans="2:11" x14ac:dyDescent="0.25">
      <c r="B6372" s="21">
        <v>46093</v>
      </c>
      <c r="C6372" s="2" t="s">
        <v>1</v>
      </c>
      <c r="D6372" s="2" t="s">
        <v>3070</v>
      </c>
      <c r="E6372" s="2" t="s">
        <v>38</v>
      </c>
      <c r="F6372" s="2" t="s">
        <v>2944</v>
      </c>
      <c r="G6372" s="5">
        <v>-1</v>
      </c>
      <c r="H6372" s="5">
        <v>72.5</v>
      </c>
      <c r="I6372" s="5">
        <v>-72.5</v>
      </c>
      <c r="J6372" s="5">
        <v>-131004.26000000015</v>
      </c>
      <c r="K6372" s="5" t="str" cm="1">
        <f t="array" ref="K6372">_xlfn.LET(_xlpm.d,UPPER(TRIM(CLEAN(SUBSTITUTE(F6372,CHAR(160),"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73" spans="2:11" x14ac:dyDescent="0.25">
      <c r="B6373" s="21">
        <v>46094</v>
      </c>
      <c r="C6373" s="2" t="s">
        <v>1</v>
      </c>
      <c r="D6373" s="2" t="s">
        <v>2681</v>
      </c>
      <c r="E6373" s="2" t="s">
        <v>321</v>
      </c>
      <c r="F6373" s="2" t="s">
        <v>3030</v>
      </c>
      <c r="G6373" s="5">
        <v>-2</v>
      </c>
      <c r="H6373" s="5">
        <v>68.900000000000006</v>
      </c>
      <c r="I6373" s="5">
        <v>-137.80000000000001</v>
      </c>
      <c r="J6373" s="5">
        <v>-131142.06000000014</v>
      </c>
      <c r="K6373" s="5" t="str" cm="1">
        <f t="array" ref="K6373">_xlfn.LET(_xlpm.d,UPPER(TRIM(CLEAN(SUBSTITUTE(F6373,CHAR(160),"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74" spans="2:11" x14ac:dyDescent="0.25">
      <c r="B6374" s="21">
        <v>46094</v>
      </c>
      <c r="C6374" s="2" t="s">
        <v>1</v>
      </c>
      <c r="D6374" s="2" t="s">
        <v>2681</v>
      </c>
      <c r="E6374" s="2" t="s">
        <v>321</v>
      </c>
      <c r="F6374" s="2" t="s">
        <v>3071</v>
      </c>
      <c r="G6374" s="5">
        <v>-2</v>
      </c>
      <c r="H6374" s="5">
        <v>68.900000000000006</v>
      </c>
      <c r="I6374" s="5">
        <v>-137.80000000000001</v>
      </c>
      <c r="J6374" s="5">
        <v>-131279.86000000013</v>
      </c>
      <c r="K6374" s="5" t="str" cm="1">
        <f t="array" ref="K6374">_xlfn.LET(_xlpm.d,UPPER(TRIM(CLEAN(SUBSTITUTE(F6374,CHAR(160),"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75" spans="2:11" x14ac:dyDescent="0.25">
      <c r="B6375" s="21">
        <v>46094</v>
      </c>
      <c r="C6375" s="2" t="s">
        <v>1</v>
      </c>
      <c r="D6375" s="2" t="s">
        <v>1295</v>
      </c>
      <c r="E6375" s="2" t="s">
        <v>1130</v>
      </c>
      <c r="F6375" s="2" t="s">
        <v>2944</v>
      </c>
      <c r="G6375" s="5">
        <v>-3</v>
      </c>
      <c r="H6375" s="5">
        <v>72.5</v>
      </c>
      <c r="I6375" s="5">
        <v>-217.5</v>
      </c>
      <c r="J6375" s="5">
        <v>-131497.36000000013</v>
      </c>
      <c r="K6375" s="5" t="str" cm="1">
        <f t="array" ref="K6375">_xlfn.LET(_xlpm.d,UPPER(TRIM(CLEAN(SUBSTITUTE(F6375,CHAR(160),"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76" spans="2:11" x14ac:dyDescent="0.25">
      <c r="B6376" s="21">
        <v>46094</v>
      </c>
      <c r="C6376" s="2" t="s">
        <v>1</v>
      </c>
      <c r="D6376" s="2" t="s">
        <v>2453</v>
      </c>
      <c r="E6376" s="2" t="s">
        <v>76</v>
      </c>
      <c r="F6376" s="2" t="s">
        <v>2944</v>
      </c>
      <c r="G6376" s="5">
        <v>-3</v>
      </c>
      <c r="H6376" s="5">
        <v>72.5</v>
      </c>
      <c r="I6376" s="5">
        <v>-217.5</v>
      </c>
      <c r="J6376" s="5">
        <v>-131714.86000000013</v>
      </c>
      <c r="K6376" s="5" t="str" cm="1">
        <f t="array" ref="K6376">_xlfn.LET(_xlpm.d,UPPER(TRIM(CLEAN(SUBSTITUTE(F6376,CHAR(160),"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77" spans="2:11" x14ac:dyDescent="0.25">
      <c r="B6377" s="21">
        <v>46098</v>
      </c>
      <c r="C6377" s="2" t="s">
        <v>1</v>
      </c>
      <c r="D6377" s="2" t="s">
        <v>2254</v>
      </c>
      <c r="E6377" s="2" t="s">
        <v>32</v>
      </c>
      <c r="F6377" s="2" t="s">
        <v>2944</v>
      </c>
      <c r="G6377" s="5">
        <v>-4</v>
      </c>
      <c r="H6377" s="5">
        <v>72.5</v>
      </c>
      <c r="I6377" s="5">
        <v>-290</v>
      </c>
      <c r="J6377" s="5">
        <v>-132004.86000000013</v>
      </c>
      <c r="K6377" s="5" t="str" cm="1">
        <f t="array" ref="K6377">_xlfn.LET(_xlpm.d,UPPER(TRIM(CLEAN(SUBSTITUTE(F6377,CHAR(160),"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78" spans="2:11" x14ac:dyDescent="0.25">
      <c r="B6378" s="21">
        <v>46098</v>
      </c>
      <c r="C6378" s="2" t="s">
        <v>1</v>
      </c>
      <c r="D6378" s="2" t="s">
        <v>1299</v>
      </c>
      <c r="E6378" s="2" t="s">
        <v>95</v>
      </c>
      <c r="F6378" s="2" t="s">
        <v>2944</v>
      </c>
      <c r="G6378" s="5">
        <v>-3</v>
      </c>
      <c r="H6378" s="5">
        <v>72.5</v>
      </c>
      <c r="I6378" s="5">
        <v>-217.5</v>
      </c>
      <c r="J6378" s="5">
        <v>-132222.36000000013</v>
      </c>
      <c r="K6378" s="5" t="str" cm="1">
        <f t="array" ref="K6378">_xlfn.LET(_xlpm.d,UPPER(TRIM(CLEAN(SUBSTITUTE(F6378,CHAR(160),"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79" spans="2:11" x14ac:dyDescent="0.25">
      <c r="B6379" s="21">
        <v>46099</v>
      </c>
      <c r="C6379" s="2" t="s">
        <v>1</v>
      </c>
      <c r="D6379" s="2" t="s">
        <v>3072</v>
      </c>
      <c r="E6379" s="2" t="s">
        <v>844</v>
      </c>
      <c r="F6379" s="2" t="s">
        <v>2940</v>
      </c>
      <c r="G6379" s="5">
        <v>-1</v>
      </c>
      <c r="H6379" s="5">
        <v>72.5</v>
      </c>
      <c r="I6379" s="5">
        <v>-72.5</v>
      </c>
      <c r="J6379" s="5">
        <v>-132294.86000000013</v>
      </c>
      <c r="K6379" s="5" t="str" cm="1">
        <f t="array" ref="K6379">_xlfn.LET(_xlpm.d,UPPER(TRIM(CLEAN(SUBSTITUTE(F6379,CHAR(160),"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80" spans="2:11" x14ac:dyDescent="0.25">
      <c r="B6380" s="21">
        <v>46099</v>
      </c>
      <c r="C6380" s="2" t="s">
        <v>1</v>
      </c>
      <c r="D6380" s="2" t="s">
        <v>2260</v>
      </c>
      <c r="E6380" s="2" t="s">
        <v>926</v>
      </c>
      <c r="F6380" s="2" t="s">
        <v>2940</v>
      </c>
      <c r="G6380" s="5">
        <v>-4</v>
      </c>
      <c r="H6380" s="5">
        <v>72.5</v>
      </c>
      <c r="I6380" s="5">
        <v>-290</v>
      </c>
      <c r="J6380" s="5">
        <v>-132584.86000000013</v>
      </c>
      <c r="K6380" s="5" t="str" cm="1">
        <f t="array" ref="K6380">_xlfn.LET(_xlpm.d,UPPER(TRIM(CLEAN(SUBSTITUTE(F6380,CHAR(160),"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81" spans="2:11" x14ac:dyDescent="0.25">
      <c r="B6381" s="21">
        <v>46100</v>
      </c>
      <c r="C6381" s="2" t="s">
        <v>1</v>
      </c>
      <c r="D6381" s="2" t="s">
        <v>1302</v>
      </c>
      <c r="E6381" s="2" t="s">
        <v>829</v>
      </c>
      <c r="F6381" s="2" t="s">
        <v>2944</v>
      </c>
      <c r="G6381" s="5">
        <v>-2</v>
      </c>
      <c r="H6381" s="5">
        <v>72.5</v>
      </c>
      <c r="I6381" s="5">
        <v>-145</v>
      </c>
      <c r="J6381" s="5">
        <v>-132729.86000000013</v>
      </c>
      <c r="K6381" s="5" t="str" cm="1">
        <f t="array" ref="K6381">_xlfn.LET(_xlpm.d,UPPER(TRIM(CLEAN(SUBSTITUTE(F6381,CHAR(160),"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82" spans="2:11" x14ac:dyDescent="0.25">
      <c r="B6382" s="21">
        <v>46101</v>
      </c>
      <c r="C6382" s="2" t="s">
        <v>1</v>
      </c>
      <c r="D6382" s="2" t="s">
        <v>2265</v>
      </c>
      <c r="E6382" s="2" t="s">
        <v>2266</v>
      </c>
      <c r="F6382" s="2" t="s">
        <v>2940</v>
      </c>
      <c r="G6382" s="5">
        <v>-1</v>
      </c>
      <c r="H6382" s="5">
        <v>68.900000000000006</v>
      </c>
      <c r="I6382" s="5">
        <v>-68.900000000000006</v>
      </c>
      <c r="J6382" s="5">
        <v>-132798.76000000013</v>
      </c>
      <c r="K6382" s="5" t="str" cm="1">
        <f t="array" ref="K6382">_xlfn.LET(_xlpm.d,UPPER(TRIM(CLEAN(SUBSTITUTE(F6382,CHAR(160),"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83" spans="2:11" x14ac:dyDescent="0.25">
      <c r="B6383" s="21">
        <v>46104</v>
      </c>
      <c r="C6383" s="2" t="s">
        <v>1</v>
      </c>
      <c r="D6383" s="2" t="s">
        <v>524</v>
      </c>
      <c r="E6383" s="2" t="s">
        <v>49</v>
      </c>
      <c r="F6383" s="2" t="s">
        <v>2954</v>
      </c>
      <c r="G6383" s="5">
        <v>-1</v>
      </c>
      <c r="H6383" s="5">
        <v>72.5</v>
      </c>
      <c r="I6383" s="5">
        <v>-72.5</v>
      </c>
      <c r="J6383" s="5">
        <v>-132871.26000000013</v>
      </c>
      <c r="K6383" s="5" t="str" cm="1">
        <f t="array" ref="K6383">_xlfn.LET(_xlpm.d,UPPER(TRIM(CLEAN(SUBSTITUTE(F6383,CHAR(160),"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84" spans="2:11" x14ac:dyDescent="0.25">
      <c r="B6384" s="21">
        <v>46105</v>
      </c>
      <c r="C6384" s="2" t="s">
        <v>1</v>
      </c>
      <c r="D6384" s="2" t="s">
        <v>2277</v>
      </c>
      <c r="E6384" s="2" t="s">
        <v>153</v>
      </c>
      <c r="F6384" s="2" t="s">
        <v>2954</v>
      </c>
      <c r="G6384" s="5">
        <v>-2</v>
      </c>
      <c r="H6384" s="5">
        <v>72.5</v>
      </c>
      <c r="I6384" s="5">
        <v>-145</v>
      </c>
      <c r="J6384" s="5">
        <v>-133016.26000000013</v>
      </c>
      <c r="K6384" s="5" t="str" cm="1">
        <f t="array" ref="K6384">_xlfn.LET(_xlpm.d,UPPER(TRIM(CLEAN(SUBSTITUTE(F6384,CHAR(160),"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85" spans="1:11" x14ac:dyDescent="0.25">
      <c r="B6385" s="21">
        <v>46107</v>
      </c>
      <c r="C6385" s="2" t="s">
        <v>1</v>
      </c>
      <c r="D6385" s="2" t="s">
        <v>140</v>
      </c>
      <c r="E6385" s="2" t="s">
        <v>141</v>
      </c>
      <c r="F6385" s="2" t="s">
        <v>2954</v>
      </c>
      <c r="G6385" s="5">
        <v>-6</v>
      </c>
      <c r="H6385" s="5">
        <v>72.5</v>
      </c>
      <c r="I6385" s="5">
        <v>-435</v>
      </c>
      <c r="J6385" s="5">
        <v>-133451.26000000013</v>
      </c>
      <c r="K6385" s="5" t="str" cm="1">
        <f t="array" ref="K6385">_xlfn.LET(_xlpm.d,UPPER(TRIM(CLEAN(SUBSTITUTE(F6385,CHAR(160),"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86" spans="1:11" x14ac:dyDescent="0.25">
      <c r="B6386" s="21">
        <v>46107</v>
      </c>
      <c r="C6386" s="2" t="s">
        <v>1</v>
      </c>
      <c r="D6386" s="2" t="s">
        <v>605</v>
      </c>
      <c r="E6386" s="2" t="s">
        <v>68</v>
      </c>
      <c r="F6386" s="2" t="s">
        <v>2954</v>
      </c>
      <c r="G6386" s="5">
        <v>-1</v>
      </c>
      <c r="H6386" s="5">
        <v>72.5</v>
      </c>
      <c r="I6386" s="5">
        <v>-72.5</v>
      </c>
      <c r="J6386" s="5">
        <v>-133523.76000000013</v>
      </c>
      <c r="K6386" s="5" t="str" cm="1">
        <f t="array" ref="K6386">_xlfn.LET(_xlpm.d,UPPER(TRIM(CLEAN(SUBSTITUTE(F6386,CHAR(160),"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87" spans="1:11" x14ac:dyDescent="0.25">
      <c r="B6387" s="21">
        <v>46108</v>
      </c>
      <c r="C6387" s="2" t="s">
        <v>1</v>
      </c>
      <c r="D6387" s="2" t="s">
        <v>2341</v>
      </c>
      <c r="E6387" s="2" t="s">
        <v>321</v>
      </c>
      <c r="F6387" s="2" t="s">
        <v>3029</v>
      </c>
      <c r="G6387" s="5">
        <v>-1</v>
      </c>
      <c r="H6387" s="5">
        <v>68.900000000000006</v>
      </c>
      <c r="I6387" s="5">
        <v>-68.900000000000006</v>
      </c>
      <c r="J6387" s="5">
        <v>-133592.66000000012</v>
      </c>
      <c r="K6387" s="5" t="str" cm="1">
        <f t="array" ref="K6387">_xlfn.LET(_xlpm.d,UPPER(TRIM(CLEAN(SUBSTITUTE(F6387,CHAR(160),"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6388" spans="1:11" x14ac:dyDescent="0.25">
      <c r="B6388" s="21">
        <v>46108</v>
      </c>
      <c r="C6388" s="2" t="s">
        <v>1</v>
      </c>
      <c r="D6388" s="2" t="s">
        <v>142</v>
      </c>
      <c r="E6388" s="2" t="s">
        <v>143</v>
      </c>
      <c r="F6388" s="2" t="s">
        <v>2940</v>
      </c>
      <c r="G6388" s="5">
        <v>-4</v>
      </c>
      <c r="H6388" s="5">
        <v>68.8</v>
      </c>
      <c r="I6388" s="5">
        <v>-275.2</v>
      </c>
      <c r="J6388" s="5">
        <v>-133867.86000000013</v>
      </c>
      <c r="K6388" s="5" t="str" cm="1">
        <f t="array" ref="K6388">_xlfn.LET(_xlpm.d,UPPER(TRIM(CLEAN(SUBSTITUTE(F6388,CHAR(160),"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89" spans="1:11" x14ac:dyDescent="0.25">
      <c r="B6389" s="21">
        <v>46108</v>
      </c>
      <c r="C6389" s="2" t="s">
        <v>1</v>
      </c>
      <c r="D6389" s="2" t="s">
        <v>526</v>
      </c>
      <c r="E6389" s="2" t="s">
        <v>244</v>
      </c>
      <c r="F6389" s="2" t="s">
        <v>2954</v>
      </c>
      <c r="G6389" s="5">
        <v>-5</v>
      </c>
      <c r="H6389" s="5">
        <v>72.5</v>
      </c>
      <c r="I6389" s="5">
        <v>-362.5</v>
      </c>
      <c r="J6389" s="5">
        <v>-134230.36000000013</v>
      </c>
      <c r="K6389" s="5" t="str" cm="1">
        <f t="array" ref="K6389">_xlfn.LET(_xlpm.d,UPPER(TRIM(CLEAN(SUBSTITUTE(F6389,CHAR(160),"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90" spans="1:11" x14ac:dyDescent="0.25">
      <c r="B6390" s="21">
        <v>46108</v>
      </c>
      <c r="C6390" s="2" t="s">
        <v>1</v>
      </c>
      <c r="D6390" s="2" t="s">
        <v>117</v>
      </c>
      <c r="E6390" s="2" t="s">
        <v>82</v>
      </c>
      <c r="F6390" s="2" t="s">
        <v>2954</v>
      </c>
      <c r="G6390" s="5">
        <v>-4</v>
      </c>
      <c r="H6390" s="5">
        <v>72.5</v>
      </c>
      <c r="I6390" s="5">
        <v>-290</v>
      </c>
      <c r="J6390" s="5">
        <v>-134520.36000000013</v>
      </c>
      <c r="K6390" s="5" t="str" cm="1">
        <f t="array" ref="K6390">_xlfn.LET(_xlpm.d,UPPER(TRIM(CLEAN(SUBSTITUTE(F6390,CHAR(160),"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6391" spans="1:11" x14ac:dyDescent="0.25">
      <c r="A6391" s="11" t="s">
        <v>3073</v>
      </c>
      <c r="G6391" s="6">
        <v>-1955</v>
      </c>
      <c r="I6391" s="7">
        <f>I5760+I5761+I5762+I5763+I5764+I5765+I5766+I5767+I5768+I5769+I5770+I5771+I5772+I5773+I5774+I5775+I5776+I5777+I5778+I5779+I5780+I5781+I5782+I5783+I5784+I5785+I5786+I5787+I5788+I5789+I5790+I5791+I5792+I5793+I5794+I5795+I5796+I5797+I5798+I5799+I5800+I5801+I5802+I5803+I5804+I5805+I5806+I5807+I5808+I5809+I5810+I5811+I5812+I5813+I5814+I5815+I5816+I5817+I5818+I5819+I5820+I5821+I5822+I5823+I5824+I5825+I5826+I5827+I5828+I5829+I5830+I5831+I5832+I5833+I5834+I5835+I5836+I5837+I5838+I5839+I5840+I5841+I5842+I5843+I5844+I5845+I5846+I5847+I5848+I5849+I5850+I5851+I5852+I5853+I5854+I5855+I5856+I5857+I5858+I5859+I5860+I5861+I5862+I5863+I5864+I5865+I5866+I5867+I5868+I5869+I5870+I5871+I5872+I5873+I5874+I5875+I5876+I5877+I5878+I5879+I5880+I5881+I5882+I5883+I5884+I5885+I5886+I5887+I5888+I5889+I5890+I5891+I5892+I5893+I5894+I5895+I5896+I5897+I5898+I5899+I5900+I5901+I5902+I5903+I5904+I5905+I5906+I5907+I5908+I5909+I5910+I5911+I5912+I5913+I5914+I5915+I5916+I5917+I5918+I5919+I5920+I5921+I5922+I5923+I5924+I5925+I5926+I5927+I5928+I5929+I5930+I5931+I5932+I5933+I5934+I5935+I5936+I5937+I5938+I5939+I5940+I5941+I5942+I5943+I5944+I5945+I5946+I5947+I5948+I5949+I5950+I5951+I5952+I5953+I5954+I5955+I5956+I5957+I5958+I5959+I5960+I5961+I5962+I5963+I5964+I5965+I5966+I5967+I5968+I5969+I5970+I5971+I5972+I5973+I5974+I5975+I5976+I5977+I5978+I5979+I5980+I5981+I5982+I5983+I5984+I5985+I5986+I5987+I5988+I5989+I5990+I5991+I5992+I5993+I5994+I5995+I5996+I5997+I5998+I5999+I6000+I6001+I6002+I6003+I6004+I6005+I6006+I6007+I6008+I6009+I6010+I6011+I6012+I6013+I6014+I6015+I6016+I6017+I6018+I6019+I6020+I6021+I6022+I6023+I6024+I6025+I6026+I6027+I6028+I6029+I6030+I6031+I6032+I6033+I6034+I6035+I6036+I6037+I6038+I6039+I6040+I6041+I6042+I6043+I6044+I6045+I6046+I6047+I6048+I6049+I6050+I6051+I6052+I6053+I6054+I6055+I6056+I6057+I6058+I6059+I6060+I6061+I6062+I6063+I6064+I6065+I6066+I6067+I6068+I6069+I6070+I6071+I6072+I6073+I6074+I6075+I6076+I6077+I6078+I6079+I6080+I6081+I6082+I6083+I6084+I6085+I6086+I6087+I6088+I6089+I6090+I6091+I6092+I6093+I6094+I6095+I6096+I6097+I6098+I6099+I6100+I6101+I6102+I6103+I6104+I6105+I6106+I6107+I6108+I6109+I6110+I6111+I6112+I6113+I6114+I6115+I6116+I6117+I6118+I6119+I6120+I6121+I6122+I6123+I6124+I6125+I6126+I6127+I6128+I6129+I6130+I6131+I6132+I6133+I6134+I6135+I6136+I6137+I6138+I6139+I6140+I6141+I6142+I6143+I6144+I6145+I6146+I6147+I6148+I6149+I6150+I6151+I6152+I6153+I6154+I6155+I6156+I6157+I6158+I6159+I6160+I6161+I6162+I6163+I6164+I6165+I6166+I6167+I6168+I6169+I6170+I6171+I6172+I6173+I6174+I6175+I6176+I6177+I6178+I6179+I6180+I6181+I6182+I6183+I6184+I6185+I6186+I6187+I6188+I6189+I6190+I6191+I6192+I6193+I6194+I6195+I6196+I6197+I6198+I6199+I6200+I6201+I6202+I6203+I6204+I6205+I6206+I6207+I6208+I6209+I6210+I6211+I6212+I6213+I6214+I6215+I6216+I6217+I6218+I6219+I6220+I6221+I6222+I6223+I6224+I6225+I6226+I6227+I6228+I6229+I6230+I6231+I6232+I6233+I6234+I6235+I6236+I6237+I6238+I6239+I6240+I6241+I6242+I6243+I6244+I6245+I6246+I6247+I6248+I6249+I6250+I6251+I6252+I6253+I6254+I6255+I6256+I6257+I6258+I6259+I6260+I6261+I6262+I6263+I6264+I6265+I6266+I6267+I6268+I6269+I6270+I6271+I6272+I6273+I6274+I6275+I6276+I6277+I6278+I6279+I6280+I6281+I6282+I6283+I6284+I6285+I6286+I6287+I6288+I6289+I6290+I6291+I6292+I6293+I6294+I6295+I6296+I6297+I6298+I6299+I6300+I6301+I6302+I6303+I6304+I6305+I6306+I6307+I6308+I6309+I6310+I6311+I6312+I6313+I6314+I6315+I6316+I6317+I6318+I6319+I6320+I6321+I6322+I6323+I6324+I6325+I6326+I6327+I6328+I6329+I6330+I6331+I6332+I6333+I6334+I6335+I6336+I6337+I6338+I6339+I6340+I6341+I6342+I6343+I6344+I6345+I6346+I6347+I6348+I6349+I6350+I6351+I6352+I6353+I6354+I6355+I6356+I6357+I6358+I6359+I6360+I6361+I6362+I6363+I6364+I6365+I6366+I6367+I6368+I6369+I6370+I6371+I6372+I6373+I6374+I6375+I6376+I6377+I6378+I6379+I6380+I6381+I6382+I6383+I6384+I6385+I6386+I6387+I6388+I6389+I6390</f>
        <v>-134520.36000000013</v>
      </c>
      <c r="K6391" s="5" t="str" cm="1">
        <f t="array" ref="K6391">_xlfn.LET(_xlpm.d,UPPER(TRIM(CLEAN(SUBSTITUTE(F6391,CHAR(160),"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392" spans="1:11" x14ac:dyDescent="0.25">
      <c r="A6392" s="10" t="s">
        <v>3074</v>
      </c>
      <c r="K6392" s="5" t="str" cm="1">
        <f t="array" ref="K6392">_xlfn.LET(_xlpm.d,UPPER(TRIM(CLEAN(SUBSTITUTE(F6392,CHAR(160),"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393" spans="1:11" x14ac:dyDescent="0.25">
      <c r="B6393" s="21">
        <v>45736</v>
      </c>
      <c r="C6393" s="2" t="s">
        <v>1</v>
      </c>
      <c r="D6393" s="2" t="s">
        <v>928</v>
      </c>
      <c r="E6393" s="2" t="s">
        <v>143</v>
      </c>
      <c r="F6393" s="2" t="s">
        <v>3074</v>
      </c>
      <c r="G6393" s="5">
        <v>-1</v>
      </c>
      <c r="H6393" s="5">
        <v>76.8</v>
      </c>
      <c r="I6393" s="5">
        <v>-76.8</v>
      </c>
      <c r="J6393" s="5">
        <v>-76.8</v>
      </c>
      <c r="K6393" s="5" t="str" cm="1">
        <f t="array" ref="K6393">_xlfn.LET(_xlpm.d,UPPER(TRIM(CLEAN(SUBSTITUTE(F6393,CHAR(160),"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394" spans="1:11" x14ac:dyDescent="0.25">
      <c r="B6394" s="21">
        <v>45826</v>
      </c>
      <c r="C6394" s="2" t="s">
        <v>1</v>
      </c>
      <c r="D6394" s="2" t="s">
        <v>1743</v>
      </c>
      <c r="E6394" s="2" t="s">
        <v>926</v>
      </c>
      <c r="F6394" s="2" t="s">
        <v>3074</v>
      </c>
      <c r="G6394" s="5">
        <v>-4</v>
      </c>
      <c r="H6394" s="5">
        <v>83.5</v>
      </c>
      <c r="I6394" s="5">
        <v>-334</v>
      </c>
      <c r="J6394" s="5">
        <v>-410.8</v>
      </c>
      <c r="K6394" s="5" t="str" cm="1">
        <f t="array" ref="K6394">_xlfn.LET(_xlpm.d,UPPER(TRIM(CLEAN(SUBSTITUTE(F6394,CHAR(160),"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395" spans="1:11" x14ac:dyDescent="0.25">
      <c r="B6395" s="21">
        <v>46031</v>
      </c>
      <c r="C6395" s="2" t="s">
        <v>1</v>
      </c>
      <c r="D6395" s="2" t="s">
        <v>2509</v>
      </c>
      <c r="E6395" s="2" t="s">
        <v>24</v>
      </c>
      <c r="F6395" s="2" t="s">
        <v>3075</v>
      </c>
      <c r="G6395" s="5">
        <v>-12</v>
      </c>
      <c r="H6395" s="5">
        <v>87.7</v>
      </c>
      <c r="I6395" s="5">
        <v>-1052.4000000000001</v>
      </c>
      <c r="J6395" s="5">
        <v>-1463.2</v>
      </c>
      <c r="K6395" s="5" t="str" cm="1">
        <f t="array" ref="K6395">_xlfn.LET(_xlpm.d,UPPER(TRIM(CLEAN(SUBSTITUTE(F6395,CHAR(160),"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396" spans="1:11" x14ac:dyDescent="0.25">
      <c r="B6396" s="21">
        <v>46097</v>
      </c>
      <c r="C6396" s="2" t="s">
        <v>1</v>
      </c>
      <c r="D6396" s="2" t="s">
        <v>3076</v>
      </c>
      <c r="E6396" s="2" t="s">
        <v>68</v>
      </c>
      <c r="F6396" s="2" t="s">
        <v>3074</v>
      </c>
      <c r="G6396" s="5">
        <v>-8</v>
      </c>
      <c r="H6396" s="5">
        <v>87.7</v>
      </c>
      <c r="I6396" s="5">
        <v>-701.6</v>
      </c>
      <c r="J6396" s="5">
        <v>-2164.8000000000002</v>
      </c>
      <c r="K6396" s="5" t="str" cm="1">
        <f t="array" ref="K6396">_xlfn.LET(_xlpm.d,UPPER(TRIM(CLEAN(SUBSTITUTE(F6396,CHAR(160),"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397" spans="1:11" x14ac:dyDescent="0.25">
      <c r="A6397" s="11" t="s">
        <v>3077</v>
      </c>
      <c r="G6397" s="6">
        <v>-25</v>
      </c>
      <c r="I6397" s="7">
        <f>I6393+I6394+I6395+I6396</f>
        <v>-2164.8000000000002</v>
      </c>
      <c r="K6397" s="5" t="str" cm="1">
        <f t="array" ref="K6397">_xlfn.LET(_xlpm.d,UPPER(TRIM(CLEAN(SUBSTITUTE(F6397,CHAR(160),"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398" spans="1:11" x14ac:dyDescent="0.25">
      <c r="A6398" s="10" t="s">
        <v>3078</v>
      </c>
      <c r="K6398" s="5" t="str" cm="1">
        <f t="array" ref="K6398">_xlfn.LET(_xlpm.d,UPPER(TRIM(CLEAN(SUBSTITUTE(F6398,CHAR(160),"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399" spans="1:11" x14ac:dyDescent="0.25">
      <c r="B6399" s="21">
        <v>46031</v>
      </c>
      <c r="C6399" s="2" t="s">
        <v>1</v>
      </c>
      <c r="D6399" s="2" t="s">
        <v>767</v>
      </c>
      <c r="E6399" s="2" t="s">
        <v>76</v>
      </c>
      <c r="F6399" s="2" t="s">
        <v>3079</v>
      </c>
      <c r="G6399" s="5">
        <v>-4</v>
      </c>
      <c r="H6399" s="5">
        <v>79.95</v>
      </c>
      <c r="I6399" s="5">
        <v>-319.8</v>
      </c>
      <c r="J6399" s="5">
        <v>-319.8</v>
      </c>
      <c r="K6399" s="5" t="str" cm="1">
        <f t="array" ref="K6399">_xlfn.LET(_xlpm.d,UPPER(TRIM(CLEAN(SUBSTITUTE(F6399,CHAR(160),"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00" spans="1:11" x14ac:dyDescent="0.25">
      <c r="B6400" s="21">
        <v>46049</v>
      </c>
      <c r="C6400" s="2" t="s">
        <v>1</v>
      </c>
      <c r="D6400" s="2" t="s">
        <v>2145</v>
      </c>
      <c r="E6400" s="2" t="s">
        <v>159</v>
      </c>
      <c r="F6400" s="2" t="s">
        <v>3079</v>
      </c>
      <c r="G6400" s="5">
        <v>-4</v>
      </c>
      <c r="H6400" s="5">
        <v>79.95</v>
      </c>
      <c r="I6400" s="5">
        <v>-319.8</v>
      </c>
      <c r="J6400" s="5">
        <v>-639.6</v>
      </c>
      <c r="K6400" s="5" t="str" cm="1">
        <f t="array" ref="K6400">_xlfn.LET(_xlpm.d,UPPER(TRIM(CLEAN(SUBSTITUTE(F6400,CHAR(160),"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01" spans="2:11" x14ac:dyDescent="0.25">
      <c r="B6401" s="21">
        <v>46059</v>
      </c>
      <c r="C6401" s="2" t="s">
        <v>1</v>
      </c>
      <c r="D6401" s="2" t="s">
        <v>2676</v>
      </c>
      <c r="E6401" s="2" t="s">
        <v>82</v>
      </c>
      <c r="F6401" s="2" t="s">
        <v>3079</v>
      </c>
      <c r="G6401" s="5">
        <v>-3</v>
      </c>
      <c r="H6401" s="5">
        <v>79.95</v>
      </c>
      <c r="I6401" s="5">
        <v>-239.85</v>
      </c>
      <c r="J6401" s="5">
        <v>-879.45</v>
      </c>
      <c r="K6401" s="5" t="str" cm="1">
        <f t="array" ref="K6401">_xlfn.LET(_xlpm.d,UPPER(TRIM(CLEAN(SUBSTITUTE(F6401,CHAR(160),"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02" spans="2:11" x14ac:dyDescent="0.25">
      <c r="B6402" s="21">
        <v>46062</v>
      </c>
      <c r="C6402" s="2" t="s">
        <v>1</v>
      </c>
      <c r="D6402" s="2" t="s">
        <v>2173</v>
      </c>
      <c r="E6402" s="2" t="s">
        <v>53</v>
      </c>
      <c r="F6402" s="2" t="s">
        <v>3079</v>
      </c>
      <c r="G6402" s="5">
        <v>-7</v>
      </c>
      <c r="H6402" s="5">
        <v>79.95</v>
      </c>
      <c r="I6402" s="5">
        <v>-559.65</v>
      </c>
      <c r="J6402" s="5">
        <v>-1439.1</v>
      </c>
      <c r="K6402" s="5" t="str" cm="1">
        <f t="array" ref="K6402">_xlfn.LET(_xlpm.d,UPPER(TRIM(CLEAN(SUBSTITUTE(F6402,CHAR(160),"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03" spans="2:11" x14ac:dyDescent="0.25">
      <c r="B6403" s="21">
        <v>46065</v>
      </c>
      <c r="C6403" s="2" t="s">
        <v>1</v>
      </c>
      <c r="D6403" s="2" t="s">
        <v>101</v>
      </c>
      <c r="E6403" s="2" t="s">
        <v>74</v>
      </c>
      <c r="F6403" s="2" t="s">
        <v>3079</v>
      </c>
      <c r="G6403" s="5">
        <v>-1</v>
      </c>
      <c r="H6403" s="5">
        <v>79.95</v>
      </c>
      <c r="I6403" s="5">
        <v>-79.95</v>
      </c>
      <c r="J6403" s="5">
        <v>-1519.05</v>
      </c>
      <c r="K6403" s="5" t="str" cm="1">
        <f t="array" ref="K6403">_xlfn.LET(_xlpm.d,UPPER(TRIM(CLEAN(SUBSTITUTE(F6403,CHAR(160),"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04" spans="2:11" x14ac:dyDescent="0.25">
      <c r="B6404" s="21">
        <v>46066</v>
      </c>
      <c r="C6404" s="2" t="s">
        <v>1</v>
      </c>
      <c r="D6404" s="2" t="s">
        <v>516</v>
      </c>
      <c r="E6404" s="2" t="s">
        <v>76</v>
      </c>
      <c r="F6404" s="2" t="s">
        <v>3079</v>
      </c>
      <c r="G6404" s="5">
        <v>-4</v>
      </c>
      <c r="H6404" s="5">
        <v>79.95</v>
      </c>
      <c r="I6404" s="5">
        <v>-319.8</v>
      </c>
      <c r="J6404" s="5">
        <v>-1838.85</v>
      </c>
      <c r="K6404" s="5" t="str" cm="1">
        <f t="array" ref="K6404">_xlfn.LET(_xlpm.d,UPPER(TRIM(CLEAN(SUBSTITUTE(F6404,CHAR(160),"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05" spans="2:11" x14ac:dyDescent="0.25">
      <c r="B6405" s="21">
        <v>46070</v>
      </c>
      <c r="C6405" s="2" t="s">
        <v>1</v>
      </c>
      <c r="D6405" s="2" t="s">
        <v>517</v>
      </c>
      <c r="E6405" s="2" t="s">
        <v>49</v>
      </c>
      <c r="F6405" s="2" t="s">
        <v>3079</v>
      </c>
      <c r="G6405" s="5">
        <v>-7</v>
      </c>
      <c r="H6405" s="5">
        <v>79.95</v>
      </c>
      <c r="I6405" s="5">
        <v>-559.65</v>
      </c>
      <c r="J6405" s="5">
        <v>-2398.5</v>
      </c>
      <c r="K6405" s="5" t="str" cm="1">
        <f t="array" ref="K6405">_xlfn.LET(_xlpm.d,UPPER(TRIM(CLEAN(SUBSTITUTE(F6405,CHAR(160),"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06" spans="2:11" x14ac:dyDescent="0.25">
      <c r="B6406" s="21">
        <v>46070</v>
      </c>
      <c r="C6406" s="2" t="s">
        <v>1</v>
      </c>
      <c r="D6406" s="2" t="s">
        <v>3080</v>
      </c>
      <c r="E6406" s="2" t="s">
        <v>9</v>
      </c>
      <c r="F6406" s="2" t="s">
        <v>3079</v>
      </c>
      <c r="G6406" s="5">
        <v>-5</v>
      </c>
      <c r="H6406" s="5">
        <v>79.95</v>
      </c>
      <c r="I6406" s="5">
        <v>-399.75</v>
      </c>
      <c r="J6406" s="5">
        <v>-2798.25</v>
      </c>
      <c r="K6406" s="5" t="str" cm="1">
        <f t="array" ref="K6406">_xlfn.LET(_xlpm.d,UPPER(TRIM(CLEAN(SUBSTITUTE(F6406,CHAR(160),"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07" spans="2:11" x14ac:dyDescent="0.25">
      <c r="B6407" s="21">
        <v>46073</v>
      </c>
      <c r="C6407" s="2" t="s">
        <v>1</v>
      </c>
      <c r="D6407" s="2" t="s">
        <v>105</v>
      </c>
      <c r="E6407" s="2" t="s">
        <v>82</v>
      </c>
      <c r="F6407" s="2" t="s">
        <v>3079</v>
      </c>
      <c r="G6407" s="5">
        <v>-4</v>
      </c>
      <c r="H6407" s="5">
        <v>79.95</v>
      </c>
      <c r="I6407" s="5">
        <v>-319.8</v>
      </c>
      <c r="J6407" s="5">
        <v>-3118.05</v>
      </c>
      <c r="K6407" s="5" t="str" cm="1">
        <f t="array" ref="K6407">_xlfn.LET(_xlpm.d,UPPER(TRIM(CLEAN(SUBSTITUTE(F6407,CHAR(160),"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08" spans="2:11" x14ac:dyDescent="0.25">
      <c r="B6408" s="21">
        <v>46080</v>
      </c>
      <c r="C6408" s="2" t="s">
        <v>1</v>
      </c>
      <c r="D6408" s="2" t="s">
        <v>1277</v>
      </c>
      <c r="E6408" s="2" t="s">
        <v>143</v>
      </c>
      <c r="F6408" s="2" t="s">
        <v>3078</v>
      </c>
      <c r="G6408" s="5">
        <v>-8</v>
      </c>
      <c r="H6408" s="5">
        <v>81.400000000000006</v>
      </c>
      <c r="I6408" s="5">
        <v>-651.20000000000005</v>
      </c>
      <c r="J6408" s="5">
        <v>-3769.25</v>
      </c>
      <c r="K6408" s="5" t="str" cm="1">
        <f t="array" ref="K6408">_xlfn.LET(_xlpm.d,UPPER(TRIM(CLEAN(SUBSTITUTE(F6408,CHAR(160),"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09" spans="2:11" x14ac:dyDescent="0.25">
      <c r="B6409" s="21">
        <v>46083</v>
      </c>
      <c r="C6409" s="2" t="s">
        <v>1</v>
      </c>
      <c r="D6409" s="2" t="s">
        <v>3066</v>
      </c>
      <c r="E6409" s="2" t="s">
        <v>595</v>
      </c>
      <c r="F6409" s="2" t="s">
        <v>3079</v>
      </c>
      <c r="G6409" s="5">
        <v>-5</v>
      </c>
      <c r="H6409" s="5">
        <v>79.95</v>
      </c>
      <c r="I6409" s="5">
        <v>-399.75</v>
      </c>
      <c r="J6409" s="5">
        <v>-4169</v>
      </c>
      <c r="K6409" s="5" t="str" cm="1">
        <f t="array" ref="K6409">_xlfn.LET(_xlpm.d,UPPER(TRIM(CLEAN(SUBSTITUTE(F6409,CHAR(160),"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10" spans="2:11" x14ac:dyDescent="0.25">
      <c r="B6410" s="21">
        <v>46084</v>
      </c>
      <c r="C6410" s="2" t="s">
        <v>1</v>
      </c>
      <c r="D6410" s="2" t="s">
        <v>42</v>
      </c>
      <c r="E6410" s="2" t="s">
        <v>29</v>
      </c>
      <c r="F6410" s="2" t="s">
        <v>3081</v>
      </c>
      <c r="G6410" s="5">
        <v>-2</v>
      </c>
      <c r="H6410" s="5">
        <v>79.95</v>
      </c>
      <c r="I6410" s="5">
        <v>-159.9</v>
      </c>
      <c r="J6410" s="5">
        <v>-4328.8999999999996</v>
      </c>
      <c r="K6410" s="5" t="str" cm="1">
        <f t="array" ref="K6410">_xlfn.LET(_xlpm.d,UPPER(TRIM(CLEAN(SUBSTITUTE(F6410,CHAR(160),"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11" spans="2:11" x14ac:dyDescent="0.25">
      <c r="B6411" s="21">
        <v>46087</v>
      </c>
      <c r="C6411" s="2" t="s">
        <v>1</v>
      </c>
      <c r="D6411" s="2" t="s">
        <v>3082</v>
      </c>
      <c r="E6411" s="2" t="s">
        <v>95</v>
      </c>
      <c r="F6411" s="2" t="s">
        <v>3079</v>
      </c>
      <c r="G6411" s="5">
        <v>-1</v>
      </c>
      <c r="H6411" s="5">
        <v>79.95</v>
      </c>
      <c r="I6411" s="5">
        <v>-79.95</v>
      </c>
      <c r="J6411" s="5">
        <v>-4408.8499999999995</v>
      </c>
      <c r="K6411" s="5" t="str" cm="1">
        <f t="array" ref="K6411">_xlfn.LET(_xlpm.d,UPPER(TRIM(CLEAN(SUBSTITUTE(F6411,CHAR(160),"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12" spans="2:11" x14ac:dyDescent="0.25">
      <c r="B6412" s="21">
        <v>46091</v>
      </c>
      <c r="C6412" s="2" t="s">
        <v>1</v>
      </c>
      <c r="D6412" s="2" t="s">
        <v>2239</v>
      </c>
      <c r="E6412" s="2" t="s">
        <v>153</v>
      </c>
      <c r="F6412" s="2" t="s">
        <v>3079</v>
      </c>
      <c r="G6412" s="5">
        <v>-11</v>
      </c>
      <c r="H6412" s="5">
        <v>79.95</v>
      </c>
      <c r="I6412" s="5">
        <v>-879.45</v>
      </c>
      <c r="J6412" s="5">
        <v>-5288.2999999999993</v>
      </c>
      <c r="K6412" s="5" t="str" cm="1">
        <f t="array" ref="K6412">_xlfn.LET(_xlpm.d,UPPER(TRIM(CLEAN(SUBSTITUTE(F6412,CHAR(160),"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13" spans="2:11" x14ac:dyDescent="0.25">
      <c r="B6413" s="21">
        <v>46094</v>
      </c>
      <c r="C6413" s="2" t="s">
        <v>1</v>
      </c>
      <c r="D6413" s="2" t="s">
        <v>2249</v>
      </c>
      <c r="E6413" s="2" t="s">
        <v>82</v>
      </c>
      <c r="F6413" s="2" t="s">
        <v>3081</v>
      </c>
      <c r="G6413" s="5">
        <v>-5</v>
      </c>
      <c r="H6413" s="5">
        <v>79.95</v>
      </c>
      <c r="I6413" s="5">
        <v>-399.75</v>
      </c>
      <c r="J6413" s="5">
        <v>-5688.0499999999993</v>
      </c>
      <c r="K6413" s="5" t="str" cm="1">
        <f t="array" ref="K6413">_xlfn.LET(_xlpm.d,UPPER(TRIM(CLEAN(SUBSTITUTE(F6413,CHAR(160),"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14" spans="2:11" x14ac:dyDescent="0.25">
      <c r="B6414" s="21">
        <v>46097</v>
      </c>
      <c r="C6414" s="2" t="s">
        <v>1</v>
      </c>
      <c r="D6414" s="2" t="s">
        <v>1297</v>
      </c>
      <c r="E6414" s="2" t="s">
        <v>791</v>
      </c>
      <c r="F6414" s="2" t="s">
        <v>3079</v>
      </c>
      <c r="G6414" s="5">
        <v>-8</v>
      </c>
      <c r="H6414" s="5">
        <v>79.95</v>
      </c>
      <c r="I6414" s="5">
        <v>-639.6</v>
      </c>
      <c r="J6414" s="5">
        <v>-6327.65</v>
      </c>
      <c r="K6414" s="5" t="str" cm="1">
        <f t="array" ref="K6414">_xlfn.LET(_xlpm.d,UPPER(TRIM(CLEAN(SUBSTITUTE(F6414,CHAR(160),"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15" spans="2:11" x14ac:dyDescent="0.25">
      <c r="B6415" s="21">
        <v>46098</v>
      </c>
      <c r="C6415" s="2" t="s">
        <v>1</v>
      </c>
      <c r="D6415" s="2" t="s">
        <v>2254</v>
      </c>
      <c r="E6415" s="2" t="s">
        <v>32</v>
      </c>
      <c r="F6415" s="2" t="s">
        <v>3079</v>
      </c>
      <c r="G6415" s="5">
        <v>-6</v>
      </c>
      <c r="H6415" s="5">
        <v>79.95</v>
      </c>
      <c r="I6415" s="5">
        <v>-479.7</v>
      </c>
      <c r="J6415" s="5">
        <v>-6807.3499999999995</v>
      </c>
      <c r="K6415" s="5" t="str" cm="1">
        <f t="array" ref="K6415">_xlfn.LET(_xlpm.d,UPPER(TRIM(CLEAN(SUBSTITUTE(F6415,CHAR(160),"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16" spans="2:11" x14ac:dyDescent="0.25">
      <c r="B6416" s="21">
        <v>46098</v>
      </c>
      <c r="C6416" s="2" t="s">
        <v>1</v>
      </c>
      <c r="D6416" s="2" t="s">
        <v>134</v>
      </c>
      <c r="E6416" s="2" t="s">
        <v>35</v>
      </c>
      <c r="F6416" s="2" t="s">
        <v>3079</v>
      </c>
      <c r="G6416" s="5">
        <v>-10</v>
      </c>
      <c r="H6416" s="5">
        <v>79.95</v>
      </c>
      <c r="I6416" s="5">
        <v>-799.5</v>
      </c>
      <c r="J6416" s="5">
        <v>-7606.8499999999995</v>
      </c>
      <c r="K6416" s="5" t="str" cm="1">
        <f t="array" ref="K6416">_xlfn.LET(_xlpm.d,UPPER(TRIM(CLEAN(SUBSTITUTE(F6416,CHAR(160),"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17" spans="1:11" x14ac:dyDescent="0.25">
      <c r="B6417" s="21">
        <v>46098</v>
      </c>
      <c r="C6417" s="2" t="s">
        <v>1</v>
      </c>
      <c r="D6417" s="2" t="s">
        <v>2255</v>
      </c>
      <c r="E6417" s="2" t="s">
        <v>159</v>
      </c>
      <c r="F6417" s="2" t="s">
        <v>3079</v>
      </c>
      <c r="G6417" s="5">
        <v>-5</v>
      </c>
      <c r="H6417" s="5">
        <v>79.95</v>
      </c>
      <c r="I6417" s="5">
        <v>-399.75</v>
      </c>
      <c r="J6417" s="5">
        <v>-8006.5999999999995</v>
      </c>
      <c r="K6417" s="5" t="str" cm="1">
        <f t="array" ref="K6417">_xlfn.LET(_xlpm.d,UPPER(TRIM(CLEAN(SUBSTITUTE(F6417,CHAR(160),"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18" spans="1:11" x14ac:dyDescent="0.25">
      <c r="B6418" s="21">
        <v>46104</v>
      </c>
      <c r="C6418" s="2" t="s">
        <v>1</v>
      </c>
      <c r="D6418" s="2" t="s">
        <v>524</v>
      </c>
      <c r="E6418" s="2" t="s">
        <v>49</v>
      </c>
      <c r="F6418" s="2" t="s">
        <v>3081</v>
      </c>
      <c r="G6418" s="5">
        <v>-3</v>
      </c>
      <c r="H6418" s="5">
        <v>79.95</v>
      </c>
      <c r="I6418" s="5">
        <v>-239.85</v>
      </c>
      <c r="J6418" s="5">
        <v>-8246.4499999999989</v>
      </c>
      <c r="K6418" s="5" t="str" cm="1">
        <f t="array" ref="K6418">_xlfn.LET(_xlpm.d,UPPER(TRIM(CLEAN(SUBSTITUTE(F6418,CHAR(160),"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19" spans="1:11" x14ac:dyDescent="0.25">
      <c r="B6419" s="21">
        <v>46105</v>
      </c>
      <c r="C6419" s="2" t="s">
        <v>1</v>
      </c>
      <c r="D6419" s="2" t="s">
        <v>2274</v>
      </c>
      <c r="E6419" s="2" t="s">
        <v>14</v>
      </c>
      <c r="F6419" s="2" t="s">
        <v>3081</v>
      </c>
      <c r="G6419" s="5">
        <v>-1</v>
      </c>
      <c r="H6419" s="5">
        <v>79.95</v>
      </c>
      <c r="I6419" s="5">
        <v>-79.95</v>
      </c>
      <c r="J6419" s="5">
        <v>-8326.4</v>
      </c>
      <c r="K6419" s="5" t="str" cm="1">
        <f t="array" ref="K6419">_xlfn.LET(_xlpm.d,UPPER(TRIM(CLEAN(SUBSTITUTE(F6419,CHAR(160),"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20" spans="1:11" x14ac:dyDescent="0.25">
      <c r="B6420" s="21">
        <v>46105</v>
      </c>
      <c r="C6420" s="2" t="s">
        <v>1</v>
      </c>
      <c r="D6420" s="2" t="s">
        <v>45</v>
      </c>
      <c r="E6420" s="2" t="s">
        <v>29</v>
      </c>
      <c r="F6420" s="2" t="s">
        <v>3081</v>
      </c>
      <c r="G6420" s="5">
        <v>-3</v>
      </c>
      <c r="H6420" s="5">
        <v>79.95</v>
      </c>
      <c r="I6420" s="5">
        <v>-239.85</v>
      </c>
      <c r="J6420" s="5">
        <v>-8566.25</v>
      </c>
      <c r="K6420" s="5" t="str" cm="1">
        <f t="array" ref="K6420">_xlfn.LET(_xlpm.d,UPPER(TRIM(CLEAN(SUBSTITUTE(F6420,CHAR(160),"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21" spans="1:11" x14ac:dyDescent="0.25">
      <c r="B6421" s="21">
        <v>46105</v>
      </c>
      <c r="C6421" s="2" t="s">
        <v>1</v>
      </c>
      <c r="D6421" s="2" t="s">
        <v>2277</v>
      </c>
      <c r="E6421" s="2" t="s">
        <v>153</v>
      </c>
      <c r="F6421" s="2" t="s">
        <v>3081</v>
      </c>
      <c r="G6421" s="5">
        <v>-9</v>
      </c>
      <c r="H6421" s="5">
        <v>79.95</v>
      </c>
      <c r="I6421" s="5">
        <v>-719.55</v>
      </c>
      <c r="J6421" s="5">
        <v>-9285.7999999999993</v>
      </c>
      <c r="K6421" s="5" t="str" cm="1">
        <f t="array" ref="K6421">_xlfn.LET(_xlpm.d,UPPER(TRIM(CLEAN(SUBSTITUTE(F6421,CHAR(160),"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22" spans="1:11" x14ac:dyDescent="0.25">
      <c r="B6422" s="21">
        <v>46108</v>
      </c>
      <c r="C6422" s="2" t="s">
        <v>1</v>
      </c>
      <c r="D6422" s="2" t="s">
        <v>2291</v>
      </c>
      <c r="E6422" s="2" t="s">
        <v>24</v>
      </c>
      <c r="F6422" s="2" t="s">
        <v>3081</v>
      </c>
      <c r="G6422" s="5">
        <v>-12</v>
      </c>
      <c r="H6422" s="5">
        <v>79.95</v>
      </c>
      <c r="I6422" s="5">
        <v>-959.4</v>
      </c>
      <c r="J6422" s="5">
        <v>-10245.199999999999</v>
      </c>
      <c r="K6422" s="5" t="str" cm="1">
        <f t="array" ref="K6422">_xlfn.LET(_xlpm.d,UPPER(TRIM(CLEAN(SUBSTITUTE(F6422,CHAR(160),"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23" spans="1:11" x14ac:dyDescent="0.25">
      <c r="B6423" s="21">
        <v>46108</v>
      </c>
      <c r="C6423" s="2" t="s">
        <v>1</v>
      </c>
      <c r="D6423" s="2" t="s">
        <v>47</v>
      </c>
      <c r="E6423" s="2" t="s">
        <v>9</v>
      </c>
      <c r="F6423" s="2" t="s">
        <v>3081</v>
      </c>
      <c r="G6423" s="5">
        <v>-3</v>
      </c>
      <c r="H6423" s="5">
        <v>79.95</v>
      </c>
      <c r="I6423" s="5">
        <v>-239.85</v>
      </c>
      <c r="J6423" s="5">
        <v>-10485.049999999999</v>
      </c>
      <c r="K6423" s="5" t="str" cm="1">
        <f t="array" ref="K6423">_xlfn.LET(_xlpm.d,UPPER(TRIM(CLEAN(SUBSTITUTE(F6423,CHAR(160),"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24" spans="1:11" x14ac:dyDescent="0.25">
      <c r="B6424" s="21">
        <v>46111</v>
      </c>
      <c r="C6424" s="2" t="s">
        <v>1</v>
      </c>
      <c r="D6424" s="2" t="s">
        <v>119</v>
      </c>
      <c r="E6424" s="2" t="s">
        <v>76</v>
      </c>
      <c r="F6424" s="2" t="s">
        <v>3081</v>
      </c>
      <c r="G6424" s="5">
        <v>-2</v>
      </c>
      <c r="H6424" s="5">
        <v>79.95</v>
      </c>
      <c r="I6424" s="5">
        <v>-159.9</v>
      </c>
      <c r="J6424" s="5">
        <v>-10644.949999999999</v>
      </c>
      <c r="K6424" s="5" t="str" cm="1">
        <f t="array" ref="K6424">_xlfn.LET(_xlpm.d,UPPER(TRIM(CLEAN(SUBSTITUTE(F6424,CHAR(160),"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25" spans="1:11" x14ac:dyDescent="0.25">
      <c r="B6425" s="21">
        <v>46112</v>
      </c>
      <c r="C6425" s="2" t="s">
        <v>1</v>
      </c>
      <c r="D6425" s="2" t="s">
        <v>2299</v>
      </c>
      <c r="E6425" s="2" t="s">
        <v>92</v>
      </c>
      <c r="F6425" s="2" t="s">
        <v>3081</v>
      </c>
      <c r="G6425" s="5">
        <v>-1</v>
      </c>
      <c r="H6425" s="5">
        <v>79.95</v>
      </c>
      <c r="I6425" s="5">
        <v>-79.95</v>
      </c>
      <c r="J6425" s="5">
        <v>-10724.9</v>
      </c>
      <c r="K6425" s="5" t="str" cm="1">
        <f t="array" ref="K6425">_xlfn.LET(_xlpm.d,UPPER(TRIM(CLEAN(SUBSTITUTE(F6425,CHAR(160),"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26" spans="1:11" x14ac:dyDescent="0.25">
      <c r="B6426" s="21">
        <v>46112</v>
      </c>
      <c r="C6426" s="2" t="s">
        <v>1</v>
      </c>
      <c r="D6426" s="2" t="s">
        <v>2302</v>
      </c>
      <c r="E6426" s="2" t="s">
        <v>35</v>
      </c>
      <c r="F6426" s="2" t="s">
        <v>3081</v>
      </c>
      <c r="G6426" s="5">
        <v>-1</v>
      </c>
      <c r="H6426" s="5">
        <v>79.95</v>
      </c>
      <c r="I6426" s="5">
        <v>-79.95</v>
      </c>
      <c r="J6426" s="5">
        <v>-10804.85</v>
      </c>
      <c r="K6426" s="5" t="str" cm="1">
        <f t="array" ref="K6426">_xlfn.LET(_xlpm.d,UPPER(TRIM(CLEAN(SUBSTITUTE(F6426,CHAR(160),"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27" spans="1:11" x14ac:dyDescent="0.25">
      <c r="A6427" s="11" t="s">
        <v>3083</v>
      </c>
      <c r="G6427" s="6">
        <v>-135</v>
      </c>
      <c r="I6427" s="7">
        <f>I6399+I6400+I6401+I6402+I6403+I6404+I6405+I6406+I6407+I6408+I6409+I6410+I6411+I6412+I6413+I6414+I6415+I6416+I6417+I6418+I6419+I6420+I6421+I6422+I6423+I6424+I6425+I6426</f>
        <v>-10804.85</v>
      </c>
      <c r="K6427" s="5" t="str" cm="1">
        <f t="array" ref="K6427">_xlfn.LET(_xlpm.d,UPPER(TRIM(CLEAN(SUBSTITUTE(F6427,CHAR(160),"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428" spans="1:11" x14ac:dyDescent="0.25">
      <c r="A6428" s="10" t="s">
        <v>3084</v>
      </c>
      <c r="K6428" s="5" t="str" cm="1">
        <f t="array" ref="K6428">_xlfn.LET(_xlpm.d,UPPER(TRIM(CLEAN(SUBSTITUTE(F6428,CHAR(160),"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429" spans="1:11" x14ac:dyDescent="0.25">
      <c r="B6429" s="21">
        <v>45695</v>
      </c>
      <c r="C6429" s="2" t="s">
        <v>1</v>
      </c>
      <c r="D6429" s="2" t="s">
        <v>1521</v>
      </c>
      <c r="E6429" s="2" t="s">
        <v>72</v>
      </c>
      <c r="F6429" s="2" t="s">
        <v>3085</v>
      </c>
      <c r="G6429" s="5">
        <v>-2</v>
      </c>
      <c r="H6429" s="5">
        <v>31.85</v>
      </c>
      <c r="I6429" s="5">
        <v>-63.7</v>
      </c>
      <c r="J6429" s="5">
        <v>-63.7</v>
      </c>
      <c r="K6429" s="5" t="str" cm="1">
        <f t="array" ref="K6429">_xlfn.LET(_xlpm.d,UPPER(TRIM(CLEAN(SUBSTITUTE(F6429,CHAR(160),"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30" spans="1:11" x14ac:dyDescent="0.25">
      <c r="B6430" s="21">
        <v>45706</v>
      </c>
      <c r="C6430" s="2" t="s">
        <v>1</v>
      </c>
      <c r="D6430" s="2" t="s">
        <v>2969</v>
      </c>
      <c r="E6430" s="2" t="s">
        <v>32</v>
      </c>
      <c r="F6430" s="2" t="s">
        <v>3085</v>
      </c>
      <c r="G6430" s="5">
        <v>-17</v>
      </c>
      <c r="H6430" s="5">
        <v>31.85</v>
      </c>
      <c r="I6430" s="5">
        <v>-541.45000000000005</v>
      </c>
      <c r="J6430" s="5">
        <v>-605.15000000000009</v>
      </c>
      <c r="K6430" s="5" t="str" cm="1">
        <f t="array" ref="K6430">_xlfn.LET(_xlpm.d,UPPER(TRIM(CLEAN(SUBSTITUTE(F6430,CHAR(160),"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31" spans="1:11" x14ac:dyDescent="0.25">
      <c r="B6431" s="21">
        <v>45709</v>
      </c>
      <c r="C6431" s="2" t="s">
        <v>1</v>
      </c>
      <c r="D6431" s="2" t="s">
        <v>3086</v>
      </c>
      <c r="E6431" s="2" t="s">
        <v>62</v>
      </c>
      <c r="F6431" s="2" t="s">
        <v>3085</v>
      </c>
      <c r="G6431" s="5">
        <v>-1</v>
      </c>
      <c r="H6431" s="5">
        <v>31.85</v>
      </c>
      <c r="I6431" s="5">
        <v>-31.85</v>
      </c>
      <c r="J6431" s="5">
        <v>-637.00000000000011</v>
      </c>
      <c r="K6431" s="5" t="str" cm="1">
        <f t="array" ref="K6431">_xlfn.LET(_xlpm.d,UPPER(TRIM(CLEAN(SUBSTITUTE(F6431,CHAR(160),"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32" spans="1:11" x14ac:dyDescent="0.25">
      <c r="B6432" s="21">
        <v>45735</v>
      </c>
      <c r="C6432" s="2" t="s">
        <v>1</v>
      </c>
      <c r="D6432" s="2" t="s">
        <v>1609</v>
      </c>
      <c r="E6432" s="2" t="s">
        <v>163</v>
      </c>
      <c r="F6432" s="2" t="s">
        <v>3087</v>
      </c>
      <c r="G6432" s="5">
        <v>-32</v>
      </c>
      <c r="H6432" s="5">
        <v>31.85</v>
      </c>
      <c r="I6432" s="5">
        <v>-1019.2</v>
      </c>
      <c r="J6432" s="5">
        <v>-1656.2000000000003</v>
      </c>
      <c r="K6432" s="5" t="str" cm="1">
        <f t="array" ref="K6432">_xlfn.LET(_xlpm.d,UPPER(TRIM(CLEAN(SUBSTITUTE(F6432,CHAR(160),"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33" spans="1:11" x14ac:dyDescent="0.25">
      <c r="B6433" s="21">
        <v>45764</v>
      </c>
      <c r="C6433" s="2" t="s">
        <v>1</v>
      </c>
      <c r="D6433" s="2" t="s">
        <v>391</v>
      </c>
      <c r="E6433" s="2" t="s">
        <v>76</v>
      </c>
      <c r="F6433" s="2" t="s">
        <v>3087</v>
      </c>
      <c r="G6433" s="5">
        <v>-14</v>
      </c>
      <c r="H6433" s="5">
        <v>31.85</v>
      </c>
      <c r="I6433" s="5">
        <v>-445.9</v>
      </c>
      <c r="J6433" s="5">
        <v>-2102.1000000000004</v>
      </c>
      <c r="K6433" s="5" t="str" cm="1">
        <f t="array" ref="K6433">_xlfn.LET(_xlpm.d,UPPER(TRIM(CLEAN(SUBSTITUTE(F6433,CHAR(160),"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34" spans="1:11" x14ac:dyDescent="0.25">
      <c r="B6434" s="21">
        <v>45771</v>
      </c>
      <c r="C6434" s="2" t="s">
        <v>1</v>
      </c>
      <c r="D6434" s="2" t="s">
        <v>2465</v>
      </c>
      <c r="E6434" s="2" t="s">
        <v>163</v>
      </c>
      <c r="F6434" s="2" t="s">
        <v>3085</v>
      </c>
      <c r="G6434" s="5">
        <v>-10</v>
      </c>
      <c r="H6434" s="5">
        <v>31.85</v>
      </c>
      <c r="I6434" s="5">
        <v>-318.5</v>
      </c>
      <c r="J6434" s="5">
        <v>-2420.6000000000004</v>
      </c>
      <c r="K6434" s="5" t="str" cm="1">
        <f t="array" ref="K6434">_xlfn.LET(_xlpm.d,UPPER(TRIM(CLEAN(SUBSTITUTE(F6434,CHAR(160),"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35" spans="1:11" x14ac:dyDescent="0.25">
      <c r="B6435" s="21">
        <v>45783</v>
      </c>
      <c r="C6435" s="2" t="s">
        <v>1</v>
      </c>
      <c r="D6435" s="2" t="s">
        <v>1688</v>
      </c>
      <c r="E6435" s="2" t="s">
        <v>9</v>
      </c>
      <c r="F6435" s="2" t="s">
        <v>3085</v>
      </c>
      <c r="G6435" s="5">
        <v>-6</v>
      </c>
      <c r="H6435" s="5">
        <v>31.85</v>
      </c>
      <c r="I6435" s="5">
        <v>-191.1</v>
      </c>
      <c r="J6435" s="5">
        <v>-2611.7000000000003</v>
      </c>
      <c r="K6435" s="5" t="str" cm="1">
        <f t="array" ref="K6435">_xlfn.LET(_xlpm.d,UPPER(TRIM(CLEAN(SUBSTITUTE(F6435,CHAR(160),"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36" spans="1:11" x14ac:dyDescent="0.25">
      <c r="B6436" s="21">
        <v>45786</v>
      </c>
      <c r="C6436" s="2" t="s">
        <v>1</v>
      </c>
      <c r="D6436" s="2" t="s">
        <v>408</v>
      </c>
      <c r="E6436" s="2" t="s">
        <v>24</v>
      </c>
      <c r="F6436" s="2" t="s">
        <v>3085</v>
      </c>
      <c r="G6436" s="5">
        <v>-32</v>
      </c>
      <c r="H6436" s="5">
        <v>31.85</v>
      </c>
      <c r="I6436" s="5">
        <v>-1019.2</v>
      </c>
      <c r="J6436" s="5">
        <v>-3630.9000000000005</v>
      </c>
      <c r="K6436" s="5" t="str" cm="1">
        <f t="array" ref="K6436">_xlfn.LET(_xlpm.d,UPPER(TRIM(CLEAN(SUBSTITUTE(F6436,CHAR(160),"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37" spans="1:11" x14ac:dyDescent="0.25">
      <c r="B6437" s="21">
        <v>45786</v>
      </c>
      <c r="C6437" s="2" t="s">
        <v>1</v>
      </c>
      <c r="D6437" s="2" t="s">
        <v>409</v>
      </c>
      <c r="E6437" s="2" t="s">
        <v>24</v>
      </c>
      <c r="F6437" s="2" t="s">
        <v>3085</v>
      </c>
      <c r="G6437" s="5">
        <v>-6</v>
      </c>
      <c r="H6437" s="5">
        <v>31.85</v>
      </c>
      <c r="I6437" s="5">
        <v>-191.1</v>
      </c>
      <c r="J6437" s="5">
        <v>-3822.0000000000005</v>
      </c>
      <c r="K6437" s="5" t="str" cm="1">
        <f t="array" ref="K6437">_xlfn.LET(_xlpm.d,UPPER(TRIM(CLEAN(SUBSTITUTE(F6437,CHAR(160),"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38" spans="1:11" x14ac:dyDescent="0.25">
      <c r="B6438" s="21">
        <v>45793</v>
      </c>
      <c r="C6438" s="2" t="s">
        <v>1</v>
      </c>
      <c r="D6438" s="2" t="s">
        <v>2424</v>
      </c>
      <c r="E6438" s="2" t="s">
        <v>72</v>
      </c>
      <c r="F6438" s="2" t="s">
        <v>3085</v>
      </c>
      <c r="G6438" s="5">
        <v>-1</v>
      </c>
      <c r="H6438" s="5">
        <v>31.85</v>
      </c>
      <c r="I6438" s="5">
        <v>-31.85</v>
      </c>
      <c r="J6438" s="5">
        <v>-3853.8500000000004</v>
      </c>
      <c r="K6438" s="5" t="str" cm="1">
        <f t="array" ref="K6438">_xlfn.LET(_xlpm.d,UPPER(TRIM(CLEAN(SUBSTITUTE(F6438,CHAR(160),"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39" spans="1:11" x14ac:dyDescent="0.25">
      <c r="B6439" s="21">
        <v>45793</v>
      </c>
      <c r="C6439" s="2" t="s">
        <v>1</v>
      </c>
      <c r="D6439" s="2" t="s">
        <v>991</v>
      </c>
      <c r="E6439" s="2" t="s">
        <v>24</v>
      </c>
      <c r="F6439" s="2" t="s">
        <v>3085</v>
      </c>
      <c r="G6439" s="5">
        <v>-2</v>
      </c>
      <c r="H6439" s="5">
        <v>31.85</v>
      </c>
      <c r="I6439" s="5">
        <v>-63.7</v>
      </c>
      <c r="J6439" s="5">
        <v>-3917.55</v>
      </c>
      <c r="K6439" s="5" t="str" cm="1">
        <f t="array" ref="K6439">_xlfn.LET(_xlpm.d,UPPER(TRIM(CLEAN(SUBSTITUTE(F6439,CHAR(160),"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40" spans="1:11" x14ac:dyDescent="0.25">
      <c r="B6440" s="21">
        <v>45796</v>
      </c>
      <c r="C6440" s="2" t="s">
        <v>1</v>
      </c>
      <c r="D6440" s="2" t="s">
        <v>3088</v>
      </c>
      <c r="E6440" s="2" t="s">
        <v>465</v>
      </c>
      <c r="F6440" s="2" t="s">
        <v>3085</v>
      </c>
      <c r="G6440" s="5">
        <v>-6</v>
      </c>
      <c r="H6440" s="5">
        <v>31.85</v>
      </c>
      <c r="I6440" s="5">
        <v>-191.1</v>
      </c>
      <c r="J6440" s="5">
        <v>-4108.6500000000005</v>
      </c>
      <c r="K6440" s="5" t="str" cm="1">
        <f t="array" ref="K6440">_xlfn.LET(_xlpm.d,UPPER(TRIM(CLEAN(SUBSTITUTE(F6440,CHAR(160),"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41" spans="1:11" x14ac:dyDescent="0.25">
      <c r="B6441" s="21">
        <v>45888</v>
      </c>
      <c r="C6441" s="2" t="s">
        <v>1</v>
      </c>
      <c r="D6441" s="2" t="s">
        <v>627</v>
      </c>
      <c r="E6441" s="2" t="s">
        <v>32</v>
      </c>
      <c r="F6441" s="2" t="s">
        <v>3085</v>
      </c>
      <c r="G6441" s="5">
        <v>-5</v>
      </c>
      <c r="H6441" s="5">
        <v>31.85</v>
      </c>
      <c r="I6441" s="5">
        <v>-159.25</v>
      </c>
      <c r="J6441" s="5">
        <v>-4267.9000000000005</v>
      </c>
      <c r="K6441" s="5" t="str" cm="1">
        <f t="array" ref="K6441">_xlfn.LET(_xlpm.d,UPPER(TRIM(CLEAN(SUBSTITUTE(F6441,CHAR(160),"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42" spans="1:11" x14ac:dyDescent="0.25">
      <c r="B6442" s="21">
        <v>45946</v>
      </c>
      <c r="C6442" s="2" t="s">
        <v>1</v>
      </c>
      <c r="D6442" s="2" t="s">
        <v>1342</v>
      </c>
      <c r="E6442" s="2" t="s">
        <v>19</v>
      </c>
      <c r="F6442" s="2" t="s">
        <v>3085</v>
      </c>
      <c r="G6442" s="5">
        <v>-4</v>
      </c>
      <c r="H6442" s="5">
        <v>31.85</v>
      </c>
      <c r="I6442" s="5">
        <v>-127.4</v>
      </c>
      <c r="J6442" s="5">
        <v>-4395.3</v>
      </c>
      <c r="K6442" s="5" t="str" cm="1">
        <f t="array" ref="K6442">_xlfn.LET(_xlpm.d,UPPER(TRIM(CLEAN(SUBSTITUTE(F6442,CHAR(160),"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6443" spans="1:11" x14ac:dyDescent="0.25">
      <c r="A6443" s="11" t="s">
        <v>3089</v>
      </c>
      <c r="G6443" s="6">
        <v>-138</v>
      </c>
      <c r="I6443" s="7">
        <f>I6429+I6430+I6431+I6432+I6433+I6434+I6435+I6436+I6437+I6438+I6439+I6440+I6441+I6442</f>
        <v>-4395.3</v>
      </c>
      <c r="K6443" s="5" t="str" cm="1">
        <f t="array" ref="K6443">_xlfn.LET(_xlpm.d,UPPER(TRIM(CLEAN(SUBSTITUTE(F6443,CHAR(160),"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444" spans="1:11" x14ac:dyDescent="0.25">
      <c r="A6444" s="10" t="s">
        <v>3090</v>
      </c>
      <c r="K6444" s="5" t="str" cm="1">
        <f t="array" ref="K6444">_xlfn.LET(_xlpm.d,UPPER(TRIM(CLEAN(SUBSTITUTE(F6444,CHAR(160),"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445" spans="1:11" x14ac:dyDescent="0.25">
      <c r="B6445" s="21">
        <v>45659</v>
      </c>
      <c r="C6445" s="2" t="s">
        <v>1</v>
      </c>
      <c r="D6445" s="2" t="s">
        <v>1394</v>
      </c>
      <c r="E6445" s="2" t="s">
        <v>5</v>
      </c>
      <c r="F6445" s="2" t="s">
        <v>3091</v>
      </c>
      <c r="G6445" s="5">
        <v>-3</v>
      </c>
      <c r="H6445" s="5">
        <v>96.4</v>
      </c>
      <c r="I6445" s="5">
        <v>-289.2</v>
      </c>
      <c r="J6445" s="5">
        <v>-289.2</v>
      </c>
      <c r="K6445" s="5" t="str" cm="1">
        <f t="array" ref="K6445">_xlfn.LET(_xlpm.d,UPPER(TRIM(CLEAN(SUBSTITUTE(F6445,CHAR(160),"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46" spans="1:11" x14ac:dyDescent="0.25">
      <c r="B6446" s="21">
        <v>45659</v>
      </c>
      <c r="C6446" s="2" t="s">
        <v>1</v>
      </c>
      <c r="D6446" s="2" t="s">
        <v>2942</v>
      </c>
      <c r="E6446" s="2" t="s">
        <v>857</v>
      </c>
      <c r="F6446" s="2" t="s">
        <v>3090</v>
      </c>
      <c r="G6446" s="5">
        <v>-15</v>
      </c>
      <c r="H6446" s="5">
        <v>105.3</v>
      </c>
      <c r="I6446" s="5">
        <v>-1579.5</v>
      </c>
      <c r="J6446" s="5">
        <v>-1868.7</v>
      </c>
      <c r="K6446" s="5" t="str" cm="1">
        <f t="array" ref="K6446">_xlfn.LET(_xlpm.d,UPPER(TRIM(CLEAN(SUBSTITUTE(F6446,CHAR(160),"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47" spans="1:11" x14ac:dyDescent="0.25">
      <c r="B6447" s="21">
        <v>45672</v>
      </c>
      <c r="C6447" s="2" t="s">
        <v>1</v>
      </c>
      <c r="D6447" s="2" t="s">
        <v>3092</v>
      </c>
      <c r="E6447" s="2" t="s">
        <v>857</v>
      </c>
      <c r="F6447" s="2" t="s">
        <v>3090</v>
      </c>
      <c r="G6447" s="5">
        <v>-15</v>
      </c>
      <c r="H6447" s="5">
        <v>105.3</v>
      </c>
      <c r="I6447" s="5">
        <v>-1579.5</v>
      </c>
      <c r="J6447" s="5">
        <v>-3448.2</v>
      </c>
      <c r="K6447" s="5" t="str" cm="1">
        <f t="array" ref="K6447">_xlfn.LET(_xlpm.d,UPPER(TRIM(CLEAN(SUBSTITUTE(F6447,CHAR(160),"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48" spans="1:11" x14ac:dyDescent="0.25">
      <c r="B6448" s="21">
        <v>45679</v>
      </c>
      <c r="C6448" s="2" t="s">
        <v>1</v>
      </c>
      <c r="D6448" s="2" t="s">
        <v>1459</v>
      </c>
      <c r="E6448" s="2" t="s">
        <v>5</v>
      </c>
      <c r="F6448" s="2" t="s">
        <v>3090</v>
      </c>
      <c r="G6448" s="5">
        <v>-17</v>
      </c>
      <c r="H6448" s="5">
        <v>96.4</v>
      </c>
      <c r="I6448" s="5">
        <v>-1638.8</v>
      </c>
      <c r="J6448" s="5">
        <v>-5087</v>
      </c>
      <c r="K6448" s="5" t="str" cm="1">
        <f t="array" ref="K6448">_xlfn.LET(_xlpm.d,UPPER(TRIM(CLEAN(SUBSTITUTE(F6448,CHAR(160),"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49" spans="2:11" x14ac:dyDescent="0.25">
      <c r="B6449" s="21">
        <v>45679</v>
      </c>
      <c r="C6449" s="2" t="s">
        <v>1</v>
      </c>
      <c r="D6449" s="2" t="s">
        <v>856</v>
      </c>
      <c r="E6449" s="2" t="s">
        <v>857</v>
      </c>
      <c r="F6449" s="2" t="s">
        <v>3090</v>
      </c>
      <c r="G6449" s="5">
        <v>-8</v>
      </c>
      <c r="H6449" s="5">
        <v>105.3</v>
      </c>
      <c r="I6449" s="5">
        <v>-842.4</v>
      </c>
      <c r="J6449" s="5">
        <v>-5929.4</v>
      </c>
      <c r="K6449" s="5" t="str" cm="1">
        <f t="array" ref="K6449">_xlfn.LET(_xlpm.d,UPPER(TRIM(CLEAN(SUBSTITUTE(F6449,CHAR(160),"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50" spans="2:11" x14ac:dyDescent="0.25">
      <c r="B6450" s="21">
        <v>45681</v>
      </c>
      <c r="C6450" s="2" t="s">
        <v>1</v>
      </c>
      <c r="D6450" s="2" t="s">
        <v>859</v>
      </c>
      <c r="E6450" s="2" t="s">
        <v>5</v>
      </c>
      <c r="F6450" s="2" t="s">
        <v>3090</v>
      </c>
      <c r="G6450" s="5">
        <v>-11</v>
      </c>
      <c r="H6450" s="5">
        <v>96.4</v>
      </c>
      <c r="I6450" s="5">
        <v>-1060.4000000000001</v>
      </c>
      <c r="J6450" s="5">
        <v>-6989.7999999999993</v>
      </c>
      <c r="K6450" s="5" t="str" cm="1">
        <f t="array" ref="K6450">_xlfn.LET(_xlpm.d,UPPER(TRIM(CLEAN(SUBSTITUTE(F6450,CHAR(160),"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51" spans="2:11" x14ac:dyDescent="0.25">
      <c r="B6451" s="21">
        <v>45686</v>
      </c>
      <c r="C6451" s="2" t="s">
        <v>1</v>
      </c>
      <c r="D6451" s="2" t="s">
        <v>863</v>
      </c>
      <c r="E6451" s="2" t="s">
        <v>5</v>
      </c>
      <c r="F6451" s="2" t="s">
        <v>3090</v>
      </c>
      <c r="G6451" s="5">
        <v>-1</v>
      </c>
      <c r="H6451" s="5">
        <v>96.4</v>
      </c>
      <c r="I6451" s="5">
        <v>-96.4</v>
      </c>
      <c r="J6451" s="5">
        <v>-7086.1999999999989</v>
      </c>
      <c r="K6451" s="5" t="str" cm="1">
        <f t="array" ref="K6451">_xlfn.LET(_xlpm.d,UPPER(TRIM(CLEAN(SUBSTITUTE(F6451,CHAR(160),"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52" spans="2:11" x14ac:dyDescent="0.25">
      <c r="B6452" s="21">
        <v>45699</v>
      </c>
      <c r="C6452" s="2" t="s">
        <v>1</v>
      </c>
      <c r="D6452" s="2" t="s">
        <v>885</v>
      </c>
      <c r="E6452" s="2" t="s">
        <v>852</v>
      </c>
      <c r="F6452" s="2" t="s">
        <v>3090</v>
      </c>
      <c r="G6452" s="5">
        <v>-4</v>
      </c>
      <c r="H6452" s="5">
        <v>105.3</v>
      </c>
      <c r="I6452" s="5">
        <v>-421.2</v>
      </c>
      <c r="J6452" s="5">
        <v>-7507.3999999999987</v>
      </c>
      <c r="K6452" s="5" t="str" cm="1">
        <f t="array" ref="K6452">_xlfn.LET(_xlpm.d,UPPER(TRIM(CLEAN(SUBSTITUTE(F6452,CHAR(160),"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53" spans="2:11" x14ac:dyDescent="0.25">
      <c r="B6453" s="21">
        <v>45702</v>
      </c>
      <c r="C6453" s="2" t="s">
        <v>1</v>
      </c>
      <c r="D6453" s="2" t="s">
        <v>3093</v>
      </c>
      <c r="E6453" s="2" t="s">
        <v>857</v>
      </c>
      <c r="F6453" s="2" t="s">
        <v>3090</v>
      </c>
      <c r="G6453" s="5">
        <v>-6</v>
      </c>
      <c r="H6453" s="5">
        <v>105.3</v>
      </c>
      <c r="I6453" s="5">
        <v>-631.79999999999995</v>
      </c>
      <c r="J6453" s="5">
        <v>-8139.1999999999989</v>
      </c>
      <c r="K6453" s="5" t="str" cm="1">
        <f t="array" ref="K6453">_xlfn.LET(_xlpm.d,UPPER(TRIM(CLEAN(SUBSTITUTE(F6453,CHAR(160),"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54" spans="2:11" x14ac:dyDescent="0.25">
      <c r="B6454" s="21">
        <v>45713</v>
      </c>
      <c r="C6454" s="2" t="s">
        <v>1</v>
      </c>
      <c r="D6454" s="2" t="s">
        <v>897</v>
      </c>
      <c r="E6454" s="2" t="s">
        <v>857</v>
      </c>
      <c r="F6454" s="2" t="s">
        <v>3090</v>
      </c>
      <c r="G6454" s="5">
        <v>-3</v>
      </c>
      <c r="H6454" s="5">
        <v>105.3</v>
      </c>
      <c r="I6454" s="5">
        <v>-315.89999999999998</v>
      </c>
      <c r="J6454" s="5">
        <v>-8455.0999999999985</v>
      </c>
      <c r="K6454" s="5" t="str" cm="1">
        <f t="array" ref="K6454">_xlfn.LET(_xlpm.d,UPPER(TRIM(CLEAN(SUBSTITUTE(F6454,CHAR(160),"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55" spans="2:11" x14ac:dyDescent="0.25">
      <c r="B6455" s="21">
        <v>45722</v>
      </c>
      <c r="C6455" s="2" t="s">
        <v>1</v>
      </c>
      <c r="D6455" s="2" t="s">
        <v>3094</v>
      </c>
      <c r="E6455" s="2" t="s">
        <v>857</v>
      </c>
      <c r="F6455" s="2" t="s">
        <v>3090</v>
      </c>
      <c r="G6455" s="5">
        <v>-6</v>
      </c>
      <c r="H6455" s="5">
        <v>105.3</v>
      </c>
      <c r="I6455" s="5">
        <v>-631.79999999999995</v>
      </c>
      <c r="J6455" s="5">
        <v>-9086.8999999999978</v>
      </c>
      <c r="K6455" s="5" t="str" cm="1">
        <f t="array" ref="K6455">_xlfn.LET(_xlpm.d,UPPER(TRIM(CLEAN(SUBSTITUTE(F6455,CHAR(160),"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56" spans="2:11" x14ac:dyDescent="0.25">
      <c r="B6456" s="21">
        <v>45727</v>
      </c>
      <c r="C6456" s="2" t="s">
        <v>1</v>
      </c>
      <c r="D6456" s="2" t="s">
        <v>912</v>
      </c>
      <c r="E6456" s="2" t="s">
        <v>5</v>
      </c>
      <c r="F6456" s="2" t="s">
        <v>3090</v>
      </c>
      <c r="G6456" s="5">
        <v>-6</v>
      </c>
      <c r="H6456" s="5">
        <v>96.4</v>
      </c>
      <c r="I6456" s="5">
        <v>-578.4</v>
      </c>
      <c r="J6456" s="5">
        <v>-9665.2999999999975</v>
      </c>
      <c r="K6456" s="5" t="str" cm="1">
        <f t="array" ref="K6456">_xlfn.LET(_xlpm.d,UPPER(TRIM(CLEAN(SUBSTITUTE(F6456,CHAR(160),"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57" spans="2:11" x14ac:dyDescent="0.25">
      <c r="B6457" s="21">
        <v>45734</v>
      </c>
      <c r="C6457" s="2" t="s">
        <v>1</v>
      </c>
      <c r="D6457" s="2" t="s">
        <v>923</v>
      </c>
      <c r="E6457" s="2" t="s">
        <v>857</v>
      </c>
      <c r="F6457" s="2" t="s">
        <v>3090</v>
      </c>
      <c r="G6457" s="5">
        <v>-3</v>
      </c>
      <c r="H6457" s="5">
        <v>105.3</v>
      </c>
      <c r="I6457" s="5">
        <v>-315.89999999999998</v>
      </c>
      <c r="J6457" s="5">
        <v>-9981.1999999999971</v>
      </c>
      <c r="K6457" s="5" t="str" cm="1">
        <f t="array" ref="K6457">_xlfn.LET(_xlpm.d,UPPER(TRIM(CLEAN(SUBSTITUTE(F6457,CHAR(160),"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58" spans="2:11" x14ac:dyDescent="0.25">
      <c r="B6458" s="21">
        <v>45741</v>
      </c>
      <c r="C6458" s="2" t="s">
        <v>1</v>
      </c>
      <c r="D6458" s="2" t="s">
        <v>3095</v>
      </c>
      <c r="E6458" s="2" t="s">
        <v>857</v>
      </c>
      <c r="F6458" s="2" t="s">
        <v>3090</v>
      </c>
      <c r="G6458" s="5">
        <v>-15</v>
      </c>
      <c r="H6458" s="5">
        <v>105.3</v>
      </c>
      <c r="I6458" s="5">
        <v>-1579.5</v>
      </c>
      <c r="J6458" s="5">
        <v>-11560.699999999997</v>
      </c>
      <c r="K6458" s="5" t="str" cm="1">
        <f t="array" ref="K6458">_xlfn.LET(_xlpm.d,UPPER(TRIM(CLEAN(SUBSTITUTE(F6458,CHAR(160),"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59" spans="2:11" x14ac:dyDescent="0.25">
      <c r="B6459" s="21">
        <v>45742</v>
      </c>
      <c r="C6459" s="2" t="s">
        <v>1</v>
      </c>
      <c r="D6459" s="2" t="s">
        <v>1620</v>
      </c>
      <c r="E6459" s="2" t="s">
        <v>5</v>
      </c>
      <c r="F6459" s="2" t="s">
        <v>3090</v>
      </c>
      <c r="G6459" s="5">
        <v>-2</v>
      </c>
      <c r="H6459" s="5">
        <v>96.4</v>
      </c>
      <c r="I6459" s="5">
        <v>-192.8</v>
      </c>
      <c r="J6459" s="5">
        <v>-11753.499999999996</v>
      </c>
      <c r="K6459" s="5" t="str" cm="1">
        <f t="array" ref="K6459">_xlfn.LET(_xlpm.d,UPPER(TRIM(CLEAN(SUBSTITUTE(F6459,CHAR(160),"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60" spans="2:11" x14ac:dyDescent="0.25">
      <c r="B6460" s="21">
        <v>45762</v>
      </c>
      <c r="C6460" s="2" t="s">
        <v>1</v>
      </c>
      <c r="D6460" s="2" t="s">
        <v>3096</v>
      </c>
      <c r="E6460" s="2" t="s">
        <v>857</v>
      </c>
      <c r="F6460" s="2" t="s">
        <v>3090</v>
      </c>
      <c r="G6460" s="5">
        <v>-6</v>
      </c>
      <c r="H6460" s="5">
        <v>105.3</v>
      </c>
      <c r="I6460" s="5">
        <v>-631.79999999999995</v>
      </c>
      <c r="J6460" s="5">
        <v>-12385.299999999996</v>
      </c>
      <c r="K6460" s="5" t="str" cm="1">
        <f t="array" ref="K6460">_xlfn.LET(_xlpm.d,UPPER(TRIM(CLEAN(SUBSTITUTE(F6460,CHAR(160),"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61" spans="2:11" x14ac:dyDescent="0.25">
      <c r="B6461" s="21">
        <v>45791</v>
      </c>
      <c r="C6461" s="2" t="s">
        <v>1</v>
      </c>
      <c r="D6461" s="2" t="s">
        <v>988</v>
      </c>
      <c r="E6461" s="2" t="s">
        <v>857</v>
      </c>
      <c r="F6461" s="2" t="s">
        <v>3090</v>
      </c>
      <c r="G6461" s="5">
        <v>-12</v>
      </c>
      <c r="H6461" s="5">
        <v>105.3</v>
      </c>
      <c r="I6461" s="5">
        <v>-1263.5999999999999</v>
      </c>
      <c r="J6461" s="5">
        <v>-13648.899999999996</v>
      </c>
      <c r="K6461" s="5" t="str" cm="1">
        <f t="array" ref="K6461">_xlfn.LET(_xlpm.d,UPPER(TRIM(CLEAN(SUBSTITUTE(F6461,CHAR(160),"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62" spans="2:11" x14ac:dyDescent="0.25">
      <c r="B6462" s="21">
        <v>45804</v>
      </c>
      <c r="C6462" s="2" t="s">
        <v>1</v>
      </c>
      <c r="D6462" s="2" t="s">
        <v>2849</v>
      </c>
      <c r="E6462" s="2" t="s">
        <v>852</v>
      </c>
      <c r="F6462" s="2" t="s">
        <v>3090</v>
      </c>
      <c r="G6462" s="5">
        <v>-3</v>
      </c>
      <c r="H6462" s="5">
        <v>105.3</v>
      </c>
      <c r="I6462" s="5">
        <v>-315.89999999999998</v>
      </c>
      <c r="J6462" s="5">
        <v>-13964.799999999996</v>
      </c>
      <c r="K6462" s="5" t="str" cm="1">
        <f t="array" ref="K6462">_xlfn.LET(_xlpm.d,UPPER(TRIM(CLEAN(SUBSTITUTE(F6462,CHAR(160),"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63" spans="2:11" x14ac:dyDescent="0.25">
      <c r="B6463" s="21">
        <v>45826</v>
      </c>
      <c r="C6463" s="2" t="s">
        <v>1</v>
      </c>
      <c r="D6463" s="2" t="s">
        <v>2995</v>
      </c>
      <c r="E6463" s="2" t="s">
        <v>857</v>
      </c>
      <c r="F6463" s="2" t="s">
        <v>3090</v>
      </c>
      <c r="G6463" s="5">
        <v>-10</v>
      </c>
      <c r="H6463" s="5">
        <v>105.3</v>
      </c>
      <c r="I6463" s="5">
        <v>-1053</v>
      </c>
      <c r="J6463" s="5">
        <v>-15017.799999999996</v>
      </c>
      <c r="K6463" s="5" t="str" cm="1">
        <f t="array" ref="K6463">_xlfn.LET(_xlpm.d,UPPER(TRIM(CLEAN(SUBSTITUTE(F6463,CHAR(160),"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64" spans="2:11" x14ac:dyDescent="0.25">
      <c r="B6464" s="21">
        <v>45828</v>
      </c>
      <c r="C6464" s="2" t="s">
        <v>1</v>
      </c>
      <c r="D6464" s="2" t="s">
        <v>3097</v>
      </c>
      <c r="E6464" s="2" t="s">
        <v>857</v>
      </c>
      <c r="F6464" s="2" t="s">
        <v>3090</v>
      </c>
      <c r="G6464" s="5">
        <v>-40</v>
      </c>
      <c r="H6464" s="5">
        <v>105.3</v>
      </c>
      <c r="I6464" s="5">
        <v>-4212</v>
      </c>
      <c r="J6464" s="5">
        <v>-19229.799999999996</v>
      </c>
      <c r="K6464" s="5" t="str" cm="1">
        <f t="array" ref="K6464">_xlfn.LET(_xlpm.d,UPPER(TRIM(CLEAN(SUBSTITUTE(F6464,CHAR(160),"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65" spans="2:11" x14ac:dyDescent="0.25">
      <c r="B6465" s="21">
        <v>45833</v>
      </c>
      <c r="C6465" s="2" t="s">
        <v>1</v>
      </c>
      <c r="D6465" s="2" t="s">
        <v>3098</v>
      </c>
      <c r="E6465" s="2" t="s">
        <v>857</v>
      </c>
      <c r="F6465" s="2" t="s">
        <v>3090</v>
      </c>
      <c r="G6465" s="5">
        <v>-23</v>
      </c>
      <c r="H6465" s="5">
        <v>105.3</v>
      </c>
      <c r="I6465" s="5">
        <v>-2421.9</v>
      </c>
      <c r="J6465" s="5">
        <v>-21651.699999999997</v>
      </c>
      <c r="K6465" s="5" t="str" cm="1">
        <f t="array" ref="K6465">_xlfn.LET(_xlpm.d,UPPER(TRIM(CLEAN(SUBSTITUTE(F6465,CHAR(160),"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66" spans="2:11" x14ac:dyDescent="0.25">
      <c r="B6466" s="21">
        <v>45848</v>
      </c>
      <c r="C6466" s="2" t="s">
        <v>1</v>
      </c>
      <c r="D6466" s="2" t="s">
        <v>3099</v>
      </c>
      <c r="E6466" s="2" t="s">
        <v>857</v>
      </c>
      <c r="F6466" s="2" t="s">
        <v>3090</v>
      </c>
      <c r="G6466" s="5">
        <v>-6</v>
      </c>
      <c r="H6466" s="5">
        <v>105.3</v>
      </c>
      <c r="I6466" s="5">
        <v>-631.79999999999995</v>
      </c>
      <c r="J6466" s="5">
        <v>-22283.499999999996</v>
      </c>
      <c r="K6466" s="5" t="str" cm="1">
        <f t="array" ref="K6466">_xlfn.LET(_xlpm.d,UPPER(TRIM(CLEAN(SUBSTITUTE(F6466,CHAR(160),"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67" spans="2:11" x14ac:dyDescent="0.25">
      <c r="B6467" s="21">
        <v>45889</v>
      </c>
      <c r="C6467" s="2" t="s">
        <v>1</v>
      </c>
      <c r="D6467" s="2" t="s">
        <v>3006</v>
      </c>
      <c r="E6467" s="2" t="s">
        <v>857</v>
      </c>
      <c r="F6467" s="2" t="s">
        <v>3090</v>
      </c>
      <c r="G6467" s="5">
        <v>-7</v>
      </c>
      <c r="H6467" s="5">
        <v>102.2</v>
      </c>
      <c r="I6467" s="5">
        <v>-715.4</v>
      </c>
      <c r="J6467" s="5">
        <v>-22998.899999999998</v>
      </c>
      <c r="K6467" s="5" t="str" cm="1">
        <f t="array" ref="K6467">_xlfn.LET(_xlpm.d,UPPER(TRIM(CLEAN(SUBSTITUTE(F6467,CHAR(160),"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68" spans="2:11" x14ac:dyDescent="0.25">
      <c r="B6468" s="21">
        <v>45899</v>
      </c>
      <c r="C6468" s="2" t="s">
        <v>1</v>
      </c>
      <c r="D6468" s="2" t="s">
        <v>3100</v>
      </c>
      <c r="E6468" s="2" t="s">
        <v>857</v>
      </c>
      <c r="F6468" s="2" t="s">
        <v>3090</v>
      </c>
      <c r="G6468" s="5">
        <v>-5</v>
      </c>
      <c r="H6468" s="5">
        <v>105.5</v>
      </c>
      <c r="I6468" s="5">
        <v>-527.5</v>
      </c>
      <c r="J6468" s="5">
        <v>-23526.399999999998</v>
      </c>
      <c r="K6468" s="5" t="str" cm="1">
        <f t="array" ref="K6468">_xlfn.LET(_xlpm.d,UPPER(TRIM(CLEAN(SUBSTITUTE(F6468,CHAR(160),"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69" spans="2:11" x14ac:dyDescent="0.25">
      <c r="B6469" s="21">
        <v>45912</v>
      </c>
      <c r="C6469" s="2" t="s">
        <v>1</v>
      </c>
      <c r="D6469" s="2" t="s">
        <v>3101</v>
      </c>
      <c r="E6469" s="2" t="s">
        <v>857</v>
      </c>
      <c r="F6469" s="2" t="s">
        <v>3090</v>
      </c>
      <c r="G6469" s="5">
        <v>-8</v>
      </c>
      <c r="H6469" s="5">
        <v>108.5</v>
      </c>
      <c r="I6469" s="5">
        <v>-868</v>
      </c>
      <c r="J6469" s="5">
        <v>-24394.399999999998</v>
      </c>
      <c r="K6469" s="5" t="str" cm="1">
        <f t="array" ref="K6469">_xlfn.LET(_xlpm.d,UPPER(TRIM(CLEAN(SUBSTITUTE(F6469,CHAR(160),"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70" spans="2:11" x14ac:dyDescent="0.25">
      <c r="B6470" s="21">
        <v>45958</v>
      </c>
      <c r="C6470" s="2" t="s">
        <v>1</v>
      </c>
      <c r="D6470" s="2" t="s">
        <v>1147</v>
      </c>
      <c r="E6470" s="2" t="s">
        <v>857</v>
      </c>
      <c r="F6470" s="2" t="s">
        <v>3090</v>
      </c>
      <c r="G6470" s="5">
        <v>-3</v>
      </c>
      <c r="H6470" s="5">
        <v>108.5</v>
      </c>
      <c r="I6470" s="5">
        <v>-325.5</v>
      </c>
      <c r="J6470" s="5">
        <v>-24719.899999999998</v>
      </c>
      <c r="K6470" s="5" t="str" cm="1">
        <f t="array" ref="K6470">_xlfn.LET(_xlpm.d,UPPER(TRIM(CLEAN(SUBSTITUTE(F6470,CHAR(160),"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71" spans="2:11" x14ac:dyDescent="0.25">
      <c r="B6471" s="21">
        <v>45961</v>
      </c>
      <c r="C6471" s="2" t="s">
        <v>1</v>
      </c>
      <c r="D6471" s="2" t="s">
        <v>1999</v>
      </c>
      <c r="E6471" s="2" t="s">
        <v>163</v>
      </c>
      <c r="F6471" s="2" t="s">
        <v>3091</v>
      </c>
      <c r="G6471" s="5">
        <v>-3</v>
      </c>
      <c r="H6471" s="5">
        <v>117.8</v>
      </c>
      <c r="I6471" s="5">
        <v>-353.4</v>
      </c>
      <c r="J6471" s="5">
        <v>-25073.3</v>
      </c>
      <c r="K6471" s="5" t="str" cm="1">
        <f t="array" ref="K6471">_xlfn.LET(_xlpm.d,UPPER(TRIM(CLEAN(SUBSTITUTE(F6471,CHAR(160),"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72" spans="2:11" x14ac:dyDescent="0.25">
      <c r="B6472" s="21">
        <v>45966</v>
      </c>
      <c r="C6472" s="2" t="s">
        <v>1</v>
      </c>
      <c r="D6472" s="2" t="s">
        <v>2010</v>
      </c>
      <c r="E6472" s="2" t="s">
        <v>5</v>
      </c>
      <c r="F6472" s="2" t="s">
        <v>3090</v>
      </c>
      <c r="G6472" s="5">
        <v>-1</v>
      </c>
      <c r="H6472" s="5">
        <v>101.99</v>
      </c>
      <c r="I6472" s="5">
        <v>-101.99</v>
      </c>
      <c r="J6472" s="5">
        <v>-25175.29</v>
      </c>
      <c r="K6472" s="5" t="str" cm="1">
        <f t="array" ref="K6472">_xlfn.LET(_xlpm.d,UPPER(TRIM(CLEAN(SUBSTITUTE(F6472,CHAR(160),"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73" spans="2:11" x14ac:dyDescent="0.25">
      <c r="B6473" s="21">
        <v>45994</v>
      </c>
      <c r="C6473" s="2" t="s">
        <v>1</v>
      </c>
      <c r="D6473" s="2" t="s">
        <v>3102</v>
      </c>
      <c r="E6473" s="2" t="s">
        <v>857</v>
      </c>
      <c r="F6473" s="2" t="s">
        <v>3090</v>
      </c>
      <c r="G6473" s="5">
        <v>-6</v>
      </c>
      <c r="H6473" s="5">
        <v>108.5</v>
      </c>
      <c r="I6473" s="5">
        <v>-651</v>
      </c>
      <c r="J6473" s="5">
        <v>-25826.29</v>
      </c>
      <c r="K6473" s="5" t="str" cm="1">
        <f t="array" ref="K6473">_xlfn.LET(_xlpm.d,UPPER(TRIM(CLEAN(SUBSTITUTE(F6473,CHAR(160),"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74" spans="2:11" x14ac:dyDescent="0.25">
      <c r="B6474" s="21">
        <v>45995</v>
      </c>
      <c r="C6474" s="2" t="s">
        <v>1</v>
      </c>
      <c r="D6474" s="2" t="s">
        <v>1191</v>
      </c>
      <c r="E6474" s="2" t="s">
        <v>5</v>
      </c>
      <c r="F6474" s="2" t="s">
        <v>3090</v>
      </c>
      <c r="G6474" s="5">
        <v>-15</v>
      </c>
      <c r="H6474" s="5">
        <v>101.99</v>
      </c>
      <c r="I6474" s="5">
        <v>-1529.85</v>
      </c>
      <c r="J6474" s="5">
        <v>-27356.14</v>
      </c>
      <c r="K6474" s="5" t="str" cm="1">
        <f t="array" ref="K6474">_xlfn.LET(_xlpm.d,UPPER(TRIM(CLEAN(SUBSTITUTE(F6474,CHAR(160),"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75" spans="2:11" x14ac:dyDescent="0.25">
      <c r="B6475" s="21">
        <v>45996</v>
      </c>
      <c r="C6475" s="2" t="s">
        <v>1</v>
      </c>
      <c r="D6475" s="2" t="s">
        <v>2061</v>
      </c>
      <c r="E6475" s="2" t="s">
        <v>852</v>
      </c>
      <c r="F6475" s="2" t="s">
        <v>3090</v>
      </c>
      <c r="G6475" s="5">
        <v>-14</v>
      </c>
      <c r="H6475" s="5">
        <v>111.2</v>
      </c>
      <c r="I6475" s="5">
        <v>-1556.8</v>
      </c>
      <c r="J6475" s="5">
        <v>-28912.94</v>
      </c>
      <c r="K6475" s="5" t="str" cm="1">
        <f t="array" ref="K6475">_xlfn.LET(_xlpm.d,UPPER(TRIM(CLEAN(SUBSTITUTE(F6475,CHAR(160),"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76" spans="2:11" x14ac:dyDescent="0.25">
      <c r="B6476" s="21">
        <v>46022</v>
      </c>
      <c r="C6476" s="2" t="s">
        <v>1</v>
      </c>
      <c r="D6476" s="2" t="s">
        <v>3103</v>
      </c>
      <c r="E6476" s="2" t="s">
        <v>857</v>
      </c>
      <c r="F6476" s="2" t="s">
        <v>3090</v>
      </c>
      <c r="G6476" s="5">
        <v>-25</v>
      </c>
      <c r="H6476" s="5">
        <v>108.5</v>
      </c>
      <c r="I6476" s="5">
        <v>-2712.5</v>
      </c>
      <c r="J6476" s="5">
        <v>-31625.439999999999</v>
      </c>
      <c r="K6476" s="5" t="str" cm="1">
        <f t="array" ref="K6476">_xlfn.LET(_xlpm.d,UPPER(TRIM(CLEAN(SUBSTITUTE(F6476,CHAR(160),"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77" spans="2:11" x14ac:dyDescent="0.25">
      <c r="B6477" s="21">
        <v>46038</v>
      </c>
      <c r="C6477" s="2" t="s">
        <v>1</v>
      </c>
      <c r="D6477" s="2" t="s">
        <v>3104</v>
      </c>
      <c r="E6477" s="2" t="s">
        <v>852</v>
      </c>
      <c r="F6477" s="2" t="s">
        <v>3090</v>
      </c>
      <c r="G6477" s="5">
        <v>-3</v>
      </c>
      <c r="H6477" s="5">
        <v>111.6</v>
      </c>
      <c r="I6477" s="5">
        <v>-334.8</v>
      </c>
      <c r="J6477" s="5">
        <v>-31960.239999999998</v>
      </c>
      <c r="K6477" s="5" t="str" cm="1">
        <f t="array" ref="K6477">_xlfn.LET(_xlpm.d,UPPER(TRIM(CLEAN(SUBSTITUTE(F6477,CHAR(160),"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78" spans="2:11" x14ac:dyDescent="0.25">
      <c r="B6478" s="21">
        <v>46043</v>
      </c>
      <c r="C6478" s="2" t="s">
        <v>1</v>
      </c>
      <c r="D6478" s="2" t="s">
        <v>3053</v>
      </c>
      <c r="E6478" s="2" t="s">
        <v>857</v>
      </c>
      <c r="F6478" s="2" t="s">
        <v>3090</v>
      </c>
      <c r="G6478" s="5">
        <v>-15</v>
      </c>
      <c r="H6478" s="5">
        <v>108.5</v>
      </c>
      <c r="I6478" s="5">
        <v>-1627.5</v>
      </c>
      <c r="J6478" s="5">
        <v>-33587.74</v>
      </c>
      <c r="K6478" s="5" t="str" cm="1">
        <f t="array" ref="K6478">_xlfn.LET(_xlpm.d,UPPER(TRIM(CLEAN(SUBSTITUTE(F6478,CHAR(160),"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79" spans="2:11" x14ac:dyDescent="0.25">
      <c r="B6479" s="21">
        <v>46050</v>
      </c>
      <c r="C6479" s="2" t="s">
        <v>1</v>
      </c>
      <c r="D6479" s="2" t="s">
        <v>1252</v>
      </c>
      <c r="E6479" s="2" t="s">
        <v>857</v>
      </c>
      <c r="F6479" s="2" t="s">
        <v>3090</v>
      </c>
      <c r="G6479" s="5">
        <v>-31</v>
      </c>
      <c r="H6479" s="5">
        <v>108.5</v>
      </c>
      <c r="I6479" s="5">
        <v>-3363.5</v>
      </c>
      <c r="J6479" s="5">
        <v>-36951.24</v>
      </c>
      <c r="K6479" s="5" t="str" cm="1">
        <f t="array" ref="K6479">_xlfn.LET(_xlpm.d,UPPER(TRIM(CLEAN(SUBSTITUTE(F6479,CHAR(160),"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80" spans="2:11" x14ac:dyDescent="0.25">
      <c r="B6480" s="21">
        <v>46070</v>
      </c>
      <c r="C6480" s="2" t="s">
        <v>1</v>
      </c>
      <c r="D6480" s="2" t="s">
        <v>3105</v>
      </c>
      <c r="E6480" s="2" t="s">
        <v>3106</v>
      </c>
      <c r="F6480" s="2" t="s">
        <v>3090</v>
      </c>
      <c r="G6480" s="5">
        <v>-27</v>
      </c>
      <c r="H6480" s="5">
        <v>111.6</v>
      </c>
      <c r="I6480" s="5">
        <v>-3013.2</v>
      </c>
      <c r="J6480" s="5">
        <v>-39964.439999999995</v>
      </c>
      <c r="K6480" s="5" t="str" cm="1">
        <f t="array" ref="K6480">_xlfn.LET(_xlpm.d,UPPER(TRIM(CLEAN(SUBSTITUTE(F6480,CHAR(160),"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81" spans="1:11" x14ac:dyDescent="0.25">
      <c r="B6481" s="21">
        <v>46070</v>
      </c>
      <c r="C6481" s="2" t="s">
        <v>1</v>
      </c>
      <c r="D6481" s="2" t="s">
        <v>2910</v>
      </c>
      <c r="E6481" s="2" t="s">
        <v>857</v>
      </c>
      <c r="F6481" s="2" t="s">
        <v>3090</v>
      </c>
      <c r="G6481" s="5">
        <v>-5</v>
      </c>
      <c r="H6481" s="5">
        <v>108.5</v>
      </c>
      <c r="I6481" s="5">
        <v>-542.5</v>
      </c>
      <c r="J6481" s="5">
        <v>-40506.939999999995</v>
      </c>
      <c r="K6481" s="5" t="str" cm="1">
        <f t="array" ref="K6481">_xlfn.LET(_xlpm.d,UPPER(TRIM(CLEAN(SUBSTITUTE(F6481,CHAR(160),"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82" spans="1:11" x14ac:dyDescent="0.25">
      <c r="B6482" s="21">
        <v>46092</v>
      </c>
      <c r="C6482" s="2" t="s">
        <v>1</v>
      </c>
      <c r="D6482" s="2" t="s">
        <v>3107</v>
      </c>
      <c r="E6482" s="2" t="s">
        <v>857</v>
      </c>
      <c r="F6482" s="2" t="s">
        <v>3090</v>
      </c>
      <c r="G6482" s="5">
        <v>-3</v>
      </c>
      <c r="H6482" s="5">
        <v>108.5</v>
      </c>
      <c r="I6482" s="5">
        <v>-325.5</v>
      </c>
      <c r="J6482" s="5">
        <v>-40832.439999999995</v>
      </c>
      <c r="K6482" s="5" t="str" cm="1">
        <f t="array" ref="K6482">_xlfn.LET(_xlpm.d,UPPER(TRIM(CLEAN(SUBSTITUTE(F6482,CHAR(160),"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83" spans="1:11" x14ac:dyDescent="0.25">
      <c r="B6483" s="21">
        <v>46098</v>
      </c>
      <c r="C6483" s="2" t="s">
        <v>1</v>
      </c>
      <c r="D6483" s="2" t="s">
        <v>2252</v>
      </c>
      <c r="E6483" s="2" t="s">
        <v>852</v>
      </c>
      <c r="F6483" s="2" t="s">
        <v>3090</v>
      </c>
      <c r="G6483" s="5">
        <v>-1</v>
      </c>
      <c r="H6483" s="5">
        <v>111.6</v>
      </c>
      <c r="I6483" s="5">
        <v>-111.6</v>
      </c>
      <c r="J6483" s="5">
        <v>-40944.039999999994</v>
      </c>
      <c r="K6483" s="5" t="str" cm="1">
        <f t="array" ref="K6483">_xlfn.LET(_xlpm.d,UPPER(TRIM(CLEAN(SUBSTITUTE(F6483,CHAR(160),"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6484" spans="1:11" x14ac:dyDescent="0.25">
      <c r="A6484" s="11" t="s">
        <v>3108</v>
      </c>
      <c r="G6484" s="6">
        <v>-387</v>
      </c>
      <c r="I6484" s="7">
        <f>I6445+I6446+I6447+I6448+I6449+I6450+I6451+I6452+I6453+I6454+I6455+I6456+I6457+I6458+I6459+I6460+I6461+I6462+I6463+I6464+I6465+I6466+I6467+I6468+I6469+I6470+I6471+I6472+I6473+I6474+I6475+I6476+I6477+I6478+I6479+I6480+I6481+I6482+I6483</f>
        <v>-40944.039999999994</v>
      </c>
      <c r="K6484" s="5" t="str" cm="1">
        <f t="array" ref="K6484">_xlfn.LET(_xlpm.d,UPPER(TRIM(CLEAN(SUBSTITUTE(F6484,CHAR(160),"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485" spans="1:11" x14ac:dyDescent="0.25">
      <c r="A6485" s="10" t="s">
        <v>3109</v>
      </c>
      <c r="K6485" s="5" t="str" cm="1">
        <f t="array" ref="K6485">_xlfn.LET(_xlpm.d,UPPER(TRIM(CLEAN(SUBSTITUTE(F6485,CHAR(160),"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486" spans="1:11" x14ac:dyDescent="0.25">
      <c r="B6486" s="21">
        <v>45790</v>
      </c>
      <c r="C6486" s="2" t="s">
        <v>1</v>
      </c>
      <c r="D6486" s="2" t="s">
        <v>3110</v>
      </c>
      <c r="E6486" s="2" t="s">
        <v>29</v>
      </c>
      <c r="F6486" s="2" t="s">
        <v>3111</v>
      </c>
      <c r="G6486" s="5">
        <v>-5</v>
      </c>
      <c r="H6486" s="5">
        <v>129.30000000000001</v>
      </c>
      <c r="I6486" s="5">
        <v>-646.5</v>
      </c>
      <c r="J6486" s="5">
        <v>-646.5</v>
      </c>
      <c r="K6486" s="5" t="str" cm="1">
        <f t="array" ref="K6486">_xlfn.LET(_xlpm.d,UPPER(TRIM(CLEAN(SUBSTITUTE(F6486,CHAR(160),"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ALSTROMERIA</v>
      </c>
    </row>
    <row r="6487" spans="1:11" x14ac:dyDescent="0.25">
      <c r="B6487" s="21">
        <v>45826</v>
      </c>
      <c r="C6487" s="2" t="s">
        <v>1</v>
      </c>
      <c r="D6487" s="2" t="s">
        <v>180</v>
      </c>
      <c r="E6487" s="2" t="s">
        <v>24</v>
      </c>
      <c r="F6487" s="2" t="s">
        <v>3111</v>
      </c>
      <c r="G6487" s="5">
        <v>-4</v>
      </c>
      <c r="H6487" s="5">
        <v>129.30000000000001</v>
      </c>
      <c r="I6487" s="5">
        <v>-517.20000000000005</v>
      </c>
      <c r="J6487" s="5">
        <v>-1163.7</v>
      </c>
      <c r="K6487" s="5" t="str" cm="1">
        <f t="array" ref="K6487">_xlfn.LET(_xlpm.d,UPPER(TRIM(CLEAN(SUBSTITUTE(F6487,CHAR(160),"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ALSTROMERIA</v>
      </c>
    </row>
    <row r="6488" spans="1:11" x14ac:dyDescent="0.25">
      <c r="B6488" s="21">
        <v>45838</v>
      </c>
      <c r="C6488" s="2" t="s">
        <v>1</v>
      </c>
      <c r="D6488" s="2" t="s">
        <v>3112</v>
      </c>
      <c r="E6488" s="2" t="s">
        <v>29</v>
      </c>
      <c r="F6488" s="2" t="s">
        <v>3111</v>
      </c>
      <c r="G6488" s="5">
        <v>-5</v>
      </c>
      <c r="H6488" s="5">
        <v>129.30000000000001</v>
      </c>
      <c r="I6488" s="5">
        <v>-646.5</v>
      </c>
      <c r="J6488" s="5">
        <v>-1810.2</v>
      </c>
      <c r="K6488" s="5" t="str" cm="1">
        <f t="array" ref="K6488">_xlfn.LET(_xlpm.d,UPPER(TRIM(CLEAN(SUBSTITUTE(F6488,CHAR(160),"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ALSTROMERIA</v>
      </c>
    </row>
    <row r="6489" spans="1:11" x14ac:dyDescent="0.25">
      <c r="A6489" s="11" t="s">
        <v>3113</v>
      </c>
      <c r="G6489" s="6">
        <v>-14</v>
      </c>
      <c r="I6489" s="7">
        <f>I6486+I6487+I6488</f>
        <v>-1810.2</v>
      </c>
      <c r="K6489" s="5" t="str" cm="1">
        <f t="array" ref="K6489">_xlfn.LET(_xlpm.d,UPPER(TRIM(CLEAN(SUBSTITUTE(F6489,CHAR(160),"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490" spans="1:11" x14ac:dyDescent="0.25">
      <c r="A6490" s="10" t="s">
        <v>3114</v>
      </c>
      <c r="K6490" s="5" t="str" cm="1">
        <f t="array" ref="K6490">_xlfn.LET(_xlpm.d,UPPER(TRIM(CLEAN(SUBSTITUTE(F6490,CHAR(160),"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491" spans="1:11" x14ac:dyDescent="0.25">
      <c r="B6491" s="21">
        <v>45671</v>
      </c>
      <c r="C6491" s="2" t="s">
        <v>1</v>
      </c>
      <c r="D6491" s="2" t="s">
        <v>1434</v>
      </c>
      <c r="E6491" s="2" t="s">
        <v>29</v>
      </c>
      <c r="F6491" s="2" t="s">
        <v>3115</v>
      </c>
      <c r="G6491" s="5">
        <v>-10</v>
      </c>
      <c r="H6491" s="5">
        <v>83.5</v>
      </c>
      <c r="I6491" s="5">
        <v>-835</v>
      </c>
      <c r="J6491" s="5">
        <v>-835</v>
      </c>
      <c r="K6491" s="5" t="str" cm="1">
        <f t="array" ref="K6491">_xlfn.LET(_xlpm.d,UPPER(TRIM(CLEAN(SUBSTITUTE(F6491,CHAR(160),"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CHILLI</v>
      </c>
    </row>
    <row r="6492" spans="1:11" x14ac:dyDescent="0.25">
      <c r="A6492" s="11" t="s">
        <v>3116</v>
      </c>
      <c r="G6492" s="6">
        <v>-10</v>
      </c>
      <c r="I6492" s="8">
        <f>I6491</f>
        <v>-835</v>
      </c>
      <c r="K6492" s="5" t="str" cm="1">
        <f t="array" ref="K6492">_xlfn.LET(_xlpm.d,UPPER(TRIM(CLEAN(SUBSTITUTE(F6492,CHAR(160),"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493" spans="1:11" x14ac:dyDescent="0.25">
      <c r="A6493" s="10" t="s">
        <v>3117</v>
      </c>
      <c r="K6493" s="5" t="str" cm="1">
        <f t="array" ref="K6493">_xlfn.LET(_xlpm.d,UPPER(TRIM(CLEAN(SUBSTITUTE(F6493,CHAR(160),"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494" spans="1:11" x14ac:dyDescent="0.25">
      <c r="B6494" s="21">
        <v>45664</v>
      </c>
      <c r="C6494" s="2" t="s">
        <v>1</v>
      </c>
      <c r="D6494" s="2" t="s">
        <v>3118</v>
      </c>
      <c r="E6494" s="2" t="s">
        <v>14</v>
      </c>
      <c r="F6494" s="2" t="s">
        <v>3119</v>
      </c>
      <c r="G6494" s="5">
        <v>-6</v>
      </c>
      <c r="H6494" s="5">
        <v>83.5</v>
      </c>
      <c r="I6494" s="5">
        <v>-501</v>
      </c>
      <c r="J6494" s="5">
        <v>-501</v>
      </c>
      <c r="K6494" s="5" t="str" cm="1">
        <f t="array" ref="K6494">_xlfn.LET(_xlpm.d,UPPER(TRIM(CLEAN(SUBSTITUTE(F6494,CHAR(160),"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95" spans="1:11" x14ac:dyDescent="0.25">
      <c r="B6495" s="21">
        <v>45664</v>
      </c>
      <c r="C6495" s="2" t="s">
        <v>1</v>
      </c>
      <c r="D6495" s="2" t="s">
        <v>2550</v>
      </c>
      <c r="E6495" s="2" t="s">
        <v>9</v>
      </c>
      <c r="F6495" s="2" t="s">
        <v>3120</v>
      </c>
      <c r="G6495" s="5">
        <v>-16</v>
      </c>
      <c r="H6495" s="5">
        <v>83.5</v>
      </c>
      <c r="I6495" s="5">
        <v>-1336</v>
      </c>
      <c r="J6495" s="5">
        <v>-1837</v>
      </c>
      <c r="K6495" s="5" t="str" cm="1">
        <f t="array" ref="K6495">_xlfn.LET(_xlpm.d,UPPER(TRIM(CLEAN(SUBSTITUTE(F6495,CHAR(160),"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96" spans="1:11" x14ac:dyDescent="0.25">
      <c r="B6496" s="21">
        <v>45664</v>
      </c>
      <c r="C6496" s="2" t="s">
        <v>1</v>
      </c>
      <c r="D6496" s="2" t="s">
        <v>3121</v>
      </c>
      <c r="E6496" s="2" t="s">
        <v>3122</v>
      </c>
      <c r="F6496" s="2" t="s">
        <v>3123</v>
      </c>
      <c r="G6496" s="5">
        <v>-5</v>
      </c>
      <c r="H6496" s="5">
        <v>76.900000000000006</v>
      </c>
      <c r="I6496" s="5">
        <v>-384.5</v>
      </c>
      <c r="J6496" s="5">
        <v>-2221.5</v>
      </c>
      <c r="K6496" s="5" t="str" cm="1">
        <f t="array" ref="K6496">_xlfn.LET(_xlpm.d,UPPER(TRIM(CLEAN(SUBSTITUTE(F6496,CHAR(160),"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97" spans="2:11" x14ac:dyDescent="0.25">
      <c r="B6497" s="21">
        <v>45665</v>
      </c>
      <c r="C6497" s="2" t="s">
        <v>1</v>
      </c>
      <c r="D6497" s="2" t="s">
        <v>1419</v>
      </c>
      <c r="E6497" s="2" t="s">
        <v>926</v>
      </c>
      <c r="F6497" s="2" t="s">
        <v>3117</v>
      </c>
      <c r="G6497" s="5">
        <v>-15</v>
      </c>
      <c r="H6497" s="5">
        <v>77.2</v>
      </c>
      <c r="I6497" s="5">
        <v>-1158</v>
      </c>
      <c r="J6497" s="5">
        <v>-3379.5</v>
      </c>
      <c r="K6497" s="5" t="str" cm="1">
        <f t="array" ref="K6497">_xlfn.LET(_xlpm.d,UPPER(TRIM(CLEAN(SUBSTITUTE(F6497,CHAR(160),"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98" spans="2:11" x14ac:dyDescent="0.25">
      <c r="B6498" s="21">
        <v>45666</v>
      </c>
      <c r="C6498" s="2" t="s">
        <v>1</v>
      </c>
      <c r="D6498" s="2" t="s">
        <v>1421</v>
      </c>
      <c r="E6498" s="2" t="s">
        <v>99</v>
      </c>
      <c r="F6498" s="2" t="s">
        <v>3124</v>
      </c>
      <c r="G6498" s="5">
        <v>-1</v>
      </c>
      <c r="H6498" s="5">
        <v>83.5</v>
      </c>
      <c r="I6498" s="5">
        <v>-83.5</v>
      </c>
      <c r="J6498" s="5">
        <v>-3463</v>
      </c>
      <c r="K6498" s="5" t="str" cm="1">
        <f t="array" ref="K6498">_xlfn.LET(_xlpm.d,UPPER(TRIM(CLEAN(SUBSTITUTE(F6498,CHAR(160),"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499" spans="2:11" x14ac:dyDescent="0.25">
      <c r="B6499" s="21">
        <v>45666</v>
      </c>
      <c r="C6499" s="2" t="s">
        <v>1</v>
      </c>
      <c r="D6499" s="2" t="s">
        <v>2946</v>
      </c>
      <c r="E6499" s="2" t="s">
        <v>238</v>
      </c>
      <c r="F6499" s="2" t="s">
        <v>3117</v>
      </c>
      <c r="G6499" s="5">
        <v>-17</v>
      </c>
      <c r="H6499" s="5">
        <v>77.2</v>
      </c>
      <c r="I6499" s="5">
        <v>-1312.4</v>
      </c>
      <c r="J6499" s="5">
        <v>-4775.3999999999996</v>
      </c>
      <c r="K6499" s="5" t="str" cm="1">
        <f t="array" ref="K6499">_xlfn.LET(_xlpm.d,UPPER(TRIM(CLEAN(SUBSTITUTE(F6499,CHAR(160),"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00" spans="2:11" x14ac:dyDescent="0.25">
      <c r="B6500" s="21">
        <v>45667</v>
      </c>
      <c r="C6500" s="2" t="s">
        <v>1</v>
      </c>
      <c r="D6500" s="2" t="s">
        <v>1427</v>
      </c>
      <c r="E6500" s="2" t="s">
        <v>163</v>
      </c>
      <c r="F6500" s="2" t="s">
        <v>3125</v>
      </c>
      <c r="G6500" s="5">
        <v>-1</v>
      </c>
      <c r="H6500" s="5">
        <v>83.5</v>
      </c>
      <c r="I6500" s="5">
        <v>-83.5</v>
      </c>
      <c r="J6500" s="5">
        <v>-4858.8999999999996</v>
      </c>
      <c r="K6500" s="5" t="str" cm="1">
        <f t="array" ref="K6500">_xlfn.LET(_xlpm.d,UPPER(TRIM(CLEAN(SUBSTITUTE(F6500,CHAR(160),"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01" spans="2:11" x14ac:dyDescent="0.25">
      <c r="B6501" s="21">
        <v>45667</v>
      </c>
      <c r="C6501" s="2" t="s">
        <v>1</v>
      </c>
      <c r="D6501" s="2" t="s">
        <v>1428</v>
      </c>
      <c r="E6501" s="2" t="s">
        <v>62</v>
      </c>
      <c r="F6501" s="2" t="s">
        <v>3125</v>
      </c>
      <c r="G6501" s="5">
        <v>-5</v>
      </c>
      <c r="H6501" s="5">
        <v>83.5</v>
      </c>
      <c r="I6501" s="5">
        <v>-417.5</v>
      </c>
      <c r="J6501" s="5">
        <v>-5276.4</v>
      </c>
      <c r="K6501" s="5" t="str" cm="1">
        <f t="array" ref="K6501">_xlfn.LET(_xlpm.d,UPPER(TRIM(CLEAN(SUBSTITUTE(F6501,CHAR(160),"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02" spans="2:11" x14ac:dyDescent="0.25">
      <c r="B6502" s="21">
        <v>45667</v>
      </c>
      <c r="C6502" s="2" t="s">
        <v>1</v>
      </c>
      <c r="D6502" s="2" t="s">
        <v>2552</v>
      </c>
      <c r="E6502" s="2" t="s">
        <v>24</v>
      </c>
      <c r="F6502" s="2" t="s">
        <v>3125</v>
      </c>
      <c r="G6502" s="5">
        <v>-3</v>
      </c>
      <c r="H6502" s="5">
        <v>83.5</v>
      </c>
      <c r="I6502" s="5">
        <v>-250.5</v>
      </c>
      <c r="J6502" s="5">
        <v>-5526.9</v>
      </c>
      <c r="K6502" s="5" t="str" cm="1">
        <f t="array" ref="K6502">_xlfn.LET(_xlpm.d,UPPER(TRIM(CLEAN(SUBSTITUTE(F6502,CHAR(160),"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03" spans="2:11" x14ac:dyDescent="0.25">
      <c r="B6503" s="21">
        <v>45670</v>
      </c>
      <c r="C6503" s="2" t="s">
        <v>1</v>
      </c>
      <c r="D6503" s="2" t="s">
        <v>335</v>
      </c>
      <c r="E6503" s="2" t="s">
        <v>99</v>
      </c>
      <c r="F6503" s="2" t="s">
        <v>3125</v>
      </c>
      <c r="G6503" s="5">
        <v>-5</v>
      </c>
      <c r="H6503" s="5">
        <v>83.5</v>
      </c>
      <c r="I6503" s="5">
        <v>-417.5</v>
      </c>
      <c r="J6503" s="5">
        <v>-5944.4</v>
      </c>
      <c r="K6503" s="5" t="str" cm="1">
        <f t="array" ref="K6503">_xlfn.LET(_xlpm.d,UPPER(TRIM(CLEAN(SUBSTITUTE(F6503,CHAR(160),"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04" spans="2:11" x14ac:dyDescent="0.25">
      <c r="B6504" s="21">
        <v>45670</v>
      </c>
      <c r="C6504" s="2" t="s">
        <v>1</v>
      </c>
      <c r="D6504" s="2" t="s">
        <v>3126</v>
      </c>
      <c r="E6504" s="2" t="s">
        <v>324</v>
      </c>
      <c r="F6504" s="2" t="s">
        <v>3117</v>
      </c>
      <c r="G6504" s="5">
        <v>-3</v>
      </c>
      <c r="H6504" s="5">
        <v>76.900000000000006</v>
      </c>
      <c r="I6504" s="5">
        <v>-230.7</v>
      </c>
      <c r="J6504" s="5">
        <v>-6175.0999999999995</v>
      </c>
      <c r="K6504" s="5" t="str" cm="1">
        <f t="array" ref="K6504">_xlfn.LET(_xlpm.d,UPPER(TRIM(CLEAN(SUBSTITUTE(F6504,CHAR(160),"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05" spans="2:11" x14ac:dyDescent="0.25">
      <c r="B6505" s="21">
        <v>45671</v>
      </c>
      <c r="C6505" s="2" t="s">
        <v>1</v>
      </c>
      <c r="D6505" s="2" t="s">
        <v>1436</v>
      </c>
      <c r="E6505" s="2" t="s">
        <v>153</v>
      </c>
      <c r="F6505" s="2" t="s">
        <v>3125</v>
      </c>
      <c r="G6505" s="5">
        <v>-4</v>
      </c>
      <c r="H6505" s="5">
        <v>83.5</v>
      </c>
      <c r="I6505" s="5">
        <v>-334</v>
      </c>
      <c r="J6505" s="5">
        <v>-6509.0999999999995</v>
      </c>
      <c r="K6505" s="5" t="str" cm="1">
        <f t="array" ref="K6505">_xlfn.LET(_xlpm.d,UPPER(TRIM(CLEAN(SUBSTITUTE(F6505,CHAR(160),"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06" spans="2:11" x14ac:dyDescent="0.25">
      <c r="B6506" s="21">
        <v>45671</v>
      </c>
      <c r="C6506" s="2" t="s">
        <v>1</v>
      </c>
      <c r="D6506" s="2" t="s">
        <v>3127</v>
      </c>
      <c r="E6506" s="2" t="s">
        <v>3122</v>
      </c>
      <c r="F6506" s="2" t="s">
        <v>3117</v>
      </c>
      <c r="G6506" s="5">
        <v>-5</v>
      </c>
      <c r="H6506" s="5">
        <v>76.900000000000006</v>
      </c>
      <c r="I6506" s="5">
        <v>-384.5</v>
      </c>
      <c r="J6506" s="5">
        <v>-6893.5999999999995</v>
      </c>
      <c r="K6506" s="5" t="str" cm="1">
        <f t="array" ref="K6506">_xlfn.LET(_xlpm.d,UPPER(TRIM(CLEAN(SUBSTITUTE(F6506,CHAR(160),"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07" spans="2:11" x14ac:dyDescent="0.25">
      <c r="B6507" s="21">
        <v>45671</v>
      </c>
      <c r="C6507" s="2" t="s">
        <v>1</v>
      </c>
      <c r="D6507" s="2" t="s">
        <v>756</v>
      </c>
      <c r="E6507" s="2" t="s">
        <v>35</v>
      </c>
      <c r="F6507" s="2" t="s">
        <v>3117</v>
      </c>
      <c r="G6507" s="5">
        <v>-20</v>
      </c>
      <c r="H6507" s="5">
        <v>83.5</v>
      </c>
      <c r="I6507" s="5">
        <v>-1670</v>
      </c>
      <c r="J6507" s="5">
        <v>-8563.5999999999985</v>
      </c>
      <c r="K6507" s="5" t="str" cm="1">
        <f t="array" ref="K6507">_xlfn.LET(_xlpm.d,UPPER(TRIM(CLEAN(SUBSTITUTE(F6507,CHAR(160),"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08" spans="2:11" x14ac:dyDescent="0.25">
      <c r="B6508" s="21">
        <v>45672</v>
      </c>
      <c r="C6508" s="2" t="s">
        <v>1</v>
      </c>
      <c r="D6508" s="2" t="s">
        <v>3128</v>
      </c>
      <c r="E6508" s="2" t="s">
        <v>1611</v>
      </c>
      <c r="F6508" s="2" t="s">
        <v>3117</v>
      </c>
      <c r="G6508" s="5">
        <v>-4</v>
      </c>
      <c r="H6508" s="5">
        <v>76.900000000000006</v>
      </c>
      <c r="I6508" s="5">
        <v>-307.60000000000002</v>
      </c>
      <c r="J6508" s="5">
        <v>-8871.1999999999989</v>
      </c>
      <c r="K6508" s="5" t="str" cm="1">
        <f t="array" ref="K6508">_xlfn.LET(_xlpm.d,UPPER(TRIM(CLEAN(SUBSTITUTE(F6508,CHAR(160),"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09" spans="2:11" x14ac:dyDescent="0.25">
      <c r="B6509" s="21">
        <v>45672</v>
      </c>
      <c r="C6509" s="2" t="s">
        <v>1</v>
      </c>
      <c r="D6509" s="2" t="s">
        <v>1440</v>
      </c>
      <c r="E6509" s="2" t="s">
        <v>816</v>
      </c>
      <c r="F6509" s="2" t="s">
        <v>3117</v>
      </c>
      <c r="G6509" s="5">
        <v>-1</v>
      </c>
      <c r="H6509" s="5">
        <v>77.2</v>
      </c>
      <c r="I6509" s="5">
        <v>-77.2</v>
      </c>
      <c r="J6509" s="5">
        <v>-8948.4</v>
      </c>
      <c r="K6509" s="5" t="str" cm="1">
        <f t="array" ref="K6509">_xlfn.LET(_xlpm.d,UPPER(TRIM(CLEAN(SUBSTITUTE(F6509,CHAR(160),"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10" spans="2:11" x14ac:dyDescent="0.25">
      <c r="B6510" s="21">
        <v>45673</v>
      </c>
      <c r="C6510" s="2" t="s">
        <v>1</v>
      </c>
      <c r="D6510" s="2" t="s">
        <v>338</v>
      </c>
      <c r="E6510" s="2" t="s">
        <v>129</v>
      </c>
      <c r="F6510" s="2" t="s">
        <v>3125</v>
      </c>
      <c r="G6510" s="5">
        <v>-1</v>
      </c>
      <c r="H6510" s="5">
        <v>83.5</v>
      </c>
      <c r="I6510" s="5">
        <v>-83.5</v>
      </c>
      <c r="J6510" s="5">
        <v>-9031.9</v>
      </c>
      <c r="K6510" s="5" t="str" cm="1">
        <f t="array" ref="K6510">_xlfn.LET(_xlpm.d,UPPER(TRIM(CLEAN(SUBSTITUTE(F6510,CHAR(160),"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11" spans="2:11" x14ac:dyDescent="0.25">
      <c r="B6511" s="21">
        <v>45673</v>
      </c>
      <c r="C6511" s="2" t="s">
        <v>1</v>
      </c>
      <c r="D6511" s="2" t="s">
        <v>843</v>
      </c>
      <c r="E6511" s="2" t="s">
        <v>844</v>
      </c>
      <c r="F6511" s="2" t="s">
        <v>3117</v>
      </c>
      <c r="G6511" s="5">
        <v>-7</v>
      </c>
      <c r="H6511" s="5">
        <v>77.2</v>
      </c>
      <c r="I6511" s="5">
        <v>-540.4</v>
      </c>
      <c r="J6511" s="5">
        <v>-9572.2999999999993</v>
      </c>
      <c r="K6511" s="5" t="str" cm="1">
        <f t="array" ref="K6511">_xlfn.LET(_xlpm.d,UPPER(TRIM(CLEAN(SUBSTITUTE(F6511,CHAR(160),"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12" spans="2:11" x14ac:dyDescent="0.25">
      <c r="B6512" s="21">
        <v>45673</v>
      </c>
      <c r="C6512" s="2" t="s">
        <v>1</v>
      </c>
      <c r="D6512" s="2" t="s">
        <v>3129</v>
      </c>
      <c r="E6512" s="2" t="s">
        <v>844</v>
      </c>
      <c r="F6512" s="2" t="s">
        <v>3117</v>
      </c>
      <c r="G6512" s="5">
        <v>-1</v>
      </c>
      <c r="H6512" s="5">
        <v>77.2</v>
      </c>
      <c r="I6512" s="5">
        <v>-77.2</v>
      </c>
      <c r="J6512" s="5">
        <v>-9649.5</v>
      </c>
      <c r="K6512" s="5" t="str" cm="1">
        <f t="array" ref="K6512">_xlfn.LET(_xlpm.d,UPPER(TRIM(CLEAN(SUBSTITUTE(F6512,CHAR(160),"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13" spans="2:11" x14ac:dyDescent="0.25">
      <c r="B6513" s="21">
        <v>45674</v>
      </c>
      <c r="C6513" s="2" t="s">
        <v>1</v>
      </c>
      <c r="D6513" s="2" t="s">
        <v>2951</v>
      </c>
      <c r="E6513" s="2" t="s">
        <v>1478</v>
      </c>
      <c r="F6513" s="2" t="s">
        <v>3117</v>
      </c>
      <c r="G6513" s="5">
        <v>-7</v>
      </c>
      <c r="H6513" s="5">
        <v>76.900000000000006</v>
      </c>
      <c r="I6513" s="5">
        <v>-538.29999999999995</v>
      </c>
      <c r="J6513" s="5">
        <v>-10187.799999999999</v>
      </c>
      <c r="K6513" s="5" t="str" cm="1">
        <f t="array" ref="K6513">_xlfn.LET(_xlpm.d,UPPER(TRIM(CLEAN(SUBSTITUTE(F6513,CHAR(160),"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14" spans="2:11" x14ac:dyDescent="0.25">
      <c r="B6514" s="21">
        <v>45674</v>
      </c>
      <c r="C6514" s="2" t="s">
        <v>1</v>
      </c>
      <c r="D6514" s="2" t="s">
        <v>845</v>
      </c>
      <c r="E6514" s="2" t="s">
        <v>53</v>
      </c>
      <c r="F6514" s="2" t="s">
        <v>3125</v>
      </c>
      <c r="G6514" s="5">
        <v>-6</v>
      </c>
      <c r="H6514" s="5">
        <v>83.5</v>
      </c>
      <c r="I6514" s="5">
        <v>-501</v>
      </c>
      <c r="J6514" s="5">
        <v>-10688.8</v>
      </c>
      <c r="K6514" s="5" t="str" cm="1">
        <f t="array" ref="K6514">_xlfn.LET(_xlpm.d,UPPER(TRIM(CLEAN(SUBSTITUTE(F6514,CHAR(160),"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15" spans="2:11" x14ac:dyDescent="0.25">
      <c r="B6515" s="21">
        <v>45674</v>
      </c>
      <c r="C6515" s="2" t="s">
        <v>1</v>
      </c>
      <c r="D6515" s="2" t="s">
        <v>1447</v>
      </c>
      <c r="E6515" s="2" t="s">
        <v>24</v>
      </c>
      <c r="F6515" s="2" t="s">
        <v>3125</v>
      </c>
      <c r="G6515" s="5">
        <v>-1</v>
      </c>
      <c r="H6515" s="5">
        <v>83.5</v>
      </c>
      <c r="I6515" s="5">
        <v>-83.5</v>
      </c>
      <c r="J6515" s="5">
        <v>-10772.3</v>
      </c>
      <c r="K6515" s="5" t="str" cm="1">
        <f t="array" ref="K6515">_xlfn.LET(_xlpm.d,UPPER(TRIM(CLEAN(SUBSTITUTE(F6515,CHAR(160),"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16" spans="2:11" x14ac:dyDescent="0.25">
      <c r="B6516" s="21">
        <v>45674</v>
      </c>
      <c r="C6516" s="2" t="s">
        <v>1</v>
      </c>
      <c r="D6516" s="2" t="s">
        <v>339</v>
      </c>
      <c r="E6516" s="2" t="s">
        <v>82</v>
      </c>
      <c r="F6516" s="2" t="s">
        <v>3125</v>
      </c>
      <c r="G6516" s="5">
        <v>-1</v>
      </c>
      <c r="H6516" s="5">
        <v>83.5</v>
      </c>
      <c r="I6516" s="5">
        <v>-83.5</v>
      </c>
      <c r="J6516" s="5">
        <v>-10855.8</v>
      </c>
      <c r="K6516" s="5" t="str" cm="1">
        <f t="array" ref="K6516">_xlfn.LET(_xlpm.d,UPPER(TRIM(CLEAN(SUBSTITUTE(F6516,CHAR(160),"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17" spans="2:11" x14ac:dyDescent="0.25">
      <c r="B6517" s="21">
        <v>45674</v>
      </c>
      <c r="C6517" s="2" t="s">
        <v>1</v>
      </c>
      <c r="D6517" s="2" t="s">
        <v>846</v>
      </c>
      <c r="E6517" s="2" t="s">
        <v>143</v>
      </c>
      <c r="F6517" s="2" t="s">
        <v>3117</v>
      </c>
      <c r="G6517" s="5">
        <v>-1</v>
      </c>
      <c r="H6517" s="5">
        <v>76.900000000000006</v>
      </c>
      <c r="I6517" s="5">
        <v>-76.900000000000006</v>
      </c>
      <c r="J6517" s="5">
        <v>-10932.699999999999</v>
      </c>
      <c r="K6517" s="5" t="str" cm="1">
        <f t="array" ref="K6517">_xlfn.LET(_xlpm.d,UPPER(TRIM(CLEAN(SUBSTITUTE(F6517,CHAR(160),"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18" spans="2:11" x14ac:dyDescent="0.25">
      <c r="B6518" s="21">
        <v>45678</v>
      </c>
      <c r="C6518" s="2" t="s">
        <v>1</v>
      </c>
      <c r="D6518" s="2" t="s">
        <v>3130</v>
      </c>
      <c r="E6518" s="2" t="s">
        <v>14</v>
      </c>
      <c r="F6518" s="2" t="s">
        <v>3125</v>
      </c>
      <c r="G6518" s="5">
        <v>-2</v>
      </c>
      <c r="H6518" s="5">
        <v>83.5</v>
      </c>
      <c r="I6518" s="5">
        <v>-167</v>
      </c>
      <c r="J6518" s="5">
        <v>-11099.699999999999</v>
      </c>
      <c r="K6518" s="5" t="str" cm="1">
        <f t="array" ref="K6518">_xlfn.LET(_xlpm.d,UPPER(TRIM(CLEAN(SUBSTITUTE(F6518,CHAR(160),"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19" spans="2:11" x14ac:dyDescent="0.25">
      <c r="B6519" s="21">
        <v>45678</v>
      </c>
      <c r="C6519" s="2" t="s">
        <v>1</v>
      </c>
      <c r="D6519" s="2" t="s">
        <v>2955</v>
      </c>
      <c r="E6519" s="2" t="s">
        <v>289</v>
      </c>
      <c r="F6519" s="2" t="s">
        <v>3117</v>
      </c>
      <c r="G6519" s="5">
        <v>-1</v>
      </c>
      <c r="H6519" s="5">
        <v>76.900000000000006</v>
      </c>
      <c r="I6519" s="5">
        <v>-76.900000000000006</v>
      </c>
      <c r="J6519" s="5">
        <v>-11176.599999999999</v>
      </c>
      <c r="K6519" s="5" t="str" cm="1">
        <f t="array" ref="K6519">_xlfn.LET(_xlpm.d,UPPER(TRIM(CLEAN(SUBSTITUTE(F6519,CHAR(160),"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20" spans="2:11" x14ac:dyDescent="0.25">
      <c r="B6520" s="21">
        <v>45679</v>
      </c>
      <c r="C6520" s="2" t="s">
        <v>1</v>
      </c>
      <c r="D6520" s="2" t="s">
        <v>856</v>
      </c>
      <c r="E6520" s="2" t="s">
        <v>857</v>
      </c>
      <c r="F6520" s="2" t="s">
        <v>3117</v>
      </c>
      <c r="G6520" s="5">
        <v>-4</v>
      </c>
      <c r="H6520" s="5">
        <v>76.900000000000006</v>
      </c>
      <c r="I6520" s="5">
        <v>-307.60000000000002</v>
      </c>
      <c r="J6520" s="5">
        <v>-11484.199999999999</v>
      </c>
      <c r="K6520" s="5" t="str" cm="1">
        <f t="array" ref="K6520">_xlfn.LET(_xlpm.d,UPPER(TRIM(CLEAN(SUBSTITUTE(F6520,CHAR(160),"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21" spans="2:11" x14ac:dyDescent="0.25">
      <c r="B6521" s="21">
        <v>45679</v>
      </c>
      <c r="C6521" s="2" t="s">
        <v>1</v>
      </c>
      <c r="D6521" s="2" t="s">
        <v>1465</v>
      </c>
      <c r="E6521" s="2" t="s">
        <v>446</v>
      </c>
      <c r="F6521" s="2" t="s">
        <v>3125</v>
      </c>
      <c r="G6521" s="5">
        <v>-7</v>
      </c>
      <c r="H6521" s="5">
        <v>83.5</v>
      </c>
      <c r="I6521" s="5">
        <v>-584.5</v>
      </c>
      <c r="J6521" s="5">
        <v>-12068.699999999999</v>
      </c>
      <c r="K6521" s="5" t="str" cm="1">
        <f t="array" ref="K6521">_xlfn.LET(_xlpm.d,UPPER(TRIM(CLEAN(SUBSTITUTE(F6521,CHAR(160),"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22" spans="2:11" x14ac:dyDescent="0.25">
      <c r="B6522" s="21">
        <v>45681</v>
      </c>
      <c r="C6522" s="2" t="s">
        <v>1</v>
      </c>
      <c r="D6522" s="2" t="s">
        <v>859</v>
      </c>
      <c r="E6522" s="2" t="s">
        <v>5</v>
      </c>
      <c r="F6522" s="2" t="s">
        <v>3117</v>
      </c>
      <c r="G6522" s="5">
        <v>-3</v>
      </c>
      <c r="H6522" s="5">
        <v>76.900000000000006</v>
      </c>
      <c r="I6522" s="5">
        <v>-230.7</v>
      </c>
      <c r="J6522" s="5">
        <v>-12299.4</v>
      </c>
      <c r="K6522" s="5" t="str" cm="1">
        <f t="array" ref="K6522">_xlfn.LET(_xlpm.d,UPPER(TRIM(CLEAN(SUBSTITUTE(F6522,CHAR(160),"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23" spans="2:11" x14ac:dyDescent="0.25">
      <c r="B6523" s="21">
        <v>45681</v>
      </c>
      <c r="C6523" s="2" t="s">
        <v>1</v>
      </c>
      <c r="D6523" s="2" t="s">
        <v>2326</v>
      </c>
      <c r="E6523" s="2" t="s">
        <v>321</v>
      </c>
      <c r="F6523" s="2" t="s">
        <v>3131</v>
      </c>
      <c r="G6523" s="5">
        <v>-1</v>
      </c>
      <c r="H6523" s="5">
        <v>76.900000000000006</v>
      </c>
      <c r="I6523" s="5">
        <v>-76.900000000000006</v>
      </c>
      <c r="J6523" s="5">
        <v>-12376.3</v>
      </c>
      <c r="K6523" s="5" t="str" cm="1">
        <f t="array" ref="K6523">_xlfn.LET(_xlpm.d,UPPER(TRIM(CLEAN(SUBSTITUTE(F6523,CHAR(160),"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24" spans="2:11" x14ac:dyDescent="0.25">
      <c r="B6524" s="21">
        <v>45685</v>
      </c>
      <c r="C6524" s="2" t="s">
        <v>1</v>
      </c>
      <c r="D6524" s="2" t="s">
        <v>3132</v>
      </c>
      <c r="E6524" s="2" t="s">
        <v>3122</v>
      </c>
      <c r="F6524" s="2" t="s">
        <v>3117</v>
      </c>
      <c r="G6524" s="5">
        <v>-6</v>
      </c>
      <c r="H6524" s="5">
        <v>29.99</v>
      </c>
      <c r="I6524" s="5">
        <v>-179.94</v>
      </c>
      <c r="J6524" s="5">
        <v>-12556.24</v>
      </c>
      <c r="K6524" s="5" t="str" cm="1">
        <f t="array" ref="K6524">_xlfn.LET(_xlpm.d,UPPER(TRIM(CLEAN(SUBSTITUTE(F6524,CHAR(160),"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25" spans="2:11" x14ac:dyDescent="0.25">
      <c r="B6525" s="21">
        <v>45686</v>
      </c>
      <c r="C6525" s="2" t="s">
        <v>1</v>
      </c>
      <c r="D6525" s="2" t="s">
        <v>3133</v>
      </c>
      <c r="E6525" s="2" t="s">
        <v>1611</v>
      </c>
      <c r="F6525" s="2" t="s">
        <v>3117</v>
      </c>
      <c r="G6525" s="5">
        <v>-5</v>
      </c>
      <c r="H6525" s="5">
        <v>76.900000000000006</v>
      </c>
      <c r="I6525" s="5">
        <v>-384.5</v>
      </c>
      <c r="J6525" s="5">
        <v>-12940.74</v>
      </c>
      <c r="K6525" s="5" t="str" cm="1">
        <f t="array" ref="K6525">_xlfn.LET(_xlpm.d,UPPER(TRIM(CLEAN(SUBSTITUTE(F6525,CHAR(160),"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26" spans="2:11" x14ac:dyDescent="0.25">
      <c r="B6526" s="21">
        <v>45687</v>
      </c>
      <c r="C6526" s="2" t="s">
        <v>1</v>
      </c>
      <c r="D6526" s="2" t="s">
        <v>1499</v>
      </c>
      <c r="E6526" s="2" t="s">
        <v>829</v>
      </c>
      <c r="F6526" s="2" t="s">
        <v>3125</v>
      </c>
      <c r="G6526" s="5">
        <v>-1</v>
      </c>
      <c r="H6526" s="5">
        <v>83.5</v>
      </c>
      <c r="I6526" s="5">
        <v>-83.5</v>
      </c>
      <c r="J6526" s="5">
        <v>-13024.24</v>
      </c>
      <c r="K6526" s="5" t="str" cm="1">
        <f t="array" ref="K6526">_xlfn.LET(_xlpm.d,UPPER(TRIM(CLEAN(SUBSTITUTE(F6526,CHAR(160),"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27" spans="2:11" x14ac:dyDescent="0.25">
      <c r="B6527" s="21">
        <v>45692</v>
      </c>
      <c r="C6527" s="2" t="s">
        <v>1</v>
      </c>
      <c r="D6527" s="2" t="s">
        <v>867</v>
      </c>
      <c r="E6527" s="2" t="s">
        <v>446</v>
      </c>
      <c r="F6527" s="2" t="s">
        <v>3125</v>
      </c>
      <c r="G6527" s="5">
        <v>-3</v>
      </c>
      <c r="H6527" s="5">
        <v>83.5</v>
      </c>
      <c r="I6527" s="5">
        <v>-250.5</v>
      </c>
      <c r="J6527" s="5">
        <v>-13274.74</v>
      </c>
      <c r="K6527" s="5" t="str" cm="1">
        <f t="array" ref="K6527">_xlfn.LET(_xlpm.d,UPPER(TRIM(CLEAN(SUBSTITUTE(F6527,CHAR(160),"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28" spans="2:11" x14ac:dyDescent="0.25">
      <c r="B6528" s="21">
        <v>45692</v>
      </c>
      <c r="C6528" s="2" t="s">
        <v>1</v>
      </c>
      <c r="D6528" s="2" t="s">
        <v>1505</v>
      </c>
      <c r="E6528" s="2" t="s">
        <v>32</v>
      </c>
      <c r="F6528" s="2" t="s">
        <v>3125</v>
      </c>
      <c r="G6528" s="5">
        <v>-1</v>
      </c>
      <c r="H6528" s="5">
        <v>83.5</v>
      </c>
      <c r="I6528" s="5">
        <v>-83.5</v>
      </c>
      <c r="J6528" s="5">
        <v>-13358.24</v>
      </c>
      <c r="K6528" s="5" t="str" cm="1">
        <f t="array" ref="K6528">_xlfn.LET(_xlpm.d,UPPER(TRIM(CLEAN(SUBSTITUTE(F6528,CHAR(160),"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29" spans="2:11" x14ac:dyDescent="0.25">
      <c r="B6529" s="21">
        <v>45693</v>
      </c>
      <c r="C6529" s="2" t="s">
        <v>1</v>
      </c>
      <c r="D6529" s="2" t="s">
        <v>2566</v>
      </c>
      <c r="E6529" s="2" t="s">
        <v>926</v>
      </c>
      <c r="F6529" s="2" t="s">
        <v>3117</v>
      </c>
      <c r="G6529" s="5">
        <v>-18</v>
      </c>
      <c r="H6529" s="5">
        <v>77.2</v>
      </c>
      <c r="I6529" s="5">
        <v>-1389.6</v>
      </c>
      <c r="J6529" s="5">
        <v>-14747.84</v>
      </c>
      <c r="K6529" s="5" t="str" cm="1">
        <f t="array" ref="K6529">_xlfn.LET(_xlpm.d,UPPER(TRIM(CLEAN(SUBSTITUTE(F6529,CHAR(160),"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30" spans="2:11" x14ac:dyDescent="0.25">
      <c r="B6530" s="21">
        <v>45693</v>
      </c>
      <c r="C6530" s="2" t="s">
        <v>1</v>
      </c>
      <c r="D6530" s="2" t="s">
        <v>1514</v>
      </c>
      <c r="E6530" s="2" t="s">
        <v>926</v>
      </c>
      <c r="F6530" s="2" t="s">
        <v>3117</v>
      </c>
      <c r="G6530" s="5">
        <v>-26</v>
      </c>
      <c r="H6530" s="5">
        <v>77.2</v>
      </c>
      <c r="I6530" s="5">
        <v>-2007.2</v>
      </c>
      <c r="J6530" s="5">
        <v>-16755.04</v>
      </c>
      <c r="K6530" s="5" t="str" cm="1">
        <f t="array" ref="K6530">_xlfn.LET(_xlpm.d,UPPER(TRIM(CLEAN(SUBSTITUTE(F6530,CHAR(160),"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31" spans="2:11" x14ac:dyDescent="0.25">
      <c r="B6531" s="21">
        <v>45694</v>
      </c>
      <c r="C6531" s="2" t="s">
        <v>1</v>
      </c>
      <c r="D6531" s="2" t="s">
        <v>1316</v>
      </c>
      <c r="E6531" s="2" t="s">
        <v>324</v>
      </c>
      <c r="F6531" s="2" t="s">
        <v>3117</v>
      </c>
      <c r="G6531" s="5">
        <v>-1</v>
      </c>
      <c r="H6531" s="5">
        <v>76.900000000000006</v>
      </c>
      <c r="I6531" s="5">
        <v>-76.900000000000006</v>
      </c>
      <c r="J6531" s="5">
        <v>-16831.940000000002</v>
      </c>
      <c r="K6531" s="5" t="str" cm="1">
        <f t="array" ref="K6531">_xlfn.LET(_xlpm.d,UPPER(TRIM(CLEAN(SUBSTITUTE(F6531,CHAR(160),"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32" spans="2:11" x14ac:dyDescent="0.25">
      <c r="B6532" s="21">
        <v>45695</v>
      </c>
      <c r="C6532" s="2" t="s">
        <v>1</v>
      </c>
      <c r="D6532" s="2" t="s">
        <v>561</v>
      </c>
      <c r="E6532" s="2" t="s">
        <v>433</v>
      </c>
      <c r="F6532" s="2" t="s">
        <v>3125</v>
      </c>
      <c r="G6532" s="5">
        <v>-1</v>
      </c>
      <c r="H6532" s="5">
        <v>83.5</v>
      </c>
      <c r="I6532" s="5">
        <v>-83.5</v>
      </c>
      <c r="J6532" s="5">
        <v>-16915.440000000002</v>
      </c>
      <c r="K6532" s="5" t="str" cm="1">
        <f t="array" ref="K6532">_xlfn.LET(_xlpm.d,UPPER(TRIM(CLEAN(SUBSTITUTE(F6532,CHAR(160),"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33" spans="2:11" x14ac:dyDescent="0.25">
      <c r="B6533" s="21">
        <v>45699</v>
      </c>
      <c r="C6533" s="2" t="s">
        <v>1</v>
      </c>
      <c r="D6533" s="2" t="s">
        <v>883</v>
      </c>
      <c r="E6533" s="2" t="s">
        <v>153</v>
      </c>
      <c r="F6533" s="2" t="s">
        <v>3125</v>
      </c>
      <c r="G6533" s="5">
        <v>-6</v>
      </c>
      <c r="H6533" s="5">
        <v>83.5</v>
      </c>
      <c r="I6533" s="5">
        <v>-501</v>
      </c>
      <c r="J6533" s="5">
        <v>-17416.440000000002</v>
      </c>
      <c r="K6533" s="5" t="str" cm="1">
        <f t="array" ref="K6533">_xlfn.LET(_xlpm.d,UPPER(TRIM(CLEAN(SUBSTITUTE(F6533,CHAR(160),"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34" spans="2:11" x14ac:dyDescent="0.25">
      <c r="B6534" s="21">
        <v>45699</v>
      </c>
      <c r="C6534" s="2" t="s">
        <v>1</v>
      </c>
      <c r="D6534" s="2" t="s">
        <v>3134</v>
      </c>
      <c r="E6534" s="2" t="s">
        <v>3122</v>
      </c>
      <c r="F6534" s="2" t="s">
        <v>3117</v>
      </c>
      <c r="G6534" s="5">
        <v>-2</v>
      </c>
      <c r="H6534" s="5">
        <v>76.900000000000006</v>
      </c>
      <c r="I6534" s="5">
        <v>-153.80000000000001</v>
      </c>
      <c r="J6534" s="5">
        <v>-17570.240000000002</v>
      </c>
      <c r="K6534" s="5" t="str" cm="1">
        <f t="array" ref="K6534">_xlfn.LET(_xlpm.d,UPPER(TRIM(CLEAN(SUBSTITUTE(F6534,CHAR(160),"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35" spans="2:11" x14ac:dyDescent="0.25">
      <c r="B6535" s="21">
        <v>45700</v>
      </c>
      <c r="C6535" s="2" t="s">
        <v>1</v>
      </c>
      <c r="D6535" s="2" t="s">
        <v>3135</v>
      </c>
      <c r="E6535" s="2" t="s">
        <v>1611</v>
      </c>
      <c r="F6535" s="2" t="s">
        <v>3117</v>
      </c>
      <c r="G6535" s="5">
        <v>-5</v>
      </c>
      <c r="H6535" s="5">
        <v>76.900000000000006</v>
      </c>
      <c r="I6535" s="5">
        <v>-384.5</v>
      </c>
      <c r="J6535" s="5">
        <v>-17954.740000000002</v>
      </c>
      <c r="K6535" s="5" t="str" cm="1">
        <f t="array" ref="K6535">_xlfn.LET(_xlpm.d,UPPER(TRIM(CLEAN(SUBSTITUTE(F6535,CHAR(160),"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36" spans="2:11" x14ac:dyDescent="0.25">
      <c r="B6536" s="21">
        <v>45701</v>
      </c>
      <c r="C6536" s="2" t="s">
        <v>1</v>
      </c>
      <c r="D6536" s="2" t="s">
        <v>3136</v>
      </c>
      <c r="E6536" s="2" t="s">
        <v>324</v>
      </c>
      <c r="F6536" s="2" t="s">
        <v>3117</v>
      </c>
      <c r="G6536" s="5">
        <v>-1</v>
      </c>
      <c r="H6536" s="5">
        <v>76.900000000000006</v>
      </c>
      <c r="I6536" s="5">
        <v>-76.900000000000006</v>
      </c>
      <c r="J6536" s="5">
        <v>-18031.640000000003</v>
      </c>
      <c r="K6536" s="5" t="str" cm="1">
        <f t="array" ref="K6536">_xlfn.LET(_xlpm.d,UPPER(TRIM(CLEAN(SUBSTITUTE(F6536,CHAR(160),"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37" spans="2:11" x14ac:dyDescent="0.25">
      <c r="B6537" s="21">
        <v>45702</v>
      </c>
      <c r="C6537" s="2" t="s">
        <v>1</v>
      </c>
      <c r="D6537" s="2" t="s">
        <v>1543</v>
      </c>
      <c r="E6537" s="2" t="s">
        <v>76</v>
      </c>
      <c r="F6537" s="2" t="s">
        <v>3125</v>
      </c>
      <c r="G6537" s="5">
        <v>-1</v>
      </c>
      <c r="H6537" s="5">
        <v>83.5</v>
      </c>
      <c r="I6537" s="5">
        <v>-83.5</v>
      </c>
      <c r="J6537" s="5">
        <v>-18115.140000000003</v>
      </c>
      <c r="K6537" s="5" t="str" cm="1">
        <f t="array" ref="K6537">_xlfn.LET(_xlpm.d,UPPER(TRIM(CLEAN(SUBSTITUTE(F6537,CHAR(160),"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38" spans="2:11" x14ac:dyDescent="0.25">
      <c r="B6538" s="21">
        <v>45706</v>
      </c>
      <c r="C6538" s="2" t="s">
        <v>1</v>
      </c>
      <c r="D6538" s="2" t="s">
        <v>2969</v>
      </c>
      <c r="E6538" s="2" t="s">
        <v>32</v>
      </c>
      <c r="F6538" s="2" t="s">
        <v>3125</v>
      </c>
      <c r="G6538" s="5">
        <v>-1</v>
      </c>
      <c r="H6538" s="5">
        <v>83.5</v>
      </c>
      <c r="I6538" s="5">
        <v>-83.5</v>
      </c>
      <c r="J6538" s="5">
        <v>-18198.640000000003</v>
      </c>
      <c r="K6538" s="5" t="str" cm="1">
        <f t="array" ref="K6538">_xlfn.LET(_xlpm.d,UPPER(TRIM(CLEAN(SUBSTITUTE(F6538,CHAR(160),"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39" spans="2:11" x14ac:dyDescent="0.25">
      <c r="B6539" s="21">
        <v>45706</v>
      </c>
      <c r="C6539" s="2" t="s">
        <v>1</v>
      </c>
      <c r="D6539" s="2" t="s">
        <v>3137</v>
      </c>
      <c r="E6539" s="2" t="s">
        <v>3122</v>
      </c>
      <c r="F6539" s="2" t="s">
        <v>3125</v>
      </c>
      <c r="G6539" s="5">
        <v>-1</v>
      </c>
      <c r="H6539" s="5">
        <v>76.900000000000006</v>
      </c>
      <c r="I6539" s="5">
        <v>-76.900000000000006</v>
      </c>
      <c r="J6539" s="5">
        <v>-18275.540000000005</v>
      </c>
      <c r="K6539" s="5" t="str" cm="1">
        <f t="array" ref="K6539">_xlfn.LET(_xlpm.d,UPPER(TRIM(CLEAN(SUBSTITUTE(F6539,CHAR(160),"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40" spans="2:11" x14ac:dyDescent="0.25">
      <c r="B6540" s="21">
        <v>45713</v>
      </c>
      <c r="C6540" s="2" t="s">
        <v>1</v>
      </c>
      <c r="D6540" s="2" t="s">
        <v>2834</v>
      </c>
      <c r="E6540" s="2" t="s">
        <v>35</v>
      </c>
      <c r="F6540" s="2" t="s">
        <v>3125</v>
      </c>
      <c r="G6540" s="5">
        <v>-4</v>
      </c>
      <c r="H6540" s="5">
        <v>83.5</v>
      </c>
      <c r="I6540" s="5">
        <v>-334</v>
      </c>
      <c r="J6540" s="5">
        <v>-18609.540000000005</v>
      </c>
      <c r="K6540" s="5" t="str" cm="1">
        <f t="array" ref="K6540">_xlfn.LET(_xlpm.d,UPPER(TRIM(CLEAN(SUBSTITUTE(F6540,CHAR(160),"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41" spans="2:11" x14ac:dyDescent="0.25">
      <c r="B6541" s="21">
        <v>45714</v>
      </c>
      <c r="C6541" s="2" t="s">
        <v>1</v>
      </c>
      <c r="D6541" s="2" t="s">
        <v>3138</v>
      </c>
      <c r="E6541" s="2" t="s">
        <v>1611</v>
      </c>
      <c r="F6541" s="2" t="s">
        <v>3117</v>
      </c>
      <c r="G6541" s="5">
        <v>-1</v>
      </c>
      <c r="H6541" s="5">
        <v>76.900000000000006</v>
      </c>
      <c r="I6541" s="5">
        <v>-76.900000000000006</v>
      </c>
      <c r="J6541" s="5">
        <v>-18686.440000000006</v>
      </c>
      <c r="K6541" s="5" t="str" cm="1">
        <f t="array" ref="K6541">_xlfn.LET(_xlpm.d,UPPER(TRIM(CLEAN(SUBSTITUTE(F6541,CHAR(160),"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42" spans="2:11" x14ac:dyDescent="0.25">
      <c r="B6542" s="21">
        <v>45715</v>
      </c>
      <c r="C6542" s="2" t="s">
        <v>1</v>
      </c>
      <c r="D6542" s="2" t="s">
        <v>2380</v>
      </c>
      <c r="E6542" s="2" t="s">
        <v>324</v>
      </c>
      <c r="F6542" s="2" t="s">
        <v>3117</v>
      </c>
      <c r="G6542" s="5">
        <v>-2</v>
      </c>
      <c r="H6542" s="5">
        <v>76.900000000000006</v>
      </c>
      <c r="I6542" s="5">
        <v>-153.80000000000001</v>
      </c>
      <c r="J6542" s="5">
        <v>-18840.240000000005</v>
      </c>
      <c r="K6542" s="5" t="str" cm="1">
        <f t="array" ref="K6542">_xlfn.LET(_xlpm.d,UPPER(TRIM(CLEAN(SUBSTITUTE(F6542,CHAR(160),"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43" spans="2:11" x14ac:dyDescent="0.25">
      <c r="B6543" s="21">
        <v>45720</v>
      </c>
      <c r="C6543" s="2" t="s">
        <v>1</v>
      </c>
      <c r="D6543" s="2" t="s">
        <v>3139</v>
      </c>
      <c r="E6543" s="2" t="s">
        <v>3122</v>
      </c>
      <c r="F6543" s="2" t="s">
        <v>3117</v>
      </c>
      <c r="G6543" s="5">
        <v>-2</v>
      </c>
      <c r="H6543" s="5">
        <v>76.900000000000006</v>
      </c>
      <c r="I6543" s="5">
        <v>-153.80000000000001</v>
      </c>
      <c r="J6543" s="5">
        <v>-18994.040000000005</v>
      </c>
      <c r="K6543" s="5" t="str" cm="1">
        <f t="array" ref="K6543">_xlfn.LET(_xlpm.d,UPPER(TRIM(CLEAN(SUBSTITUTE(F6543,CHAR(160),"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44" spans="2:11" x14ac:dyDescent="0.25">
      <c r="B6544" s="21">
        <v>45720</v>
      </c>
      <c r="C6544" s="2" t="s">
        <v>1</v>
      </c>
      <c r="D6544" s="2" t="s">
        <v>352</v>
      </c>
      <c r="E6544" s="2" t="s">
        <v>49</v>
      </c>
      <c r="F6544" s="2" t="s">
        <v>3125</v>
      </c>
      <c r="G6544" s="5">
        <v>-6</v>
      </c>
      <c r="H6544" s="5">
        <v>83.5</v>
      </c>
      <c r="I6544" s="5">
        <v>-501</v>
      </c>
      <c r="J6544" s="5">
        <v>-19495.040000000005</v>
      </c>
      <c r="K6544" s="5" t="str" cm="1">
        <f t="array" ref="K6544">_xlfn.LET(_xlpm.d,UPPER(TRIM(CLEAN(SUBSTITUTE(F6544,CHAR(160),"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45" spans="2:11" x14ac:dyDescent="0.25">
      <c r="B6545" s="21">
        <v>45721</v>
      </c>
      <c r="C6545" s="2" t="s">
        <v>1</v>
      </c>
      <c r="D6545" s="2" t="s">
        <v>1577</v>
      </c>
      <c r="E6545" s="2" t="s">
        <v>926</v>
      </c>
      <c r="F6545" s="2" t="s">
        <v>3117</v>
      </c>
      <c r="G6545" s="5">
        <v>-7</v>
      </c>
      <c r="H6545" s="5">
        <v>83.5</v>
      </c>
      <c r="I6545" s="5">
        <v>-584.5</v>
      </c>
      <c r="J6545" s="5">
        <v>-20079.540000000005</v>
      </c>
      <c r="K6545" s="5" t="str" cm="1">
        <f t="array" ref="K6545">_xlfn.LET(_xlpm.d,UPPER(TRIM(CLEAN(SUBSTITUTE(F6545,CHAR(160),"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46" spans="2:11" x14ac:dyDescent="0.25">
      <c r="B6546" s="21">
        <v>45721</v>
      </c>
      <c r="C6546" s="2" t="s">
        <v>1</v>
      </c>
      <c r="D6546" s="2" t="s">
        <v>3140</v>
      </c>
      <c r="E6546" s="2" t="s">
        <v>1611</v>
      </c>
      <c r="F6546" s="2" t="s">
        <v>3117</v>
      </c>
      <c r="G6546" s="5">
        <v>-4</v>
      </c>
      <c r="H6546" s="5">
        <v>76.900000000000006</v>
      </c>
      <c r="I6546" s="5">
        <v>-307.60000000000002</v>
      </c>
      <c r="J6546" s="5">
        <v>-20387.140000000003</v>
      </c>
      <c r="K6546" s="5" t="str" cm="1">
        <f t="array" ref="K6546">_xlfn.LET(_xlpm.d,UPPER(TRIM(CLEAN(SUBSTITUTE(F6546,CHAR(160),"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47" spans="2:11" x14ac:dyDescent="0.25">
      <c r="B6547" s="21">
        <v>45722</v>
      </c>
      <c r="C6547" s="2" t="s">
        <v>1</v>
      </c>
      <c r="D6547" s="2" t="s">
        <v>907</v>
      </c>
      <c r="E6547" s="2" t="s">
        <v>82</v>
      </c>
      <c r="F6547" s="2" t="s">
        <v>3125</v>
      </c>
      <c r="G6547" s="5">
        <v>-4</v>
      </c>
      <c r="H6547" s="5">
        <v>83.5</v>
      </c>
      <c r="I6547" s="5">
        <v>-334</v>
      </c>
      <c r="J6547" s="5">
        <v>-20721.140000000003</v>
      </c>
      <c r="K6547" s="5" t="str" cm="1">
        <f t="array" ref="K6547">_xlfn.LET(_xlpm.d,UPPER(TRIM(CLEAN(SUBSTITUTE(F6547,CHAR(160),"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48" spans="2:11" x14ac:dyDescent="0.25">
      <c r="B6548" s="21">
        <v>45723</v>
      </c>
      <c r="C6548" s="2" t="s">
        <v>1</v>
      </c>
      <c r="D6548" s="2" t="s">
        <v>908</v>
      </c>
      <c r="E6548" s="2" t="s">
        <v>143</v>
      </c>
      <c r="F6548" s="2" t="s">
        <v>3117</v>
      </c>
      <c r="G6548" s="5">
        <v>-1</v>
      </c>
      <c r="H6548" s="5">
        <v>76.8</v>
      </c>
      <c r="I6548" s="5">
        <v>-76.8</v>
      </c>
      <c r="J6548" s="5">
        <v>-20797.940000000002</v>
      </c>
      <c r="K6548" s="5" t="str" cm="1">
        <f t="array" ref="K6548">_xlfn.LET(_xlpm.d,UPPER(TRIM(CLEAN(SUBSTITUTE(F6548,CHAR(160),"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49" spans="2:11" x14ac:dyDescent="0.25">
      <c r="B6549" s="21">
        <v>45727</v>
      </c>
      <c r="C6549" s="2" t="s">
        <v>1</v>
      </c>
      <c r="D6549" s="2" t="s">
        <v>912</v>
      </c>
      <c r="E6549" s="2" t="s">
        <v>5</v>
      </c>
      <c r="F6549" s="2" t="s">
        <v>3117</v>
      </c>
      <c r="G6549" s="5">
        <v>-1</v>
      </c>
      <c r="H6549" s="5">
        <v>76.900000000000006</v>
      </c>
      <c r="I6549" s="5">
        <v>-76.900000000000006</v>
      </c>
      <c r="J6549" s="5">
        <v>-20874.840000000004</v>
      </c>
      <c r="K6549" s="5" t="str" cm="1">
        <f t="array" ref="K6549">_xlfn.LET(_xlpm.d,UPPER(TRIM(CLEAN(SUBSTITUTE(F6549,CHAR(160),"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50" spans="2:11" x14ac:dyDescent="0.25">
      <c r="B6550" s="21">
        <v>45728</v>
      </c>
      <c r="C6550" s="2" t="s">
        <v>1</v>
      </c>
      <c r="D6550" s="2" t="s">
        <v>2578</v>
      </c>
      <c r="E6550" s="2" t="s">
        <v>1478</v>
      </c>
      <c r="F6550" s="2" t="s">
        <v>3117</v>
      </c>
      <c r="G6550" s="5">
        <v>-4</v>
      </c>
      <c r="H6550" s="5">
        <v>76.900000000000006</v>
      </c>
      <c r="I6550" s="5">
        <v>-307.60000000000002</v>
      </c>
      <c r="J6550" s="5">
        <v>-21182.440000000002</v>
      </c>
      <c r="K6550" s="5" t="str" cm="1">
        <f t="array" ref="K6550">_xlfn.LET(_xlpm.d,UPPER(TRIM(CLEAN(SUBSTITUTE(F6550,CHAR(160),"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51" spans="2:11" x14ac:dyDescent="0.25">
      <c r="B6551" s="21">
        <v>45728</v>
      </c>
      <c r="C6551" s="2" t="s">
        <v>1</v>
      </c>
      <c r="D6551" s="2" t="s">
        <v>2306</v>
      </c>
      <c r="E6551" s="2" t="s">
        <v>321</v>
      </c>
      <c r="F6551" s="2" t="s">
        <v>3131</v>
      </c>
      <c r="G6551" s="5">
        <v>-3</v>
      </c>
      <c r="H6551" s="5">
        <v>76.900000000000006</v>
      </c>
      <c r="I6551" s="5">
        <v>-230.7</v>
      </c>
      <c r="J6551" s="5">
        <v>-21413.140000000003</v>
      </c>
      <c r="K6551" s="5" t="str" cm="1">
        <f t="array" ref="K6551">_xlfn.LET(_xlpm.d,UPPER(TRIM(CLEAN(SUBSTITUTE(F6551,CHAR(160),"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52" spans="2:11" x14ac:dyDescent="0.25">
      <c r="B6552" s="21">
        <v>45728</v>
      </c>
      <c r="C6552" s="2" t="s">
        <v>1</v>
      </c>
      <c r="D6552" s="2" t="s">
        <v>914</v>
      </c>
      <c r="E6552" s="2" t="s">
        <v>202</v>
      </c>
      <c r="F6552" s="2" t="s">
        <v>3125</v>
      </c>
      <c r="G6552" s="5">
        <v>-1</v>
      </c>
      <c r="H6552" s="5">
        <v>83.5</v>
      </c>
      <c r="I6552" s="5">
        <v>-83.5</v>
      </c>
      <c r="J6552" s="5">
        <v>-21496.640000000003</v>
      </c>
      <c r="K6552" s="5" t="str" cm="1">
        <f t="array" ref="K6552">_xlfn.LET(_xlpm.d,UPPER(TRIM(CLEAN(SUBSTITUTE(F6552,CHAR(160),"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53" spans="2:11" x14ac:dyDescent="0.25">
      <c r="B6553" s="21">
        <v>45729</v>
      </c>
      <c r="C6553" s="2" t="s">
        <v>1</v>
      </c>
      <c r="D6553" s="2" t="s">
        <v>1591</v>
      </c>
      <c r="E6553" s="2" t="s">
        <v>99</v>
      </c>
      <c r="F6553" s="2" t="s">
        <v>3125</v>
      </c>
      <c r="G6553" s="5">
        <v>-2</v>
      </c>
      <c r="H6553" s="5">
        <v>83.5</v>
      </c>
      <c r="I6553" s="5">
        <v>-167</v>
      </c>
      <c r="J6553" s="5">
        <v>-21663.640000000003</v>
      </c>
      <c r="K6553" s="5" t="str" cm="1">
        <f t="array" ref="K6553">_xlfn.LET(_xlpm.d,UPPER(TRIM(CLEAN(SUBSTITUTE(F6553,CHAR(160),"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54" spans="2:11" x14ac:dyDescent="0.25">
      <c r="B6554" s="21">
        <v>45730</v>
      </c>
      <c r="C6554" s="2" t="s">
        <v>1</v>
      </c>
      <c r="D6554" s="2" t="s">
        <v>916</v>
      </c>
      <c r="E6554" s="2" t="s">
        <v>72</v>
      </c>
      <c r="F6554" s="2" t="s">
        <v>3125</v>
      </c>
      <c r="G6554" s="5">
        <v>-1</v>
      </c>
      <c r="H6554" s="5">
        <v>83.5</v>
      </c>
      <c r="I6554" s="5">
        <v>-83.5</v>
      </c>
      <c r="J6554" s="5">
        <v>-21747.140000000003</v>
      </c>
      <c r="K6554" s="5" t="str" cm="1">
        <f t="array" ref="K6554">_xlfn.LET(_xlpm.d,UPPER(TRIM(CLEAN(SUBSTITUTE(F6554,CHAR(160),"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55" spans="2:11" x14ac:dyDescent="0.25">
      <c r="B6555" s="21">
        <v>45730</v>
      </c>
      <c r="C6555" s="2" t="s">
        <v>1</v>
      </c>
      <c r="D6555" s="2" t="s">
        <v>1599</v>
      </c>
      <c r="E6555" s="2" t="s">
        <v>926</v>
      </c>
      <c r="F6555" s="2" t="s">
        <v>3117</v>
      </c>
      <c r="G6555" s="5">
        <v>-11</v>
      </c>
      <c r="H6555" s="5">
        <v>83.5</v>
      </c>
      <c r="I6555" s="5">
        <v>-918.5</v>
      </c>
      <c r="J6555" s="5">
        <v>-22665.640000000003</v>
      </c>
      <c r="K6555" s="5" t="str" cm="1">
        <f t="array" ref="K6555">_xlfn.LET(_xlpm.d,UPPER(TRIM(CLEAN(SUBSTITUTE(F6555,CHAR(160),"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56" spans="2:11" x14ac:dyDescent="0.25">
      <c r="B6556" s="21">
        <v>45730</v>
      </c>
      <c r="C6556" s="2" t="s">
        <v>1</v>
      </c>
      <c r="D6556" s="2" t="s">
        <v>918</v>
      </c>
      <c r="E6556" s="2" t="s">
        <v>3</v>
      </c>
      <c r="F6556" s="2" t="s">
        <v>3117</v>
      </c>
      <c r="G6556" s="5">
        <v>-1</v>
      </c>
      <c r="H6556" s="5">
        <v>118.8</v>
      </c>
      <c r="I6556" s="5">
        <v>-118.8</v>
      </c>
      <c r="J6556" s="5">
        <v>-22784.440000000002</v>
      </c>
      <c r="K6556" s="5" t="str" cm="1">
        <f t="array" ref="K6556">_xlfn.LET(_xlpm.d,UPPER(TRIM(CLEAN(SUBSTITUTE(F6556,CHAR(160),"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57" spans="2:11" x14ac:dyDescent="0.25">
      <c r="B6557" s="21">
        <v>45731</v>
      </c>
      <c r="C6557" s="2" t="s">
        <v>1</v>
      </c>
      <c r="D6557" s="2" t="s">
        <v>296</v>
      </c>
      <c r="E6557" s="2" t="s">
        <v>143</v>
      </c>
      <c r="F6557" s="2" t="s">
        <v>3117</v>
      </c>
      <c r="G6557" s="5">
        <v>-1</v>
      </c>
      <c r="H6557" s="5">
        <v>76.8</v>
      </c>
      <c r="I6557" s="5">
        <v>-76.8</v>
      </c>
      <c r="J6557" s="5">
        <v>-22861.24</v>
      </c>
      <c r="K6557" s="5" t="str" cm="1">
        <f t="array" ref="K6557">_xlfn.LET(_xlpm.d,UPPER(TRIM(CLEAN(SUBSTITUTE(F6557,CHAR(160),"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58" spans="2:11" x14ac:dyDescent="0.25">
      <c r="B6558" s="21">
        <v>45733</v>
      </c>
      <c r="C6558" s="2" t="s">
        <v>1</v>
      </c>
      <c r="D6558" s="2" t="s">
        <v>2356</v>
      </c>
      <c r="E6558" s="2" t="s">
        <v>324</v>
      </c>
      <c r="F6558" s="2" t="s">
        <v>3117</v>
      </c>
      <c r="G6558" s="5">
        <v>-2</v>
      </c>
      <c r="H6558" s="5">
        <v>76.900000000000006</v>
      </c>
      <c r="I6558" s="5">
        <v>-153.80000000000001</v>
      </c>
      <c r="J6558" s="5">
        <v>-23015.040000000001</v>
      </c>
      <c r="K6558" s="5" t="str" cm="1">
        <f t="array" ref="K6558">_xlfn.LET(_xlpm.d,UPPER(TRIM(CLEAN(SUBSTITUTE(F6558,CHAR(160),"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59" spans="2:11" x14ac:dyDescent="0.25">
      <c r="B6559" s="21">
        <v>45733</v>
      </c>
      <c r="C6559" s="2" t="s">
        <v>1</v>
      </c>
      <c r="D6559" s="2" t="s">
        <v>3141</v>
      </c>
      <c r="E6559" s="2" t="s">
        <v>99</v>
      </c>
      <c r="F6559" s="2" t="s">
        <v>3125</v>
      </c>
      <c r="G6559" s="5">
        <v>-2</v>
      </c>
      <c r="H6559" s="5">
        <v>83.5</v>
      </c>
      <c r="I6559" s="5">
        <v>-167</v>
      </c>
      <c r="J6559" s="5">
        <v>-23182.04</v>
      </c>
      <c r="K6559" s="5" t="str" cm="1">
        <f t="array" ref="K6559">_xlfn.LET(_xlpm.d,UPPER(TRIM(CLEAN(SUBSTITUTE(F6559,CHAR(160),"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60" spans="2:11" x14ac:dyDescent="0.25">
      <c r="B6560" s="21">
        <v>45735</v>
      </c>
      <c r="C6560" s="2" t="s">
        <v>1</v>
      </c>
      <c r="D6560" s="2" t="s">
        <v>1610</v>
      </c>
      <c r="E6560" s="2" t="s">
        <v>1611</v>
      </c>
      <c r="F6560" s="2" t="s">
        <v>3117</v>
      </c>
      <c r="G6560" s="5">
        <v>-4</v>
      </c>
      <c r="H6560" s="5">
        <v>76.900000000000006</v>
      </c>
      <c r="I6560" s="5">
        <v>-307.60000000000002</v>
      </c>
      <c r="J6560" s="5">
        <v>-23489.64</v>
      </c>
      <c r="K6560" s="5" t="str" cm="1">
        <f t="array" ref="K6560">_xlfn.LET(_xlpm.d,UPPER(TRIM(CLEAN(SUBSTITUTE(F6560,CHAR(160),"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61" spans="2:11" x14ac:dyDescent="0.25">
      <c r="B6561" s="21">
        <v>45735</v>
      </c>
      <c r="C6561" s="2" t="s">
        <v>1</v>
      </c>
      <c r="D6561" s="2" t="s">
        <v>925</v>
      </c>
      <c r="E6561" s="2" t="s">
        <v>926</v>
      </c>
      <c r="F6561" s="2" t="s">
        <v>3117</v>
      </c>
      <c r="G6561" s="5">
        <v>-2</v>
      </c>
      <c r="H6561" s="5">
        <v>83.5</v>
      </c>
      <c r="I6561" s="5">
        <v>-167</v>
      </c>
      <c r="J6561" s="5">
        <v>-23656.639999999999</v>
      </c>
      <c r="K6561" s="5" t="str" cm="1">
        <f t="array" ref="K6561">_xlfn.LET(_xlpm.d,UPPER(TRIM(CLEAN(SUBSTITUTE(F6561,CHAR(160),"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62" spans="2:11" x14ac:dyDescent="0.25">
      <c r="B6562" s="21">
        <v>45741</v>
      </c>
      <c r="C6562" s="2" t="s">
        <v>1</v>
      </c>
      <c r="D6562" s="2" t="s">
        <v>3142</v>
      </c>
      <c r="E6562" s="2" t="s">
        <v>3122</v>
      </c>
      <c r="F6562" s="2" t="s">
        <v>3117</v>
      </c>
      <c r="G6562" s="5">
        <v>-3</v>
      </c>
      <c r="H6562" s="5">
        <v>76.900000000000006</v>
      </c>
      <c r="I6562" s="5">
        <v>-230.7</v>
      </c>
      <c r="J6562" s="5">
        <v>-23887.34</v>
      </c>
      <c r="K6562" s="5" t="str" cm="1">
        <f t="array" ref="K6562">_xlfn.LET(_xlpm.d,UPPER(TRIM(CLEAN(SUBSTITUTE(F6562,CHAR(160),"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63" spans="2:11" x14ac:dyDescent="0.25">
      <c r="B6563" s="21">
        <v>45742</v>
      </c>
      <c r="C6563" s="2" t="s">
        <v>1</v>
      </c>
      <c r="D6563" s="2" t="s">
        <v>932</v>
      </c>
      <c r="E6563" s="2" t="s">
        <v>844</v>
      </c>
      <c r="F6563" s="2" t="s">
        <v>3117</v>
      </c>
      <c r="G6563" s="5">
        <v>-1</v>
      </c>
      <c r="H6563" s="5">
        <v>83.5</v>
      </c>
      <c r="I6563" s="5">
        <v>-83.5</v>
      </c>
      <c r="J6563" s="5">
        <v>-23970.84</v>
      </c>
      <c r="K6563" s="5" t="str" cm="1">
        <f t="array" ref="K6563">_xlfn.LET(_xlpm.d,UPPER(TRIM(CLEAN(SUBSTITUTE(F6563,CHAR(160),"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64" spans="2:11" x14ac:dyDescent="0.25">
      <c r="B6564" s="21">
        <v>45742</v>
      </c>
      <c r="C6564" s="2" t="s">
        <v>1</v>
      </c>
      <c r="D6564" s="2" t="s">
        <v>1618</v>
      </c>
      <c r="E6564" s="2" t="s">
        <v>1619</v>
      </c>
      <c r="F6564" s="2" t="s">
        <v>3117</v>
      </c>
      <c r="G6564" s="5">
        <v>-3</v>
      </c>
      <c r="H6564" s="5">
        <v>77.2</v>
      </c>
      <c r="I6564" s="5">
        <v>-231.6</v>
      </c>
      <c r="J6564" s="5">
        <v>-24202.44</v>
      </c>
      <c r="K6564" s="5" t="str" cm="1">
        <f t="array" ref="K6564">_xlfn.LET(_xlpm.d,UPPER(TRIM(CLEAN(SUBSTITUTE(F6564,CHAR(160),"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65" spans="2:11" x14ac:dyDescent="0.25">
      <c r="B6565" s="21">
        <v>45744</v>
      </c>
      <c r="C6565" s="2" t="s">
        <v>1</v>
      </c>
      <c r="D6565" s="2" t="s">
        <v>1628</v>
      </c>
      <c r="E6565" s="2" t="s">
        <v>829</v>
      </c>
      <c r="F6565" s="2" t="s">
        <v>3125</v>
      </c>
      <c r="G6565" s="5">
        <v>-11</v>
      </c>
      <c r="H6565" s="5">
        <v>83.5</v>
      </c>
      <c r="I6565" s="5">
        <v>-918.5</v>
      </c>
      <c r="J6565" s="5">
        <v>-25120.94</v>
      </c>
      <c r="K6565" s="5" t="str" cm="1">
        <f t="array" ref="K6565">_xlfn.LET(_xlpm.d,UPPER(TRIM(CLEAN(SUBSTITUTE(F6565,CHAR(160),"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66" spans="2:11" x14ac:dyDescent="0.25">
      <c r="B6566" s="21">
        <v>45744</v>
      </c>
      <c r="C6566" s="2" t="s">
        <v>1</v>
      </c>
      <c r="D6566" s="2" t="s">
        <v>376</v>
      </c>
      <c r="E6566" s="2" t="s">
        <v>76</v>
      </c>
      <c r="F6566" s="2" t="s">
        <v>3125</v>
      </c>
      <c r="G6566" s="5">
        <v>-10</v>
      </c>
      <c r="H6566" s="5">
        <v>83.5</v>
      </c>
      <c r="I6566" s="5">
        <v>-835</v>
      </c>
      <c r="J6566" s="5">
        <v>-25955.94</v>
      </c>
      <c r="K6566" s="5" t="str" cm="1">
        <f t="array" ref="K6566">_xlfn.LET(_xlpm.d,UPPER(TRIM(CLEAN(SUBSTITUTE(F6566,CHAR(160),"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67" spans="2:11" x14ac:dyDescent="0.25">
      <c r="B6567" s="21">
        <v>45744</v>
      </c>
      <c r="C6567" s="2" t="s">
        <v>1</v>
      </c>
      <c r="D6567" s="2" t="s">
        <v>377</v>
      </c>
      <c r="E6567" s="2" t="s">
        <v>24</v>
      </c>
      <c r="F6567" s="2" t="s">
        <v>3125</v>
      </c>
      <c r="G6567" s="5">
        <v>-4</v>
      </c>
      <c r="H6567" s="5">
        <v>83.5</v>
      </c>
      <c r="I6567" s="5">
        <v>-334</v>
      </c>
      <c r="J6567" s="5">
        <v>-26289.94</v>
      </c>
      <c r="K6567" s="5" t="str" cm="1">
        <f t="array" ref="K6567">_xlfn.LET(_xlpm.d,UPPER(TRIM(CLEAN(SUBSTITUTE(F6567,CHAR(160),"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68" spans="2:11" x14ac:dyDescent="0.25">
      <c r="B6568" s="21">
        <v>45744</v>
      </c>
      <c r="C6568" s="2" t="s">
        <v>1</v>
      </c>
      <c r="D6568" s="2" t="s">
        <v>934</v>
      </c>
      <c r="E6568" s="2" t="s">
        <v>3</v>
      </c>
      <c r="F6568" s="2" t="s">
        <v>3117</v>
      </c>
      <c r="G6568" s="5">
        <v>-1</v>
      </c>
      <c r="H6568" s="5">
        <v>118.8</v>
      </c>
      <c r="I6568" s="5">
        <v>-118.8</v>
      </c>
      <c r="J6568" s="5">
        <v>-26408.739999999998</v>
      </c>
      <c r="K6568" s="5" t="str" cm="1">
        <f t="array" ref="K6568">_xlfn.LET(_xlpm.d,UPPER(TRIM(CLEAN(SUBSTITUTE(F6568,CHAR(160),"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69" spans="2:11" x14ac:dyDescent="0.25">
      <c r="B6569" s="21">
        <v>45748</v>
      </c>
      <c r="C6569" s="2" t="s">
        <v>1</v>
      </c>
      <c r="D6569" s="2" t="s">
        <v>809</v>
      </c>
      <c r="E6569" s="2" t="s">
        <v>807</v>
      </c>
      <c r="F6569" s="2" t="s">
        <v>3117</v>
      </c>
      <c r="G6569" s="5">
        <v>-2</v>
      </c>
      <c r="H6569" s="5">
        <v>83.5</v>
      </c>
      <c r="I6569" s="5">
        <v>-167</v>
      </c>
      <c r="J6569" s="5">
        <v>-26575.739999999998</v>
      </c>
      <c r="K6569" s="5" t="str" cm="1">
        <f t="array" ref="K6569">_xlfn.LET(_xlpm.d,UPPER(TRIM(CLEAN(SUBSTITUTE(F6569,CHAR(160),"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70" spans="2:11" x14ac:dyDescent="0.25">
      <c r="B6570" s="21">
        <v>45748</v>
      </c>
      <c r="C6570" s="2" t="s">
        <v>1</v>
      </c>
      <c r="D6570" s="2" t="s">
        <v>1633</v>
      </c>
      <c r="E6570" s="2" t="s">
        <v>35</v>
      </c>
      <c r="F6570" s="2" t="s">
        <v>3125</v>
      </c>
      <c r="G6570" s="5">
        <v>-15</v>
      </c>
      <c r="H6570" s="5">
        <v>83.5</v>
      </c>
      <c r="I6570" s="5">
        <v>-1252.5</v>
      </c>
      <c r="J6570" s="5">
        <v>-27828.239999999998</v>
      </c>
      <c r="K6570" s="5" t="str" cm="1">
        <f t="array" ref="K6570">_xlfn.LET(_xlpm.d,UPPER(TRIM(CLEAN(SUBSTITUTE(F6570,CHAR(160),"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71" spans="2:11" x14ac:dyDescent="0.25">
      <c r="B6571" s="21">
        <v>45749</v>
      </c>
      <c r="C6571" s="2" t="s">
        <v>1</v>
      </c>
      <c r="D6571" s="2" t="s">
        <v>1637</v>
      </c>
      <c r="E6571" s="2" t="s">
        <v>1611</v>
      </c>
      <c r="F6571" s="2" t="s">
        <v>3117</v>
      </c>
      <c r="G6571" s="5">
        <v>-4</v>
      </c>
      <c r="H6571" s="5">
        <v>76.900000000000006</v>
      </c>
      <c r="I6571" s="5">
        <v>-307.60000000000002</v>
      </c>
      <c r="J6571" s="5">
        <v>-28135.839999999997</v>
      </c>
      <c r="K6571" s="5" t="str" cm="1">
        <f t="array" ref="K6571">_xlfn.LET(_xlpm.d,UPPER(TRIM(CLEAN(SUBSTITUTE(F6571,CHAR(160),"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72" spans="2:11" x14ac:dyDescent="0.25">
      <c r="B6572" s="21">
        <v>45749</v>
      </c>
      <c r="C6572" s="2" t="s">
        <v>1</v>
      </c>
      <c r="D6572" s="2" t="s">
        <v>2581</v>
      </c>
      <c r="E6572" s="2" t="s">
        <v>129</v>
      </c>
      <c r="F6572" s="2" t="s">
        <v>3125</v>
      </c>
      <c r="G6572" s="5">
        <v>-5</v>
      </c>
      <c r="H6572" s="5">
        <v>83.5</v>
      </c>
      <c r="I6572" s="5">
        <v>-417.5</v>
      </c>
      <c r="J6572" s="5">
        <v>-28553.339999999997</v>
      </c>
      <c r="K6572" s="5" t="str" cm="1">
        <f t="array" ref="K6572">_xlfn.LET(_xlpm.d,UPPER(TRIM(CLEAN(SUBSTITUTE(F6572,CHAR(160),"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73" spans="2:11" x14ac:dyDescent="0.25">
      <c r="B6573" s="21">
        <v>45755</v>
      </c>
      <c r="C6573" s="2" t="s">
        <v>1</v>
      </c>
      <c r="D6573" s="2" t="s">
        <v>942</v>
      </c>
      <c r="E6573" s="2" t="s">
        <v>3</v>
      </c>
      <c r="F6573" s="2" t="s">
        <v>3117</v>
      </c>
      <c r="G6573" s="5">
        <v>-3</v>
      </c>
      <c r="H6573" s="5">
        <v>76.900000000000006</v>
      </c>
      <c r="I6573" s="5">
        <v>-230.7</v>
      </c>
      <c r="J6573" s="5">
        <v>-28784.039999999997</v>
      </c>
      <c r="K6573" s="5" t="str" cm="1">
        <f t="array" ref="K6573">_xlfn.LET(_xlpm.d,UPPER(TRIM(CLEAN(SUBSTITUTE(F6573,CHAR(160),"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74" spans="2:11" x14ac:dyDescent="0.25">
      <c r="B6574" s="21">
        <v>45757</v>
      </c>
      <c r="C6574" s="2" t="s">
        <v>1</v>
      </c>
      <c r="D6574" s="2" t="s">
        <v>1650</v>
      </c>
      <c r="E6574" s="2" t="s">
        <v>926</v>
      </c>
      <c r="F6574" s="2" t="s">
        <v>3117</v>
      </c>
      <c r="G6574" s="5">
        <v>-26</v>
      </c>
      <c r="H6574" s="5">
        <v>83.5</v>
      </c>
      <c r="I6574" s="5">
        <v>-2171</v>
      </c>
      <c r="J6574" s="5">
        <v>-30955.039999999997</v>
      </c>
      <c r="K6574" s="5" t="str" cm="1">
        <f t="array" ref="K6574">_xlfn.LET(_xlpm.d,UPPER(TRIM(CLEAN(SUBSTITUTE(F6574,CHAR(160),"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75" spans="2:11" x14ac:dyDescent="0.25">
      <c r="B6575" s="21">
        <v>45757</v>
      </c>
      <c r="C6575" s="2" t="s">
        <v>1</v>
      </c>
      <c r="D6575" s="2" t="s">
        <v>1651</v>
      </c>
      <c r="E6575" s="2" t="s">
        <v>99</v>
      </c>
      <c r="F6575" s="2" t="s">
        <v>3125</v>
      </c>
      <c r="G6575" s="5">
        <v>-3</v>
      </c>
      <c r="H6575" s="5">
        <v>83.5</v>
      </c>
      <c r="I6575" s="5">
        <v>-250.5</v>
      </c>
      <c r="J6575" s="5">
        <v>-31205.539999999997</v>
      </c>
      <c r="K6575" s="5" t="str" cm="1">
        <f t="array" ref="K6575">_xlfn.LET(_xlpm.d,UPPER(TRIM(CLEAN(SUBSTITUTE(F6575,CHAR(160),"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76" spans="2:11" x14ac:dyDescent="0.25">
      <c r="B6576" s="21">
        <v>45758</v>
      </c>
      <c r="C6576" s="2" t="s">
        <v>1</v>
      </c>
      <c r="D6576" s="2" t="s">
        <v>948</v>
      </c>
      <c r="E6576" s="2" t="s">
        <v>143</v>
      </c>
      <c r="F6576" s="2" t="s">
        <v>3143</v>
      </c>
      <c r="G6576" s="5">
        <v>-3</v>
      </c>
      <c r="H6576" s="5">
        <v>76.8</v>
      </c>
      <c r="I6576" s="5">
        <v>-230.4</v>
      </c>
      <c r="J6576" s="5">
        <v>-31435.94</v>
      </c>
      <c r="K6576" s="5" t="str" cm="1">
        <f t="array" ref="K6576">_xlfn.LET(_xlpm.d,UPPER(TRIM(CLEAN(SUBSTITUTE(F6576,CHAR(160),"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77" spans="2:11" x14ac:dyDescent="0.25">
      <c r="B6577" s="21">
        <v>45761</v>
      </c>
      <c r="C6577" s="2" t="s">
        <v>1</v>
      </c>
      <c r="D6577" s="2" t="s">
        <v>1660</v>
      </c>
      <c r="E6577" s="2" t="s">
        <v>304</v>
      </c>
      <c r="F6577" s="2" t="s">
        <v>3117</v>
      </c>
      <c r="G6577" s="5">
        <v>-5</v>
      </c>
      <c r="H6577" s="5">
        <v>76.900000000000006</v>
      </c>
      <c r="I6577" s="5">
        <v>-384.5</v>
      </c>
      <c r="J6577" s="5">
        <v>-31820.44</v>
      </c>
      <c r="K6577" s="5" t="str" cm="1">
        <f t="array" ref="K6577">_xlfn.LET(_xlpm.d,UPPER(TRIM(CLEAN(SUBSTITUTE(F6577,CHAR(160),"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78" spans="2:11" x14ac:dyDescent="0.25">
      <c r="B6578" s="21">
        <v>45762</v>
      </c>
      <c r="C6578" s="2" t="s">
        <v>1</v>
      </c>
      <c r="D6578" s="2" t="s">
        <v>3144</v>
      </c>
      <c r="E6578" s="2" t="s">
        <v>3122</v>
      </c>
      <c r="F6578" s="2" t="s">
        <v>3117</v>
      </c>
      <c r="G6578" s="5">
        <v>-3</v>
      </c>
      <c r="H6578" s="5">
        <v>76.900000000000006</v>
      </c>
      <c r="I6578" s="5">
        <v>-230.7</v>
      </c>
      <c r="J6578" s="5">
        <v>-32051.14</v>
      </c>
      <c r="K6578" s="5" t="str" cm="1">
        <f t="array" ref="K6578">_xlfn.LET(_xlpm.d,UPPER(TRIM(CLEAN(SUBSTITUTE(F6578,CHAR(160),"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79" spans="2:11" x14ac:dyDescent="0.25">
      <c r="B6579" s="21">
        <v>45762</v>
      </c>
      <c r="C6579" s="2" t="s">
        <v>1</v>
      </c>
      <c r="D6579" s="2" t="s">
        <v>952</v>
      </c>
      <c r="E6579" s="2" t="s">
        <v>289</v>
      </c>
      <c r="F6579" s="2" t="s">
        <v>3117</v>
      </c>
      <c r="G6579" s="5">
        <v>-8</v>
      </c>
      <c r="H6579" s="5">
        <v>76.900000000000006</v>
      </c>
      <c r="I6579" s="5">
        <v>-615.20000000000005</v>
      </c>
      <c r="J6579" s="5">
        <v>-32666.34</v>
      </c>
      <c r="K6579" s="5" t="str" cm="1">
        <f t="array" ref="K6579">_xlfn.LET(_xlpm.d,UPPER(TRIM(CLEAN(SUBSTITUTE(F6579,CHAR(160),"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80" spans="2:11" x14ac:dyDescent="0.25">
      <c r="B6580" s="21">
        <v>45764</v>
      </c>
      <c r="C6580" s="2" t="s">
        <v>1</v>
      </c>
      <c r="D6580" s="2" t="s">
        <v>391</v>
      </c>
      <c r="E6580" s="2" t="s">
        <v>76</v>
      </c>
      <c r="F6580" s="2" t="s">
        <v>3125</v>
      </c>
      <c r="G6580" s="5">
        <v>-1</v>
      </c>
      <c r="H6580" s="5">
        <v>83.5</v>
      </c>
      <c r="I6580" s="5">
        <v>-83.5</v>
      </c>
      <c r="J6580" s="5">
        <v>-32749.84</v>
      </c>
      <c r="K6580" s="5" t="str" cm="1">
        <f t="array" ref="K6580">_xlfn.LET(_xlpm.d,UPPER(TRIM(CLEAN(SUBSTITUTE(F6580,CHAR(160),"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81" spans="2:11" x14ac:dyDescent="0.25">
      <c r="B6581" s="21">
        <v>45770</v>
      </c>
      <c r="C6581" s="2" t="s">
        <v>1</v>
      </c>
      <c r="D6581" s="2" t="s">
        <v>961</v>
      </c>
      <c r="E6581" s="2" t="s">
        <v>3</v>
      </c>
      <c r="F6581" s="2" t="s">
        <v>3117</v>
      </c>
      <c r="G6581" s="5">
        <v>-1</v>
      </c>
      <c r="H6581" s="5">
        <v>76.3</v>
      </c>
      <c r="I6581" s="5">
        <v>-76.3</v>
      </c>
      <c r="J6581" s="5">
        <v>-32826.14</v>
      </c>
      <c r="K6581" s="5" t="str" cm="1">
        <f t="array" ref="K6581">_xlfn.LET(_xlpm.d,UPPER(TRIM(CLEAN(SUBSTITUTE(F6581,CHAR(160),"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82" spans="2:11" x14ac:dyDescent="0.25">
      <c r="B6582" s="21">
        <v>45777</v>
      </c>
      <c r="C6582" s="2" t="s">
        <v>1</v>
      </c>
      <c r="D6582" s="2" t="s">
        <v>3145</v>
      </c>
      <c r="E6582" s="2" t="s">
        <v>1478</v>
      </c>
      <c r="F6582" s="2" t="s">
        <v>3117</v>
      </c>
      <c r="G6582" s="5">
        <v>-6</v>
      </c>
      <c r="H6582" s="5">
        <v>76.900000000000006</v>
      </c>
      <c r="I6582" s="5">
        <v>-461.4</v>
      </c>
      <c r="J6582" s="5">
        <v>-33287.54</v>
      </c>
      <c r="K6582" s="5" t="str" cm="1">
        <f t="array" ref="K6582">_xlfn.LET(_xlpm.d,UPPER(TRIM(CLEAN(SUBSTITUTE(F6582,CHAR(160),"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83" spans="2:11" x14ac:dyDescent="0.25">
      <c r="B6583" s="21">
        <v>45777</v>
      </c>
      <c r="C6583" s="2" t="s">
        <v>1</v>
      </c>
      <c r="D6583" s="2" t="s">
        <v>967</v>
      </c>
      <c r="E6583" s="2" t="s">
        <v>807</v>
      </c>
      <c r="F6583" s="2" t="s">
        <v>3117</v>
      </c>
      <c r="G6583" s="5">
        <v>-4</v>
      </c>
      <c r="H6583" s="5">
        <v>83.5</v>
      </c>
      <c r="I6583" s="5">
        <v>-334</v>
      </c>
      <c r="J6583" s="5">
        <v>-33621.54</v>
      </c>
      <c r="K6583" s="5" t="str" cm="1">
        <f t="array" ref="K6583">_xlfn.LET(_xlpm.d,UPPER(TRIM(CLEAN(SUBSTITUTE(F6583,CHAR(160),"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84" spans="2:11" x14ac:dyDescent="0.25">
      <c r="B6584" s="21">
        <v>45777</v>
      </c>
      <c r="C6584" s="2" t="s">
        <v>1</v>
      </c>
      <c r="D6584" s="2" t="s">
        <v>1680</v>
      </c>
      <c r="E6584" s="2" t="s">
        <v>3</v>
      </c>
      <c r="F6584" s="2" t="s">
        <v>3117</v>
      </c>
      <c r="G6584" s="5">
        <v>-1</v>
      </c>
      <c r="H6584" s="5">
        <v>76.3</v>
      </c>
      <c r="I6584" s="5">
        <v>-76.3</v>
      </c>
      <c r="J6584" s="5">
        <v>-33697.840000000004</v>
      </c>
      <c r="K6584" s="5" t="str" cm="1">
        <f t="array" ref="K6584">_xlfn.LET(_xlpm.d,UPPER(TRIM(CLEAN(SUBSTITUTE(F6584,CHAR(160),"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85" spans="2:11" x14ac:dyDescent="0.25">
      <c r="B6585" s="21">
        <v>45779</v>
      </c>
      <c r="C6585" s="2" t="s">
        <v>1</v>
      </c>
      <c r="D6585" s="2" t="s">
        <v>1681</v>
      </c>
      <c r="E6585" s="2" t="s">
        <v>324</v>
      </c>
      <c r="F6585" s="2" t="s">
        <v>3146</v>
      </c>
      <c r="G6585" s="5">
        <v>-3</v>
      </c>
      <c r="H6585" s="5">
        <v>76.900000000000006</v>
      </c>
      <c r="I6585" s="5">
        <v>-230.7</v>
      </c>
      <c r="J6585" s="5">
        <v>-33928.54</v>
      </c>
      <c r="K6585" s="5" t="str" cm="1">
        <f t="array" ref="K6585">_xlfn.LET(_xlpm.d,UPPER(TRIM(CLEAN(SUBSTITUTE(F6585,CHAR(160),"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86" spans="2:11" x14ac:dyDescent="0.25">
      <c r="B6586" s="21">
        <v>45779</v>
      </c>
      <c r="C6586" s="2" t="s">
        <v>1</v>
      </c>
      <c r="D6586" s="2" t="s">
        <v>1684</v>
      </c>
      <c r="E6586" s="2" t="s">
        <v>926</v>
      </c>
      <c r="F6586" s="2" t="s">
        <v>3117</v>
      </c>
      <c r="G6586" s="5">
        <v>-48</v>
      </c>
      <c r="H6586" s="5">
        <v>83.5</v>
      </c>
      <c r="I6586" s="5">
        <v>-4008</v>
      </c>
      <c r="J6586" s="5">
        <v>-37936.54</v>
      </c>
      <c r="K6586" s="5" t="str" cm="1">
        <f t="array" ref="K6586">_xlfn.LET(_xlpm.d,UPPER(TRIM(CLEAN(SUBSTITUTE(F6586,CHAR(160),"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87" spans="2:11" x14ac:dyDescent="0.25">
      <c r="B6587" s="21">
        <v>45782</v>
      </c>
      <c r="C6587" s="2" t="s">
        <v>1</v>
      </c>
      <c r="D6587" s="2" t="s">
        <v>300</v>
      </c>
      <c r="E6587" s="2" t="s">
        <v>143</v>
      </c>
      <c r="F6587" s="2" t="s">
        <v>3117</v>
      </c>
      <c r="G6587" s="5">
        <v>-6</v>
      </c>
      <c r="H6587" s="5">
        <v>76.8</v>
      </c>
      <c r="I6587" s="5">
        <v>-460.8</v>
      </c>
      <c r="J6587" s="5">
        <v>-38397.340000000004</v>
      </c>
      <c r="K6587" s="5" t="str" cm="1">
        <f t="array" ref="K6587">_xlfn.LET(_xlpm.d,UPPER(TRIM(CLEAN(SUBSTITUTE(F6587,CHAR(160),"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88" spans="2:11" x14ac:dyDescent="0.25">
      <c r="B6588" s="21">
        <v>45783</v>
      </c>
      <c r="C6588" s="2" t="s">
        <v>1</v>
      </c>
      <c r="D6588" s="2" t="s">
        <v>1332</v>
      </c>
      <c r="E6588" s="2" t="s">
        <v>14</v>
      </c>
      <c r="F6588" s="2" t="s">
        <v>3125</v>
      </c>
      <c r="G6588" s="5">
        <v>-1</v>
      </c>
      <c r="H6588" s="5">
        <v>83.5</v>
      </c>
      <c r="I6588" s="5">
        <v>-83.5</v>
      </c>
      <c r="J6588" s="5">
        <v>-38480.840000000004</v>
      </c>
      <c r="K6588" s="5" t="str" cm="1">
        <f t="array" ref="K6588">_xlfn.LET(_xlpm.d,UPPER(TRIM(CLEAN(SUBSTITUTE(F6588,CHAR(160),"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89" spans="2:11" x14ac:dyDescent="0.25">
      <c r="B6589" s="21">
        <v>45783</v>
      </c>
      <c r="C6589" s="2" t="s">
        <v>1</v>
      </c>
      <c r="D6589" s="2" t="s">
        <v>401</v>
      </c>
      <c r="E6589" s="2" t="s">
        <v>35</v>
      </c>
      <c r="F6589" s="2" t="s">
        <v>3125</v>
      </c>
      <c r="G6589" s="5">
        <v>-1</v>
      </c>
      <c r="H6589" s="5">
        <v>83.5</v>
      </c>
      <c r="I6589" s="5">
        <v>-83.5</v>
      </c>
      <c r="J6589" s="5">
        <v>-38564.340000000004</v>
      </c>
      <c r="K6589" s="5" t="str" cm="1">
        <f t="array" ref="K6589">_xlfn.LET(_xlpm.d,UPPER(TRIM(CLEAN(SUBSTITUTE(F6589,CHAR(160),"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90" spans="2:11" x14ac:dyDescent="0.25">
      <c r="B6590" s="21">
        <v>45784</v>
      </c>
      <c r="C6590" s="2" t="s">
        <v>1</v>
      </c>
      <c r="D6590" s="2" t="s">
        <v>1690</v>
      </c>
      <c r="E6590" s="2" t="s">
        <v>1611</v>
      </c>
      <c r="F6590" s="2" t="s">
        <v>3117</v>
      </c>
      <c r="G6590" s="5">
        <v>-4</v>
      </c>
      <c r="H6590" s="5">
        <v>76.900000000000006</v>
      </c>
      <c r="I6590" s="5">
        <v>-307.60000000000002</v>
      </c>
      <c r="J6590" s="5">
        <v>-38871.94</v>
      </c>
      <c r="K6590" s="5" t="str" cm="1">
        <f t="array" ref="K6590">_xlfn.LET(_xlpm.d,UPPER(TRIM(CLEAN(SUBSTITUTE(F6590,CHAR(160),"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91" spans="2:11" x14ac:dyDescent="0.25">
      <c r="B6591" s="21">
        <v>45784</v>
      </c>
      <c r="C6591" s="2" t="s">
        <v>1</v>
      </c>
      <c r="D6591" s="2" t="s">
        <v>973</v>
      </c>
      <c r="E6591" s="2" t="s">
        <v>5</v>
      </c>
      <c r="F6591" s="2" t="s">
        <v>3117</v>
      </c>
      <c r="G6591" s="5">
        <v>-1</v>
      </c>
      <c r="H6591" s="5">
        <v>76.900000000000006</v>
      </c>
      <c r="I6591" s="5">
        <v>-76.900000000000006</v>
      </c>
      <c r="J6591" s="5">
        <v>-38948.840000000004</v>
      </c>
      <c r="K6591" s="5" t="str" cm="1">
        <f t="array" ref="K6591">_xlfn.LET(_xlpm.d,UPPER(TRIM(CLEAN(SUBSTITUTE(F6591,CHAR(160),"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92" spans="2:11" x14ac:dyDescent="0.25">
      <c r="B6592" s="21">
        <v>45785</v>
      </c>
      <c r="C6592" s="2" t="s">
        <v>1</v>
      </c>
      <c r="D6592" s="2" t="s">
        <v>407</v>
      </c>
      <c r="E6592" s="2" t="s">
        <v>99</v>
      </c>
      <c r="F6592" s="2" t="s">
        <v>3125</v>
      </c>
      <c r="G6592" s="5">
        <v>-1</v>
      </c>
      <c r="H6592" s="5">
        <v>83.5</v>
      </c>
      <c r="I6592" s="5">
        <v>-83.5</v>
      </c>
      <c r="J6592" s="5">
        <v>-39032.340000000004</v>
      </c>
      <c r="K6592" s="5" t="str" cm="1">
        <f t="array" ref="K6592">_xlfn.LET(_xlpm.d,UPPER(TRIM(CLEAN(SUBSTITUTE(F6592,CHAR(160),"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93" spans="2:11" x14ac:dyDescent="0.25">
      <c r="B6593" s="21">
        <v>45786</v>
      </c>
      <c r="C6593" s="2" t="s">
        <v>1</v>
      </c>
      <c r="D6593" s="2" t="s">
        <v>1696</v>
      </c>
      <c r="E6593" s="2" t="s">
        <v>202</v>
      </c>
      <c r="F6593" s="2" t="s">
        <v>3125</v>
      </c>
      <c r="G6593" s="5">
        <v>-1</v>
      </c>
      <c r="H6593" s="5">
        <v>83.5</v>
      </c>
      <c r="I6593" s="5">
        <v>-83.5</v>
      </c>
      <c r="J6593" s="5">
        <v>-39115.840000000004</v>
      </c>
      <c r="K6593" s="5" t="str" cm="1">
        <f t="array" ref="K6593">_xlfn.LET(_xlpm.d,UPPER(TRIM(CLEAN(SUBSTITUTE(F6593,CHAR(160),"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94" spans="2:11" x14ac:dyDescent="0.25">
      <c r="B6594" s="21">
        <v>45786</v>
      </c>
      <c r="C6594" s="2" t="s">
        <v>1</v>
      </c>
      <c r="D6594" s="2" t="s">
        <v>408</v>
      </c>
      <c r="E6594" s="2" t="s">
        <v>24</v>
      </c>
      <c r="F6594" s="2" t="s">
        <v>3125</v>
      </c>
      <c r="G6594" s="5">
        <v>-4</v>
      </c>
      <c r="H6594" s="5">
        <v>83.5</v>
      </c>
      <c r="I6594" s="5">
        <v>-334</v>
      </c>
      <c r="J6594" s="5">
        <v>-39449.840000000004</v>
      </c>
      <c r="K6594" s="5" t="str" cm="1">
        <f t="array" ref="K6594">_xlfn.LET(_xlpm.d,UPPER(TRIM(CLEAN(SUBSTITUTE(F6594,CHAR(160),"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95" spans="2:11" x14ac:dyDescent="0.25">
      <c r="B6595" s="21">
        <v>45786</v>
      </c>
      <c r="C6595" s="2" t="s">
        <v>1</v>
      </c>
      <c r="D6595" s="2" t="s">
        <v>409</v>
      </c>
      <c r="E6595" s="2" t="s">
        <v>24</v>
      </c>
      <c r="F6595" s="2" t="s">
        <v>3125</v>
      </c>
      <c r="G6595" s="5">
        <v>-5</v>
      </c>
      <c r="H6595" s="5">
        <v>83.5</v>
      </c>
      <c r="I6595" s="5">
        <v>-417.5</v>
      </c>
      <c r="J6595" s="5">
        <v>-39867.340000000004</v>
      </c>
      <c r="K6595" s="5" t="str" cm="1">
        <f t="array" ref="K6595">_xlfn.LET(_xlpm.d,UPPER(TRIM(CLEAN(SUBSTITUTE(F6595,CHAR(160),"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96" spans="2:11" x14ac:dyDescent="0.25">
      <c r="B6596" s="21">
        <v>45790</v>
      </c>
      <c r="C6596" s="2" t="s">
        <v>1</v>
      </c>
      <c r="D6596" s="2" t="s">
        <v>1700</v>
      </c>
      <c r="E6596" s="2" t="s">
        <v>3</v>
      </c>
      <c r="F6596" s="2" t="s">
        <v>3117</v>
      </c>
      <c r="G6596" s="5">
        <v>-5</v>
      </c>
      <c r="H6596" s="5">
        <v>99.95</v>
      </c>
      <c r="I6596" s="5">
        <v>-499.75</v>
      </c>
      <c r="J6596" s="5">
        <v>-40367.090000000004</v>
      </c>
      <c r="K6596" s="5" t="str" cm="1">
        <f t="array" ref="K6596">_xlfn.LET(_xlpm.d,UPPER(TRIM(CLEAN(SUBSTITUTE(F6596,CHAR(160),"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97" spans="2:11" x14ac:dyDescent="0.25">
      <c r="B6597" s="21">
        <v>45791</v>
      </c>
      <c r="C6597" s="2" t="s">
        <v>1</v>
      </c>
      <c r="D6597" s="2" t="s">
        <v>987</v>
      </c>
      <c r="E6597" s="2" t="s">
        <v>844</v>
      </c>
      <c r="F6597" s="2" t="s">
        <v>3117</v>
      </c>
      <c r="G6597" s="5">
        <v>-6</v>
      </c>
      <c r="H6597" s="5">
        <v>83.5</v>
      </c>
      <c r="I6597" s="5">
        <v>-501</v>
      </c>
      <c r="J6597" s="5">
        <v>-40868.090000000004</v>
      </c>
      <c r="K6597" s="5" t="str" cm="1">
        <f t="array" ref="K6597">_xlfn.LET(_xlpm.d,UPPER(TRIM(CLEAN(SUBSTITUTE(F6597,CHAR(160),"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98" spans="2:11" x14ac:dyDescent="0.25">
      <c r="B6598" s="21">
        <v>45791</v>
      </c>
      <c r="C6598" s="2" t="s">
        <v>1</v>
      </c>
      <c r="D6598" s="2" t="s">
        <v>989</v>
      </c>
      <c r="E6598" s="2" t="s">
        <v>5</v>
      </c>
      <c r="F6598" s="2" t="s">
        <v>3117</v>
      </c>
      <c r="G6598" s="5">
        <v>-3</v>
      </c>
      <c r="H6598" s="5">
        <v>118.8</v>
      </c>
      <c r="I6598" s="5">
        <v>-356.4</v>
      </c>
      <c r="J6598" s="5">
        <v>-41224.490000000005</v>
      </c>
      <c r="K6598" s="5" t="str" cm="1">
        <f t="array" ref="K6598">_xlfn.LET(_xlpm.d,UPPER(TRIM(CLEAN(SUBSTITUTE(F6598,CHAR(160),"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599" spans="2:11" x14ac:dyDescent="0.25">
      <c r="B6599" s="21">
        <v>45793</v>
      </c>
      <c r="C6599" s="2" t="s">
        <v>1</v>
      </c>
      <c r="D6599" s="2" t="s">
        <v>1706</v>
      </c>
      <c r="E6599" s="2" t="s">
        <v>76</v>
      </c>
      <c r="F6599" s="2" t="s">
        <v>3117</v>
      </c>
      <c r="G6599" s="5">
        <v>-3</v>
      </c>
      <c r="H6599" s="5">
        <v>83.5</v>
      </c>
      <c r="I6599" s="5">
        <v>-250.5</v>
      </c>
      <c r="J6599" s="5">
        <v>-41474.990000000005</v>
      </c>
      <c r="K6599" s="5" t="str" cm="1">
        <f t="array" ref="K6599">_xlfn.LET(_xlpm.d,UPPER(TRIM(CLEAN(SUBSTITUTE(F6599,CHAR(160),"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00" spans="2:11" x14ac:dyDescent="0.25">
      <c r="B6600" s="21">
        <v>45797</v>
      </c>
      <c r="C6600" s="2" t="s">
        <v>1</v>
      </c>
      <c r="D6600" s="2" t="s">
        <v>414</v>
      </c>
      <c r="E6600" s="2" t="s">
        <v>35</v>
      </c>
      <c r="F6600" s="2" t="s">
        <v>3125</v>
      </c>
      <c r="G6600" s="5">
        <v>-3</v>
      </c>
      <c r="H6600" s="5">
        <v>83.5</v>
      </c>
      <c r="I6600" s="5">
        <v>-250.5</v>
      </c>
      <c r="J6600" s="5">
        <v>-41725.490000000005</v>
      </c>
      <c r="K6600" s="5" t="str" cm="1">
        <f t="array" ref="K6600">_xlfn.LET(_xlpm.d,UPPER(TRIM(CLEAN(SUBSTITUTE(F6600,CHAR(160),"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01" spans="2:11" x14ac:dyDescent="0.25">
      <c r="B6601" s="21">
        <v>45798</v>
      </c>
      <c r="C6601" s="2" t="s">
        <v>1</v>
      </c>
      <c r="D6601" s="2" t="s">
        <v>2360</v>
      </c>
      <c r="E6601" s="2" t="s">
        <v>1611</v>
      </c>
      <c r="F6601" s="2" t="s">
        <v>3117</v>
      </c>
      <c r="G6601" s="5">
        <v>-3</v>
      </c>
      <c r="H6601" s="5">
        <v>76.900000000000006</v>
      </c>
      <c r="I6601" s="5">
        <v>-230.7</v>
      </c>
      <c r="J6601" s="5">
        <v>-41956.19</v>
      </c>
      <c r="K6601" s="5" t="str" cm="1">
        <f t="array" ref="K6601">_xlfn.LET(_xlpm.d,UPPER(TRIM(CLEAN(SUBSTITUTE(F6601,CHAR(160),"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02" spans="2:11" x14ac:dyDescent="0.25">
      <c r="B6602" s="21">
        <v>45798</v>
      </c>
      <c r="C6602" s="2" t="s">
        <v>1</v>
      </c>
      <c r="D6602" s="2" t="s">
        <v>2846</v>
      </c>
      <c r="E6602" s="2" t="s">
        <v>289</v>
      </c>
      <c r="F6602" s="2" t="s">
        <v>3117</v>
      </c>
      <c r="G6602" s="5">
        <v>-3</v>
      </c>
      <c r="H6602" s="5">
        <v>76.900000000000006</v>
      </c>
      <c r="I6602" s="5">
        <v>-230.7</v>
      </c>
      <c r="J6602" s="5">
        <v>-42186.89</v>
      </c>
      <c r="K6602" s="5" t="str" cm="1">
        <f t="array" ref="K6602">_xlfn.LET(_xlpm.d,UPPER(TRIM(CLEAN(SUBSTITUTE(F6602,CHAR(160),"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03" spans="2:11" x14ac:dyDescent="0.25">
      <c r="B6603" s="21">
        <v>45799</v>
      </c>
      <c r="C6603" s="2" t="s">
        <v>1</v>
      </c>
      <c r="D6603" s="2" t="s">
        <v>2848</v>
      </c>
      <c r="E6603" s="2" t="s">
        <v>324</v>
      </c>
      <c r="F6603" s="2" t="s">
        <v>3117</v>
      </c>
      <c r="G6603" s="5">
        <v>-2</v>
      </c>
      <c r="H6603" s="5">
        <v>76.900000000000006</v>
      </c>
      <c r="I6603" s="5">
        <v>-153.80000000000001</v>
      </c>
      <c r="J6603" s="5">
        <v>-42340.69</v>
      </c>
      <c r="K6603" s="5" t="str" cm="1">
        <f t="array" ref="K6603">_xlfn.LET(_xlpm.d,UPPER(TRIM(CLEAN(SUBSTITUTE(F6603,CHAR(160),"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04" spans="2:11" x14ac:dyDescent="0.25">
      <c r="B6604" s="21">
        <v>45800</v>
      </c>
      <c r="C6604" s="2" t="s">
        <v>1</v>
      </c>
      <c r="D6604" s="2" t="s">
        <v>1002</v>
      </c>
      <c r="E6604" s="2" t="s">
        <v>3</v>
      </c>
      <c r="F6604" s="2" t="s">
        <v>3117</v>
      </c>
      <c r="G6604" s="5">
        <v>-3</v>
      </c>
      <c r="H6604" s="5">
        <v>76.3</v>
      </c>
      <c r="I6604" s="5">
        <v>-228.9</v>
      </c>
      <c r="J6604" s="5">
        <v>-42569.590000000004</v>
      </c>
      <c r="K6604" s="5" t="str" cm="1">
        <f t="array" ref="K6604">_xlfn.LET(_xlpm.d,UPPER(TRIM(CLEAN(SUBSTITUTE(F6604,CHAR(160),"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05" spans="2:11" x14ac:dyDescent="0.25">
      <c r="B6605" s="21">
        <v>45806</v>
      </c>
      <c r="C6605" s="2" t="s">
        <v>1</v>
      </c>
      <c r="D6605" s="2" t="s">
        <v>1721</v>
      </c>
      <c r="E6605" s="2" t="s">
        <v>926</v>
      </c>
      <c r="F6605" s="2" t="s">
        <v>3117</v>
      </c>
      <c r="G6605" s="5">
        <v>-40</v>
      </c>
      <c r="H6605" s="5">
        <v>83.5</v>
      </c>
      <c r="I6605" s="5">
        <v>-3340</v>
      </c>
      <c r="J6605" s="5">
        <v>-45909.590000000004</v>
      </c>
      <c r="K6605" s="5" t="str" cm="1">
        <f t="array" ref="K6605">_xlfn.LET(_xlpm.d,UPPER(TRIM(CLEAN(SUBSTITUTE(F6605,CHAR(160),"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06" spans="2:11" x14ac:dyDescent="0.25">
      <c r="B6606" s="21">
        <v>45807</v>
      </c>
      <c r="C6606" s="2" t="s">
        <v>1</v>
      </c>
      <c r="D6606" s="2" t="s">
        <v>2594</v>
      </c>
      <c r="E6606" s="2" t="s">
        <v>202</v>
      </c>
      <c r="F6606" s="2" t="s">
        <v>3125</v>
      </c>
      <c r="G6606" s="5">
        <v>-1</v>
      </c>
      <c r="H6606" s="5">
        <v>83.5</v>
      </c>
      <c r="I6606" s="5">
        <v>-83.5</v>
      </c>
      <c r="J6606" s="5">
        <v>-45993.090000000004</v>
      </c>
      <c r="K6606" s="5" t="str" cm="1">
        <f t="array" ref="K6606">_xlfn.LET(_xlpm.d,UPPER(TRIM(CLEAN(SUBSTITUTE(F6606,CHAR(160),"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07" spans="2:11" x14ac:dyDescent="0.25">
      <c r="B6607" s="21">
        <v>45807</v>
      </c>
      <c r="C6607" s="2" t="s">
        <v>1</v>
      </c>
      <c r="D6607" s="2" t="s">
        <v>1317</v>
      </c>
      <c r="E6607" s="2" t="s">
        <v>24</v>
      </c>
      <c r="F6607" s="2" t="s">
        <v>3125</v>
      </c>
      <c r="G6607" s="5">
        <v>-6</v>
      </c>
      <c r="H6607" s="5">
        <v>83.5</v>
      </c>
      <c r="I6607" s="5">
        <v>-501</v>
      </c>
      <c r="J6607" s="5">
        <v>-46494.090000000004</v>
      </c>
      <c r="K6607" s="5" t="str" cm="1">
        <f t="array" ref="K6607">_xlfn.LET(_xlpm.d,UPPER(TRIM(CLEAN(SUBSTITUTE(F6607,CHAR(160),"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08" spans="2:11" x14ac:dyDescent="0.25">
      <c r="B6608" s="21">
        <v>45813</v>
      </c>
      <c r="C6608" s="2" t="s">
        <v>1</v>
      </c>
      <c r="D6608" s="2" t="s">
        <v>739</v>
      </c>
      <c r="E6608" s="2" t="s">
        <v>19</v>
      </c>
      <c r="F6608" s="2" t="s">
        <v>3125</v>
      </c>
      <c r="G6608" s="5">
        <v>-1</v>
      </c>
      <c r="H6608" s="5">
        <v>83.5</v>
      </c>
      <c r="I6608" s="5">
        <v>-83.5</v>
      </c>
      <c r="J6608" s="5">
        <v>-46577.590000000004</v>
      </c>
      <c r="K6608" s="5" t="str" cm="1">
        <f t="array" ref="K6608">_xlfn.LET(_xlpm.d,UPPER(TRIM(CLEAN(SUBSTITUTE(F6608,CHAR(160),"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09" spans="2:11" x14ac:dyDescent="0.25">
      <c r="B6609" s="21">
        <v>45813</v>
      </c>
      <c r="C6609" s="2" t="s">
        <v>1</v>
      </c>
      <c r="D6609" s="2" t="s">
        <v>3147</v>
      </c>
      <c r="E6609" s="2" t="s">
        <v>99</v>
      </c>
      <c r="F6609" s="2" t="s">
        <v>3125</v>
      </c>
      <c r="G6609" s="5">
        <v>-4</v>
      </c>
      <c r="H6609" s="5">
        <v>83.5</v>
      </c>
      <c r="I6609" s="5">
        <v>-334</v>
      </c>
      <c r="J6609" s="5">
        <v>-46911.590000000004</v>
      </c>
      <c r="K6609" s="5" t="str" cm="1">
        <f t="array" ref="K6609">_xlfn.LET(_xlpm.d,UPPER(TRIM(CLEAN(SUBSTITUTE(F6609,CHAR(160),"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10" spans="2:11" x14ac:dyDescent="0.25">
      <c r="B6610" s="21">
        <v>45814</v>
      </c>
      <c r="C6610" s="2" t="s">
        <v>1</v>
      </c>
      <c r="D6610" s="2" t="s">
        <v>302</v>
      </c>
      <c r="E6610" s="2" t="s">
        <v>143</v>
      </c>
      <c r="F6610" s="2" t="s">
        <v>3117</v>
      </c>
      <c r="G6610" s="5">
        <v>-1</v>
      </c>
      <c r="H6610" s="5">
        <v>76.8</v>
      </c>
      <c r="I6610" s="5">
        <v>-76.8</v>
      </c>
      <c r="J6610" s="5">
        <v>-46988.390000000007</v>
      </c>
      <c r="K6610" s="5" t="str" cm="1">
        <f t="array" ref="K6610">_xlfn.LET(_xlpm.d,UPPER(TRIM(CLEAN(SUBSTITUTE(F6610,CHAR(160),"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11" spans="2:11" x14ac:dyDescent="0.25">
      <c r="B6611" s="21">
        <v>45819</v>
      </c>
      <c r="C6611" s="2" t="s">
        <v>1</v>
      </c>
      <c r="D6611" s="2" t="s">
        <v>2595</v>
      </c>
      <c r="E6611" s="2" t="s">
        <v>238</v>
      </c>
      <c r="F6611" s="2" t="s">
        <v>3117</v>
      </c>
      <c r="G6611" s="5">
        <v>-5</v>
      </c>
      <c r="H6611" s="5">
        <v>83.5</v>
      </c>
      <c r="I6611" s="5">
        <v>-417.5</v>
      </c>
      <c r="J6611" s="5">
        <v>-47405.890000000007</v>
      </c>
      <c r="K6611" s="5" t="str" cm="1">
        <f t="array" ref="K6611">_xlfn.LET(_xlpm.d,UPPER(TRIM(CLEAN(SUBSTITUTE(F6611,CHAR(160),"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12" spans="2:11" x14ac:dyDescent="0.25">
      <c r="B6612" s="21">
        <v>45821</v>
      </c>
      <c r="C6612" s="2" t="s">
        <v>1</v>
      </c>
      <c r="D6612" s="2" t="s">
        <v>1023</v>
      </c>
      <c r="E6612" s="2" t="s">
        <v>143</v>
      </c>
      <c r="F6612" s="2" t="s">
        <v>3117</v>
      </c>
      <c r="G6612" s="5">
        <v>-1</v>
      </c>
      <c r="H6612" s="5">
        <v>76.900000000000006</v>
      </c>
      <c r="I6612" s="5">
        <v>-76.900000000000006</v>
      </c>
      <c r="J6612" s="5">
        <v>-47482.790000000008</v>
      </c>
      <c r="K6612" s="5" t="str" cm="1">
        <f t="array" ref="K6612">_xlfn.LET(_xlpm.d,UPPER(TRIM(CLEAN(SUBSTITUTE(F6612,CHAR(160),"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13" spans="2:11" x14ac:dyDescent="0.25">
      <c r="B6613" s="21">
        <v>45826</v>
      </c>
      <c r="C6613" s="2" t="s">
        <v>1</v>
      </c>
      <c r="D6613" s="2" t="s">
        <v>3148</v>
      </c>
      <c r="E6613" s="2" t="s">
        <v>3</v>
      </c>
      <c r="F6613" s="2" t="s">
        <v>3117</v>
      </c>
      <c r="G6613" s="5">
        <v>-10</v>
      </c>
      <c r="H6613" s="5">
        <v>76.3</v>
      </c>
      <c r="I6613" s="5">
        <v>-763</v>
      </c>
      <c r="J6613" s="5">
        <v>-48245.790000000008</v>
      </c>
      <c r="K6613" s="5" t="str" cm="1">
        <f t="array" ref="K6613">_xlfn.LET(_xlpm.d,UPPER(TRIM(CLEAN(SUBSTITUTE(F6613,CHAR(160),"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14" spans="2:11" x14ac:dyDescent="0.25">
      <c r="B6614" s="21">
        <v>45826</v>
      </c>
      <c r="C6614" s="2" t="s">
        <v>1</v>
      </c>
      <c r="D6614" s="2" t="s">
        <v>1743</v>
      </c>
      <c r="E6614" s="2" t="s">
        <v>926</v>
      </c>
      <c r="F6614" s="2" t="s">
        <v>3117</v>
      </c>
      <c r="G6614" s="5">
        <v>-37</v>
      </c>
      <c r="H6614" s="5">
        <v>83.5</v>
      </c>
      <c r="I6614" s="5">
        <v>-3089.5</v>
      </c>
      <c r="J6614" s="5">
        <v>-51335.290000000008</v>
      </c>
      <c r="K6614" s="5" t="str" cm="1">
        <f t="array" ref="K6614">_xlfn.LET(_xlpm.d,UPPER(TRIM(CLEAN(SUBSTITUTE(F6614,CHAR(160),"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15" spans="2:11" x14ac:dyDescent="0.25">
      <c r="B6615" s="21">
        <v>45827</v>
      </c>
      <c r="C6615" s="2" t="s">
        <v>1</v>
      </c>
      <c r="D6615" s="2" t="s">
        <v>1026</v>
      </c>
      <c r="E6615" s="2" t="s">
        <v>844</v>
      </c>
      <c r="F6615" s="2" t="s">
        <v>3117</v>
      </c>
      <c r="G6615" s="5">
        <v>-2</v>
      </c>
      <c r="H6615" s="5">
        <v>83.5</v>
      </c>
      <c r="I6615" s="5">
        <v>-167</v>
      </c>
      <c r="J6615" s="5">
        <v>-51502.290000000008</v>
      </c>
      <c r="K6615" s="5" t="str" cm="1">
        <f t="array" ref="K6615">_xlfn.LET(_xlpm.d,UPPER(TRIM(CLEAN(SUBSTITUTE(F6615,CHAR(160),"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16" spans="2:11" x14ac:dyDescent="0.25">
      <c r="B6616" s="21">
        <v>45827</v>
      </c>
      <c r="C6616" s="2" t="s">
        <v>1</v>
      </c>
      <c r="D6616" s="2" t="s">
        <v>1744</v>
      </c>
      <c r="E6616" s="2" t="s">
        <v>5</v>
      </c>
      <c r="F6616" s="2" t="s">
        <v>3117</v>
      </c>
      <c r="G6616" s="5">
        <v>-4</v>
      </c>
      <c r="H6616" s="5">
        <v>76.900000000000006</v>
      </c>
      <c r="I6616" s="5">
        <v>-307.60000000000002</v>
      </c>
      <c r="J6616" s="5">
        <v>-51809.890000000007</v>
      </c>
      <c r="K6616" s="5" t="str" cm="1">
        <f t="array" ref="K6616">_xlfn.LET(_xlpm.d,UPPER(TRIM(CLEAN(SUBSTITUTE(F6616,CHAR(160),"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17" spans="2:11" x14ac:dyDescent="0.25">
      <c r="B6617" s="21">
        <v>45827</v>
      </c>
      <c r="C6617" s="2" t="s">
        <v>1</v>
      </c>
      <c r="D6617" s="2" t="s">
        <v>2854</v>
      </c>
      <c r="E6617" s="2" t="s">
        <v>19</v>
      </c>
      <c r="F6617" s="2" t="s">
        <v>3125</v>
      </c>
      <c r="G6617" s="5">
        <v>-3</v>
      </c>
      <c r="H6617" s="5">
        <v>83.5</v>
      </c>
      <c r="I6617" s="5">
        <v>-250.5</v>
      </c>
      <c r="J6617" s="5">
        <v>-52060.390000000007</v>
      </c>
      <c r="K6617" s="5" t="str" cm="1">
        <f t="array" ref="K6617">_xlfn.LET(_xlpm.d,UPPER(TRIM(CLEAN(SUBSTITUTE(F6617,CHAR(160),"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18" spans="2:11" x14ac:dyDescent="0.25">
      <c r="B6618" s="21">
        <v>45835</v>
      </c>
      <c r="C6618" s="2" t="s">
        <v>1</v>
      </c>
      <c r="D6618" s="2" t="s">
        <v>1033</v>
      </c>
      <c r="E6618" s="2" t="s">
        <v>143</v>
      </c>
      <c r="F6618" s="2" t="s">
        <v>3117</v>
      </c>
      <c r="G6618" s="5">
        <v>-2</v>
      </c>
      <c r="H6618" s="5">
        <v>76.8</v>
      </c>
      <c r="I6618" s="5">
        <v>-153.6</v>
      </c>
      <c r="J6618" s="5">
        <v>-52213.990000000005</v>
      </c>
      <c r="K6618" s="5" t="str" cm="1">
        <f t="array" ref="K6618">_xlfn.LET(_xlpm.d,UPPER(TRIM(CLEAN(SUBSTITUTE(F6618,CHAR(160),"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19" spans="2:11" x14ac:dyDescent="0.25">
      <c r="B6619" s="21">
        <v>45839</v>
      </c>
      <c r="C6619" s="2" t="s">
        <v>1</v>
      </c>
      <c r="D6619" s="2" t="s">
        <v>1758</v>
      </c>
      <c r="E6619" s="2" t="s">
        <v>35</v>
      </c>
      <c r="F6619" s="2" t="s">
        <v>3149</v>
      </c>
      <c r="G6619" s="5">
        <v>-1</v>
      </c>
      <c r="H6619" s="5">
        <v>83.5</v>
      </c>
      <c r="I6619" s="5">
        <v>-83.5</v>
      </c>
      <c r="J6619" s="5">
        <v>-52297.490000000005</v>
      </c>
      <c r="K6619" s="5" t="str" cm="1">
        <f t="array" ref="K6619">_xlfn.LET(_xlpm.d,UPPER(TRIM(CLEAN(SUBSTITUTE(F6619,CHAR(160),"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20" spans="2:11" x14ac:dyDescent="0.25">
      <c r="B6620" s="21">
        <v>45841</v>
      </c>
      <c r="C6620" s="2" t="s">
        <v>1</v>
      </c>
      <c r="D6620" s="2" t="s">
        <v>1761</v>
      </c>
      <c r="E6620" s="2" t="s">
        <v>926</v>
      </c>
      <c r="F6620" s="2" t="s">
        <v>3149</v>
      </c>
      <c r="G6620" s="5">
        <v>-18</v>
      </c>
      <c r="H6620" s="5">
        <v>83.5</v>
      </c>
      <c r="I6620" s="5">
        <v>-1503</v>
      </c>
      <c r="J6620" s="5">
        <v>-53800.490000000005</v>
      </c>
      <c r="K6620" s="5" t="str" cm="1">
        <f t="array" ref="K6620">_xlfn.LET(_xlpm.d,UPPER(TRIM(CLEAN(SUBSTITUTE(F6620,CHAR(160),"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21" spans="2:11" x14ac:dyDescent="0.25">
      <c r="B6621" s="21">
        <v>45853</v>
      </c>
      <c r="C6621" s="2" t="s">
        <v>1</v>
      </c>
      <c r="D6621" s="2" t="s">
        <v>3150</v>
      </c>
      <c r="E6621" s="2" t="s">
        <v>3122</v>
      </c>
      <c r="F6621" s="2" t="s">
        <v>3117</v>
      </c>
      <c r="G6621" s="5">
        <v>-3</v>
      </c>
      <c r="H6621" s="5">
        <v>76.900000000000006</v>
      </c>
      <c r="I6621" s="5">
        <v>-230.7</v>
      </c>
      <c r="J6621" s="5">
        <v>-54031.19</v>
      </c>
      <c r="K6621" s="5" t="str" cm="1">
        <f t="array" ref="K6621">_xlfn.LET(_xlpm.d,UPPER(TRIM(CLEAN(SUBSTITUTE(F6621,CHAR(160),"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22" spans="2:11" x14ac:dyDescent="0.25">
      <c r="B6622" s="21">
        <v>45856</v>
      </c>
      <c r="C6622" s="2" t="s">
        <v>1</v>
      </c>
      <c r="D6622" s="2" t="s">
        <v>305</v>
      </c>
      <c r="E6622" s="2" t="s">
        <v>143</v>
      </c>
      <c r="F6622" s="2" t="s">
        <v>3117</v>
      </c>
      <c r="G6622" s="5">
        <v>-1</v>
      </c>
      <c r="H6622" s="5">
        <v>76.900000000000006</v>
      </c>
      <c r="I6622" s="5">
        <v>-76.900000000000006</v>
      </c>
      <c r="J6622" s="5">
        <v>-54108.090000000004</v>
      </c>
      <c r="K6622" s="5" t="str" cm="1">
        <f t="array" ref="K6622">_xlfn.LET(_xlpm.d,UPPER(TRIM(CLEAN(SUBSTITUTE(F6622,CHAR(160),"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23" spans="2:11" x14ac:dyDescent="0.25">
      <c r="B6623" s="21">
        <v>45859</v>
      </c>
      <c r="C6623" s="2" t="s">
        <v>1</v>
      </c>
      <c r="D6623" s="2" t="s">
        <v>681</v>
      </c>
      <c r="E6623" s="2" t="s">
        <v>68</v>
      </c>
      <c r="F6623" s="2" t="s">
        <v>3125</v>
      </c>
      <c r="G6623" s="5">
        <v>-1</v>
      </c>
      <c r="H6623" s="5">
        <v>83.5</v>
      </c>
      <c r="I6623" s="5">
        <v>-83.5</v>
      </c>
      <c r="J6623" s="5">
        <v>-54191.590000000004</v>
      </c>
      <c r="K6623" s="5" t="str" cm="1">
        <f t="array" ref="K6623">_xlfn.LET(_xlpm.d,UPPER(TRIM(CLEAN(SUBSTITUTE(F6623,CHAR(160),"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24" spans="2:11" x14ac:dyDescent="0.25">
      <c r="B6624" s="21">
        <v>45860</v>
      </c>
      <c r="C6624" s="2" t="s">
        <v>1</v>
      </c>
      <c r="D6624" s="2" t="s">
        <v>1050</v>
      </c>
      <c r="E6624" s="2" t="s">
        <v>807</v>
      </c>
      <c r="F6624" s="2" t="s">
        <v>3117</v>
      </c>
      <c r="G6624" s="5">
        <v>-1</v>
      </c>
      <c r="H6624" s="5">
        <v>83.5</v>
      </c>
      <c r="I6624" s="5">
        <v>-83.5</v>
      </c>
      <c r="J6624" s="5">
        <v>-54275.090000000004</v>
      </c>
      <c r="K6624" s="5" t="str" cm="1">
        <f t="array" ref="K6624">_xlfn.LET(_xlpm.d,UPPER(TRIM(CLEAN(SUBSTITUTE(F6624,CHAR(160),"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25" spans="2:11" x14ac:dyDescent="0.25">
      <c r="B6625" s="21">
        <v>45860</v>
      </c>
      <c r="C6625" s="2" t="s">
        <v>1</v>
      </c>
      <c r="D6625" s="2" t="s">
        <v>1783</v>
      </c>
      <c r="E6625" s="2" t="s">
        <v>1611</v>
      </c>
      <c r="F6625" s="2" t="s">
        <v>3117</v>
      </c>
      <c r="G6625" s="5">
        <v>-2</v>
      </c>
      <c r="H6625" s="5">
        <v>76.900000000000006</v>
      </c>
      <c r="I6625" s="5">
        <v>-153.80000000000001</v>
      </c>
      <c r="J6625" s="5">
        <v>-54428.890000000007</v>
      </c>
      <c r="K6625" s="5" t="str" cm="1">
        <f t="array" ref="K6625">_xlfn.LET(_xlpm.d,UPPER(TRIM(CLEAN(SUBSTITUTE(F6625,CHAR(160),"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26" spans="2:11" x14ac:dyDescent="0.25">
      <c r="B6626" s="21">
        <v>45861</v>
      </c>
      <c r="C6626" s="2" t="s">
        <v>1</v>
      </c>
      <c r="D6626" s="2" t="s">
        <v>1784</v>
      </c>
      <c r="E6626" s="2" t="s">
        <v>844</v>
      </c>
      <c r="F6626" s="2" t="s">
        <v>3117</v>
      </c>
      <c r="G6626" s="5">
        <v>-2</v>
      </c>
      <c r="H6626" s="5">
        <v>83.5</v>
      </c>
      <c r="I6626" s="5">
        <v>-167</v>
      </c>
      <c r="J6626" s="5">
        <v>-54595.890000000007</v>
      </c>
      <c r="K6626" s="5" t="str" cm="1">
        <f t="array" ref="K6626">_xlfn.LET(_xlpm.d,UPPER(TRIM(CLEAN(SUBSTITUTE(F6626,CHAR(160),"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27" spans="2:11" x14ac:dyDescent="0.25">
      <c r="B6627" s="21">
        <v>45862</v>
      </c>
      <c r="C6627" s="2" t="s">
        <v>1</v>
      </c>
      <c r="D6627" s="2" t="s">
        <v>1786</v>
      </c>
      <c r="E6627" s="2" t="s">
        <v>926</v>
      </c>
      <c r="F6627" s="2" t="s">
        <v>3117</v>
      </c>
      <c r="G6627" s="5">
        <v>-17</v>
      </c>
      <c r="H6627" s="5">
        <v>83.5</v>
      </c>
      <c r="I6627" s="5">
        <v>-1419.5</v>
      </c>
      <c r="J6627" s="5">
        <v>-56015.390000000007</v>
      </c>
      <c r="K6627" s="5" t="str" cm="1">
        <f t="array" ref="K6627">_xlfn.LET(_xlpm.d,UPPER(TRIM(CLEAN(SUBSTITUTE(F6627,CHAR(160),"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28" spans="2:11" x14ac:dyDescent="0.25">
      <c r="B6628" s="21">
        <v>45866</v>
      </c>
      <c r="C6628" s="2" t="s">
        <v>1</v>
      </c>
      <c r="D6628" s="2" t="s">
        <v>3151</v>
      </c>
      <c r="E6628" s="2" t="s">
        <v>3122</v>
      </c>
      <c r="F6628" s="2" t="s">
        <v>3117</v>
      </c>
      <c r="G6628" s="5">
        <v>-1</v>
      </c>
      <c r="H6628" s="5">
        <v>76.900000000000006</v>
      </c>
      <c r="I6628" s="5">
        <v>-76.900000000000006</v>
      </c>
      <c r="J6628" s="5">
        <v>-56092.290000000008</v>
      </c>
      <c r="K6628" s="5" t="str" cm="1">
        <f t="array" ref="K6628">_xlfn.LET(_xlpm.d,UPPER(TRIM(CLEAN(SUBSTITUTE(F6628,CHAR(160),"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29" spans="2:11" x14ac:dyDescent="0.25">
      <c r="B6629" s="21">
        <v>45870</v>
      </c>
      <c r="C6629" s="2" t="s">
        <v>1</v>
      </c>
      <c r="D6629" s="2" t="s">
        <v>1800</v>
      </c>
      <c r="E6629" s="2" t="s">
        <v>143</v>
      </c>
      <c r="F6629" s="2" t="s">
        <v>3117</v>
      </c>
      <c r="G6629" s="5">
        <v>-2</v>
      </c>
      <c r="H6629" s="5">
        <v>76.900000000000006</v>
      </c>
      <c r="I6629" s="5">
        <v>-153.80000000000001</v>
      </c>
      <c r="J6629" s="5">
        <v>-56246.090000000011</v>
      </c>
      <c r="K6629" s="5" t="str" cm="1">
        <f t="array" ref="K6629">_xlfn.LET(_xlpm.d,UPPER(TRIM(CLEAN(SUBSTITUTE(F6629,CHAR(160),"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30" spans="2:11" x14ac:dyDescent="0.25">
      <c r="B6630" s="21">
        <v>45875</v>
      </c>
      <c r="C6630" s="2" t="s">
        <v>1</v>
      </c>
      <c r="D6630" s="2" t="s">
        <v>1808</v>
      </c>
      <c r="E6630" s="2" t="s">
        <v>926</v>
      </c>
      <c r="F6630" s="2" t="s">
        <v>3117</v>
      </c>
      <c r="G6630" s="5">
        <v>-37</v>
      </c>
      <c r="H6630" s="5">
        <v>83.5</v>
      </c>
      <c r="I6630" s="5">
        <v>-3089.5</v>
      </c>
      <c r="J6630" s="5">
        <v>-59335.590000000011</v>
      </c>
      <c r="K6630" s="5" t="str" cm="1">
        <f t="array" ref="K6630">_xlfn.LET(_xlpm.d,UPPER(TRIM(CLEAN(SUBSTITUTE(F6630,CHAR(160),"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31" spans="2:11" x14ac:dyDescent="0.25">
      <c r="B6631" s="21">
        <v>45877</v>
      </c>
      <c r="C6631" s="2" t="s">
        <v>1</v>
      </c>
      <c r="D6631" s="2" t="s">
        <v>1813</v>
      </c>
      <c r="E6631" s="2" t="s">
        <v>829</v>
      </c>
      <c r="F6631" s="2" t="s">
        <v>3125</v>
      </c>
      <c r="G6631" s="5">
        <v>-4</v>
      </c>
      <c r="H6631" s="5">
        <v>87.7</v>
      </c>
      <c r="I6631" s="5">
        <v>-350.8</v>
      </c>
      <c r="J6631" s="5">
        <v>-59686.390000000014</v>
      </c>
      <c r="K6631" s="5" t="str" cm="1">
        <f t="array" ref="K6631">_xlfn.LET(_xlpm.d,UPPER(TRIM(CLEAN(SUBSTITUTE(F6631,CHAR(160),"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32" spans="2:11" x14ac:dyDescent="0.25">
      <c r="B6632" s="21">
        <v>45884</v>
      </c>
      <c r="C6632" s="2" t="s">
        <v>1</v>
      </c>
      <c r="D6632" s="2" t="s">
        <v>209</v>
      </c>
      <c r="E6632" s="2" t="s">
        <v>76</v>
      </c>
      <c r="F6632" s="2" t="s">
        <v>3125</v>
      </c>
      <c r="G6632" s="5">
        <v>-1</v>
      </c>
      <c r="H6632" s="5">
        <v>87.7</v>
      </c>
      <c r="I6632" s="5">
        <v>-87.7</v>
      </c>
      <c r="J6632" s="5">
        <v>-59774.090000000011</v>
      </c>
      <c r="K6632" s="5" t="str" cm="1">
        <f t="array" ref="K6632">_xlfn.LET(_xlpm.d,UPPER(TRIM(CLEAN(SUBSTITUTE(F6632,CHAR(160),"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33" spans="2:11" x14ac:dyDescent="0.25">
      <c r="B6633" s="21">
        <v>45884</v>
      </c>
      <c r="C6633" s="2" t="s">
        <v>1</v>
      </c>
      <c r="D6633" s="2" t="s">
        <v>1072</v>
      </c>
      <c r="E6633" s="2" t="s">
        <v>807</v>
      </c>
      <c r="F6633" s="2" t="s">
        <v>3117</v>
      </c>
      <c r="G6633" s="5">
        <v>-1</v>
      </c>
      <c r="H6633" s="5">
        <v>83.5</v>
      </c>
      <c r="I6633" s="5">
        <v>-83.5</v>
      </c>
      <c r="J6633" s="5">
        <v>-59857.590000000011</v>
      </c>
      <c r="K6633" s="5" t="str" cm="1">
        <f t="array" ref="K6633">_xlfn.LET(_xlpm.d,UPPER(TRIM(CLEAN(SUBSTITUTE(F6633,CHAR(160),"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34" spans="2:11" x14ac:dyDescent="0.25">
      <c r="B6634" s="21">
        <v>45889</v>
      </c>
      <c r="C6634" s="2" t="s">
        <v>1</v>
      </c>
      <c r="D6634" s="2" t="s">
        <v>3152</v>
      </c>
      <c r="E6634" s="2" t="s">
        <v>3153</v>
      </c>
      <c r="F6634" s="2" t="s">
        <v>3117</v>
      </c>
      <c r="G6634" s="5">
        <v>-3</v>
      </c>
      <c r="H6634" s="5">
        <v>82.99</v>
      </c>
      <c r="I6634" s="5">
        <v>-248.97</v>
      </c>
      <c r="J6634" s="5">
        <v>-60106.560000000012</v>
      </c>
      <c r="K6634" s="5" t="str" cm="1">
        <f t="array" ref="K6634">_xlfn.LET(_xlpm.d,UPPER(TRIM(CLEAN(SUBSTITUTE(F6634,CHAR(160),"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35" spans="2:11" x14ac:dyDescent="0.25">
      <c r="B6635" s="21">
        <v>45890</v>
      </c>
      <c r="C6635" s="2" t="s">
        <v>1</v>
      </c>
      <c r="D6635" s="2" t="s">
        <v>3154</v>
      </c>
      <c r="E6635" s="2" t="s">
        <v>465</v>
      </c>
      <c r="F6635" s="2" t="s">
        <v>3125</v>
      </c>
      <c r="G6635" s="5">
        <v>-4</v>
      </c>
      <c r="H6635" s="5">
        <v>87.7</v>
      </c>
      <c r="I6635" s="5">
        <v>-350.8</v>
      </c>
      <c r="J6635" s="5">
        <v>-60457.360000000015</v>
      </c>
      <c r="K6635" s="5" t="str" cm="1">
        <f t="array" ref="K6635">_xlfn.LET(_xlpm.d,UPPER(TRIM(CLEAN(SUBSTITUTE(F6635,CHAR(160),"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36" spans="2:11" x14ac:dyDescent="0.25">
      <c r="B6636" s="21">
        <v>45890</v>
      </c>
      <c r="C6636" s="2" t="s">
        <v>1</v>
      </c>
      <c r="D6636" s="2" t="s">
        <v>3007</v>
      </c>
      <c r="E6636" s="2" t="s">
        <v>926</v>
      </c>
      <c r="F6636" s="2" t="s">
        <v>3117</v>
      </c>
      <c r="G6636" s="5">
        <v>-10</v>
      </c>
      <c r="H6636" s="5">
        <v>83.5</v>
      </c>
      <c r="I6636" s="5">
        <v>-835</v>
      </c>
      <c r="J6636" s="5">
        <v>-61292.360000000015</v>
      </c>
      <c r="K6636" s="5" t="str" cm="1">
        <f t="array" ref="K6636">_xlfn.LET(_xlpm.d,UPPER(TRIM(CLEAN(SUBSTITUTE(F6636,CHAR(160),"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37" spans="2:11" x14ac:dyDescent="0.25">
      <c r="B6637" s="21">
        <v>45891</v>
      </c>
      <c r="C6637" s="2" t="s">
        <v>1</v>
      </c>
      <c r="D6637" s="2" t="s">
        <v>2612</v>
      </c>
      <c r="E6637" s="2" t="s">
        <v>143</v>
      </c>
      <c r="F6637" s="2" t="s">
        <v>3117</v>
      </c>
      <c r="G6637" s="5">
        <v>-1</v>
      </c>
      <c r="H6637" s="5">
        <v>76.8</v>
      </c>
      <c r="I6637" s="5">
        <v>-76.8</v>
      </c>
      <c r="J6637" s="5">
        <v>-61369.160000000018</v>
      </c>
      <c r="K6637" s="5" t="str" cm="1">
        <f t="array" ref="K6637">_xlfn.LET(_xlpm.d,UPPER(TRIM(CLEAN(SUBSTITUTE(F6637,CHAR(160),"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38" spans="2:11" x14ac:dyDescent="0.25">
      <c r="B6638" s="21">
        <v>45891</v>
      </c>
      <c r="C6638" s="2" t="s">
        <v>1</v>
      </c>
      <c r="D6638" s="2" t="s">
        <v>217</v>
      </c>
      <c r="E6638" s="2" t="s">
        <v>24</v>
      </c>
      <c r="F6638" s="2" t="s">
        <v>3125</v>
      </c>
      <c r="G6638" s="5">
        <v>-3</v>
      </c>
      <c r="H6638" s="5">
        <v>87.7</v>
      </c>
      <c r="I6638" s="5">
        <v>-263.10000000000002</v>
      </c>
      <c r="J6638" s="5">
        <v>-61632.260000000017</v>
      </c>
      <c r="K6638" s="5" t="str" cm="1">
        <f t="array" ref="K6638">_xlfn.LET(_xlpm.d,UPPER(TRIM(CLEAN(SUBSTITUTE(F6638,CHAR(160),"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39" spans="2:11" x14ac:dyDescent="0.25">
      <c r="B6639" s="21">
        <v>45895</v>
      </c>
      <c r="C6639" s="2" t="s">
        <v>1</v>
      </c>
      <c r="D6639" s="2" t="s">
        <v>3155</v>
      </c>
      <c r="E6639" s="2" t="s">
        <v>92</v>
      </c>
      <c r="F6639" s="2" t="s">
        <v>3125</v>
      </c>
      <c r="G6639" s="5">
        <v>-54</v>
      </c>
      <c r="H6639" s="5">
        <v>87.7</v>
      </c>
      <c r="I6639" s="5">
        <v>-4735.8</v>
      </c>
      <c r="J6639" s="5">
        <v>-66368.060000000012</v>
      </c>
      <c r="K6639" s="5" t="str" cm="1">
        <f t="array" ref="K6639">_xlfn.LET(_xlpm.d,UPPER(TRIM(CLEAN(SUBSTITUTE(F6639,CHAR(160),"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40" spans="2:11" x14ac:dyDescent="0.25">
      <c r="B6640" s="21">
        <v>45895</v>
      </c>
      <c r="C6640" s="2" t="s">
        <v>1</v>
      </c>
      <c r="D6640" s="2" t="s">
        <v>3156</v>
      </c>
      <c r="E6640" s="2" t="s">
        <v>3122</v>
      </c>
      <c r="F6640" s="2" t="s">
        <v>3117</v>
      </c>
      <c r="G6640" s="5">
        <v>-3</v>
      </c>
      <c r="H6640" s="5">
        <v>81.5</v>
      </c>
      <c r="I6640" s="5">
        <v>-244.5</v>
      </c>
      <c r="J6640" s="5">
        <v>-66612.560000000012</v>
      </c>
      <c r="K6640" s="5" t="str" cm="1">
        <f t="array" ref="K6640">_xlfn.LET(_xlpm.d,UPPER(TRIM(CLEAN(SUBSTITUTE(F6640,CHAR(160),"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41" spans="2:11" x14ac:dyDescent="0.25">
      <c r="B6641" s="21">
        <v>45896</v>
      </c>
      <c r="C6641" s="2" t="s">
        <v>1</v>
      </c>
      <c r="D6641" s="2" t="s">
        <v>3010</v>
      </c>
      <c r="E6641" s="2" t="s">
        <v>844</v>
      </c>
      <c r="F6641" s="2" t="s">
        <v>3117</v>
      </c>
      <c r="G6641" s="5">
        <v>-1</v>
      </c>
      <c r="H6641" s="5">
        <v>83.5</v>
      </c>
      <c r="I6641" s="5">
        <v>-83.5</v>
      </c>
      <c r="J6641" s="5">
        <v>-66696.060000000012</v>
      </c>
      <c r="K6641" s="5" t="str" cm="1">
        <f t="array" ref="K6641">_xlfn.LET(_xlpm.d,UPPER(TRIM(CLEAN(SUBSTITUTE(F6641,CHAR(160),"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42" spans="2:11" x14ac:dyDescent="0.25">
      <c r="B6642" s="21">
        <v>45896</v>
      </c>
      <c r="C6642" s="2" t="s">
        <v>1</v>
      </c>
      <c r="D6642" s="2" t="s">
        <v>1854</v>
      </c>
      <c r="E6642" s="2" t="s">
        <v>844</v>
      </c>
      <c r="F6642" s="2" t="s">
        <v>3117</v>
      </c>
      <c r="G6642" s="5">
        <v>-2</v>
      </c>
      <c r="H6642" s="5">
        <v>83.5</v>
      </c>
      <c r="I6642" s="5">
        <v>-167</v>
      </c>
      <c r="J6642" s="5">
        <v>-66863.060000000012</v>
      </c>
      <c r="K6642" s="5" t="str" cm="1">
        <f t="array" ref="K6642">_xlfn.LET(_xlpm.d,UPPER(TRIM(CLEAN(SUBSTITUTE(F6642,CHAR(160),"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43" spans="2:11" x14ac:dyDescent="0.25">
      <c r="B6643" s="21">
        <v>45896</v>
      </c>
      <c r="C6643" s="2" t="s">
        <v>1</v>
      </c>
      <c r="D6643" s="2" t="s">
        <v>3157</v>
      </c>
      <c r="E6643" s="2" t="s">
        <v>1611</v>
      </c>
      <c r="F6643" s="2" t="s">
        <v>3117</v>
      </c>
      <c r="G6643" s="5">
        <v>-5</v>
      </c>
      <c r="H6643" s="5">
        <v>81.5</v>
      </c>
      <c r="I6643" s="5">
        <v>-407.5</v>
      </c>
      <c r="J6643" s="5">
        <v>-67270.560000000012</v>
      </c>
      <c r="K6643" s="5" t="str" cm="1">
        <f t="array" ref="K6643">_xlfn.LET(_xlpm.d,UPPER(TRIM(CLEAN(SUBSTITUTE(F6643,CHAR(160),"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44" spans="2:11" x14ac:dyDescent="0.25">
      <c r="B6644" s="21">
        <v>45897</v>
      </c>
      <c r="C6644" s="2" t="s">
        <v>1</v>
      </c>
      <c r="D6644" s="2" t="s">
        <v>1860</v>
      </c>
      <c r="E6644" s="2" t="s">
        <v>926</v>
      </c>
      <c r="F6644" s="2" t="s">
        <v>3117</v>
      </c>
      <c r="G6644" s="5">
        <v>-58</v>
      </c>
      <c r="H6644" s="5">
        <v>83.5</v>
      </c>
      <c r="I6644" s="5">
        <v>-4843</v>
      </c>
      <c r="J6644" s="5">
        <v>-72113.560000000012</v>
      </c>
      <c r="K6644" s="5" t="str" cm="1">
        <f t="array" ref="K6644">_xlfn.LET(_xlpm.d,UPPER(TRIM(CLEAN(SUBSTITUTE(F6644,CHAR(160),"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45" spans="2:11" x14ac:dyDescent="0.25">
      <c r="B6645" s="21">
        <v>45903</v>
      </c>
      <c r="C6645" s="2" t="s">
        <v>1</v>
      </c>
      <c r="D6645" s="2" t="s">
        <v>1083</v>
      </c>
      <c r="E6645" s="2" t="s">
        <v>829</v>
      </c>
      <c r="F6645" s="2" t="s">
        <v>3125</v>
      </c>
      <c r="G6645" s="5">
        <v>-3</v>
      </c>
      <c r="H6645" s="5">
        <v>87.7</v>
      </c>
      <c r="I6645" s="5">
        <v>-263.10000000000002</v>
      </c>
      <c r="J6645" s="5">
        <v>-72376.660000000018</v>
      </c>
      <c r="K6645" s="5" t="str" cm="1">
        <f t="array" ref="K6645">_xlfn.LET(_xlpm.d,UPPER(TRIM(CLEAN(SUBSTITUTE(F6645,CHAR(160),"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46" spans="2:11" x14ac:dyDescent="0.25">
      <c r="B6646" s="21">
        <v>45903</v>
      </c>
      <c r="C6646" s="2" t="s">
        <v>1</v>
      </c>
      <c r="D6646" s="2" t="s">
        <v>230</v>
      </c>
      <c r="E6646" s="2" t="s">
        <v>129</v>
      </c>
      <c r="F6646" s="2" t="s">
        <v>3125</v>
      </c>
      <c r="G6646" s="5">
        <v>-2</v>
      </c>
      <c r="H6646" s="5">
        <v>87.7</v>
      </c>
      <c r="I6646" s="5">
        <v>-175.4</v>
      </c>
      <c r="J6646" s="5">
        <v>-72552.060000000012</v>
      </c>
      <c r="K6646" s="5" t="str" cm="1">
        <f t="array" ref="K6646">_xlfn.LET(_xlpm.d,UPPER(TRIM(CLEAN(SUBSTITUTE(F6646,CHAR(160),"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47" spans="2:11" x14ac:dyDescent="0.25">
      <c r="B6647" s="21">
        <v>45904</v>
      </c>
      <c r="C6647" s="2" t="s">
        <v>1</v>
      </c>
      <c r="D6647" s="2" t="s">
        <v>450</v>
      </c>
      <c r="E6647" s="2" t="s">
        <v>304</v>
      </c>
      <c r="F6647" s="2" t="s">
        <v>3117</v>
      </c>
      <c r="G6647" s="5">
        <v>-1</v>
      </c>
      <c r="H6647" s="5">
        <v>81.5</v>
      </c>
      <c r="I6647" s="5">
        <v>-81.5</v>
      </c>
      <c r="J6647" s="5">
        <v>-72633.560000000012</v>
      </c>
      <c r="K6647" s="5" t="str" cm="1">
        <f t="array" ref="K6647">_xlfn.LET(_xlpm.d,UPPER(TRIM(CLEAN(SUBSTITUTE(F6647,CHAR(160),"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48" spans="2:11" x14ac:dyDescent="0.25">
      <c r="B6648" s="21">
        <v>45904</v>
      </c>
      <c r="C6648" s="2" t="s">
        <v>1</v>
      </c>
      <c r="D6648" s="2" t="s">
        <v>3015</v>
      </c>
      <c r="E6648" s="2" t="s">
        <v>844</v>
      </c>
      <c r="F6648" s="2" t="s">
        <v>3117</v>
      </c>
      <c r="G6648" s="5">
        <v>-2</v>
      </c>
      <c r="H6648" s="5">
        <v>83.5</v>
      </c>
      <c r="I6648" s="5">
        <v>-167</v>
      </c>
      <c r="J6648" s="5">
        <v>-72800.560000000012</v>
      </c>
      <c r="K6648" s="5" t="str" cm="1">
        <f t="array" ref="K6648">_xlfn.LET(_xlpm.d,UPPER(TRIM(CLEAN(SUBSTITUTE(F6648,CHAR(160),"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49" spans="2:11" x14ac:dyDescent="0.25">
      <c r="B6649" s="21">
        <v>45905</v>
      </c>
      <c r="C6649" s="2" t="s">
        <v>1</v>
      </c>
      <c r="D6649" s="2" t="s">
        <v>1874</v>
      </c>
      <c r="E6649" s="2" t="s">
        <v>24</v>
      </c>
      <c r="F6649" s="2" t="s">
        <v>3125</v>
      </c>
      <c r="G6649" s="5">
        <v>-1</v>
      </c>
      <c r="H6649" s="5">
        <v>87.7</v>
      </c>
      <c r="I6649" s="5">
        <v>-87.7</v>
      </c>
      <c r="J6649" s="5">
        <v>-72888.260000000009</v>
      </c>
      <c r="K6649" s="5" t="str" cm="1">
        <f t="array" ref="K6649">_xlfn.LET(_xlpm.d,UPPER(TRIM(CLEAN(SUBSTITUTE(F6649,CHAR(160),"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50" spans="2:11" x14ac:dyDescent="0.25">
      <c r="B6650" s="21">
        <v>45905</v>
      </c>
      <c r="C6650" s="2" t="s">
        <v>1</v>
      </c>
      <c r="D6650" s="2" t="s">
        <v>1877</v>
      </c>
      <c r="E6650" s="2" t="s">
        <v>926</v>
      </c>
      <c r="F6650" s="2" t="s">
        <v>3117</v>
      </c>
      <c r="G6650" s="5">
        <v>-1</v>
      </c>
      <c r="H6650" s="5">
        <v>83.5</v>
      </c>
      <c r="I6650" s="5">
        <v>-83.5</v>
      </c>
      <c r="J6650" s="5">
        <v>-72971.760000000009</v>
      </c>
      <c r="K6650" s="5" t="str" cm="1">
        <f t="array" ref="K6650">_xlfn.LET(_xlpm.d,UPPER(TRIM(CLEAN(SUBSTITUTE(F6650,CHAR(160),"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51" spans="2:11" x14ac:dyDescent="0.25">
      <c r="B6651" s="21">
        <v>45909</v>
      </c>
      <c r="C6651" s="2" t="s">
        <v>1</v>
      </c>
      <c r="D6651" s="2" t="s">
        <v>1092</v>
      </c>
      <c r="E6651" s="2" t="s">
        <v>95</v>
      </c>
      <c r="F6651" s="2" t="s">
        <v>3125</v>
      </c>
      <c r="G6651" s="5">
        <v>-1</v>
      </c>
      <c r="H6651" s="5">
        <v>87.7</v>
      </c>
      <c r="I6651" s="5">
        <v>-87.7</v>
      </c>
      <c r="J6651" s="5">
        <v>-73059.460000000006</v>
      </c>
      <c r="K6651" s="5" t="str" cm="1">
        <f t="array" ref="K6651">_xlfn.LET(_xlpm.d,UPPER(TRIM(CLEAN(SUBSTITUTE(F6651,CHAR(160),"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52" spans="2:11" x14ac:dyDescent="0.25">
      <c r="B6652" s="21">
        <v>45909</v>
      </c>
      <c r="C6652" s="2" t="s">
        <v>1</v>
      </c>
      <c r="D6652" s="2" t="s">
        <v>1885</v>
      </c>
      <c r="E6652" s="2" t="s">
        <v>1611</v>
      </c>
      <c r="F6652" s="2" t="s">
        <v>3117</v>
      </c>
      <c r="G6652" s="5">
        <v>-3</v>
      </c>
      <c r="H6652" s="5">
        <v>81.5</v>
      </c>
      <c r="I6652" s="5">
        <v>-244.5</v>
      </c>
      <c r="J6652" s="5">
        <v>-73303.960000000006</v>
      </c>
      <c r="K6652" s="5" t="str" cm="1">
        <f t="array" ref="K6652">_xlfn.LET(_xlpm.d,UPPER(TRIM(CLEAN(SUBSTITUTE(F6652,CHAR(160),"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53" spans="2:11" x14ac:dyDescent="0.25">
      <c r="B6653" s="21">
        <v>45916</v>
      </c>
      <c r="C6653" s="2" t="s">
        <v>1</v>
      </c>
      <c r="D6653" s="2" t="s">
        <v>242</v>
      </c>
      <c r="E6653" s="2" t="s">
        <v>32</v>
      </c>
      <c r="F6653" s="2" t="s">
        <v>3125</v>
      </c>
      <c r="G6653" s="5">
        <v>-4</v>
      </c>
      <c r="H6653" s="5">
        <v>87.7</v>
      </c>
      <c r="I6653" s="5">
        <v>-350.8</v>
      </c>
      <c r="J6653" s="5">
        <v>-73654.760000000009</v>
      </c>
      <c r="K6653" s="5" t="str" cm="1">
        <f t="array" ref="K6653">_xlfn.LET(_xlpm.d,UPPER(TRIM(CLEAN(SUBSTITUTE(F6653,CHAR(160),"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54" spans="2:11" x14ac:dyDescent="0.25">
      <c r="B6654" s="21">
        <v>45917</v>
      </c>
      <c r="C6654" s="2" t="s">
        <v>1</v>
      </c>
      <c r="D6654" s="2" t="s">
        <v>3158</v>
      </c>
      <c r="E6654" s="2" t="s">
        <v>844</v>
      </c>
      <c r="F6654" s="2" t="s">
        <v>3117</v>
      </c>
      <c r="G6654" s="5">
        <v>-11</v>
      </c>
      <c r="H6654" s="5">
        <v>83.5</v>
      </c>
      <c r="I6654" s="5">
        <v>-918.5</v>
      </c>
      <c r="J6654" s="5">
        <v>-74573.260000000009</v>
      </c>
      <c r="K6654" s="5" t="str" cm="1">
        <f t="array" ref="K6654">_xlfn.LET(_xlpm.d,UPPER(TRIM(CLEAN(SUBSTITUTE(F6654,CHAR(160),"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55" spans="2:11" x14ac:dyDescent="0.25">
      <c r="B6655" s="21">
        <v>45918</v>
      </c>
      <c r="C6655" s="2" t="s">
        <v>1</v>
      </c>
      <c r="D6655" s="2" t="s">
        <v>1902</v>
      </c>
      <c r="E6655" s="2" t="s">
        <v>68</v>
      </c>
      <c r="F6655" s="2" t="s">
        <v>3125</v>
      </c>
      <c r="G6655" s="5">
        <v>-2</v>
      </c>
      <c r="H6655" s="5">
        <v>87.7</v>
      </c>
      <c r="I6655" s="5">
        <v>-175.4</v>
      </c>
      <c r="J6655" s="5">
        <v>-74748.66</v>
      </c>
      <c r="K6655" s="5" t="str" cm="1">
        <f t="array" ref="K6655">_xlfn.LET(_xlpm.d,UPPER(TRIM(CLEAN(SUBSTITUTE(F6655,CHAR(160),"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56" spans="2:11" x14ac:dyDescent="0.25">
      <c r="B6656" s="21">
        <v>45919</v>
      </c>
      <c r="C6656" s="2" t="s">
        <v>1</v>
      </c>
      <c r="D6656" s="2" t="s">
        <v>3159</v>
      </c>
      <c r="E6656" s="2" t="s">
        <v>1478</v>
      </c>
      <c r="F6656" s="2" t="s">
        <v>3117</v>
      </c>
      <c r="G6656" s="5">
        <v>-6</v>
      </c>
      <c r="H6656" s="5">
        <v>81.5</v>
      </c>
      <c r="I6656" s="5">
        <v>-489</v>
      </c>
      <c r="J6656" s="5">
        <v>-75237.66</v>
      </c>
      <c r="K6656" s="5" t="str" cm="1">
        <f t="array" ref="K6656">_xlfn.LET(_xlpm.d,UPPER(TRIM(CLEAN(SUBSTITUTE(F6656,CHAR(160),"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57" spans="2:11" x14ac:dyDescent="0.25">
      <c r="B6657" s="21">
        <v>45919</v>
      </c>
      <c r="C6657" s="2" t="s">
        <v>1</v>
      </c>
      <c r="D6657" s="2" t="s">
        <v>1105</v>
      </c>
      <c r="E6657" s="2" t="s">
        <v>807</v>
      </c>
      <c r="F6657" s="2" t="s">
        <v>3117</v>
      </c>
      <c r="G6657" s="5">
        <v>-1</v>
      </c>
      <c r="H6657" s="5">
        <v>83.5</v>
      </c>
      <c r="I6657" s="5">
        <v>-83.5</v>
      </c>
      <c r="J6657" s="5">
        <v>-75321.16</v>
      </c>
      <c r="K6657" s="5" t="str" cm="1">
        <f t="array" ref="K6657">_xlfn.LET(_xlpm.d,UPPER(TRIM(CLEAN(SUBSTITUTE(F6657,CHAR(160),"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58" spans="2:11" x14ac:dyDescent="0.25">
      <c r="B6658" s="21">
        <v>45923</v>
      </c>
      <c r="C6658" s="2" t="s">
        <v>1</v>
      </c>
      <c r="D6658" s="2" t="s">
        <v>255</v>
      </c>
      <c r="E6658" s="2" t="s">
        <v>32</v>
      </c>
      <c r="F6658" s="2" t="s">
        <v>3125</v>
      </c>
      <c r="G6658" s="5">
        <v>-1</v>
      </c>
      <c r="H6658" s="5">
        <v>87.7</v>
      </c>
      <c r="I6658" s="5">
        <v>-87.7</v>
      </c>
      <c r="J6658" s="5">
        <v>-75408.86</v>
      </c>
      <c r="K6658" s="5" t="str" cm="1">
        <f t="array" ref="K6658">_xlfn.LET(_xlpm.d,UPPER(TRIM(CLEAN(SUBSTITUTE(F6658,CHAR(160),"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59" spans="2:11" x14ac:dyDescent="0.25">
      <c r="B6659" s="21">
        <v>45924</v>
      </c>
      <c r="C6659" s="2" t="s">
        <v>1</v>
      </c>
      <c r="D6659" s="2" t="s">
        <v>3160</v>
      </c>
      <c r="E6659" s="2" t="s">
        <v>1611</v>
      </c>
      <c r="F6659" s="2" t="s">
        <v>3117</v>
      </c>
      <c r="G6659" s="5">
        <v>-4</v>
      </c>
      <c r="H6659" s="5">
        <v>81.5</v>
      </c>
      <c r="I6659" s="5">
        <v>-326</v>
      </c>
      <c r="J6659" s="5">
        <v>-75734.86</v>
      </c>
      <c r="K6659" s="5" t="str" cm="1">
        <f t="array" ref="K6659">_xlfn.LET(_xlpm.d,UPPER(TRIM(CLEAN(SUBSTITUTE(F6659,CHAR(160),"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60" spans="2:11" x14ac:dyDescent="0.25">
      <c r="B6660" s="21">
        <v>45925</v>
      </c>
      <c r="C6660" s="2" t="s">
        <v>1</v>
      </c>
      <c r="D6660" s="2" t="s">
        <v>1912</v>
      </c>
      <c r="E6660" s="2" t="s">
        <v>926</v>
      </c>
      <c r="F6660" s="2" t="s">
        <v>3117</v>
      </c>
      <c r="G6660" s="5">
        <v>-38</v>
      </c>
      <c r="H6660" s="5">
        <v>83.5</v>
      </c>
      <c r="I6660" s="5">
        <v>-3173</v>
      </c>
      <c r="J6660" s="5">
        <v>-78907.86</v>
      </c>
      <c r="K6660" s="5" t="str" cm="1">
        <f t="array" ref="K6660">_xlfn.LET(_xlpm.d,UPPER(TRIM(CLEAN(SUBSTITUTE(F6660,CHAR(160),"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61" spans="2:11" x14ac:dyDescent="0.25">
      <c r="B6661" s="21">
        <v>45926</v>
      </c>
      <c r="C6661" s="2" t="s">
        <v>1</v>
      </c>
      <c r="D6661" s="2" t="s">
        <v>634</v>
      </c>
      <c r="E6661" s="2" t="s">
        <v>24</v>
      </c>
      <c r="F6661" s="2" t="s">
        <v>3125</v>
      </c>
      <c r="G6661" s="5">
        <v>-1</v>
      </c>
      <c r="H6661" s="5">
        <v>87.7</v>
      </c>
      <c r="I6661" s="5">
        <v>-87.7</v>
      </c>
      <c r="J6661" s="5">
        <v>-78995.56</v>
      </c>
      <c r="K6661" s="5" t="str" cm="1">
        <f t="array" ref="K6661">_xlfn.LET(_xlpm.d,UPPER(TRIM(CLEAN(SUBSTITUTE(F6661,CHAR(160),"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62" spans="2:11" x14ac:dyDescent="0.25">
      <c r="B6662" s="21">
        <v>45926</v>
      </c>
      <c r="C6662" s="2" t="s">
        <v>1</v>
      </c>
      <c r="D6662" s="2" t="s">
        <v>1921</v>
      </c>
      <c r="E6662" s="2" t="s">
        <v>62</v>
      </c>
      <c r="F6662" s="2" t="s">
        <v>3125</v>
      </c>
      <c r="G6662" s="5">
        <v>-1</v>
      </c>
      <c r="H6662" s="5">
        <v>87.7</v>
      </c>
      <c r="I6662" s="5">
        <v>-87.7</v>
      </c>
      <c r="J6662" s="5">
        <v>-79083.259999999995</v>
      </c>
      <c r="K6662" s="5" t="str" cm="1">
        <f t="array" ref="K6662">_xlfn.LET(_xlpm.d,UPPER(TRIM(CLEAN(SUBSTITUTE(F6662,CHAR(160),"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63" spans="2:11" x14ac:dyDescent="0.25">
      <c r="B6663" s="21">
        <v>45930</v>
      </c>
      <c r="C6663" s="2" t="s">
        <v>1</v>
      </c>
      <c r="D6663" s="2" t="s">
        <v>3023</v>
      </c>
      <c r="E6663" s="2" t="s">
        <v>844</v>
      </c>
      <c r="F6663" s="2" t="s">
        <v>3125</v>
      </c>
      <c r="G6663" s="5">
        <v>-1</v>
      </c>
      <c r="H6663" s="5">
        <v>83.5</v>
      </c>
      <c r="I6663" s="5">
        <v>-83.5</v>
      </c>
      <c r="J6663" s="5">
        <v>-79166.759999999995</v>
      </c>
      <c r="K6663" s="5" t="str" cm="1">
        <f t="array" ref="K6663">_xlfn.LET(_xlpm.d,UPPER(TRIM(CLEAN(SUBSTITUTE(F6663,CHAR(160),"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64" spans="2:11" x14ac:dyDescent="0.25">
      <c r="B6664" s="21">
        <v>45930</v>
      </c>
      <c r="C6664" s="2" t="s">
        <v>1</v>
      </c>
      <c r="D6664" s="2" t="s">
        <v>3161</v>
      </c>
      <c r="E6664" s="2" t="s">
        <v>1478</v>
      </c>
      <c r="F6664" s="2" t="s">
        <v>3117</v>
      </c>
      <c r="G6664" s="5">
        <v>-3</v>
      </c>
      <c r="H6664" s="5">
        <v>81.5</v>
      </c>
      <c r="I6664" s="5">
        <v>-244.5</v>
      </c>
      <c r="J6664" s="5">
        <v>-79411.259999999995</v>
      </c>
      <c r="K6664" s="5" t="str" cm="1">
        <f t="array" ref="K6664">_xlfn.LET(_xlpm.d,UPPER(TRIM(CLEAN(SUBSTITUTE(F6664,CHAR(160),"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65" spans="2:11" x14ac:dyDescent="0.25">
      <c r="B6665" s="21">
        <v>45930</v>
      </c>
      <c r="C6665" s="2" t="s">
        <v>1</v>
      </c>
      <c r="D6665" s="2" t="s">
        <v>1117</v>
      </c>
      <c r="E6665" s="2" t="s">
        <v>82</v>
      </c>
      <c r="F6665" s="2" t="s">
        <v>3125</v>
      </c>
      <c r="G6665" s="5">
        <v>-12</v>
      </c>
      <c r="H6665" s="5">
        <v>87.7</v>
      </c>
      <c r="I6665" s="5">
        <v>-1052.4000000000001</v>
      </c>
      <c r="J6665" s="5">
        <v>-80463.659999999989</v>
      </c>
      <c r="K6665" s="5" t="str" cm="1">
        <f t="array" ref="K6665">_xlfn.LET(_xlpm.d,UPPER(TRIM(CLEAN(SUBSTITUTE(F6665,CHAR(160),"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66" spans="2:11" x14ac:dyDescent="0.25">
      <c r="B6666" s="21">
        <v>45932</v>
      </c>
      <c r="C6666" s="2" t="s">
        <v>1</v>
      </c>
      <c r="D6666" s="2" t="s">
        <v>1118</v>
      </c>
      <c r="E6666" s="2" t="s">
        <v>74</v>
      </c>
      <c r="F6666" s="2" t="s">
        <v>3125</v>
      </c>
      <c r="G6666" s="5">
        <v>-1</v>
      </c>
      <c r="H6666" s="5">
        <v>87.7</v>
      </c>
      <c r="I6666" s="5">
        <v>-87.7</v>
      </c>
      <c r="J6666" s="5">
        <v>-80551.359999999986</v>
      </c>
      <c r="K6666" s="5" t="str" cm="1">
        <f t="array" ref="K6666">_xlfn.LET(_xlpm.d,UPPER(TRIM(CLEAN(SUBSTITUTE(F6666,CHAR(160),"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67" spans="2:11" x14ac:dyDescent="0.25">
      <c r="B6667" s="21">
        <v>45937</v>
      </c>
      <c r="C6667" s="2" t="s">
        <v>1</v>
      </c>
      <c r="D6667" s="2" t="s">
        <v>2751</v>
      </c>
      <c r="E6667" s="2" t="s">
        <v>89</v>
      </c>
      <c r="F6667" s="2" t="s">
        <v>3125</v>
      </c>
      <c r="G6667" s="5">
        <v>-3</v>
      </c>
      <c r="H6667" s="5">
        <v>87.7</v>
      </c>
      <c r="I6667" s="5">
        <v>-263.10000000000002</v>
      </c>
      <c r="J6667" s="5">
        <v>-80814.459999999992</v>
      </c>
      <c r="K6667" s="5" t="str" cm="1">
        <f t="array" ref="K6667">_xlfn.LET(_xlpm.d,UPPER(TRIM(CLEAN(SUBSTITUTE(F6667,CHAR(160),"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68" spans="2:11" x14ac:dyDescent="0.25">
      <c r="B6668" s="21">
        <v>45937</v>
      </c>
      <c r="C6668" s="2" t="s">
        <v>1</v>
      </c>
      <c r="D6668" s="2" t="s">
        <v>3162</v>
      </c>
      <c r="E6668" s="2" t="s">
        <v>3122</v>
      </c>
      <c r="F6668" s="2" t="s">
        <v>3125</v>
      </c>
      <c r="G6668" s="5">
        <v>-9</v>
      </c>
      <c r="H6668" s="5">
        <v>81.5</v>
      </c>
      <c r="I6668" s="5">
        <v>-733.5</v>
      </c>
      <c r="J6668" s="5">
        <v>-81547.959999999992</v>
      </c>
      <c r="K6668" s="5" t="str" cm="1">
        <f t="array" ref="K6668">_xlfn.LET(_xlpm.d,UPPER(TRIM(CLEAN(SUBSTITUTE(F6668,CHAR(160),"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69" spans="2:11" x14ac:dyDescent="0.25">
      <c r="B6669" s="21">
        <v>45937</v>
      </c>
      <c r="C6669" s="2" t="s">
        <v>1</v>
      </c>
      <c r="D6669" s="2" t="s">
        <v>1941</v>
      </c>
      <c r="E6669" s="2" t="s">
        <v>29</v>
      </c>
      <c r="F6669" s="2" t="s">
        <v>3125</v>
      </c>
      <c r="G6669" s="5">
        <v>-1</v>
      </c>
      <c r="H6669" s="5">
        <v>87.7</v>
      </c>
      <c r="I6669" s="5">
        <v>-87.7</v>
      </c>
      <c r="J6669" s="5">
        <v>-81635.659999999989</v>
      </c>
      <c r="K6669" s="5" t="str" cm="1">
        <f t="array" ref="K6669">_xlfn.LET(_xlpm.d,UPPER(TRIM(CLEAN(SUBSTITUTE(F6669,CHAR(160),"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70" spans="2:11" x14ac:dyDescent="0.25">
      <c r="B6670" s="21">
        <v>45938</v>
      </c>
      <c r="C6670" s="2" t="s">
        <v>1</v>
      </c>
      <c r="D6670" s="2" t="s">
        <v>472</v>
      </c>
      <c r="E6670" s="2" t="s">
        <v>32</v>
      </c>
      <c r="F6670" s="2" t="s">
        <v>3125</v>
      </c>
      <c r="G6670" s="5">
        <v>-1</v>
      </c>
      <c r="H6670" s="5">
        <v>87.7</v>
      </c>
      <c r="I6670" s="5">
        <v>-87.7</v>
      </c>
      <c r="J6670" s="5">
        <v>-81723.359999999986</v>
      </c>
      <c r="K6670" s="5" t="str" cm="1">
        <f t="array" ref="K6670">_xlfn.LET(_xlpm.d,UPPER(TRIM(CLEAN(SUBSTITUTE(F6670,CHAR(160),"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71" spans="2:11" x14ac:dyDescent="0.25">
      <c r="B6671" s="21">
        <v>45938</v>
      </c>
      <c r="C6671" s="2" t="s">
        <v>1</v>
      </c>
      <c r="D6671" s="2" t="s">
        <v>1125</v>
      </c>
      <c r="E6671" s="2" t="s">
        <v>807</v>
      </c>
      <c r="F6671" s="2" t="s">
        <v>3117</v>
      </c>
      <c r="G6671" s="5">
        <v>-1</v>
      </c>
      <c r="H6671" s="5">
        <v>83.5</v>
      </c>
      <c r="I6671" s="5">
        <v>-83.5</v>
      </c>
      <c r="J6671" s="5">
        <v>-81806.859999999986</v>
      </c>
      <c r="K6671" s="5" t="str" cm="1">
        <f t="array" ref="K6671">_xlfn.LET(_xlpm.d,UPPER(TRIM(CLEAN(SUBSTITUTE(F6671,CHAR(160),"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72" spans="2:11" x14ac:dyDescent="0.25">
      <c r="B6672" s="21">
        <v>45939</v>
      </c>
      <c r="C6672" s="2" t="s">
        <v>1</v>
      </c>
      <c r="D6672" s="2" t="s">
        <v>2882</v>
      </c>
      <c r="E6672" s="2" t="s">
        <v>74</v>
      </c>
      <c r="F6672" s="2" t="s">
        <v>3125</v>
      </c>
      <c r="G6672" s="5">
        <v>-1</v>
      </c>
      <c r="H6672" s="5">
        <v>87.7</v>
      </c>
      <c r="I6672" s="5">
        <v>-87.7</v>
      </c>
      <c r="J6672" s="5">
        <v>-81894.559999999983</v>
      </c>
      <c r="K6672" s="5" t="str" cm="1">
        <f t="array" ref="K6672">_xlfn.LET(_xlpm.d,UPPER(TRIM(CLEAN(SUBSTITUTE(F6672,CHAR(160),"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73" spans="2:11" x14ac:dyDescent="0.25">
      <c r="B6673" s="21">
        <v>45940</v>
      </c>
      <c r="C6673" s="2" t="s">
        <v>1</v>
      </c>
      <c r="D6673" s="2" t="s">
        <v>475</v>
      </c>
      <c r="E6673" s="2" t="s">
        <v>24</v>
      </c>
      <c r="F6673" s="2" t="s">
        <v>3125</v>
      </c>
      <c r="G6673" s="5">
        <v>-1</v>
      </c>
      <c r="H6673" s="5">
        <v>87.7</v>
      </c>
      <c r="I6673" s="5">
        <v>-87.7</v>
      </c>
      <c r="J6673" s="5">
        <v>-81982.25999999998</v>
      </c>
      <c r="K6673" s="5" t="str" cm="1">
        <f t="array" ref="K6673">_xlfn.LET(_xlpm.d,UPPER(TRIM(CLEAN(SUBSTITUTE(F6673,CHAR(160),"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74" spans="2:11" x14ac:dyDescent="0.25">
      <c r="B6674" s="21">
        <v>45940</v>
      </c>
      <c r="C6674" s="2" t="s">
        <v>1</v>
      </c>
      <c r="D6674" s="2" t="s">
        <v>319</v>
      </c>
      <c r="E6674" s="2" t="s">
        <v>143</v>
      </c>
      <c r="F6674" s="2" t="s">
        <v>3117</v>
      </c>
      <c r="G6674" s="5">
        <v>-2</v>
      </c>
      <c r="H6674" s="5">
        <v>81.400000000000006</v>
      </c>
      <c r="I6674" s="5">
        <v>-162.80000000000001</v>
      </c>
      <c r="J6674" s="5">
        <v>-82145.059999999983</v>
      </c>
      <c r="K6674" s="5" t="str" cm="1">
        <f t="array" ref="K6674">_xlfn.LET(_xlpm.d,UPPER(TRIM(CLEAN(SUBSTITUTE(F6674,CHAR(160),"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75" spans="2:11" x14ac:dyDescent="0.25">
      <c r="B6675" s="21">
        <v>45940</v>
      </c>
      <c r="C6675" s="2" t="s">
        <v>1</v>
      </c>
      <c r="D6675" s="2" t="s">
        <v>1948</v>
      </c>
      <c r="E6675" s="2" t="s">
        <v>76</v>
      </c>
      <c r="F6675" s="2" t="s">
        <v>3125</v>
      </c>
      <c r="G6675" s="5">
        <v>-1</v>
      </c>
      <c r="H6675" s="5">
        <v>87.7</v>
      </c>
      <c r="I6675" s="5">
        <v>-87.7</v>
      </c>
      <c r="J6675" s="5">
        <v>-82232.75999999998</v>
      </c>
      <c r="K6675" s="5" t="str" cm="1">
        <f t="array" ref="K6675">_xlfn.LET(_xlpm.d,UPPER(TRIM(CLEAN(SUBSTITUTE(F6675,CHAR(160),"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76" spans="2:11" x14ac:dyDescent="0.25">
      <c r="B6676" s="21">
        <v>45940</v>
      </c>
      <c r="C6676" s="2" t="s">
        <v>1</v>
      </c>
      <c r="D6676" s="2" t="s">
        <v>3163</v>
      </c>
      <c r="E6676" s="2" t="s">
        <v>1478</v>
      </c>
      <c r="F6676" s="2" t="s">
        <v>3125</v>
      </c>
      <c r="G6676" s="5">
        <v>-1</v>
      </c>
      <c r="H6676" s="5">
        <v>81.5</v>
      </c>
      <c r="I6676" s="5">
        <v>-81.5</v>
      </c>
      <c r="J6676" s="5">
        <v>-82314.25999999998</v>
      </c>
      <c r="K6676" s="5" t="str" cm="1">
        <f t="array" ref="K6676">_xlfn.LET(_xlpm.d,UPPER(TRIM(CLEAN(SUBSTITUTE(F6676,CHAR(160),"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77" spans="2:11" x14ac:dyDescent="0.25">
      <c r="B6677" s="21">
        <v>45940</v>
      </c>
      <c r="C6677" s="2" t="s">
        <v>1</v>
      </c>
      <c r="D6677" s="2" t="s">
        <v>320</v>
      </c>
      <c r="E6677" s="2" t="s">
        <v>321</v>
      </c>
      <c r="F6677" s="2" t="s">
        <v>3164</v>
      </c>
      <c r="G6677" s="5">
        <v>-5</v>
      </c>
      <c r="H6677" s="5">
        <v>81.5</v>
      </c>
      <c r="I6677" s="5">
        <v>-407.5</v>
      </c>
      <c r="J6677" s="5">
        <v>-82721.75999999998</v>
      </c>
      <c r="K6677" s="5" t="str" cm="1">
        <f t="array" ref="K6677">_xlfn.LET(_xlpm.d,UPPER(TRIM(CLEAN(SUBSTITUTE(F6677,CHAR(160),"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78" spans="2:11" x14ac:dyDescent="0.25">
      <c r="B6678" s="21">
        <v>45940</v>
      </c>
      <c r="C6678" s="2" t="s">
        <v>1</v>
      </c>
      <c r="D6678" s="2" t="s">
        <v>1950</v>
      </c>
      <c r="E6678" s="2" t="s">
        <v>304</v>
      </c>
      <c r="F6678" s="2" t="s">
        <v>3117</v>
      </c>
      <c r="G6678" s="5">
        <v>-1</v>
      </c>
      <c r="H6678" s="5">
        <v>81.5</v>
      </c>
      <c r="I6678" s="5">
        <v>-81.5</v>
      </c>
      <c r="J6678" s="5">
        <v>-82803.25999999998</v>
      </c>
      <c r="K6678" s="5" t="str" cm="1">
        <f t="array" ref="K6678">_xlfn.LET(_xlpm.d,UPPER(TRIM(CLEAN(SUBSTITUTE(F6678,CHAR(160),"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79" spans="2:11" x14ac:dyDescent="0.25">
      <c r="B6679" s="21">
        <v>45944</v>
      </c>
      <c r="C6679" s="2" t="s">
        <v>1</v>
      </c>
      <c r="D6679" s="2" t="s">
        <v>638</v>
      </c>
      <c r="E6679" s="2" t="s">
        <v>14</v>
      </c>
      <c r="F6679" s="2" t="s">
        <v>3125</v>
      </c>
      <c r="G6679" s="5">
        <v>-1</v>
      </c>
      <c r="H6679" s="5">
        <v>87.7</v>
      </c>
      <c r="I6679" s="5">
        <v>-87.7</v>
      </c>
      <c r="J6679" s="5">
        <v>-82890.959999999977</v>
      </c>
      <c r="K6679" s="5" t="str" cm="1">
        <f t="array" ref="K6679">_xlfn.LET(_xlpm.d,UPPER(TRIM(CLEAN(SUBSTITUTE(F6679,CHAR(160),"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80" spans="2:11" x14ac:dyDescent="0.25">
      <c r="B6680" s="21">
        <v>45944</v>
      </c>
      <c r="C6680" s="2" t="s">
        <v>1</v>
      </c>
      <c r="D6680" s="2" t="s">
        <v>1956</v>
      </c>
      <c r="E6680" s="2" t="s">
        <v>32</v>
      </c>
      <c r="F6680" s="2" t="s">
        <v>3125</v>
      </c>
      <c r="G6680" s="5">
        <v>-1</v>
      </c>
      <c r="H6680" s="5">
        <v>87.7</v>
      </c>
      <c r="I6680" s="5">
        <v>-87.7</v>
      </c>
      <c r="J6680" s="5">
        <v>-82978.659999999974</v>
      </c>
      <c r="K6680" s="5" t="str" cm="1">
        <f t="array" ref="K6680">_xlfn.LET(_xlpm.d,UPPER(TRIM(CLEAN(SUBSTITUTE(F6680,CHAR(160),"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81" spans="2:11" x14ac:dyDescent="0.25">
      <c r="B6681" s="21">
        <v>45944</v>
      </c>
      <c r="C6681" s="2" t="s">
        <v>1</v>
      </c>
      <c r="D6681" s="2" t="s">
        <v>477</v>
      </c>
      <c r="E6681" s="2" t="s">
        <v>49</v>
      </c>
      <c r="F6681" s="2" t="s">
        <v>3125</v>
      </c>
      <c r="G6681" s="5">
        <v>-3</v>
      </c>
      <c r="H6681" s="5">
        <v>87.7</v>
      </c>
      <c r="I6681" s="5">
        <v>-263.10000000000002</v>
      </c>
      <c r="J6681" s="5">
        <v>-83241.75999999998</v>
      </c>
      <c r="K6681" s="5" t="str" cm="1">
        <f t="array" ref="K6681">_xlfn.LET(_xlpm.d,UPPER(TRIM(CLEAN(SUBSTITUTE(F6681,CHAR(160),"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82" spans="2:11" x14ac:dyDescent="0.25">
      <c r="B6682" s="21">
        <v>45945</v>
      </c>
      <c r="C6682" s="2" t="s">
        <v>1</v>
      </c>
      <c r="D6682" s="2" t="s">
        <v>1960</v>
      </c>
      <c r="E6682" s="2" t="s">
        <v>926</v>
      </c>
      <c r="F6682" s="2" t="s">
        <v>3117</v>
      </c>
      <c r="G6682" s="5">
        <v>-48</v>
      </c>
      <c r="H6682" s="5">
        <v>83.5</v>
      </c>
      <c r="I6682" s="5">
        <v>-4008</v>
      </c>
      <c r="J6682" s="5">
        <v>-87249.75999999998</v>
      </c>
      <c r="K6682" s="5" t="str" cm="1">
        <f t="array" ref="K6682">_xlfn.LET(_xlpm.d,UPPER(TRIM(CLEAN(SUBSTITUTE(F6682,CHAR(160),"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83" spans="2:11" x14ac:dyDescent="0.25">
      <c r="B6683" s="21">
        <v>45945</v>
      </c>
      <c r="C6683" s="2" t="s">
        <v>1</v>
      </c>
      <c r="D6683" s="2" t="s">
        <v>2445</v>
      </c>
      <c r="E6683" s="2" t="s">
        <v>129</v>
      </c>
      <c r="F6683" s="2" t="s">
        <v>3125</v>
      </c>
      <c r="G6683" s="5">
        <v>-2</v>
      </c>
      <c r="H6683" s="5">
        <v>87.7</v>
      </c>
      <c r="I6683" s="5">
        <v>-175.4</v>
      </c>
      <c r="J6683" s="5">
        <v>-87425.159999999974</v>
      </c>
      <c r="K6683" s="5" t="str" cm="1">
        <f t="array" ref="K6683">_xlfn.LET(_xlpm.d,UPPER(TRIM(CLEAN(SUBSTITUTE(F6683,CHAR(160),"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84" spans="2:11" x14ac:dyDescent="0.25">
      <c r="B6684" s="21">
        <v>45947</v>
      </c>
      <c r="C6684" s="2" t="s">
        <v>1</v>
      </c>
      <c r="D6684" s="2" t="s">
        <v>1136</v>
      </c>
      <c r="E6684" s="2" t="s">
        <v>829</v>
      </c>
      <c r="F6684" s="2" t="s">
        <v>3125</v>
      </c>
      <c r="G6684" s="5">
        <v>-6</v>
      </c>
      <c r="H6684" s="5">
        <v>87.7</v>
      </c>
      <c r="I6684" s="5">
        <v>-526.20000000000005</v>
      </c>
      <c r="J6684" s="5">
        <v>-87951.359999999971</v>
      </c>
      <c r="K6684" s="5" t="str" cm="1">
        <f t="array" ref="K6684">_xlfn.LET(_xlpm.d,UPPER(TRIM(CLEAN(SUBSTITUTE(F6684,CHAR(160),"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85" spans="2:11" x14ac:dyDescent="0.25">
      <c r="B6685" s="21">
        <v>45954</v>
      </c>
      <c r="C6685" s="2" t="s">
        <v>1</v>
      </c>
      <c r="D6685" s="2" t="s">
        <v>3165</v>
      </c>
      <c r="E6685" s="2" t="s">
        <v>1478</v>
      </c>
      <c r="F6685" s="2" t="s">
        <v>3117</v>
      </c>
      <c r="G6685" s="5">
        <v>-1</v>
      </c>
      <c r="H6685" s="5">
        <v>81.5</v>
      </c>
      <c r="I6685" s="5">
        <v>-81.5</v>
      </c>
      <c r="J6685" s="5">
        <v>-88032.859999999971</v>
      </c>
      <c r="K6685" s="5" t="str" cm="1">
        <f t="array" ref="K6685">_xlfn.LET(_xlpm.d,UPPER(TRIM(CLEAN(SUBSTITUTE(F6685,CHAR(160),"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86" spans="2:11" x14ac:dyDescent="0.25">
      <c r="B6686" s="21">
        <v>45954</v>
      </c>
      <c r="C6686" s="2" t="s">
        <v>1</v>
      </c>
      <c r="D6686" s="2" t="s">
        <v>481</v>
      </c>
      <c r="E6686" s="2" t="s">
        <v>62</v>
      </c>
      <c r="F6686" s="2" t="s">
        <v>3125</v>
      </c>
      <c r="G6686" s="5">
        <v>-3</v>
      </c>
      <c r="H6686" s="5">
        <v>87.7</v>
      </c>
      <c r="I6686" s="5">
        <v>-263.10000000000002</v>
      </c>
      <c r="J6686" s="5">
        <v>-88295.959999999977</v>
      </c>
      <c r="K6686" s="5" t="str" cm="1">
        <f t="array" ref="K6686">_xlfn.LET(_xlpm.d,UPPER(TRIM(CLEAN(SUBSTITUTE(F6686,CHAR(160),"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87" spans="2:11" x14ac:dyDescent="0.25">
      <c r="B6687" s="21">
        <v>45960</v>
      </c>
      <c r="C6687" s="2" t="s">
        <v>1</v>
      </c>
      <c r="D6687" s="2" t="s">
        <v>2621</v>
      </c>
      <c r="E6687" s="2" t="s">
        <v>465</v>
      </c>
      <c r="F6687" s="2" t="s">
        <v>3125</v>
      </c>
      <c r="G6687" s="5">
        <v>-1</v>
      </c>
      <c r="H6687" s="5">
        <v>87.7</v>
      </c>
      <c r="I6687" s="5">
        <v>-87.7</v>
      </c>
      <c r="J6687" s="5">
        <v>-88383.659999999974</v>
      </c>
      <c r="K6687" s="5" t="str" cm="1">
        <f t="array" ref="K6687">_xlfn.LET(_xlpm.d,UPPER(TRIM(CLEAN(SUBSTITUTE(F6687,CHAR(160),"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88" spans="2:11" x14ac:dyDescent="0.25">
      <c r="B6688" s="21">
        <v>45961</v>
      </c>
      <c r="C6688" s="2" t="s">
        <v>1</v>
      </c>
      <c r="D6688" s="2" t="s">
        <v>3166</v>
      </c>
      <c r="E6688" s="2" t="s">
        <v>62</v>
      </c>
      <c r="F6688" s="2" t="s">
        <v>3125</v>
      </c>
      <c r="G6688" s="5">
        <v>-5</v>
      </c>
      <c r="H6688" s="5">
        <v>87.7</v>
      </c>
      <c r="I6688" s="5">
        <v>-438.5</v>
      </c>
      <c r="J6688" s="5">
        <v>-88822.159999999974</v>
      </c>
      <c r="K6688" s="5" t="str" cm="1">
        <f t="array" ref="K6688">_xlfn.LET(_xlpm.d,UPPER(TRIM(CLEAN(SUBSTITUTE(F6688,CHAR(160),"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89" spans="2:11" x14ac:dyDescent="0.25">
      <c r="B6689" s="21">
        <v>45966</v>
      </c>
      <c r="C6689" s="2" t="s">
        <v>1</v>
      </c>
      <c r="D6689" s="2" t="s">
        <v>2009</v>
      </c>
      <c r="E6689" s="2" t="s">
        <v>844</v>
      </c>
      <c r="F6689" s="2" t="s">
        <v>3117</v>
      </c>
      <c r="G6689" s="5">
        <v>-2</v>
      </c>
      <c r="H6689" s="5">
        <v>83.5</v>
      </c>
      <c r="I6689" s="5">
        <v>-167</v>
      </c>
      <c r="J6689" s="5">
        <v>-88989.159999999974</v>
      </c>
      <c r="K6689" s="5" t="str" cm="1">
        <f t="array" ref="K6689">_xlfn.LET(_xlpm.d,UPPER(TRIM(CLEAN(SUBSTITUTE(F6689,CHAR(160),"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90" spans="2:11" x14ac:dyDescent="0.25">
      <c r="B6690" s="21">
        <v>45967</v>
      </c>
      <c r="C6690" s="2" t="s">
        <v>1</v>
      </c>
      <c r="D6690" s="2" t="s">
        <v>3167</v>
      </c>
      <c r="E6690" s="2" t="s">
        <v>19</v>
      </c>
      <c r="F6690" s="2" t="s">
        <v>3117</v>
      </c>
      <c r="G6690" s="5">
        <v>-1</v>
      </c>
      <c r="H6690" s="5">
        <v>87.7</v>
      </c>
      <c r="I6690" s="5">
        <v>-87.7</v>
      </c>
      <c r="J6690" s="5">
        <v>-89076.859999999971</v>
      </c>
      <c r="K6690" s="5" t="str" cm="1">
        <f t="array" ref="K6690">_xlfn.LET(_xlpm.d,UPPER(TRIM(CLEAN(SUBSTITUTE(F6690,CHAR(160),"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91" spans="2:11" x14ac:dyDescent="0.25">
      <c r="B6691" s="21">
        <v>45968</v>
      </c>
      <c r="C6691" s="2" t="s">
        <v>1</v>
      </c>
      <c r="D6691" s="2" t="s">
        <v>2419</v>
      </c>
      <c r="E6691" s="2" t="s">
        <v>143</v>
      </c>
      <c r="F6691" s="2" t="s">
        <v>3117</v>
      </c>
      <c r="G6691" s="5">
        <v>-2</v>
      </c>
      <c r="H6691" s="5">
        <v>81.400000000000006</v>
      </c>
      <c r="I6691" s="5">
        <v>-162.80000000000001</v>
      </c>
      <c r="J6691" s="5">
        <v>-89239.659999999974</v>
      </c>
      <c r="K6691" s="5" t="str" cm="1">
        <f t="array" ref="K6691">_xlfn.LET(_xlpm.d,UPPER(TRIM(CLEAN(SUBSTITUTE(F6691,CHAR(160),"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92" spans="2:11" x14ac:dyDescent="0.25">
      <c r="B6692" s="21">
        <v>45972</v>
      </c>
      <c r="C6692" s="2" t="s">
        <v>1</v>
      </c>
      <c r="D6692" s="2" t="s">
        <v>2021</v>
      </c>
      <c r="E6692" s="2" t="s">
        <v>446</v>
      </c>
      <c r="F6692" s="2" t="s">
        <v>3125</v>
      </c>
      <c r="G6692" s="5">
        <v>-1</v>
      </c>
      <c r="H6692" s="5">
        <v>87.7</v>
      </c>
      <c r="I6692" s="5">
        <v>-87.7</v>
      </c>
      <c r="J6692" s="5">
        <v>-89327.359999999971</v>
      </c>
      <c r="K6692" s="5" t="str" cm="1">
        <f t="array" ref="K6692">_xlfn.LET(_xlpm.d,UPPER(TRIM(CLEAN(SUBSTITUTE(F6692,CHAR(160),"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93" spans="2:11" x14ac:dyDescent="0.25">
      <c r="B6693" s="21">
        <v>45972</v>
      </c>
      <c r="C6693" s="2" t="s">
        <v>1</v>
      </c>
      <c r="D6693" s="2" t="s">
        <v>2630</v>
      </c>
      <c r="E6693" s="2" t="s">
        <v>9</v>
      </c>
      <c r="F6693" s="2" t="s">
        <v>3125</v>
      </c>
      <c r="G6693" s="5">
        <v>-1</v>
      </c>
      <c r="H6693" s="5">
        <v>87.7</v>
      </c>
      <c r="I6693" s="5">
        <v>-87.7</v>
      </c>
      <c r="J6693" s="5">
        <v>-89415.059999999969</v>
      </c>
      <c r="K6693" s="5" t="str" cm="1">
        <f t="array" ref="K6693">_xlfn.LET(_xlpm.d,UPPER(TRIM(CLEAN(SUBSTITUTE(F6693,CHAR(160),"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94" spans="2:11" x14ac:dyDescent="0.25">
      <c r="B6694" s="21">
        <v>45972</v>
      </c>
      <c r="C6694" s="2" t="s">
        <v>1</v>
      </c>
      <c r="D6694" s="2" t="s">
        <v>2631</v>
      </c>
      <c r="E6694" s="2" t="s">
        <v>159</v>
      </c>
      <c r="F6694" s="2" t="s">
        <v>3125</v>
      </c>
      <c r="G6694" s="5">
        <v>-1</v>
      </c>
      <c r="H6694" s="5">
        <v>87.7</v>
      </c>
      <c r="I6694" s="5">
        <v>-87.7</v>
      </c>
      <c r="J6694" s="5">
        <v>-89502.759999999966</v>
      </c>
      <c r="K6694" s="5" t="str" cm="1">
        <f t="array" ref="K6694">_xlfn.LET(_xlpm.d,UPPER(TRIM(CLEAN(SUBSTITUTE(F6694,CHAR(160),"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95" spans="2:11" x14ac:dyDescent="0.25">
      <c r="B6695" s="21">
        <v>45972</v>
      </c>
      <c r="C6695" s="2" t="s">
        <v>1</v>
      </c>
      <c r="D6695" s="2" t="s">
        <v>1167</v>
      </c>
      <c r="E6695" s="2" t="s">
        <v>148</v>
      </c>
      <c r="F6695" s="2" t="s">
        <v>3125</v>
      </c>
      <c r="G6695" s="5">
        <v>-2</v>
      </c>
      <c r="H6695" s="5">
        <v>87.7</v>
      </c>
      <c r="I6695" s="5">
        <v>-175.4</v>
      </c>
      <c r="J6695" s="5">
        <v>-89678.15999999996</v>
      </c>
      <c r="K6695" s="5" t="str" cm="1">
        <f t="array" ref="K6695">_xlfn.LET(_xlpm.d,UPPER(TRIM(CLEAN(SUBSTITUTE(F6695,CHAR(160),"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96" spans="2:11" x14ac:dyDescent="0.25">
      <c r="B6696" s="21">
        <v>45973</v>
      </c>
      <c r="C6696" s="2" t="s">
        <v>1</v>
      </c>
      <c r="D6696" s="2" t="s">
        <v>2022</v>
      </c>
      <c r="E6696" s="2" t="s">
        <v>926</v>
      </c>
      <c r="F6696" s="2" t="s">
        <v>3117</v>
      </c>
      <c r="G6696" s="5">
        <v>-72</v>
      </c>
      <c r="H6696" s="5">
        <v>83.5</v>
      </c>
      <c r="I6696" s="5">
        <v>-6012</v>
      </c>
      <c r="J6696" s="5">
        <v>-95690.15999999996</v>
      </c>
      <c r="K6696" s="5" t="str" cm="1">
        <f t="array" ref="K6696">_xlfn.LET(_xlpm.d,UPPER(TRIM(CLEAN(SUBSTITUTE(F6696,CHAR(160),"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97" spans="2:11" x14ac:dyDescent="0.25">
      <c r="B6697" s="21">
        <v>45974</v>
      </c>
      <c r="C6697" s="2" t="s">
        <v>1</v>
      </c>
      <c r="D6697" s="2" t="s">
        <v>748</v>
      </c>
      <c r="E6697" s="2" t="s">
        <v>99</v>
      </c>
      <c r="F6697" s="2" t="s">
        <v>3125</v>
      </c>
      <c r="G6697" s="5">
        <v>-2</v>
      </c>
      <c r="H6697" s="5">
        <v>87.7</v>
      </c>
      <c r="I6697" s="5">
        <v>-175.4</v>
      </c>
      <c r="J6697" s="5">
        <v>-95865.559999999954</v>
      </c>
      <c r="K6697" s="5" t="str" cm="1">
        <f t="array" ref="K6697">_xlfn.LET(_xlpm.d,UPPER(TRIM(CLEAN(SUBSTITUTE(F6697,CHAR(160),"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98" spans="2:11" x14ac:dyDescent="0.25">
      <c r="B6698" s="21">
        <v>45975</v>
      </c>
      <c r="C6698" s="2" t="s">
        <v>1</v>
      </c>
      <c r="D6698" s="2" t="s">
        <v>1171</v>
      </c>
      <c r="E6698" s="2" t="s">
        <v>9</v>
      </c>
      <c r="F6698" s="2" t="s">
        <v>3125</v>
      </c>
      <c r="G6698" s="5">
        <v>-2</v>
      </c>
      <c r="H6698" s="5">
        <v>87.7</v>
      </c>
      <c r="I6698" s="5">
        <v>-175.4</v>
      </c>
      <c r="J6698" s="5">
        <v>-96040.959999999948</v>
      </c>
      <c r="K6698" s="5" t="str" cm="1">
        <f t="array" ref="K6698">_xlfn.LET(_xlpm.d,UPPER(TRIM(CLEAN(SUBSTITUTE(F6698,CHAR(160),"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699" spans="2:11" x14ac:dyDescent="0.25">
      <c r="B6699" s="21">
        <v>45979</v>
      </c>
      <c r="C6699" s="2" t="s">
        <v>1</v>
      </c>
      <c r="D6699" s="2" t="s">
        <v>2035</v>
      </c>
      <c r="E6699" s="2" t="s">
        <v>829</v>
      </c>
      <c r="F6699" s="2" t="s">
        <v>3125</v>
      </c>
      <c r="G6699" s="5">
        <v>-10</v>
      </c>
      <c r="H6699" s="5">
        <v>87.7</v>
      </c>
      <c r="I6699" s="5">
        <v>-877</v>
      </c>
      <c r="J6699" s="5">
        <v>-96917.959999999948</v>
      </c>
      <c r="K6699" s="5" t="str" cm="1">
        <f t="array" ref="K6699">_xlfn.LET(_xlpm.d,UPPER(TRIM(CLEAN(SUBSTITUTE(F6699,CHAR(160),"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00" spans="2:11" x14ac:dyDescent="0.25">
      <c r="B6700" s="21">
        <v>45979</v>
      </c>
      <c r="C6700" s="2" t="s">
        <v>1</v>
      </c>
      <c r="D6700" s="2" t="s">
        <v>1173</v>
      </c>
      <c r="E6700" s="2" t="s">
        <v>844</v>
      </c>
      <c r="F6700" s="2" t="s">
        <v>3125</v>
      </c>
      <c r="G6700" s="5">
        <v>-6</v>
      </c>
      <c r="H6700" s="5">
        <v>83.5</v>
      </c>
      <c r="I6700" s="5">
        <v>-501</v>
      </c>
      <c r="J6700" s="5">
        <v>-97418.959999999948</v>
      </c>
      <c r="K6700" s="5" t="str" cm="1">
        <f t="array" ref="K6700">_xlfn.LET(_xlpm.d,UPPER(TRIM(CLEAN(SUBSTITUTE(F6700,CHAR(160),"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01" spans="2:11" x14ac:dyDescent="0.25">
      <c r="B6701" s="21">
        <v>45979</v>
      </c>
      <c r="C6701" s="2" t="s">
        <v>1</v>
      </c>
      <c r="D6701" s="2" t="s">
        <v>486</v>
      </c>
      <c r="E6701" s="2" t="s">
        <v>35</v>
      </c>
      <c r="F6701" s="2" t="s">
        <v>3125</v>
      </c>
      <c r="G6701" s="5">
        <v>-2</v>
      </c>
      <c r="H6701" s="5">
        <v>87.7</v>
      </c>
      <c r="I6701" s="5">
        <v>-175.4</v>
      </c>
      <c r="J6701" s="5">
        <v>-97594.359999999942</v>
      </c>
      <c r="K6701" s="5" t="str" cm="1">
        <f t="array" ref="K6701">_xlfn.LET(_xlpm.d,UPPER(TRIM(CLEAN(SUBSTITUTE(F6701,CHAR(160),"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02" spans="2:11" x14ac:dyDescent="0.25">
      <c r="B6702" s="21">
        <v>45981</v>
      </c>
      <c r="C6702" s="2" t="s">
        <v>1</v>
      </c>
      <c r="D6702" s="2" t="s">
        <v>777</v>
      </c>
      <c r="E6702" s="2" t="s">
        <v>129</v>
      </c>
      <c r="F6702" s="2" t="s">
        <v>3125</v>
      </c>
      <c r="G6702" s="5">
        <v>-4</v>
      </c>
      <c r="H6702" s="5">
        <v>87.7</v>
      </c>
      <c r="I6702" s="5">
        <v>-350.8</v>
      </c>
      <c r="J6702" s="5">
        <v>-97945.159999999945</v>
      </c>
      <c r="K6702" s="5" t="str" cm="1">
        <f t="array" ref="K6702">_xlfn.LET(_xlpm.d,UPPER(TRIM(CLEAN(SUBSTITUTE(F6702,CHAR(160),"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03" spans="2:11" x14ac:dyDescent="0.25">
      <c r="B6703" s="21">
        <v>45981</v>
      </c>
      <c r="C6703" s="2" t="s">
        <v>1</v>
      </c>
      <c r="D6703" s="2" t="s">
        <v>2638</v>
      </c>
      <c r="E6703" s="2" t="s">
        <v>99</v>
      </c>
      <c r="F6703" s="2" t="s">
        <v>3125</v>
      </c>
      <c r="G6703" s="5">
        <v>-3</v>
      </c>
      <c r="H6703" s="5">
        <v>87.7</v>
      </c>
      <c r="I6703" s="5">
        <v>-263.10000000000002</v>
      </c>
      <c r="J6703" s="5">
        <v>-98208.259999999951</v>
      </c>
      <c r="K6703" s="5" t="str" cm="1">
        <f t="array" ref="K6703">_xlfn.LET(_xlpm.d,UPPER(TRIM(CLEAN(SUBSTITUTE(F6703,CHAR(160),"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04" spans="2:11" x14ac:dyDescent="0.25">
      <c r="B6704" s="21">
        <v>45982</v>
      </c>
      <c r="C6704" s="2" t="s">
        <v>1</v>
      </c>
      <c r="D6704" s="2" t="s">
        <v>795</v>
      </c>
      <c r="E6704" s="2" t="s">
        <v>82</v>
      </c>
      <c r="F6704" s="2" t="s">
        <v>3125</v>
      </c>
      <c r="G6704" s="5">
        <v>-3</v>
      </c>
      <c r="H6704" s="5">
        <v>87.7</v>
      </c>
      <c r="I6704" s="5">
        <v>-263.10000000000002</v>
      </c>
      <c r="J6704" s="5">
        <v>-98471.359999999957</v>
      </c>
      <c r="K6704" s="5" t="str" cm="1">
        <f t="array" ref="K6704">_xlfn.LET(_xlpm.d,UPPER(TRIM(CLEAN(SUBSTITUTE(F6704,CHAR(160),"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05" spans="2:11" x14ac:dyDescent="0.25">
      <c r="B6705" s="21">
        <v>45986</v>
      </c>
      <c r="C6705" s="2" t="s">
        <v>1</v>
      </c>
      <c r="D6705" s="2" t="s">
        <v>3168</v>
      </c>
      <c r="E6705" s="2" t="s">
        <v>1611</v>
      </c>
      <c r="F6705" s="2" t="s">
        <v>3117</v>
      </c>
      <c r="G6705" s="5">
        <v>-2</v>
      </c>
      <c r="H6705" s="5">
        <v>81.5</v>
      </c>
      <c r="I6705" s="5">
        <v>-163</v>
      </c>
      <c r="J6705" s="5">
        <v>-98634.359999999957</v>
      </c>
      <c r="K6705" s="5" t="str" cm="1">
        <f t="array" ref="K6705">_xlfn.LET(_xlpm.d,UPPER(TRIM(CLEAN(SUBSTITUTE(F6705,CHAR(160),"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06" spans="2:11" x14ac:dyDescent="0.25">
      <c r="B6706" s="21">
        <v>45986</v>
      </c>
      <c r="C6706" s="2" t="s">
        <v>1</v>
      </c>
      <c r="D6706" s="2" t="s">
        <v>3169</v>
      </c>
      <c r="E6706" s="2" t="s">
        <v>1611</v>
      </c>
      <c r="F6706" s="2" t="s">
        <v>3117</v>
      </c>
      <c r="G6706" s="5">
        <v>-3</v>
      </c>
      <c r="H6706" s="5">
        <v>81.5</v>
      </c>
      <c r="I6706" s="5">
        <v>-244.5</v>
      </c>
      <c r="J6706" s="5">
        <v>-98878.859999999957</v>
      </c>
      <c r="K6706" s="5" t="str" cm="1">
        <f t="array" ref="K6706">_xlfn.LET(_xlpm.d,UPPER(TRIM(CLEAN(SUBSTITUTE(F6706,CHAR(160),"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07" spans="2:11" x14ac:dyDescent="0.25">
      <c r="B6707" s="21">
        <v>45986</v>
      </c>
      <c r="C6707" s="2" t="s">
        <v>1</v>
      </c>
      <c r="D6707" s="2" t="s">
        <v>2042</v>
      </c>
      <c r="E6707" s="2" t="s">
        <v>807</v>
      </c>
      <c r="F6707" s="2" t="s">
        <v>3117</v>
      </c>
      <c r="G6707" s="5">
        <v>-5</v>
      </c>
      <c r="H6707" s="5">
        <v>83.5</v>
      </c>
      <c r="I6707" s="5">
        <v>-417.5</v>
      </c>
      <c r="J6707" s="5">
        <v>-99296.359999999957</v>
      </c>
      <c r="K6707" s="5" t="str" cm="1">
        <f t="array" ref="K6707">_xlfn.LET(_xlpm.d,UPPER(TRIM(CLEAN(SUBSTITUTE(F6707,CHAR(160),"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08" spans="2:11" x14ac:dyDescent="0.25">
      <c r="B6708" s="21">
        <v>45986</v>
      </c>
      <c r="C6708" s="2" t="s">
        <v>1</v>
      </c>
      <c r="D6708" s="2" t="s">
        <v>1350</v>
      </c>
      <c r="E6708" s="2" t="s">
        <v>35</v>
      </c>
      <c r="F6708" s="2" t="s">
        <v>3125</v>
      </c>
      <c r="G6708" s="5">
        <v>-5</v>
      </c>
      <c r="H6708" s="5">
        <v>87.7</v>
      </c>
      <c r="I6708" s="5">
        <v>-438.5</v>
      </c>
      <c r="J6708" s="5">
        <v>-99734.859999999957</v>
      </c>
      <c r="K6708" s="5" t="str" cm="1">
        <f t="array" ref="K6708">_xlfn.LET(_xlpm.d,UPPER(TRIM(CLEAN(SUBSTITUTE(F6708,CHAR(160),"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09" spans="2:11" x14ac:dyDescent="0.25">
      <c r="B6709" s="21">
        <v>45986</v>
      </c>
      <c r="C6709" s="2" t="s">
        <v>1</v>
      </c>
      <c r="D6709" s="2" t="s">
        <v>1177</v>
      </c>
      <c r="E6709" s="2" t="s">
        <v>9</v>
      </c>
      <c r="F6709" s="2" t="s">
        <v>3125</v>
      </c>
      <c r="G6709" s="5">
        <v>-1</v>
      </c>
      <c r="H6709" s="5">
        <v>87.7</v>
      </c>
      <c r="I6709" s="5">
        <v>-87.7</v>
      </c>
      <c r="J6709" s="5">
        <v>-99822.559999999954</v>
      </c>
      <c r="K6709" s="5" t="str" cm="1">
        <f t="array" ref="K6709">_xlfn.LET(_xlpm.d,UPPER(TRIM(CLEAN(SUBSTITUTE(F6709,CHAR(160),"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10" spans="2:11" x14ac:dyDescent="0.25">
      <c r="B6710" s="21">
        <v>45987</v>
      </c>
      <c r="C6710" s="2" t="s">
        <v>1</v>
      </c>
      <c r="D6710" s="2" t="s">
        <v>1179</v>
      </c>
      <c r="E6710" s="2" t="s">
        <v>29</v>
      </c>
      <c r="F6710" s="2" t="s">
        <v>3125</v>
      </c>
      <c r="G6710" s="5">
        <v>-8</v>
      </c>
      <c r="H6710" s="5">
        <v>87.7</v>
      </c>
      <c r="I6710" s="5">
        <v>-701.6</v>
      </c>
      <c r="J6710" s="5">
        <v>-100524.15999999996</v>
      </c>
      <c r="K6710" s="5" t="str" cm="1">
        <f t="array" ref="K6710">_xlfn.LET(_xlpm.d,UPPER(TRIM(CLEAN(SUBSTITUTE(F6710,CHAR(160),"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11" spans="2:11" x14ac:dyDescent="0.25">
      <c r="B6711" s="21">
        <v>45988</v>
      </c>
      <c r="C6711" s="2" t="s">
        <v>1</v>
      </c>
      <c r="D6711" s="2" t="s">
        <v>2641</v>
      </c>
      <c r="E6711" s="2" t="s">
        <v>465</v>
      </c>
      <c r="F6711" s="2" t="s">
        <v>3125</v>
      </c>
      <c r="G6711" s="5">
        <v>-5</v>
      </c>
      <c r="H6711" s="5">
        <v>87.7</v>
      </c>
      <c r="I6711" s="5">
        <v>-438.5</v>
      </c>
      <c r="J6711" s="5">
        <v>-100962.65999999996</v>
      </c>
      <c r="K6711" s="5" t="str" cm="1">
        <f t="array" ref="K6711">_xlfn.LET(_xlpm.d,UPPER(TRIM(CLEAN(SUBSTITUTE(F6711,CHAR(160),"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12" spans="2:11" x14ac:dyDescent="0.25">
      <c r="B6712" s="21">
        <v>45989</v>
      </c>
      <c r="C6712" s="2" t="s">
        <v>1</v>
      </c>
      <c r="D6712" s="2" t="s">
        <v>327</v>
      </c>
      <c r="E6712" s="2" t="s">
        <v>143</v>
      </c>
      <c r="F6712" s="2" t="s">
        <v>3117</v>
      </c>
      <c r="G6712" s="5">
        <v>-1</v>
      </c>
      <c r="H6712" s="5">
        <v>81.400000000000006</v>
      </c>
      <c r="I6712" s="5">
        <v>-81.400000000000006</v>
      </c>
      <c r="J6712" s="5">
        <v>-101044.05999999995</v>
      </c>
      <c r="K6712" s="5" t="str" cm="1">
        <f t="array" ref="K6712">_xlfn.LET(_xlpm.d,UPPER(TRIM(CLEAN(SUBSTITUTE(F6712,CHAR(160),"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13" spans="2:11" x14ac:dyDescent="0.25">
      <c r="B6713" s="21">
        <v>45989</v>
      </c>
      <c r="C6713" s="2" t="s">
        <v>1</v>
      </c>
      <c r="D6713" s="2" t="s">
        <v>2054</v>
      </c>
      <c r="E6713" s="2" t="s">
        <v>82</v>
      </c>
      <c r="F6713" s="2" t="s">
        <v>3125</v>
      </c>
      <c r="G6713" s="5">
        <v>-1</v>
      </c>
      <c r="H6713" s="5">
        <v>87.7</v>
      </c>
      <c r="I6713" s="5">
        <v>-87.7</v>
      </c>
      <c r="J6713" s="5">
        <v>-101131.75999999995</v>
      </c>
      <c r="K6713" s="5" t="str" cm="1">
        <f t="array" ref="K6713">_xlfn.LET(_xlpm.d,UPPER(TRIM(CLEAN(SUBSTITUTE(F6713,CHAR(160),"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14" spans="2:11" x14ac:dyDescent="0.25">
      <c r="B6714" s="21">
        <v>45989</v>
      </c>
      <c r="C6714" s="2" t="s">
        <v>1</v>
      </c>
      <c r="D6714" s="2" t="s">
        <v>2055</v>
      </c>
      <c r="E6714" s="2" t="s">
        <v>24</v>
      </c>
      <c r="F6714" s="2" t="s">
        <v>3125</v>
      </c>
      <c r="G6714" s="5">
        <v>-6</v>
      </c>
      <c r="H6714" s="5">
        <v>87.7</v>
      </c>
      <c r="I6714" s="5">
        <v>-526.20000000000005</v>
      </c>
      <c r="J6714" s="5">
        <v>-101657.95999999995</v>
      </c>
      <c r="K6714" s="5" t="str" cm="1">
        <f t="array" ref="K6714">_xlfn.LET(_xlpm.d,UPPER(TRIM(CLEAN(SUBSTITUTE(F6714,CHAR(160),"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15" spans="2:11" x14ac:dyDescent="0.25">
      <c r="B6715" s="21">
        <v>45992</v>
      </c>
      <c r="C6715" s="2" t="s">
        <v>1</v>
      </c>
      <c r="D6715" s="2" t="s">
        <v>2496</v>
      </c>
      <c r="E6715" s="2" t="s">
        <v>129</v>
      </c>
      <c r="F6715" s="2" t="s">
        <v>3117</v>
      </c>
      <c r="G6715" s="5">
        <v>-3</v>
      </c>
      <c r="H6715" s="5">
        <v>87.7</v>
      </c>
      <c r="I6715" s="5">
        <v>-263.10000000000002</v>
      </c>
      <c r="J6715" s="5">
        <v>-101921.05999999995</v>
      </c>
      <c r="K6715" s="5" t="str" cm="1">
        <f t="array" ref="K6715">_xlfn.LET(_xlpm.d,UPPER(TRIM(CLEAN(SUBSTITUTE(F6715,CHAR(160),"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16" spans="2:11" x14ac:dyDescent="0.25">
      <c r="B6716" s="21">
        <v>45993</v>
      </c>
      <c r="C6716" s="2" t="s">
        <v>1</v>
      </c>
      <c r="D6716" s="2" t="s">
        <v>56</v>
      </c>
      <c r="E6716" s="2" t="s">
        <v>49</v>
      </c>
      <c r="F6716" s="2" t="s">
        <v>3125</v>
      </c>
      <c r="G6716" s="5">
        <v>-8</v>
      </c>
      <c r="H6716" s="5">
        <v>87.7</v>
      </c>
      <c r="I6716" s="5">
        <v>-701.6</v>
      </c>
      <c r="J6716" s="5">
        <v>-102622.65999999996</v>
      </c>
      <c r="K6716" s="5" t="str" cm="1">
        <f t="array" ref="K6716">_xlfn.LET(_xlpm.d,UPPER(TRIM(CLEAN(SUBSTITUTE(F6716,CHAR(160),"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17" spans="2:11" x14ac:dyDescent="0.25">
      <c r="B6717" s="21">
        <v>45994</v>
      </c>
      <c r="C6717" s="2" t="s">
        <v>1</v>
      </c>
      <c r="D6717" s="2" t="s">
        <v>2058</v>
      </c>
      <c r="E6717" s="2" t="s">
        <v>76</v>
      </c>
      <c r="F6717" s="2" t="s">
        <v>3125</v>
      </c>
      <c r="G6717" s="5">
        <v>-1</v>
      </c>
      <c r="H6717" s="5">
        <v>87.7</v>
      </c>
      <c r="I6717" s="5">
        <v>-87.7</v>
      </c>
      <c r="J6717" s="5">
        <v>-102710.35999999996</v>
      </c>
      <c r="K6717" s="5" t="str" cm="1">
        <f t="array" ref="K6717">_xlfn.LET(_xlpm.d,UPPER(TRIM(CLEAN(SUBSTITUTE(F6717,CHAR(160),"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18" spans="2:11" x14ac:dyDescent="0.25">
      <c r="B6718" s="21">
        <v>45995</v>
      </c>
      <c r="C6718" s="2" t="s">
        <v>1</v>
      </c>
      <c r="D6718" s="2" t="s">
        <v>3170</v>
      </c>
      <c r="E6718" s="2" t="s">
        <v>324</v>
      </c>
      <c r="F6718" s="2" t="s">
        <v>3117</v>
      </c>
      <c r="G6718" s="5">
        <v>-12</v>
      </c>
      <c r="H6718" s="5">
        <v>81.5</v>
      </c>
      <c r="I6718" s="5">
        <v>-978</v>
      </c>
      <c r="J6718" s="5">
        <v>-103688.35999999996</v>
      </c>
      <c r="K6718" s="5" t="str" cm="1">
        <f t="array" ref="K6718">_xlfn.LET(_xlpm.d,UPPER(TRIM(CLEAN(SUBSTITUTE(F6718,CHAR(160),"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19" spans="2:11" x14ac:dyDescent="0.25">
      <c r="B6719" s="21">
        <v>45995</v>
      </c>
      <c r="C6719" s="2" t="s">
        <v>1</v>
      </c>
      <c r="D6719" s="2" t="s">
        <v>489</v>
      </c>
      <c r="E6719" s="2" t="s">
        <v>19</v>
      </c>
      <c r="F6719" s="2" t="s">
        <v>3125</v>
      </c>
      <c r="G6719" s="5">
        <v>-4</v>
      </c>
      <c r="H6719" s="5">
        <v>87.7</v>
      </c>
      <c r="I6719" s="5">
        <v>-350.8</v>
      </c>
      <c r="J6719" s="5">
        <v>-104039.15999999996</v>
      </c>
      <c r="K6719" s="5" t="str" cm="1">
        <f t="array" ref="K6719">_xlfn.LET(_xlpm.d,UPPER(TRIM(CLEAN(SUBSTITUTE(F6719,CHAR(160),"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20" spans="2:11" x14ac:dyDescent="0.25">
      <c r="B6720" s="21">
        <v>45995</v>
      </c>
      <c r="C6720" s="2" t="s">
        <v>1</v>
      </c>
      <c r="D6720" s="2" t="s">
        <v>2644</v>
      </c>
      <c r="E6720" s="2" t="s">
        <v>99</v>
      </c>
      <c r="F6720" s="2" t="s">
        <v>3125</v>
      </c>
      <c r="G6720" s="5">
        <v>-2</v>
      </c>
      <c r="H6720" s="5">
        <v>87.7</v>
      </c>
      <c r="I6720" s="5">
        <v>-175.4</v>
      </c>
      <c r="J6720" s="5">
        <v>-104214.55999999995</v>
      </c>
      <c r="K6720" s="5" t="str" cm="1">
        <f t="array" ref="K6720">_xlfn.LET(_xlpm.d,UPPER(TRIM(CLEAN(SUBSTITUTE(F6720,CHAR(160),"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21" spans="2:11" x14ac:dyDescent="0.25">
      <c r="B6721" s="21">
        <v>45995</v>
      </c>
      <c r="C6721" s="2" t="s">
        <v>1</v>
      </c>
      <c r="D6721" s="2" t="s">
        <v>1191</v>
      </c>
      <c r="E6721" s="2" t="s">
        <v>5</v>
      </c>
      <c r="F6721" s="2" t="s">
        <v>3117</v>
      </c>
      <c r="G6721" s="5">
        <v>-4</v>
      </c>
      <c r="H6721" s="5">
        <v>81.5</v>
      </c>
      <c r="I6721" s="5">
        <v>-326</v>
      </c>
      <c r="J6721" s="5">
        <v>-104540.55999999995</v>
      </c>
      <c r="K6721" s="5" t="str" cm="1">
        <f t="array" ref="K6721">_xlfn.LET(_xlpm.d,UPPER(TRIM(CLEAN(SUBSTITUTE(F6721,CHAR(160),"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22" spans="2:11" x14ac:dyDescent="0.25">
      <c r="B6722" s="21">
        <v>45996</v>
      </c>
      <c r="C6722" s="2" t="s">
        <v>1</v>
      </c>
      <c r="D6722" s="2" t="s">
        <v>1193</v>
      </c>
      <c r="E6722" s="2" t="s">
        <v>143</v>
      </c>
      <c r="F6722" s="2" t="s">
        <v>3117</v>
      </c>
      <c r="G6722" s="5">
        <v>-2</v>
      </c>
      <c r="H6722" s="5">
        <v>81.400000000000006</v>
      </c>
      <c r="I6722" s="5">
        <v>-162.80000000000001</v>
      </c>
      <c r="J6722" s="5">
        <v>-104703.35999999996</v>
      </c>
      <c r="K6722" s="5" t="str" cm="1">
        <f t="array" ref="K6722">_xlfn.LET(_xlpm.d,UPPER(TRIM(CLEAN(SUBSTITUTE(F6722,CHAR(160),"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23" spans="2:11" x14ac:dyDescent="0.25">
      <c r="B6723" s="21">
        <v>45996</v>
      </c>
      <c r="C6723" s="2" t="s">
        <v>1</v>
      </c>
      <c r="D6723" s="2" t="s">
        <v>490</v>
      </c>
      <c r="E6723" s="2" t="s">
        <v>24</v>
      </c>
      <c r="F6723" s="2" t="s">
        <v>3125</v>
      </c>
      <c r="G6723" s="5">
        <v>-1</v>
      </c>
      <c r="H6723" s="5">
        <v>87.7</v>
      </c>
      <c r="I6723" s="5">
        <v>-87.7</v>
      </c>
      <c r="J6723" s="5">
        <v>-104791.05999999995</v>
      </c>
      <c r="K6723" s="5" t="str" cm="1">
        <f t="array" ref="K6723">_xlfn.LET(_xlpm.d,UPPER(TRIM(CLEAN(SUBSTITUTE(F6723,CHAR(160),"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24" spans="2:11" x14ac:dyDescent="0.25">
      <c r="B6724" s="21">
        <v>45996</v>
      </c>
      <c r="C6724" s="2" t="s">
        <v>1</v>
      </c>
      <c r="D6724" s="2" t="s">
        <v>491</v>
      </c>
      <c r="E6724" s="2" t="s">
        <v>76</v>
      </c>
      <c r="F6724" s="2" t="s">
        <v>3125</v>
      </c>
      <c r="G6724" s="5">
        <v>-2</v>
      </c>
      <c r="H6724" s="5">
        <v>87.7</v>
      </c>
      <c r="I6724" s="5">
        <v>-175.4</v>
      </c>
      <c r="J6724" s="5">
        <v>-104966.45999999995</v>
      </c>
      <c r="K6724" s="5" t="str" cm="1">
        <f t="array" ref="K6724">_xlfn.LET(_xlpm.d,UPPER(TRIM(CLEAN(SUBSTITUTE(F6724,CHAR(160),"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25" spans="2:11" x14ac:dyDescent="0.25">
      <c r="B6725" s="21">
        <v>45996</v>
      </c>
      <c r="C6725" s="2" t="s">
        <v>1</v>
      </c>
      <c r="D6725" s="2" t="s">
        <v>1194</v>
      </c>
      <c r="E6725" s="2" t="s">
        <v>53</v>
      </c>
      <c r="F6725" s="2" t="s">
        <v>3125</v>
      </c>
      <c r="G6725" s="5">
        <v>-5</v>
      </c>
      <c r="H6725" s="5">
        <v>87.7</v>
      </c>
      <c r="I6725" s="5">
        <v>-438.5</v>
      </c>
      <c r="J6725" s="5">
        <v>-105404.95999999995</v>
      </c>
      <c r="K6725" s="5" t="str" cm="1">
        <f t="array" ref="K6725">_xlfn.LET(_xlpm.d,UPPER(TRIM(CLEAN(SUBSTITUTE(F6725,CHAR(160),"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26" spans="2:11" x14ac:dyDescent="0.25">
      <c r="B6726" s="21">
        <v>45996</v>
      </c>
      <c r="C6726" s="2" t="s">
        <v>1</v>
      </c>
      <c r="D6726" s="2" t="s">
        <v>278</v>
      </c>
      <c r="E6726" s="2" t="s">
        <v>97</v>
      </c>
      <c r="F6726" s="2" t="s">
        <v>3117</v>
      </c>
      <c r="G6726" s="5">
        <v>-7</v>
      </c>
      <c r="H6726" s="5">
        <v>87.7</v>
      </c>
      <c r="I6726" s="5">
        <v>-613.9</v>
      </c>
      <c r="J6726" s="5">
        <v>-106018.85999999994</v>
      </c>
      <c r="K6726" s="5" t="str" cm="1">
        <f t="array" ref="K6726">_xlfn.LET(_xlpm.d,UPPER(TRIM(CLEAN(SUBSTITUTE(F6726,CHAR(160),"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27" spans="2:11" x14ac:dyDescent="0.25">
      <c r="B6727" s="21">
        <v>46000</v>
      </c>
      <c r="C6727" s="2" t="s">
        <v>1</v>
      </c>
      <c r="D6727" s="2" t="s">
        <v>2067</v>
      </c>
      <c r="E6727" s="2" t="s">
        <v>1611</v>
      </c>
      <c r="F6727" s="2" t="s">
        <v>3117</v>
      </c>
      <c r="G6727" s="5">
        <v>-5</v>
      </c>
      <c r="H6727" s="5">
        <v>81.5</v>
      </c>
      <c r="I6727" s="5">
        <v>-407.5</v>
      </c>
      <c r="J6727" s="5">
        <v>-106426.35999999994</v>
      </c>
      <c r="K6727" s="5" t="str" cm="1">
        <f t="array" ref="K6727">_xlfn.LET(_xlpm.d,UPPER(TRIM(CLEAN(SUBSTITUTE(F6727,CHAR(160),"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28" spans="2:11" x14ac:dyDescent="0.25">
      <c r="B6728" s="21">
        <v>46000</v>
      </c>
      <c r="C6728" s="2" t="s">
        <v>1</v>
      </c>
      <c r="D6728" s="2" t="s">
        <v>2649</v>
      </c>
      <c r="E6728" s="2" t="s">
        <v>9</v>
      </c>
      <c r="F6728" s="2" t="s">
        <v>3125</v>
      </c>
      <c r="G6728" s="5">
        <v>-1</v>
      </c>
      <c r="H6728" s="5">
        <v>87.7</v>
      </c>
      <c r="I6728" s="5">
        <v>-87.7</v>
      </c>
      <c r="J6728" s="5">
        <v>-106514.05999999994</v>
      </c>
      <c r="K6728" s="5" t="str" cm="1">
        <f t="array" ref="K6728">_xlfn.LET(_xlpm.d,UPPER(TRIM(CLEAN(SUBSTITUTE(F6728,CHAR(160),"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29" spans="2:11" x14ac:dyDescent="0.25">
      <c r="B6729" s="21">
        <v>46000</v>
      </c>
      <c r="C6729" s="2" t="s">
        <v>1</v>
      </c>
      <c r="D6729" s="2" t="s">
        <v>574</v>
      </c>
      <c r="E6729" s="2" t="s">
        <v>32</v>
      </c>
      <c r="F6729" s="2" t="s">
        <v>3125</v>
      </c>
      <c r="G6729" s="5">
        <v>-1</v>
      </c>
      <c r="H6729" s="5">
        <v>87.7</v>
      </c>
      <c r="I6729" s="5">
        <v>-87.7</v>
      </c>
      <c r="J6729" s="5">
        <v>-106601.75999999994</v>
      </c>
      <c r="K6729" s="5" t="str" cm="1">
        <f t="array" ref="K6729">_xlfn.LET(_xlpm.d,UPPER(TRIM(CLEAN(SUBSTITUTE(F6729,CHAR(160),"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30" spans="2:11" x14ac:dyDescent="0.25">
      <c r="B6730" s="21">
        <v>46002</v>
      </c>
      <c r="C6730" s="2" t="s">
        <v>1</v>
      </c>
      <c r="D6730" s="2" t="s">
        <v>2074</v>
      </c>
      <c r="E6730" s="2" t="s">
        <v>1478</v>
      </c>
      <c r="F6730" s="2" t="s">
        <v>3117</v>
      </c>
      <c r="G6730" s="5">
        <v>-2</v>
      </c>
      <c r="H6730" s="5">
        <v>81.5</v>
      </c>
      <c r="I6730" s="5">
        <v>-163</v>
      </c>
      <c r="J6730" s="5">
        <v>-106764.75999999994</v>
      </c>
      <c r="K6730" s="5" t="str" cm="1">
        <f t="array" ref="K6730">_xlfn.LET(_xlpm.d,UPPER(TRIM(CLEAN(SUBSTITUTE(F6730,CHAR(160),"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31" spans="2:11" x14ac:dyDescent="0.25">
      <c r="B6731" s="21">
        <v>46002</v>
      </c>
      <c r="C6731" s="2" t="s">
        <v>1</v>
      </c>
      <c r="D6731" s="2" t="s">
        <v>494</v>
      </c>
      <c r="E6731" s="2" t="s">
        <v>19</v>
      </c>
      <c r="F6731" s="2" t="s">
        <v>3125</v>
      </c>
      <c r="G6731" s="5">
        <v>-3</v>
      </c>
      <c r="H6731" s="5">
        <v>87.7</v>
      </c>
      <c r="I6731" s="5">
        <v>-263.10000000000002</v>
      </c>
      <c r="J6731" s="5">
        <v>-107027.85999999994</v>
      </c>
      <c r="K6731" s="5" t="str" cm="1">
        <f t="array" ref="K6731">_xlfn.LET(_xlpm.d,UPPER(TRIM(CLEAN(SUBSTITUTE(F6731,CHAR(160),"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32" spans="2:11" x14ac:dyDescent="0.25">
      <c r="B6732" s="21">
        <v>46002</v>
      </c>
      <c r="C6732" s="2" t="s">
        <v>1</v>
      </c>
      <c r="D6732" s="2" t="s">
        <v>3171</v>
      </c>
      <c r="E6732" s="2" t="s">
        <v>844</v>
      </c>
      <c r="F6732" s="2" t="s">
        <v>3117</v>
      </c>
      <c r="G6732" s="5">
        <v>-10</v>
      </c>
      <c r="H6732" s="5">
        <v>83.5</v>
      </c>
      <c r="I6732" s="5">
        <v>-835</v>
      </c>
      <c r="J6732" s="5">
        <v>-107862.85999999994</v>
      </c>
      <c r="K6732" s="5" t="str" cm="1">
        <f t="array" ref="K6732">_xlfn.LET(_xlpm.d,UPPER(TRIM(CLEAN(SUBSTITUTE(F6732,CHAR(160),"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33" spans="2:11" x14ac:dyDescent="0.25">
      <c r="B6733" s="21">
        <v>46003</v>
      </c>
      <c r="C6733" s="2" t="s">
        <v>1</v>
      </c>
      <c r="D6733" s="2" t="s">
        <v>1203</v>
      </c>
      <c r="E6733" s="2" t="s">
        <v>53</v>
      </c>
      <c r="F6733" s="2" t="s">
        <v>3172</v>
      </c>
      <c r="G6733" s="5">
        <v>-5</v>
      </c>
      <c r="H6733" s="5">
        <v>87.7</v>
      </c>
      <c r="I6733" s="5">
        <v>-438.5</v>
      </c>
      <c r="J6733" s="5">
        <v>-108301.35999999994</v>
      </c>
      <c r="K6733" s="5" t="str" cm="1">
        <f t="array" ref="K6733">_xlfn.LET(_xlpm.d,UPPER(TRIM(CLEAN(SUBSTITUTE(F6733,CHAR(160),"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34" spans="2:11" x14ac:dyDescent="0.25">
      <c r="B6734" s="21">
        <v>46003</v>
      </c>
      <c r="C6734" s="2" t="s">
        <v>1</v>
      </c>
      <c r="D6734" s="2" t="s">
        <v>2081</v>
      </c>
      <c r="E6734" s="2" t="s">
        <v>24</v>
      </c>
      <c r="F6734" s="2" t="s">
        <v>3125</v>
      </c>
      <c r="G6734" s="5">
        <v>-4</v>
      </c>
      <c r="H6734" s="5">
        <v>87.7</v>
      </c>
      <c r="I6734" s="5">
        <v>-350.8</v>
      </c>
      <c r="J6734" s="5">
        <v>-108652.15999999995</v>
      </c>
      <c r="K6734" s="5" t="str" cm="1">
        <f t="array" ref="K6734">_xlfn.LET(_xlpm.d,UPPER(TRIM(CLEAN(SUBSTITUTE(F6734,CHAR(160),"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35" spans="2:11" x14ac:dyDescent="0.25">
      <c r="B6735" s="21">
        <v>46008</v>
      </c>
      <c r="C6735" s="2" t="s">
        <v>1</v>
      </c>
      <c r="D6735" s="2" t="s">
        <v>2501</v>
      </c>
      <c r="E6735" s="2" t="s">
        <v>29</v>
      </c>
      <c r="F6735" s="2" t="s">
        <v>3125</v>
      </c>
      <c r="G6735" s="5">
        <v>-8</v>
      </c>
      <c r="H6735" s="5">
        <v>87.7</v>
      </c>
      <c r="I6735" s="5">
        <v>-701.6</v>
      </c>
      <c r="J6735" s="5">
        <v>-109353.75999999995</v>
      </c>
      <c r="K6735" s="5" t="str" cm="1">
        <f t="array" ref="K6735">_xlfn.LET(_xlpm.d,UPPER(TRIM(CLEAN(SUBSTITUTE(F6735,CHAR(160),"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36" spans="2:11" x14ac:dyDescent="0.25">
      <c r="B6736" s="21">
        <v>46008</v>
      </c>
      <c r="C6736" s="2" t="s">
        <v>1</v>
      </c>
      <c r="D6736" s="2" t="s">
        <v>3173</v>
      </c>
      <c r="E6736" s="2" t="s">
        <v>29</v>
      </c>
      <c r="F6736" s="2" t="s">
        <v>3125</v>
      </c>
      <c r="G6736" s="5">
        <v>-10</v>
      </c>
      <c r="H6736" s="5">
        <v>87.7</v>
      </c>
      <c r="I6736" s="5">
        <v>-877</v>
      </c>
      <c r="J6736" s="5">
        <v>-110230.75999999995</v>
      </c>
      <c r="K6736" s="5" t="str" cm="1">
        <f t="array" ref="K6736">_xlfn.LET(_xlpm.d,UPPER(TRIM(CLEAN(SUBSTITUTE(F6736,CHAR(160),"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37" spans="2:11" x14ac:dyDescent="0.25">
      <c r="B6737" s="21">
        <v>46008</v>
      </c>
      <c r="C6737" s="2" t="s">
        <v>1</v>
      </c>
      <c r="D6737" s="2" t="s">
        <v>1352</v>
      </c>
      <c r="E6737" s="2" t="s">
        <v>89</v>
      </c>
      <c r="F6737" s="2" t="s">
        <v>3125</v>
      </c>
      <c r="G6737" s="5">
        <v>-5</v>
      </c>
      <c r="H6737" s="5">
        <v>87.7</v>
      </c>
      <c r="I6737" s="5">
        <v>-438.5</v>
      </c>
      <c r="J6737" s="5">
        <v>-110669.25999999995</v>
      </c>
      <c r="K6737" s="5" t="str" cm="1">
        <f t="array" ref="K6737">_xlfn.LET(_xlpm.d,UPPER(TRIM(CLEAN(SUBSTITUTE(F6737,CHAR(160),"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38" spans="2:11" x14ac:dyDescent="0.25">
      <c r="B6738" s="21">
        <v>46009</v>
      </c>
      <c r="C6738" s="2" t="s">
        <v>1</v>
      </c>
      <c r="D6738" s="2" t="s">
        <v>2652</v>
      </c>
      <c r="E6738" s="2" t="s">
        <v>40</v>
      </c>
      <c r="F6738" s="2" t="s">
        <v>3125</v>
      </c>
      <c r="G6738" s="5">
        <v>-2</v>
      </c>
      <c r="H6738" s="5">
        <v>87.7</v>
      </c>
      <c r="I6738" s="5">
        <v>-175.4</v>
      </c>
      <c r="J6738" s="5">
        <v>-110844.65999999995</v>
      </c>
      <c r="K6738" s="5" t="str" cm="1">
        <f t="array" ref="K6738">_xlfn.LET(_xlpm.d,UPPER(TRIM(CLEAN(SUBSTITUTE(F6738,CHAR(160),"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39" spans="2:11" x14ac:dyDescent="0.25">
      <c r="B6739" s="21">
        <v>46010</v>
      </c>
      <c r="C6739" s="2" t="s">
        <v>1</v>
      </c>
      <c r="D6739" s="2" t="s">
        <v>2655</v>
      </c>
      <c r="E6739" s="2" t="s">
        <v>465</v>
      </c>
      <c r="F6739" s="2" t="s">
        <v>3125</v>
      </c>
      <c r="G6739" s="5">
        <v>-1</v>
      </c>
      <c r="H6739" s="5">
        <v>87.7</v>
      </c>
      <c r="I6739" s="5">
        <v>-87.7</v>
      </c>
      <c r="J6739" s="5">
        <v>-110932.35999999994</v>
      </c>
      <c r="K6739" s="5" t="str" cm="1">
        <f t="array" ref="K6739">_xlfn.LET(_xlpm.d,UPPER(TRIM(CLEAN(SUBSTITUTE(F6739,CHAR(160),"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40" spans="2:11" x14ac:dyDescent="0.25">
      <c r="B6740" s="21">
        <v>46010</v>
      </c>
      <c r="C6740" s="2" t="s">
        <v>1</v>
      </c>
      <c r="D6740" s="2" t="s">
        <v>2088</v>
      </c>
      <c r="E6740" s="2" t="s">
        <v>82</v>
      </c>
      <c r="F6740" s="2" t="s">
        <v>3172</v>
      </c>
      <c r="G6740" s="5">
        <v>-5</v>
      </c>
      <c r="H6740" s="5">
        <v>87.7</v>
      </c>
      <c r="I6740" s="5">
        <v>-438.5</v>
      </c>
      <c r="J6740" s="5">
        <v>-111370.85999999994</v>
      </c>
      <c r="K6740" s="5" t="str" cm="1">
        <f t="array" ref="K6740">_xlfn.LET(_xlpm.d,UPPER(TRIM(CLEAN(SUBSTITUTE(F6740,CHAR(160),"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41" spans="2:11" x14ac:dyDescent="0.25">
      <c r="B6741" s="21">
        <v>46010</v>
      </c>
      <c r="C6741" s="2" t="s">
        <v>1</v>
      </c>
      <c r="D6741" s="2" t="s">
        <v>69</v>
      </c>
      <c r="E6741" s="2" t="s">
        <v>24</v>
      </c>
      <c r="F6741" s="2" t="s">
        <v>3125</v>
      </c>
      <c r="G6741" s="5">
        <v>-3</v>
      </c>
      <c r="H6741" s="5">
        <v>87.7</v>
      </c>
      <c r="I6741" s="5">
        <v>-263.10000000000002</v>
      </c>
      <c r="J6741" s="5">
        <v>-111633.95999999995</v>
      </c>
      <c r="K6741" s="5" t="str" cm="1">
        <f t="array" ref="K6741">_xlfn.LET(_xlpm.d,UPPER(TRIM(CLEAN(SUBSTITUTE(F6741,CHAR(160),"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42" spans="2:11" x14ac:dyDescent="0.25">
      <c r="B6742" s="21">
        <v>46014</v>
      </c>
      <c r="C6742" s="2" t="s">
        <v>1</v>
      </c>
      <c r="D6742" s="2" t="s">
        <v>2657</v>
      </c>
      <c r="E6742" s="2" t="s">
        <v>304</v>
      </c>
      <c r="F6742" s="2" t="s">
        <v>3117</v>
      </c>
      <c r="G6742" s="5">
        <v>-1</v>
      </c>
      <c r="H6742" s="5">
        <v>81.5</v>
      </c>
      <c r="I6742" s="5">
        <v>-81.5</v>
      </c>
      <c r="J6742" s="5">
        <v>-111715.45999999995</v>
      </c>
      <c r="K6742" s="5" t="str" cm="1">
        <f t="array" ref="K6742">_xlfn.LET(_xlpm.d,UPPER(TRIM(CLEAN(SUBSTITUTE(F6742,CHAR(160),"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43" spans="2:11" x14ac:dyDescent="0.25">
      <c r="B6743" s="21">
        <v>46015</v>
      </c>
      <c r="C6743" s="2" t="s">
        <v>1</v>
      </c>
      <c r="D6743" s="2" t="s">
        <v>500</v>
      </c>
      <c r="E6743" s="2" t="s">
        <v>40</v>
      </c>
      <c r="F6743" s="2" t="s">
        <v>3125</v>
      </c>
      <c r="G6743" s="5">
        <v>-1</v>
      </c>
      <c r="H6743" s="5">
        <v>87.7</v>
      </c>
      <c r="I6743" s="5">
        <v>-87.7</v>
      </c>
      <c r="J6743" s="5">
        <v>-111803.15999999995</v>
      </c>
      <c r="K6743" s="5" t="str" cm="1">
        <f t="array" ref="K6743">_xlfn.LET(_xlpm.d,UPPER(TRIM(CLEAN(SUBSTITUTE(F6743,CHAR(160),"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44" spans="2:11" x14ac:dyDescent="0.25">
      <c r="B6744" s="21">
        <v>46024</v>
      </c>
      <c r="C6744" s="2" t="s">
        <v>1</v>
      </c>
      <c r="D6744" s="2" t="s">
        <v>3174</v>
      </c>
      <c r="E6744" s="2" t="s">
        <v>807</v>
      </c>
      <c r="F6744" s="2" t="s">
        <v>3117</v>
      </c>
      <c r="G6744" s="5">
        <v>-1</v>
      </c>
      <c r="H6744" s="5">
        <v>83.5</v>
      </c>
      <c r="I6744" s="5">
        <v>-83.5</v>
      </c>
      <c r="J6744" s="5">
        <v>-111886.65999999995</v>
      </c>
      <c r="K6744" s="5" t="str" cm="1">
        <f t="array" ref="K6744">_xlfn.LET(_xlpm.d,UPPER(TRIM(CLEAN(SUBSTITUTE(F6744,CHAR(160),"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45" spans="2:11" x14ac:dyDescent="0.25">
      <c r="B6745" s="21">
        <v>46024</v>
      </c>
      <c r="C6745" s="2" t="s">
        <v>1</v>
      </c>
      <c r="D6745" s="2" t="s">
        <v>75</v>
      </c>
      <c r="E6745" s="2" t="s">
        <v>76</v>
      </c>
      <c r="F6745" s="2" t="s">
        <v>3125</v>
      </c>
      <c r="G6745" s="5">
        <v>-4</v>
      </c>
      <c r="H6745" s="5">
        <v>87.7</v>
      </c>
      <c r="I6745" s="5">
        <v>-350.8</v>
      </c>
      <c r="J6745" s="5">
        <v>-112237.45999999995</v>
      </c>
      <c r="K6745" s="5" t="str" cm="1">
        <f t="array" ref="K6745">_xlfn.LET(_xlpm.d,UPPER(TRIM(CLEAN(SUBSTITUTE(F6745,CHAR(160),"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46" spans="2:11" x14ac:dyDescent="0.25">
      <c r="B6746" s="21">
        <v>46028</v>
      </c>
      <c r="C6746" s="2" t="s">
        <v>1</v>
      </c>
      <c r="D6746" s="2" t="s">
        <v>1218</v>
      </c>
      <c r="E6746" s="2" t="s">
        <v>289</v>
      </c>
      <c r="F6746" s="2" t="s">
        <v>3117</v>
      </c>
      <c r="G6746" s="5">
        <v>-2</v>
      </c>
      <c r="H6746" s="5">
        <v>81.5</v>
      </c>
      <c r="I6746" s="5">
        <v>-163</v>
      </c>
      <c r="J6746" s="5">
        <v>-112400.45999999995</v>
      </c>
      <c r="K6746" s="5" t="str" cm="1">
        <f t="array" ref="K6746">_xlfn.LET(_xlpm.d,UPPER(TRIM(CLEAN(SUBSTITUTE(F6746,CHAR(160),"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47" spans="2:11" x14ac:dyDescent="0.25">
      <c r="B6747" s="21">
        <v>46028</v>
      </c>
      <c r="C6747" s="2" t="s">
        <v>1</v>
      </c>
      <c r="D6747" s="2" t="s">
        <v>2108</v>
      </c>
      <c r="E6747" s="2" t="s">
        <v>1611</v>
      </c>
      <c r="F6747" s="2" t="s">
        <v>3117</v>
      </c>
      <c r="G6747" s="5">
        <v>-3</v>
      </c>
      <c r="H6747" s="5">
        <v>81.5</v>
      </c>
      <c r="I6747" s="5">
        <v>-244.5</v>
      </c>
      <c r="J6747" s="5">
        <v>-112644.95999999995</v>
      </c>
      <c r="K6747" s="5" t="str" cm="1">
        <f t="array" ref="K6747">_xlfn.LET(_xlpm.d,UPPER(TRIM(CLEAN(SUBSTITUTE(F6747,CHAR(160),"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48" spans="2:11" x14ac:dyDescent="0.25">
      <c r="B6748" s="21">
        <v>46028</v>
      </c>
      <c r="C6748" s="2" t="s">
        <v>1</v>
      </c>
      <c r="D6748" s="2" t="s">
        <v>2109</v>
      </c>
      <c r="E6748" s="2" t="s">
        <v>159</v>
      </c>
      <c r="F6748" s="2" t="s">
        <v>3125</v>
      </c>
      <c r="G6748" s="5">
        <v>-1</v>
      </c>
      <c r="H6748" s="5">
        <v>87.7</v>
      </c>
      <c r="I6748" s="5">
        <v>-87.7</v>
      </c>
      <c r="J6748" s="5">
        <v>-112732.65999999995</v>
      </c>
      <c r="K6748" s="5" t="str" cm="1">
        <f t="array" ref="K6748">_xlfn.LET(_xlpm.d,UPPER(TRIM(CLEAN(SUBSTITUTE(F6748,CHAR(160),"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49" spans="2:11" x14ac:dyDescent="0.25">
      <c r="B6749" s="21">
        <v>46029</v>
      </c>
      <c r="C6749" s="2" t="s">
        <v>1</v>
      </c>
      <c r="D6749" s="2" t="s">
        <v>503</v>
      </c>
      <c r="E6749" s="2" t="s">
        <v>129</v>
      </c>
      <c r="F6749" s="2" t="s">
        <v>3125</v>
      </c>
      <c r="G6749" s="5">
        <v>-3</v>
      </c>
      <c r="H6749" s="5">
        <v>87.7</v>
      </c>
      <c r="I6749" s="5">
        <v>-263.10000000000002</v>
      </c>
      <c r="J6749" s="5">
        <v>-112995.75999999995</v>
      </c>
      <c r="K6749" s="5" t="str" cm="1">
        <f t="array" ref="K6749">_xlfn.LET(_xlpm.d,UPPER(TRIM(CLEAN(SUBSTITUTE(F6749,CHAR(160),"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50" spans="2:11" x14ac:dyDescent="0.25">
      <c r="B6750" s="21">
        <v>46029</v>
      </c>
      <c r="C6750" s="2" t="s">
        <v>1</v>
      </c>
      <c r="D6750" s="2" t="s">
        <v>2113</v>
      </c>
      <c r="E6750" s="2" t="s">
        <v>40</v>
      </c>
      <c r="F6750" s="2" t="s">
        <v>3125</v>
      </c>
      <c r="G6750" s="5">
        <v>-1</v>
      </c>
      <c r="H6750" s="5">
        <v>87.7</v>
      </c>
      <c r="I6750" s="5">
        <v>-87.7</v>
      </c>
      <c r="J6750" s="5">
        <v>-113083.45999999995</v>
      </c>
      <c r="K6750" s="5" t="str" cm="1">
        <f t="array" ref="K6750">_xlfn.LET(_xlpm.d,UPPER(TRIM(CLEAN(SUBSTITUTE(F6750,CHAR(160),"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51" spans="2:11" x14ac:dyDescent="0.25">
      <c r="B6751" s="21">
        <v>46029</v>
      </c>
      <c r="C6751" s="2" t="s">
        <v>1</v>
      </c>
      <c r="D6751" s="2" t="s">
        <v>3175</v>
      </c>
      <c r="E6751" s="2" t="s">
        <v>829</v>
      </c>
      <c r="F6751" s="2" t="s">
        <v>3125</v>
      </c>
      <c r="G6751" s="5">
        <v>-2</v>
      </c>
      <c r="H6751" s="5">
        <v>87.7</v>
      </c>
      <c r="I6751" s="5">
        <v>-175.4</v>
      </c>
      <c r="J6751" s="5">
        <v>-113258.85999999994</v>
      </c>
      <c r="K6751" s="5" t="str" cm="1">
        <f t="array" ref="K6751">_xlfn.LET(_xlpm.d,UPPER(TRIM(CLEAN(SUBSTITUTE(F6751,CHAR(160),"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52" spans="2:11" x14ac:dyDescent="0.25">
      <c r="B6752" s="21">
        <v>46029</v>
      </c>
      <c r="C6752" s="2" t="s">
        <v>1</v>
      </c>
      <c r="D6752" s="2" t="s">
        <v>2114</v>
      </c>
      <c r="E6752" s="2" t="s">
        <v>829</v>
      </c>
      <c r="F6752" s="2" t="s">
        <v>3125</v>
      </c>
      <c r="G6752" s="5">
        <v>-4</v>
      </c>
      <c r="H6752" s="5">
        <v>87.7</v>
      </c>
      <c r="I6752" s="5">
        <v>-350.8</v>
      </c>
      <c r="J6752" s="5">
        <v>-113609.65999999995</v>
      </c>
      <c r="K6752" s="5" t="str" cm="1">
        <f t="array" ref="K6752">_xlfn.LET(_xlpm.d,UPPER(TRIM(CLEAN(SUBSTITUTE(F6752,CHAR(160),"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53" spans="2:11" x14ac:dyDescent="0.25">
      <c r="B6753" s="21">
        <v>46032</v>
      </c>
      <c r="C6753" s="2" t="s">
        <v>1</v>
      </c>
      <c r="D6753" s="2" t="s">
        <v>81</v>
      </c>
      <c r="E6753" s="2" t="s">
        <v>82</v>
      </c>
      <c r="F6753" s="2" t="s">
        <v>3125</v>
      </c>
      <c r="G6753" s="5">
        <v>-3</v>
      </c>
      <c r="H6753" s="5">
        <v>87.7</v>
      </c>
      <c r="I6753" s="5">
        <v>-263.10000000000002</v>
      </c>
      <c r="J6753" s="5">
        <v>-113872.75999999995</v>
      </c>
      <c r="K6753" s="5" t="str" cm="1">
        <f t="array" ref="K6753">_xlfn.LET(_xlpm.d,UPPER(TRIM(CLEAN(SUBSTITUTE(F6753,CHAR(160),"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54" spans="2:11" x14ac:dyDescent="0.25">
      <c r="B6754" s="21">
        <v>46032</v>
      </c>
      <c r="C6754" s="2" t="s">
        <v>1</v>
      </c>
      <c r="D6754" s="2" t="s">
        <v>1224</v>
      </c>
      <c r="E6754" s="2" t="s">
        <v>53</v>
      </c>
      <c r="F6754" s="2" t="s">
        <v>3125</v>
      </c>
      <c r="G6754" s="5">
        <v>-6</v>
      </c>
      <c r="H6754" s="5">
        <v>87.7</v>
      </c>
      <c r="I6754" s="5">
        <v>-526.20000000000005</v>
      </c>
      <c r="J6754" s="5">
        <v>-114398.95999999995</v>
      </c>
      <c r="K6754" s="5" t="str" cm="1">
        <f t="array" ref="K6754">_xlfn.LET(_xlpm.d,UPPER(TRIM(CLEAN(SUBSTITUTE(F6754,CHAR(160),"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55" spans="2:11" x14ac:dyDescent="0.25">
      <c r="B6755" s="21">
        <v>46032</v>
      </c>
      <c r="C6755" s="2" t="s">
        <v>1</v>
      </c>
      <c r="D6755" s="2" t="s">
        <v>1225</v>
      </c>
      <c r="E6755" s="2" t="s">
        <v>143</v>
      </c>
      <c r="F6755" s="2" t="s">
        <v>3117</v>
      </c>
      <c r="G6755" s="5">
        <v>-1</v>
      </c>
      <c r="H6755" s="5">
        <v>81.400000000000006</v>
      </c>
      <c r="I6755" s="5">
        <v>-81.400000000000006</v>
      </c>
      <c r="J6755" s="5">
        <v>-114480.35999999994</v>
      </c>
      <c r="K6755" s="5" t="str" cm="1">
        <f t="array" ref="K6755">_xlfn.LET(_xlpm.d,UPPER(TRIM(CLEAN(SUBSTITUTE(F6755,CHAR(160),"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56" spans="2:11" x14ac:dyDescent="0.25">
      <c r="B6756" s="21">
        <v>46032</v>
      </c>
      <c r="C6756" s="2" t="s">
        <v>1</v>
      </c>
      <c r="D6756" s="2" t="s">
        <v>646</v>
      </c>
      <c r="E6756" s="2" t="s">
        <v>97</v>
      </c>
      <c r="F6756" s="2" t="s">
        <v>3125</v>
      </c>
      <c r="G6756" s="5">
        <v>-8</v>
      </c>
      <c r="H6756" s="5">
        <v>87.7</v>
      </c>
      <c r="I6756" s="5">
        <v>-701.6</v>
      </c>
      <c r="J6756" s="5">
        <v>-115181.95999999995</v>
      </c>
      <c r="K6756" s="5" t="str" cm="1">
        <f t="array" ref="K6756">_xlfn.LET(_xlpm.d,UPPER(TRIM(CLEAN(SUBSTITUTE(F6756,CHAR(160),"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57" spans="2:11" x14ac:dyDescent="0.25">
      <c r="B6757" s="21">
        <v>46034</v>
      </c>
      <c r="C6757" s="2" t="s">
        <v>1</v>
      </c>
      <c r="D6757" s="2" t="s">
        <v>3050</v>
      </c>
      <c r="E6757" s="2" t="s">
        <v>844</v>
      </c>
      <c r="F6757" s="2" t="s">
        <v>3117</v>
      </c>
      <c r="G6757" s="5">
        <v>-4</v>
      </c>
      <c r="H6757" s="5">
        <v>83.5</v>
      </c>
      <c r="I6757" s="5">
        <v>-334</v>
      </c>
      <c r="J6757" s="5">
        <v>-115515.95999999995</v>
      </c>
      <c r="K6757" s="5" t="str" cm="1">
        <f t="array" ref="K6757">_xlfn.LET(_xlpm.d,UPPER(TRIM(CLEAN(SUBSTITUTE(F6757,CHAR(160),"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58" spans="2:11" x14ac:dyDescent="0.25">
      <c r="B6758" s="21">
        <v>46035</v>
      </c>
      <c r="C6758" s="2" t="s">
        <v>1</v>
      </c>
      <c r="D6758" s="2" t="s">
        <v>507</v>
      </c>
      <c r="E6758" s="2" t="s">
        <v>49</v>
      </c>
      <c r="F6758" s="2" t="s">
        <v>3125</v>
      </c>
      <c r="G6758" s="5">
        <v>-3</v>
      </c>
      <c r="H6758" s="5">
        <v>87.7</v>
      </c>
      <c r="I6758" s="5">
        <v>-263.10000000000002</v>
      </c>
      <c r="J6758" s="5">
        <v>-115779.05999999995</v>
      </c>
      <c r="K6758" s="5" t="str" cm="1">
        <f t="array" ref="K6758">_xlfn.LET(_xlpm.d,UPPER(TRIM(CLEAN(SUBSTITUTE(F6758,CHAR(160),"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59" spans="2:11" x14ac:dyDescent="0.25">
      <c r="B6759" s="21">
        <v>46036</v>
      </c>
      <c r="C6759" s="2" t="s">
        <v>1</v>
      </c>
      <c r="D6759" s="2" t="s">
        <v>1229</v>
      </c>
      <c r="E6759" s="2" t="s">
        <v>807</v>
      </c>
      <c r="F6759" s="2" t="s">
        <v>3117</v>
      </c>
      <c r="G6759" s="5">
        <v>-4</v>
      </c>
      <c r="H6759" s="5">
        <v>83.5</v>
      </c>
      <c r="I6759" s="5">
        <v>-334</v>
      </c>
      <c r="J6759" s="5">
        <v>-116113.05999999995</v>
      </c>
      <c r="K6759" s="5" t="str" cm="1">
        <f t="array" ref="K6759">_xlfn.LET(_xlpm.d,UPPER(TRIM(CLEAN(SUBSTITUTE(F6759,CHAR(160),"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60" spans="2:11" x14ac:dyDescent="0.25">
      <c r="B6760" s="21">
        <v>46036</v>
      </c>
      <c r="C6760" s="2" t="s">
        <v>1</v>
      </c>
      <c r="D6760" s="2" t="s">
        <v>87</v>
      </c>
      <c r="E6760" s="2" t="s">
        <v>65</v>
      </c>
      <c r="F6760" s="2" t="s">
        <v>3125</v>
      </c>
      <c r="G6760" s="5">
        <v>-1</v>
      </c>
      <c r="H6760" s="5">
        <v>87.7</v>
      </c>
      <c r="I6760" s="5">
        <v>-87.7</v>
      </c>
      <c r="J6760" s="5">
        <v>-116200.75999999995</v>
      </c>
      <c r="K6760" s="5" t="str" cm="1">
        <f t="array" ref="K6760">_xlfn.LET(_xlpm.d,UPPER(TRIM(CLEAN(SUBSTITUTE(F6760,CHAR(160),"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61" spans="2:11" x14ac:dyDescent="0.25">
      <c r="B6761" s="21">
        <v>46036</v>
      </c>
      <c r="C6761" s="2" t="s">
        <v>1</v>
      </c>
      <c r="D6761" s="2" t="s">
        <v>88</v>
      </c>
      <c r="E6761" s="2" t="s">
        <v>89</v>
      </c>
      <c r="F6761" s="2" t="s">
        <v>3125</v>
      </c>
      <c r="G6761" s="5">
        <v>-2</v>
      </c>
      <c r="H6761" s="5">
        <v>87.7</v>
      </c>
      <c r="I6761" s="5">
        <v>-175.4</v>
      </c>
      <c r="J6761" s="5">
        <v>-116376.15999999995</v>
      </c>
      <c r="K6761" s="5" t="str" cm="1">
        <f t="array" ref="K6761">_xlfn.LET(_xlpm.d,UPPER(TRIM(CLEAN(SUBSTITUTE(F6761,CHAR(160),"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62" spans="2:11" x14ac:dyDescent="0.25">
      <c r="B6762" s="21">
        <v>46036</v>
      </c>
      <c r="C6762" s="2" t="s">
        <v>1</v>
      </c>
      <c r="D6762" s="2" t="s">
        <v>584</v>
      </c>
      <c r="E6762" s="2" t="s">
        <v>35</v>
      </c>
      <c r="F6762" s="2" t="s">
        <v>3125</v>
      </c>
      <c r="G6762" s="5">
        <v>-3</v>
      </c>
      <c r="H6762" s="5">
        <v>87.7</v>
      </c>
      <c r="I6762" s="5">
        <v>-263.10000000000002</v>
      </c>
      <c r="J6762" s="5">
        <v>-116639.25999999995</v>
      </c>
      <c r="K6762" s="5" t="str" cm="1">
        <f t="array" ref="K6762">_xlfn.LET(_xlpm.d,UPPER(TRIM(CLEAN(SUBSTITUTE(F6762,CHAR(160),"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63" spans="2:11" x14ac:dyDescent="0.25">
      <c r="B6763" s="21">
        <v>46038</v>
      </c>
      <c r="C6763" s="2" t="s">
        <v>1</v>
      </c>
      <c r="D6763" s="2" t="s">
        <v>2338</v>
      </c>
      <c r="E6763" s="2" t="s">
        <v>321</v>
      </c>
      <c r="F6763" s="2" t="s">
        <v>3131</v>
      </c>
      <c r="G6763" s="5">
        <v>-5</v>
      </c>
      <c r="H6763" s="5">
        <v>81.5</v>
      </c>
      <c r="I6763" s="5">
        <v>-407.5</v>
      </c>
      <c r="J6763" s="5">
        <v>-117046.75999999995</v>
      </c>
      <c r="K6763" s="5" t="str" cm="1">
        <f t="array" ref="K6763">_xlfn.LET(_xlpm.d,UPPER(TRIM(CLEAN(SUBSTITUTE(F6763,CHAR(160),"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64" spans="2:11" x14ac:dyDescent="0.25">
      <c r="B6764" s="21">
        <v>46038</v>
      </c>
      <c r="C6764" s="2" t="s">
        <v>1</v>
      </c>
      <c r="D6764" s="2" t="s">
        <v>282</v>
      </c>
      <c r="E6764" s="2" t="s">
        <v>24</v>
      </c>
      <c r="F6764" s="2" t="s">
        <v>3125</v>
      </c>
      <c r="G6764" s="5">
        <v>-6</v>
      </c>
      <c r="H6764" s="5">
        <v>87.7</v>
      </c>
      <c r="I6764" s="5">
        <v>-526.20000000000005</v>
      </c>
      <c r="J6764" s="5">
        <v>-117572.95999999995</v>
      </c>
      <c r="K6764" s="5" t="str" cm="1">
        <f t="array" ref="K6764">_xlfn.LET(_xlpm.d,UPPER(TRIM(CLEAN(SUBSTITUTE(F6764,CHAR(160),"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65" spans="2:11" x14ac:dyDescent="0.25">
      <c r="B6765" s="21">
        <v>46044</v>
      </c>
      <c r="C6765" s="2" t="s">
        <v>1</v>
      </c>
      <c r="D6765" s="2" t="s">
        <v>2136</v>
      </c>
      <c r="E6765" s="2" t="s">
        <v>324</v>
      </c>
      <c r="F6765" s="2" t="s">
        <v>3176</v>
      </c>
      <c r="G6765" s="5">
        <v>-5</v>
      </c>
      <c r="H6765" s="5">
        <v>47.99</v>
      </c>
      <c r="I6765" s="5">
        <v>-239.95</v>
      </c>
      <c r="J6765" s="5">
        <v>-117812.90999999995</v>
      </c>
      <c r="K6765" s="5" t="str" cm="1">
        <f t="array" ref="K6765">_xlfn.LET(_xlpm.d,UPPER(TRIM(CLEAN(SUBSTITUTE(F6765,CHAR(160),"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66" spans="2:11" x14ac:dyDescent="0.25">
      <c r="B6766" s="21">
        <v>46049</v>
      </c>
      <c r="C6766" s="2" t="s">
        <v>1</v>
      </c>
      <c r="D6766" s="2" t="s">
        <v>30</v>
      </c>
      <c r="E6766" s="2" t="s">
        <v>29</v>
      </c>
      <c r="F6766" s="2" t="s">
        <v>3125</v>
      </c>
      <c r="G6766" s="5">
        <v>-3</v>
      </c>
      <c r="H6766" s="5">
        <v>87.7</v>
      </c>
      <c r="I6766" s="5">
        <v>-263.10000000000002</v>
      </c>
      <c r="J6766" s="5">
        <v>-118076.00999999995</v>
      </c>
      <c r="K6766" s="5" t="str" cm="1">
        <f t="array" ref="K6766">_xlfn.LET(_xlpm.d,UPPER(TRIM(CLEAN(SUBSTITUTE(F6766,CHAR(160),"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67" spans="2:11" x14ac:dyDescent="0.25">
      <c r="B6767" s="21">
        <v>46049</v>
      </c>
      <c r="C6767" s="2" t="s">
        <v>1</v>
      </c>
      <c r="D6767" s="2" t="s">
        <v>1249</v>
      </c>
      <c r="E6767" s="2" t="s">
        <v>148</v>
      </c>
      <c r="F6767" s="2" t="s">
        <v>3125</v>
      </c>
      <c r="G6767" s="5">
        <v>-1</v>
      </c>
      <c r="H6767" s="5">
        <v>87.7</v>
      </c>
      <c r="I6767" s="5">
        <v>-87.7</v>
      </c>
      <c r="J6767" s="5">
        <v>-118163.70999999995</v>
      </c>
      <c r="K6767" s="5" t="str" cm="1">
        <f t="array" ref="K6767">_xlfn.LET(_xlpm.d,UPPER(TRIM(CLEAN(SUBSTITUTE(F6767,CHAR(160),"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68" spans="2:11" x14ac:dyDescent="0.25">
      <c r="B6768" s="21">
        <v>46049</v>
      </c>
      <c r="C6768" s="2" t="s">
        <v>1</v>
      </c>
      <c r="D6768" s="2" t="s">
        <v>2144</v>
      </c>
      <c r="E6768" s="2" t="s">
        <v>403</v>
      </c>
      <c r="F6768" s="2" t="s">
        <v>3125</v>
      </c>
      <c r="G6768" s="5">
        <v>-1</v>
      </c>
      <c r="H6768" s="5">
        <v>87.7</v>
      </c>
      <c r="I6768" s="5">
        <v>-87.7</v>
      </c>
      <c r="J6768" s="5">
        <v>-118251.40999999995</v>
      </c>
      <c r="K6768" s="5" t="str" cm="1">
        <f t="array" ref="K6768">_xlfn.LET(_xlpm.d,UPPER(TRIM(CLEAN(SUBSTITUTE(F6768,CHAR(160),"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69" spans="2:11" x14ac:dyDescent="0.25">
      <c r="B6769" s="21">
        <v>46050</v>
      </c>
      <c r="C6769" s="2" t="s">
        <v>1</v>
      </c>
      <c r="D6769" s="2" t="s">
        <v>3177</v>
      </c>
      <c r="E6769" s="2" t="s">
        <v>1611</v>
      </c>
      <c r="F6769" s="2" t="s">
        <v>3117</v>
      </c>
      <c r="G6769" s="5">
        <v>-4</v>
      </c>
      <c r="H6769" s="5">
        <v>81.5</v>
      </c>
      <c r="I6769" s="5">
        <v>-326</v>
      </c>
      <c r="J6769" s="5">
        <v>-118577.40999999995</v>
      </c>
      <c r="K6769" s="5" t="str" cm="1">
        <f t="array" ref="K6769">_xlfn.LET(_xlpm.d,UPPER(TRIM(CLEAN(SUBSTITUTE(F6769,CHAR(160),"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70" spans="2:11" x14ac:dyDescent="0.25">
      <c r="B6770" s="21">
        <v>46050</v>
      </c>
      <c r="C6770" s="2" t="s">
        <v>1</v>
      </c>
      <c r="D6770" s="2" t="s">
        <v>3056</v>
      </c>
      <c r="E6770" s="2" t="s">
        <v>844</v>
      </c>
      <c r="F6770" s="2" t="s">
        <v>3117</v>
      </c>
      <c r="G6770" s="5">
        <v>-2</v>
      </c>
      <c r="H6770" s="5">
        <v>83.5</v>
      </c>
      <c r="I6770" s="5">
        <v>-167</v>
      </c>
      <c r="J6770" s="5">
        <v>-118744.40999999995</v>
      </c>
      <c r="K6770" s="5" t="str" cm="1">
        <f t="array" ref="K6770">_xlfn.LET(_xlpm.d,UPPER(TRIM(CLEAN(SUBSTITUTE(F6770,CHAR(160),"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71" spans="2:11" x14ac:dyDescent="0.25">
      <c r="B6771" s="21">
        <v>46064</v>
      </c>
      <c r="C6771" s="2" t="s">
        <v>1</v>
      </c>
      <c r="D6771" s="2" t="s">
        <v>3178</v>
      </c>
      <c r="E6771" s="2" t="s">
        <v>801</v>
      </c>
      <c r="F6771" s="2" t="s">
        <v>3179</v>
      </c>
      <c r="G6771" s="5">
        <v>-4</v>
      </c>
      <c r="H6771" s="5">
        <v>84.3</v>
      </c>
      <c r="I6771" s="5">
        <v>-337.2</v>
      </c>
      <c r="J6771" s="5">
        <v>-119081.60999999994</v>
      </c>
      <c r="K6771" s="5" t="str" cm="1">
        <f t="array" ref="K6771">_xlfn.LET(_xlpm.d,UPPER(TRIM(CLEAN(SUBSTITUTE(F6771,CHAR(160),"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72" spans="2:11" x14ac:dyDescent="0.25">
      <c r="B6772" s="21">
        <v>46064</v>
      </c>
      <c r="C6772" s="2" t="s">
        <v>1</v>
      </c>
      <c r="D6772" s="2" t="s">
        <v>2179</v>
      </c>
      <c r="E6772" s="2" t="s">
        <v>1611</v>
      </c>
      <c r="F6772" s="2" t="s">
        <v>3117</v>
      </c>
      <c r="G6772" s="5">
        <v>-1</v>
      </c>
      <c r="H6772" s="5">
        <v>109.95</v>
      </c>
      <c r="I6772" s="5">
        <v>-109.95</v>
      </c>
      <c r="J6772" s="5">
        <v>-119191.55999999994</v>
      </c>
      <c r="K6772" s="5" t="str" cm="1">
        <f t="array" ref="K6772">_xlfn.LET(_xlpm.d,UPPER(TRIM(CLEAN(SUBSTITUTE(F6772,CHAR(160),"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73" spans="2:11" x14ac:dyDescent="0.25">
      <c r="B6773" s="21">
        <v>46064</v>
      </c>
      <c r="C6773" s="2" t="s">
        <v>1</v>
      </c>
      <c r="D6773" s="2" t="s">
        <v>1262</v>
      </c>
      <c r="E6773" s="2" t="s">
        <v>844</v>
      </c>
      <c r="F6773" s="2" t="s">
        <v>3117</v>
      </c>
      <c r="G6773" s="5">
        <v>-7</v>
      </c>
      <c r="H6773" s="5">
        <v>83.5</v>
      </c>
      <c r="I6773" s="5">
        <v>-584.5</v>
      </c>
      <c r="J6773" s="5">
        <v>-119776.05999999994</v>
      </c>
      <c r="K6773" s="5" t="str" cm="1">
        <f t="array" ref="K6773">_xlfn.LET(_xlpm.d,UPPER(TRIM(CLEAN(SUBSTITUTE(F6773,CHAR(160),"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74" spans="2:11" x14ac:dyDescent="0.25">
      <c r="B6774" s="21">
        <v>46064</v>
      </c>
      <c r="C6774" s="2" t="s">
        <v>1</v>
      </c>
      <c r="D6774" s="2" t="s">
        <v>2766</v>
      </c>
      <c r="E6774" s="2" t="s">
        <v>926</v>
      </c>
      <c r="F6774" s="2" t="s">
        <v>3117</v>
      </c>
      <c r="G6774" s="5">
        <v>-48</v>
      </c>
      <c r="H6774" s="5">
        <v>83.5</v>
      </c>
      <c r="I6774" s="5">
        <v>-4008</v>
      </c>
      <c r="J6774" s="5">
        <v>-123784.05999999994</v>
      </c>
      <c r="K6774" s="5" t="str" cm="1">
        <f t="array" ref="K6774">_xlfn.LET(_xlpm.d,UPPER(TRIM(CLEAN(SUBSTITUTE(F6774,CHAR(160),"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75" spans="2:11" x14ac:dyDescent="0.25">
      <c r="B6775" s="21">
        <v>46066</v>
      </c>
      <c r="C6775" s="2" t="s">
        <v>1</v>
      </c>
      <c r="D6775" s="2" t="s">
        <v>1264</v>
      </c>
      <c r="E6775" s="2" t="s">
        <v>143</v>
      </c>
      <c r="F6775" s="2" t="s">
        <v>3117</v>
      </c>
      <c r="G6775" s="5">
        <v>-1</v>
      </c>
      <c r="H6775" s="5">
        <v>81.400000000000006</v>
      </c>
      <c r="I6775" s="5">
        <v>-81.400000000000006</v>
      </c>
      <c r="J6775" s="5">
        <v>-123865.45999999993</v>
      </c>
      <c r="K6775" s="5" t="str" cm="1">
        <f t="array" ref="K6775">_xlfn.LET(_xlpm.d,UPPER(TRIM(CLEAN(SUBSTITUTE(F6775,CHAR(160),"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76" spans="2:11" x14ac:dyDescent="0.25">
      <c r="B6776" s="21">
        <v>46066</v>
      </c>
      <c r="C6776" s="2" t="s">
        <v>1</v>
      </c>
      <c r="D6776" s="2" t="s">
        <v>103</v>
      </c>
      <c r="E6776" s="2" t="s">
        <v>82</v>
      </c>
      <c r="F6776" s="2" t="s">
        <v>3125</v>
      </c>
      <c r="G6776" s="5">
        <v>-3</v>
      </c>
      <c r="H6776" s="5">
        <v>87.7</v>
      </c>
      <c r="I6776" s="5">
        <v>-263.10000000000002</v>
      </c>
      <c r="J6776" s="5">
        <v>-124128.55999999994</v>
      </c>
      <c r="K6776" s="5" t="str" cm="1">
        <f t="array" ref="K6776">_xlfn.LET(_xlpm.d,UPPER(TRIM(CLEAN(SUBSTITUTE(F6776,CHAR(160),"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77" spans="2:11" x14ac:dyDescent="0.25">
      <c r="B6777" s="21">
        <v>46070</v>
      </c>
      <c r="C6777" s="2" t="s">
        <v>1</v>
      </c>
      <c r="D6777" s="2" t="s">
        <v>34</v>
      </c>
      <c r="E6777" s="2" t="s">
        <v>35</v>
      </c>
      <c r="F6777" s="2" t="s">
        <v>3125</v>
      </c>
      <c r="G6777" s="5">
        <v>-1</v>
      </c>
      <c r="H6777" s="5">
        <v>87.7</v>
      </c>
      <c r="I6777" s="5">
        <v>-87.7</v>
      </c>
      <c r="J6777" s="5">
        <v>-124216.25999999994</v>
      </c>
      <c r="K6777" s="5" t="str" cm="1">
        <f t="array" ref="K6777">_xlfn.LET(_xlpm.d,UPPER(TRIM(CLEAN(SUBSTITUTE(F6777,CHAR(160),"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78" spans="2:11" x14ac:dyDescent="0.25">
      <c r="B6778" s="21">
        <v>46073</v>
      </c>
      <c r="C6778" s="2" t="s">
        <v>1</v>
      </c>
      <c r="D6778" s="2" t="s">
        <v>2203</v>
      </c>
      <c r="E6778" s="2" t="s">
        <v>9</v>
      </c>
      <c r="F6778" s="2" t="s">
        <v>3125</v>
      </c>
      <c r="G6778" s="5">
        <v>-2</v>
      </c>
      <c r="H6778" s="5">
        <v>87.7</v>
      </c>
      <c r="I6778" s="5">
        <v>-175.4</v>
      </c>
      <c r="J6778" s="5">
        <v>-124391.65999999993</v>
      </c>
      <c r="K6778" s="5" t="str" cm="1">
        <f t="array" ref="K6778">_xlfn.LET(_xlpm.d,UPPER(TRIM(CLEAN(SUBSTITUTE(F6778,CHAR(160),"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79" spans="2:11" x14ac:dyDescent="0.25">
      <c r="B6779" s="21">
        <v>46077</v>
      </c>
      <c r="C6779" s="2" t="s">
        <v>1</v>
      </c>
      <c r="D6779" s="2" t="s">
        <v>2208</v>
      </c>
      <c r="E6779" s="2" t="s">
        <v>3</v>
      </c>
      <c r="F6779" s="2" t="s">
        <v>3117</v>
      </c>
      <c r="G6779" s="5">
        <v>-1</v>
      </c>
      <c r="H6779" s="5">
        <v>80.900000000000006</v>
      </c>
      <c r="I6779" s="5">
        <v>-80.900000000000006</v>
      </c>
      <c r="J6779" s="5">
        <v>-124472.55999999992</v>
      </c>
      <c r="K6779" s="5" t="str" cm="1">
        <f t="array" ref="K6779">_xlfn.LET(_xlpm.d,UPPER(TRIM(CLEAN(SUBSTITUTE(F6779,CHAR(160),"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80" spans="2:11" x14ac:dyDescent="0.25">
      <c r="B6780" s="21">
        <v>46080</v>
      </c>
      <c r="C6780" s="2" t="s">
        <v>1</v>
      </c>
      <c r="D6780" s="2" t="s">
        <v>1277</v>
      </c>
      <c r="E6780" s="2" t="s">
        <v>143</v>
      </c>
      <c r="F6780" s="2" t="s">
        <v>3117</v>
      </c>
      <c r="G6780" s="5">
        <v>-1</v>
      </c>
      <c r="H6780" s="5">
        <v>81.400000000000006</v>
      </c>
      <c r="I6780" s="5">
        <v>-81.400000000000006</v>
      </c>
      <c r="J6780" s="5">
        <v>-124553.95999999992</v>
      </c>
      <c r="K6780" s="5" t="str" cm="1">
        <f t="array" ref="K6780">_xlfn.LET(_xlpm.d,UPPER(TRIM(CLEAN(SUBSTITUTE(F6780,CHAR(160),"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81" spans="2:11" x14ac:dyDescent="0.25">
      <c r="B6781" s="21">
        <v>46084</v>
      </c>
      <c r="C6781" s="2" t="s">
        <v>1</v>
      </c>
      <c r="D6781" s="2" t="s">
        <v>2224</v>
      </c>
      <c r="E6781" s="2" t="s">
        <v>3</v>
      </c>
      <c r="F6781" s="2" t="s">
        <v>3117</v>
      </c>
      <c r="G6781" s="5">
        <v>-7</v>
      </c>
      <c r="H6781" s="5">
        <v>80.900000000000006</v>
      </c>
      <c r="I6781" s="5">
        <v>-566.29999999999995</v>
      </c>
      <c r="J6781" s="5">
        <v>-125120.25999999992</v>
      </c>
      <c r="K6781" s="5" t="str" cm="1">
        <f t="array" ref="K6781">_xlfn.LET(_xlpm.d,UPPER(TRIM(CLEAN(SUBSTITUTE(F6781,CHAR(160),"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82" spans="2:11" x14ac:dyDescent="0.25">
      <c r="B6782" s="21">
        <v>46085</v>
      </c>
      <c r="C6782" s="2" t="s">
        <v>1</v>
      </c>
      <c r="D6782" s="2" t="s">
        <v>2413</v>
      </c>
      <c r="E6782" s="2" t="s">
        <v>342</v>
      </c>
      <c r="F6782" s="2" t="s">
        <v>3176</v>
      </c>
      <c r="G6782" s="5">
        <v>-20</v>
      </c>
      <c r="H6782" s="5">
        <v>47.95</v>
      </c>
      <c r="I6782" s="5">
        <v>-959</v>
      </c>
      <c r="J6782" s="5">
        <v>-126079.25999999992</v>
      </c>
      <c r="K6782" s="5" t="str" cm="1">
        <f t="array" ref="K6782">_xlfn.LET(_xlpm.d,UPPER(TRIM(CLEAN(SUBSTITUTE(F6782,CHAR(160),"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83" spans="2:11" x14ac:dyDescent="0.25">
      <c r="B6783" s="21">
        <v>46085</v>
      </c>
      <c r="C6783" s="2" t="s">
        <v>1</v>
      </c>
      <c r="D6783" s="2" t="s">
        <v>2227</v>
      </c>
      <c r="E6783" s="2" t="s">
        <v>1611</v>
      </c>
      <c r="F6783" s="2" t="s">
        <v>3117</v>
      </c>
      <c r="G6783" s="5">
        <v>-8</v>
      </c>
      <c r="H6783" s="5">
        <v>81.5</v>
      </c>
      <c r="I6783" s="5">
        <v>-652</v>
      </c>
      <c r="J6783" s="5">
        <v>-126731.25999999992</v>
      </c>
      <c r="K6783" s="5" t="str" cm="1">
        <f t="array" ref="K6783">_xlfn.LET(_xlpm.d,UPPER(TRIM(CLEAN(SUBSTITUTE(F6783,CHAR(160),"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84" spans="2:11" x14ac:dyDescent="0.25">
      <c r="B6784" s="21">
        <v>46085</v>
      </c>
      <c r="C6784" s="2" t="s">
        <v>1</v>
      </c>
      <c r="D6784" s="2" t="s">
        <v>3180</v>
      </c>
      <c r="E6784" s="2" t="s">
        <v>816</v>
      </c>
      <c r="F6784" s="2" t="s">
        <v>3117</v>
      </c>
      <c r="G6784" s="5">
        <v>-15</v>
      </c>
      <c r="H6784" s="5">
        <v>83.5</v>
      </c>
      <c r="I6784" s="5">
        <v>-1252.5</v>
      </c>
      <c r="J6784" s="5">
        <v>-127983.75999999992</v>
      </c>
      <c r="K6784" s="5" t="str" cm="1">
        <f t="array" ref="K6784">_xlfn.LET(_xlpm.d,UPPER(TRIM(CLEAN(SUBSTITUTE(F6784,CHAR(160),"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85" spans="2:11" x14ac:dyDescent="0.25">
      <c r="B6785" s="21">
        <v>46085</v>
      </c>
      <c r="C6785" s="2" t="s">
        <v>1</v>
      </c>
      <c r="D6785" s="2" t="s">
        <v>3068</v>
      </c>
      <c r="E6785" s="2" t="s">
        <v>844</v>
      </c>
      <c r="F6785" s="2" t="s">
        <v>3117</v>
      </c>
      <c r="G6785" s="5">
        <v>-3</v>
      </c>
      <c r="H6785" s="5">
        <v>87.75</v>
      </c>
      <c r="I6785" s="5">
        <v>-263.25</v>
      </c>
      <c r="J6785" s="5">
        <v>-128247.00999999992</v>
      </c>
      <c r="K6785" s="5" t="str" cm="1">
        <f t="array" ref="K6785">_xlfn.LET(_xlpm.d,UPPER(TRIM(CLEAN(SUBSTITUTE(F6785,CHAR(160),"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86" spans="2:11" x14ac:dyDescent="0.25">
      <c r="B6786" s="21">
        <v>46086</v>
      </c>
      <c r="C6786" s="2" t="s">
        <v>1</v>
      </c>
      <c r="D6786" s="2" t="s">
        <v>2231</v>
      </c>
      <c r="E6786" s="2" t="s">
        <v>465</v>
      </c>
      <c r="F6786" s="2" t="s">
        <v>3125</v>
      </c>
      <c r="G6786" s="5">
        <v>-5</v>
      </c>
      <c r="H6786" s="5">
        <v>87.7</v>
      </c>
      <c r="I6786" s="5">
        <v>-438.5</v>
      </c>
      <c r="J6786" s="5">
        <v>-128685.50999999992</v>
      </c>
      <c r="K6786" s="5" t="str" cm="1">
        <f t="array" ref="K6786">_xlfn.LET(_xlpm.d,UPPER(TRIM(CLEAN(SUBSTITUTE(F6786,CHAR(160),"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87" spans="2:11" x14ac:dyDescent="0.25">
      <c r="B6787" s="21">
        <v>46087</v>
      </c>
      <c r="C6787" s="2" t="s">
        <v>1</v>
      </c>
      <c r="D6787" s="2" t="s">
        <v>285</v>
      </c>
      <c r="E6787" s="2" t="s">
        <v>62</v>
      </c>
      <c r="F6787" s="2" t="s">
        <v>3125</v>
      </c>
      <c r="G6787" s="5">
        <v>-2</v>
      </c>
      <c r="H6787" s="5">
        <v>87.7</v>
      </c>
      <c r="I6787" s="5">
        <v>-175.4</v>
      </c>
      <c r="J6787" s="5">
        <v>-128860.90999999992</v>
      </c>
      <c r="K6787" s="5" t="str" cm="1">
        <f t="array" ref="K6787">_xlfn.LET(_xlpm.d,UPPER(TRIM(CLEAN(SUBSTITUTE(F6787,CHAR(160),"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88" spans="2:11" x14ac:dyDescent="0.25">
      <c r="B6788" s="21">
        <v>46090</v>
      </c>
      <c r="C6788" s="2" t="s">
        <v>1</v>
      </c>
      <c r="D6788" s="2" t="s">
        <v>2237</v>
      </c>
      <c r="E6788" s="2" t="s">
        <v>324</v>
      </c>
      <c r="F6788" s="2" t="s">
        <v>3176</v>
      </c>
      <c r="G6788" s="5">
        <v>-5</v>
      </c>
      <c r="H6788" s="5">
        <v>47.99</v>
      </c>
      <c r="I6788" s="5">
        <v>-239.95</v>
      </c>
      <c r="J6788" s="5">
        <v>-129100.85999999991</v>
      </c>
      <c r="K6788" s="5" t="str" cm="1">
        <f t="array" ref="K6788">_xlfn.LET(_xlpm.d,UPPER(TRIM(CLEAN(SUBSTITUTE(F6788,CHAR(160),"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89" spans="2:11" x14ac:dyDescent="0.25">
      <c r="B6789" s="21">
        <v>46093</v>
      </c>
      <c r="C6789" s="2" t="s">
        <v>1</v>
      </c>
      <c r="D6789" s="2" t="s">
        <v>3181</v>
      </c>
      <c r="E6789" s="2" t="s">
        <v>465</v>
      </c>
      <c r="F6789" s="2" t="s">
        <v>3125</v>
      </c>
      <c r="G6789" s="5">
        <v>-2</v>
      </c>
      <c r="H6789" s="5">
        <v>87.7</v>
      </c>
      <c r="I6789" s="5">
        <v>-175.4</v>
      </c>
      <c r="J6789" s="5">
        <v>-129276.25999999991</v>
      </c>
      <c r="K6789" s="5" t="str" cm="1">
        <f t="array" ref="K6789">_xlfn.LET(_xlpm.d,UPPER(TRIM(CLEAN(SUBSTITUTE(F6789,CHAR(160),"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90" spans="2:11" x14ac:dyDescent="0.25">
      <c r="B6790" s="21">
        <v>46094</v>
      </c>
      <c r="C6790" s="2" t="s">
        <v>1</v>
      </c>
      <c r="D6790" s="2" t="s">
        <v>2245</v>
      </c>
      <c r="E6790" s="2" t="s">
        <v>1478</v>
      </c>
      <c r="F6790" s="2" t="s">
        <v>3176</v>
      </c>
      <c r="G6790" s="5">
        <v>-5</v>
      </c>
      <c r="H6790" s="5">
        <v>47.75</v>
      </c>
      <c r="I6790" s="5">
        <v>-238.75</v>
      </c>
      <c r="J6790" s="5">
        <v>-129515.00999999991</v>
      </c>
      <c r="K6790" s="5" t="str" cm="1">
        <f t="array" ref="K6790">_xlfn.LET(_xlpm.d,UPPER(TRIM(CLEAN(SUBSTITUTE(F6790,CHAR(160),"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91" spans="2:11" x14ac:dyDescent="0.25">
      <c r="B6791" s="21">
        <v>46094</v>
      </c>
      <c r="C6791" s="2" t="s">
        <v>1</v>
      </c>
      <c r="D6791" s="2" t="s">
        <v>2681</v>
      </c>
      <c r="E6791" s="2" t="s">
        <v>321</v>
      </c>
      <c r="F6791" s="2" t="s">
        <v>3131</v>
      </c>
      <c r="G6791" s="5">
        <v>-4</v>
      </c>
      <c r="H6791" s="5">
        <v>81.5</v>
      </c>
      <c r="I6791" s="5">
        <v>-326</v>
      </c>
      <c r="J6791" s="5">
        <v>-129841.00999999991</v>
      </c>
      <c r="K6791" s="5" t="str" cm="1">
        <f t="array" ref="K6791">_xlfn.LET(_xlpm.d,UPPER(TRIM(CLEAN(SUBSTITUTE(F6791,CHAR(160),"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92" spans="2:11" x14ac:dyDescent="0.25">
      <c r="B6792" s="21">
        <v>46099</v>
      </c>
      <c r="C6792" s="2" t="s">
        <v>1</v>
      </c>
      <c r="D6792" s="2" t="s">
        <v>3072</v>
      </c>
      <c r="E6792" s="2" t="s">
        <v>844</v>
      </c>
      <c r="F6792" s="2" t="s">
        <v>3117</v>
      </c>
      <c r="G6792" s="5">
        <v>-2</v>
      </c>
      <c r="H6792" s="5">
        <v>87.75</v>
      </c>
      <c r="I6792" s="5">
        <v>-175.5</v>
      </c>
      <c r="J6792" s="5">
        <v>-130016.50999999991</v>
      </c>
      <c r="K6792" s="5" t="str" cm="1">
        <f t="array" ref="K6792">_xlfn.LET(_xlpm.d,UPPER(TRIM(CLEAN(SUBSTITUTE(F6792,CHAR(160),"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93" spans="2:11" x14ac:dyDescent="0.25">
      <c r="B6793" s="21">
        <v>46099</v>
      </c>
      <c r="C6793" s="2" t="s">
        <v>1</v>
      </c>
      <c r="D6793" s="2" t="s">
        <v>3182</v>
      </c>
      <c r="E6793" s="2" t="s">
        <v>844</v>
      </c>
      <c r="F6793" s="2" t="s">
        <v>3117</v>
      </c>
      <c r="G6793" s="5">
        <v>-6</v>
      </c>
      <c r="H6793" s="5">
        <v>87.75</v>
      </c>
      <c r="I6793" s="5">
        <v>-526.5</v>
      </c>
      <c r="J6793" s="5">
        <v>-130543.00999999991</v>
      </c>
      <c r="K6793" s="5" t="str" cm="1">
        <f t="array" ref="K6793">_xlfn.LET(_xlpm.d,UPPER(TRIM(CLEAN(SUBSTITUTE(F6793,CHAR(160),"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94" spans="2:11" x14ac:dyDescent="0.25">
      <c r="B6794" s="21">
        <v>46099</v>
      </c>
      <c r="C6794" s="2" t="s">
        <v>1</v>
      </c>
      <c r="D6794" s="2" t="s">
        <v>2260</v>
      </c>
      <c r="E6794" s="2" t="s">
        <v>926</v>
      </c>
      <c r="F6794" s="2" t="s">
        <v>3117</v>
      </c>
      <c r="G6794" s="5">
        <v>-22</v>
      </c>
      <c r="H6794" s="5">
        <v>87.75</v>
      </c>
      <c r="I6794" s="5">
        <v>-1930.5</v>
      </c>
      <c r="J6794" s="5">
        <v>-132473.50999999989</v>
      </c>
      <c r="K6794" s="5" t="str" cm="1">
        <f t="array" ref="K6794">_xlfn.LET(_xlpm.d,UPPER(TRIM(CLEAN(SUBSTITUTE(F6794,CHAR(160),"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95" spans="2:11" x14ac:dyDescent="0.25">
      <c r="B6795" s="21">
        <v>46101</v>
      </c>
      <c r="C6795" s="2" t="s">
        <v>1</v>
      </c>
      <c r="D6795" s="2" t="s">
        <v>1305</v>
      </c>
      <c r="E6795" s="2" t="s">
        <v>143</v>
      </c>
      <c r="F6795" s="2" t="s">
        <v>3117</v>
      </c>
      <c r="G6795" s="5">
        <v>-1</v>
      </c>
      <c r="H6795" s="5">
        <v>81.400000000000006</v>
      </c>
      <c r="I6795" s="5">
        <v>-81.400000000000006</v>
      </c>
      <c r="J6795" s="5">
        <v>-132554.90999999989</v>
      </c>
      <c r="K6795" s="5" t="str" cm="1">
        <f t="array" ref="K6795">_xlfn.LET(_xlpm.d,UPPER(TRIM(CLEAN(SUBSTITUTE(F6795,CHAR(160),"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96" spans="2:11" x14ac:dyDescent="0.25">
      <c r="B6796" s="21">
        <v>46106</v>
      </c>
      <c r="C6796" s="2" t="s">
        <v>1</v>
      </c>
      <c r="D6796" s="2" t="s">
        <v>2278</v>
      </c>
      <c r="E6796" s="2" t="s">
        <v>163</v>
      </c>
      <c r="F6796" s="2" t="s">
        <v>3183</v>
      </c>
      <c r="G6796" s="5">
        <v>-6</v>
      </c>
      <c r="H6796" s="5">
        <v>87.7</v>
      </c>
      <c r="I6796" s="5">
        <v>-526.20000000000005</v>
      </c>
      <c r="J6796" s="5">
        <v>-133081.1099999999</v>
      </c>
      <c r="K6796" s="5" t="str" cm="1">
        <f t="array" ref="K6796">_xlfn.LET(_xlpm.d,UPPER(TRIM(CLEAN(SUBSTITUTE(F6796,CHAR(160),"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97" spans="2:11" x14ac:dyDescent="0.25">
      <c r="B6797" s="21">
        <v>46108</v>
      </c>
      <c r="C6797" s="2" t="s">
        <v>1</v>
      </c>
      <c r="D6797" s="2" t="s">
        <v>1308</v>
      </c>
      <c r="E6797" s="2" t="s">
        <v>3</v>
      </c>
      <c r="F6797" s="2" t="s">
        <v>3117</v>
      </c>
      <c r="G6797" s="5">
        <v>-1</v>
      </c>
      <c r="H6797" s="5">
        <v>80.900000000000006</v>
      </c>
      <c r="I6797" s="5">
        <v>-80.900000000000006</v>
      </c>
      <c r="J6797" s="5">
        <v>-133162.00999999989</v>
      </c>
      <c r="K6797" s="5" t="str" cm="1">
        <f t="array" ref="K6797">_xlfn.LET(_xlpm.d,UPPER(TRIM(CLEAN(SUBSTITUTE(F6797,CHAR(160),"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98" spans="2:11" x14ac:dyDescent="0.25">
      <c r="B6798" s="21">
        <v>46108</v>
      </c>
      <c r="C6798" s="2" t="s">
        <v>1</v>
      </c>
      <c r="D6798" s="2" t="s">
        <v>526</v>
      </c>
      <c r="E6798" s="2" t="s">
        <v>244</v>
      </c>
      <c r="F6798" s="2" t="s">
        <v>3183</v>
      </c>
      <c r="G6798" s="5">
        <v>-4</v>
      </c>
      <c r="H6798" s="5">
        <v>87.7</v>
      </c>
      <c r="I6798" s="5">
        <v>-350.8</v>
      </c>
      <c r="J6798" s="5">
        <v>-133512.80999999988</v>
      </c>
      <c r="K6798" s="5" t="str" cm="1">
        <f t="array" ref="K6798">_xlfn.LET(_xlpm.d,UPPER(TRIM(CLEAN(SUBSTITUTE(F6798,CHAR(160),"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799" spans="2:11" x14ac:dyDescent="0.25">
      <c r="B6799" s="21">
        <v>46112</v>
      </c>
      <c r="C6799" s="2" t="s">
        <v>1</v>
      </c>
      <c r="D6799" s="2" t="s">
        <v>288</v>
      </c>
      <c r="E6799" s="2" t="s">
        <v>289</v>
      </c>
      <c r="F6799" s="2" t="s">
        <v>3176</v>
      </c>
      <c r="G6799" s="5">
        <v>-9</v>
      </c>
      <c r="H6799" s="5">
        <v>47.95</v>
      </c>
      <c r="I6799" s="5">
        <v>-431.55</v>
      </c>
      <c r="J6799" s="5">
        <v>-133944.35999999987</v>
      </c>
      <c r="K6799" s="5" t="str" cm="1">
        <f t="array" ref="K6799">_xlfn.LET(_xlpm.d,UPPER(TRIM(CLEAN(SUBSTITUTE(F6799,CHAR(160),"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800" spans="2:11" x14ac:dyDescent="0.25">
      <c r="B6800" s="21">
        <v>46112</v>
      </c>
      <c r="C6800" s="2" t="s">
        <v>1</v>
      </c>
      <c r="D6800" s="2" t="s">
        <v>288</v>
      </c>
      <c r="E6800" s="2" t="s">
        <v>289</v>
      </c>
      <c r="F6800" s="2" t="s">
        <v>3117</v>
      </c>
      <c r="G6800" s="5">
        <v>-10</v>
      </c>
      <c r="H6800" s="5">
        <v>81.5</v>
      </c>
      <c r="I6800" s="5">
        <v>-815</v>
      </c>
      <c r="J6800" s="5">
        <v>-134759.35999999987</v>
      </c>
      <c r="K6800" s="5" t="str" cm="1">
        <f t="array" ref="K6800">_xlfn.LET(_xlpm.d,UPPER(TRIM(CLEAN(SUBSTITUTE(F6800,CHAR(160),"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801" spans="1:11" x14ac:dyDescent="0.25">
      <c r="A6801" s="11" t="s">
        <v>3184</v>
      </c>
      <c r="G6801" s="6">
        <v>-1637</v>
      </c>
      <c r="I6801" s="7">
        <f>I6494+I6495+I6496+I6497+I6498+I6499+I6500+I6501+I6502+I6503+I6504+I6505+I6506+I6507+I6508+I6509+I6510+I6511+I6512+I6513+I6514+I6515+I6516+I6517+I6518+I6519+I6520+I6521+I6522+I6523+I6524+I6525+I6526+I6527+I6528+I6529+I6530+I6531+I6532+I6533+I6534+I6535+I6536+I6537+I6538+I6539+I6540+I6541+I6542+I6543+I6544+I6545+I6546+I6547+I6548+I6549+I6550+I6551+I6552+I6553+I6554+I6555+I6556+I6557+I6558+I6559+I6560+I6561+I6562+I6563+I6564+I6565+I6566+I6567+I6568+I6569+I6570+I6571+I6572+I6573+I6574+I6575+I6576+I6577+I6578+I6579+I6580+I6581+I6582+I6583+I6584+I6585+I6586+I6587+I6588+I6589+I6590+I6591+I6592+I6593+I6594+I6595+I6596+I6597+I6598+I6599+I6600+I6601+I6602+I6603+I6604+I6605+I6606+I6607+I6608+I6609+I6610+I6611+I6612+I6613+I6614+I6615+I6616+I6617+I6618+I6619+I6620+I6621+I6622+I6623+I6624+I6625+I6626+I6627+I6628+I6629+I6630+I6631+I6632+I6633+I6634+I6635+I6636+I6637+I6638+I6639+I6640+I6641+I6642+I6643+I6644+I6645+I6646+I6647+I6648+I6649+I6650+I6651+I6652+I6653+I6654+I6655+I6656+I6657+I6658+I6659+I6660+I6661+I6662+I6663+I6664+I6665+I6666+I6667+I6668+I6669+I6670+I6671+I6672+I6673+I6674+I6675+I6676+I6677+I6678+I6679+I6680+I6681+I6682+I6683+I6684+I6685+I6686+I6687+I6688+I6689+I6690+I6691+I6692+I6693+I6694+I6695+I6696+I6697+I6698+I6699+I6700+I6701+I6702+I6703+I6704+I6705+I6706+I6707+I6708+I6709+I6710+I6711+I6712+I6713+I6714+I6715+I6716+I6717+I6718+I6719+I6720+I6721+I6722+I6723+I6724+I6725+I6726+I6727+I6728+I6729+I6730+I6731+I6732+I6733+I6734+I6735+I6736+I6737+I6738+I6739+I6740+I6741+I6742+I6743+I6744+I6745+I6746+I6747+I6748+I6749+I6750+I6751+I6752+I6753+I6754+I6755+I6756+I6757+I6758+I6759+I6760+I6761+I6762+I6763+I6764+I6765+I6766+I6767+I6768+I6769+I6770+I6771+I6772+I6773+I6774+I6775+I6776+I6777+I6778+I6779+I6780+I6781+I6782+I6783+I6784+I6785+I6786+I6787+I6788+I6789+I6790+I6791+I6792+I6793+I6794+I6795+I6796+I6797+I6798+I6799+I6800</f>
        <v>-134759.35999999987</v>
      </c>
      <c r="K6801" s="5" t="str" cm="1">
        <f t="array" ref="K6801">_xlfn.LET(_xlpm.d,UPPER(TRIM(CLEAN(SUBSTITUTE(F6801,CHAR(160),"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802" spans="1:11" x14ac:dyDescent="0.25">
      <c r="A6802" s="10" t="s">
        <v>3185</v>
      </c>
      <c r="K6802" s="5" t="str" cm="1">
        <f t="array" ref="K6802">_xlfn.LET(_xlpm.d,UPPER(TRIM(CLEAN(SUBSTITUTE(F6802,CHAR(160),"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803" spans="1:11" x14ac:dyDescent="0.25">
      <c r="B6803" s="21">
        <v>45673</v>
      </c>
      <c r="C6803" s="2" t="s">
        <v>1</v>
      </c>
      <c r="D6803" s="2" t="s">
        <v>3186</v>
      </c>
      <c r="E6803" s="2" t="s">
        <v>1365</v>
      </c>
      <c r="F6803" s="2" t="s">
        <v>3187</v>
      </c>
      <c r="G6803" s="5">
        <v>-1</v>
      </c>
      <c r="H6803" s="5">
        <v>76.900000000000006</v>
      </c>
      <c r="I6803" s="5">
        <v>-76.900000000000006</v>
      </c>
      <c r="J6803" s="5">
        <v>-76.900000000000006</v>
      </c>
      <c r="K6803" s="5" t="str" cm="1">
        <f t="array" ref="K6803">_xlfn.LET(_xlpm.d,UPPER(TRIM(CLEAN(SUBSTITUTE(F6803,CHAR(160),"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804" spans="1:11" x14ac:dyDescent="0.25">
      <c r="A6804" s="11" t="s">
        <v>3188</v>
      </c>
      <c r="G6804" s="6">
        <v>-1</v>
      </c>
      <c r="I6804" s="8">
        <f>I6803</f>
        <v>-76.900000000000006</v>
      </c>
      <c r="K6804" s="5" t="str" cm="1">
        <f t="array" ref="K6804">_xlfn.LET(_xlpm.d,UPPER(TRIM(CLEAN(SUBSTITUTE(F6804,CHAR(160),"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805" spans="1:11" x14ac:dyDescent="0.25">
      <c r="A6805" s="10" t="s">
        <v>3189</v>
      </c>
      <c r="K6805" s="5" t="str" cm="1">
        <f t="array" ref="K6805">_xlfn.LET(_xlpm.d,UPPER(TRIM(CLEAN(SUBSTITUTE(F6805,CHAR(160),"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806" spans="1:11" x14ac:dyDescent="0.25">
      <c r="B6806" s="21">
        <v>45673</v>
      </c>
      <c r="C6806" s="2" t="s">
        <v>1</v>
      </c>
      <c r="D6806" s="2" t="s">
        <v>3186</v>
      </c>
      <c r="E6806" s="2" t="s">
        <v>1365</v>
      </c>
      <c r="F6806" s="2" t="s">
        <v>3190</v>
      </c>
      <c r="G6806" s="5">
        <v>-3</v>
      </c>
      <c r="H6806" s="5">
        <v>76.900000000000006</v>
      </c>
      <c r="I6806" s="5">
        <v>-230.7</v>
      </c>
      <c r="J6806" s="5">
        <v>-230.7</v>
      </c>
      <c r="K6806" s="5" t="str" cm="1">
        <f t="array" ref="K6806">_xlfn.LET(_xlpm.d,UPPER(TRIM(CLEAN(SUBSTITUTE(F6806,CHAR(160),"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807" spans="1:11" x14ac:dyDescent="0.25">
      <c r="A6807" s="11" t="s">
        <v>3191</v>
      </c>
      <c r="G6807" s="6">
        <v>-3</v>
      </c>
      <c r="I6807" s="8">
        <f>I6806</f>
        <v>-230.7</v>
      </c>
      <c r="K6807" s="5" t="str" cm="1">
        <f t="array" ref="K6807">_xlfn.LET(_xlpm.d,UPPER(TRIM(CLEAN(SUBSTITUTE(F6807,CHAR(160),"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808" spans="1:11" x14ac:dyDescent="0.25">
      <c r="A6808" s="10" t="s">
        <v>3192</v>
      </c>
      <c r="K6808" s="5" t="str" cm="1">
        <f t="array" ref="K6808">_xlfn.LET(_xlpm.d,UPPER(TRIM(CLEAN(SUBSTITUTE(F6808,CHAR(160),"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809" spans="1:11" x14ac:dyDescent="0.25">
      <c r="B6809" s="21">
        <v>45673</v>
      </c>
      <c r="C6809" s="2" t="s">
        <v>1</v>
      </c>
      <c r="D6809" s="2" t="s">
        <v>3186</v>
      </c>
      <c r="E6809" s="2" t="s">
        <v>1365</v>
      </c>
      <c r="F6809" s="2" t="s">
        <v>3193</v>
      </c>
      <c r="G6809" s="5">
        <v>-1</v>
      </c>
      <c r="H6809" s="5">
        <v>76.900000000000006</v>
      </c>
      <c r="I6809" s="5">
        <v>-76.900000000000006</v>
      </c>
      <c r="J6809" s="5">
        <v>-76.900000000000006</v>
      </c>
      <c r="K6809" s="5" t="str" cm="1">
        <f t="array" ref="K6809">_xlfn.LET(_xlpm.d,UPPER(TRIM(CLEAN(SUBSTITUTE(F6809,CHAR(160),"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6810" spans="1:11" x14ac:dyDescent="0.25">
      <c r="A6810" s="11" t="s">
        <v>3194</v>
      </c>
      <c r="G6810" s="6">
        <v>-1</v>
      </c>
      <c r="I6810" s="8">
        <f>I6809</f>
        <v>-76.900000000000006</v>
      </c>
      <c r="K6810" s="5" t="str" cm="1">
        <f t="array" ref="K6810">_xlfn.LET(_xlpm.d,UPPER(TRIM(CLEAN(SUBSTITUTE(F6810,CHAR(160),"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811" spans="1:11" x14ac:dyDescent="0.25">
      <c r="A6811" s="10" t="s">
        <v>3195</v>
      </c>
      <c r="K6811" s="5" t="str" cm="1">
        <f t="array" ref="K6811">_xlfn.LET(_xlpm.d,UPPER(TRIM(CLEAN(SUBSTITUTE(F6811,CHAR(160),"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6812" spans="1:11" x14ac:dyDescent="0.25">
      <c r="B6812" s="21">
        <v>45659</v>
      </c>
      <c r="C6812" s="2" t="s">
        <v>1</v>
      </c>
      <c r="D6812" s="2" t="s">
        <v>2941</v>
      </c>
      <c r="E6812" s="2" t="s">
        <v>844</v>
      </c>
      <c r="F6812" s="2" t="s">
        <v>3195</v>
      </c>
      <c r="G6812" s="5">
        <v>-8</v>
      </c>
      <c r="H6812" s="5">
        <v>119.8</v>
      </c>
      <c r="I6812" s="5">
        <v>-958.4</v>
      </c>
      <c r="J6812" s="5">
        <v>-958.4</v>
      </c>
      <c r="K6812" s="5" t="str" cm="1">
        <f t="array" ref="K6812">_xlfn.LET(_xlpm.d,UPPER(TRIM(CLEAN(SUBSTITUTE(F6812,CHAR(160),"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13" spans="1:11" x14ac:dyDescent="0.25">
      <c r="B6813" s="21">
        <v>45660</v>
      </c>
      <c r="C6813" s="2" t="s">
        <v>1</v>
      </c>
      <c r="D6813" s="2" t="s">
        <v>2545</v>
      </c>
      <c r="E6813" s="2" t="s">
        <v>791</v>
      </c>
      <c r="F6813" s="2" t="s">
        <v>3196</v>
      </c>
      <c r="G6813" s="5">
        <v>-4</v>
      </c>
      <c r="H6813" s="5">
        <v>129.30000000000001</v>
      </c>
      <c r="I6813" s="5">
        <v>-517.20000000000005</v>
      </c>
      <c r="J6813" s="5">
        <v>-1475.6</v>
      </c>
      <c r="K6813" s="5" t="str" cm="1">
        <f t="array" ref="K6813">_xlfn.LET(_xlpm.d,UPPER(TRIM(CLEAN(SUBSTITUTE(F6813,CHAR(160),"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14" spans="1:11" x14ac:dyDescent="0.25">
      <c r="B6814" s="21">
        <v>45660</v>
      </c>
      <c r="C6814" s="2" t="s">
        <v>1</v>
      </c>
      <c r="D6814" s="2" t="s">
        <v>1400</v>
      </c>
      <c r="E6814" s="2" t="s">
        <v>53</v>
      </c>
      <c r="F6814" s="2" t="s">
        <v>3196</v>
      </c>
      <c r="G6814" s="5">
        <v>-3</v>
      </c>
      <c r="H6814" s="5">
        <v>129.30000000000001</v>
      </c>
      <c r="I6814" s="5">
        <v>-387.9</v>
      </c>
      <c r="J6814" s="5">
        <v>-1863.5</v>
      </c>
      <c r="K6814" s="5" t="str" cm="1">
        <f t="array" ref="K6814">_xlfn.LET(_xlpm.d,UPPER(TRIM(CLEAN(SUBSTITUTE(F6814,CHAR(160),"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15" spans="1:11" x14ac:dyDescent="0.25">
      <c r="B6815" s="21">
        <v>45660</v>
      </c>
      <c r="C6815" s="2" t="s">
        <v>1</v>
      </c>
      <c r="D6815" s="2" t="s">
        <v>1405</v>
      </c>
      <c r="E6815" s="2" t="s">
        <v>97</v>
      </c>
      <c r="F6815" s="2" t="s">
        <v>3196</v>
      </c>
      <c r="G6815" s="5">
        <v>-1</v>
      </c>
      <c r="H6815" s="5">
        <v>129.30000000000001</v>
      </c>
      <c r="I6815" s="5">
        <v>-129.30000000000001</v>
      </c>
      <c r="J6815" s="5">
        <v>-1992.8</v>
      </c>
      <c r="K6815" s="5" t="str" cm="1">
        <f t="array" ref="K6815">_xlfn.LET(_xlpm.d,UPPER(TRIM(CLEAN(SUBSTITUTE(F6815,CHAR(160),"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16" spans="1:11" x14ac:dyDescent="0.25">
      <c r="B6816" s="21">
        <v>45663</v>
      </c>
      <c r="C6816" s="2" t="s">
        <v>1</v>
      </c>
      <c r="D6816" s="2" t="s">
        <v>1407</v>
      </c>
      <c r="E6816" s="2" t="s">
        <v>791</v>
      </c>
      <c r="F6816" s="2" t="s">
        <v>3196</v>
      </c>
      <c r="G6816" s="5">
        <v>-2</v>
      </c>
      <c r="H6816" s="5">
        <v>129.30000000000001</v>
      </c>
      <c r="I6816" s="5">
        <v>-258.60000000000002</v>
      </c>
      <c r="J6816" s="5">
        <v>-2251.4</v>
      </c>
      <c r="K6816" s="5" t="str" cm="1">
        <f t="array" ref="K6816">_xlfn.LET(_xlpm.d,UPPER(TRIM(CLEAN(SUBSTITUTE(F6816,CHAR(160),"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17" spans="2:11" x14ac:dyDescent="0.25">
      <c r="B6817" s="21">
        <v>45664</v>
      </c>
      <c r="C6817" s="2" t="s">
        <v>1</v>
      </c>
      <c r="D6817" s="2" t="s">
        <v>825</v>
      </c>
      <c r="E6817" s="2" t="s">
        <v>32</v>
      </c>
      <c r="F6817" s="2" t="s">
        <v>3196</v>
      </c>
      <c r="G6817" s="5">
        <v>-8</v>
      </c>
      <c r="H6817" s="5">
        <v>129.30000000000001</v>
      </c>
      <c r="I6817" s="5">
        <v>-1034.4000000000001</v>
      </c>
      <c r="J6817" s="5">
        <v>-3285.8</v>
      </c>
      <c r="K6817" s="5" t="str" cm="1">
        <f t="array" ref="K6817">_xlfn.LET(_xlpm.d,UPPER(TRIM(CLEAN(SUBSTITUTE(F6817,CHAR(160),"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18" spans="2:11" x14ac:dyDescent="0.25">
      <c r="B6818" s="21">
        <v>45664</v>
      </c>
      <c r="C6818" s="2" t="s">
        <v>1</v>
      </c>
      <c r="D6818" s="2" t="s">
        <v>608</v>
      </c>
      <c r="E6818" s="2" t="s">
        <v>92</v>
      </c>
      <c r="F6818" s="2" t="s">
        <v>3196</v>
      </c>
      <c r="G6818" s="5">
        <v>-4</v>
      </c>
      <c r="H6818" s="5">
        <v>129.30000000000001</v>
      </c>
      <c r="I6818" s="5">
        <v>-517.20000000000005</v>
      </c>
      <c r="J6818" s="5">
        <v>-3803</v>
      </c>
      <c r="K6818" s="5" t="str" cm="1">
        <f t="array" ref="K6818">_xlfn.LET(_xlpm.d,UPPER(TRIM(CLEAN(SUBSTITUTE(F6818,CHAR(160),"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19" spans="2:11" x14ac:dyDescent="0.25">
      <c r="B6819" s="21">
        <v>45664</v>
      </c>
      <c r="C6819" s="2" t="s">
        <v>1</v>
      </c>
      <c r="D6819" s="2" t="s">
        <v>1414</v>
      </c>
      <c r="E6819" s="2" t="s">
        <v>1130</v>
      </c>
      <c r="F6819" s="2" t="s">
        <v>3196</v>
      </c>
      <c r="G6819" s="5">
        <v>-2</v>
      </c>
      <c r="H6819" s="5">
        <v>129.30000000000001</v>
      </c>
      <c r="I6819" s="5">
        <v>-258.60000000000002</v>
      </c>
      <c r="J6819" s="5">
        <v>-4061.6</v>
      </c>
      <c r="K6819" s="5" t="str" cm="1">
        <f t="array" ref="K6819">_xlfn.LET(_xlpm.d,UPPER(TRIM(CLEAN(SUBSTITUTE(F6819,CHAR(160),"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20" spans="2:11" x14ac:dyDescent="0.25">
      <c r="B6820" s="21">
        <v>45665</v>
      </c>
      <c r="C6820" s="2" t="s">
        <v>1</v>
      </c>
      <c r="D6820" s="2" t="s">
        <v>1418</v>
      </c>
      <c r="E6820" s="2" t="s">
        <v>660</v>
      </c>
      <c r="F6820" s="2" t="s">
        <v>3196</v>
      </c>
      <c r="G6820" s="5">
        <v>-4</v>
      </c>
      <c r="H6820" s="5">
        <v>129.30000000000001</v>
      </c>
      <c r="I6820" s="5">
        <v>-517.20000000000005</v>
      </c>
      <c r="J6820" s="5">
        <v>-4578.8</v>
      </c>
      <c r="K6820" s="5" t="str" cm="1">
        <f t="array" ref="K6820">_xlfn.LET(_xlpm.d,UPPER(TRIM(CLEAN(SUBSTITUTE(F6820,CHAR(160),"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21" spans="2:11" x14ac:dyDescent="0.25">
      <c r="B6821" s="21">
        <v>45666</v>
      </c>
      <c r="C6821" s="2" t="s">
        <v>1</v>
      </c>
      <c r="D6821" s="2" t="s">
        <v>555</v>
      </c>
      <c r="E6821" s="2" t="s">
        <v>19</v>
      </c>
      <c r="F6821" s="2" t="s">
        <v>3196</v>
      </c>
      <c r="G6821" s="5">
        <v>-4</v>
      </c>
      <c r="H6821" s="5">
        <v>129.30000000000001</v>
      </c>
      <c r="I6821" s="5">
        <v>-517.20000000000005</v>
      </c>
      <c r="J6821" s="5">
        <v>-5096</v>
      </c>
      <c r="K6821" s="5" t="str" cm="1">
        <f t="array" ref="K6821">_xlfn.LET(_xlpm.d,UPPER(TRIM(CLEAN(SUBSTITUTE(F6821,CHAR(160),"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22" spans="2:11" x14ac:dyDescent="0.25">
      <c r="B6822" s="21">
        <v>45666</v>
      </c>
      <c r="C6822" s="2" t="s">
        <v>1</v>
      </c>
      <c r="D6822" s="2" t="s">
        <v>556</v>
      </c>
      <c r="E6822" s="2" t="s">
        <v>141</v>
      </c>
      <c r="F6822" s="2" t="s">
        <v>3196</v>
      </c>
      <c r="G6822" s="5">
        <v>-1</v>
      </c>
      <c r="H6822" s="5">
        <v>129.30000000000001</v>
      </c>
      <c r="I6822" s="5">
        <v>-129.30000000000001</v>
      </c>
      <c r="J6822" s="5">
        <v>-5225.3</v>
      </c>
      <c r="K6822" s="5" t="str" cm="1">
        <f t="array" ref="K6822">_xlfn.LET(_xlpm.d,UPPER(TRIM(CLEAN(SUBSTITUTE(F6822,CHAR(160),"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23" spans="2:11" x14ac:dyDescent="0.25">
      <c r="B6823" s="21">
        <v>45666</v>
      </c>
      <c r="C6823" s="2" t="s">
        <v>1</v>
      </c>
      <c r="D6823" s="2" t="s">
        <v>1425</v>
      </c>
      <c r="E6823" s="2" t="s">
        <v>324</v>
      </c>
      <c r="F6823" s="2" t="s">
        <v>3195</v>
      </c>
      <c r="G6823" s="5">
        <v>-4</v>
      </c>
      <c r="H6823" s="5">
        <v>118.8</v>
      </c>
      <c r="I6823" s="5">
        <v>-475.2</v>
      </c>
      <c r="J6823" s="5">
        <v>-5700.5</v>
      </c>
      <c r="K6823" s="5" t="str" cm="1">
        <f t="array" ref="K6823">_xlfn.LET(_xlpm.d,UPPER(TRIM(CLEAN(SUBSTITUTE(F6823,CHAR(160),"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24" spans="2:11" x14ac:dyDescent="0.25">
      <c r="B6824" s="21">
        <v>45667</v>
      </c>
      <c r="C6824" s="2" t="s">
        <v>1</v>
      </c>
      <c r="D6824" s="2" t="s">
        <v>1428</v>
      </c>
      <c r="E6824" s="2" t="s">
        <v>62</v>
      </c>
      <c r="F6824" s="2" t="s">
        <v>3196</v>
      </c>
      <c r="G6824" s="5">
        <v>-3</v>
      </c>
      <c r="H6824" s="5">
        <v>129.30000000000001</v>
      </c>
      <c r="I6824" s="5">
        <v>-387.9</v>
      </c>
      <c r="J6824" s="5">
        <v>-6088.4</v>
      </c>
      <c r="K6824" s="5" t="str" cm="1">
        <f t="array" ref="K6824">_xlfn.LET(_xlpm.d,UPPER(TRIM(CLEAN(SUBSTITUTE(F6824,CHAR(160),"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25" spans="2:11" x14ac:dyDescent="0.25">
      <c r="B6825" s="21">
        <v>45667</v>
      </c>
      <c r="C6825" s="2" t="s">
        <v>1</v>
      </c>
      <c r="D6825" s="2" t="s">
        <v>828</v>
      </c>
      <c r="E6825" s="2" t="s">
        <v>829</v>
      </c>
      <c r="F6825" s="2" t="s">
        <v>3196</v>
      </c>
      <c r="G6825" s="5">
        <v>-10</v>
      </c>
      <c r="H6825" s="5">
        <v>129.30000000000001</v>
      </c>
      <c r="I6825" s="5">
        <v>-1293</v>
      </c>
      <c r="J6825" s="5">
        <v>-7381.4</v>
      </c>
      <c r="K6825" s="5" t="str" cm="1">
        <f t="array" ref="K6825">_xlfn.LET(_xlpm.d,UPPER(TRIM(CLEAN(SUBSTITUTE(F6825,CHAR(160),"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26" spans="2:11" x14ac:dyDescent="0.25">
      <c r="B6826" s="21">
        <v>45667</v>
      </c>
      <c r="C6826" s="2" t="s">
        <v>1</v>
      </c>
      <c r="D6826" s="2" t="s">
        <v>832</v>
      </c>
      <c r="E6826" s="2" t="s">
        <v>110</v>
      </c>
      <c r="F6826" s="2" t="s">
        <v>3196</v>
      </c>
      <c r="G6826" s="5">
        <v>-4</v>
      </c>
      <c r="H6826" s="5">
        <v>129.30000000000001</v>
      </c>
      <c r="I6826" s="5">
        <v>-517.20000000000005</v>
      </c>
      <c r="J6826" s="5">
        <v>-7898.5999999999995</v>
      </c>
      <c r="K6826" s="5" t="str" cm="1">
        <f t="array" ref="K6826">_xlfn.LET(_xlpm.d,UPPER(TRIM(CLEAN(SUBSTITUTE(F6826,CHAR(160),"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27" spans="2:11" x14ac:dyDescent="0.25">
      <c r="B6827" s="21">
        <v>45667</v>
      </c>
      <c r="C6827" s="2" t="s">
        <v>1</v>
      </c>
      <c r="D6827" s="2" t="s">
        <v>333</v>
      </c>
      <c r="E6827" s="2" t="s">
        <v>82</v>
      </c>
      <c r="F6827" s="2" t="s">
        <v>3196</v>
      </c>
      <c r="G6827" s="5">
        <v>-1</v>
      </c>
      <c r="H6827" s="5">
        <v>129.30000000000001</v>
      </c>
      <c r="I6827" s="5">
        <v>-129.30000000000001</v>
      </c>
      <c r="J6827" s="5">
        <v>-8027.9</v>
      </c>
      <c r="K6827" s="5" t="str" cm="1">
        <f t="array" ref="K6827">_xlfn.LET(_xlpm.d,UPPER(TRIM(CLEAN(SUBSTITUTE(F6827,CHAR(160),"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28" spans="2:11" x14ac:dyDescent="0.25">
      <c r="B6828" s="21">
        <v>45667</v>
      </c>
      <c r="C6828" s="2" t="s">
        <v>1</v>
      </c>
      <c r="D6828" s="2" t="s">
        <v>1431</v>
      </c>
      <c r="E6828" s="2" t="s">
        <v>82</v>
      </c>
      <c r="F6828" s="2" t="s">
        <v>3196</v>
      </c>
      <c r="G6828" s="5">
        <v>-1</v>
      </c>
      <c r="H6828" s="5">
        <v>129.30000000000001</v>
      </c>
      <c r="I6828" s="5">
        <v>-129.30000000000001</v>
      </c>
      <c r="J6828" s="5">
        <v>-8157.2</v>
      </c>
      <c r="K6828" s="5" t="str" cm="1">
        <f t="array" ref="K6828">_xlfn.LET(_xlpm.d,UPPER(TRIM(CLEAN(SUBSTITUTE(F6828,CHAR(160),"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29" spans="2:11" x14ac:dyDescent="0.25">
      <c r="B6829" s="21">
        <v>45670</v>
      </c>
      <c r="C6829" s="2" t="s">
        <v>1</v>
      </c>
      <c r="D6829" s="2" t="s">
        <v>3197</v>
      </c>
      <c r="E6829" s="2" t="s">
        <v>49</v>
      </c>
      <c r="F6829" s="2" t="s">
        <v>3196</v>
      </c>
      <c r="G6829" s="5">
        <v>-1</v>
      </c>
      <c r="H6829" s="5">
        <v>129.30000000000001</v>
      </c>
      <c r="I6829" s="5">
        <v>-129.30000000000001</v>
      </c>
      <c r="J6829" s="5">
        <v>-8286.5</v>
      </c>
      <c r="K6829" s="5" t="str" cm="1">
        <f t="array" ref="K6829">_xlfn.LET(_xlpm.d,UPPER(TRIM(CLEAN(SUBSTITUTE(F6829,CHAR(160),"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30" spans="2:11" x14ac:dyDescent="0.25">
      <c r="B6830" s="21">
        <v>45670</v>
      </c>
      <c r="C6830" s="2" t="s">
        <v>1</v>
      </c>
      <c r="D6830" s="2" t="s">
        <v>335</v>
      </c>
      <c r="E6830" s="2" t="s">
        <v>99</v>
      </c>
      <c r="F6830" s="2" t="s">
        <v>3196</v>
      </c>
      <c r="G6830" s="5">
        <v>-10</v>
      </c>
      <c r="H6830" s="5">
        <v>129.30000000000001</v>
      </c>
      <c r="I6830" s="5">
        <v>-1293</v>
      </c>
      <c r="J6830" s="5">
        <v>-9579.5</v>
      </c>
      <c r="K6830" s="5" t="str" cm="1">
        <f t="array" ref="K6830">_xlfn.LET(_xlpm.d,UPPER(TRIM(CLEAN(SUBSTITUTE(F6830,CHAR(160),"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31" spans="2:11" x14ac:dyDescent="0.25">
      <c r="B6831" s="21">
        <v>45671</v>
      </c>
      <c r="C6831" s="2" t="s">
        <v>1</v>
      </c>
      <c r="D6831" s="2" t="s">
        <v>834</v>
      </c>
      <c r="E6831" s="2" t="s">
        <v>148</v>
      </c>
      <c r="F6831" s="2" t="s">
        <v>3196</v>
      </c>
      <c r="G6831" s="5">
        <v>-1</v>
      </c>
      <c r="H6831" s="5">
        <v>129.30000000000001</v>
      </c>
      <c r="I6831" s="5">
        <v>-129.30000000000001</v>
      </c>
      <c r="J6831" s="5">
        <v>-9708.7999999999993</v>
      </c>
      <c r="K6831" s="5" t="str" cm="1">
        <f t="array" ref="K6831">_xlfn.LET(_xlpm.d,UPPER(TRIM(CLEAN(SUBSTITUTE(F6831,CHAR(160),"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32" spans="2:11" x14ac:dyDescent="0.25">
      <c r="B6832" s="21">
        <v>45671</v>
      </c>
      <c r="C6832" s="2" t="s">
        <v>1</v>
      </c>
      <c r="D6832" s="2" t="s">
        <v>2948</v>
      </c>
      <c r="E6832" s="2" t="s">
        <v>1619</v>
      </c>
      <c r="F6832" s="2" t="s">
        <v>3195</v>
      </c>
      <c r="G6832" s="5">
        <v>-5</v>
      </c>
      <c r="H6832" s="5">
        <v>119.8</v>
      </c>
      <c r="I6832" s="5">
        <v>-599</v>
      </c>
      <c r="J6832" s="5">
        <v>-10307.799999999999</v>
      </c>
      <c r="K6832" s="5" t="str" cm="1">
        <f t="array" ref="K6832">_xlfn.LET(_xlpm.d,UPPER(TRIM(CLEAN(SUBSTITUTE(F6832,CHAR(160),"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33" spans="2:11" x14ac:dyDescent="0.25">
      <c r="B6833" s="21">
        <v>45671</v>
      </c>
      <c r="C6833" s="2" t="s">
        <v>1</v>
      </c>
      <c r="D6833" s="2" t="s">
        <v>836</v>
      </c>
      <c r="E6833" s="2" t="s">
        <v>9</v>
      </c>
      <c r="F6833" s="2" t="s">
        <v>3196</v>
      </c>
      <c r="G6833" s="5">
        <v>-4</v>
      </c>
      <c r="H6833" s="5">
        <v>129.30000000000001</v>
      </c>
      <c r="I6833" s="5">
        <v>-517.20000000000005</v>
      </c>
      <c r="J6833" s="5">
        <v>-10825</v>
      </c>
      <c r="K6833" s="5" t="str" cm="1">
        <f t="array" ref="K6833">_xlfn.LET(_xlpm.d,UPPER(TRIM(CLEAN(SUBSTITUTE(F6833,CHAR(160),"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34" spans="2:11" x14ac:dyDescent="0.25">
      <c r="B6834" s="21">
        <v>45672</v>
      </c>
      <c r="C6834" s="2" t="s">
        <v>1</v>
      </c>
      <c r="D6834" s="2" t="s">
        <v>3128</v>
      </c>
      <c r="E6834" s="2" t="s">
        <v>1611</v>
      </c>
      <c r="F6834" s="2" t="s">
        <v>3195</v>
      </c>
      <c r="G6834" s="5">
        <v>-2</v>
      </c>
      <c r="H6834" s="5">
        <v>118.8</v>
      </c>
      <c r="I6834" s="5">
        <v>-237.6</v>
      </c>
      <c r="J6834" s="5">
        <v>-11062.6</v>
      </c>
      <c r="K6834" s="5" t="str" cm="1">
        <f t="array" ref="K6834">_xlfn.LET(_xlpm.d,UPPER(TRIM(CLEAN(SUBSTITUTE(F6834,CHAR(160),"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35" spans="2:11" x14ac:dyDescent="0.25">
      <c r="B6835" s="21">
        <v>45672</v>
      </c>
      <c r="C6835" s="2" t="s">
        <v>1</v>
      </c>
      <c r="D6835" s="2" t="s">
        <v>1439</v>
      </c>
      <c r="E6835" s="2" t="s">
        <v>97</v>
      </c>
      <c r="F6835" s="2" t="s">
        <v>3196</v>
      </c>
      <c r="G6835" s="5">
        <v>-1</v>
      </c>
      <c r="H6835" s="5">
        <v>129.30000000000001</v>
      </c>
      <c r="I6835" s="5">
        <v>-129.30000000000001</v>
      </c>
      <c r="J6835" s="5">
        <v>-11191.9</v>
      </c>
      <c r="K6835" s="5" t="str" cm="1">
        <f t="array" ref="K6835">_xlfn.LET(_xlpm.d,UPPER(TRIM(CLEAN(SUBSTITUTE(F6835,CHAR(160),"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36" spans="2:11" x14ac:dyDescent="0.25">
      <c r="B6836" s="21">
        <v>45674</v>
      </c>
      <c r="C6836" s="2" t="s">
        <v>1</v>
      </c>
      <c r="D6836" s="2" t="s">
        <v>1445</v>
      </c>
      <c r="E6836" s="2" t="s">
        <v>1130</v>
      </c>
      <c r="F6836" s="2" t="s">
        <v>3196</v>
      </c>
      <c r="G6836" s="5">
        <v>-1</v>
      </c>
      <c r="H6836" s="5">
        <v>129.30000000000001</v>
      </c>
      <c r="I6836" s="5">
        <v>-129.30000000000001</v>
      </c>
      <c r="J6836" s="5">
        <v>-11321.199999999999</v>
      </c>
      <c r="K6836" s="5" t="str" cm="1">
        <f t="array" ref="K6836">_xlfn.LET(_xlpm.d,UPPER(TRIM(CLEAN(SUBSTITUTE(F6836,CHAR(160),"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37" spans="2:11" x14ac:dyDescent="0.25">
      <c r="B6837" s="21">
        <v>45674</v>
      </c>
      <c r="C6837" s="2" t="s">
        <v>1</v>
      </c>
      <c r="D6837" s="2" t="s">
        <v>1446</v>
      </c>
      <c r="E6837" s="2" t="s">
        <v>202</v>
      </c>
      <c r="F6837" s="2" t="s">
        <v>3196</v>
      </c>
      <c r="G6837" s="5">
        <v>-8</v>
      </c>
      <c r="H6837" s="5">
        <v>129.30000000000001</v>
      </c>
      <c r="I6837" s="5">
        <v>-1034.4000000000001</v>
      </c>
      <c r="J6837" s="5">
        <v>-12355.599999999999</v>
      </c>
      <c r="K6837" s="5" t="str" cm="1">
        <f t="array" ref="K6837">_xlfn.LET(_xlpm.d,UPPER(TRIM(CLEAN(SUBSTITUTE(F6837,CHAR(160),"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38" spans="2:11" x14ac:dyDescent="0.25">
      <c r="B6838" s="21">
        <v>45674</v>
      </c>
      <c r="C6838" s="2" t="s">
        <v>1</v>
      </c>
      <c r="D6838" s="2" t="s">
        <v>1447</v>
      </c>
      <c r="E6838" s="2" t="s">
        <v>24</v>
      </c>
      <c r="F6838" s="2" t="s">
        <v>3196</v>
      </c>
      <c r="G6838" s="5">
        <v>-6</v>
      </c>
      <c r="H6838" s="5">
        <v>129.30000000000001</v>
      </c>
      <c r="I6838" s="5">
        <v>-775.8</v>
      </c>
      <c r="J6838" s="5">
        <v>-13131.399999999998</v>
      </c>
      <c r="K6838" s="5" t="str" cm="1">
        <f t="array" ref="K6838">_xlfn.LET(_xlpm.d,UPPER(TRIM(CLEAN(SUBSTITUTE(F6838,CHAR(160),"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39" spans="2:11" x14ac:dyDescent="0.25">
      <c r="B6839" s="21">
        <v>45674</v>
      </c>
      <c r="C6839" s="2" t="s">
        <v>1</v>
      </c>
      <c r="D6839" s="2" t="s">
        <v>339</v>
      </c>
      <c r="E6839" s="2" t="s">
        <v>82</v>
      </c>
      <c r="F6839" s="2" t="s">
        <v>3196</v>
      </c>
      <c r="G6839" s="5">
        <v>-2</v>
      </c>
      <c r="H6839" s="5">
        <v>129.30000000000001</v>
      </c>
      <c r="I6839" s="5">
        <v>-258.60000000000002</v>
      </c>
      <c r="J6839" s="5">
        <v>-13389.999999999998</v>
      </c>
      <c r="K6839" s="5" t="str" cm="1">
        <f t="array" ref="K6839">_xlfn.LET(_xlpm.d,UPPER(TRIM(CLEAN(SUBSTITUTE(F6839,CHAR(160),"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40" spans="2:11" x14ac:dyDescent="0.25">
      <c r="B6840" s="21">
        <v>45674</v>
      </c>
      <c r="C6840" s="2" t="s">
        <v>1</v>
      </c>
      <c r="D6840" s="2" t="s">
        <v>611</v>
      </c>
      <c r="E6840" s="2" t="s">
        <v>110</v>
      </c>
      <c r="F6840" s="2" t="s">
        <v>3196</v>
      </c>
      <c r="G6840" s="5">
        <v>-1</v>
      </c>
      <c r="H6840" s="5">
        <v>129.30000000000001</v>
      </c>
      <c r="I6840" s="5">
        <v>-129.30000000000001</v>
      </c>
      <c r="J6840" s="5">
        <v>-13519.299999999997</v>
      </c>
      <c r="K6840" s="5" t="str" cm="1">
        <f t="array" ref="K6840">_xlfn.LET(_xlpm.d,UPPER(TRIM(CLEAN(SUBSTITUTE(F6840,CHAR(160),"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41" spans="2:11" x14ac:dyDescent="0.25">
      <c r="B6841" s="21">
        <v>45677</v>
      </c>
      <c r="C6841" s="2" t="s">
        <v>1</v>
      </c>
      <c r="D6841" s="2" t="s">
        <v>1452</v>
      </c>
      <c r="E6841" s="2" t="s">
        <v>791</v>
      </c>
      <c r="F6841" s="2" t="s">
        <v>3196</v>
      </c>
      <c r="G6841" s="5">
        <v>-1</v>
      </c>
      <c r="H6841" s="5">
        <v>129.30000000000001</v>
      </c>
      <c r="I6841" s="5">
        <v>-129.30000000000001</v>
      </c>
      <c r="J6841" s="5">
        <v>-13648.599999999997</v>
      </c>
      <c r="K6841" s="5" t="str" cm="1">
        <f t="array" ref="K6841">_xlfn.LET(_xlpm.d,UPPER(TRIM(CLEAN(SUBSTITUTE(F6841,CHAR(160),"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42" spans="2:11" x14ac:dyDescent="0.25">
      <c r="B6842" s="21">
        <v>45677</v>
      </c>
      <c r="C6842" s="2" t="s">
        <v>1</v>
      </c>
      <c r="D6842" s="2" t="s">
        <v>1453</v>
      </c>
      <c r="E6842" s="2" t="s">
        <v>99</v>
      </c>
      <c r="F6842" s="2" t="s">
        <v>3196</v>
      </c>
      <c r="G6842" s="5">
        <v>-1</v>
      </c>
      <c r="H6842" s="5">
        <v>129.30000000000001</v>
      </c>
      <c r="I6842" s="5">
        <v>-129.30000000000001</v>
      </c>
      <c r="J6842" s="5">
        <v>-13777.899999999996</v>
      </c>
      <c r="K6842" s="5" t="str" cm="1">
        <f t="array" ref="K6842">_xlfn.LET(_xlpm.d,UPPER(TRIM(CLEAN(SUBSTITUTE(F6842,CHAR(160),"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43" spans="2:11" x14ac:dyDescent="0.25">
      <c r="B6843" s="21">
        <v>45678</v>
      </c>
      <c r="C6843" s="2" t="s">
        <v>1</v>
      </c>
      <c r="D6843" s="2" t="s">
        <v>1455</v>
      </c>
      <c r="E6843" s="2" t="s">
        <v>35</v>
      </c>
      <c r="F6843" s="2" t="s">
        <v>3196</v>
      </c>
      <c r="G6843" s="5">
        <v>-4</v>
      </c>
      <c r="H6843" s="5">
        <v>129.30000000000001</v>
      </c>
      <c r="I6843" s="5">
        <v>-517.20000000000005</v>
      </c>
      <c r="J6843" s="5">
        <v>-14295.099999999997</v>
      </c>
      <c r="K6843" s="5" t="str" cm="1">
        <f t="array" ref="K6843">_xlfn.LET(_xlpm.d,UPPER(TRIM(CLEAN(SUBSTITUTE(F6843,CHAR(160),"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44" spans="2:11" x14ac:dyDescent="0.25">
      <c r="B6844" s="21">
        <v>45678</v>
      </c>
      <c r="C6844" s="2" t="s">
        <v>1</v>
      </c>
      <c r="D6844" s="2" t="s">
        <v>2953</v>
      </c>
      <c r="E6844" s="2" t="s">
        <v>403</v>
      </c>
      <c r="F6844" s="2" t="s">
        <v>3196</v>
      </c>
      <c r="G6844" s="5">
        <v>-1</v>
      </c>
      <c r="H6844" s="5">
        <v>129.30000000000001</v>
      </c>
      <c r="I6844" s="5">
        <v>-129.30000000000001</v>
      </c>
      <c r="J6844" s="5">
        <v>-14424.399999999996</v>
      </c>
      <c r="K6844" s="5" t="str" cm="1">
        <f t="array" ref="K6844">_xlfn.LET(_xlpm.d,UPPER(TRIM(CLEAN(SUBSTITUTE(F6844,CHAR(160),"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45" spans="2:11" x14ac:dyDescent="0.25">
      <c r="B6845" s="21">
        <v>45678</v>
      </c>
      <c r="C6845" s="2" t="s">
        <v>1</v>
      </c>
      <c r="D6845" s="2" t="s">
        <v>3130</v>
      </c>
      <c r="E6845" s="2" t="s">
        <v>14</v>
      </c>
      <c r="F6845" s="2" t="s">
        <v>3196</v>
      </c>
      <c r="G6845" s="5">
        <v>-6</v>
      </c>
      <c r="H6845" s="5">
        <v>129.30000000000001</v>
      </c>
      <c r="I6845" s="5">
        <v>-775.8</v>
      </c>
      <c r="J6845" s="5">
        <v>-15200.199999999995</v>
      </c>
      <c r="K6845" s="5" t="str" cm="1">
        <f t="array" ref="K6845">_xlfn.LET(_xlpm.d,UPPER(TRIM(CLEAN(SUBSTITUTE(F6845,CHAR(160),"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46" spans="2:11" x14ac:dyDescent="0.25">
      <c r="B6846" s="21">
        <v>45678</v>
      </c>
      <c r="C6846" s="2" t="s">
        <v>1</v>
      </c>
      <c r="D6846" s="2" t="s">
        <v>1458</v>
      </c>
      <c r="E6846" s="2" t="s">
        <v>3</v>
      </c>
      <c r="F6846" s="2" t="s">
        <v>3195</v>
      </c>
      <c r="G6846" s="5">
        <v>-2</v>
      </c>
      <c r="H6846" s="5">
        <v>118.8</v>
      </c>
      <c r="I6846" s="5">
        <v>-237.6</v>
      </c>
      <c r="J6846" s="5">
        <v>-15437.799999999996</v>
      </c>
      <c r="K6846" s="5" t="str" cm="1">
        <f t="array" ref="K6846">_xlfn.LET(_xlpm.d,UPPER(TRIM(CLEAN(SUBSTITUTE(F6846,CHAR(160),"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47" spans="2:11" x14ac:dyDescent="0.25">
      <c r="B6847" s="21">
        <v>45679</v>
      </c>
      <c r="C6847" s="2" t="s">
        <v>1</v>
      </c>
      <c r="D6847" s="2" t="s">
        <v>854</v>
      </c>
      <c r="E6847" s="2" t="s">
        <v>29</v>
      </c>
      <c r="F6847" s="2" t="s">
        <v>3196</v>
      </c>
      <c r="G6847" s="5">
        <v>-11</v>
      </c>
      <c r="H6847" s="5">
        <v>129.30000000000001</v>
      </c>
      <c r="I6847" s="5">
        <v>-1422.3</v>
      </c>
      <c r="J6847" s="5">
        <v>-16860.099999999995</v>
      </c>
      <c r="K6847" s="5" t="str" cm="1">
        <f t="array" ref="K6847">_xlfn.LET(_xlpm.d,UPPER(TRIM(CLEAN(SUBSTITUTE(F6847,CHAR(160),"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48" spans="2:11" x14ac:dyDescent="0.25">
      <c r="B6848" s="21">
        <v>45679</v>
      </c>
      <c r="C6848" s="2" t="s">
        <v>1</v>
      </c>
      <c r="D6848" s="2" t="s">
        <v>854</v>
      </c>
      <c r="E6848" s="2" t="s">
        <v>29</v>
      </c>
      <c r="F6848" s="2" t="s">
        <v>3196</v>
      </c>
      <c r="G6848" s="5">
        <v>-19</v>
      </c>
      <c r="H6848" s="5">
        <v>129.30000000000001</v>
      </c>
      <c r="I6848" s="5">
        <v>-2456.6999999999998</v>
      </c>
      <c r="J6848" s="5">
        <v>-19316.799999999996</v>
      </c>
      <c r="K6848" s="5" t="str" cm="1">
        <f t="array" ref="K6848">_xlfn.LET(_xlpm.d,UPPER(TRIM(CLEAN(SUBSTITUTE(F6848,CHAR(160),"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49" spans="2:11" x14ac:dyDescent="0.25">
      <c r="B6849" s="21">
        <v>45680</v>
      </c>
      <c r="C6849" s="2" t="s">
        <v>1</v>
      </c>
      <c r="D6849" s="2" t="s">
        <v>1469</v>
      </c>
      <c r="E6849" s="2" t="s">
        <v>19</v>
      </c>
      <c r="F6849" s="2" t="s">
        <v>3196</v>
      </c>
      <c r="G6849" s="5">
        <v>-4</v>
      </c>
      <c r="H6849" s="5">
        <v>129.30000000000001</v>
      </c>
      <c r="I6849" s="5">
        <v>-517.20000000000005</v>
      </c>
      <c r="J6849" s="5">
        <v>-19833.999999999996</v>
      </c>
      <c r="K6849" s="5" t="str" cm="1">
        <f t="array" ref="K6849">_xlfn.LET(_xlpm.d,UPPER(TRIM(CLEAN(SUBSTITUTE(F6849,CHAR(160),"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50" spans="2:11" x14ac:dyDescent="0.25">
      <c r="B6850" s="21">
        <v>45681</v>
      </c>
      <c r="C6850" s="2" t="s">
        <v>1</v>
      </c>
      <c r="D6850" s="2" t="s">
        <v>340</v>
      </c>
      <c r="E6850" s="2" t="s">
        <v>82</v>
      </c>
      <c r="F6850" s="2" t="s">
        <v>3196</v>
      </c>
      <c r="G6850" s="5">
        <v>-4</v>
      </c>
      <c r="H6850" s="5">
        <v>129.30000000000001</v>
      </c>
      <c r="I6850" s="5">
        <v>-517.20000000000005</v>
      </c>
      <c r="J6850" s="5">
        <v>-20351.199999999997</v>
      </c>
      <c r="K6850" s="5" t="str" cm="1">
        <f t="array" ref="K6850">_xlfn.LET(_xlpm.d,UPPER(TRIM(CLEAN(SUBSTITUTE(F6850,CHAR(160),"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51" spans="2:11" x14ac:dyDescent="0.25">
      <c r="B6851" s="21">
        <v>45681</v>
      </c>
      <c r="C6851" s="2" t="s">
        <v>1</v>
      </c>
      <c r="D6851" s="2" t="s">
        <v>2959</v>
      </c>
      <c r="E6851" s="2" t="s">
        <v>72</v>
      </c>
      <c r="F6851" s="2" t="s">
        <v>3196</v>
      </c>
      <c r="G6851" s="5">
        <v>-1</v>
      </c>
      <c r="H6851" s="5">
        <v>129.30000000000001</v>
      </c>
      <c r="I6851" s="5">
        <v>-129.30000000000001</v>
      </c>
      <c r="J6851" s="5">
        <v>-20480.499999999996</v>
      </c>
      <c r="K6851" s="5" t="str" cm="1">
        <f t="array" ref="K6851">_xlfn.LET(_xlpm.d,UPPER(TRIM(CLEAN(SUBSTITUTE(F6851,CHAR(160),"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52" spans="2:11" x14ac:dyDescent="0.25">
      <c r="B6852" s="21">
        <v>45681</v>
      </c>
      <c r="C6852" s="2" t="s">
        <v>1</v>
      </c>
      <c r="D6852" s="2" t="s">
        <v>858</v>
      </c>
      <c r="E6852" s="2" t="s">
        <v>24</v>
      </c>
      <c r="F6852" s="2" t="s">
        <v>3196</v>
      </c>
      <c r="G6852" s="5">
        <v>-13</v>
      </c>
      <c r="H6852" s="5">
        <v>129.30000000000001</v>
      </c>
      <c r="I6852" s="5">
        <v>-1680.9</v>
      </c>
      <c r="J6852" s="5">
        <v>-22161.399999999998</v>
      </c>
      <c r="K6852" s="5" t="str" cm="1">
        <f t="array" ref="K6852">_xlfn.LET(_xlpm.d,UPPER(TRIM(CLEAN(SUBSTITUTE(F6852,CHAR(160),"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53" spans="2:11" x14ac:dyDescent="0.25">
      <c r="B6853" s="21">
        <v>45681</v>
      </c>
      <c r="C6853" s="2" t="s">
        <v>1</v>
      </c>
      <c r="D6853" s="2" t="s">
        <v>612</v>
      </c>
      <c r="E6853" s="2" t="s">
        <v>110</v>
      </c>
      <c r="F6853" s="2" t="s">
        <v>3196</v>
      </c>
      <c r="G6853" s="5">
        <v>-2</v>
      </c>
      <c r="H6853" s="5">
        <v>129.30000000000001</v>
      </c>
      <c r="I6853" s="5">
        <v>-258.60000000000002</v>
      </c>
      <c r="J6853" s="5">
        <v>-22419.999999999996</v>
      </c>
      <c r="K6853" s="5" t="str" cm="1">
        <f t="array" ref="K6853">_xlfn.LET(_xlpm.d,UPPER(TRIM(CLEAN(SUBSTITUTE(F6853,CHAR(160),"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54" spans="2:11" x14ac:dyDescent="0.25">
      <c r="B6854" s="21">
        <v>45685</v>
      </c>
      <c r="C6854" s="2" t="s">
        <v>1</v>
      </c>
      <c r="D6854" s="2" t="s">
        <v>3198</v>
      </c>
      <c r="E6854" s="2" t="s">
        <v>92</v>
      </c>
      <c r="F6854" s="2" t="s">
        <v>3196</v>
      </c>
      <c r="G6854" s="5">
        <v>-3</v>
      </c>
      <c r="H6854" s="5">
        <v>129.30000000000001</v>
      </c>
      <c r="I6854" s="5">
        <v>-387.9</v>
      </c>
      <c r="J6854" s="5">
        <v>-22807.899999999998</v>
      </c>
      <c r="K6854" s="5" t="str" cm="1">
        <f t="array" ref="K6854">_xlfn.LET(_xlpm.d,UPPER(TRIM(CLEAN(SUBSTITUTE(F6854,CHAR(160),"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55" spans="2:11" x14ac:dyDescent="0.25">
      <c r="B6855" s="21">
        <v>45685</v>
      </c>
      <c r="C6855" s="2" t="s">
        <v>1</v>
      </c>
      <c r="D6855" s="2" t="s">
        <v>3199</v>
      </c>
      <c r="E6855" s="2" t="s">
        <v>95</v>
      </c>
      <c r="F6855" s="2" t="s">
        <v>3196</v>
      </c>
      <c r="G6855" s="5">
        <v>-1</v>
      </c>
      <c r="H6855" s="5">
        <v>129.30000000000001</v>
      </c>
      <c r="I6855" s="5">
        <v>-129.30000000000001</v>
      </c>
      <c r="J6855" s="5">
        <v>-22937.199999999997</v>
      </c>
      <c r="K6855" s="5" t="str" cm="1">
        <f t="array" ref="K6855">_xlfn.LET(_xlpm.d,UPPER(TRIM(CLEAN(SUBSTITUTE(F6855,CHAR(160),"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56" spans="2:11" x14ac:dyDescent="0.25">
      <c r="B6856" s="21">
        <v>45686</v>
      </c>
      <c r="C6856" s="2" t="s">
        <v>1</v>
      </c>
      <c r="D6856" s="2" t="s">
        <v>3133</v>
      </c>
      <c r="E6856" s="2" t="s">
        <v>1611</v>
      </c>
      <c r="F6856" s="2" t="s">
        <v>3195</v>
      </c>
      <c r="G6856" s="5">
        <v>-11</v>
      </c>
      <c r="H6856" s="5">
        <v>118.85</v>
      </c>
      <c r="I6856" s="5">
        <v>-1307.3499999999999</v>
      </c>
      <c r="J6856" s="5">
        <v>-24244.549999999996</v>
      </c>
      <c r="K6856" s="5" t="str" cm="1">
        <f t="array" ref="K6856">_xlfn.LET(_xlpm.d,UPPER(TRIM(CLEAN(SUBSTITUTE(F6856,CHAR(160),"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57" spans="2:11" x14ac:dyDescent="0.25">
      <c r="B6857" s="21">
        <v>45687</v>
      </c>
      <c r="C6857" s="2" t="s">
        <v>1</v>
      </c>
      <c r="D6857" s="2" t="s">
        <v>1494</v>
      </c>
      <c r="E6857" s="2" t="s">
        <v>791</v>
      </c>
      <c r="F6857" s="2" t="s">
        <v>3196</v>
      </c>
      <c r="G6857" s="5">
        <v>-1</v>
      </c>
      <c r="H6857" s="5">
        <v>129.30000000000001</v>
      </c>
      <c r="I6857" s="5">
        <v>-129.30000000000001</v>
      </c>
      <c r="J6857" s="5">
        <v>-24373.849999999995</v>
      </c>
      <c r="K6857" s="5" t="str" cm="1">
        <f t="array" ref="K6857">_xlfn.LET(_xlpm.d,UPPER(TRIM(CLEAN(SUBSTITUTE(F6857,CHAR(160),"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58" spans="2:11" x14ac:dyDescent="0.25">
      <c r="B6858" s="21">
        <v>45687</v>
      </c>
      <c r="C6858" s="2" t="s">
        <v>1</v>
      </c>
      <c r="D6858" s="2" t="s">
        <v>1499</v>
      </c>
      <c r="E6858" s="2" t="s">
        <v>829</v>
      </c>
      <c r="F6858" s="2" t="s">
        <v>3196</v>
      </c>
      <c r="G6858" s="5">
        <v>-5</v>
      </c>
      <c r="H6858" s="5">
        <v>129.30000000000001</v>
      </c>
      <c r="I6858" s="5">
        <v>-646.5</v>
      </c>
      <c r="J6858" s="5">
        <v>-25020.349999999995</v>
      </c>
      <c r="K6858" s="5" t="str" cm="1">
        <f t="array" ref="K6858">_xlfn.LET(_xlpm.d,UPPER(TRIM(CLEAN(SUBSTITUTE(F6858,CHAR(160),"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59" spans="2:11" x14ac:dyDescent="0.25">
      <c r="B6859" s="21">
        <v>45689</v>
      </c>
      <c r="C6859" s="2" t="s">
        <v>1</v>
      </c>
      <c r="D6859" s="2" t="s">
        <v>1503</v>
      </c>
      <c r="E6859" s="2" t="s">
        <v>143</v>
      </c>
      <c r="F6859" s="2" t="s">
        <v>3195</v>
      </c>
      <c r="G6859" s="5">
        <v>-1</v>
      </c>
      <c r="H6859" s="5">
        <v>118.8</v>
      </c>
      <c r="I6859" s="5">
        <v>-118.8</v>
      </c>
      <c r="J6859" s="5">
        <v>-25139.149999999994</v>
      </c>
      <c r="K6859" s="5" t="str" cm="1">
        <f t="array" ref="K6859">_xlfn.LET(_xlpm.d,UPPER(TRIM(CLEAN(SUBSTITUTE(F6859,CHAR(160),"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60" spans="2:11" x14ac:dyDescent="0.25">
      <c r="B6860" s="21">
        <v>45691</v>
      </c>
      <c r="C6860" s="2" t="s">
        <v>1</v>
      </c>
      <c r="D6860" s="2" t="s">
        <v>2963</v>
      </c>
      <c r="E6860" s="2" t="s">
        <v>791</v>
      </c>
      <c r="F6860" s="2" t="s">
        <v>3200</v>
      </c>
      <c r="G6860" s="5">
        <v>-1</v>
      </c>
      <c r="H6860" s="5">
        <v>129.30000000000001</v>
      </c>
      <c r="I6860" s="5">
        <v>-129.30000000000001</v>
      </c>
      <c r="J6860" s="5">
        <v>-25268.449999999993</v>
      </c>
      <c r="K6860" s="5" t="str" cm="1">
        <f t="array" ref="K6860">_xlfn.LET(_xlpm.d,UPPER(TRIM(CLEAN(SUBSTITUTE(F6860,CHAR(160),"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61" spans="2:11" x14ac:dyDescent="0.25">
      <c r="B6861" s="21">
        <v>45692</v>
      </c>
      <c r="C6861" s="2" t="s">
        <v>1</v>
      </c>
      <c r="D6861" s="2" t="s">
        <v>867</v>
      </c>
      <c r="E6861" s="2" t="s">
        <v>446</v>
      </c>
      <c r="F6861" s="2" t="s">
        <v>3196</v>
      </c>
      <c r="G6861" s="5">
        <v>-3</v>
      </c>
      <c r="H6861" s="5">
        <v>129.30000000000001</v>
      </c>
      <c r="I6861" s="5">
        <v>-387.9</v>
      </c>
      <c r="J6861" s="5">
        <v>-25656.349999999995</v>
      </c>
      <c r="K6861" s="5" t="str" cm="1">
        <f t="array" ref="K6861">_xlfn.LET(_xlpm.d,UPPER(TRIM(CLEAN(SUBSTITUTE(F6861,CHAR(160),"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62" spans="2:11" x14ac:dyDescent="0.25">
      <c r="B6862" s="21">
        <v>45692</v>
      </c>
      <c r="C6862" s="2" t="s">
        <v>1</v>
      </c>
      <c r="D6862" s="2" t="s">
        <v>1506</v>
      </c>
      <c r="E6862" s="2" t="s">
        <v>148</v>
      </c>
      <c r="F6862" s="2" t="s">
        <v>3196</v>
      </c>
      <c r="G6862" s="5">
        <v>-4</v>
      </c>
      <c r="H6862" s="5">
        <v>129.30000000000001</v>
      </c>
      <c r="I6862" s="5">
        <v>-517.20000000000005</v>
      </c>
      <c r="J6862" s="5">
        <v>-26173.549999999996</v>
      </c>
      <c r="K6862" s="5" t="str" cm="1">
        <f t="array" ref="K6862">_xlfn.LET(_xlpm.d,UPPER(TRIM(CLEAN(SUBSTITUTE(F6862,CHAR(160),"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63" spans="2:11" x14ac:dyDescent="0.25">
      <c r="B6863" s="21">
        <v>45692</v>
      </c>
      <c r="C6863" s="2" t="s">
        <v>1</v>
      </c>
      <c r="D6863" s="2" t="s">
        <v>1510</v>
      </c>
      <c r="E6863" s="2" t="s">
        <v>29</v>
      </c>
      <c r="F6863" s="2" t="s">
        <v>3201</v>
      </c>
      <c r="G6863" s="5">
        <v>-3</v>
      </c>
      <c r="H6863" s="5">
        <v>129.30000000000001</v>
      </c>
      <c r="I6863" s="5">
        <v>-387.9</v>
      </c>
      <c r="J6863" s="5">
        <v>-26561.449999999997</v>
      </c>
      <c r="K6863" s="5" t="str" cm="1">
        <f t="array" ref="K6863">_xlfn.LET(_xlpm.d,UPPER(TRIM(CLEAN(SUBSTITUTE(F6863,CHAR(160),"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64" spans="2:11" x14ac:dyDescent="0.25">
      <c r="B6864" s="21">
        <v>45694</v>
      </c>
      <c r="C6864" s="2" t="s">
        <v>1</v>
      </c>
      <c r="D6864" s="2" t="s">
        <v>2830</v>
      </c>
      <c r="E6864" s="2" t="s">
        <v>159</v>
      </c>
      <c r="F6864" s="2" t="s">
        <v>3196</v>
      </c>
      <c r="G6864" s="5">
        <v>-3</v>
      </c>
      <c r="H6864" s="5">
        <v>112.8</v>
      </c>
      <c r="I6864" s="5">
        <v>-338.4</v>
      </c>
      <c r="J6864" s="5">
        <v>-26899.85</v>
      </c>
      <c r="K6864" s="5" t="str" cm="1">
        <f t="array" ref="K6864">_xlfn.LET(_xlpm.d,UPPER(TRIM(CLEAN(SUBSTITUTE(F6864,CHAR(160),"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65" spans="2:11" x14ac:dyDescent="0.25">
      <c r="B6865" s="21">
        <v>45695</v>
      </c>
      <c r="C6865" s="2" t="s">
        <v>1</v>
      </c>
      <c r="D6865" s="2" t="s">
        <v>1520</v>
      </c>
      <c r="E6865" s="2" t="s">
        <v>202</v>
      </c>
      <c r="F6865" s="2" t="s">
        <v>3196</v>
      </c>
      <c r="G6865" s="5">
        <v>-7</v>
      </c>
      <c r="H6865" s="5">
        <v>129.30000000000001</v>
      </c>
      <c r="I6865" s="5">
        <v>-905.1</v>
      </c>
      <c r="J6865" s="5">
        <v>-27804.949999999997</v>
      </c>
      <c r="K6865" s="5" t="str" cm="1">
        <f t="array" ref="K6865">_xlfn.LET(_xlpm.d,UPPER(TRIM(CLEAN(SUBSTITUTE(F6865,CHAR(160),"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66" spans="2:11" x14ac:dyDescent="0.25">
      <c r="B6866" s="21">
        <v>45695</v>
      </c>
      <c r="C6866" s="2" t="s">
        <v>1</v>
      </c>
      <c r="D6866" s="2" t="s">
        <v>656</v>
      </c>
      <c r="E6866" s="2" t="s">
        <v>24</v>
      </c>
      <c r="F6866" s="2" t="s">
        <v>3196</v>
      </c>
      <c r="G6866" s="5">
        <v>-2</v>
      </c>
      <c r="H6866" s="5">
        <v>129.30000000000001</v>
      </c>
      <c r="I6866" s="5">
        <v>-258.60000000000002</v>
      </c>
      <c r="J6866" s="5">
        <v>-28063.549999999996</v>
      </c>
      <c r="K6866" s="5" t="str" cm="1">
        <f t="array" ref="K6866">_xlfn.LET(_xlpm.d,UPPER(TRIM(CLEAN(SUBSTITUTE(F6866,CHAR(160),"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67" spans="2:11" x14ac:dyDescent="0.25">
      <c r="B6867" s="21">
        <v>45695</v>
      </c>
      <c r="C6867" s="2" t="s">
        <v>1</v>
      </c>
      <c r="D6867" s="2" t="s">
        <v>3202</v>
      </c>
      <c r="E6867" s="2" t="s">
        <v>95</v>
      </c>
      <c r="F6867" s="2" t="s">
        <v>3196</v>
      </c>
      <c r="G6867" s="5">
        <v>-1</v>
      </c>
      <c r="H6867" s="5">
        <v>129.30000000000001</v>
      </c>
      <c r="I6867" s="5">
        <v>-129.30000000000001</v>
      </c>
      <c r="J6867" s="5">
        <v>-28192.849999999995</v>
      </c>
      <c r="K6867" s="5" t="str" cm="1">
        <f t="array" ref="K6867">_xlfn.LET(_xlpm.d,UPPER(TRIM(CLEAN(SUBSTITUTE(F6867,CHAR(160),"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68" spans="2:11" x14ac:dyDescent="0.25">
      <c r="B6868" s="21">
        <v>45695</v>
      </c>
      <c r="C6868" s="2" t="s">
        <v>1</v>
      </c>
      <c r="D6868" s="2" t="s">
        <v>1523</v>
      </c>
      <c r="E6868" s="2" t="s">
        <v>110</v>
      </c>
      <c r="F6868" s="2" t="s">
        <v>3196</v>
      </c>
      <c r="G6868" s="5">
        <v>-1</v>
      </c>
      <c r="H6868" s="5">
        <v>129.30000000000001</v>
      </c>
      <c r="I6868" s="5">
        <v>-129.30000000000001</v>
      </c>
      <c r="J6868" s="5">
        <v>-28322.149999999994</v>
      </c>
      <c r="K6868" s="5" t="str" cm="1">
        <f t="array" ref="K6868">_xlfn.LET(_xlpm.d,UPPER(TRIM(CLEAN(SUBSTITUTE(F6868,CHAR(160),"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69" spans="2:11" x14ac:dyDescent="0.25">
      <c r="B6869" s="21">
        <v>45698</v>
      </c>
      <c r="C6869" s="2" t="s">
        <v>1</v>
      </c>
      <c r="D6869" s="2" t="s">
        <v>1525</v>
      </c>
      <c r="E6869" s="2" t="s">
        <v>49</v>
      </c>
      <c r="F6869" s="2" t="s">
        <v>3196</v>
      </c>
      <c r="G6869" s="5">
        <v>-3</v>
      </c>
      <c r="H6869" s="5">
        <v>129.30000000000001</v>
      </c>
      <c r="I6869" s="5">
        <v>-387.9</v>
      </c>
      <c r="J6869" s="5">
        <v>-28710.049999999996</v>
      </c>
      <c r="K6869" s="5" t="str" cm="1">
        <f t="array" ref="K6869">_xlfn.LET(_xlpm.d,UPPER(TRIM(CLEAN(SUBSTITUTE(F6869,CHAR(160),"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70" spans="2:11" x14ac:dyDescent="0.25">
      <c r="B6870" s="21">
        <v>45698</v>
      </c>
      <c r="C6870" s="2" t="s">
        <v>1</v>
      </c>
      <c r="D6870" s="2" t="s">
        <v>876</v>
      </c>
      <c r="E6870" s="2" t="s">
        <v>465</v>
      </c>
      <c r="F6870" s="2" t="s">
        <v>3203</v>
      </c>
      <c r="G6870" s="5">
        <v>-1</v>
      </c>
      <c r="H6870" s="5">
        <v>129.30000000000001</v>
      </c>
      <c r="I6870" s="5">
        <v>-129.30000000000001</v>
      </c>
      <c r="J6870" s="5">
        <v>-28839.349999999995</v>
      </c>
      <c r="K6870" s="5" t="str" cm="1">
        <f t="array" ref="K6870">_xlfn.LET(_xlpm.d,UPPER(TRIM(CLEAN(SUBSTITUTE(F6870,CHAR(160),"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71" spans="2:11" x14ac:dyDescent="0.25">
      <c r="B6871" s="21">
        <v>45698</v>
      </c>
      <c r="C6871" s="2" t="s">
        <v>1</v>
      </c>
      <c r="D6871" s="2" t="s">
        <v>877</v>
      </c>
      <c r="E6871" s="2" t="s">
        <v>791</v>
      </c>
      <c r="F6871" s="2" t="s">
        <v>3196</v>
      </c>
      <c r="G6871" s="5">
        <v>-1</v>
      </c>
      <c r="H6871" s="5">
        <v>129.30000000000001</v>
      </c>
      <c r="I6871" s="5">
        <v>-129.30000000000001</v>
      </c>
      <c r="J6871" s="5">
        <v>-28968.649999999994</v>
      </c>
      <c r="K6871" s="5" t="str" cm="1">
        <f t="array" ref="K6871">_xlfn.LET(_xlpm.d,UPPER(TRIM(CLEAN(SUBSTITUTE(F6871,CHAR(160),"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72" spans="2:11" x14ac:dyDescent="0.25">
      <c r="B6872" s="21">
        <v>45700</v>
      </c>
      <c r="C6872" s="2" t="s">
        <v>1</v>
      </c>
      <c r="D6872" s="2" t="s">
        <v>3135</v>
      </c>
      <c r="E6872" s="2" t="s">
        <v>1611</v>
      </c>
      <c r="F6872" s="2" t="s">
        <v>3195</v>
      </c>
      <c r="G6872" s="5">
        <v>-2</v>
      </c>
      <c r="H6872" s="5">
        <v>118.8</v>
      </c>
      <c r="I6872" s="5">
        <v>-237.6</v>
      </c>
      <c r="J6872" s="5">
        <v>-29206.249999999993</v>
      </c>
      <c r="K6872" s="5" t="str" cm="1">
        <f t="array" ref="K6872">_xlfn.LET(_xlpm.d,UPPER(TRIM(CLEAN(SUBSTITUTE(F6872,CHAR(160),"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73" spans="2:11" x14ac:dyDescent="0.25">
      <c r="B6873" s="21">
        <v>45700</v>
      </c>
      <c r="C6873" s="2" t="s">
        <v>1</v>
      </c>
      <c r="D6873" s="2" t="s">
        <v>3204</v>
      </c>
      <c r="E6873" s="2" t="s">
        <v>3205</v>
      </c>
      <c r="F6873" s="2" t="s">
        <v>3195</v>
      </c>
      <c r="G6873" s="5">
        <v>-5</v>
      </c>
      <c r="H6873" s="5">
        <v>118.8</v>
      </c>
      <c r="I6873" s="5">
        <v>-594</v>
      </c>
      <c r="J6873" s="5">
        <v>-29800.249999999993</v>
      </c>
      <c r="K6873" s="5" t="str" cm="1">
        <f t="array" ref="K6873">_xlfn.LET(_xlpm.d,UPPER(TRIM(CLEAN(SUBSTITUTE(F6873,CHAR(160),"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74" spans="2:11" x14ac:dyDescent="0.25">
      <c r="B6874" s="21">
        <v>45700</v>
      </c>
      <c r="C6874" s="2" t="s">
        <v>1</v>
      </c>
      <c r="D6874" s="2" t="s">
        <v>1534</v>
      </c>
      <c r="E6874" s="2" t="s">
        <v>159</v>
      </c>
      <c r="F6874" s="2" t="s">
        <v>3195</v>
      </c>
      <c r="G6874" s="5">
        <v>-1</v>
      </c>
      <c r="H6874" s="5">
        <v>129.30000000000001</v>
      </c>
      <c r="I6874" s="5">
        <v>-129.30000000000001</v>
      </c>
      <c r="J6874" s="5">
        <v>-29929.549999999992</v>
      </c>
      <c r="K6874" s="5" t="str" cm="1">
        <f t="array" ref="K6874">_xlfn.LET(_xlpm.d,UPPER(TRIM(CLEAN(SUBSTITUTE(F6874,CHAR(160),"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75" spans="2:11" x14ac:dyDescent="0.25">
      <c r="B6875" s="21">
        <v>45700</v>
      </c>
      <c r="C6875" s="2" t="s">
        <v>1</v>
      </c>
      <c r="D6875" s="2" t="s">
        <v>888</v>
      </c>
      <c r="E6875" s="2" t="s">
        <v>159</v>
      </c>
      <c r="F6875" s="2" t="s">
        <v>3195</v>
      </c>
      <c r="G6875" s="5">
        <v>-1</v>
      </c>
      <c r="H6875" s="5">
        <v>102.72</v>
      </c>
      <c r="I6875" s="5">
        <v>-102.72</v>
      </c>
      <c r="J6875" s="5">
        <v>-30032.269999999993</v>
      </c>
      <c r="K6875" s="5" t="str" cm="1">
        <f t="array" ref="K6875">_xlfn.LET(_xlpm.d,UPPER(TRIM(CLEAN(SUBSTITUTE(F6875,CHAR(160),"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76" spans="2:11" x14ac:dyDescent="0.25">
      <c r="B6876" s="21">
        <v>45700</v>
      </c>
      <c r="C6876" s="2" t="s">
        <v>1</v>
      </c>
      <c r="D6876" s="2" t="s">
        <v>889</v>
      </c>
      <c r="E6876" s="2" t="s">
        <v>159</v>
      </c>
      <c r="F6876" s="2" t="s">
        <v>3195</v>
      </c>
      <c r="G6876" s="5">
        <v>-3</v>
      </c>
      <c r="H6876" s="5">
        <v>102.72</v>
      </c>
      <c r="I6876" s="5">
        <v>-308.16000000000003</v>
      </c>
      <c r="J6876" s="5">
        <v>-30340.429999999993</v>
      </c>
      <c r="K6876" s="5" t="str" cm="1">
        <f t="array" ref="K6876">_xlfn.LET(_xlpm.d,UPPER(TRIM(CLEAN(SUBSTITUTE(F6876,CHAR(160),"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77" spans="2:11" x14ac:dyDescent="0.25">
      <c r="B6877" s="21">
        <v>45701</v>
      </c>
      <c r="C6877" s="2" t="s">
        <v>1</v>
      </c>
      <c r="D6877" s="2" t="s">
        <v>613</v>
      </c>
      <c r="E6877" s="2" t="s">
        <v>433</v>
      </c>
      <c r="F6877" s="2" t="s">
        <v>3203</v>
      </c>
      <c r="G6877" s="5">
        <v>-2</v>
      </c>
      <c r="H6877" s="5">
        <v>129.30000000000001</v>
      </c>
      <c r="I6877" s="5">
        <v>-258.60000000000002</v>
      </c>
      <c r="J6877" s="5">
        <v>-30599.029999999992</v>
      </c>
      <c r="K6877" s="5" t="str" cm="1">
        <f t="array" ref="K6877">_xlfn.LET(_xlpm.d,UPPER(TRIM(CLEAN(SUBSTITUTE(F6877,CHAR(160),"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78" spans="2:11" x14ac:dyDescent="0.25">
      <c r="B6878" s="21">
        <v>45702</v>
      </c>
      <c r="C6878" s="2" t="s">
        <v>1</v>
      </c>
      <c r="D6878" s="2" t="s">
        <v>1542</v>
      </c>
      <c r="E6878" s="2" t="s">
        <v>202</v>
      </c>
      <c r="F6878" s="2" t="s">
        <v>3196</v>
      </c>
      <c r="G6878" s="5">
        <v>-2</v>
      </c>
      <c r="H6878" s="5">
        <v>129.30000000000001</v>
      </c>
      <c r="I6878" s="5">
        <v>-258.60000000000002</v>
      </c>
      <c r="J6878" s="5">
        <v>-30857.62999999999</v>
      </c>
      <c r="K6878" s="5" t="str" cm="1">
        <f t="array" ref="K6878">_xlfn.LET(_xlpm.d,UPPER(TRIM(CLEAN(SUBSTITUTE(F6878,CHAR(160),"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79" spans="2:11" x14ac:dyDescent="0.25">
      <c r="B6879" s="21">
        <v>45702</v>
      </c>
      <c r="C6879" s="2" t="s">
        <v>1</v>
      </c>
      <c r="D6879" s="2" t="s">
        <v>294</v>
      </c>
      <c r="E6879" s="2" t="s">
        <v>143</v>
      </c>
      <c r="F6879" s="2" t="s">
        <v>3195</v>
      </c>
      <c r="G6879" s="5">
        <v>-2</v>
      </c>
      <c r="H6879" s="5">
        <v>118.8</v>
      </c>
      <c r="I6879" s="5">
        <v>-237.6</v>
      </c>
      <c r="J6879" s="5">
        <v>-31095.229999999989</v>
      </c>
      <c r="K6879" s="5" t="str" cm="1">
        <f t="array" ref="K6879">_xlfn.LET(_xlpm.d,UPPER(TRIM(CLEAN(SUBSTITUTE(F6879,CHAR(160),"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80" spans="2:11" x14ac:dyDescent="0.25">
      <c r="B6880" s="21">
        <v>45702</v>
      </c>
      <c r="C6880" s="2" t="s">
        <v>1</v>
      </c>
      <c r="D6880" s="2" t="s">
        <v>350</v>
      </c>
      <c r="E6880" s="2" t="s">
        <v>110</v>
      </c>
      <c r="F6880" s="2" t="s">
        <v>3196</v>
      </c>
      <c r="G6880" s="5">
        <v>-1</v>
      </c>
      <c r="H6880" s="5">
        <v>129.30000000000001</v>
      </c>
      <c r="I6880" s="5">
        <v>-129.30000000000001</v>
      </c>
      <c r="J6880" s="5">
        <v>-31224.529999999988</v>
      </c>
      <c r="K6880" s="5" t="str" cm="1">
        <f t="array" ref="K6880">_xlfn.LET(_xlpm.d,UPPER(TRIM(CLEAN(SUBSTITUTE(F6880,CHAR(160),"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81" spans="2:11" x14ac:dyDescent="0.25">
      <c r="B6881" s="21">
        <v>45706</v>
      </c>
      <c r="C6881" s="2" t="s">
        <v>1</v>
      </c>
      <c r="D6881" s="2" t="s">
        <v>894</v>
      </c>
      <c r="E6881" s="2" t="s">
        <v>29</v>
      </c>
      <c r="F6881" s="2" t="s">
        <v>3196</v>
      </c>
      <c r="G6881" s="5">
        <v>-7</v>
      </c>
      <c r="H6881" s="5">
        <v>129.30000000000001</v>
      </c>
      <c r="I6881" s="5">
        <v>-905.1</v>
      </c>
      <c r="J6881" s="5">
        <v>-32129.629999999986</v>
      </c>
      <c r="K6881" s="5" t="str" cm="1">
        <f t="array" ref="K6881">_xlfn.LET(_xlpm.d,UPPER(TRIM(CLEAN(SUBSTITUTE(F6881,CHAR(160),"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82" spans="2:11" x14ac:dyDescent="0.25">
      <c r="B6882" s="21">
        <v>45706</v>
      </c>
      <c r="C6882" s="2" t="s">
        <v>1</v>
      </c>
      <c r="D6882" s="2" t="s">
        <v>2969</v>
      </c>
      <c r="E6882" s="2" t="s">
        <v>32</v>
      </c>
      <c r="F6882" s="2" t="s">
        <v>3196</v>
      </c>
      <c r="G6882" s="5">
        <v>-1</v>
      </c>
      <c r="H6882" s="5">
        <v>129.30000000000001</v>
      </c>
      <c r="I6882" s="5">
        <v>-129.30000000000001</v>
      </c>
      <c r="J6882" s="5">
        <v>-32258.929999999986</v>
      </c>
      <c r="K6882" s="5" t="str" cm="1">
        <f t="array" ref="K6882">_xlfn.LET(_xlpm.d,UPPER(TRIM(CLEAN(SUBSTITUTE(F6882,CHAR(160),"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83" spans="2:11" x14ac:dyDescent="0.25">
      <c r="B6883" s="21">
        <v>45707</v>
      </c>
      <c r="C6883" s="2" t="s">
        <v>1</v>
      </c>
      <c r="D6883" s="2" t="s">
        <v>1550</v>
      </c>
      <c r="E6883" s="2" t="s">
        <v>163</v>
      </c>
      <c r="F6883" s="2" t="s">
        <v>3196</v>
      </c>
      <c r="G6883" s="5">
        <v>-7</v>
      </c>
      <c r="H6883" s="5">
        <v>129.30000000000001</v>
      </c>
      <c r="I6883" s="5">
        <v>-905.1</v>
      </c>
      <c r="J6883" s="5">
        <v>-33164.029999999984</v>
      </c>
      <c r="K6883" s="5" t="str" cm="1">
        <f t="array" ref="K6883">_xlfn.LET(_xlpm.d,UPPER(TRIM(CLEAN(SUBSTITUTE(F6883,CHAR(160),"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84" spans="2:11" x14ac:dyDescent="0.25">
      <c r="B6884" s="21">
        <v>45708</v>
      </c>
      <c r="C6884" s="2" t="s">
        <v>1</v>
      </c>
      <c r="D6884" s="2" t="s">
        <v>614</v>
      </c>
      <c r="E6884" s="2" t="s">
        <v>14</v>
      </c>
      <c r="F6884" s="2" t="s">
        <v>3196</v>
      </c>
      <c r="G6884" s="5">
        <v>-6</v>
      </c>
      <c r="H6884" s="5">
        <v>129.30000000000001</v>
      </c>
      <c r="I6884" s="5">
        <v>-775.8</v>
      </c>
      <c r="J6884" s="5">
        <v>-33939.829999999987</v>
      </c>
      <c r="K6884" s="5" t="str" cm="1">
        <f t="array" ref="K6884">_xlfn.LET(_xlpm.d,UPPER(TRIM(CLEAN(SUBSTITUTE(F6884,CHAR(160),"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85" spans="2:11" x14ac:dyDescent="0.25">
      <c r="B6885" s="21">
        <v>45709</v>
      </c>
      <c r="C6885" s="2" t="s">
        <v>1</v>
      </c>
      <c r="D6885" s="2" t="s">
        <v>1556</v>
      </c>
      <c r="E6885" s="2" t="s">
        <v>1130</v>
      </c>
      <c r="F6885" s="2" t="s">
        <v>3196</v>
      </c>
      <c r="G6885" s="5">
        <v>-3</v>
      </c>
      <c r="H6885" s="5">
        <v>129.30000000000001</v>
      </c>
      <c r="I6885" s="5">
        <v>-387.9</v>
      </c>
      <c r="J6885" s="5">
        <v>-34327.729999999989</v>
      </c>
      <c r="K6885" s="5" t="str" cm="1">
        <f t="array" ref="K6885">_xlfn.LET(_xlpm.d,UPPER(TRIM(CLEAN(SUBSTITUTE(F6885,CHAR(160),"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86" spans="2:11" x14ac:dyDescent="0.25">
      <c r="B6886" s="21">
        <v>45709</v>
      </c>
      <c r="C6886" s="2" t="s">
        <v>1</v>
      </c>
      <c r="D6886" s="2" t="s">
        <v>3206</v>
      </c>
      <c r="E6886" s="2" t="s">
        <v>1130</v>
      </c>
      <c r="F6886" s="2" t="s">
        <v>3196</v>
      </c>
      <c r="G6886" s="5">
        <v>-1</v>
      </c>
      <c r="H6886" s="5">
        <v>129.30000000000001</v>
      </c>
      <c r="I6886" s="5">
        <v>-129.30000000000001</v>
      </c>
      <c r="J6886" s="5">
        <v>-34457.029999999992</v>
      </c>
      <c r="K6886" s="5" t="str" cm="1">
        <f t="array" ref="K6886">_xlfn.LET(_xlpm.d,UPPER(TRIM(CLEAN(SUBSTITUTE(F6886,CHAR(160),"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87" spans="2:11" x14ac:dyDescent="0.25">
      <c r="B6887" s="21">
        <v>45709</v>
      </c>
      <c r="C6887" s="2" t="s">
        <v>1</v>
      </c>
      <c r="D6887" s="2" t="s">
        <v>757</v>
      </c>
      <c r="E6887" s="2" t="s">
        <v>53</v>
      </c>
      <c r="F6887" s="2" t="s">
        <v>3196</v>
      </c>
      <c r="G6887" s="5">
        <v>-3</v>
      </c>
      <c r="H6887" s="5">
        <v>129.30000000000001</v>
      </c>
      <c r="I6887" s="5">
        <v>-387.9</v>
      </c>
      <c r="J6887" s="5">
        <v>-34844.929999999993</v>
      </c>
      <c r="K6887" s="5" t="str" cm="1">
        <f t="array" ref="K6887">_xlfn.LET(_xlpm.d,UPPER(TRIM(CLEAN(SUBSTITUTE(F6887,CHAR(160),"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88" spans="2:11" x14ac:dyDescent="0.25">
      <c r="B6888" s="21">
        <v>45713</v>
      </c>
      <c r="C6888" s="2" t="s">
        <v>1</v>
      </c>
      <c r="D6888" s="2" t="s">
        <v>1560</v>
      </c>
      <c r="E6888" s="2" t="s">
        <v>446</v>
      </c>
      <c r="F6888" s="2" t="s">
        <v>3196</v>
      </c>
      <c r="G6888" s="5">
        <v>-1</v>
      </c>
      <c r="H6888" s="5">
        <v>129.30000000000001</v>
      </c>
      <c r="I6888" s="5">
        <v>-129.30000000000001</v>
      </c>
      <c r="J6888" s="5">
        <v>-34974.229999999996</v>
      </c>
      <c r="K6888" s="5" t="str" cm="1">
        <f t="array" ref="K6888">_xlfn.LET(_xlpm.d,UPPER(TRIM(CLEAN(SUBSTITUTE(F6888,CHAR(160),"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89" spans="2:11" x14ac:dyDescent="0.25">
      <c r="B6889" s="21">
        <v>45713</v>
      </c>
      <c r="C6889" s="2" t="s">
        <v>1</v>
      </c>
      <c r="D6889" s="2" t="s">
        <v>1563</v>
      </c>
      <c r="E6889" s="2" t="s">
        <v>29</v>
      </c>
      <c r="F6889" s="2" t="s">
        <v>3196</v>
      </c>
      <c r="G6889" s="5">
        <v>-4</v>
      </c>
      <c r="H6889" s="5">
        <v>129.30000000000001</v>
      </c>
      <c r="I6889" s="5">
        <v>-517.20000000000005</v>
      </c>
      <c r="J6889" s="5">
        <v>-35491.429999999993</v>
      </c>
      <c r="K6889" s="5" t="str" cm="1">
        <f t="array" ref="K6889">_xlfn.LET(_xlpm.d,UPPER(TRIM(CLEAN(SUBSTITUTE(F6889,CHAR(160),"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90" spans="2:11" x14ac:dyDescent="0.25">
      <c r="B6890" s="21">
        <v>45713</v>
      </c>
      <c r="C6890" s="2" t="s">
        <v>1</v>
      </c>
      <c r="D6890" s="2" t="s">
        <v>659</v>
      </c>
      <c r="E6890" s="2" t="s">
        <v>660</v>
      </c>
      <c r="F6890" s="2" t="s">
        <v>3196</v>
      </c>
      <c r="G6890" s="5">
        <v>-2</v>
      </c>
      <c r="H6890" s="5">
        <v>129.30000000000001</v>
      </c>
      <c r="I6890" s="5">
        <v>-258.60000000000002</v>
      </c>
      <c r="J6890" s="5">
        <v>-35750.029999999992</v>
      </c>
      <c r="K6890" s="5" t="str" cm="1">
        <f t="array" ref="K6890">_xlfn.LET(_xlpm.d,UPPER(TRIM(CLEAN(SUBSTITUTE(F6890,CHAR(160),"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91" spans="2:11" x14ac:dyDescent="0.25">
      <c r="B6891" s="21">
        <v>45713</v>
      </c>
      <c r="C6891" s="2" t="s">
        <v>1</v>
      </c>
      <c r="D6891" s="2" t="s">
        <v>3207</v>
      </c>
      <c r="E6891" s="2" t="s">
        <v>72</v>
      </c>
      <c r="F6891" s="2" t="s">
        <v>3196</v>
      </c>
      <c r="G6891" s="5">
        <v>-1</v>
      </c>
      <c r="H6891" s="5">
        <v>129.30000000000001</v>
      </c>
      <c r="I6891" s="5">
        <v>-129.30000000000001</v>
      </c>
      <c r="J6891" s="5">
        <v>-35879.329999999994</v>
      </c>
      <c r="K6891" s="5" t="str" cm="1">
        <f t="array" ref="K6891">_xlfn.LET(_xlpm.d,UPPER(TRIM(CLEAN(SUBSTITUTE(F6891,CHAR(160),"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92" spans="2:11" x14ac:dyDescent="0.25">
      <c r="B6892" s="21">
        <v>45714</v>
      </c>
      <c r="C6892" s="2" t="s">
        <v>1</v>
      </c>
      <c r="D6892" s="2" t="s">
        <v>3138</v>
      </c>
      <c r="E6892" s="2" t="s">
        <v>1611</v>
      </c>
      <c r="F6892" s="2" t="s">
        <v>3195</v>
      </c>
      <c r="G6892" s="5">
        <v>-4</v>
      </c>
      <c r="H6892" s="5">
        <v>118.8</v>
      </c>
      <c r="I6892" s="5">
        <v>-475.2</v>
      </c>
      <c r="J6892" s="5">
        <v>-36354.529999999992</v>
      </c>
      <c r="K6892" s="5" t="str" cm="1">
        <f t="array" ref="K6892">_xlfn.LET(_xlpm.d,UPPER(TRIM(CLEAN(SUBSTITUTE(F6892,CHAR(160),"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93" spans="2:11" x14ac:dyDescent="0.25">
      <c r="B6893" s="21">
        <v>45715</v>
      </c>
      <c r="C6893" s="2" t="s">
        <v>1</v>
      </c>
      <c r="D6893" s="2" t="s">
        <v>1566</v>
      </c>
      <c r="E6893" s="2" t="s">
        <v>791</v>
      </c>
      <c r="F6893" s="2" t="s">
        <v>3196</v>
      </c>
      <c r="G6893" s="5">
        <v>-6</v>
      </c>
      <c r="H6893" s="5">
        <v>129.30000000000001</v>
      </c>
      <c r="I6893" s="5">
        <v>-775.8</v>
      </c>
      <c r="J6893" s="5">
        <v>-37130.329999999994</v>
      </c>
      <c r="K6893" s="5" t="str" cm="1">
        <f t="array" ref="K6893">_xlfn.LET(_xlpm.d,UPPER(TRIM(CLEAN(SUBSTITUTE(F6893,CHAR(160),"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94" spans="2:11" x14ac:dyDescent="0.25">
      <c r="B6894" s="21">
        <v>45716</v>
      </c>
      <c r="C6894" s="2" t="s">
        <v>1</v>
      </c>
      <c r="D6894" s="2" t="s">
        <v>900</v>
      </c>
      <c r="E6894" s="2" t="s">
        <v>202</v>
      </c>
      <c r="F6894" s="2" t="s">
        <v>3196</v>
      </c>
      <c r="G6894" s="5">
        <v>-6</v>
      </c>
      <c r="H6894" s="5">
        <v>129.30000000000001</v>
      </c>
      <c r="I6894" s="5">
        <v>-775.8</v>
      </c>
      <c r="J6894" s="5">
        <v>-37906.129999999997</v>
      </c>
      <c r="K6894" s="5" t="str" cm="1">
        <f t="array" ref="K6894">_xlfn.LET(_xlpm.d,UPPER(TRIM(CLEAN(SUBSTITUTE(F6894,CHAR(160),"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95" spans="2:11" x14ac:dyDescent="0.25">
      <c r="B6895" s="21">
        <v>45716</v>
      </c>
      <c r="C6895" s="2" t="s">
        <v>1</v>
      </c>
      <c r="D6895" s="2" t="s">
        <v>1569</v>
      </c>
      <c r="E6895" s="2" t="s">
        <v>72</v>
      </c>
      <c r="F6895" s="2" t="s">
        <v>3196</v>
      </c>
      <c r="G6895" s="5">
        <v>-1</v>
      </c>
      <c r="H6895" s="5">
        <v>129.30000000000001</v>
      </c>
      <c r="I6895" s="5">
        <v>-129.30000000000001</v>
      </c>
      <c r="J6895" s="5">
        <v>-38035.43</v>
      </c>
      <c r="K6895" s="5" t="str" cm="1">
        <f t="array" ref="K6895">_xlfn.LET(_xlpm.d,UPPER(TRIM(CLEAN(SUBSTITUTE(F6895,CHAR(160),"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96" spans="2:11" x14ac:dyDescent="0.25">
      <c r="B6896" s="21">
        <v>45716</v>
      </c>
      <c r="C6896" s="2" t="s">
        <v>1</v>
      </c>
      <c r="D6896" s="2" t="s">
        <v>901</v>
      </c>
      <c r="E6896" s="2" t="s">
        <v>82</v>
      </c>
      <c r="F6896" s="2" t="s">
        <v>3196</v>
      </c>
      <c r="G6896" s="5">
        <v>-4</v>
      </c>
      <c r="H6896" s="5">
        <v>129.30000000000001</v>
      </c>
      <c r="I6896" s="5">
        <v>-517.20000000000005</v>
      </c>
      <c r="J6896" s="5">
        <v>-38552.629999999997</v>
      </c>
      <c r="K6896" s="5" t="str" cm="1">
        <f t="array" ref="K6896">_xlfn.LET(_xlpm.d,UPPER(TRIM(CLEAN(SUBSTITUTE(F6896,CHAR(160),"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97" spans="2:11" x14ac:dyDescent="0.25">
      <c r="B6897" s="21">
        <v>45716</v>
      </c>
      <c r="C6897" s="2" t="s">
        <v>1</v>
      </c>
      <c r="D6897" s="2" t="s">
        <v>1573</v>
      </c>
      <c r="E6897" s="2" t="s">
        <v>829</v>
      </c>
      <c r="F6897" s="2" t="s">
        <v>3196</v>
      </c>
      <c r="G6897" s="5">
        <v>-2</v>
      </c>
      <c r="H6897" s="5">
        <v>129.30000000000001</v>
      </c>
      <c r="I6897" s="5">
        <v>-258.60000000000002</v>
      </c>
      <c r="J6897" s="5">
        <v>-38811.229999999996</v>
      </c>
      <c r="K6897" s="5" t="str" cm="1">
        <f t="array" ref="K6897">_xlfn.LET(_xlpm.d,UPPER(TRIM(CLEAN(SUBSTITUTE(F6897,CHAR(160),"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98" spans="2:11" x14ac:dyDescent="0.25">
      <c r="B6898" s="21">
        <v>45717</v>
      </c>
      <c r="C6898" s="2" t="s">
        <v>1</v>
      </c>
      <c r="D6898" s="2" t="s">
        <v>3208</v>
      </c>
      <c r="E6898" s="2" t="s">
        <v>829</v>
      </c>
      <c r="F6898" s="2" t="s">
        <v>3195</v>
      </c>
      <c r="G6898" s="5">
        <v>-2</v>
      </c>
      <c r="H6898" s="5">
        <v>129.30000000000001</v>
      </c>
      <c r="I6898" s="5">
        <v>-258.60000000000002</v>
      </c>
      <c r="J6898" s="5">
        <v>-39069.829999999994</v>
      </c>
      <c r="K6898" s="5" t="str" cm="1">
        <f t="array" ref="K6898">_xlfn.LET(_xlpm.d,UPPER(TRIM(CLEAN(SUBSTITUTE(F6898,CHAR(160),"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899" spans="2:11" x14ac:dyDescent="0.25">
      <c r="B6899" s="21">
        <v>45720</v>
      </c>
      <c r="C6899" s="2" t="s">
        <v>1</v>
      </c>
      <c r="D6899" s="2" t="s">
        <v>352</v>
      </c>
      <c r="E6899" s="2" t="s">
        <v>49</v>
      </c>
      <c r="F6899" s="2" t="s">
        <v>3196</v>
      </c>
      <c r="G6899" s="5">
        <v>-7</v>
      </c>
      <c r="H6899" s="5">
        <v>129.30000000000001</v>
      </c>
      <c r="I6899" s="5">
        <v>-905.1</v>
      </c>
      <c r="J6899" s="5">
        <v>-39974.929999999993</v>
      </c>
      <c r="K6899" s="5" t="str" cm="1">
        <f t="array" ref="K6899">_xlfn.LET(_xlpm.d,UPPER(TRIM(CLEAN(SUBSTITUTE(F6899,CHAR(160),"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00" spans="2:11" x14ac:dyDescent="0.25">
      <c r="B6900" s="21">
        <v>45720</v>
      </c>
      <c r="C6900" s="2" t="s">
        <v>1</v>
      </c>
      <c r="D6900" s="2" t="s">
        <v>1575</v>
      </c>
      <c r="E6900" s="2" t="s">
        <v>35</v>
      </c>
      <c r="F6900" s="2" t="s">
        <v>3196</v>
      </c>
      <c r="G6900" s="5">
        <v>-4</v>
      </c>
      <c r="H6900" s="5">
        <v>129.30000000000001</v>
      </c>
      <c r="I6900" s="5">
        <v>-517.20000000000005</v>
      </c>
      <c r="J6900" s="5">
        <v>-40492.12999999999</v>
      </c>
      <c r="K6900" s="5" t="str" cm="1">
        <f t="array" ref="K6900">_xlfn.LET(_xlpm.d,UPPER(TRIM(CLEAN(SUBSTITUTE(F6900,CHAR(160),"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01" spans="2:11" x14ac:dyDescent="0.25">
      <c r="B6901" s="21">
        <v>45720</v>
      </c>
      <c r="C6901" s="2" t="s">
        <v>1</v>
      </c>
      <c r="D6901" s="2" t="s">
        <v>2574</v>
      </c>
      <c r="E6901" s="2" t="s">
        <v>92</v>
      </c>
      <c r="F6901" s="2" t="s">
        <v>3196</v>
      </c>
      <c r="G6901" s="5">
        <v>-6</v>
      </c>
      <c r="H6901" s="5">
        <v>129.30000000000001</v>
      </c>
      <c r="I6901" s="5">
        <v>-775.8</v>
      </c>
      <c r="J6901" s="5">
        <v>-41267.929999999993</v>
      </c>
      <c r="K6901" s="5" t="str" cm="1">
        <f t="array" ref="K6901">_xlfn.LET(_xlpm.d,UPPER(TRIM(CLEAN(SUBSTITUTE(F6901,CHAR(160),"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02" spans="2:11" x14ac:dyDescent="0.25">
      <c r="B6902" s="21">
        <v>45721</v>
      </c>
      <c r="C6902" s="2" t="s">
        <v>1</v>
      </c>
      <c r="D6902" s="2" t="s">
        <v>3140</v>
      </c>
      <c r="E6902" s="2" t="s">
        <v>1611</v>
      </c>
      <c r="F6902" s="2" t="s">
        <v>3195</v>
      </c>
      <c r="G6902" s="5">
        <v>-1</v>
      </c>
      <c r="H6902" s="5">
        <v>118.8</v>
      </c>
      <c r="I6902" s="5">
        <v>-118.8</v>
      </c>
      <c r="J6902" s="5">
        <v>-41386.729999999996</v>
      </c>
      <c r="K6902" s="5" t="str" cm="1">
        <f t="array" ref="K6902">_xlfn.LET(_xlpm.d,UPPER(TRIM(CLEAN(SUBSTITUTE(F6902,CHAR(160),"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03" spans="2:11" x14ac:dyDescent="0.25">
      <c r="B6903" s="21">
        <v>45722</v>
      </c>
      <c r="C6903" s="2" t="s">
        <v>1</v>
      </c>
      <c r="D6903" s="2" t="s">
        <v>1578</v>
      </c>
      <c r="E6903" s="2" t="s">
        <v>791</v>
      </c>
      <c r="F6903" s="2" t="s">
        <v>3196</v>
      </c>
      <c r="G6903" s="5">
        <v>-3</v>
      </c>
      <c r="H6903" s="5">
        <v>129.30000000000001</v>
      </c>
      <c r="I6903" s="5">
        <v>-387.9</v>
      </c>
      <c r="J6903" s="5">
        <v>-41774.629999999997</v>
      </c>
      <c r="K6903" s="5" t="str" cm="1">
        <f t="array" ref="K6903">_xlfn.LET(_xlpm.d,UPPER(TRIM(CLEAN(SUBSTITUTE(F6903,CHAR(160),"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04" spans="2:11" x14ac:dyDescent="0.25">
      <c r="B6904" s="21">
        <v>45722</v>
      </c>
      <c r="C6904" s="2" t="s">
        <v>1</v>
      </c>
      <c r="D6904" s="2" t="s">
        <v>1580</v>
      </c>
      <c r="E6904" s="2" t="s">
        <v>19</v>
      </c>
      <c r="F6904" s="2" t="s">
        <v>3196</v>
      </c>
      <c r="G6904" s="5">
        <v>-5</v>
      </c>
      <c r="H6904" s="5">
        <v>129.30000000000001</v>
      </c>
      <c r="I6904" s="5">
        <v>-646.5</v>
      </c>
      <c r="J6904" s="5">
        <v>-42421.13</v>
      </c>
      <c r="K6904" s="5" t="str" cm="1">
        <f t="array" ref="K6904">_xlfn.LET(_xlpm.d,UPPER(TRIM(CLEAN(SUBSTITUTE(F6904,CHAR(160),"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05" spans="2:11" x14ac:dyDescent="0.25">
      <c r="B6905" s="21">
        <v>45723</v>
      </c>
      <c r="C6905" s="2" t="s">
        <v>1</v>
      </c>
      <c r="D6905" s="2" t="s">
        <v>355</v>
      </c>
      <c r="E6905" s="2" t="s">
        <v>24</v>
      </c>
      <c r="F6905" s="2" t="s">
        <v>3196</v>
      </c>
      <c r="G6905" s="5">
        <v>-8</v>
      </c>
      <c r="H6905" s="5">
        <v>129.30000000000001</v>
      </c>
      <c r="I6905" s="5">
        <v>-1034.4000000000001</v>
      </c>
      <c r="J6905" s="5">
        <v>-43455.53</v>
      </c>
      <c r="K6905" s="5" t="str" cm="1">
        <f t="array" ref="K6905">_xlfn.LET(_xlpm.d,UPPER(TRIM(CLEAN(SUBSTITUTE(F6905,CHAR(160),"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06" spans="2:11" x14ac:dyDescent="0.25">
      <c r="B6906" s="21">
        <v>45723</v>
      </c>
      <c r="C6906" s="2" t="s">
        <v>1</v>
      </c>
      <c r="D6906" s="2" t="s">
        <v>908</v>
      </c>
      <c r="E6906" s="2" t="s">
        <v>143</v>
      </c>
      <c r="F6906" s="2" t="s">
        <v>3195</v>
      </c>
      <c r="G6906" s="5">
        <v>-2</v>
      </c>
      <c r="H6906" s="5">
        <v>118.8</v>
      </c>
      <c r="I6906" s="5">
        <v>-237.6</v>
      </c>
      <c r="J6906" s="5">
        <v>-43693.13</v>
      </c>
      <c r="K6906" s="5" t="str" cm="1">
        <f t="array" ref="K6906">_xlfn.LET(_xlpm.d,UPPER(TRIM(CLEAN(SUBSTITUTE(F6906,CHAR(160),"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07" spans="2:11" x14ac:dyDescent="0.25">
      <c r="B6907" s="21">
        <v>45723</v>
      </c>
      <c r="C6907" s="2" t="s">
        <v>1</v>
      </c>
      <c r="D6907" s="2" t="s">
        <v>1586</v>
      </c>
      <c r="E6907" s="2" t="s">
        <v>3</v>
      </c>
      <c r="F6907" s="2" t="s">
        <v>3195</v>
      </c>
      <c r="G6907" s="5">
        <v>-1</v>
      </c>
      <c r="H6907" s="5">
        <v>118.8</v>
      </c>
      <c r="I6907" s="5">
        <v>-118.8</v>
      </c>
      <c r="J6907" s="5">
        <v>-43811.93</v>
      </c>
      <c r="K6907" s="5" t="str" cm="1">
        <f t="array" ref="K6907">_xlfn.LET(_xlpm.d,UPPER(TRIM(CLEAN(SUBSTITUTE(F6907,CHAR(160),"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08" spans="2:11" x14ac:dyDescent="0.25">
      <c r="B6908" s="21">
        <v>45726</v>
      </c>
      <c r="C6908" s="2" t="s">
        <v>1</v>
      </c>
      <c r="D6908" s="2" t="s">
        <v>1588</v>
      </c>
      <c r="E6908" s="2" t="s">
        <v>791</v>
      </c>
      <c r="F6908" s="2" t="s">
        <v>3196</v>
      </c>
      <c r="G6908" s="5">
        <v>-6</v>
      </c>
      <c r="H6908" s="5">
        <v>129.30000000000001</v>
      </c>
      <c r="I6908" s="5">
        <v>-775.8</v>
      </c>
      <c r="J6908" s="5">
        <v>-44587.73</v>
      </c>
      <c r="K6908" s="5" t="str" cm="1">
        <f t="array" ref="K6908">_xlfn.LET(_xlpm.d,UPPER(TRIM(CLEAN(SUBSTITUTE(F6908,CHAR(160),"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09" spans="2:11" x14ac:dyDescent="0.25">
      <c r="B6909" s="21">
        <v>45726</v>
      </c>
      <c r="C6909" s="2" t="s">
        <v>1</v>
      </c>
      <c r="D6909" s="2" t="s">
        <v>360</v>
      </c>
      <c r="E6909" s="2" t="s">
        <v>27</v>
      </c>
      <c r="F6909" s="2" t="s">
        <v>3196</v>
      </c>
      <c r="G6909" s="5">
        <v>-6</v>
      </c>
      <c r="H6909" s="5">
        <v>129.30000000000001</v>
      </c>
      <c r="I6909" s="5">
        <v>-775.8</v>
      </c>
      <c r="J6909" s="5">
        <v>-45363.530000000006</v>
      </c>
      <c r="K6909" s="5" t="str" cm="1">
        <f t="array" ref="K6909">_xlfn.LET(_xlpm.d,UPPER(TRIM(CLEAN(SUBSTITUTE(F6909,CHAR(160),"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10" spans="2:11" x14ac:dyDescent="0.25">
      <c r="B6910" s="21">
        <v>45726</v>
      </c>
      <c r="C6910" s="2" t="s">
        <v>1</v>
      </c>
      <c r="D6910" s="2" t="s">
        <v>361</v>
      </c>
      <c r="E6910" s="2" t="s">
        <v>27</v>
      </c>
      <c r="F6910" s="2" t="s">
        <v>3196</v>
      </c>
      <c r="G6910" s="5">
        <v>-1</v>
      </c>
      <c r="H6910" s="5">
        <v>129.30000000000001</v>
      </c>
      <c r="I6910" s="5">
        <v>-129.30000000000001</v>
      </c>
      <c r="J6910" s="5">
        <v>-45492.830000000009</v>
      </c>
      <c r="K6910" s="5" t="str" cm="1">
        <f t="array" ref="K6910">_xlfn.LET(_xlpm.d,UPPER(TRIM(CLEAN(SUBSTITUTE(F6910,CHAR(160),"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11" spans="2:11" x14ac:dyDescent="0.25">
      <c r="B6911" s="21">
        <v>45727</v>
      </c>
      <c r="C6911" s="2" t="s">
        <v>1</v>
      </c>
      <c r="D6911" s="2" t="s">
        <v>1589</v>
      </c>
      <c r="E6911" s="2" t="s">
        <v>446</v>
      </c>
      <c r="F6911" s="2" t="s">
        <v>3196</v>
      </c>
      <c r="G6911" s="5">
        <v>-2</v>
      </c>
      <c r="H6911" s="5">
        <v>129.30000000000001</v>
      </c>
      <c r="I6911" s="5">
        <v>-258.60000000000002</v>
      </c>
      <c r="J6911" s="5">
        <v>-45751.430000000008</v>
      </c>
      <c r="K6911" s="5" t="str" cm="1">
        <f t="array" ref="K6911">_xlfn.LET(_xlpm.d,UPPER(TRIM(CLEAN(SUBSTITUTE(F6911,CHAR(160),"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12" spans="2:11" x14ac:dyDescent="0.25">
      <c r="B6912" s="21">
        <v>45727</v>
      </c>
      <c r="C6912" s="2" t="s">
        <v>1</v>
      </c>
      <c r="D6912" s="2" t="s">
        <v>909</v>
      </c>
      <c r="E6912" s="2" t="s">
        <v>29</v>
      </c>
      <c r="F6912" s="2" t="s">
        <v>3196</v>
      </c>
      <c r="G6912" s="5">
        <v>-3</v>
      </c>
      <c r="H6912" s="5">
        <v>129.30000000000001</v>
      </c>
      <c r="I6912" s="5">
        <v>-387.9</v>
      </c>
      <c r="J6912" s="5">
        <v>-46139.330000000009</v>
      </c>
      <c r="K6912" s="5" t="str" cm="1">
        <f t="array" ref="K6912">_xlfn.LET(_xlpm.d,UPPER(TRIM(CLEAN(SUBSTITUTE(F6912,CHAR(160),"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13" spans="2:11" x14ac:dyDescent="0.25">
      <c r="B6913" s="21">
        <v>45727</v>
      </c>
      <c r="C6913" s="2" t="s">
        <v>1</v>
      </c>
      <c r="D6913" s="2" t="s">
        <v>806</v>
      </c>
      <c r="E6913" s="2" t="s">
        <v>807</v>
      </c>
      <c r="F6913" s="2" t="s">
        <v>3195</v>
      </c>
      <c r="G6913" s="5">
        <v>-4</v>
      </c>
      <c r="H6913" s="5">
        <v>129.30000000000001</v>
      </c>
      <c r="I6913" s="5">
        <v>-517.20000000000005</v>
      </c>
      <c r="J6913" s="5">
        <v>-46656.530000000006</v>
      </c>
      <c r="K6913" s="5" t="str" cm="1">
        <f t="array" ref="K6913">_xlfn.LET(_xlpm.d,UPPER(TRIM(CLEAN(SUBSTITUTE(F6913,CHAR(160),"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14" spans="2:11" x14ac:dyDescent="0.25">
      <c r="B6914" s="21">
        <v>45727</v>
      </c>
      <c r="C6914" s="2" t="s">
        <v>1</v>
      </c>
      <c r="D6914" s="2" t="s">
        <v>2974</v>
      </c>
      <c r="E6914" s="2" t="s">
        <v>238</v>
      </c>
      <c r="F6914" s="2" t="s">
        <v>3195</v>
      </c>
      <c r="G6914" s="5">
        <v>-9</v>
      </c>
      <c r="H6914" s="5">
        <v>129.30000000000001</v>
      </c>
      <c r="I6914" s="5">
        <v>-1163.7</v>
      </c>
      <c r="J6914" s="5">
        <v>-47820.23</v>
      </c>
      <c r="K6914" s="5" t="str" cm="1">
        <f t="array" ref="K6914">_xlfn.LET(_xlpm.d,UPPER(TRIM(CLEAN(SUBSTITUTE(F6914,CHAR(160),"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15" spans="2:11" x14ac:dyDescent="0.25">
      <c r="B6915" s="21">
        <v>45728</v>
      </c>
      <c r="C6915" s="2" t="s">
        <v>1</v>
      </c>
      <c r="D6915" s="2" t="s">
        <v>914</v>
      </c>
      <c r="E6915" s="2" t="s">
        <v>202</v>
      </c>
      <c r="F6915" s="2" t="s">
        <v>3196</v>
      </c>
      <c r="G6915" s="5">
        <v>-5</v>
      </c>
      <c r="H6915" s="5">
        <v>129.30000000000001</v>
      </c>
      <c r="I6915" s="5">
        <v>-646.5</v>
      </c>
      <c r="J6915" s="5">
        <v>-48466.73</v>
      </c>
      <c r="K6915" s="5" t="str" cm="1">
        <f t="array" ref="K6915">_xlfn.LET(_xlpm.d,UPPER(TRIM(CLEAN(SUBSTITUTE(F6915,CHAR(160),"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16" spans="2:11" x14ac:dyDescent="0.25">
      <c r="B6916" s="21">
        <v>45730</v>
      </c>
      <c r="C6916" s="2" t="s">
        <v>1</v>
      </c>
      <c r="D6916" s="2" t="s">
        <v>1595</v>
      </c>
      <c r="E6916" s="2" t="s">
        <v>244</v>
      </c>
      <c r="F6916" s="2" t="s">
        <v>3196</v>
      </c>
      <c r="G6916" s="5">
        <v>-1</v>
      </c>
      <c r="H6916" s="5">
        <v>129.30000000000001</v>
      </c>
      <c r="I6916" s="5">
        <v>-129.30000000000001</v>
      </c>
      <c r="J6916" s="5">
        <v>-48596.030000000006</v>
      </c>
      <c r="K6916" s="5" t="str" cm="1">
        <f t="array" ref="K6916">_xlfn.LET(_xlpm.d,UPPER(TRIM(CLEAN(SUBSTITUTE(F6916,CHAR(160),"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17" spans="2:11" x14ac:dyDescent="0.25">
      <c r="B6917" s="21">
        <v>45730</v>
      </c>
      <c r="C6917" s="2" t="s">
        <v>1</v>
      </c>
      <c r="D6917" s="2" t="s">
        <v>1598</v>
      </c>
      <c r="E6917" s="2" t="s">
        <v>53</v>
      </c>
      <c r="F6917" s="2" t="s">
        <v>3196</v>
      </c>
      <c r="G6917" s="5">
        <v>-2</v>
      </c>
      <c r="H6917" s="5">
        <v>129.30000000000001</v>
      </c>
      <c r="I6917" s="5">
        <v>-258.60000000000002</v>
      </c>
      <c r="J6917" s="5">
        <v>-48854.630000000005</v>
      </c>
      <c r="K6917" s="5" t="str" cm="1">
        <f t="array" ref="K6917">_xlfn.LET(_xlpm.d,UPPER(TRIM(CLEAN(SUBSTITUTE(F6917,CHAR(160),"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18" spans="2:11" x14ac:dyDescent="0.25">
      <c r="B6918" s="21">
        <v>45731</v>
      </c>
      <c r="C6918" s="2" t="s">
        <v>1</v>
      </c>
      <c r="D6918" s="2" t="s">
        <v>296</v>
      </c>
      <c r="E6918" s="2" t="s">
        <v>143</v>
      </c>
      <c r="F6918" s="2" t="s">
        <v>3195</v>
      </c>
      <c r="G6918" s="5">
        <v>-2</v>
      </c>
      <c r="H6918" s="5">
        <v>118.8</v>
      </c>
      <c r="I6918" s="5">
        <v>-237.6</v>
      </c>
      <c r="J6918" s="5">
        <v>-49092.23</v>
      </c>
      <c r="K6918" s="5" t="str" cm="1">
        <f t="array" ref="K6918">_xlfn.LET(_xlpm.d,UPPER(TRIM(CLEAN(SUBSTITUTE(F6918,CHAR(160),"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19" spans="2:11" x14ac:dyDescent="0.25">
      <c r="B6919" s="21">
        <v>45733</v>
      </c>
      <c r="C6919" s="2" t="s">
        <v>1</v>
      </c>
      <c r="D6919" s="2" t="s">
        <v>366</v>
      </c>
      <c r="E6919" s="2" t="s">
        <v>49</v>
      </c>
      <c r="F6919" s="2" t="s">
        <v>3196</v>
      </c>
      <c r="G6919" s="5">
        <v>-6</v>
      </c>
      <c r="H6919" s="5">
        <v>129.30000000000001</v>
      </c>
      <c r="I6919" s="5">
        <v>-775.8</v>
      </c>
      <c r="J6919" s="5">
        <v>-49868.030000000006</v>
      </c>
      <c r="K6919" s="5" t="str" cm="1">
        <f t="array" ref="K6919">_xlfn.LET(_xlpm.d,UPPER(TRIM(CLEAN(SUBSTITUTE(F6919,CHAR(160),"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20" spans="2:11" x14ac:dyDescent="0.25">
      <c r="B6920" s="21">
        <v>45733</v>
      </c>
      <c r="C6920" s="2" t="s">
        <v>1</v>
      </c>
      <c r="D6920" s="2" t="s">
        <v>919</v>
      </c>
      <c r="E6920" s="2" t="s">
        <v>110</v>
      </c>
      <c r="F6920" s="2" t="s">
        <v>3195</v>
      </c>
      <c r="G6920" s="5">
        <v>-2</v>
      </c>
      <c r="H6920" s="5">
        <v>129.30000000000001</v>
      </c>
      <c r="I6920" s="5">
        <v>-258.60000000000002</v>
      </c>
      <c r="J6920" s="5">
        <v>-50126.630000000005</v>
      </c>
      <c r="K6920" s="5" t="str" cm="1">
        <f t="array" ref="K6920">_xlfn.LET(_xlpm.d,UPPER(TRIM(CLEAN(SUBSTITUTE(F6920,CHAR(160),"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21" spans="2:11" x14ac:dyDescent="0.25">
      <c r="B6921" s="21">
        <v>45734</v>
      </c>
      <c r="C6921" s="2" t="s">
        <v>1</v>
      </c>
      <c r="D6921" s="2" t="s">
        <v>3209</v>
      </c>
      <c r="E6921" s="2" t="s">
        <v>92</v>
      </c>
      <c r="F6921" s="2" t="s">
        <v>3196</v>
      </c>
      <c r="G6921" s="5">
        <v>-7</v>
      </c>
      <c r="H6921" s="5">
        <v>129.30000000000001</v>
      </c>
      <c r="I6921" s="5">
        <v>-905.1</v>
      </c>
      <c r="J6921" s="5">
        <v>-51031.73</v>
      </c>
      <c r="K6921" s="5" t="str" cm="1">
        <f t="array" ref="K6921">_xlfn.LET(_xlpm.d,UPPER(TRIM(CLEAN(SUBSTITUTE(F6921,CHAR(160),"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22" spans="2:11" x14ac:dyDescent="0.25">
      <c r="B6922" s="21">
        <v>45734</v>
      </c>
      <c r="C6922" s="2" t="s">
        <v>1</v>
      </c>
      <c r="D6922" s="2" t="s">
        <v>1605</v>
      </c>
      <c r="E6922" s="2" t="s">
        <v>159</v>
      </c>
      <c r="F6922" s="2" t="s">
        <v>3196</v>
      </c>
      <c r="G6922" s="5">
        <v>-4</v>
      </c>
      <c r="H6922" s="5">
        <v>129.30000000000001</v>
      </c>
      <c r="I6922" s="5">
        <v>-517.20000000000005</v>
      </c>
      <c r="J6922" s="5">
        <v>-51548.93</v>
      </c>
      <c r="K6922" s="5" t="str" cm="1">
        <f t="array" ref="K6922">_xlfn.LET(_xlpm.d,UPPER(TRIM(CLEAN(SUBSTITUTE(F6922,CHAR(160),"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23" spans="2:11" x14ac:dyDescent="0.25">
      <c r="B6923" s="21">
        <v>45735</v>
      </c>
      <c r="C6923" s="2" t="s">
        <v>1</v>
      </c>
      <c r="D6923" s="2" t="s">
        <v>708</v>
      </c>
      <c r="E6923" s="2" t="s">
        <v>433</v>
      </c>
      <c r="F6923" s="2" t="s">
        <v>3196</v>
      </c>
      <c r="G6923" s="5">
        <v>-1</v>
      </c>
      <c r="H6923" s="5">
        <v>129.30000000000001</v>
      </c>
      <c r="I6923" s="5">
        <v>-129.30000000000001</v>
      </c>
      <c r="J6923" s="5">
        <v>-51678.23</v>
      </c>
      <c r="K6923" s="5" t="str" cm="1">
        <f t="array" ref="K6923">_xlfn.LET(_xlpm.d,UPPER(TRIM(CLEAN(SUBSTITUTE(F6923,CHAR(160),"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24" spans="2:11" x14ac:dyDescent="0.25">
      <c r="B6924" s="21">
        <v>45735</v>
      </c>
      <c r="C6924" s="2" t="s">
        <v>1</v>
      </c>
      <c r="D6924" s="2" t="s">
        <v>1610</v>
      </c>
      <c r="E6924" s="2" t="s">
        <v>1611</v>
      </c>
      <c r="F6924" s="2" t="s">
        <v>3195</v>
      </c>
      <c r="G6924" s="5">
        <v>-4</v>
      </c>
      <c r="H6924" s="5">
        <v>118.8</v>
      </c>
      <c r="I6924" s="5">
        <v>-475.2</v>
      </c>
      <c r="J6924" s="5">
        <v>-52153.43</v>
      </c>
      <c r="K6924" s="5" t="str" cm="1">
        <f t="array" ref="K6924">_xlfn.LET(_xlpm.d,UPPER(TRIM(CLEAN(SUBSTITUTE(F6924,CHAR(160),"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25" spans="2:11" x14ac:dyDescent="0.25">
      <c r="B6925" s="21">
        <v>45736</v>
      </c>
      <c r="C6925" s="2" t="s">
        <v>1</v>
      </c>
      <c r="D6925" s="2" t="s">
        <v>1614</v>
      </c>
      <c r="E6925" s="2" t="s">
        <v>202</v>
      </c>
      <c r="F6925" s="2" t="s">
        <v>3196</v>
      </c>
      <c r="G6925" s="5">
        <v>-3</v>
      </c>
      <c r="H6925" s="5">
        <v>129.30000000000001</v>
      </c>
      <c r="I6925" s="5">
        <v>-387.9</v>
      </c>
      <c r="J6925" s="5">
        <v>-52541.33</v>
      </c>
      <c r="K6925" s="5" t="str" cm="1">
        <f t="array" ref="K6925">_xlfn.LET(_xlpm.d,UPPER(TRIM(CLEAN(SUBSTITUTE(F6925,CHAR(160),"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26" spans="2:11" x14ac:dyDescent="0.25">
      <c r="B6926" s="21">
        <v>45736</v>
      </c>
      <c r="C6926" s="2" t="s">
        <v>1</v>
      </c>
      <c r="D6926" s="2" t="s">
        <v>928</v>
      </c>
      <c r="E6926" s="2" t="s">
        <v>143</v>
      </c>
      <c r="F6926" s="2" t="s">
        <v>3195</v>
      </c>
      <c r="G6926" s="5">
        <v>-1</v>
      </c>
      <c r="H6926" s="5">
        <v>118.8</v>
      </c>
      <c r="I6926" s="5">
        <v>-118.8</v>
      </c>
      <c r="J6926" s="5">
        <v>-52660.130000000005</v>
      </c>
      <c r="K6926" s="5" t="str" cm="1">
        <f t="array" ref="K6926">_xlfn.LET(_xlpm.d,UPPER(TRIM(CLEAN(SUBSTITUTE(F6926,CHAR(160),"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27" spans="2:11" x14ac:dyDescent="0.25">
      <c r="B6927" s="21">
        <v>45736</v>
      </c>
      <c r="C6927" s="2" t="s">
        <v>1</v>
      </c>
      <c r="D6927" s="2" t="s">
        <v>3210</v>
      </c>
      <c r="E6927" s="2" t="s">
        <v>62</v>
      </c>
      <c r="F6927" s="2" t="s">
        <v>3196</v>
      </c>
      <c r="G6927" s="5">
        <v>-3</v>
      </c>
      <c r="H6927" s="5">
        <v>129.30000000000001</v>
      </c>
      <c r="I6927" s="5">
        <v>-387.9</v>
      </c>
      <c r="J6927" s="5">
        <v>-53048.030000000006</v>
      </c>
      <c r="K6927" s="5" t="str" cm="1">
        <f t="array" ref="K6927">_xlfn.LET(_xlpm.d,UPPER(TRIM(CLEAN(SUBSTITUTE(F6927,CHAR(160),"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28" spans="2:11" x14ac:dyDescent="0.25">
      <c r="B6928" s="21">
        <v>45740</v>
      </c>
      <c r="C6928" s="2" t="s">
        <v>1</v>
      </c>
      <c r="D6928" s="2" t="s">
        <v>371</v>
      </c>
      <c r="E6928" s="2" t="s">
        <v>53</v>
      </c>
      <c r="F6928" s="2" t="s">
        <v>3196</v>
      </c>
      <c r="G6928" s="5">
        <v>-5</v>
      </c>
      <c r="H6928" s="5">
        <v>129.30000000000001</v>
      </c>
      <c r="I6928" s="5">
        <v>-646.5</v>
      </c>
      <c r="J6928" s="5">
        <v>-53694.530000000006</v>
      </c>
      <c r="K6928" s="5" t="str" cm="1">
        <f t="array" ref="K6928">_xlfn.LET(_xlpm.d,UPPER(TRIM(CLEAN(SUBSTITUTE(F6928,CHAR(160),"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29" spans="2:11" x14ac:dyDescent="0.25">
      <c r="B6929" s="21">
        <v>45741</v>
      </c>
      <c r="C6929" s="2" t="s">
        <v>1</v>
      </c>
      <c r="D6929" s="2" t="s">
        <v>3211</v>
      </c>
      <c r="E6929" s="2" t="s">
        <v>403</v>
      </c>
      <c r="F6929" s="2" t="s">
        <v>3196</v>
      </c>
      <c r="G6929" s="5">
        <v>-3</v>
      </c>
      <c r="H6929" s="5">
        <v>129.30000000000001</v>
      </c>
      <c r="I6929" s="5">
        <v>-387.9</v>
      </c>
      <c r="J6929" s="5">
        <v>-54082.430000000008</v>
      </c>
      <c r="K6929" s="5" t="str" cm="1">
        <f t="array" ref="K6929">_xlfn.LET(_xlpm.d,UPPER(TRIM(CLEAN(SUBSTITUTE(F6929,CHAR(160),"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30" spans="2:11" x14ac:dyDescent="0.25">
      <c r="B6930" s="21">
        <v>45742</v>
      </c>
      <c r="C6930" s="2" t="s">
        <v>1</v>
      </c>
      <c r="D6930" s="2" t="s">
        <v>932</v>
      </c>
      <c r="E6930" s="2" t="s">
        <v>844</v>
      </c>
      <c r="F6930" s="2" t="s">
        <v>3195</v>
      </c>
      <c r="G6930" s="5">
        <v>-1</v>
      </c>
      <c r="H6930" s="5">
        <v>129.30000000000001</v>
      </c>
      <c r="I6930" s="5">
        <v>-129.30000000000001</v>
      </c>
      <c r="J6930" s="5">
        <v>-54211.73000000001</v>
      </c>
      <c r="K6930" s="5" t="str" cm="1">
        <f t="array" ref="K6930">_xlfn.LET(_xlpm.d,UPPER(TRIM(CLEAN(SUBSTITUTE(F6930,CHAR(160),"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31" spans="2:11" x14ac:dyDescent="0.25">
      <c r="B6931" s="21">
        <v>45743</v>
      </c>
      <c r="C6931" s="2" t="s">
        <v>1</v>
      </c>
      <c r="D6931" s="2" t="s">
        <v>375</v>
      </c>
      <c r="E6931" s="2" t="s">
        <v>19</v>
      </c>
      <c r="F6931" s="2" t="s">
        <v>3196</v>
      </c>
      <c r="G6931" s="5">
        <v>-7</v>
      </c>
      <c r="H6931" s="5">
        <v>129.30000000000001</v>
      </c>
      <c r="I6931" s="5">
        <v>-905.1</v>
      </c>
      <c r="J6931" s="5">
        <v>-55116.830000000009</v>
      </c>
      <c r="K6931" s="5" t="str" cm="1">
        <f t="array" ref="K6931">_xlfn.LET(_xlpm.d,UPPER(TRIM(CLEAN(SUBSTITUTE(F6931,CHAR(160),"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32" spans="2:11" x14ac:dyDescent="0.25">
      <c r="B6932" s="21">
        <v>45744</v>
      </c>
      <c r="C6932" s="2" t="s">
        <v>1</v>
      </c>
      <c r="D6932" s="2" t="s">
        <v>1627</v>
      </c>
      <c r="E6932" s="2" t="s">
        <v>110</v>
      </c>
      <c r="F6932" s="2" t="s">
        <v>3196</v>
      </c>
      <c r="G6932" s="5">
        <v>-8</v>
      </c>
      <c r="H6932" s="5">
        <v>129.30000000000001</v>
      </c>
      <c r="I6932" s="5">
        <v>-1034.4000000000001</v>
      </c>
      <c r="J6932" s="5">
        <v>-56151.23000000001</v>
      </c>
      <c r="K6932" s="5" t="str" cm="1">
        <f t="array" ref="K6932">_xlfn.LET(_xlpm.d,UPPER(TRIM(CLEAN(SUBSTITUTE(F6932,CHAR(160),"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33" spans="2:11" x14ac:dyDescent="0.25">
      <c r="B6933" s="21">
        <v>45744</v>
      </c>
      <c r="C6933" s="2" t="s">
        <v>1</v>
      </c>
      <c r="D6933" s="2" t="s">
        <v>1628</v>
      </c>
      <c r="E6933" s="2" t="s">
        <v>829</v>
      </c>
      <c r="F6933" s="2" t="s">
        <v>3196</v>
      </c>
      <c r="G6933" s="5">
        <v>-3</v>
      </c>
      <c r="H6933" s="5">
        <v>129.30000000000001</v>
      </c>
      <c r="I6933" s="5">
        <v>-387.9</v>
      </c>
      <c r="J6933" s="5">
        <v>-56539.130000000012</v>
      </c>
      <c r="K6933" s="5" t="str" cm="1">
        <f t="array" ref="K6933">_xlfn.LET(_xlpm.d,UPPER(TRIM(CLEAN(SUBSTITUTE(F6933,CHAR(160),"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34" spans="2:11" x14ac:dyDescent="0.25">
      <c r="B6934" s="21">
        <v>45744</v>
      </c>
      <c r="C6934" s="2" t="s">
        <v>1</v>
      </c>
      <c r="D6934" s="2" t="s">
        <v>1629</v>
      </c>
      <c r="E6934" s="2" t="s">
        <v>72</v>
      </c>
      <c r="F6934" s="2" t="s">
        <v>3196</v>
      </c>
      <c r="G6934" s="5">
        <v>-1</v>
      </c>
      <c r="H6934" s="5">
        <v>129.30000000000001</v>
      </c>
      <c r="I6934" s="5">
        <v>-129.30000000000001</v>
      </c>
      <c r="J6934" s="5">
        <v>-56668.430000000015</v>
      </c>
      <c r="K6934" s="5" t="str" cm="1">
        <f t="array" ref="K6934">_xlfn.LET(_xlpm.d,UPPER(TRIM(CLEAN(SUBSTITUTE(F6934,CHAR(160),"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35" spans="2:11" x14ac:dyDescent="0.25">
      <c r="B6935" s="21">
        <v>45744</v>
      </c>
      <c r="C6935" s="2" t="s">
        <v>1</v>
      </c>
      <c r="D6935" s="2" t="s">
        <v>1630</v>
      </c>
      <c r="E6935" s="2" t="s">
        <v>82</v>
      </c>
      <c r="F6935" s="2" t="s">
        <v>3196</v>
      </c>
      <c r="G6935" s="5">
        <v>-8</v>
      </c>
      <c r="H6935" s="5">
        <v>129.30000000000001</v>
      </c>
      <c r="I6935" s="5">
        <v>-1034.4000000000001</v>
      </c>
      <c r="J6935" s="5">
        <v>-57702.830000000016</v>
      </c>
      <c r="K6935" s="5" t="str" cm="1">
        <f t="array" ref="K6935">_xlfn.LET(_xlpm.d,UPPER(TRIM(CLEAN(SUBSTITUTE(F6935,CHAR(160),"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36" spans="2:11" x14ac:dyDescent="0.25">
      <c r="B6936" s="21">
        <v>45744</v>
      </c>
      <c r="C6936" s="2" t="s">
        <v>1</v>
      </c>
      <c r="D6936" s="2" t="s">
        <v>3212</v>
      </c>
      <c r="E6936" s="2" t="s">
        <v>9</v>
      </c>
      <c r="F6936" s="2" t="s">
        <v>3196</v>
      </c>
      <c r="G6936" s="5">
        <v>-5</v>
      </c>
      <c r="H6936" s="5">
        <v>129.30000000000001</v>
      </c>
      <c r="I6936" s="5">
        <v>-646.5</v>
      </c>
      <c r="J6936" s="5">
        <v>-58349.330000000016</v>
      </c>
      <c r="K6936" s="5" t="str" cm="1">
        <f t="array" ref="K6936">_xlfn.LET(_xlpm.d,UPPER(TRIM(CLEAN(SUBSTITUTE(F6936,CHAR(160),"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37" spans="2:11" x14ac:dyDescent="0.25">
      <c r="B6937" s="21">
        <v>45744</v>
      </c>
      <c r="C6937" s="2" t="s">
        <v>1</v>
      </c>
      <c r="D6937" s="2" t="s">
        <v>377</v>
      </c>
      <c r="E6937" s="2" t="s">
        <v>24</v>
      </c>
      <c r="F6937" s="2" t="s">
        <v>3196</v>
      </c>
      <c r="G6937" s="5">
        <v>-15</v>
      </c>
      <c r="H6937" s="5">
        <v>129.30000000000001</v>
      </c>
      <c r="I6937" s="5">
        <v>-1939.5</v>
      </c>
      <c r="J6937" s="5">
        <v>-60288.830000000016</v>
      </c>
      <c r="K6937" s="5" t="str" cm="1">
        <f t="array" ref="K6937">_xlfn.LET(_xlpm.d,UPPER(TRIM(CLEAN(SUBSTITUTE(F6937,CHAR(160),"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38" spans="2:11" x14ac:dyDescent="0.25">
      <c r="B6938" s="21">
        <v>45744</v>
      </c>
      <c r="C6938" s="2" t="s">
        <v>1</v>
      </c>
      <c r="D6938" s="2" t="s">
        <v>933</v>
      </c>
      <c r="E6938" s="2" t="s">
        <v>143</v>
      </c>
      <c r="F6938" s="2" t="s">
        <v>3195</v>
      </c>
      <c r="G6938" s="5">
        <v>-3</v>
      </c>
      <c r="H6938" s="5">
        <v>118.8</v>
      </c>
      <c r="I6938" s="5">
        <v>-356.4</v>
      </c>
      <c r="J6938" s="5">
        <v>-60645.230000000018</v>
      </c>
      <c r="K6938" s="5" t="str" cm="1">
        <f t="array" ref="K6938">_xlfn.LET(_xlpm.d,UPPER(TRIM(CLEAN(SUBSTITUTE(F6938,CHAR(160),"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39" spans="2:11" x14ac:dyDescent="0.25">
      <c r="B6939" s="21">
        <v>45747</v>
      </c>
      <c r="C6939" s="2" t="s">
        <v>1</v>
      </c>
      <c r="D6939" s="2" t="s">
        <v>378</v>
      </c>
      <c r="E6939" s="2" t="s">
        <v>49</v>
      </c>
      <c r="F6939" s="2" t="s">
        <v>3196</v>
      </c>
      <c r="G6939" s="5">
        <v>-1</v>
      </c>
      <c r="H6939" s="5">
        <v>129.30000000000001</v>
      </c>
      <c r="I6939" s="5">
        <v>-129.30000000000001</v>
      </c>
      <c r="J6939" s="5">
        <v>-60774.530000000021</v>
      </c>
      <c r="K6939" s="5" t="str" cm="1">
        <f t="array" ref="K6939">_xlfn.LET(_xlpm.d,UPPER(TRIM(CLEAN(SUBSTITUTE(F6939,CHAR(160),"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40" spans="2:11" x14ac:dyDescent="0.25">
      <c r="B6940" s="21">
        <v>45747</v>
      </c>
      <c r="C6940" s="2" t="s">
        <v>1</v>
      </c>
      <c r="D6940" s="2" t="s">
        <v>1329</v>
      </c>
      <c r="E6940" s="2" t="s">
        <v>29</v>
      </c>
      <c r="F6940" s="2" t="s">
        <v>3196</v>
      </c>
      <c r="G6940" s="5">
        <v>-2</v>
      </c>
      <c r="H6940" s="5">
        <v>129.30000000000001</v>
      </c>
      <c r="I6940" s="5">
        <v>-258.60000000000002</v>
      </c>
      <c r="J6940" s="5">
        <v>-61033.130000000019</v>
      </c>
      <c r="K6940" s="5" t="str" cm="1">
        <f t="array" ref="K6940">_xlfn.LET(_xlpm.d,UPPER(TRIM(CLEAN(SUBSTITUTE(F6940,CHAR(160),"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41" spans="2:11" x14ac:dyDescent="0.25">
      <c r="B6941" s="21">
        <v>45748</v>
      </c>
      <c r="C6941" s="2" t="s">
        <v>1</v>
      </c>
      <c r="D6941" s="2" t="s">
        <v>1633</v>
      </c>
      <c r="E6941" s="2" t="s">
        <v>35</v>
      </c>
      <c r="F6941" s="2" t="s">
        <v>3196</v>
      </c>
      <c r="G6941" s="5">
        <v>-5</v>
      </c>
      <c r="H6941" s="5">
        <v>129.30000000000001</v>
      </c>
      <c r="I6941" s="5">
        <v>-646.5</v>
      </c>
      <c r="J6941" s="5">
        <v>-61679.630000000019</v>
      </c>
      <c r="K6941" s="5" t="str" cm="1">
        <f t="array" ref="K6941">_xlfn.LET(_xlpm.d,UPPER(TRIM(CLEAN(SUBSTITUTE(F6941,CHAR(160),"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42" spans="2:11" x14ac:dyDescent="0.25">
      <c r="B6942" s="21">
        <v>45748</v>
      </c>
      <c r="C6942" s="2" t="s">
        <v>1</v>
      </c>
      <c r="D6942" s="2" t="s">
        <v>2699</v>
      </c>
      <c r="E6942" s="2" t="s">
        <v>660</v>
      </c>
      <c r="F6942" s="2" t="s">
        <v>3196</v>
      </c>
      <c r="G6942" s="5">
        <v>-2</v>
      </c>
      <c r="H6942" s="5">
        <v>129.30000000000001</v>
      </c>
      <c r="I6942" s="5">
        <v>-258.60000000000002</v>
      </c>
      <c r="J6942" s="5">
        <v>-61938.230000000018</v>
      </c>
      <c r="K6942" s="5" t="str" cm="1">
        <f t="array" ref="K6942">_xlfn.LET(_xlpm.d,UPPER(TRIM(CLEAN(SUBSTITUTE(F6942,CHAR(160),"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43" spans="2:11" x14ac:dyDescent="0.25">
      <c r="B6943" s="21">
        <v>45748</v>
      </c>
      <c r="C6943" s="2" t="s">
        <v>1</v>
      </c>
      <c r="D6943" s="2" t="s">
        <v>2840</v>
      </c>
      <c r="E6943" s="2" t="s">
        <v>446</v>
      </c>
      <c r="F6943" s="2" t="s">
        <v>3196</v>
      </c>
      <c r="G6943" s="5">
        <v>-2</v>
      </c>
      <c r="H6943" s="5">
        <v>129.30000000000001</v>
      </c>
      <c r="I6943" s="5">
        <v>-258.60000000000002</v>
      </c>
      <c r="J6943" s="5">
        <v>-62196.830000000016</v>
      </c>
      <c r="K6943" s="5" t="str" cm="1">
        <f t="array" ref="K6943">_xlfn.LET(_xlpm.d,UPPER(TRIM(CLEAN(SUBSTITUTE(F6943,CHAR(160),"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44" spans="2:11" x14ac:dyDescent="0.25">
      <c r="B6944" s="21">
        <v>45749</v>
      </c>
      <c r="C6944" s="2" t="s">
        <v>1</v>
      </c>
      <c r="D6944" s="2" t="s">
        <v>1637</v>
      </c>
      <c r="E6944" s="2" t="s">
        <v>1611</v>
      </c>
      <c r="F6944" s="2" t="s">
        <v>3195</v>
      </c>
      <c r="G6944" s="5">
        <v>-5</v>
      </c>
      <c r="H6944" s="5">
        <v>118.8</v>
      </c>
      <c r="I6944" s="5">
        <v>-594</v>
      </c>
      <c r="J6944" s="5">
        <v>-62790.830000000016</v>
      </c>
      <c r="K6944" s="5" t="str" cm="1">
        <f t="array" ref="K6944">_xlfn.LET(_xlpm.d,UPPER(TRIM(CLEAN(SUBSTITUTE(F6944,CHAR(160),"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45" spans="2:11" x14ac:dyDescent="0.25">
      <c r="B6945" s="21">
        <v>45749</v>
      </c>
      <c r="C6945" s="2" t="s">
        <v>1</v>
      </c>
      <c r="D6945" s="2" t="s">
        <v>938</v>
      </c>
      <c r="E6945" s="2" t="s">
        <v>844</v>
      </c>
      <c r="F6945" s="2" t="s">
        <v>3195</v>
      </c>
      <c r="G6945" s="5">
        <v>-2</v>
      </c>
      <c r="H6945" s="5">
        <v>129.30000000000001</v>
      </c>
      <c r="I6945" s="5">
        <v>-258.60000000000002</v>
      </c>
      <c r="J6945" s="5">
        <v>-63049.430000000015</v>
      </c>
      <c r="K6945" s="5" t="str" cm="1">
        <f t="array" ref="K6945">_xlfn.LET(_xlpm.d,UPPER(TRIM(CLEAN(SUBSTITUTE(F6945,CHAR(160),"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46" spans="2:11" x14ac:dyDescent="0.25">
      <c r="B6946" s="21">
        <v>45749</v>
      </c>
      <c r="C6946" s="2" t="s">
        <v>1</v>
      </c>
      <c r="D6946" s="2" t="s">
        <v>939</v>
      </c>
      <c r="E6946" s="2" t="s">
        <v>202</v>
      </c>
      <c r="F6946" s="2" t="s">
        <v>3196</v>
      </c>
      <c r="G6946" s="5">
        <v>-5</v>
      </c>
      <c r="H6946" s="5">
        <v>129.30000000000001</v>
      </c>
      <c r="I6946" s="5">
        <v>-646.5</v>
      </c>
      <c r="J6946" s="5">
        <v>-63695.930000000015</v>
      </c>
      <c r="K6946" s="5" t="str" cm="1">
        <f t="array" ref="K6946">_xlfn.LET(_xlpm.d,UPPER(TRIM(CLEAN(SUBSTITUTE(F6946,CHAR(160),"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47" spans="2:11" x14ac:dyDescent="0.25">
      <c r="B6947" s="21">
        <v>45750</v>
      </c>
      <c r="C6947" s="2" t="s">
        <v>1</v>
      </c>
      <c r="D6947" s="2" t="s">
        <v>1641</v>
      </c>
      <c r="E6947" s="2" t="s">
        <v>84</v>
      </c>
      <c r="F6947" s="2" t="s">
        <v>3196</v>
      </c>
      <c r="G6947" s="5">
        <v>-1</v>
      </c>
      <c r="H6947" s="5">
        <v>129.30000000000001</v>
      </c>
      <c r="I6947" s="5">
        <v>-129.30000000000001</v>
      </c>
      <c r="J6947" s="5">
        <v>-63825.230000000018</v>
      </c>
      <c r="K6947" s="5" t="str" cm="1">
        <f t="array" ref="K6947">_xlfn.LET(_xlpm.d,UPPER(TRIM(CLEAN(SUBSTITUTE(F6947,CHAR(160),"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48" spans="2:11" x14ac:dyDescent="0.25">
      <c r="B6948" s="21">
        <v>45751</v>
      </c>
      <c r="C6948" s="2" t="s">
        <v>1</v>
      </c>
      <c r="D6948" s="2" t="s">
        <v>941</v>
      </c>
      <c r="E6948" s="2" t="s">
        <v>143</v>
      </c>
      <c r="F6948" s="2" t="s">
        <v>3195</v>
      </c>
      <c r="G6948" s="5">
        <v>-1</v>
      </c>
      <c r="H6948" s="5">
        <v>118.8</v>
      </c>
      <c r="I6948" s="5">
        <v>-118.8</v>
      </c>
      <c r="J6948" s="5">
        <v>-63944.030000000021</v>
      </c>
      <c r="K6948" s="5" t="str" cm="1">
        <f t="array" ref="K6948">_xlfn.LET(_xlpm.d,UPPER(TRIM(CLEAN(SUBSTITUTE(F6948,CHAR(160),"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49" spans="2:11" x14ac:dyDescent="0.25">
      <c r="B6949" s="21">
        <v>45751</v>
      </c>
      <c r="C6949" s="2" t="s">
        <v>1</v>
      </c>
      <c r="D6949" s="2" t="s">
        <v>2842</v>
      </c>
      <c r="E6949" s="2" t="s">
        <v>110</v>
      </c>
      <c r="F6949" s="2" t="s">
        <v>3196</v>
      </c>
      <c r="G6949" s="5">
        <v>-5</v>
      </c>
      <c r="H6949" s="5">
        <v>129.30000000000001</v>
      </c>
      <c r="I6949" s="5">
        <v>-646.5</v>
      </c>
      <c r="J6949" s="5">
        <v>-64590.530000000021</v>
      </c>
      <c r="K6949" s="5" t="str" cm="1">
        <f t="array" ref="K6949">_xlfn.LET(_xlpm.d,UPPER(TRIM(CLEAN(SUBSTITUTE(F6949,CHAR(160),"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50" spans="2:11" x14ac:dyDescent="0.25">
      <c r="B6950" s="21">
        <v>45754</v>
      </c>
      <c r="C6950" s="2" t="s">
        <v>1</v>
      </c>
      <c r="D6950" s="2" t="s">
        <v>2582</v>
      </c>
      <c r="E6950" s="2" t="s">
        <v>791</v>
      </c>
      <c r="F6950" s="2" t="s">
        <v>3196</v>
      </c>
      <c r="G6950" s="5">
        <v>-1</v>
      </c>
      <c r="H6950" s="5">
        <v>129.30000000000001</v>
      </c>
      <c r="I6950" s="5">
        <v>-129.30000000000001</v>
      </c>
      <c r="J6950" s="5">
        <v>-64719.830000000024</v>
      </c>
      <c r="K6950" s="5" t="str" cm="1">
        <f t="array" ref="K6950">_xlfn.LET(_xlpm.d,UPPER(TRIM(CLEAN(SUBSTITUTE(F6950,CHAR(160),"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51" spans="2:11" x14ac:dyDescent="0.25">
      <c r="B6951" s="21">
        <v>45755</v>
      </c>
      <c r="C6951" s="2" t="s">
        <v>1</v>
      </c>
      <c r="D6951" s="2" t="s">
        <v>1647</v>
      </c>
      <c r="E6951" s="2" t="s">
        <v>14</v>
      </c>
      <c r="F6951" s="2" t="s">
        <v>3196</v>
      </c>
      <c r="G6951" s="5">
        <v>-7</v>
      </c>
      <c r="H6951" s="5">
        <v>129.30000000000001</v>
      </c>
      <c r="I6951" s="5">
        <v>-905.1</v>
      </c>
      <c r="J6951" s="5">
        <v>-65624.930000000022</v>
      </c>
      <c r="K6951" s="5" t="str" cm="1">
        <f t="array" ref="K6951">_xlfn.LET(_xlpm.d,UPPER(TRIM(CLEAN(SUBSTITUTE(F6951,CHAR(160),"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52" spans="2:11" x14ac:dyDescent="0.25">
      <c r="B6952" s="21">
        <v>45755</v>
      </c>
      <c r="C6952" s="2" t="s">
        <v>1</v>
      </c>
      <c r="D6952" s="2" t="s">
        <v>944</v>
      </c>
      <c r="E6952" s="2" t="s">
        <v>29</v>
      </c>
      <c r="F6952" s="2" t="s">
        <v>3196</v>
      </c>
      <c r="G6952" s="5">
        <v>-3</v>
      </c>
      <c r="H6952" s="5">
        <v>129.30000000000001</v>
      </c>
      <c r="I6952" s="5">
        <v>-387.9</v>
      </c>
      <c r="J6952" s="5">
        <v>-66012.830000000016</v>
      </c>
      <c r="K6952" s="5" t="str" cm="1">
        <f t="array" ref="K6952">_xlfn.LET(_xlpm.d,UPPER(TRIM(CLEAN(SUBSTITUTE(F6952,CHAR(160),"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53" spans="2:11" x14ac:dyDescent="0.25">
      <c r="B6953" s="21">
        <v>45756</v>
      </c>
      <c r="C6953" s="2" t="s">
        <v>1</v>
      </c>
      <c r="D6953" s="2" t="s">
        <v>3213</v>
      </c>
      <c r="E6953" s="2" t="s">
        <v>3122</v>
      </c>
      <c r="F6953" s="2" t="s">
        <v>3195</v>
      </c>
      <c r="G6953" s="5">
        <v>-2</v>
      </c>
      <c r="H6953" s="5">
        <v>118.8</v>
      </c>
      <c r="I6953" s="5">
        <v>-237.6</v>
      </c>
      <c r="J6953" s="5">
        <v>-66250.430000000022</v>
      </c>
      <c r="K6953" s="5" t="str" cm="1">
        <f t="array" ref="K6953">_xlfn.LET(_xlpm.d,UPPER(TRIM(CLEAN(SUBSTITUTE(F6953,CHAR(160),"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54" spans="2:11" x14ac:dyDescent="0.25">
      <c r="B6954" s="21">
        <v>45756</v>
      </c>
      <c r="C6954" s="2" t="s">
        <v>1</v>
      </c>
      <c r="D6954" s="2" t="s">
        <v>945</v>
      </c>
      <c r="E6954" s="2" t="s">
        <v>238</v>
      </c>
      <c r="F6954" s="2" t="s">
        <v>3195</v>
      </c>
      <c r="G6954" s="5">
        <v>-14</v>
      </c>
      <c r="H6954" s="5">
        <v>129.30000000000001</v>
      </c>
      <c r="I6954" s="5">
        <v>-1810.2</v>
      </c>
      <c r="J6954" s="5">
        <v>-68060.630000000019</v>
      </c>
      <c r="K6954" s="5" t="str" cm="1">
        <f t="array" ref="K6954">_xlfn.LET(_xlpm.d,UPPER(TRIM(CLEAN(SUBSTITUTE(F6954,CHAR(160),"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55" spans="2:11" x14ac:dyDescent="0.25">
      <c r="B6955" s="21">
        <v>45757</v>
      </c>
      <c r="C6955" s="2" t="s">
        <v>1</v>
      </c>
      <c r="D6955" s="2" t="s">
        <v>947</v>
      </c>
      <c r="E6955" s="2" t="s">
        <v>19</v>
      </c>
      <c r="F6955" s="2" t="s">
        <v>3196</v>
      </c>
      <c r="G6955" s="5">
        <v>-3</v>
      </c>
      <c r="H6955" s="5">
        <v>129.30000000000001</v>
      </c>
      <c r="I6955" s="5">
        <v>-387.9</v>
      </c>
      <c r="J6955" s="5">
        <v>-68448.530000000013</v>
      </c>
      <c r="K6955" s="5" t="str" cm="1">
        <f t="array" ref="K6955">_xlfn.LET(_xlpm.d,UPPER(TRIM(CLEAN(SUBSTITUTE(F6955,CHAR(160),"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56" spans="2:11" x14ac:dyDescent="0.25">
      <c r="B6956" s="21">
        <v>45757</v>
      </c>
      <c r="C6956" s="2" t="s">
        <v>1</v>
      </c>
      <c r="D6956" s="2" t="s">
        <v>1651</v>
      </c>
      <c r="E6956" s="2" t="s">
        <v>99</v>
      </c>
      <c r="F6956" s="2" t="s">
        <v>3196</v>
      </c>
      <c r="G6956" s="5">
        <v>-1</v>
      </c>
      <c r="H6956" s="5">
        <v>129.30000000000001</v>
      </c>
      <c r="I6956" s="5">
        <v>-129.30000000000001</v>
      </c>
      <c r="J6956" s="5">
        <v>-68577.830000000016</v>
      </c>
      <c r="K6956" s="5" t="str" cm="1">
        <f t="array" ref="K6956">_xlfn.LET(_xlpm.d,UPPER(TRIM(CLEAN(SUBSTITUTE(F6956,CHAR(160),"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57" spans="2:11" x14ac:dyDescent="0.25">
      <c r="B6957" s="21">
        <v>45757</v>
      </c>
      <c r="C6957" s="2" t="s">
        <v>1</v>
      </c>
      <c r="D6957" s="2" t="s">
        <v>1652</v>
      </c>
      <c r="E6957" s="2" t="s">
        <v>595</v>
      </c>
      <c r="F6957" s="2" t="s">
        <v>3196</v>
      </c>
      <c r="G6957" s="5">
        <v>-1</v>
      </c>
      <c r="H6957" s="5">
        <v>129.30000000000001</v>
      </c>
      <c r="I6957" s="5">
        <v>-129.30000000000001</v>
      </c>
      <c r="J6957" s="5">
        <v>-68707.130000000019</v>
      </c>
      <c r="K6957" s="5" t="str" cm="1">
        <f t="array" ref="K6957">_xlfn.LET(_xlpm.d,UPPER(TRIM(CLEAN(SUBSTITUTE(F6957,CHAR(160),"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58" spans="2:11" x14ac:dyDescent="0.25">
      <c r="B6958" s="21">
        <v>45758</v>
      </c>
      <c r="C6958" s="2" t="s">
        <v>1</v>
      </c>
      <c r="D6958" s="2" t="s">
        <v>387</v>
      </c>
      <c r="E6958" s="2" t="s">
        <v>82</v>
      </c>
      <c r="F6958" s="2" t="s">
        <v>3196</v>
      </c>
      <c r="G6958" s="5">
        <v>-1</v>
      </c>
      <c r="H6958" s="5">
        <v>129.30000000000001</v>
      </c>
      <c r="I6958" s="5">
        <v>-129.30000000000001</v>
      </c>
      <c r="J6958" s="5">
        <v>-68836.430000000022</v>
      </c>
      <c r="K6958" s="5" t="str" cm="1">
        <f t="array" ref="K6958">_xlfn.LET(_xlpm.d,UPPER(TRIM(CLEAN(SUBSTITUTE(F6958,CHAR(160),"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59" spans="2:11" x14ac:dyDescent="0.25">
      <c r="B6959" s="21">
        <v>45762</v>
      </c>
      <c r="C6959" s="2" t="s">
        <v>1</v>
      </c>
      <c r="D6959" s="2" t="s">
        <v>388</v>
      </c>
      <c r="E6959" s="2" t="s">
        <v>49</v>
      </c>
      <c r="F6959" s="2" t="s">
        <v>3196</v>
      </c>
      <c r="G6959" s="5">
        <v>-2</v>
      </c>
      <c r="H6959" s="5">
        <v>129.30000000000001</v>
      </c>
      <c r="I6959" s="5">
        <v>-258.60000000000002</v>
      </c>
      <c r="J6959" s="5">
        <v>-69095.030000000028</v>
      </c>
      <c r="K6959" s="5" t="str" cm="1">
        <f t="array" ref="K6959">_xlfn.LET(_xlpm.d,UPPER(TRIM(CLEAN(SUBSTITUTE(F6959,CHAR(160),"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60" spans="2:11" x14ac:dyDescent="0.25">
      <c r="B6960" s="21">
        <v>45763</v>
      </c>
      <c r="C6960" s="2" t="s">
        <v>1</v>
      </c>
      <c r="D6960" s="2" t="s">
        <v>155</v>
      </c>
      <c r="E6960" s="2" t="s">
        <v>29</v>
      </c>
      <c r="F6960" s="2" t="s">
        <v>3195</v>
      </c>
      <c r="G6960" s="5">
        <v>-7</v>
      </c>
      <c r="H6960" s="5">
        <v>129.30000000000001</v>
      </c>
      <c r="I6960" s="5">
        <v>-905.1</v>
      </c>
      <c r="J6960" s="5">
        <v>-70000.130000000034</v>
      </c>
      <c r="K6960" s="5" t="str" cm="1">
        <f t="array" ref="K6960">_xlfn.LET(_xlpm.d,UPPER(TRIM(CLEAN(SUBSTITUTE(F6960,CHAR(160),"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61" spans="2:11" x14ac:dyDescent="0.25">
      <c r="B6961" s="21">
        <v>45763</v>
      </c>
      <c r="C6961" s="2" t="s">
        <v>1</v>
      </c>
      <c r="D6961" s="2" t="s">
        <v>155</v>
      </c>
      <c r="E6961" s="2" t="s">
        <v>29</v>
      </c>
      <c r="F6961" s="2" t="s">
        <v>3195</v>
      </c>
      <c r="G6961" s="5">
        <v>-10</v>
      </c>
      <c r="H6961" s="5">
        <v>129.30000000000001</v>
      </c>
      <c r="I6961" s="5">
        <v>-1293</v>
      </c>
      <c r="J6961" s="5">
        <v>-71293.130000000034</v>
      </c>
      <c r="K6961" s="5" t="str" cm="1">
        <f t="array" ref="K6961">_xlfn.LET(_xlpm.d,UPPER(TRIM(CLEAN(SUBSTITUTE(F6961,CHAR(160),"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62" spans="2:11" x14ac:dyDescent="0.25">
      <c r="B6962" s="21">
        <v>45764</v>
      </c>
      <c r="C6962" s="2" t="s">
        <v>1</v>
      </c>
      <c r="D6962" s="2" t="s">
        <v>1670</v>
      </c>
      <c r="E6962" s="2" t="s">
        <v>53</v>
      </c>
      <c r="F6962" s="2" t="s">
        <v>3196</v>
      </c>
      <c r="G6962" s="5">
        <v>-8</v>
      </c>
      <c r="H6962" s="5">
        <v>129.30000000000001</v>
      </c>
      <c r="I6962" s="5">
        <v>-1034.4000000000001</v>
      </c>
      <c r="J6962" s="5">
        <v>-72327.530000000028</v>
      </c>
      <c r="K6962" s="5" t="str" cm="1">
        <f t="array" ref="K6962">_xlfn.LET(_xlpm.d,UPPER(TRIM(CLEAN(SUBSTITUTE(F6962,CHAR(160),"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63" spans="2:11" x14ac:dyDescent="0.25">
      <c r="B6963" s="21">
        <v>45764</v>
      </c>
      <c r="C6963" s="2" t="s">
        <v>1</v>
      </c>
      <c r="D6963" s="2" t="s">
        <v>2586</v>
      </c>
      <c r="E6963" s="2" t="s">
        <v>465</v>
      </c>
      <c r="F6963" s="2" t="s">
        <v>3196</v>
      </c>
      <c r="G6963" s="5">
        <v>-7</v>
      </c>
      <c r="H6963" s="5">
        <v>129.30000000000001</v>
      </c>
      <c r="I6963" s="5">
        <v>-905.1</v>
      </c>
      <c r="J6963" s="5">
        <v>-73232.630000000034</v>
      </c>
      <c r="K6963" s="5" t="str" cm="1">
        <f t="array" ref="K6963">_xlfn.LET(_xlpm.d,UPPER(TRIM(CLEAN(SUBSTITUTE(F6963,CHAR(160),"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64" spans="2:11" x14ac:dyDescent="0.25">
      <c r="B6964" s="21">
        <v>45764</v>
      </c>
      <c r="C6964" s="2" t="s">
        <v>1</v>
      </c>
      <c r="D6964" s="2" t="s">
        <v>958</v>
      </c>
      <c r="E6964" s="2" t="s">
        <v>74</v>
      </c>
      <c r="F6964" s="2" t="s">
        <v>3196</v>
      </c>
      <c r="G6964" s="5">
        <v>-2</v>
      </c>
      <c r="H6964" s="5">
        <v>129.30000000000001</v>
      </c>
      <c r="I6964" s="5">
        <v>-258.60000000000002</v>
      </c>
      <c r="J6964" s="5">
        <v>-73491.23000000004</v>
      </c>
      <c r="K6964" s="5" t="str" cm="1">
        <f t="array" ref="K6964">_xlfn.LET(_xlpm.d,UPPER(TRIM(CLEAN(SUBSTITUTE(F6964,CHAR(160),"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65" spans="2:11" x14ac:dyDescent="0.25">
      <c r="B6965" s="21">
        <v>45770</v>
      </c>
      <c r="C6965" s="2" t="s">
        <v>1</v>
      </c>
      <c r="D6965" s="2" t="s">
        <v>158</v>
      </c>
      <c r="E6965" s="2" t="s">
        <v>159</v>
      </c>
      <c r="F6965" s="2" t="s">
        <v>3196</v>
      </c>
      <c r="G6965" s="5">
        <v>-3</v>
      </c>
      <c r="H6965" s="5">
        <v>129.30000000000001</v>
      </c>
      <c r="I6965" s="5">
        <v>-387.9</v>
      </c>
      <c r="J6965" s="5">
        <v>-73879.130000000034</v>
      </c>
      <c r="K6965" s="5" t="str" cm="1">
        <f t="array" ref="K6965">_xlfn.LET(_xlpm.d,UPPER(TRIM(CLEAN(SUBSTITUTE(F6965,CHAR(160),"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66" spans="2:11" x14ac:dyDescent="0.25">
      <c r="B6966" s="21">
        <v>45770</v>
      </c>
      <c r="C6966" s="2" t="s">
        <v>1</v>
      </c>
      <c r="D6966" s="2" t="s">
        <v>963</v>
      </c>
      <c r="E6966" s="2" t="s">
        <v>72</v>
      </c>
      <c r="F6966" s="2" t="s">
        <v>3196</v>
      </c>
      <c r="G6966" s="5">
        <v>-2</v>
      </c>
      <c r="H6966" s="5">
        <v>129.30000000000001</v>
      </c>
      <c r="I6966" s="5">
        <v>-258.60000000000002</v>
      </c>
      <c r="J6966" s="5">
        <v>-74137.73000000004</v>
      </c>
      <c r="K6966" s="5" t="str" cm="1">
        <f t="array" ref="K6966">_xlfn.LET(_xlpm.d,UPPER(TRIM(CLEAN(SUBSTITUTE(F6966,CHAR(160),"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67" spans="2:11" x14ac:dyDescent="0.25">
      <c r="B6967" s="21">
        <v>45772</v>
      </c>
      <c r="C6967" s="2" t="s">
        <v>1</v>
      </c>
      <c r="D6967" s="2" t="s">
        <v>965</v>
      </c>
      <c r="E6967" s="2" t="s">
        <v>238</v>
      </c>
      <c r="F6967" s="2" t="s">
        <v>3195</v>
      </c>
      <c r="G6967" s="5">
        <v>-3</v>
      </c>
      <c r="H6967" s="5">
        <v>129.30000000000001</v>
      </c>
      <c r="I6967" s="5">
        <v>-387.9</v>
      </c>
      <c r="J6967" s="5">
        <v>-74525.630000000034</v>
      </c>
      <c r="K6967" s="5" t="str" cm="1">
        <f t="array" ref="K6967">_xlfn.LET(_xlpm.d,UPPER(TRIM(CLEAN(SUBSTITUTE(F6967,CHAR(160),"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68" spans="2:11" x14ac:dyDescent="0.25">
      <c r="B6968" s="21">
        <v>45779</v>
      </c>
      <c r="C6968" s="2" t="s">
        <v>1</v>
      </c>
      <c r="D6968" s="2" t="s">
        <v>3214</v>
      </c>
      <c r="E6968" s="2" t="s">
        <v>110</v>
      </c>
      <c r="F6968" s="2" t="s">
        <v>3196</v>
      </c>
      <c r="G6968" s="5">
        <v>-5</v>
      </c>
      <c r="H6968" s="5">
        <v>129.30000000000001</v>
      </c>
      <c r="I6968" s="5">
        <v>-646.5</v>
      </c>
      <c r="J6968" s="5">
        <v>-75172.130000000034</v>
      </c>
      <c r="K6968" s="5" t="str" cm="1">
        <f t="array" ref="K6968">_xlfn.LET(_xlpm.d,UPPER(TRIM(CLEAN(SUBSTITUTE(F6968,CHAR(160),"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69" spans="2:11" x14ac:dyDescent="0.25">
      <c r="B6969" s="21">
        <v>45782</v>
      </c>
      <c r="C6969" s="2" t="s">
        <v>1</v>
      </c>
      <c r="D6969" s="2" t="s">
        <v>400</v>
      </c>
      <c r="E6969" s="2" t="s">
        <v>49</v>
      </c>
      <c r="F6969" s="2" t="s">
        <v>3203</v>
      </c>
      <c r="G6969" s="5">
        <v>-3</v>
      </c>
      <c r="H6969" s="5">
        <v>129.30000000000001</v>
      </c>
      <c r="I6969" s="5">
        <v>-387.9</v>
      </c>
      <c r="J6969" s="5">
        <v>-75560.030000000028</v>
      </c>
      <c r="K6969" s="5" t="str" cm="1">
        <f t="array" ref="K6969">_xlfn.LET(_xlpm.d,UPPER(TRIM(CLEAN(SUBSTITUTE(F6969,CHAR(160),"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70" spans="2:11" x14ac:dyDescent="0.25">
      <c r="B6970" s="21">
        <v>45783</v>
      </c>
      <c r="C6970" s="2" t="s">
        <v>1</v>
      </c>
      <c r="D6970" s="2" t="s">
        <v>1686</v>
      </c>
      <c r="E6970" s="2" t="s">
        <v>446</v>
      </c>
      <c r="F6970" s="2" t="s">
        <v>3196</v>
      </c>
      <c r="G6970" s="5">
        <v>-1</v>
      </c>
      <c r="H6970" s="5">
        <v>129.30000000000001</v>
      </c>
      <c r="I6970" s="5">
        <v>-129.30000000000001</v>
      </c>
      <c r="J6970" s="5">
        <v>-75689.330000000031</v>
      </c>
      <c r="K6970" s="5" t="str" cm="1">
        <f t="array" ref="K6970">_xlfn.LET(_xlpm.d,UPPER(TRIM(CLEAN(SUBSTITUTE(F6970,CHAR(160),"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71" spans="2:11" x14ac:dyDescent="0.25">
      <c r="B6971" s="21">
        <v>45783</v>
      </c>
      <c r="C6971" s="2" t="s">
        <v>1</v>
      </c>
      <c r="D6971" s="2" t="s">
        <v>401</v>
      </c>
      <c r="E6971" s="2" t="s">
        <v>35</v>
      </c>
      <c r="F6971" s="2" t="s">
        <v>3196</v>
      </c>
      <c r="G6971" s="5">
        <v>-1</v>
      </c>
      <c r="H6971" s="5">
        <v>129.30000000000001</v>
      </c>
      <c r="I6971" s="5">
        <v>-129.30000000000001</v>
      </c>
      <c r="J6971" s="5">
        <v>-75818.630000000034</v>
      </c>
      <c r="K6971" s="5" t="str" cm="1">
        <f t="array" ref="K6971">_xlfn.LET(_xlpm.d,UPPER(TRIM(CLEAN(SUBSTITUTE(F6971,CHAR(160),"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72" spans="2:11" x14ac:dyDescent="0.25">
      <c r="B6972" s="21">
        <v>45783</v>
      </c>
      <c r="C6972" s="2" t="s">
        <v>1</v>
      </c>
      <c r="D6972" s="2" t="s">
        <v>969</v>
      </c>
      <c r="E6972" s="2" t="s">
        <v>148</v>
      </c>
      <c r="F6972" s="2" t="s">
        <v>3196</v>
      </c>
      <c r="G6972" s="5">
        <v>-5</v>
      </c>
      <c r="H6972" s="5">
        <v>129.30000000000001</v>
      </c>
      <c r="I6972" s="5">
        <v>-646.5</v>
      </c>
      <c r="J6972" s="5">
        <v>-76465.130000000034</v>
      </c>
      <c r="K6972" s="5" t="str" cm="1">
        <f t="array" ref="K6972">_xlfn.LET(_xlpm.d,UPPER(TRIM(CLEAN(SUBSTITUTE(F6972,CHAR(160),"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73" spans="2:11" x14ac:dyDescent="0.25">
      <c r="B6973" s="21">
        <v>45783</v>
      </c>
      <c r="C6973" s="2" t="s">
        <v>1</v>
      </c>
      <c r="D6973" s="2" t="s">
        <v>970</v>
      </c>
      <c r="E6973" s="2" t="s">
        <v>72</v>
      </c>
      <c r="F6973" s="2" t="s">
        <v>3196</v>
      </c>
      <c r="G6973" s="5">
        <v>-2</v>
      </c>
      <c r="H6973" s="5">
        <v>129.30000000000001</v>
      </c>
      <c r="I6973" s="5">
        <v>-258.60000000000002</v>
      </c>
      <c r="J6973" s="5">
        <v>-76723.73000000004</v>
      </c>
      <c r="K6973" s="5" t="str" cm="1">
        <f t="array" ref="K6973">_xlfn.LET(_xlpm.d,UPPER(TRIM(CLEAN(SUBSTITUTE(F6973,CHAR(160),"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74" spans="2:11" x14ac:dyDescent="0.25">
      <c r="B6974" s="21">
        <v>45783</v>
      </c>
      <c r="C6974" s="2" t="s">
        <v>1</v>
      </c>
      <c r="D6974" s="2" t="s">
        <v>161</v>
      </c>
      <c r="E6974" s="2" t="s">
        <v>29</v>
      </c>
      <c r="F6974" s="2" t="s">
        <v>3196</v>
      </c>
      <c r="G6974" s="5">
        <v>-5</v>
      </c>
      <c r="H6974" s="5">
        <v>129.30000000000001</v>
      </c>
      <c r="I6974" s="5">
        <v>-646.5</v>
      </c>
      <c r="J6974" s="5">
        <v>-77370.23000000004</v>
      </c>
      <c r="K6974" s="5" t="str" cm="1">
        <f t="array" ref="K6974">_xlfn.LET(_xlpm.d,UPPER(TRIM(CLEAN(SUBSTITUTE(F6974,CHAR(160),"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75" spans="2:11" x14ac:dyDescent="0.25">
      <c r="B6975" s="21">
        <v>45784</v>
      </c>
      <c r="C6975" s="2" t="s">
        <v>1</v>
      </c>
      <c r="D6975" s="2" t="s">
        <v>972</v>
      </c>
      <c r="E6975" s="2" t="s">
        <v>238</v>
      </c>
      <c r="F6975" s="2" t="s">
        <v>3195</v>
      </c>
      <c r="G6975" s="5">
        <v>-9</v>
      </c>
      <c r="H6975" s="5">
        <v>129.30000000000001</v>
      </c>
      <c r="I6975" s="5">
        <v>-1163.7</v>
      </c>
      <c r="J6975" s="5">
        <v>-78533.930000000037</v>
      </c>
      <c r="K6975" s="5" t="str" cm="1">
        <f t="array" ref="K6975">_xlfn.LET(_xlpm.d,UPPER(TRIM(CLEAN(SUBSTITUTE(F6975,CHAR(160),"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76" spans="2:11" x14ac:dyDescent="0.25">
      <c r="B6976" s="21">
        <v>45784</v>
      </c>
      <c r="C6976" s="2" t="s">
        <v>1</v>
      </c>
      <c r="D6976" s="2" t="s">
        <v>2986</v>
      </c>
      <c r="E6976" s="2" t="s">
        <v>807</v>
      </c>
      <c r="F6976" s="2" t="s">
        <v>3195</v>
      </c>
      <c r="G6976" s="5">
        <v>-1</v>
      </c>
      <c r="H6976" s="5">
        <v>129.30000000000001</v>
      </c>
      <c r="I6976" s="5">
        <v>-129.30000000000001</v>
      </c>
      <c r="J6976" s="5">
        <v>-78663.23000000004</v>
      </c>
      <c r="K6976" s="5" t="str" cm="1">
        <f t="array" ref="K6976">_xlfn.LET(_xlpm.d,UPPER(TRIM(CLEAN(SUBSTITUTE(F6976,CHAR(160),"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77" spans="2:11" x14ac:dyDescent="0.25">
      <c r="B6977" s="21">
        <v>45784</v>
      </c>
      <c r="C6977" s="2" t="s">
        <v>1</v>
      </c>
      <c r="D6977" s="2" t="s">
        <v>1690</v>
      </c>
      <c r="E6977" s="2" t="s">
        <v>1611</v>
      </c>
      <c r="F6977" s="2" t="s">
        <v>3195</v>
      </c>
      <c r="G6977" s="5">
        <v>-1</v>
      </c>
      <c r="H6977" s="5">
        <v>118.8</v>
      </c>
      <c r="I6977" s="5">
        <v>-118.8</v>
      </c>
      <c r="J6977" s="5">
        <v>-78782.030000000042</v>
      </c>
      <c r="K6977" s="5" t="str" cm="1">
        <f t="array" ref="K6977">_xlfn.LET(_xlpm.d,UPPER(TRIM(CLEAN(SUBSTITUTE(F6977,CHAR(160),"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78" spans="2:11" x14ac:dyDescent="0.25">
      <c r="B6978" s="21">
        <v>45785</v>
      </c>
      <c r="C6978" s="2" t="s">
        <v>1</v>
      </c>
      <c r="D6978" s="2" t="s">
        <v>406</v>
      </c>
      <c r="E6978" s="2" t="s">
        <v>68</v>
      </c>
      <c r="F6978" s="2" t="s">
        <v>3196</v>
      </c>
      <c r="G6978" s="5">
        <v>-2</v>
      </c>
      <c r="H6978" s="5">
        <v>129.30000000000001</v>
      </c>
      <c r="I6978" s="5">
        <v>-258.60000000000002</v>
      </c>
      <c r="J6978" s="5">
        <v>-79040.630000000048</v>
      </c>
      <c r="K6978" s="5" t="str" cm="1">
        <f t="array" ref="K6978">_xlfn.LET(_xlpm.d,UPPER(TRIM(CLEAN(SUBSTITUTE(F6978,CHAR(160),"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79" spans="2:11" x14ac:dyDescent="0.25">
      <c r="B6979" s="21">
        <v>45786</v>
      </c>
      <c r="C6979" s="2" t="s">
        <v>1</v>
      </c>
      <c r="D6979" s="2" t="s">
        <v>1696</v>
      </c>
      <c r="E6979" s="2" t="s">
        <v>202</v>
      </c>
      <c r="F6979" s="2" t="s">
        <v>3196</v>
      </c>
      <c r="G6979" s="5">
        <v>-3</v>
      </c>
      <c r="H6979" s="5">
        <v>129.30000000000001</v>
      </c>
      <c r="I6979" s="5">
        <v>-387.9</v>
      </c>
      <c r="J6979" s="5">
        <v>-79428.530000000042</v>
      </c>
      <c r="K6979" s="5" t="str" cm="1">
        <f t="array" ref="K6979">_xlfn.LET(_xlpm.d,UPPER(TRIM(CLEAN(SUBSTITUTE(F6979,CHAR(160),"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80" spans="2:11" x14ac:dyDescent="0.25">
      <c r="B6980" s="21">
        <v>45786</v>
      </c>
      <c r="C6980" s="2" t="s">
        <v>1</v>
      </c>
      <c r="D6980" s="2" t="s">
        <v>164</v>
      </c>
      <c r="E6980" s="2" t="s">
        <v>82</v>
      </c>
      <c r="F6980" s="2" t="s">
        <v>3196</v>
      </c>
      <c r="G6980" s="5">
        <v>-2</v>
      </c>
      <c r="H6980" s="5">
        <v>129.30000000000001</v>
      </c>
      <c r="I6980" s="5">
        <v>-258.60000000000002</v>
      </c>
      <c r="J6980" s="5">
        <v>-79687.130000000048</v>
      </c>
      <c r="K6980" s="5" t="str" cm="1">
        <f t="array" ref="K6980">_xlfn.LET(_xlpm.d,UPPER(TRIM(CLEAN(SUBSTITUTE(F6980,CHAR(160),"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81" spans="2:11" x14ac:dyDescent="0.25">
      <c r="B6981" s="21">
        <v>45786</v>
      </c>
      <c r="C6981" s="2" t="s">
        <v>1</v>
      </c>
      <c r="D6981" s="2" t="s">
        <v>408</v>
      </c>
      <c r="E6981" s="2" t="s">
        <v>24</v>
      </c>
      <c r="F6981" s="2" t="s">
        <v>3196</v>
      </c>
      <c r="G6981" s="5">
        <v>-4</v>
      </c>
      <c r="H6981" s="5">
        <v>129.30000000000001</v>
      </c>
      <c r="I6981" s="5">
        <v>-517.20000000000005</v>
      </c>
      <c r="J6981" s="5">
        <v>-80204.330000000045</v>
      </c>
      <c r="K6981" s="5" t="str" cm="1">
        <f t="array" ref="K6981">_xlfn.LET(_xlpm.d,UPPER(TRIM(CLEAN(SUBSTITUTE(F6981,CHAR(160),"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82" spans="2:11" x14ac:dyDescent="0.25">
      <c r="B6982" s="21">
        <v>45789</v>
      </c>
      <c r="C6982" s="2" t="s">
        <v>1</v>
      </c>
      <c r="D6982" s="2" t="s">
        <v>3215</v>
      </c>
      <c r="E6982" s="2" t="s">
        <v>19</v>
      </c>
      <c r="F6982" s="2" t="s">
        <v>3196</v>
      </c>
      <c r="G6982" s="5">
        <v>-3</v>
      </c>
      <c r="H6982" s="5">
        <v>129.30000000000001</v>
      </c>
      <c r="I6982" s="5">
        <v>-387.9</v>
      </c>
      <c r="J6982" s="5">
        <v>-80592.23000000004</v>
      </c>
      <c r="K6982" s="5" t="str" cm="1">
        <f t="array" ref="K6982">_xlfn.LET(_xlpm.d,UPPER(TRIM(CLEAN(SUBSTITUTE(F6982,CHAR(160),"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83" spans="2:11" x14ac:dyDescent="0.25">
      <c r="B6983" s="21">
        <v>45790</v>
      </c>
      <c r="C6983" s="2" t="s">
        <v>1</v>
      </c>
      <c r="D6983" s="2" t="s">
        <v>165</v>
      </c>
      <c r="E6983" s="2" t="s">
        <v>29</v>
      </c>
      <c r="F6983" s="2" t="s">
        <v>3196</v>
      </c>
      <c r="G6983" s="5">
        <v>-2</v>
      </c>
      <c r="H6983" s="5">
        <v>129.30000000000001</v>
      </c>
      <c r="I6983" s="5">
        <v>-258.60000000000002</v>
      </c>
      <c r="J6983" s="5">
        <v>-80850.830000000045</v>
      </c>
      <c r="K6983" s="5" t="str" cm="1">
        <f t="array" ref="K6983">_xlfn.LET(_xlpm.d,UPPER(TRIM(CLEAN(SUBSTITUTE(F6983,CHAR(160),"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84" spans="2:11" x14ac:dyDescent="0.25">
      <c r="B6984" s="21">
        <v>45790</v>
      </c>
      <c r="C6984" s="2" t="s">
        <v>1</v>
      </c>
      <c r="D6984" s="2" t="s">
        <v>982</v>
      </c>
      <c r="E6984" s="2" t="s">
        <v>72</v>
      </c>
      <c r="F6984" s="2" t="s">
        <v>3196</v>
      </c>
      <c r="G6984" s="5">
        <v>-1</v>
      </c>
      <c r="H6984" s="5">
        <v>129.30000000000001</v>
      </c>
      <c r="I6984" s="5">
        <v>-129.30000000000001</v>
      </c>
      <c r="J6984" s="5">
        <v>-80980.130000000048</v>
      </c>
      <c r="K6984" s="5" t="str" cm="1">
        <f t="array" ref="K6984">_xlfn.LET(_xlpm.d,UPPER(TRIM(CLEAN(SUBSTITUTE(F6984,CHAR(160),"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85" spans="2:11" x14ac:dyDescent="0.25">
      <c r="B6985" s="21">
        <v>45790</v>
      </c>
      <c r="C6985" s="2" t="s">
        <v>1</v>
      </c>
      <c r="D6985" s="2" t="s">
        <v>1335</v>
      </c>
      <c r="E6985" s="2" t="s">
        <v>32</v>
      </c>
      <c r="F6985" s="2" t="s">
        <v>3196</v>
      </c>
      <c r="G6985" s="5">
        <v>-1</v>
      </c>
      <c r="H6985" s="5">
        <v>129.30000000000001</v>
      </c>
      <c r="I6985" s="5">
        <v>-129.30000000000001</v>
      </c>
      <c r="J6985" s="5">
        <v>-81109.430000000051</v>
      </c>
      <c r="K6985" s="5" t="str" cm="1">
        <f t="array" ref="K6985">_xlfn.LET(_xlpm.d,UPPER(TRIM(CLEAN(SUBSTITUTE(F6985,CHAR(160),"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86" spans="2:11" x14ac:dyDescent="0.25">
      <c r="B6986" s="21">
        <v>45791</v>
      </c>
      <c r="C6986" s="2" t="s">
        <v>1</v>
      </c>
      <c r="D6986" s="2" t="s">
        <v>987</v>
      </c>
      <c r="E6986" s="2" t="s">
        <v>844</v>
      </c>
      <c r="F6986" s="2" t="s">
        <v>3195</v>
      </c>
      <c r="G6986" s="5">
        <v>-12</v>
      </c>
      <c r="H6986" s="5">
        <v>129.30000000000001</v>
      </c>
      <c r="I6986" s="5">
        <v>-1551.6</v>
      </c>
      <c r="J6986" s="5">
        <v>-82661.030000000057</v>
      </c>
      <c r="K6986" s="5" t="str" cm="1">
        <f t="array" ref="K6986">_xlfn.LET(_xlpm.d,UPPER(TRIM(CLEAN(SUBSTITUTE(F6986,CHAR(160),"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87" spans="2:11" x14ac:dyDescent="0.25">
      <c r="B6987" s="21">
        <v>45792</v>
      </c>
      <c r="C6987" s="2" t="s">
        <v>1</v>
      </c>
      <c r="D6987" s="2" t="s">
        <v>670</v>
      </c>
      <c r="E6987" s="2" t="s">
        <v>99</v>
      </c>
      <c r="F6987" s="2" t="s">
        <v>3195</v>
      </c>
      <c r="G6987" s="5">
        <v>-4</v>
      </c>
      <c r="H6987" s="5">
        <v>129.30000000000001</v>
      </c>
      <c r="I6987" s="5">
        <v>-517.20000000000005</v>
      </c>
      <c r="J6987" s="5">
        <v>-83178.230000000054</v>
      </c>
      <c r="K6987" s="5" t="str" cm="1">
        <f t="array" ref="K6987">_xlfn.LET(_xlpm.d,UPPER(TRIM(CLEAN(SUBSTITUTE(F6987,CHAR(160),"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88" spans="2:11" x14ac:dyDescent="0.25">
      <c r="B6988" s="21">
        <v>45793</v>
      </c>
      <c r="C6988" s="2" t="s">
        <v>1</v>
      </c>
      <c r="D6988" s="2" t="s">
        <v>168</v>
      </c>
      <c r="E6988" s="2" t="s">
        <v>82</v>
      </c>
      <c r="F6988" s="2" t="s">
        <v>3196</v>
      </c>
      <c r="G6988" s="5">
        <v>-2</v>
      </c>
      <c r="H6988" s="5">
        <v>129.30000000000001</v>
      </c>
      <c r="I6988" s="5">
        <v>-258.60000000000002</v>
      </c>
      <c r="J6988" s="5">
        <v>-83436.83000000006</v>
      </c>
      <c r="K6988" s="5" t="str" cm="1">
        <f t="array" ref="K6988">_xlfn.LET(_xlpm.d,UPPER(TRIM(CLEAN(SUBSTITUTE(F6988,CHAR(160),"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89" spans="2:11" x14ac:dyDescent="0.25">
      <c r="B6989" s="21">
        <v>45796</v>
      </c>
      <c r="C6989" s="2" t="s">
        <v>1</v>
      </c>
      <c r="D6989" s="2" t="s">
        <v>1707</v>
      </c>
      <c r="E6989" s="2" t="s">
        <v>68</v>
      </c>
      <c r="F6989" s="2" t="s">
        <v>3195</v>
      </c>
      <c r="G6989" s="5">
        <v>-1</v>
      </c>
      <c r="H6989" s="5">
        <v>129.30000000000001</v>
      </c>
      <c r="I6989" s="5">
        <v>-129.30000000000001</v>
      </c>
      <c r="J6989" s="5">
        <v>-83566.130000000063</v>
      </c>
      <c r="K6989" s="5" t="str" cm="1">
        <f t="array" ref="K6989">_xlfn.LET(_xlpm.d,UPPER(TRIM(CLEAN(SUBSTITUTE(F6989,CHAR(160),"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90" spans="2:11" x14ac:dyDescent="0.25">
      <c r="B6990" s="21">
        <v>45797</v>
      </c>
      <c r="C6990" s="2" t="s">
        <v>1</v>
      </c>
      <c r="D6990" s="2" t="s">
        <v>1708</v>
      </c>
      <c r="E6990" s="2" t="s">
        <v>403</v>
      </c>
      <c r="F6990" s="2" t="s">
        <v>3196</v>
      </c>
      <c r="G6990" s="5">
        <v>-2</v>
      </c>
      <c r="H6990" s="5">
        <v>129.30000000000001</v>
      </c>
      <c r="I6990" s="5">
        <v>-258.60000000000002</v>
      </c>
      <c r="J6990" s="5">
        <v>-83824.730000000069</v>
      </c>
      <c r="K6990" s="5" t="str" cm="1">
        <f t="array" ref="K6990">_xlfn.LET(_xlpm.d,UPPER(TRIM(CLEAN(SUBSTITUTE(F6990,CHAR(160),"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91" spans="2:11" x14ac:dyDescent="0.25">
      <c r="B6991" s="21">
        <v>45797</v>
      </c>
      <c r="C6991" s="2" t="s">
        <v>1</v>
      </c>
      <c r="D6991" s="2" t="s">
        <v>994</v>
      </c>
      <c r="E6991" s="2" t="s">
        <v>92</v>
      </c>
      <c r="F6991" s="2" t="s">
        <v>3196</v>
      </c>
      <c r="G6991" s="5">
        <v>-4</v>
      </c>
      <c r="H6991" s="5">
        <v>129.30000000000001</v>
      </c>
      <c r="I6991" s="5">
        <v>-517.20000000000005</v>
      </c>
      <c r="J6991" s="5">
        <v>-84341.930000000066</v>
      </c>
      <c r="K6991" s="5" t="str" cm="1">
        <f t="array" ref="K6991">_xlfn.LET(_xlpm.d,UPPER(TRIM(CLEAN(SUBSTITUTE(F6991,CHAR(160),"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92" spans="2:11" x14ac:dyDescent="0.25">
      <c r="B6992" s="21">
        <v>45797</v>
      </c>
      <c r="C6992" s="2" t="s">
        <v>1</v>
      </c>
      <c r="D6992" s="2" t="s">
        <v>1709</v>
      </c>
      <c r="E6992" s="2" t="s">
        <v>9</v>
      </c>
      <c r="F6992" s="2" t="s">
        <v>3196</v>
      </c>
      <c r="G6992" s="5">
        <v>-3</v>
      </c>
      <c r="H6992" s="5">
        <v>129.30000000000001</v>
      </c>
      <c r="I6992" s="5">
        <v>-387.9</v>
      </c>
      <c r="J6992" s="5">
        <v>-84729.83000000006</v>
      </c>
      <c r="K6992" s="5" t="str" cm="1">
        <f t="array" ref="K6992">_xlfn.LET(_xlpm.d,UPPER(TRIM(CLEAN(SUBSTITUTE(F6992,CHAR(160),"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93" spans="2:11" x14ac:dyDescent="0.25">
      <c r="B6993" s="21">
        <v>45797</v>
      </c>
      <c r="C6993" s="2" t="s">
        <v>1</v>
      </c>
      <c r="D6993" s="2" t="s">
        <v>3216</v>
      </c>
      <c r="E6993" s="2" t="s">
        <v>148</v>
      </c>
      <c r="F6993" s="2" t="s">
        <v>3196</v>
      </c>
      <c r="G6993" s="5">
        <v>-3</v>
      </c>
      <c r="H6993" s="5">
        <v>129.30000000000001</v>
      </c>
      <c r="I6993" s="5">
        <v>-387.9</v>
      </c>
      <c r="J6993" s="5">
        <v>-85117.730000000054</v>
      </c>
      <c r="K6993" s="5" t="str" cm="1">
        <f t="array" ref="K6993">_xlfn.LET(_xlpm.d,UPPER(TRIM(CLEAN(SUBSTITUTE(F6993,CHAR(160),"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94" spans="2:11" x14ac:dyDescent="0.25">
      <c r="B6994" s="21">
        <v>45797</v>
      </c>
      <c r="C6994" s="2" t="s">
        <v>1</v>
      </c>
      <c r="D6994" s="2" t="s">
        <v>169</v>
      </c>
      <c r="E6994" s="2" t="s">
        <v>29</v>
      </c>
      <c r="F6994" s="2" t="s">
        <v>3196</v>
      </c>
      <c r="G6994" s="5">
        <v>-7</v>
      </c>
      <c r="H6994" s="5">
        <v>129.30000000000001</v>
      </c>
      <c r="I6994" s="5">
        <v>-905.1</v>
      </c>
      <c r="J6994" s="5">
        <v>-86022.83000000006</v>
      </c>
      <c r="K6994" s="5" t="str" cm="1">
        <f t="array" ref="K6994">_xlfn.LET(_xlpm.d,UPPER(TRIM(CLEAN(SUBSTITUTE(F6994,CHAR(160),"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95" spans="2:11" x14ac:dyDescent="0.25">
      <c r="B6995" s="21">
        <v>45797</v>
      </c>
      <c r="C6995" s="2" t="s">
        <v>1</v>
      </c>
      <c r="D6995" s="2" t="s">
        <v>3217</v>
      </c>
      <c r="E6995" s="2" t="s">
        <v>60</v>
      </c>
      <c r="F6995" s="2" t="s">
        <v>3203</v>
      </c>
      <c r="G6995" s="5">
        <v>-1</v>
      </c>
      <c r="H6995" s="5">
        <v>129.30000000000001</v>
      </c>
      <c r="I6995" s="5">
        <v>-129.30000000000001</v>
      </c>
      <c r="J6995" s="5">
        <v>-86152.130000000063</v>
      </c>
      <c r="K6995" s="5" t="str" cm="1">
        <f t="array" ref="K6995">_xlfn.LET(_xlpm.d,UPPER(TRIM(CLEAN(SUBSTITUTE(F6995,CHAR(160),"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96" spans="2:11" x14ac:dyDescent="0.25">
      <c r="B6996" s="21">
        <v>45800</v>
      </c>
      <c r="C6996" s="2" t="s">
        <v>1</v>
      </c>
      <c r="D6996" s="2" t="s">
        <v>171</v>
      </c>
      <c r="E6996" s="2" t="s">
        <v>53</v>
      </c>
      <c r="F6996" s="2" t="s">
        <v>3196</v>
      </c>
      <c r="G6996" s="5">
        <v>-9</v>
      </c>
      <c r="H6996" s="5">
        <v>129.30000000000001</v>
      </c>
      <c r="I6996" s="5">
        <v>-1163.7</v>
      </c>
      <c r="J6996" s="5">
        <v>-87315.83000000006</v>
      </c>
      <c r="K6996" s="5" t="str" cm="1">
        <f t="array" ref="K6996">_xlfn.LET(_xlpm.d,UPPER(TRIM(CLEAN(SUBSTITUTE(F6996,CHAR(160),"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97" spans="2:11" x14ac:dyDescent="0.25">
      <c r="B6997" s="21">
        <v>45804</v>
      </c>
      <c r="C6997" s="2" t="s">
        <v>1</v>
      </c>
      <c r="D6997" s="2" t="s">
        <v>1716</v>
      </c>
      <c r="E6997" s="2" t="s">
        <v>238</v>
      </c>
      <c r="F6997" s="2" t="s">
        <v>3195</v>
      </c>
      <c r="G6997" s="5">
        <v>-3</v>
      </c>
      <c r="H6997" s="5">
        <v>129.30000000000001</v>
      </c>
      <c r="I6997" s="5">
        <v>-387.9</v>
      </c>
      <c r="J6997" s="5">
        <v>-87703.730000000054</v>
      </c>
      <c r="K6997" s="5" t="str" cm="1">
        <f t="array" ref="K6997">_xlfn.LET(_xlpm.d,UPPER(TRIM(CLEAN(SUBSTITUTE(F6997,CHAR(160),"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98" spans="2:11" x14ac:dyDescent="0.25">
      <c r="B6998" s="21">
        <v>45806</v>
      </c>
      <c r="C6998" s="2" t="s">
        <v>1</v>
      </c>
      <c r="D6998" s="2" t="s">
        <v>173</v>
      </c>
      <c r="E6998" s="2" t="s">
        <v>68</v>
      </c>
      <c r="F6998" s="2" t="s">
        <v>3196</v>
      </c>
      <c r="G6998" s="5">
        <v>-1</v>
      </c>
      <c r="H6998" s="5">
        <v>129.30000000000001</v>
      </c>
      <c r="I6998" s="5">
        <v>-129.30000000000001</v>
      </c>
      <c r="J6998" s="5">
        <v>-87833.030000000057</v>
      </c>
      <c r="K6998" s="5" t="str" cm="1">
        <f t="array" ref="K6998">_xlfn.LET(_xlpm.d,UPPER(TRIM(CLEAN(SUBSTITUTE(F6998,CHAR(160),"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6999" spans="2:11" x14ac:dyDescent="0.25">
      <c r="B6999" s="21">
        <v>45807</v>
      </c>
      <c r="C6999" s="2" t="s">
        <v>1</v>
      </c>
      <c r="D6999" s="2" t="s">
        <v>418</v>
      </c>
      <c r="E6999" s="2" t="s">
        <v>53</v>
      </c>
      <c r="F6999" s="2" t="s">
        <v>3196</v>
      </c>
      <c r="G6999" s="5">
        <v>-1</v>
      </c>
      <c r="H6999" s="5">
        <v>129.30000000000001</v>
      </c>
      <c r="I6999" s="5">
        <v>-129.30000000000001</v>
      </c>
      <c r="J6999" s="5">
        <v>-87962.33000000006</v>
      </c>
      <c r="K6999" s="5" t="str" cm="1">
        <f t="array" ref="K6999">_xlfn.LET(_xlpm.d,UPPER(TRIM(CLEAN(SUBSTITUTE(F6999,CHAR(160),"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00" spans="2:11" x14ac:dyDescent="0.25">
      <c r="B7000" s="21">
        <v>45810</v>
      </c>
      <c r="C7000" s="2" t="s">
        <v>1</v>
      </c>
      <c r="D7000" s="2" t="s">
        <v>2992</v>
      </c>
      <c r="E7000" s="2" t="s">
        <v>791</v>
      </c>
      <c r="F7000" s="2" t="s">
        <v>3196</v>
      </c>
      <c r="G7000" s="5">
        <v>-1</v>
      </c>
      <c r="H7000" s="5">
        <v>129.30000000000001</v>
      </c>
      <c r="I7000" s="5">
        <v>-129.30000000000001</v>
      </c>
      <c r="J7000" s="5">
        <v>-88091.630000000063</v>
      </c>
      <c r="K7000" s="5" t="str" cm="1">
        <f t="array" ref="K7000">_xlfn.LET(_xlpm.d,UPPER(TRIM(CLEAN(SUBSTITUTE(F7000,CHAR(160),"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01" spans="2:11" x14ac:dyDescent="0.25">
      <c r="B7001" s="21">
        <v>45811</v>
      </c>
      <c r="C7001" s="2" t="s">
        <v>1</v>
      </c>
      <c r="D7001" s="2" t="s">
        <v>174</v>
      </c>
      <c r="E7001" s="2" t="s">
        <v>148</v>
      </c>
      <c r="F7001" s="2" t="s">
        <v>3196</v>
      </c>
      <c r="G7001" s="5">
        <v>-2</v>
      </c>
      <c r="H7001" s="5">
        <v>129.30000000000001</v>
      </c>
      <c r="I7001" s="5">
        <v>-258.60000000000002</v>
      </c>
      <c r="J7001" s="5">
        <v>-88350.230000000069</v>
      </c>
      <c r="K7001" s="5" t="str" cm="1">
        <f t="array" ref="K7001">_xlfn.LET(_xlpm.d,UPPER(TRIM(CLEAN(SUBSTITUTE(F7001,CHAR(160),"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02" spans="2:11" x14ac:dyDescent="0.25">
      <c r="B7002" s="21">
        <v>45811</v>
      </c>
      <c r="C7002" s="2" t="s">
        <v>1</v>
      </c>
      <c r="D7002" s="2" t="s">
        <v>674</v>
      </c>
      <c r="E7002" s="2" t="s">
        <v>14</v>
      </c>
      <c r="F7002" s="2" t="s">
        <v>3196</v>
      </c>
      <c r="G7002" s="5">
        <v>-3</v>
      </c>
      <c r="H7002" s="5">
        <v>129.30000000000001</v>
      </c>
      <c r="I7002" s="5">
        <v>-387.9</v>
      </c>
      <c r="J7002" s="5">
        <v>-88738.130000000063</v>
      </c>
      <c r="K7002" s="5" t="str" cm="1">
        <f t="array" ref="K7002">_xlfn.LET(_xlpm.d,UPPER(TRIM(CLEAN(SUBSTITUTE(F7002,CHAR(160),"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03" spans="2:11" x14ac:dyDescent="0.25">
      <c r="B7003" s="21">
        <v>45811</v>
      </c>
      <c r="C7003" s="2" t="s">
        <v>1</v>
      </c>
      <c r="D7003" s="2" t="s">
        <v>2993</v>
      </c>
      <c r="E7003" s="2" t="s">
        <v>29</v>
      </c>
      <c r="F7003" s="2" t="s">
        <v>3196</v>
      </c>
      <c r="G7003" s="5">
        <v>-8</v>
      </c>
      <c r="H7003" s="5">
        <v>129.30000000000001</v>
      </c>
      <c r="I7003" s="5">
        <v>-1034.4000000000001</v>
      </c>
      <c r="J7003" s="5">
        <v>-89772.530000000057</v>
      </c>
      <c r="K7003" s="5" t="str" cm="1">
        <f t="array" ref="K7003">_xlfn.LET(_xlpm.d,UPPER(TRIM(CLEAN(SUBSTITUTE(F7003,CHAR(160),"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04" spans="2:11" x14ac:dyDescent="0.25">
      <c r="B7004" s="21">
        <v>45813</v>
      </c>
      <c r="C7004" s="2" t="s">
        <v>1</v>
      </c>
      <c r="D7004" s="2" t="s">
        <v>739</v>
      </c>
      <c r="E7004" s="2" t="s">
        <v>19</v>
      </c>
      <c r="F7004" s="2" t="s">
        <v>3196</v>
      </c>
      <c r="G7004" s="5">
        <v>-3</v>
      </c>
      <c r="H7004" s="5">
        <v>129.30000000000001</v>
      </c>
      <c r="I7004" s="5">
        <v>-387.9</v>
      </c>
      <c r="J7004" s="5">
        <v>-90160.430000000051</v>
      </c>
      <c r="K7004" s="5" t="str" cm="1">
        <f t="array" ref="K7004">_xlfn.LET(_xlpm.d,UPPER(TRIM(CLEAN(SUBSTITUTE(F7004,CHAR(160),"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05" spans="2:11" x14ac:dyDescent="0.25">
      <c r="B7005" s="21">
        <v>45814</v>
      </c>
      <c r="C7005" s="2" t="s">
        <v>1</v>
      </c>
      <c r="D7005" s="2" t="s">
        <v>175</v>
      </c>
      <c r="E7005" s="2" t="s">
        <v>82</v>
      </c>
      <c r="F7005" s="2" t="s">
        <v>3196</v>
      </c>
      <c r="G7005" s="5">
        <v>-3</v>
      </c>
      <c r="H7005" s="5">
        <v>129.30000000000001</v>
      </c>
      <c r="I7005" s="5">
        <v>-387.9</v>
      </c>
      <c r="J7005" s="5">
        <v>-90548.330000000045</v>
      </c>
      <c r="K7005" s="5" t="str" cm="1">
        <f t="array" ref="K7005">_xlfn.LET(_xlpm.d,UPPER(TRIM(CLEAN(SUBSTITUTE(F7005,CHAR(160),"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06" spans="2:11" x14ac:dyDescent="0.25">
      <c r="B7006" s="21">
        <v>45814</v>
      </c>
      <c r="C7006" s="2" t="s">
        <v>1</v>
      </c>
      <c r="D7006" s="2" t="s">
        <v>2994</v>
      </c>
      <c r="E7006" s="2" t="s">
        <v>110</v>
      </c>
      <c r="F7006" s="2" t="s">
        <v>3196</v>
      </c>
      <c r="G7006" s="5">
        <v>-2</v>
      </c>
      <c r="H7006" s="5">
        <v>129.30000000000001</v>
      </c>
      <c r="I7006" s="5">
        <v>-258.60000000000002</v>
      </c>
      <c r="J7006" s="5">
        <v>-90806.930000000051</v>
      </c>
      <c r="K7006" s="5" t="str" cm="1">
        <f t="array" ref="K7006">_xlfn.LET(_xlpm.d,UPPER(TRIM(CLEAN(SUBSTITUTE(F7006,CHAR(160),"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07" spans="2:11" x14ac:dyDescent="0.25">
      <c r="B7007" s="21">
        <v>45814</v>
      </c>
      <c r="C7007" s="2" t="s">
        <v>1</v>
      </c>
      <c r="D7007" s="2" t="s">
        <v>1732</v>
      </c>
      <c r="E7007" s="2" t="s">
        <v>1611</v>
      </c>
      <c r="F7007" s="2" t="s">
        <v>3195</v>
      </c>
      <c r="G7007" s="5">
        <v>-3</v>
      </c>
      <c r="H7007" s="5">
        <v>118.8</v>
      </c>
      <c r="I7007" s="5">
        <v>-356.4</v>
      </c>
      <c r="J7007" s="5">
        <v>-91163.330000000045</v>
      </c>
      <c r="K7007" s="5" t="str" cm="1">
        <f t="array" ref="K7007">_xlfn.LET(_xlpm.d,UPPER(TRIM(CLEAN(SUBSTITUTE(F7007,CHAR(160),"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08" spans="2:11" x14ac:dyDescent="0.25">
      <c r="B7008" s="21">
        <v>45814</v>
      </c>
      <c r="C7008" s="2" t="s">
        <v>1</v>
      </c>
      <c r="D7008" s="2" t="s">
        <v>302</v>
      </c>
      <c r="E7008" s="2" t="s">
        <v>143</v>
      </c>
      <c r="F7008" s="2" t="s">
        <v>3195</v>
      </c>
      <c r="G7008" s="5">
        <v>-3</v>
      </c>
      <c r="H7008" s="5">
        <v>118.8</v>
      </c>
      <c r="I7008" s="5">
        <v>-356.4</v>
      </c>
      <c r="J7008" s="5">
        <v>-91519.73000000004</v>
      </c>
      <c r="K7008" s="5" t="str" cm="1">
        <f t="array" ref="K7008">_xlfn.LET(_xlpm.d,UPPER(TRIM(CLEAN(SUBSTITUTE(F7008,CHAR(160),"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09" spans="2:11" x14ac:dyDescent="0.25">
      <c r="B7009" s="21">
        <v>45818</v>
      </c>
      <c r="C7009" s="2" t="s">
        <v>1</v>
      </c>
      <c r="D7009" s="2" t="s">
        <v>1734</v>
      </c>
      <c r="E7009" s="2" t="s">
        <v>92</v>
      </c>
      <c r="F7009" s="2" t="s">
        <v>3196</v>
      </c>
      <c r="G7009" s="5">
        <v>-3</v>
      </c>
      <c r="H7009" s="5">
        <v>129.30000000000001</v>
      </c>
      <c r="I7009" s="5">
        <v>-387.9</v>
      </c>
      <c r="J7009" s="5">
        <v>-91907.630000000034</v>
      </c>
      <c r="K7009" s="5" t="str" cm="1">
        <f t="array" ref="K7009">_xlfn.LET(_xlpm.d,UPPER(TRIM(CLEAN(SUBSTITUTE(F7009,CHAR(160),"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10" spans="2:11" x14ac:dyDescent="0.25">
      <c r="B7010" s="21">
        <v>45818</v>
      </c>
      <c r="C7010" s="2" t="s">
        <v>1</v>
      </c>
      <c r="D7010" s="2" t="s">
        <v>1019</v>
      </c>
      <c r="E7010" s="2" t="s">
        <v>29</v>
      </c>
      <c r="F7010" s="2" t="s">
        <v>3196</v>
      </c>
      <c r="G7010" s="5">
        <v>-4</v>
      </c>
      <c r="H7010" s="5">
        <v>129.30000000000001</v>
      </c>
      <c r="I7010" s="5">
        <v>-517.20000000000005</v>
      </c>
      <c r="J7010" s="5">
        <v>-92424.830000000031</v>
      </c>
      <c r="K7010" s="5" t="str" cm="1">
        <f t="array" ref="K7010">_xlfn.LET(_xlpm.d,UPPER(TRIM(CLEAN(SUBSTITUTE(F7010,CHAR(160),"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11" spans="2:11" x14ac:dyDescent="0.25">
      <c r="B7011" s="21">
        <v>45819</v>
      </c>
      <c r="C7011" s="2" t="s">
        <v>1</v>
      </c>
      <c r="D7011" s="2" t="s">
        <v>2595</v>
      </c>
      <c r="E7011" s="2" t="s">
        <v>238</v>
      </c>
      <c r="F7011" s="2" t="s">
        <v>3195</v>
      </c>
      <c r="G7011" s="5">
        <v>-2</v>
      </c>
      <c r="H7011" s="5">
        <v>129.30000000000001</v>
      </c>
      <c r="I7011" s="5">
        <v>-258.60000000000002</v>
      </c>
      <c r="J7011" s="5">
        <v>-92683.430000000037</v>
      </c>
      <c r="K7011" s="5" t="str" cm="1">
        <f t="array" ref="K7011">_xlfn.LET(_xlpm.d,UPPER(TRIM(CLEAN(SUBSTITUTE(F7011,CHAR(160),"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12" spans="2:11" x14ac:dyDescent="0.25">
      <c r="B7012" s="21">
        <v>45820</v>
      </c>
      <c r="C7012" s="2" t="s">
        <v>1</v>
      </c>
      <c r="D7012" s="2" t="s">
        <v>1021</v>
      </c>
      <c r="E7012" s="2" t="s">
        <v>74</v>
      </c>
      <c r="F7012" s="2" t="s">
        <v>3196</v>
      </c>
      <c r="G7012" s="5">
        <v>-1</v>
      </c>
      <c r="H7012" s="5">
        <v>129.30000000000001</v>
      </c>
      <c r="I7012" s="5">
        <v>-129.30000000000001</v>
      </c>
      <c r="J7012" s="5">
        <v>-92812.73000000004</v>
      </c>
      <c r="K7012" s="5" t="str" cm="1">
        <f t="array" ref="K7012">_xlfn.LET(_xlpm.d,UPPER(TRIM(CLEAN(SUBSTITUTE(F7012,CHAR(160),"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13" spans="2:11" x14ac:dyDescent="0.25">
      <c r="B7013" s="21">
        <v>45821</v>
      </c>
      <c r="C7013" s="2" t="s">
        <v>1</v>
      </c>
      <c r="D7013" s="2" t="s">
        <v>178</v>
      </c>
      <c r="E7013" s="2" t="s">
        <v>82</v>
      </c>
      <c r="F7013" s="2" t="s">
        <v>3196</v>
      </c>
      <c r="G7013" s="5">
        <v>-2</v>
      </c>
      <c r="H7013" s="5">
        <v>129.30000000000001</v>
      </c>
      <c r="I7013" s="5">
        <v>-258.60000000000002</v>
      </c>
      <c r="J7013" s="5">
        <v>-93071.330000000045</v>
      </c>
      <c r="K7013" s="5" t="str" cm="1">
        <f t="array" ref="K7013">_xlfn.LET(_xlpm.d,UPPER(TRIM(CLEAN(SUBSTITUTE(F7013,CHAR(160),"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14" spans="2:11" x14ac:dyDescent="0.25">
      <c r="B7014" s="21">
        <v>45821</v>
      </c>
      <c r="C7014" s="2" t="s">
        <v>1</v>
      </c>
      <c r="D7014" s="2" t="s">
        <v>3218</v>
      </c>
      <c r="E7014" s="2" t="s">
        <v>403</v>
      </c>
      <c r="F7014" s="2" t="s">
        <v>3196</v>
      </c>
      <c r="G7014" s="5">
        <v>-2</v>
      </c>
      <c r="H7014" s="5">
        <v>129.30000000000001</v>
      </c>
      <c r="I7014" s="5">
        <v>-258.60000000000002</v>
      </c>
      <c r="J7014" s="5">
        <v>-93329.930000000051</v>
      </c>
      <c r="K7014" s="5" t="str" cm="1">
        <f t="array" ref="K7014">_xlfn.LET(_xlpm.d,UPPER(TRIM(CLEAN(SUBSTITUTE(F7014,CHAR(160),"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15" spans="2:11" x14ac:dyDescent="0.25">
      <c r="B7015" s="21">
        <v>45825</v>
      </c>
      <c r="C7015" s="2" t="s">
        <v>1</v>
      </c>
      <c r="D7015" s="2" t="s">
        <v>1737</v>
      </c>
      <c r="E7015" s="2" t="s">
        <v>446</v>
      </c>
      <c r="F7015" s="2" t="s">
        <v>3196</v>
      </c>
      <c r="G7015" s="5">
        <v>-1</v>
      </c>
      <c r="H7015" s="5">
        <v>129.30000000000001</v>
      </c>
      <c r="I7015" s="5">
        <v>-129.30000000000001</v>
      </c>
      <c r="J7015" s="5">
        <v>-93459.230000000054</v>
      </c>
      <c r="K7015" s="5" t="str" cm="1">
        <f t="array" ref="K7015">_xlfn.LET(_xlpm.d,UPPER(TRIM(CLEAN(SUBSTITUTE(F7015,CHAR(160),"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16" spans="2:11" x14ac:dyDescent="0.25">
      <c r="B7016" s="21">
        <v>45825</v>
      </c>
      <c r="C7016" s="2" t="s">
        <v>1</v>
      </c>
      <c r="D7016" s="2" t="s">
        <v>1739</v>
      </c>
      <c r="E7016" s="2" t="s">
        <v>791</v>
      </c>
      <c r="F7016" s="2" t="s">
        <v>3196</v>
      </c>
      <c r="G7016" s="5">
        <v>-1</v>
      </c>
      <c r="H7016" s="5">
        <v>129.30000000000001</v>
      </c>
      <c r="I7016" s="5">
        <v>-129.30000000000001</v>
      </c>
      <c r="J7016" s="5">
        <v>-93588.530000000057</v>
      </c>
      <c r="K7016" s="5" t="str" cm="1">
        <f t="array" ref="K7016">_xlfn.LET(_xlpm.d,UPPER(TRIM(CLEAN(SUBSTITUTE(F7016,CHAR(160),"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17" spans="2:11" x14ac:dyDescent="0.25">
      <c r="B7017" s="21">
        <v>45826</v>
      </c>
      <c r="C7017" s="2" t="s">
        <v>1</v>
      </c>
      <c r="D7017" s="2" t="s">
        <v>1740</v>
      </c>
      <c r="E7017" s="2" t="s">
        <v>202</v>
      </c>
      <c r="F7017" s="2" t="s">
        <v>3196</v>
      </c>
      <c r="G7017" s="5">
        <v>-2</v>
      </c>
      <c r="H7017" s="5">
        <v>129.30000000000001</v>
      </c>
      <c r="I7017" s="5">
        <v>-258.60000000000002</v>
      </c>
      <c r="J7017" s="5">
        <v>-93847.130000000063</v>
      </c>
      <c r="K7017" s="5" t="str" cm="1">
        <f t="array" ref="K7017">_xlfn.LET(_xlpm.d,UPPER(TRIM(CLEAN(SUBSTITUTE(F7017,CHAR(160),"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18" spans="2:11" x14ac:dyDescent="0.25">
      <c r="B7018" s="21">
        <v>45826</v>
      </c>
      <c r="C7018" s="2" t="s">
        <v>1</v>
      </c>
      <c r="D7018" s="2" t="s">
        <v>624</v>
      </c>
      <c r="E7018" s="2" t="s">
        <v>32</v>
      </c>
      <c r="F7018" s="2" t="s">
        <v>3196</v>
      </c>
      <c r="G7018" s="5">
        <v>-1</v>
      </c>
      <c r="H7018" s="5">
        <v>129.30000000000001</v>
      </c>
      <c r="I7018" s="5">
        <v>-129.30000000000001</v>
      </c>
      <c r="J7018" s="5">
        <v>-93976.430000000066</v>
      </c>
      <c r="K7018" s="5" t="str" cm="1">
        <f t="array" ref="K7018">_xlfn.LET(_xlpm.d,UPPER(TRIM(CLEAN(SUBSTITUTE(F7018,CHAR(160),"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19" spans="2:11" x14ac:dyDescent="0.25">
      <c r="B7019" s="21">
        <v>45826</v>
      </c>
      <c r="C7019" s="2" t="s">
        <v>1</v>
      </c>
      <c r="D7019" s="2" t="s">
        <v>180</v>
      </c>
      <c r="E7019" s="2" t="s">
        <v>24</v>
      </c>
      <c r="F7019" s="2" t="s">
        <v>3196</v>
      </c>
      <c r="G7019" s="5">
        <v>-8</v>
      </c>
      <c r="H7019" s="5">
        <v>129.30000000000001</v>
      </c>
      <c r="I7019" s="5">
        <v>-1034.4000000000001</v>
      </c>
      <c r="J7019" s="5">
        <v>-95010.83000000006</v>
      </c>
      <c r="K7019" s="5" t="str" cm="1">
        <f t="array" ref="K7019">_xlfn.LET(_xlpm.d,UPPER(TRIM(CLEAN(SUBSTITUTE(F7019,CHAR(160),"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20" spans="2:11" x14ac:dyDescent="0.25">
      <c r="B7020" s="21">
        <v>45826</v>
      </c>
      <c r="C7020" s="2" t="s">
        <v>1</v>
      </c>
      <c r="D7020" s="2" t="s">
        <v>2596</v>
      </c>
      <c r="E7020" s="2" t="s">
        <v>29</v>
      </c>
      <c r="F7020" s="2" t="s">
        <v>3196</v>
      </c>
      <c r="G7020" s="5">
        <v>-2</v>
      </c>
      <c r="H7020" s="5">
        <v>129.30000000000001</v>
      </c>
      <c r="I7020" s="5">
        <v>-258.60000000000002</v>
      </c>
      <c r="J7020" s="5">
        <v>-95269.430000000066</v>
      </c>
      <c r="K7020" s="5" t="str" cm="1">
        <f t="array" ref="K7020">_xlfn.LET(_xlpm.d,UPPER(TRIM(CLEAN(SUBSTITUTE(F7020,CHAR(160),"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21" spans="2:11" x14ac:dyDescent="0.25">
      <c r="B7021" s="21">
        <v>45826</v>
      </c>
      <c r="C7021" s="2" t="s">
        <v>1</v>
      </c>
      <c r="D7021" s="2" t="s">
        <v>3219</v>
      </c>
      <c r="E7021" s="2" t="s">
        <v>1611</v>
      </c>
      <c r="F7021" s="2" t="s">
        <v>3195</v>
      </c>
      <c r="G7021" s="5">
        <v>-1</v>
      </c>
      <c r="H7021" s="5">
        <v>118.8</v>
      </c>
      <c r="I7021" s="5">
        <v>-118.8</v>
      </c>
      <c r="J7021" s="5">
        <v>-95388.230000000069</v>
      </c>
      <c r="K7021" s="5" t="str" cm="1">
        <f t="array" ref="K7021">_xlfn.LET(_xlpm.d,UPPER(TRIM(CLEAN(SUBSTITUTE(F7021,CHAR(160),"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22" spans="2:11" x14ac:dyDescent="0.25">
      <c r="B7022" s="21">
        <v>45826</v>
      </c>
      <c r="C7022" s="2" t="s">
        <v>1</v>
      </c>
      <c r="D7022" s="2" t="s">
        <v>1024</v>
      </c>
      <c r="E7022" s="2" t="s">
        <v>1025</v>
      </c>
      <c r="F7022" s="2" t="s">
        <v>3195</v>
      </c>
      <c r="G7022" s="5">
        <v>-3</v>
      </c>
      <c r="H7022" s="5">
        <v>129.30000000000001</v>
      </c>
      <c r="I7022" s="5">
        <v>-387.9</v>
      </c>
      <c r="J7022" s="5">
        <v>-95776.130000000063</v>
      </c>
      <c r="K7022" s="5" t="str" cm="1">
        <f t="array" ref="K7022">_xlfn.LET(_xlpm.d,UPPER(TRIM(CLEAN(SUBSTITUTE(F7022,CHAR(160),"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23" spans="2:11" x14ac:dyDescent="0.25">
      <c r="B7023" s="21">
        <v>45827</v>
      </c>
      <c r="C7023" s="2" t="s">
        <v>1</v>
      </c>
      <c r="D7023" s="2" t="s">
        <v>1026</v>
      </c>
      <c r="E7023" s="2" t="s">
        <v>844</v>
      </c>
      <c r="F7023" s="2" t="s">
        <v>3195</v>
      </c>
      <c r="G7023" s="5">
        <v>-3</v>
      </c>
      <c r="H7023" s="5">
        <v>129.30000000000001</v>
      </c>
      <c r="I7023" s="5">
        <v>-387.9</v>
      </c>
      <c r="J7023" s="5">
        <v>-96164.030000000057</v>
      </c>
      <c r="K7023" s="5" t="str" cm="1">
        <f t="array" ref="K7023">_xlfn.LET(_xlpm.d,UPPER(TRIM(CLEAN(SUBSTITUTE(F7023,CHAR(160),"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24" spans="2:11" x14ac:dyDescent="0.25">
      <c r="B7024" s="21">
        <v>45828</v>
      </c>
      <c r="C7024" s="2" t="s">
        <v>1</v>
      </c>
      <c r="D7024" s="2" t="s">
        <v>3220</v>
      </c>
      <c r="E7024" s="2" t="s">
        <v>9</v>
      </c>
      <c r="F7024" s="2" t="s">
        <v>3196</v>
      </c>
      <c r="G7024" s="5">
        <v>-2</v>
      </c>
      <c r="H7024" s="5">
        <v>129.30000000000001</v>
      </c>
      <c r="I7024" s="5">
        <v>-258.60000000000002</v>
      </c>
      <c r="J7024" s="5">
        <v>-96422.630000000063</v>
      </c>
      <c r="K7024" s="5" t="str" cm="1">
        <f t="array" ref="K7024">_xlfn.LET(_xlpm.d,UPPER(TRIM(CLEAN(SUBSTITUTE(F7024,CHAR(160),"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25" spans="2:11" x14ac:dyDescent="0.25">
      <c r="B7025" s="21">
        <v>45832</v>
      </c>
      <c r="C7025" s="2" t="s">
        <v>1</v>
      </c>
      <c r="D7025" s="2" t="s">
        <v>1748</v>
      </c>
      <c r="E7025" s="2" t="s">
        <v>29</v>
      </c>
      <c r="F7025" s="2" t="s">
        <v>3196</v>
      </c>
      <c r="G7025" s="5">
        <v>-2</v>
      </c>
      <c r="H7025" s="5">
        <v>129.30000000000001</v>
      </c>
      <c r="I7025" s="5">
        <v>-258.60000000000002</v>
      </c>
      <c r="J7025" s="5">
        <v>-96681.230000000069</v>
      </c>
      <c r="K7025" s="5" t="str" cm="1">
        <f t="array" ref="K7025">_xlfn.LET(_xlpm.d,UPPER(TRIM(CLEAN(SUBSTITUTE(F7025,CHAR(160),"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26" spans="2:11" x14ac:dyDescent="0.25">
      <c r="B7026" s="21">
        <v>45833</v>
      </c>
      <c r="C7026" s="2" t="s">
        <v>1</v>
      </c>
      <c r="D7026" s="2" t="s">
        <v>1749</v>
      </c>
      <c r="E7026" s="2" t="s">
        <v>829</v>
      </c>
      <c r="F7026" s="2" t="s">
        <v>3196</v>
      </c>
      <c r="G7026" s="5">
        <v>-5</v>
      </c>
      <c r="H7026" s="5">
        <v>129.30000000000001</v>
      </c>
      <c r="I7026" s="5">
        <v>-646.5</v>
      </c>
      <c r="J7026" s="5">
        <v>-97327.730000000069</v>
      </c>
      <c r="K7026" s="5" t="str" cm="1">
        <f t="array" ref="K7026">_xlfn.LET(_xlpm.d,UPPER(TRIM(CLEAN(SUBSTITUTE(F7026,CHAR(160),"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27" spans="2:11" x14ac:dyDescent="0.25">
      <c r="B7027" s="21">
        <v>45835</v>
      </c>
      <c r="C7027" s="2" t="s">
        <v>1</v>
      </c>
      <c r="D7027" s="2" t="s">
        <v>1033</v>
      </c>
      <c r="E7027" s="2" t="s">
        <v>143</v>
      </c>
      <c r="F7027" s="2" t="s">
        <v>3195</v>
      </c>
      <c r="G7027" s="5">
        <v>-2</v>
      </c>
      <c r="H7027" s="5">
        <v>118.8</v>
      </c>
      <c r="I7027" s="5">
        <v>-237.6</v>
      </c>
      <c r="J7027" s="5">
        <v>-97565.330000000075</v>
      </c>
      <c r="K7027" s="5" t="str" cm="1">
        <f t="array" ref="K7027">_xlfn.LET(_xlpm.d,UPPER(TRIM(CLEAN(SUBSTITUTE(F7027,CHAR(160),"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28" spans="2:11" x14ac:dyDescent="0.25">
      <c r="B7028" s="21">
        <v>45835</v>
      </c>
      <c r="C7028" s="2" t="s">
        <v>1</v>
      </c>
      <c r="D7028" s="2" t="s">
        <v>3221</v>
      </c>
      <c r="E7028" s="2" t="s">
        <v>110</v>
      </c>
      <c r="F7028" s="2" t="s">
        <v>3222</v>
      </c>
      <c r="G7028" s="5">
        <v>-1</v>
      </c>
      <c r="H7028" s="5">
        <v>129.30000000000001</v>
      </c>
      <c r="I7028" s="5">
        <v>-129.30000000000001</v>
      </c>
      <c r="J7028" s="5">
        <v>-97694.630000000077</v>
      </c>
      <c r="K7028" s="5" t="str" cm="1">
        <f t="array" ref="K7028">_xlfn.LET(_xlpm.d,UPPER(TRIM(CLEAN(SUBSTITUTE(F7028,CHAR(160),"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29" spans="2:11" x14ac:dyDescent="0.25">
      <c r="B7029" s="21">
        <v>45839</v>
      </c>
      <c r="C7029" s="2" t="s">
        <v>1</v>
      </c>
      <c r="D7029" s="2" t="s">
        <v>3223</v>
      </c>
      <c r="E7029" s="2" t="s">
        <v>148</v>
      </c>
      <c r="F7029" s="2" t="s">
        <v>3222</v>
      </c>
      <c r="G7029" s="5">
        <v>-2</v>
      </c>
      <c r="H7029" s="5">
        <v>129.30000000000001</v>
      </c>
      <c r="I7029" s="5">
        <v>-258.60000000000002</v>
      </c>
      <c r="J7029" s="5">
        <v>-97953.230000000083</v>
      </c>
      <c r="K7029" s="5" t="str" cm="1">
        <f t="array" ref="K7029">_xlfn.LET(_xlpm.d,UPPER(TRIM(CLEAN(SUBSTITUTE(F7029,CHAR(160),"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30" spans="2:11" x14ac:dyDescent="0.25">
      <c r="B7030" s="21">
        <v>45839</v>
      </c>
      <c r="C7030" s="2" t="s">
        <v>1</v>
      </c>
      <c r="D7030" s="2" t="s">
        <v>3224</v>
      </c>
      <c r="E7030" s="2" t="s">
        <v>1130</v>
      </c>
      <c r="F7030" s="2" t="s">
        <v>3222</v>
      </c>
      <c r="G7030" s="5">
        <v>-1</v>
      </c>
      <c r="H7030" s="5">
        <v>129.30000000000001</v>
      </c>
      <c r="I7030" s="5">
        <v>-129.30000000000001</v>
      </c>
      <c r="J7030" s="5">
        <v>-98082.530000000086</v>
      </c>
      <c r="K7030" s="5" t="str" cm="1">
        <f t="array" ref="K7030">_xlfn.LET(_xlpm.d,UPPER(TRIM(CLEAN(SUBSTITUTE(F7030,CHAR(160),"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31" spans="2:11" x14ac:dyDescent="0.25">
      <c r="B7031" s="21">
        <v>45840</v>
      </c>
      <c r="C7031" s="2" t="s">
        <v>1</v>
      </c>
      <c r="D7031" s="2" t="s">
        <v>1036</v>
      </c>
      <c r="E7031" s="2" t="s">
        <v>65</v>
      </c>
      <c r="F7031" s="2" t="s">
        <v>3222</v>
      </c>
      <c r="G7031" s="5">
        <v>-1</v>
      </c>
      <c r="H7031" s="5">
        <v>129.30000000000001</v>
      </c>
      <c r="I7031" s="5">
        <v>-129.30000000000001</v>
      </c>
      <c r="J7031" s="5">
        <v>-98211.830000000089</v>
      </c>
      <c r="K7031" s="5" t="str" cm="1">
        <f t="array" ref="K7031">_xlfn.LET(_xlpm.d,UPPER(TRIM(CLEAN(SUBSTITUTE(F7031,CHAR(160),"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32" spans="2:11" x14ac:dyDescent="0.25">
      <c r="B7032" s="21">
        <v>45842</v>
      </c>
      <c r="C7032" s="2" t="s">
        <v>1</v>
      </c>
      <c r="D7032" s="2" t="s">
        <v>1764</v>
      </c>
      <c r="E7032" s="2" t="s">
        <v>9</v>
      </c>
      <c r="F7032" s="2" t="s">
        <v>3196</v>
      </c>
      <c r="G7032" s="5">
        <v>-1</v>
      </c>
      <c r="H7032" s="5">
        <v>129.30000000000001</v>
      </c>
      <c r="I7032" s="5">
        <v>-129.30000000000001</v>
      </c>
      <c r="J7032" s="5">
        <v>-98341.130000000092</v>
      </c>
      <c r="K7032" s="5" t="str" cm="1">
        <f t="array" ref="K7032">_xlfn.LET(_xlpm.d,UPPER(TRIM(CLEAN(SUBSTITUTE(F7032,CHAR(160),"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33" spans="2:11" x14ac:dyDescent="0.25">
      <c r="B7033" s="21">
        <v>45846</v>
      </c>
      <c r="C7033" s="2" t="s">
        <v>1</v>
      </c>
      <c r="D7033" s="2" t="s">
        <v>190</v>
      </c>
      <c r="E7033" s="2" t="s">
        <v>29</v>
      </c>
      <c r="F7033" s="2" t="s">
        <v>3196</v>
      </c>
      <c r="G7033" s="5">
        <v>-3</v>
      </c>
      <c r="H7033" s="5">
        <v>129.30000000000001</v>
      </c>
      <c r="I7033" s="5">
        <v>-387.9</v>
      </c>
      <c r="J7033" s="5">
        <v>-98729.030000000086</v>
      </c>
      <c r="K7033" s="5" t="str" cm="1">
        <f t="array" ref="K7033">_xlfn.LET(_xlpm.d,UPPER(TRIM(CLEAN(SUBSTITUTE(F7033,CHAR(160),"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34" spans="2:11" x14ac:dyDescent="0.25">
      <c r="B7034" s="21">
        <v>45849</v>
      </c>
      <c r="C7034" s="2" t="s">
        <v>1</v>
      </c>
      <c r="D7034" s="2" t="s">
        <v>1770</v>
      </c>
      <c r="E7034" s="2" t="s">
        <v>1478</v>
      </c>
      <c r="F7034" s="2" t="s">
        <v>3195</v>
      </c>
      <c r="G7034" s="5">
        <v>-1</v>
      </c>
      <c r="H7034" s="5">
        <v>118.8</v>
      </c>
      <c r="I7034" s="5">
        <v>-118.8</v>
      </c>
      <c r="J7034" s="5">
        <v>-98847.830000000089</v>
      </c>
      <c r="K7034" s="5" t="str" cm="1">
        <f t="array" ref="K7034">_xlfn.LET(_xlpm.d,UPPER(TRIM(CLEAN(SUBSTITUTE(F7034,CHAR(160),"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35" spans="2:11" x14ac:dyDescent="0.25">
      <c r="B7035" s="21">
        <v>45849</v>
      </c>
      <c r="C7035" s="2" t="s">
        <v>1</v>
      </c>
      <c r="D7035" s="2" t="s">
        <v>698</v>
      </c>
      <c r="E7035" s="2" t="s">
        <v>82</v>
      </c>
      <c r="F7035" s="2" t="s">
        <v>3196</v>
      </c>
      <c r="G7035" s="5">
        <v>-9</v>
      </c>
      <c r="H7035" s="5">
        <v>129.30000000000001</v>
      </c>
      <c r="I7035" s="5">
        <v>-1163.7</v>
      </c>
      <c r="J7035" s="5">
        <v>-100011.53000000009</v>
      </c>
      <c r="K7035" s="5" t="str" cm="1">
        <f t="array" ref="K7035">_xlfn.LET(_xlpm.d,UPPER(TRIM(CLEAN(SUBSTITUTE(F7035,CHAR(160),"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36" spans="2:11" x14ac:dyDescent="0.25">
      <c r="B7036" s="21">
        <v>45849</v>
      </c>
      <c r="C7036" s="2" t="s">
        <v>1</v>
      </c>
      <c r="D7036" s="2" t="s">
        <v>2603</v>
      </c>
      <c r="E7036" s="2" t="s">
        <v>9</v>
      </c>
      <c r="F7036" s="2" t="s">
        <v>3196</v>
      </c>
      <c r="G7036" s="5">
        <v>-1</v>
      </c>
      <c r="H7036" s="5">
        <v>129.30000000000001</v>
      </c>
      <c r="I7036" s="5">
        <v>-129.30000000000001</v>
      </c>
      <c r="J7036" s="5">
        <v>-100140.83000000009</v>
      </c>
      <c r="K7036" s="5" t="str" cm="1">
        <f t="array" ref="K7036">_xlfn.LET(_xlpm.d,UPPER(TRIM(CLEAN(SUBSTITUTE(F7036,CHAR(160),"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37" spans="2:11" x14ac:dyDescent="0.25">
      <c r="B7037" s="21">
        <v>45853</v>
      </c>
      <c r="C7037" s="2" t="s">
        <v>1</v>
      </c>
      <c r="D7037" s="2" t="s">
        <v>3225</v>
      </c>
      <c r="E7037" s="2" t="s">
        <v>9</v>
      </c>
      <c r="F7037" s="2" t="s">
        <v>3196</v>
      </c>
      <c r="G7037" s="5">
        <v>-2</v>
      </c>
      <c r="H7037" s="5">
        <v>129.30000000000001</v>
      </c>
      <c r="I7037" s="5">
        <v>-258.60000000000002</v>
      </c>
      <c r="J7037" s="5">
        <v>-100399.43000000009</v>
      </c>
      <c r="K7037" s="5" t="str" cm="1">
        <f t="array" ref="K7037">_xlfn.LET(_xlpm.d,UPPER(TRIM(CLEAN(SUBSTITUTE(F7037,CHAR(160),"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38" spans="2:11" x14ac:dyDescent="0.25">
      <c r="B7038" s="21">
        <v>45856</v>
      </c>
      <c r="C7038" s="2" t="s">
        <v>1</v>
      </c>
      <c r="D7038" s="2" t="s">
        <v>3226</v>
      </c>
      <c r="E7038" s="2" t="s">
        <v>24</v>
      </c>
      <c r="F7038" s="2" t="s">
        <v>3196</v>
      </c>
      <c r="G7038" s="5">
        <v>-3</v>
      </c>
      <c r="H7038" s="5">
        <v>129.30000000000001</v>
      </c>
      <c r="I7038" s="5">
        <v>-387.9</v>
      </c>
      <c r="J7038" s="5">
        <v>-100787.33000000009</v>
      </c>
      <c r="K7038" s="5" t="str" cm="1">
        <f t="array" ref="K7038">_xlfn.LET(_xlpm.d,UPPER(TRIM(CLEAN(SUBSTITUTE(F7038,CHAR(160),"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39" spans="2:11" x14ac:dyDescent="0.25">
      <c r="B7039" s="21">
        <v>45856</v>
      </c>
      <c r="C7039" s="2" t="s">
        <v>1</v>
      </c>
      <c r="D7039" s="2" t="s">
        <v>195</v>
      </c>
      <c r="E7039" s="2" t="s">
        <v>110</v>
      </c>
      <c r="F7039" s="2" t="s">
        <v>3196</v>
      </c>
      <c r="G7039" s="5">
        <v>-2</v>
      </c>
      <c r="H7039" s="5">
        <v>129.30000000000001</v>
      </c>
      <c r="I7039" s="5">
        <v>-258.60000000000002</v>
      </c>
      <c r="J7039" s="5">
        <v>-101045.93000000009</v>
      </c>
      <c r="K7039" s="5" t="str" cm="1">
        <f t="array" ref="K7039">_xlfn.LET(_xlpm.d,UPPER(TRIM(CLEAN(SUBSTITUTE(F7039,CHAR(160),"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40" spans="2:11" x14ac:dyDescent="0.25">
      <c r="B7040" s="21">
        <v>45856</v>
      </c>
      <c r="C7040" s="2" t="s">
        <v>1</v>
      </c>
      <c r="D7040" s="2" t="s">
        <v>305</v>
      </c>
      <c r="E7040" s="2" t="s">
        <v>143</v>
      </c>
      <c r="F7040" s="2" t="s">
        <v>3195</v>
      </c>
      <c r="G7040" s="5">
        <v>-1</v>
      </c>
      <c r="H7040" s="5">
        <v>118.8</v>
      </c>
      <c r="I7040" s="5">
        <v>-118.8</v>
      </c>
      <c r="J7040" s="5">
        <v>-101164.7300000001</v>
      </c>
      <c r="K7040" s="5" t="str" cm="1">
        <f t="array" ref="K7040">_xlfn.LET(_xlpm.d,UPPER(TRIM(CLEAN(SUBSTITUTE(F7040,CHAR(160),"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41" spans="2:11" x14ac:dyDescent="0.25">
      <c r="B7041" s="21">
        <v>45860</v>
      </c>
      <c r="C7041" s="2" t="s">
        <v>1</v>
      </c>
      <c r="D7041" s="2" t="s">
        <v>1783</v>
      </c>
      <c r="E7041" s="2" t="s">
        <v>1611</v>
      </c>
      <c r="F7041" s="2" t="s">
        <v>3195</v>
      </c>
      <c r="G7041" s="5">
        <v>-1</v>
      </c>
      <c r="H7041" s="5">
        <v>118.8</v>
      </c>
      <c r="I7041" s="5">
        <v>-118.8</v>
      </c>
      <c r="J7041" s="5">
        <v>-101283.5300000001</v>
      </c>
      <c r="K7041" s="5" t="str" cm="1">
        <f t="array" ref="K7041">_xlfn.LET(_xlpm.d,UPPER(TRIM(CLEAN(SUBSTITUTE(F7041,CHAR(160),"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42" spans="2:11" x14ac:dyDescent="0.25">
      <c r="B7042" s="21">
        <v>45861</v>
      </c>
      <c r="C7042" s="2" t="s">
        <v>1</v>
      </c>
      <c r="D7042" s="2" t="s">
        <v>1784</v>
      </c>
      <c r="E7042" s="2" t="s">
        <v>844</v>
      </c>
      <c r="F7042" s="2" t="s">
        <v>3195</v>
      </c>
      <c r="G7042" s="5">
        <v>-1</v>
      </c>
      <c r="H7042" s="5">
        <v>129.30000000000001</v>
      </c>
      <c r="I7042" s="5">
        <v>-129.30000000000001</v>
      </c>
      <c r="J7042" s="5">
        <v>-101412.8300000001</v>
      </c>
      <c r="K7042" s="5" t="str" cm="1">
        <f t="array" ref="K7042">_xlfn.LET(_xlpm.d,UPPER(TRIM(CLEAN(SUBSTITUTE(F7042,CHAR(160),"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43" spans="2:11" x14ac:dyDescent="0.25">
      <c r="B7043" s="21">
        <v>45862</v>
      </c>
      <c r="C7043" s="2" t="s">
        <v>1</v>
      </c>
      <c r="D7043" s="2" t="s">
        <v>1052</v>
      </c>
      <c r="E7043" s="2" t="s">
        <v>5</v>
      </c>
      <c r="F7043" s="2" t="s">
        <v>3195</v>
      </c>
      <c r="G7043" s="5">
        <v>-1</v>
      </c>
      <c r="H7043" s="5">
        <v>118.8</v>
      </c>
      <c r="I7043" s="5">
        <v>-118.8</v>
      </c>
      <c r="J7043" s="5">
        <v>-101531.63000000011</v>
      </c>
      <c r="K7043" s="5" t="str" cm="1">
        <f t="array" ref="K7043">_xlfn.LET(_xlpm.d,UPPER(TRIM(CLEAN(SUBSTITUTE(F7043,CHAR(160),"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44" spans="2:11" x14ac:dyDescent="0.25">
      <c r="B7044" s="21">
        <v>45863</v>
      </c>
      <c r="C7044" s="2" t="s">
        <v>1</v>
      </c>
      <c r="D7044" s="2" t="s">
        <v>1788</v>
      </c>
      <c r="E7044" s="2" t="s">
        <v>9</v>
      </c>
      <c r="F7044" s="2" t="s">
        <v>3196</v>
      </c>
      <c r="G7044" s="5">
        <v>-1</v>
      </c>
      <c r="H7044" s="5">
        <v>129.30000000000001</v>
      </c>
      <c r="I7044" s="5">
        <v>-129.30000000000001</v>
      </c>
      <c r="J7044" s="5">
        <v>-101660.93000000011</v>
      </c>
      <c r="K7044" s="5" t="str" cm="1">
        <f t="array" ref="K7044">_xlfn.LET(_xlpm.d,UPPER(TRIM(CLEAN(SUBSTITUTE(F7044,CHAR(160),"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45" spans="2:11" x14ac:dyDescent="0.25">
      <c r="B7045" s="21">
        <v>45863</v>
      </c>
      <c r="C7045" s="2" t="s">
        <v>1</v>
      </c>
      <c r="D7045" s="2" t="s">
        <v>1789</v>
      </c>
      <c r="E7045" s="2" t="s">
        <v>82</v>
      </c>
      <c r="F7045" s="2" t="s">
        <v>3196</v>
      </c>
      <c r="G7045" s="5">
        <v>-2</v>
      </c>
      <c r="H7045" s="5">
        <v>129.30000000000001</v>
      </c>
      <c r="I7045" s="5">
        <v>-258.60000000000002</v>
      </c>
      <c r="J7045" s="5">
        <v>-101919.53000000012</v>
      </c>
      <c r="K7045" s="5" t="str" cm="1">
        <f t="array" ref="K7045">_xlfn.LET(_xlpm.d,UPPER(TRIM(CLEAN(SUBSTITUTE(F7045,CHAR(160),"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46" spans="2:11" x14ac:dyDescent="0.25">
      <c r="B7046" s="21">
        <v>45866</v>
      </c>
      <c r="C7046" s="2" t="s">
        <v>1</v>
      </c>
      <c r="D7046" s="2" t="s">
        <v>566</v>
      </c>
      <c r="E7046" s="2" t="s">
        <v>110</v>
      </c>
      <c r="F7046" s="2" t="s">
        <v>3196</v>
      </c>
      <c r="G7046" s="5">
        <v>-1</v>
      </c>
      <c r="H7046" s="5">
        <v>129.30000000000001</v>
      </c>
      <c r="I7046" s="5">
        <v>-129.30000000000001</v>
      </c>
      <c r="J7046" s="5">
        <v>-102048.83000000012</v>
      </c>
      <c r="K7046" s="5" t="str" cm="1">
        <f t="array" ref="K7046">_xlfn.LET(_xlpm.d,UPPER(TRIM(CLEAN(SUBSTITUTE(F7046,CHAR(160),"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47" spans="2:11" x14ac:dyDescent="0.25">
      <c r="B7047" s="21">
        <v>45867</v>
      </c>
      <c r="C7047" s="2" t="s">
        <v>1</v>
      </c>
      <c r="D7047" s="2" t="s">
        <v>199</v>
      </c>
      <c r="E7047" s="2" t="s">
        <v>159</v>
      </c>
      <c r="F7047" s="2" t="s">
        <v>3196</v>
      </c>
      <c r="G7047" s="5">
        <v>-1</v>
      </c>
      <c r="H7047" s="5">
        <v>129.30000000000001</v>
      </c>
      <c r="I7047" s="5">
        <v>-129.30000000000001</v>
      </c>
      <c r="J7047" s="5">
        <v>-102178.13000000012</v>
      </c>
      <c r="K7047" s="5" t="str" cm="1">
        <f t="array" ref="K7047">_xlfn.LET(_xlpm.d,UPPER(TRIM(CLEAN(SUBSTITUTE(F7047,CHAR(160),"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48" spans="2:11" x14ac:dyDescent="0.25">
      <c r="B7048" s="21">
        <v>45867</v>
      </c>
      <c r="C7048" s="2" t="s">
        <v>1</v>
      </c>
      <c r="D7048" s="2" t="s">
        <v>1793</v>
      </c>
      <c r="E7048" s="2" t="s">
        <v>29</v>
      </c>
      <c r="F7048" s="2" t="s">
        <v>3196</v>
      </c>
      <c r="G7048" s="5">
        <v>-2</v>
      </c>
      <c r="H7048" s="5">
        <v>129.30000000000001</v>
      </c>
      <c r="I7048" s="5">
        <v>-258.60000000000002</v>
      </c>
      <c r="J7048" s="5">
        <v>-102436.73000000013</v>
      </c>
      <c r="K7048" s="5" t="str" cm="1">
        <f t="array" ref="K7048">_xlfn.LET(_xlpm.d,UPPER(TRIM(CLEAN(SUBSTITUTE(F7048,CHAR(160),"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49" spans="2:11" x14ac:dyDescent="0.25">
      <c r="B7049" s="21">
        <v>45868</v>
      </c>
      <c r="C7049" s="2" t="s">
        <v>1</v>
      </c>
      <c r="D7049" s="2" t="s">
        <v>2470</v>
      </c>
      <c r="E7049" s="2" t="s">
        <v>244</v>
      </c>
      <c r="F7049" s="2" t="s">
        <v>3195</v>
      </c>
      <c r="G7049" s="5">
        <v>-10</v>
      </c>
      <c r="H7049" s="5">
        <v>129.30000000000001</v>
      </c>
      <c r="I7049" s="5">
        <v>-1293</v>
      </c>
      <c r="J7049" s="5">
        <v>-103729.73000000013</v>
      </c>
      <c r="K7049" s="5" t="str" cm="1">
        <f t="array" ref="K7049">_xlfn.LET(_xlpm.d,UPPER(TRIM(CLEAN(SUBSTITUTE(F7049,CHAR(160),"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50" spans="2:11" x14ac:dyDescent="0.25">
      <c r="B7050" s="21">
        <v>45868</v>
      </c>
      <c r="C7050" s="2" t="s">
        <v>1</v>
      </c>
      <c r="D7050" s="2" t="s">
        <v>1056</v>
      </c>
      <c r="E7050" s="2" t="s">
        <v>238</v>
      </c>
      <c r="F7050" s="2" t="s">
        <v>3195</v>
      </c>
      <c r="G7050" s="5">
        <v>-1</v>
      </c>
      <c r="H7050" s="5">
        <v>129.30000000000001</v>
      </c>
      <c r="I7050" s="5">
        <v>-129.30000000000001</v>
      </c>
      <c r="J7050" s="5">
        <v>-103859.03000000013</v>
      </c>
      <c r="K7050" s="5" t="str" cm="1">
        <f t="array" ref="K7050">_xlfn.LET(_xlpm.d,UPPER(TRIM(CLEAN(SUBSTITUTE(F7050,CHAR(160),"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51" spans="2:11" x14ac:dyDescent="0.25">
      <c r="B7051" s="21">
        <v>45869</v>
      </c>
      <c r="C7051" s="2" t="s">
        <v>1</v>
      </c>
      <c r="D7051" s="2" t="s">
        <v>2607</v>
      </c>
      <c r="E7051" s="2" t="s">
        <v>238</v>
      </c>
      <c r="F7051" s="2" t="s">
        <v>3227</v>
      </c>
      <c r="G7051" s="5">
        <v>-2</v>
      </c>
      <c r="H7051" s="5">
        <v>68.989999999999995</v>
      </c>
      <c r="I7051" s="5">
        <v>-137.97999999999999</v>
      </c>
      <c r="J7051" s="5">
        <v>-103997.01000000013</v>
      </c>
      <c r="K7051" s="5" t="str" cm="1">
        <f t="array" ref="K7051">_xlfn.LET(_xlpm.d,UPPER(TRIM(CLEAN(SUBSTITUTE(F7051,CHAR(160),"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52" spans="2:11" x14ac:dyDescent="0.25">
      <c r="B7052" s="21">
        <v>45870</v>
      </c>
      <c r="C7052" s="2" t="s">
        <v>1</v>
      </c>
      <c r="D7052" s="2" t="s">
        <v>1058</v>
      </c>
      <c r="E7052" s="2" t="s">
        <v>82</v>
      </c>
      <c r="F7052" s="2" t="s">
        <v>3196</v>
      </c>
      <c r="G7052" s="5">
        <v>-3</v>
      </c>
      <c r="H7052" s="5">
        <v>129.30000000000001</v>
      </c>
      <c r="I7052" s="5">
        <v>-387.9</v>
      </c>
      <c r="J7052" s="5">
        <v>-104384.91000000012</v>
      </c>
      <c r="K7052" s="5" t="str" cm="1">
        <f t="array" ref="K7052">_xlfn.LET(_xlpm.d,UPPER(TRIM(CLEAN(SUBSTITUTE(F7052,CHAR(160),"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53" spans="2:11" x14ac:dyDescent="0.25">
      <c r="B7053" s="21">
        <v>45873</v>
      </c>
      <c r="C7053" s="2" t="s">
        <v>1</v>
      </c>
      <c r="D7053" s="2" t="s">
        <v>2608</v>
      </c>
      <c r="E7053" s="2" t="s">
        <v>791</v>
      </c>
      <c r="F7053" s="2" t="s">
        <v>3196</v>
      </c>
      <c r="G7053" s="5">
        <v>-1</v>
      </c>
      <c r="H7053" s="5">
        <v>129.30000000000001</v>
      </c>
      <c r="I7053" s="5">
        <v>-129.30000000000001</v>
      </c>
      <c r="J7053" s="5">
        <v>-104514.21000000012</v>
      </c>
      <c r="K7053" s="5" t="str" cm="1">
        <f t="array" ref="K7053">_xlfn.LET(_xlpm.d,UPPER(TRIM(CLEAN(SUBSTITUTE(F7053,CHAR(160),"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54" spans="2:11" x14ac:dyDescent="0.25">
      <c r="B7054" s="21">
        <v>45874</v>
      </c>
      <c r="C7054" s="2" t="s">
        <v>1</v>
      </c>
      <c r="D7054" s="2" t="s">
        <v>1805</v>
      </c>
      <c r="E7054" s="2" t="s">
        <v>29</v>
      </c>
      <c r="F7054" s="2" t="s">
        <v>3196</v>
      </c>
      <c r="G7054" s="5">
        <v>-3</v>
      </c>
      <c r="H7054" s="5">
        <v>129.30000000000001</v>
      </c>
      <c r="I7054" s="5">
        <v>-387.9</v>
      </c>
      <c r="J7054" s="5">
        <v>-104902.11000000012</v>
      </c>
      <c r="K7054" s="5" t="str" cm="1">
        <f t="array" ref="K7054">_xlfn.LET(_xlpm.d,UPPER(TRIM(CLEAN(SUBSTITUTE(F7054,CHAR(160),"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55" spans="2:11" x14ac:dyDescent="0.25">
      <c r="B7055" s="21">
        <v>45874</v>
      </c>
      <c r="C7055" s="2" t="s">
        <v>1</v>
      </c>
      <c r="D7055" s="2" t="s">
        <v>1806</v>
      </c>
      <c r="E7055" s="2" t="s">
        <v>1611</v>
      </c>
      <c r="F7055" s="2" t="s">
        <v>3195</v>
      </c>
      <c r="G7055" s="5">
        <v>-6</v>
      </c>
      <c r="H7055" s="5">
        <v>118.8</v>
      </c>
      <c r="I7055" s="5">
        <v>-712.8</v>
      </c>
      <c r="J7055" s="5">
        <v>-105614.91000000012</v>
      </c>
      <c r="K7055" s="5" t="str" cm="1">
        <f t="array" ref="K7055">_xlfn.LET(_xlpm.d,UPPER(TRIM(CLEAN(SUBSTITUTE(F7055,CHAR(160),"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56" spans="2:11" x14ac:dyDescent="0.25">
      <c r="B7056" s="21">
        <v>45875</v>
      </c>
      <c r="C7056" s="2" t="s">
        <v>1</v>
      </c>
      <c r="D7056" s="2" t="s">
        <v>1807</v>
      </c>
      <c r="E7056" s="2" t="s">
        <v>446</v>
      </c>
      <c r="F7056" s="2" t="s">
        <v>3196</v>
      </c>
      <c r="G7056" s="5">
        <v>-5</v>
      </c>
      <c r="H7056" s="5">
        <v>129.30000000000001</v>
      </c>
      <c r="I7056" s="5">
        <v>-646.5</v>
      </c>
      <c r="J7056" s="5">
        <v>-106261.41000000012</v>
      </c>
      <c r="K7056" s="5" t="str" cm="1">
        <f t="array" ref="K7056">_xlfn.LET(_xlpm.d,UPPER(TRIM(CLEAN(SUBSTITUTE(F7056,CHAR(160),"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57" spans="2:11" x14ac:dyDescent="0.25">
      <c r="B7057" s="21">
        <v>45876</v>
      </c>
      <c r="C7057" s="2" t="s">
        <v>1</v>
      </c>
      <c r="D7057" s="2" t="s">
        <v>1811</v>
      </c>
      <c r="E7057" s="2" t="s">
        <v>19</v>
      </c>
      <c r="F7057" s="2" t="s">
        <v>3196</v>
      </c>
      <c r="G7057" s="5">
        <v>-5</v>
      </c>
      <c r="H7057" s="5">
        <v>129.30000000000001</v>
      </c>
      <c r="I7057" s="5">
        <v>-646.5</v>
      </c>
      <c r="J7057" s="5">
        <v>-106907.91000000012</v>
      </c>
      <c r="K7057" s="5" t="str" cm="1">
        <f t="array" ref="K7057">_xlfn.LET(_xlpm.d,UPPER(TRIM(CLEAN(SUBSTITUTE(F7057,CHAR(160),"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58" spans="2:11" x14ac:dyDescent="0.25">
      <c r="B7058" s="21">
        <v>45877</v>
      </c>
      <c r="C7058" s="2" t="s">
        <v>1</v>
      </c>
      <c r="D7058" s="2" t="s">
        <v>1813</v>
      </c>
      <c r="E7058" s="2" t="s">
        <v>829</v>
      </c>
      <c r="F7058" s="2" t="s">
        <v>3196</v>
      </c>
      <c r="G7058" s="5">
        <v>-4</v>
      </c>
      <c r="H7058" s="5">
        <v>129.30000000000001</v>
      </c>
      <c r="I7058" s="5">
        <v>-517.20000000000005</v>
      </c>
      <c r="J7058" s="5">
        <v>-107425.11000000012</v>
      </c>
      <c r="K7058" s="5" t="str" cm="1">
        <f t="array" ref="K7058">_xlfn.LET(_xlpm.d,UPPER(TRIM(CLEAN(SUBSTITUTE(F7058,CHAR(160),"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59" spans="2:11" x14ac:dyDescent="0.25">
      <c r="B7059" s="21">
        <v>45881</v>
      </c>
      <c r="C7059" s="2" t="s">
        <v>1</v>
      </c>
      <c r="D7059" s="2" t="s">
        <v>207</v>
      </c>
      <c r="E7059" s="2" t="s">
        <v>148</v>
      </c>
      <c r="F7059" s="2" t="s">
        <v>3196</v>
      </c>
      <c r="G7059" s="5">
        <v>-1</v>
      </c>
      <c r="H7059" s="5">
        <v>129.30000000000001</v>
      </c>
      <c r="I7059" s="5">
        <v>-129.30000000000001</v>
      </c>
      <c r="J7059" s="5">
        <v>-107554.41000000012</v>
      </c>
      <c r="K7059" s="5" t="str" cm="1">
        <f t="array" ref="K7059">_xlfn.LET(_xlpm.d,UPPER(TRIM(CLEAN(SUBSTITUTE(F7059,CHAR(160),"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60" spans="2:11" x14ac:dyDescent="0.25">
      <c r="B7060" s="21">
        <v>45882</v>
      </c>
      <c r="C7060" s="2" t="s">
        <v>1</v>
      </c>
      <c r="D7060" s="2" t="s">
        <v>438</v>
      </c>
      <c r="E7060" s="2" t="s">
        <v>29</v>
      </c>
      <c r="F7060" s="2" t="s">
        <v>3196</v>
      </c>
      <c r="G7060" s="5">
        <v>-5</v>
      </c>
      <c r="H7060" s="5">
        <v>129.30000000000001</v>
      </c>
      <c r="I7060" s="5">
        <v>-646.5</v>
      </c>
      <c r="J7060" s="5">
        <v>-108200.91000000012</v>
      </c>
      <c r="K7060" s="5" t="str" cm="1">
        <f t="array" ref="K7060">_xlfn.LET(_xlpm.d,UPPER(TRIM(CLEAN(SUBSTITUTE(F7060,CHAR(160),"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61" spans="2:11" x14ac:dyDescent="0.25">
      <c r="B7061" s="21">
        <v>45882</v>
      </c>
      <c r="C7061" s="2" t="s">
        <v>1</v>
      </c>
      <c r="D7061" s="2" t="s">
        <v>3228</v>
      </c>
      <c r="E7061" s="2" t="s">
        <v>65</v>
      </c>
      <c r="F7061" s="2" t="s">
        <v>3196</v>
      </c>
      <c r="G7061" s="5">
        <v>-1</v>
      </c>
      <c r="H7061" s="5">
        <v>129.30000000000001</v>
      </c>
      <c r="I7061" s="5">
        <v>-129.30000000000001</v>
      </c>
      <c r="J7061" s="5">
        <v>-108330.21000000012</v>
      </c>
      <c r="K7061" s="5" t="str" cm="1">
        <f t="array" ref="K7061">_xlfn.LET(_xlpm.d,UPPER(TRIM(CLEAN(SUBSTITUTE(F7061,CHAR(160),"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62" spans="2:11" x14ac:dyDescent="0.25">
      <c r="B7062" s="21">
        <v>45882</v>
      </c>
      <c r="C7062" s="2" t="s">
        <v>1</v>
      </c>
      <c r="D7062" s="2" t="s">
        <v>208</v>
      </c>
      <c r="E7062" s="2" t="s">
        <v>159</v>
      </c>
      <c r="F7062" s="2" t="s">
        <v>3196</v>
      </c>
      <c r="G7062" s="5">
        <v>-2</v>
      </c>
      <c r="H7062" s="5">
        <v>129.30000000000001</v>
      </c>
      <c r="I7062" s="5">
        <v>-258.60000000000002</v>
      </c>
      <c r="J7062" s="5">
        <v>-108588.81000000013</v>
      </c>
      <c r="K7062" s="5" t="str" cm="1">
        <f t="array" ref="K7062">_xlfn.LET(_xlpm.d,UPPER(TRIM(CLEAN(SUBSTITUTE(F7062,CHAR(160),"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63" spans="2:11" x14ac:dyDescent="0.25">
      <c r="B7063" s="21">
        <v>45884</v>
      </c>
      <c r="C7063" s="2" t="s">
        <v>1</v>
      </c>
      <c r="D7063" s="2" t="s">
        <v>1826</v>
      </c>
      <c r="E7063" s="2" t="s">
        <v>82</v>
      </c>
      <c r="F7063" s="2" t="s">
        <v>3196</v>
      </c>
      <c r="G7063" s="5">
        <v>-3</v>
      </c>
      <c r="H7063" s="5">
        <v>129.30000000000001</v>
      </c>
      <c r="I7063" s="5">
        <v>-387.9</v>
      </c>
      <c r="J7063" s="5">
        <v>-108976.71000000012</v>
      </c>
      <c r="K7063" s="5" t="str" cm="1">
        <f t="array" ref="K7063">_xlfn.LET(_xlpm.d,UPPER(TRIM(CLEAN(SUBSTITUTE(F7063,CHAR(160),"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64" spans="2:11" x14ac:dyDescent="0.25">
      <c r="B7064" s="21">
        <v>45884</v>
      </c>
      <c r="C7064" s="2" t="s">
        <v>1</v>
      </c>
      <c r="D7064" s="2" t="s">
        <v>3229</v>
      </c>
      <c r="E7064" s="2" t="s">
        <v>110</v>
      </c>
      <c r="F7064" s="2" t="s">
        <v>3196</v>
      </c>
      <c r="G7064" s="5">
        <v>-3</v>
      </c>
      <c r="H7064" s="5">
        <v>129.30000000000001</v>
      </c>
      <c r="I7064" s="5">
        <v>-387.9</v>
      </c>
      <c r="J7064" s="5">
        <v>-109364.61000000012</v>
      </c>
      <c r="K7064" s="5" t="str" cm="1">
        <f t="array" ref="K7064">_xlfn.LET(_xlpm.d,UPPER(TRIM(CLEAN(SUBSTITUTE(F7064,CHAR(160),"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65" spans="2:11" x14ac:dyDescent="0.25">
      <c r="B7065" s="21">
        <v>45884</v>
      </c>
      <c r="C7065" s="2" t="s">
        <v>1</v>
      </c>
      <c r="D7065" s="2" t="s">
        <v>1071</v>
      </c>
      <c r="E7065" s="2" t="s">
        <v>143</v>
      </c>
      <c r="F7065" s="2" t="s">
        <v>3195</v>
      </c>
      <c r="G7065" s="5">
        <v>-1</v>
      </c>
      <c r="H7065" s="5">
        <v>118.8</v>
      </c>
      <c r="I7065" s="5">
        <v>-118.8</v>
      </c>
      <c r="J7065" s="5">
        <v>-109483.41000000012</v>
      </c>
      <c r="K7065" s="5" t="str" cm="1">
        <f t="array" ref="K7065">_xlfn.LET(_xlpm.d,UPPER(TRIM(CLEAN(SUBSTITUTE(F7065,CHAR(160),"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66" spans="2:11" x14ac:dyDescent="0.25">
      <c r="B7066" s="21">
        <v>45887</v>
      </c>
      <c r="C7066" s="2" t="s">
        <v>1</v>
      </c>
      <c r="D7066" s="2" t="s">
        <v>3005</v>
      </c>
      <c r="E7066" s="2" t="s">
        <v>791</v>
      </c>
      <c r="F7066" s="2" t="s">
        <v>3196</v>
      </c>
      <c r="G7066" s="5">
        <v>-1</v>
      </c>
      <c r="H7066" s="5">
        <v>129.30000000000001</v>
      </c>
      <c r="I7066" s="5">
        <v>-129.30000000000001</v>
      </c>
      <c r="J7066" s="5">
        <v>-109612.71000000012</v>
      </c>
      <c r="K7066" s="5" t="str" cm="1">
        <f t="array" ref="K7066">_xlfn.LET(_xlpm.d,UPPER(TRIM(CLEAN(SUBSTITUTE(F7066,CHAR(160),"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67" spans="2:11" x14ac:dyDescent="0.25">
      <c r="B7067" s="21">
        <v>45888</v>
      </c>
      <c r="C7067" s="2" t="s">
        <v>1</v>
      </c>
      <c r="D7067" s="2" t="s">
        <v>212</v>
      </c>
      <c r="E7067" s="2" t="s">
        <v>14</v>
      </c>
      <c r="F7067" s="2" t="s">
        <v>3196</v>
      </c>
      <c r="G7067" s="5">
        <v>-5</v>
      </c>
      <c r="H7067" s="5">
        <v>129.30000000000001</v>
      </c>
      <c r="I7067" s="5">
        <v>-646.5</v>
      </c>
      <c r="J7067" s="5">
        <v>-110259.21000000012</v>
      </c>
      <c r="K7067" s="5" t="str" cm="1">
        <f t="array" ref="K7067">_xlfn.LET(_xlpm.d,UPPER(TRIM(CLEAN(SUBSTITUTE(F7067,CHAR(160),"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68" spans="2:11" x14ac:dyDescent="0.25">
      <c r="B7068" s="21">
        <v>45888</v>
      </c>
      <c r="C7068" s="2" t="s">
        <v>1</v>
      </c>
      <c r="D7068" s="2" t="s">
        <v>1834</v>
      </c>
      <c r="E7068" s="2" t="s">
        <v>159</v>
      </c>
      <c r="F7068" s="2" t="s">
        <v>3196</v>
      </c>
      <c r="G7068" s="5">
        <v>-1</v>
      </c>
      <c r="H7068" s="5">
        <v>129.30000000000001</v>
      </c>
      <c r="I7068" s="5">
        <v>-129.30000000000001</v>
      </c>
      <c r="J7068" s="5">
        <v>-110388.51000000013</v>
      </c>
      <c r="K7068" s="5" t="str" cm="1">
        <f t="array" ref="K7068">_xlfn.LET(_xlpm.d,UPPER(TRIM(CLEAN(SUBSTITUTE(F7068,CHAR(160),"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69" spans="2:11" x14ac:dyDescent="0.25">
      <c r="B7069" s="21">
        <v>45888</v>
      </c>
      <c r="C7069" s="2" t="s">
        <v>1</v>
      </c>
      <c r="D7069" s="2" t="s">
        <v>213</v>
      </c>
      <c r="E7069" s="2" t="s">
        <v>27</v>
      </c>
      <c r="F7069" s="2" t="s">
        <v>3196</v>
      </c>
      <c r="G7069" s="5">
        <v>-4</v>
      </c>
      <c r="H7069" s="5">
        <v>129.30000000000001</v>
      </c>
      <c r="I7069" s="5">
        <v>-517.20000000000005</v>
      </c>
      <c r="J7069" s="5">
        <v>-110905.71000000012</v>
      </c>
      <c r="K7069" s="5" t="str" cm="1">
        <f t="array" ref="K7069">_xlfn.LET(_xlpm.d,UPPER(TRIM(CLEAN(SUBSTITUTE(F7069,CHAR(160),"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70" spans="2:11" x14ac:dyDescent="0.25">
      <c r="B7070" s="21">
        <v>45889</v>
      </c>
      <c r="C7070" s="2" t="s">
        <v>1</v>
      </c>
      <c r="D7070" s="2" t="s">
        <v>3152</v>
      </c>
      <c r="E7070" s="2" t="s">
        <v>3153</v>
      </c>
      <c r="F7070" s="2" t="s">
        <v>3195</v>
      </c>
      <c r="G7070" s="5">
        <v>-5</v>
      </c>
      <c r="H7070" s="5">
        <v>125.99</v>
      </c>
      <c r="I7070" s="5">
        <v>-629.95000000000005</v>
      </c>
      <c r="J7070" s="5">
        <v>-111535.66000000012</v>
      </c>
      <c r="K7070" s="5" t="str" cm="1">
        <f t="array" ref="K7070">_xlfn.LET(_xlpm.d,UPPER(TRIM(CLEAN(SUBSTITUTE(F7070,CHAR(160),"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71" spans="2:11" x14ac:dyDescent="0.25">
      <c r="B7071" s="21">
        <v>45891</v>
      </c>
      <c r="C7071" s="2" t="s">
        <v>1</v>
      </c>
      <c r="D7071" s="2" t="s">
        <v>1841</v>
      </c>
      <c r="E7071" s="2" t="s">
        <v>82</v>
      </c>
      <c r="F7071" s="2" t="s">
        <v>3196</v>
      </c>
      <c r="G7071" s="5">
        <v>-4</v>
      </c>
      <c r="H7071" s="5">
        <v>129.30000000000001</v>
      </c>
      <c r="I7071" s="5">
        <v>-517.20000000000005</v>
      </c>
      <c r="J7071" s="5">
        <v>-112052.86000000012</v>
      </c>
      <c r="K7071" s="5" t="str" cm="1">
        <f t="array" ref="K7071">_xlfn.LET(_xlpm.d,UPPER(TRIM(CLEAN(SUBSTITUTE(F7071,CHAR(160),"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72" spans="2:11" x14ac:dyDescent="0.25">
      <c r="B7072" s="21">
        <v>45891</v>
      </c>
      <c r="C7072" s="2" t="s">
        <v>1</v>
      </c>
      <c r="D7072" s="2" t="s">
        <v>1842</v>
      </c>
      <c r="E7072" s="2" t="s">
        <v>53</v>
      </c>
      <c r="F7072" s="2" t="s">
        <v>3196</v>
      </c>
      <c r="G7072" s="5">
        <v>-3</v>
      </c>
      <c r="H7072" s="5">
        <v>129.30000000000001</v>
      </c>
      <c r="I7072" s="5">
        <v>-387.9</v>
      </c>
      <c r="J7072" s="5">
        <v>-112440.76000000011</v>
      </c>
      <c r="K7072" s="5" t="str" cm="1">
        <f t="array" ref="K7072">_xlfn.LET(_xlpm.d,UPPER(TRIM(CLEAN(SUBSTITUTE(F7072,CHAR(160),"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73" spans="2:11" x14ac:dyDescent="0.25">
      <c r="B7073" s="21">
        <v>45891</v>
      </c>
      <c r="C7073" s="2" t="s">
        <v>1</v>
      </c>
      <c r="D7073" s="2" t="s">
        <v>217</v>
      </c>
      <c r="E7073" s="2" t="s">
        <v>24</v>
      </c>
      <c r="F7073" s="2" t="s">
        <v>3196</v>
      </c>
      <c r="G7073" s="5">
        <v>-1</v>
      </c>
      <c r="H7073" s="5">
        <v>129.30000000000001</v>
      </c>
      <c r="I7073" s="5">
        <v>-129.30000000000001</v>
      </c>
      <c r="J7073" s="5">
        <v>-112570.06000000011</v>
      </c>
      <c r="K7073" s="5" t="str" cm="1">
        <f t="array" ref="K7073">_xlfn.LET(_xlpm.d,UPPER(TRIM(CLEAN(SUBSTITUTE(F7073,CHAR(160),"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74" spans="2:11" x14ac:dyDescent="0.25">
      <c r="B7074" s="21">
        <v>45895</v>
      </c>
      <c r="C7074" s="2" t="s">
        <v>1</v>
      </c>
      <c r="D7074" s="2" t="s">
        <v>1848</v>
      </c>
      <c r="E7074" s="2" t="s">
        <v>1130</v>
      </c>
      <c r="F7074" s="2" t="s">
        <v>3196</v>
      </c>
      <c r="G7074" s="5">
        <v>-1</v>
      </c>
      <c r="H7074" s="5">
        <v>129.30000000000001</v>
      </c>
      <c r="I7074" s="5">
        <v>-129.30000000000001</v>
      </c>
      <c r="J7074" s="5">
        <v>-112699.36000000012</v>
      </c>
      <c r="K7074" s="5" t="str" cm="1">
        <f t="array" ref="K7074">_xlfn.LET(_xlpm.d,UPPER(TRIM(CLEAN(SUBSTITUTE(F7074,CHAR(160),"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75" spans="2:11" x14ac:dyDescent="0.25">
      <c r="B7075" s="21">
        <v>45895</v>
      </c>
      <c r="C7075" s="2" t="s">
        <v>1</v>
      </c>
      <c r="D7075" s="2" t="s">
        <v>1850</v>
      </c>
      <c r="E7075" s="2" t="s">
        <v>92</v>
      </c>
      <c r="F7075" s="2" t="s">
        <v>3196</v>
      </c>
      <c r="G7075" s="5">
        <v>-3</v>
      </c>
      <c r="H7075" s="5">
        <v>129.30000000000001</v>
      </c>
      <c r="I7075" s="5">
        <v>-387.9</v>
      </c>
      <c r="J7075" s="5">
        <v>-113087.26000000011</v>
      </c>
      <c r="K7075" s="5" t="str" cm="1">
        <f t="array" ref="K7075">_xlfn.LET(_xlpm.d,UPPER(TRIM(CLEAN(SUBSTITUTE(F7075,CHAR(160),"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76" spans="2:11" x14ac:dyDescent="0.25">
      <c r="B7076" s="21">
        <v>45896</v>
      </c>
      <c r="C7076" s="2" t="s">
        <v>1</v>
      </c>
      <c r="D7076" s="2" t="s">
        <v>3010</v>
      </c>
      <c r="E7076" s="2" t="s">
        <v>844</v>
      </c>
      <c r="F7076" s="2" t="s">
        <v>3195</v>
      </c>
      <c r="G7076" s="5">
        <v>-3</v>
      </c>
      <c r="H7076" s="5">
        <v>129.30000000000001</v>
      </c>
      <c r="I7076" s="5">
        <v>-387.9</v>
      </c>
      <c r="J7076" s="5">
        <v>-113475.16000000011</v>
      </c>
      <c r="K7076" s="5" t="str" cm="1">
        <f t="array" ref="K7076">_xlfn.LET(_xlpm.d,UPPER(TRIM(CLEAN(SUBSTITUTE(F7076,CHAR(160),"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77" spans="2:11" x14ac:dyDescent="0.25">
      <c r="B7077" s="21">
        <v>45896</v>
      </c>
      <c r="C7077" s="2" t="s">
        <v>1</v>
      </c>
      <c r="D7077" s="2" t="s">
        <v>3157</v>
      </c>
      <c r="E7077" s="2" t="s">
        <v>1611</v>
      </c>
      <c r="F7077" s="2" t="s">
        <v>3195</v>
      </c>
      <c r="G7077" s="5">
        <v>-8</v>
      </c>
      <c r="H7077" s="5">
        <v>118.8</v>
      </c>
      <c r="I7077" s="5">
        <v>-950.4</v>
      </c>
      <c r="J7077" s="5">
        <v>-114425.5600000001</v>
      </c>
      <c r="K7077" s="5" t="str" cm="1">
        <f t="array" ref="K7077">_xlfn.LET(_xlpm.d,UPPER(TRIM(CLEAN(SUBSTITUTE(F7077,CHAR(160),"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78" spans="2:11" x14ac:dyDescent="0.25">
      <c r="B7078" s="21">
        <v>45898</v>
      </c>
      <c r="C7078" s="2" t="s">
        <v>1</v>
      </c>
      <c r="D7078" s="2" t="s">
        <v>1862</v>
      </c>
      <c r="E7078" s="2" t="s">
        <v>202</v>
      </c>
      <c r="F7078" s="2" t="s">
        <v>3196</v>
      </c>
      <c r="G7078" s="5">
        <v>-2</v>
      </c>
      <c r="H7078" s="5">
        <v>129.30000000000001</v>
      </c>
      <c r="I7078" s="5">
        <v>-258.60000000000002</v>
      </c>
      <c r="J7078" s="5">
        <v>-114684.16000000011</v>
      </c>
      <c r="K7078" s="5" t="str" cm="1">
        <f t="array" ref="K7078">_xlfn.LET(_xlpm.d,UPPER(TRIM(CLEAN(SUBSTITUTE(F7078,CHAR(160),"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79" spans="2:11" x14ac:dyDescent="0.25">
      <c r="B7079" s="21">
        <v>45898</v>
      </c>
      <c r="C7079" s="2" t="s">
        <v>1</v>
      </c>
      <c r="D7079" s="2" t="s">
        <v>1081</v>
      </c>
      <c r="E7079" s="2" t="s">
        <v>53</v>
      </c>
      <c r="F7079" s="2" t="s">
        <v>3196</v>
      </c>
      <c r="G7079" s="5">
        <v>-2</v>
      </c>
      <c r="H7079" s="5">
        <v>129.30000000000001</v>
      </c>
      <c r="I7079" s="5">
        <v>-258.60000000000002</v>
      </c>
      <c r="J7079" s="5">
        <v>-114942.76000000011</v>
      </c>
      <c r="K7079" s="5" t="str" cm="1">
        <f t="array" ref="K7079">_xlfn.LET(_xlpm.d,UPPER(TRIM(CLEAN(SUBSTITUTE(F7079,CHAR(160),"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80" spans="2:11" x14ac:dyDescent="0.25">
      <c r="B7080" s="21">
        <v>45898</v>
      </c>
      <c r="C7080" s="2" t="s">
        <v>1</v>
      </c>
      <c r="D7080" s="2" t="s">
        <v>225</v>
      </c>
      <c r="E7080" s="2" t="s">
        <v>24</v>
      </c>
      <c r="F7080" s="2" t="s">
        <v>3196</v>
      </c>
      <c r="G7080" s="5">
        <v>-2</v>
      </c>
      <c r="H7080" s="5">
        <v>129.30000000000001</v>
      </c>
      <c r="I7080" s="5">
        <v>-258.60000000000002</v>
      </c>
      <c r="J7080" s="5">
        <v>-115201.36000000012</v>
      </c>
      <c r="K7080" s="5" t="str" cm="1">
        <f t="array" ref="K7080">_xlfn.LET(_xlpm.d,UPPER(TRIM(CLEAN(SUBSTITUTE(F7080,CHAR(160),"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81" spans="2:11" x14ac:dyDescent="0.25">
      <c r="B7081" s="21">
        <v>45902</v>
      </c>
      <c r="C7081" s="2" t="s">
        <v>1</v>
      </c>
      <c r="D7081" s="2" t="s">
        <v>445</v>
      </c>
      <c r="E7081" s="2" t="s">
        <v>446</v>
      </c>
      <c r="F7081" s="2" t="s">
        <v>3196</v>
      </c>
      <c r="G7081" s="5">
        <v>-1</v>
      </c>
      <c r="H7081" s="5">
        <v>129.30000000000001</v>
      </c>
      <c r="I7081" s="5">
        <v>-129.30000000000001</v>
      </c>
      <c r="J7081" s="5">
        <v>-115330.66000000012</v>
      </c>
      <c r="K7081" s="5" t="str" cm="1">
        <f t="array" ref="K7081">_xlfn.LET(_xlpm.d,UPPER(TRIM(CLEAN(SUBSTITUTE(F7081,CHAR(160),"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82" spans="2:11" x14ac:dyDescent="0.25">
      <c r="B7082" s="21">
        <v>45902</v>
      </c>
      <c r="C7082" s="2" t="s">
        <v>1</v>
      </c>
      <c r="D7082" s="2" t="s">
        <v>228</v>
      </c>
      <c r="E7082" s="2" t="s">
        <v>159</v>
      </c>
      <c r="F7082" s="2" t="s">
        <v>3196</v>
      </c>
      <c r="G7082" s="5">
        <v>-2</v>
      </c>
      <c r="H7082" s="5">
        <v>129.30000000000001</v>
      </c>
      <c r="I7082" s="5">
        <v>-258.60000000000002</v>
      </c>
      <c r="J7082" s="5">
        <v>-115589.26000000013</v>
      </c>
      <c r="K7082" s="5" t="str" cm="1">
        <f t="array" ref="K7082">_xlfn.LET(_xlpm.d,UPPER(TRIM(CLEAN(SUBSTITUTE(F7082,CHAR(160),"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83" spans="2:11" x14ac:dyDescent="0.25">
      <c r="B7083" s="21">
        <v>45902</v>
      </c>
      <c r="C7083" s="2" t="s">
        <v>1</v>
      </c>
      <c r="D7083" s="2" t="s">
        <v>1865</v>
      </c>
      <c r="E7083" s="2" t="s">
        <v>35</v>
      </c>
      <c r="F7083" s="2" t="s">
        <v>3196</v>
      </c>
      <c r="G7083" s="5">
        <v>-2</v>
      </c>
      <c r="H7083" s="5">
        <v>129.30000000000001</v>
      </c>
      <c r="I7083" s="5">
        <v>-258.60000000000002</v>
      </c>
      <c r="J7083" s="5">
        <v>-115847.86000000013</v>
      </c>
      <c r="K7083" s="5" t="str" cm="1">
        <f t="array" ref="K7083">_xlfn.LET(_xlpm.d,UPPER(TRIM(CLEAN(SUBSTITUTE(F7083,CHAR(160),"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84" spans="2:11" x14ac:dyDescent="0.25">
      <c r="B7084" s="21">
        <v>45904</v>
      </c>
      <c r="C7084" s="2" t="s">
        <v>1</v>
      </c>
      <c r="D7084" s="2" t="s">
        <v>3015</v>
      </c>
      <c r="E7084" s="2" t="s">
        <v>844</v>
      </c>
      <c r="F7084" s="2" t="s">
        <v>3195</v>
      </c>
      <c r="G7084" s="5">
        <v>-2</v>
      </c>
      <c r="H7084" s="5">
        <v>129.30000000000001</v>
      </c>
      <c r="I7084" s="5">
        <v>-258.60000000000002</v>
      </c>
      <c r="J7084" s="5">
        <v>-116106.46000000014</v>
      </c>
      <c r="K7084" s="5" t="str" cm="1">
        <f t="array" ref="K7084">_xlfn.LET(_xlpm.d,UPPER(TRIM(CLEAN(SUBSTITUTE(F7084,CHAR(160),"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85" spans="2:11" x14ac:dyDescent="0.25">
      <c r="B7085" s="21">
        <v>45904</v>
      </c>
      <c r="C7085" s="2" t="s">
        <v>1</v>
      </c>
      <c r="D7085" s="2" t="s">
        <v>1086</v>
      </c>
      <c r="E7085" s="2" t="s">
        <v>807</v>
      </c>
      <c r="F7085" s="2" t="s">
        <v>3195</v>
      </c>
      <c r="G7085" s="5">
        <v>-1</v>
      </c>
      <c r="H7085" s="5">
        <v>129.30000000000001</v>
      </c>
      <c r="I7085" s="5">
        <v>-129.30000000000001</v>
      </c>
      <c r="J7085" s="5">
        <v>-116235.76000000014</v>
      </c>
      <c r="K7085" s="5" t="str" cm="1">
        <f t="array" ref="K7085">_xlfn.LET(_xlpm.d,UPPER(TRIM(CLEAN(SUBSTITUTE(F7085,CHAR(160),"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86" spans="2:11" x14ac:dyDescent="0.25">
      <c r="B7086" s="21">
        <v>45905</v>
      </c>
      <c r="C7086" s="2" t="s">
        <v>1</v>
      </c>
      <c r="D7086" s="2" t="s">
        <v>2872</v>
      </c>
      <c r="E7086" s="2" t="s">
        <v>82</v>
      </c>
      <c r="F7086" s="2" t="s">
        <v>3196</v>
      </c>
      <c r="G7086" s="5">
        <v>-1</v>
      </c>
      <c r="H7086" s="5">
        <v>129.30000000000001</v>
      </c>
      <c r="I7086" s="5">
        <v>-129.30000000000001</v>
      </c>
      <c r="J7086" s="5">
        <v>-116365.06000000014</v>
      </c>
      <c r="K7086" s="5" t="str" cm="1">
        <f t="array" ref="K7086">_xlfn.LET(_xlpm.d,UPPER(TRIM(CLEAN(SUBSTITUTE(F7086,CHAR(160),"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87" spans="2:11" x14ac:dyDescent="0.25">
      <c r="B7087" s="21">
        <v>45905</v>
      </c>
      <c r="C7087" s="2" t="s">
        <v>1</v>
      </c>
      <c r="D7087" s="2" t="s">
        <v>1874</v>
      </c>
      <c r="E7087" s="2" t="s">
        <v>24</v>
      </c>
      <c r="F7087" s="2" t="s">
        <v>3196</v>
      </c>
      <c r="G7087" s="5">
        <v>-1</v>
      </c>
      <c r="H7087" s="5">
        <v>129.30000000000001</v>
      </c>
      <c r="I7087" s="5">
        <v>-129.30000000000001</v>
      </c>
      <c r="J7087" s="5">
        <v>-116494.36000000015</v>
      </c>
      <c r="K7087" s="5" t="str" cm="1">
        <f t="array" ref="K7087">_xlfn.LET(_xlpm.d,UPPER(TRIM(CLEAN(SUBSTITUTE(F7087,CHAR(160),"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88" spans="2:11" x14ac:dyDescent="0.25">
      <c r="B7088" s="21">
        <v>45905</v>
      </c>
      <c r="C7088" s="2" t="s">
        <v>1</v>
      </c>
      <c r="D7088" s="2" t="s">
        <v>1878</v>
      </c>
      <c r="E7088" s="2" t="s">
        <v>53</v>
      </c>
      <c r="F7088" s="2" t="s">
        <v>3196</v>
      </c>
      <c r="G7088" s="5">
        <v>-2</v>
      </c>
      <c r="H7088" s="5">
        <v>129.30000000000001</v>
      </c>
      <c r="I7088" s="5">
        <v>-258.60000000000002</v>
      </c>
      <c r="J7088" s="5">
        <v>-116752.96000000015</v>
      </c>
      <c r="K7088" s="5" t="str" cm="1">
        <f t="array" ref="K7088">_xlfn.LET(_xlpm.d,UPPER(TRIM(CLEAN(SUBSTITUTE(F7088,CHAR(160),"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89" spans="2:11" x14ac:dyDescent="0.25">
      <c r="B7089" s="21">
        <v>45909</v>
      </c>
      <c r="C7089" s="2" t="s">
        <v>1</v>
      </c>
      <c r="D7089" s="2" t="s">
        <v>2613</v>
      </c>
      <c r="E7089" s="2" t="s">
        <v>68</v>
      </c>
      <c r="F7089" s="2" t="s">
        <v>3196</v>
      </c>
      <c r="G7089" s="5">
        <v>-1</v>
      </c>
      <c r="H7089" s="5">
        <v>129.30000000000001</v>
      </c>
      <c r="I7089" s="5">
        <v>-129.30000000000001</v>
      </c>
      <c r="J7089" s="5">
        <v>-116882.26000000015</v>
      </c>
      <c r="K7089" s="5" t="str" cm="1">
        <f t="array" ref="K7089">_xlfn.LET(_xlpm.d,UPPER(TRIM(CLEAN(SUBSTITUTE(F7089,CHAR(160),"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90" spans="2:11" x14ac:dyDescent="0.25">
      <c r="B7090" s="21">
        <v>45909</v>
      </c>
      <c r="C7090" s="2" t="s">
        <v>1</v>
      </c>
      <c r="D7090" s="2" t="s">
        <v>1091</v>
      </c>
      <c r="E7090" s="2" t="s">
        <v>153</v>
      </c>
      <c r="F7090" s="2" t="s">
        <v>3196</v>
      </c>
      <c r="G7090" s="5">
        <v>-1</v>
      </c>
      <c r="H7090" s="5">
        <v>129.30000000000001</v>
      </c>
      <c r="I7090" s="5">
        <v>-129.30000000000001</v>
      </c>
      <c r="J7090" s="5">
        <v>-117011.56000000016</v>
      </c>
      <c r="K7090" s="5" t="str" cm="1">
        <f t="array" ref="K7090">_xlfn.LET(_xlpm.d,UPPER(TRIM(CLEAN(SUBSTITUTE(F7090,CHAR(160),"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91" spans="2:11" x14ac:dyDescent="0.25">
      <c r="B7091" s="21">
        <v>45909</v>
      </c>
      <c r="C7091" s="2" t="s">
        <v>1</v>
      </c>
      <c r="D7091" s="2" t="s">
        <v>3230</v>
      </c>
      <c r="E7091" s="2" t="s">
        <v>27</v>
      </c>
      <c r="F7091" s="2" t="s">
        <v>3196</v>
      </c>
      <c r="G7091" s="5">
        <v>-2</v>
      </c>
      <c r="H7091" s="5">
        <v>129.30000000000001</v>
      </c>
      <c r="I7091" s="5">
        <v>-258.60000000000002</v>
      </c>
      <c r="J7091" s="5">
        <v>-117270.16000000016</v>
      </c>
      <c r="K7091" s="5" t="str" cm="1">
        <f t="array" ref="K7091">_xlfn.LET(_xlpm.d,UPPER(TRIM(CLEAN(SUBSTITUTE(F7091,CHAR(160),"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92" spans="2:11" x14ac:dyDescent="0.25">
      <c r="B7092" s="21">
        <v>45909</v>
      </c>
      <c r="C7092" s="2" t="s">
        <v>1</v>
      </c>
      <c r="D7092" s="2" t="s">
        <v>235</v>
      </c>
      <c r="E7092" s="2" t="s">
        <v>29</v>
      </c>
      <c r="F7092" s="2" t="s">
        <v>3196</v>
      </c>
      <c r="G7092" s="5">
        <v>-6</v>
      </c>
      <c r="H7092" s="5">
        <v>129.30000000000001</v>
      </c>
      <c r="I7092" s="5">
        <v>-775.8</v>
      </c>
      <c r="J7092" s="5">
        <v>-118045.96000000017</v>
      </c>
      <c r="K7092" s="5" t="str" cm="1">
        <f t="array" ref="K7092">_xlfn.LET(_xlpm.d,UPPER(TRIM(CLEAN(SUBSTITUTE(F7092,CHAR(160),"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93" spans="2:11" x14ac:dyDescent="0.25">
      <c r="B7093" s="21">
        <v>45909</v>
      </c>
      <c r="C7093" s="2" t="s">
        <v>1</v>
      </c>
      <c r="D7093" s="2" t="s">
        <v>1885</v>
      </c>
      <c r="E7093" s="2" t="s">
        <v>1611</v>
      </c>
      <c r="F7093" s="2" t="s">
        <v>3195</v>
      </c>
      <c r="G7093" s="5">
        <v>-2</v>
      </c>
      <c r="H7093" s="5">
        <v>118.85</v>
      </c>
      <c r="I7093" s="5">
        <v>-237.7</v>
      </c>
      <c r="J7093" s="5">
        <v>-118283.66000000016</v>
      </c>
      <c r="K7093" s="5" t="str" cm="1">
        <f t="array" ref="K7093">_xlfn.LET(_xlpm.d,UPPER(TRIM(CLEAN(SUBSTITUTE(F7093,CHAR(160),"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94" spans="2:11" x14ac:dyDescent="0.25">
      <c r="B7094" s="21">
        <v>45912</v>
      </c>
      <c r="C7094" s="2" t="s">
        <v>1</v>
      </c>
      <c r="D7094" s="2" t="s">
        <v>1891</v>
      </c>
      <c r="E7094" s="2" t="s">
        <v>202</v>
      </c>
      <c r="F7094" s="2" t="s">
        <v>3195</v>
      </c>
      <c r="G7094" s="5">
        <v>-1</v>
      </c>
      <c r="H7094" s="5">
        <v>129.30000000000001</v>
      </c>
      <c r="I7094" s="5">
        <v>-129.30000000000001</v>
      </c>
      <c r="J7094" s="5">
        <v>-118412.96000000017</v>
      </c>
      <c r="K7094" s="5" t="str" cm="1">
        <f t="array" ref="K7094">_xlfn.LET(_xlpm.d,UPPER(TRIM(CLEAN(SUBSTITUTE(F7094,CHAR(160),"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95" spans="2:11" x14ac:dyDescent="0.25">
      <c r="B7095" s="21">
        <v>45912</v>
      </c>
      <c r="C7095" s="2" t="s">
        <v>1</v>
      </c>
      <c r="D7095" s="2" t="s">
        <v>3231</v>
      </c>
      <c r="E7095" s="2" t="s">
        <v>62</v>
      </c>
      <c r="F7095" s="2" t="s">
        <v>3196</v>
      </c>
      <c r="G7095" s="5">
        <v>-1</v>
      </c>
      <c r="H7095" s="5">
        <v>129.30000000000001</v>
      </c>
      <c r="I7095" s="5">
        <v>-129.30000000000001</v>
      </c>
      <c r="J7095" s="5">
        <v>-118542.26000000017</v>
      </c>
      <c r="K7095" s="5" t="str" cm="1">
        <f t="array" ref="K7095">_xlfn.LET(_xlpm.d,UPPER(TRIM(CLEAN(SUBSTITUTE(F7095,CHAR(160),"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96" spans="2:11" x14ac:dyDescent="0.25">
      <c r="B7096" s="21">
        <v>45912</v>
      </c>
      <c r="C7096" s="2" t="s">
        <v>1</v>
      </c>
      <c r="D7096" s="2" t="s">
        <v>1099</v>
      </c>
      <c r="E7096" s="2" t="s">
        <v>143</v>
      </c>
      <c r="F7096" s="2" t="s">
        <v>3195</v>
      </c>
      <c r="G7096" s="5">
        <v>-1</v>
      </c>
      <c r="H7096" s="5">
        <v>118.8</v>
      </c>
      <c r="I7096" s="5">
        <v>-118.8</v>
      </c>
      <c r="J7096" s="5">
        <v>-118661.06000000017</v>
      </c>
      <c r="K7096" s="5" t="str" cm="1">
        <f t="array" ref="K7096">_xlfn.LET(_xlpm.d,UPPER(TRIM(CLEAN(SUBSTITUTE(F7096,CHAR(160),"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97" spans="2:11" x14ac:dyDescent="0.25">
      <c r="B7097" s="21">
        <v>45912</v>
      </c>
      <c r="C7097" s="2" t="s">
        <v>1</v>
      </c>
      <c r="D7097" s="2" t="s">
        <v>240</v>
      </c>
      <c r="E7097" s="2" t="s">
        <v>24</v>
      </c>
      <c r="F7097" s="2" t="s">
        <v>3196</v>
      </c>
      <c r="G7097" s="5">
        <v>-1</v>
      </c>
      <c r="H7097" s="5">
        <v>129.30000000000001</v>
      </c>
      <c r="I7097" s="5">
        <v>-129.30000000000001</v>
      </c>
      <c r="J7097" s="5">
        <v>-118790.36000000018</v>
      </c>
      <c r="K7097" s="5" t="str" cm="1">
        <f t="array" ref="K7097">_xlfn.LET(_xlpm.d,UPPER(TRIM(CLEAN(SUBSTITUTE(F7097,CHAR(160),"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98" spans="2:11" x14ac:dyDescent="0.25">
      <c r="B7098" s="21">
        <v>45915</v>
      </c>
      <c r="C7098" s="2" t="s">
        <v>1</v>
      </c>
      <c r="D7098" s="2" t="s">
        <v>2614</v>
      </c>
      <c r="E7098" s="2" t="s">
        <v>791</v>
      </c>
      <c r="F7098" s="2" t="s">
        <v>3196</v>
      </c>
      <c r="G7098" s="5">
        <v>-1</v>
      </c>
      <c r="H7098" s="5">
        <v>129.30000000000001</v>
      </c>
      <c r="I7098" s="5">
        <v>-129.30000000000001</v>
      </c>
      <c r="J7098" s="5">
        <v>-118919.66000000018</v>
      </c>
      <c r="K7098" s="5" t="str" cm="1">
        <f t="array" ref="K7098">_xlfn.LET(_xlpm.d,UPPER(TRIM(CLEAN(SUBSTITUTE(F7098,CHAR(160),"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099" spans="2:11" x14ac:dyDescent="0.25">
      <c r="B7099" s="21">
        <v>45916</v>
      </c>
      <c r="C7099" s="2" t="s">
        <v>1</v>
      </c>
      <c r="D7099" s="2" t="s">
        <v>245</v>
      </c>
      <c r="E7099" s="2" t="s">
        <v>159</v>
      </c>
      <c r="F7099" s="2" t="s">
        <v>3196</v>
      </c>
      <c r="G7099" s="5">
        <v>-3</v>
      </c>
      <c r="H7099" s="5">
        <v>129.30000000000001</v>
      </c>
      <c r="I7099" s="5">
        <v>-387.9</v>
      </c>
      <c r="J7099" s="5">
        <v>-119307.56000000017</v>
      </c>
      <c r="K7099" s="5" t="str" cm="1">
        <f t="array" ref="K7099">_xlfn.LET(_xlpm.d,UPPER(TRIM(CLEAN(SUBSTITUTE(F7099,CHAR(160),"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00" spans="2:11" x14ac:dyDescent="0.25">
      <c r="B7100" s="21">
        <v>45917</v>
      </c>
      <c r="C7100" s="2" t="s">
        <v>1</v>
      </c>
      <c r="D7100" s="2" t="s">
        <v>538</v>
      </c>
      <c r="E7100" s="2" t="s">
        <v>92</v>
      </c>
      <c r="F7100" s="2" t="s">
        <v>3196</v>
      </c>
      <c r="G7100" s="5">
        <v>-3</v>
      </c>
      <c r="H7100" s="5">
        <v>129.30000000000001</v>
      </c>
      <c r="I7100" s="5">
        <v>-387.9</v>
      </c>
      <c r="J7100" s="5">
        <v>-119695.46000000017</v>
      </c>
      <c r="K7100" s="5" t="str" cm="1">
        <f t="array" ref="K7100">_xlfn.LET(_xlpm.d,UPPER(TRIM(CLEAN(SUBSTITUTE(F7100,CHAR(160),"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01" spans="2:11" x14ac:dyDescent="0.25">
      <c r="B7101" s="21">
        <v>45917</v>
      </c>
      <c r="C7101" s="2" t="s">
        <v>1</v>
      </c>
      <c r="D7101" s="2" t="s">
        <v>3158</v>
      </c>
      <c r="E7101" s="2" t="s">
        <v>844</v>
      </c>
      <c r="F7101" s="2" t="s">
        <v>3195</v>
      </c>
      <c r="G7101" s="5">
        <v>-2</v>
      </c>
      <c r="H7101" s="5">
        <v>129.30000000000001</v>
      </c>
      <c r="I7101" s="5">
        <v>-258.60000000000002</v>
      </c>
      <c r="J7101" s="5">
        <v>-119954.06000000017</v>
      </c>
      <c r="K7101" s="5" t="str" cm="1">
        <f t="array" ref="K7101">_xlfn.LET(_xlpm.d,UPPER(TRIM(CLEAN(SUBSTITUTE(F7101,CHAR(160),"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02" spans="2:11" x14ac:dyDescent="0.25">
      <c r="B7102" s="21">
        <v>45917</v>
      </c>
      <c r="C7102" s="2" t="s">
        <v>1</v>
      </c>
      <c r="D7102" s="2" t="s">
        <v>248</v>
      </c>
      <c r="E7102" s="2" t="s">
        <v>29</v>
      </c>
      <c r="F7102" s="2" t="s">
        <v>3196</v>
      </c>
      <c r="G7102" s="5">
        <v>-9</v>
      </c>
      <c r="H7102" s="5">
        <v>129.30000000000001</v>
      </c>
      <c r="I7102" s="5">
        <v>-1163.7</v>
      </c>
      <c r="J7102" s="5">
        <v>-121117.76000000017</v>
      </c>
      <c r="K7102" s="5" t="str" cm="1">
        <f t="array" ref="K7102">_xlfn.LET(_xlpm.d,UPPER(TRIM(CLEAN(SUBSTITUTE(F7102,CHAR(160),"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03" spans="2:11" x14ac:dyDescent="0.25">
      <c r="B7103" s="21">
        <v>45917</v>
      </c>
      <c r="C7103" s="2" t="s">
        <v>1</v>
      </c>
      <c r="D7103" s="2" t="s">
        <v>3232</v>
      </c>
      <c r="E7103" s="2" t="s">
        <v>110</v>
      </c>
      <c r="F7103" s="2" t="s">
        <v>3196</v>
      </c>
      <c r="G7103" s="5">
        <v>-1</v>
      </c>
      <c r="H7103" s="5">
        <v>129.30000000000001</v>
      </c>
      <c r="I7103" s="5">
        <v>-129.30000000000001</v>
      </c>
      <c r="J7103" s="5">
        <v>-121247.06000000017</v>
      </c>
      <c r="K7103" s="5" t="str" cm="1">
        <f t="array" ref="K7103">_xlfn.LET(_xlpm.d,UPPER(TRIM(CLEAN(SUBSTITUTE(F7103,CHAR(160),"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04" spans="2:11" x14ac:dyDescent="0.25">
      <c r="B7104" s="21">
        <v>45918</v>
      </c>
      <c r="C7104" s="2" t="s">
        <v>1</v>
      </c>
      <c r="D7104" s="2" t="s">
        <v>1902</v>
      </c>
      <c r="E7104" s="2" t="s">
        <v>68</v>
      </c>
      <c r="F7104" s="2" t="s">
        <v>3203</v>
      </c>
      <c r="G7104" s="5">
        <v>-2</v>
      </c>
      <c r="H7104" s="5">
        <v>129.30000000000001</v>
      </c>
      <c r="I7104" s="5">
        <v>-258.60000000000002</v>
      </c>
      <c r="J7104" s="5">
        <v>-121505.66000000018</v>
      </c>
      <c r="K7104" s="5" t="str" cm="1">
        <f t="array" ref="K7104">_xlfn.LET(_xlpm.d,UPPER(TRIM(CLEAN(SUBSTITUTE(F7104,CHAR(160),"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05" spans="2:11" x14ac:dyDescent="0.25">
      <c r="B7105" s="21">
        <v>45918</v>
      </c>
      <c r="C7105" s="2" t="s">
        <v>1</v>
      </c>
      <c r="D7105" s="2" t="s">
        <v>457</v>
      </c>
      <c r="E7105" s="2" t="s">
        <v>99</v>
      </c>
      <c r="F7105" s="2" t="s">
        <v>3196</v>
      </c>
      <c r="G7105" s="5">
        <v>-4</v>
      </c>
      <c r="H7105" s="5">
        <v>129.30000000000001</v>
      </c>
      <c r="I7105" s="5">
        <v>-517.20000000000005</v>
      </c>
      <c r="J7105" s="5">
        <v>-122022.86000000018</v>
      </c>
      <c r="K7105" s="5" t="str" cm="1">
        <f t="array" ref="K7105">_xlfn.LET(_xlpm.d,UPPER(TRIM(CLEAN(SUBSTITUTE(F7105,CHAR(160),"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06" spans="2:11" x14ac:dyDescent="0.25">
      <c r="B7106" s="21">
        <v>45919</v>
      </c>
      <c r="C7106" s="2" t="s">
        <v>1</v>
      </c>
      <c r="D7106" s="2" t="s">
        <v>3233</v>
      </c>
      <c r="E7106" s="2" t="s">
        <v>129</v>
      </c>
      <c r="F7106" s="2" t="s">
        <v>3196</v>
      </c>
      <c r="G7106" s="5">
        <v>-4</v>
      </c>
      <c r="H7106" s="5">
        <v>129.30000000000001</v>
      </c>
      <c r="I7106" s="5">
        <v>-517.20000000000005</v>
      </c>
      <c r="J7106" s="5">
        <v>-122540.06000000017</v>
      </c>
      <c r="K7106" s="5" t="str" cm="1">
        <f t="array" ref="K7106">_xlfn.LET(_xlpm.d,UPPER(TRIM(CLEAN(SUBSTITUTE(F7106,CHAR(160),"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07" spans="2:11" x14ac:dyDescent="0.25">
      <c r="B7107" s="21">
        <v>45919</v>
      </c>
      <c r="C7107" s="2" t="s">
        <v>1</v>
      </c>
      <c r="D7107" s="2" t="s">
        <v>250</v>
      </c>
      <c r="E7107" s="2" t="s">
        <v>82</v>
      </c>
      <c r="F7107" s="2" t="s">
        <v>3196</v>
      </c>
      <c r="G7107" s="5">
        <v>-2</v>
      </c>
      <c r="H7107" s="5">
        <v>129.30000000000001</v>
      </c>
      <c r="I7107" s="5">
        <v>-258.60000000000002</v>
      </c>
      <c r="J7107" s="5">
        <v>-122798.66000000018</v>
      </c>
      <c r="K7107" s="5" t="str" cm="1">
        <f t="array" ref="K7107">_xlfn.LET(_xlpm.d,UPPER(TRIM(CLEAN(SUBSTITUTE(F7107,CHAR(160),"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08" spans="2:11" x14ac:dyDescent="0.25">
      <c r="B7108" s="21">
        <v>45919</v>
      </c>
      <c r="C7108" s="2" t="s">
        <v>1</v>
      </c>
      <c r="D7108" s="2" t="s">
        <v>253</v>
      </c>
      <c r="E7108" s="2" t="s">
        <v>24</v>
      </c>
      <c r="F7108" s="2" t="s">
        <v>3196</v>
      </c>
      <c r="G7108" s="5">
        <v>-1</v>
      </c>
      <c r="H7108" s="5">
        <v>129.30000000000001</v>
      </c>
      <c r="I7108" s="5">
        <v>-129.30000000000001</v>
      </c>
      <c r="J7108" s="5">
        <v>-122927.96000000018</v>
      </c>
      <c r="K7108" s="5" t="str" cm="1">
        <f t="array" ref="K7108">_xlfn.LET(_xlpm.d,UPPER(TRIM(CLEAN(SUBSTITUTE(F7108,CHAR(160),"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09" spans="2:11" x14ac:dyDescent="0.25">
      <c r="B7109" s="21">
        <v>45922</v>
      </c>
      <c r="C7109" s="2" t="s">
        <v>1</v>
      </c>
      <c r="D7109" s="2" t="s">
        <v>1909</v>
      </c>
      <c r="E7109" s="2" t="s">
        <v>791</v>
      </c>
      <c r="F7109" s="2" t="s">
        <v>3196</v>
      </c>
      <c r="G7109" s="5">
        <v>-1</v>
      </c>
      <c r="H7109" s="5">
        <v>129.30000000000001</v>
      </c>
      <c r="I7109" s="5">
        <v>-129.30000000000001</v>
      </c>
      <c r="J7109" s="5">
        <v>-123057.26000000018</v>
      </c>
      <c r="K7109" s="5" t="str" cm="1">
        <f t="array" ref="K7109">_xlfn.LET(_xlpm.d,UPPER(TRIM(CLEAN(SUBSTITUTE(F7109,CHAR(160),"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10" spans="2:11" x14ac:dyDescent="0.25">
      <c r="B7110" s="21">
        <v>45923</v>
      </c>
      <c r="C7110" s="2" t="s">
        <v>1</v>
      </c>
      <c r="D7110" s="2" t="s">
        <v>459</v>
      </c>
      <c r="E7110" s="2" t="s">
        <v>446</v>
      </c>
      <c r="F7110" s="2" t="s">
        <v>3196</v>
      </c>
      <c r="G7110" s="5">
        <v>-7</v>
      </c>
      <c r="H7110" s="5">
        <v>129.30000000000001</v>
      </c>
      <c r="I7110" s="5">
        <v>-905.1</v>
      </c>
      <c r="J7110" s="5">
        <v>-123962.36000000019</v>
      </c>
      <c r="K7110" s="5" t="str" cm="1">
        <f t="array" ref="K7110">_xlfn.LET(_xlpm.d,UPPER(TRIM(CLEAN(SUBSTITUTE(F7110,CHAR(160),"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11" spans="2:11" x14ac:dyDescent="0.25">
      <c r="B7111" s="21">
        <v>45923</v>
      </c>
      <c r="C7111" s="2" t="s">
        <v>1</v>
      </c>
      <c r="D7111" s="2" t="s">
        <v>462</v>
      </c>
      <c r="E7111" s="2" t="s">
        <v>159</v>
      </c>
      <c r="F7111" s="2" t="s">
        <v>3196</v>
      </c>
      <c r="G7111" s="5">
        <v>-2</v>
      </c>
      <c r="H7111" s="5">
        <v>129.30000000000001</v>
      </c>
      <c r="I7111" s="5">
        <v>-258.60000000000002</v>
      </c>
      <c r="J7111" s="5">
        <v>-124220.9600000002</v>
      </c>
      <c r="K7111" s="5" t="str" cm="1">
        <f t="array" ref="K7111">_xlfn.LET(_xlpm.d,UPPER(TRIM(CLEAN(SUBSTITUTE(F7111,CHAR(160),"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12" spans="2:11" x14ac:dyDescent="0.25">
      <c r="B7112" s="21">
        <v>45924</v>
      </c>
      <c r="C7112" s="2" t="s">
        <v>1</v>
      </c>
      <c r="D7112" s="2" t="s">
        <v>3160</v>
      </c>
      <c r="E7112" s="2" t="s">
        <v>1611</v>
      </c>
      <c r="F7112" s="2" t="s">
        <v>3195</v>
      </c>
      <c r="G7112" s="5">
        <v>-5</v>
      </c>
      <c r="H7112" s="5">
        <v>118.85</v>
      </c>
      <c r="I7112" s="5">
        <v>-594.25</v>
      </c>
      <c r="J7112" s="5">
        <v>-124815.2100000002</v>
      </c>
      <c r="K7112" s="5" t="str" cm="1">
        <f t="array" ref="K7112">_xlfn.LET(_xlpm.d,UPPER(TRIM(CLEAN(SUBSTITUTE(F7112,CHAR(160),"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13" spans="2:11" x14ac:dyDescent="0.25">
      <c r="B7113" s="21">
        <v>45925</v>
      </c>
      <c r="C7113" s="2" t="s">
        <v>1</v>
      </c>
      <c r="D7113" s="2" t="s">
        <v>3021</v>
      </c>
      <c r="E7113" s="2" t="s">
        <v>238</v>
      </c>
      <c r="F7113" s="2" t="s">
        <v>3195</v>
      </c>
      <c r="G7113" s="5">
        <v>-1</v>
      </c>
      <c r="H7113" s="5">
        <v>129.30000000000001</v>
      </c>
      <c r="I7113" s="5">
        <v>-129.30000000000001</v>
      </c>
      <c r="J7113" s="5">
        <v>-124944.5100000002</v>
      </c>
      <c r="K7113" s="5" t="str" cm="1">
        <f t="array" ref="K7113">_xlfn.LET(_xlpm.d,UPPER(TRIM(CLEAN(SUBSTITUTE(F7113,CHAR(160),"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14" spans="2:11" x14ac:dyDescent="0.25">
      <c r="B7114" s="21">
        <v>45926</v>
      </c>
      <c r="C7114" s="2" t="s">
        <v>1</v>
      </c>
      <c r="D7114" s="2" t="s">
        <v>1914</v>
      </c>
      <c r="E7114" s="2" t="s">
        <v>1130</v>
      </c>
      <c r="F7114" s="2" t="s">
        <v>3196</v>
      </c>
      <c r="G7114" s="5">
        <v>-1</v>
      </c>
      <c r="H7114" s="5">
        <v>129.30000000000001</v>
      </c>
      <c r="I7114" s="5">
        <v>-129.30000000000001</v>
      </c>
      <c r="J7114" s="5">
        <v>-125073.8100000002</v>
      </c>
      <c r="K7114" s="5" t="str" cm="1">
        <f t="array" ref="K7114">_xlfn.LET(_xlpm.d,UPPER(TRIM(CLEAN(SUBSTITUTE(F7114,CHAR(160),"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15" spans="2:11" x14ac:dyDescent="0.25">
      <c r="B7115" s="21">
        <v>45926</v>
      </c>
      <c r="C7115" s="2" t="s">
        <v>1</v>
      </c>
      <c r="D7115" s="2" t="s">
        <v>316</v>
      </c>
      <c r="E7115" s="2" t="s">
        <v>317</v>
      </c>
      <c r="F7115" s="2" t="s">
        <v>3196</v>
      </c>
      <c r="G7115" s="5">
        <v>-1</v>
      </c>
      <c r="H7115" s="5">
        <v>118.8</v>
      </c>
      <c r="I7115" s="5">
        <v>-118.8</v>
      </c>
      <c r="J7115" s="5">
        <v>-125192.6100000002</v>
      </c>
      <c r="K7115" s="5" t="str" cm="1">
        <f t="array" ref="K7115">_xlfn.LET(_xlpm.d,UPPER(TRIM(CLEAN(SUBSTITUTE(F7115,CHAR(160),"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16" spans="2:11" x14ac:dyDescent="0.25">
      <c r="B7116" s="21">
        <v>45926</v>
      </c>
      <c r="C7116" s="2" t="s">
        <v>1</v>
      </c>
      <c r="D7116" s="2" t="s">
        <v>1113</v>
      </c>
      <c r="E7116" s="2" t="s">
        <v>143</v>
      </c>
      <c r="F7116" s="2" t="s">
        <v>3196</v>
      </c>
      <c r="G7116" s="5">
        <v>-1</v>
      </c>
      <c r="H7116" s="5">
        <v>118.8</v>
      </c>
      <c r="I7116" s="5">
        <v>-118.8</v>
      </c>
      <c r="J7116" s="5">
        <v>-125311.41000000021</v>
      </c>
      <c r="K7116" s="5" t="str" cm="1">
        <f t="array" ref="K7116">_xlfn.LET(_xlpm.d,UPPER(TRIM(CLEAN(SUBSTITUTE(F7116,CHAR(160),"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17" spans="2:11" x14ac:dyDescent="0.25">
      <c r="B7117" s="21">
        <v>45930</v>
      </c>
      <c r="C7117" s="2" t="s">
        <v>1</v>
      </c>
      <c r="D7117" s="2" t="s">
        <v>1114</v>
      </c>
      <c r="E7117" s="2" t="s">
        <v>829</v>
      </c>
      <c r="F7117" s="2" t="s">
        <v>3196</v>
      </c>
      <c r="G7117" s="5">
        <v>-8</v>
      </c>
      <c r="H7117" s="5">
        <v>129.30000000000001</v>
      </c>
      <c r="I7117" s="5">
        <v>-1034.4000000000001</v>
      </c>
      <c r="J7117" s="5">
        <v>-126345.8100000002</v>
      </c>
      <c r="K7117" s="5" t="str" cm="1">
        <f t="array" ref="K7117">_xlfn.LET(_xlpm.d,UPPER(TRIM(CLEAN(SUBSTITUTE(F7117,CHAR(160),"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18" spans="2:11" x14ac:dyDescent="0.25">
      <c r="B7118" s="21">
        <v>45930</v>
      </c>
      <c r="C7118" s="2" t="s">
        <v>1</v>
      </c>
      <c r="D7118" s="2" t="s">
        <v>3234</v>
      </c>
      <c r="E7118" s="2" t="s">
        <v>202</v>
      </c>
      <c r="F7118" s="2" t="s">
        <v>3195</v>
      </c>
      <c r="G7118" s="5">
        <v>-1</v>
      </c>
      <c r="H7118" s="5">
        <v>129.30000000000001</v>
      </c>
      <c r="I7118" s="5">
        <v>-129.30000000000001</v>
      </c>
      <c r="J7118" s="5">
        <v>-126475.1100000002</v>
      </c>
      <c r="K7118" s="5" t="str" cm="1">
        <f t="array" ref="K7118">_xlfn.LET(_xlpm.d,UPPER(TRIM(CLEAN(SUBSTITUTE(F7118,CHAR(160),"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19" spans="2:11" x14ac:dyDescent="0.25">
      <c r="B7119" s="21">
        <v>45930</v>
      </c>
      <c r="C7119" s="2" t="s">
        <v>1</v>
      </c>
      <c r="D7119" s="2" t="s">
        <v>466</v>
      </c>
      <c r="E7119" s="2" t="s">
        <v>49</v>
      </c>
      <c r="F7119" s="2" t="s">
        <v>3196</v>
      </c>
      <c r="G7119" s="5">
        <v>-1</v>
      </c>
      <c r="H7119" s="5">
        <v>129.30000000000001</v>
      </c>
      <c r="I7119" s="5">
        <v>-129.30000000000001</v>
      </c>
      <c r="J7119" s="5">
        <v>-126604.41000000021</v>
      </c>
      <c r="K7119" s="5" t="str" cm="1">
        <f t="array" ref="K7119">_xlfn.LET(_xlpm.d,UPPER(TRIM(CLEAN(SUBSTITUTE(F7119,CHAR(160),"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20" spans="2:11" x14ac:dyDescent="0.25">
      <c r="B7120" s="21">
        <v>45930</v>
      </c>
      <c r="C7120" s="2" t="s">
        <v>1</v>
      </c>
      <c r="D7120" s="2" t="s">
        <v>1116</v>
      </c>
      <c r="E7120" s="2" t="s">
        <v>29</v>
      </c>
      <c r="F7120" s="2" t="s">
        <v>3196</v>
      </c>
      <c r="G7120" s="5">
        <v>-1</v>
      </c>
      <c r="H7120" s="5">
        <v>129.30000000000001</v>
      </c>
      <c r="I7120" s="5">
        <v>-129.30000000000001</v>
      </c>
      <c r="J7120" s="5">
        <v>-126733.71000000021</v>
      </c>
      <c r="K7120" s="5" t="str" cm="1">
        <f t="array" ref="K7120">_xlfn.LET(_xlpm.d,UPPER(TRIM(CLEAN(SUBSTITUTE(F7120,CHAR(160),"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21" spans="2:11" x14ac:dyDescent="0.25">
      <c r="B7121" s="21">
        <v>45930</v>
      </c>
      <c r="C7121" s="2" t="s">
        <v>1</v>
      </c>
      <c r="D7121" s="2" t="s">
        <v>3023</v>
      </c>
      <c r="E7121" s="2" t="s">
        <v>844</v>
      </c>
      <c r="F7121" s="2" t="s">
        <v>3196</v>
      </c>
      <c r="G7121" s="5">
        <v>-1</v>
      </c>
      <c r="H7121" s="5">
        <v>129.30000000000001</v>
      </c>
      <c r="I7121" s="5">
        <v>-129.30000000000001</v>
      </c>
      <c r="J7121" s="5">
        <v>-126863.01000000021</v>
      </c>
      <c r="K7121" s="5" t="str" cm="1">
        <f t="array" ref="K7121">_xlfn.LET(_xlpm.d,UPPER(TRIM(CLEAN(SUBSTITUTE(F7121,CHAR(160),"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22" spans="2:11" x14ac:dyDescent="0.25">
      <c r="B7122" s="21">
        <v>45932</v>
      </c>
      <c r="C7122" s="2" t="s">
        <v>1</v>
      </c>
      <c r="D7122" s="2" t="s">
        <v>723</v>
      </c>
      <c r="E7122" s="2" t="s">
        <v>19</v>
      </c>
      <c r="F7122" s="2" t="s">
        <v>3196</v>
      </c>
      <c r="G7122" s="5">
        <v>-1</v>
      </c>
      <c r="H7122" s="5">
        <v>129.30000000000001</v>
      </c>
      <c r="I7122" s="5">
        <v>-129.30000000000001</v>
      </c>
      <c r="J7122" s="5">
        <v>-126992.31000000022</v>
      </c>
      <c r="K7122" s="5" t="str" cm="1">
        <f t="array" ref="K7122">_xlfn.LET(_xlpm.d,UPPER(TRIM(CLEAN(SUBSTITUTE(F7122,CHAR(160),"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23" spans="2:11" x14ac:dyDescent="0.25">
      <c r="B7123" s="21">
        <v>45936</v>
      </c>
      <c r="C7123" s="2" t="s">
        <v>1</v>
      </c>
      <c r="D7123" s="2" t="s">
        <v>1121</v>
      </c>
      <c r="E7123" s="2" t="s">
        <v>465</v>
      </c>
      <c r="F7123" s="2" t="s">
        <v>3196</v>
      </c>
      <c r="G7123" s="5">
        <v>-2</v>
      </c>
      <c r="H7123" s="5">
        <v>129.30000000000001</v>
      </c>
      <c r="I7123" s="5">
        <v>-258.60000000000002</v>
      </c>
      <c r="J7123" s="5">
        <v>-127250.91000000022</v>
      </c>
      <c r="K7123" s="5" t="str" cm="1">
        <f t="array" ref="K7123">_xlfn.LET(_xlpm.d,UPPER(TRIM(CLEAN(SUBSTITUTE(F7123,CHAR(160),"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24" spans="2:11" x14ac:dyDescent="0.25">
      <c r="B7124" s="21">
        <v>45937</v>
      </c>
      <c r="C7124" s="2" t="s">
        <v>1</v>
      </c>
      <c r="D7124" s="2" t="s">
        <v>1940</v>
      </c>
      <c r="E7124" s="2" t="s">
        <v>1611</v>
      </c>
      <c r="F7124" s="2" t="s">
        <v>3195</v>
      </c>
      <c r="G7124" s="5">
        <v>-5</v>
      </c>
      <c r="H7124" s="5">
        <v>118.8</v>
      </c>
      <c r="I7124" s="5">
        <v>-594</v>
      </c>
      <c r="J7124" s="5">
        <v>-127844.91000000022</v>
      </c>
      <c r="K7124" s="5" t="str" cm="1">
        <f t="array" ref="K7124">_xlfn.LET(_xlpm.d,UPPER(TRIM(CLEAN(SUBSTITUTE(F7124,CHAR(160),"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25" spans="2:11" x14ac:dyDescent="0.25">
      <c r="B7125" s="21">
        <v>45937</v>
      </c>
      <c r="C7125" s="2" t="s">
        <v>1</v>
      </c>
      <c r="D7125" s="2" t="s">
        <v>261</v>
      </c>
      <c r="E7125" s="2" t="s">
        <v>35</v>
      </c>
      <c r="F7125" s="2" t="s">
        <v>3196</v>
      </c>
      <c r="G7125" s="5">
        <v>-2</v>
      </c>
      <c r="H7125" s="5">
        <v>129.30000000000001</v>
      </c>
      <c r="I7125" s="5">
        <v>-258.60000000000002</v>
      </c>
      <c r="J7125" s="5">
        <v>-128103.51000000023</v>
      </c>
      <c r="K7125" s="5" t="str" cm="1">
        <f t="array" ref="K7125">_xlfn.LET(_xlpm.d,UPPER(TRIM(CLEAN(SUBSTITUTE(F7125,CHAR(160),"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26" spans="2:11" x14ac:dyDescent="0.25">
      <c r="B7126" s="21">
        <v>45937</v>
      </c>
      <c r="C7126" s="2" t="s">
        <v>1</v>
      </c>
      <c r="D7126" s="2" t="s">
        <v>3235</v>
      </c>
      <c r="E7126" s="2" t="s">
        <v>92</v>
      </c>
      <c r="F7126" s="2" t="s">
        <v>3196</v>
      </c>
      <c r="G7126" s="5">
        <v>-2</v>
      </c>
      <c r="H7126" s="5">
        <v>129.30000000000001</v>
      </c>
      <c r="I7126" s="5">
        <v>-258.60000000000002</v>
      </c>
      <c r="J7126" s="5">
        <v>-128362.11000000023</v>
      </c>
      <c r="K7126" s="5" t="str" cm="1">
        <f t="array" ref="K7126">_xlfn.LET(_xlpm.d,UPPER(TRIM(CLEAN(SUBSTITUTE(F7126,CHAR(160),"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27" spans="2:11" x14ac:dyDescent="0.25">
      <c r="B7127" s="21">
        <v>45939</v>
      </c>
      <c r="C7127" s="2" t="s">
        <v>1</v>
      </c>
      <c r="D7127" s="2" t="s">
        <v>1127</v>
      </c>
      <c r="E7127" s="2" t="s">
        <v>19</v>
      </c>
      <c r="F7127" s="2" t="s">
        <v>3196</v>
      </c>
      <c r="G7127" s="5">
        <v>-5</v>
      </c>
      <c r="H7127" s="5">
        <v>129.30000000000001</v>
      </c>
      <c r="I7127" s="5">
        <v>-646.5</v>
      </c>
      <c r="J7127" s="5">
        <v>-129008.61000000023</v>
      </c>
      <c r="K7127" s="5" t="str" cm="1">
        <f t="array" ref="K7127">_xlfn.LET(_xlpm.d,UPPER(TRIM(CLEAN(SUBSTITUTE(F7127,CHAR(160),"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28" spans="2:11" x14ac:dyDescent="0.25">
      <c r="B7128" s="21">
        <v>45940</v>
      </c>
      <c r="C7128" s="2" t="s">
        <v>1</v>
      </c>
      <c r="D7128" s="2" t="s">
        <v>475</v>
      </c>
      <c r="E7128" s="2" t="s">
        <v>24</v>
      </c>
      <c r="F7128" s="2" t="s">
        <v>3196</v>
      </c>
      <c r="G7128" s="5">
        <v>-3</v>
      </c>
      <c r="H7128" s="5">
        <v>129.30000000000001</v>
      </c>
      <c r="I7128" s="5">
        <v>-387.9</v>
      </c>
      <c r="J7128" s="5">
        <v>-129396.51000000023</v>
      </c>
      <c r="K7128" s="5" t="str" cm="1">
        <f t="array" ref="K7128">_xlfn.LET(_xlpm.d,UPPER(TRIM(CLEAN(SUBSTITUTE(F7128,CHAR(160),"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29" spans="2:11" x14ac:dyDescent="0.25">
      <c r="B7129" s="21">
        <v>45940</v>
      </c>
      <c r="C7129" s="2" t="s">
        <v>1</v>
      </c>
      <c r="D7129" s="2" t="s">
        <v>2485</v>
      </c>
      <c r="E7129" s="2" t="s">
        <v>62</v>
      </c>
      <c r="F7129" s="2" t="s">
        <v>3196</v>
      </c>
      <c r="G7129" s="5">
        <v>-1</v>
      </c>
      <c r="H7129" s="5">
        <v>129.30000000000001</v>
      </c>
      <c r="I7129" s="5">
        <v>-129.30000000000001</v>
      </c>
      <c r="J7129" s="5">
        <v>-129525.81000000023</v>
      </c>
      <c r="K7129" s="5" t="str" cm="1">
        <f t="array" ref="K7129">_xlfn.LET(_xlpm.d,UPPER(TRIM(CLEAN(SUBSTITUTE(F7129,CHAR(160),"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30" spans="2:11" x14ac:dyDescent="0.25">
      <c r="B7130" s="21">
        <v>45944</v>
      </c>
      <c r="C7130" s="2" t="s">
        <v>1</v>
      </c>
      <c r="D7130" s="2" t="s">
        <v>3236</v>
      </c>
      <c r="E7130" s="2" t="s">
        <v>1611</v>
      </c>
      <c r="F7130" s="2" t="s">
        <v>3196</v>
      </c>
      <c r="G7130" s="5">
        <v>-2</v>
      </c>
      <c r="H7130" s="5">
        <v>118.8</v>
      </c>
      <c r="I7130" s="5">
        <v>-237.6</v>
      </c>
      <c r="J7130" s="5">
        <v>-129763.41000000024</v>
      </c>
      <c r="K7130" s="5" t="str" cm="1">
        <f t="array" ref="K7130">_xlfn.LET(_xlpm.d,UPPER(TRIM(CLEAN(SUBSTITUTE(F7130,CHAR(160),"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31" spans="2:11" x14ac:dyDescent="0.25">
      <c r="B7131" s="21">
        <v>45944</v>
      </c>
      <c r="C7131" s="2" t="s">
        <v>1</v>
      </c>
      <c r="D7131" s="2" t="s">
        <v>1955</v>
      </c>
      <c r="E7131" s="2" t="s">
        <v>92</v>
      </c>
      <c r="F7131" s="2" t="s">
        <v>3196</v>
      </c>
      <c r="G7131" s="5">
        <v>-2</v>
      </c>
      <c r="H7131" s="5">
        <v>129.30000000000001</v>
      </c>
      <c r="I7131" s="5">
        <v>-258.60000000000002</v>
      </c>
      <c r="J7131" s="5">
        <v>-130022.01000000024</v>
      </c>
      <c r="K7131" s="5" t="str" cm="1">
        <f t="array" ref="K7131">_xlfn.LET(_xlpm.d,UPPER(TRIM(CLEAN(SUBSTITUTE(F7131,CHAR(160),"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32" spans="2:11" x14ac:dyDescent="0.25">
      <c r="B7132" s="21">
        <v>45944</v>
      </c>
      <c r="C7132" s="2" t="s">
        <v>1</v>
      </c>
      <c r="D7132" s="2" t="s">
        <v>638</v>
      </c>
      <c r="E7132" s="2" t="s">
        <v>14</v>
      </c>
      <c r="F7132" s="2" t="s">
        <v>3196</v>
      </c>
      <c r="G7132" s="5">
        <v>-4</v>
      </c>
      <c r="H7132" s="5">
        <v>129.30000000000001</v>
      </c>
      <c r="I7132" s="5">
        <v>-517.20000000000005</v>
      </c>
      <c r="J7132" s="5">
        <v>-130539.21000000024</v>
      </c>
      <c r="K7132" s="5" t="str" cm="1">
        <f t="array" ref="K7132">_xlfn.LET(_xlpm.d,UPPER(TRIM(CLEAN(SUBSTITUTE(F7132,CHAR(160),"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33" spans="2:11" x14ac:dyDescent="0.25">
      <c r="B7133" s="21">
        <v>45944</v>
      </c>
      <c r="C7133" s="2" t="s">
        <v>1</v>
      </c>
      <c r="D7133" s="2" t="s">
        <v>3237</v>
      </c>
      <c r="E7133" s="2" t="s">
        <v>27</v>
      </c>
      <c r="F7133" s="2" t="s">
        <v>3196</v>
      </c>
      <c r="G7133" s="5">
        <v>-1</v>
      </c>
      <c r="H7133" s="5">
        <v>129.30000000000001</v>
      </c>
      <c r="I7133" s="5">
        <v>-129.30000000000001</v>
      </c>
      <c r="J7133" s="5">
        <v>-130668.51000000024</v>
      </c>
      <c r="K7133" s="5" t="str" cm="1">
        <f t="array" ref="K7133">_xlfn.LET(_xlpm.d,UPPER(TRIM(CLEAN(SUBSTITUTE(F7133,CHAR(160),"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34" spans="2:11" x14ac:dyDescent="0.25">
      <c r="B7134" s="21">
        <v>45944</v>
      </c>
      <c r="C7134" s="2" t="s">
        <v>1</v>
      </c>
      <c r="D7134" s="2" t="s">
        <v>1958</v>
      </c>
      <c r="E7134" s="2" t="s">
        <v>35</v>
      </c>
      <c r="F7134" s="2" t="s">
        <v>3196</v>
      </c>
      <c r="G7134" s="5">
        <v>-4</v>
      </c>
      <c r="H7134" s="5">
        <v>129.30000000000001</v>
      </c>
      <c r="I7134" s="5">
        <v>-517.20000000000005</v>
      </c>
      <c r="J7134" s="5">
        <v>-131185.71000000025</v>
      </c>
      <c r="K7134" s="5" t="str" cm="1">
        <f t="array" ref="K7134">_xlfn.LET(_xlpm.d,UPPER(TRIM(CLEAN(SUBSTITUTE(F7134,CHAR(160),"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35" spans="2:11" x14ac:dyDescent="0.25">
      <c r="B7135" s="21">
        <v>45945</v>
      </c>
      <c r="C7135" s="2" t="s">
        <v>1</v>
      </c>
      <c r="D7135" s="2" t="s">
        <v>2445</v>
      </c>
      <c r="E7135" s="2" t="s">
        <v>129</v>
      </c>
      <c r="F7135" s="2" t="s">
        <v>3196</v>
      </c>
      <c r="G7135" s="5">
        <v>-1</v>
      </c>
      <c r="H7135" s="5">
        <v>129.30000000000001</v>
      </c>
      <c r="I7135" s="5">
        <v>-129.30000000000001</v>
      </c>
      <c r="J7135" s="5">
        <v>-131315.01000000024</v>
      </c>
      <c r="K7135" s="5" t="str" cm="1">
        <f t="array" ref="K7135">_xlfn.LET(_xlpm.d,UPPER(TRIM(CLEAN(SUBSTITUTE(F7135,CHAR(160),"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36" spans="2:11" x14ac:dyDescent="0.25">
      <c r="B7136" s="21">
        <v>45947</v>
      </c>
      <c r="C7136" s="2" t="s">
        <v>1</v>
      </c>
      <c r="D7136" s="2" t="s">
        <v>1343</v>
      </c>
      <c r="E7136" s="2" t="s">
        <v>24</v>
      </c>
      <c r="F7136" s="2" t="s">
        <v>3196</v>
      </c>
      <c r="G7136" s="5">
        <v>-1</v>
      </c>
      <c r="H7136" s="5">
        <v>129.30000000000001</v>
      </c>
      <c r="I7136" s="5">
        <v>-129.30000000000001</v>
      </c>
      <c r="J7136" s="5">
        <v>-131444.31000000023</v>
      </c>
      <c r="K7136" s="5" t="str" cm="1">
        <f t="array" ref="K7136">_xlfn.LET(_xlpm.d,UPPER(TRIM(CLEAN(SUBSTITUTE(F7136,CHAR(160),"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37" spans="2:11" x14ac:dyDescent="0.25">
      <c r="B7137" s="21">
        <v>45947</v>
      </c>
      <c r="C7137" s="2" t="s">
        <v>1</v>
      </c>
      <c r="D7137" s="2" t="s">
        <v>1135</v>
      </c>
      <c r="E7137" s="2" t="s">
        <v>82</v>
      </c>
      <c r="F7137" s="2" t="s">
        <v>3196</v>
      </c>
      <c r="G7137" s="5">
        <v>-1</v>
      </c>
      <c r="H7137" s="5">
        <v>129.30000000000001</v>
      </c>
      <c r="I7137" s="5">
        <v>-129.30000000000001</v>
      </c>
      <c r="J7137" s="5">
        <v>-131573.61000000022</v>
      </c>
      <c r="K7137" s="5" t="str" cm="1">
        <f t="array" ref="K7137">_xlfn.LET(_xlpm.d,UPPER(TRIM(CLEAN(SUBSTITUTE(F7137,CHAR(160),"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38" spans="2:11" x14ac:dyDescent="0.25">
      <c r="B7138" s="21">
        <v>45947</v>
      </c>
      <c r="C7138" s="2" t="s">
        <v>1</v>
      </c>
      <c r="D7138" s="2" t="s">
        <v>1136</v>
      </c>
      <c r="E7138" s="2" t="s">
        <v>829</v>
      </c>
      <c r="F7138" s="2" t="s">
        <v>3196</v>
      </c>
      <c r="G7138" s="5">
        <v>-3</v>
      </c>
      <c r="H7138" s="5">
        <v>129.30000000000001</v>
      </c>
      <c r="I7138" s="5">
        <v>-387.9</v>
      </c>
      <c r="J7138" s="5">
        <v>-131961.51000000021</v>
      </c>
      <c r="K7138" s="5" t="str" cm="1">
        <f t="array" ref="K7138">_xlfn.LET(_xlpm.d,UPPER(TRIM(CLEAN(SUBSTITUTE(F7138,CHAR(160),"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39" spans="2:11" x14ac:dyDescent="0.25">
      <c r="B7139" s="21">
        <v>45951</v>
      </c>
      <c r="C7139" s="2" t="s">
        <v>1</v>
      </c>
      <c r="D7139" s="2" t="s">
        <v>639</v>
      </c>
      <c r="E7139" s="2" t="s">
        <v>32</v>
      </c>
      <c r="F7139" s="2" t="s">
        <v>3196</v>
      </c>
      <c r="G7139" s="5">
        <v>-2</v>
      </c>
      <c r="H7139" s="5">
        <v>129.30000000000001</v>
      </c>
      <c r="I7139" s="5">
        <v>-258.60000000000002</v>
      </c>
      <c r="J7139" s="5">
        <v>-132220.11000000022</v>
      </c>
      <c r="K7139" s="5" t="str" cm="1">
        <f t="array" ref="K7139">_xlfn.LET(_xlpm.d,UPPER(TRIM(CLEAN(SUBSTITUTE(F7139,CHAR(160),"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40" spans="2:11" x14ac:dyDescent="0.25">
      <c r="B7140" s="21">
        <v>45951</v>
      </c>
      <c r="C7140" s="2" t="s">
        <v>1</v>
      </c>
      <c r="D7140" s="2" t="s">
        <v>1974</v>
      </c>
      <c r="E7140" s="2" t="s">
        <v>14</v>
      </c>
      <c r="F7140" s="2" t="s">
        <v>3195</v>
      </c>
      <c r="G7140" s="5">
        <v>-3</v>
      </c>
      <c r="H7140" s="5">
        <v>129.30000000000001</v>
      </c>
      <c r="I7140" s="5">
        <v>-387.9</v>
      </c>
      <c r="J7140" s="5">
        <v>-132608.01000000021</v>
      </c>
      <c r="K7140" s="5" t="str" cm="1">
        <f t="array" ref="K7140">_xlfn.LET(_xlpm.d,UPPER(TRIM(CLEAN(SUBSTITUTE(F7140,CHAR(160),"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41" spans="2:11" x14ac:dyDescent="0.25">
      <c r="B7141" s="21">
        <v>45954</v>
      </c>
      <c r="C7141" s="2" t="s">
        <v>1</v>
      </c>
      <c r="D7141" s="2" t="s">
        <v>2620</v>
      </c>
      <c r="E7141" s="2" t="s">
        <v>1130</v>
      </c>
      <c r="F7141" s="2" t="s">
        <v>3196</v>
      </c>
      <c r="G7141" s="5">
        <v>-1</v>
      </c>
      <c r="H7141" s="5">
        <v>129.30000000000001</v>
      </c>
      <c r="I7141" s="5">
        <v>-129.30000000000001</v>
      </c>
      <c r="J7141" s="5">
        <v>-132737.3100000002</v>
      </c>
      <c r="K7141" s="5" t="str" cm="1">
        <f t="array" ref="K7141">_xlfn.LET(_xlpm.d,UPPER(TRIM(CLEAN(SUBSTITUTE(F7141,CHAR(160),"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42" spans="2:11" x14ac:dyDescent="0.25">
      <c r="B7142" s="21">
        <v>45954</v>
      </c>
      <c r="C7142" s="2" t="s">
        <v>1</v>
      </c>
      <c r="D7142" s="2" t="s">
        <v>481</v>
      </c>
      <c r="E7142" s="2" t="s">
        <v>62</v>
      </c>
      <c r="F7142" s="2" t="s">
        <v>3196</v>
      </c>
      <c r="G7142" s="5">
        <v>-2</v>
      </c>
      <c r="H7142" s="5">
        <v>129.30000000000001</v>
      </c>
      <c r="I7142" s="5">
        <v>-258.60000000000002</v>
      </c>
      <c r="J7142" s="5">
        <v>-132995.91000000021</v>
      </c>
      <c r="K7142" s="5" t="str" cm="1">
        <f t="array" ref="K7142">_xlfn.LET(_xlpm.d,UPPER(TRIM(CLEAN(SUBSTITUTE(F7142,CHAR(160),"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43" spans="2:11" x14ac:dyDescent="0.25">
      <c r="B7143" s="21">
        <v>45954</v>
      </c>
      <c r="C7143" s="2" t="s">
        <v>1</v>
      </c>
      <c r="D7143" s="2" t="s">
        <v>2365</v>
      </c>
      <c r="E7143" s="2" t="s">
        <v>143</v>
      </c>
      <c r="F7143" s="2" t="s">
        <v>3195</v>
      </c>
      <c r="G7143" s="5">
        <v>-1</v>
      </c>
      <c r="H7143" s="5">
        <v>118.8</v>
      </c>
      <c r="I7143" s="5">
        <v>-118.8</v>
      </c>
      <c r="J7143" s="5">
        <v>-133114.7100000002</v>
      </c>
      <c r="K7143" s="5" t="str" cm="1">
        <f t="array" ref="K7143">_xlfn.LET(_xlpm.d,UPPER(TRIM(CLEAN(SUBSTITUTE(F7143,CHAR(160),"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44" spans="2:11" x14ac:dyDescent="0.25">
      <c r="B7144" s="21">
        <v>45958</v>
      </c>
      <c r="C7144" s="2" t="s">
        <v>1</v>
      </c>
      <c r="D7144" s="2" t="s">
        <v>266</v>
      </c>
      <c r="E7144" s="2" t="s">
        <v>159</v>
      </c>
      <c r="F7144" s="2" t="s">
        <v>3196</v>
      </c>
      <c r="G7144" s="5">
        <v>-2</v>
      </c>
      <c r="H7144" s="5">
        <v>129.30000000000001</v>
      </c>
      <c r="I7144" s="5">
        <v>-258.60000000000002</v>
      </c>
      <c r="J7144" s="5">
        <v>-133373.3100000002</v>
      </c>
      <c r="K7144" s="5" t="str" cm="1">
        <f t="array" ref="K7144">_xlfn.LET(_xlpm.d,UPPER(TRIM(CLEAN(SUBSTITUTE(F7144,CHAR(160),"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45" spans="2:11" x14ac:dyDescent="0.25">
      <c r="B7145" s="21">
        <v>45958</v>
      </c>
      <c r="C7145" s="2" t="s">
        <v>1</v>
      </c>
      <c r="D7145" s="2" t="s">
        <v>1989</v>
      </c>
      <c r="E7145" s="2" t="s">
        <v>29</v>
      </c>
      <c r="F7145" s="2" t="s">
        <v>3196</v>
      </c>
      <c r="G7145" s="5">
        <v>-2</v>
      </c>
      <c r="H7145" s="5">
        <v>129.30000000000001</v>
      </c>
      <c r="I7145" s="5">
        <v>-258.60000000000002</v>
      </c>
      <c r="J7145" s="5">
        <v>-133631.91000000021</v>
      </c>
      <c r="K7145" s="5" t="str" cm="1">
        <f t="array" ref="K7145">_xlfn.LET(_xlpm.d,UPPER(TRIM(CLEAN(SUBSTITUTE(F7145,CHAR(160),"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46" spans="2:11" x14ac:dyDescent="0.25">
      <c r="B7146" s="21">
        <v>45958</v>
      </c>
      <c r="C7146" s="2" t="s">
        <v>1</v>
      </c>
      <c r="D7146" s="2" t="s">
        <v>482</v>
      </c>
      <c r="E7146" s="2" t="s">
        <v>446</v>
      </c>
      <c r="F7146" s="2" t="s">
        <v>3196</v>
      </c>
      <c r="G7146" s="5">
        <v>-1</v>
      </c>
      <c r="H7146" s="5">
        <v>129.30000000000001</v>
      </c>
      <c r="I7146" s="5">
        <v>-129.30000000000001</v>
      </c>
      <c r="J7146" s="5">
        <v>-133761.2100000002</v>
      </c>
      <c r="K7146" s="5" t="str" cm="1">
        <f t="array" ref="K7146">_xlfn.LET(_xlpm.d,UPPER(TRIM(CLEAN(SUBSTITUTE(F7146,CHAR(160),"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47" spans="2:11" x14ac:dyDescent="0.25">
      <c r="B7147" s="21">
        <v>45958</v>
      </c>
      <c r="C7147" s="2" t="s">
        <v>1</v>
      </c>
      <c r="D7147" s="2" t="s">
        <v>2366</v>
      </c>
      <c r="E7147" s="2" t="s">
        <v>1611</v>
      </c>
      <c r="F7147" s="2" t="s">
        <v>3196</v>
      </c>
      <c r="G7147" s="5">
        <v>-2</v>
      </c>
      <c r="H7147" s="5">
        <v>118.8</v>
      </c>
      <c r="I7147" s="5">
        <v>-237.6</v>
      </c>
      <c r="J7147" s="5">
        <v>-133998.8100000002</v>
      </c>
      <c r="K7147" s="5" t="str" cm="1">
        <f t="array" ref="K7147">_xlfn.LET(_xlpm.d,UPPER(TRIM(CLEAN(SUBSTITUTE(F7147,CHAR(160),"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48" spans="2:11" x14ac:dyDescent="0.25">
      <c r="B7148" s="21">
        <v>45958</v>
      </c>
      <c r="C7148" s="2" t="s">
        <v>1</v>
      </c>
      <c r="D7148" s="2" t="s">
        <v>1151</v>
      </c>
      <c r="E7148" s="2" t="s">
        <v>153</v>
      </c>
      <c r="F7148" s="2" t="s">
        <v>3196</v>
      </c>
      <c r="G7148" s="5">
        <v>-4</v>
      </c>
      <c r="H7148" s="5">
        <v>129.30000000000001</v>
      </c>
      <c r="I7148" s="5">
        <v>-517.20000000000005</v>
      </c>
      <c r="J7148" s="5">
        <v>-134516.01000000021</v>
      </c>
      <c r="K7148" s="5" t="str" cm="1">
        <f t="array" ref="K7148">_xlfn.LET(_xlpm.d,UPPER(TRIM(CLEAN(SUBSTITUTE(F7148,CHAR(160),"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49" spans="2:11" x14ac:dyDescent="0.25">
      <c r="B7149" s="21">
        <v>45958</v>
      </c>
      <c r="C7149" s="2" t="s">
        <v>1</v>
      </c>
      <c r="D7149" s="2" t="s">
        <v>483</v>
      </c>
      <c r="E7149" s="2" t="s">
        <v>27</v>
      </c>
      <c r="F7149" s="2" t="s">
        <v>3196</v>
      </c>
      <c r="G7149" s="5">
        <v>-6</v>
      </c>
      <c r="H7149" s="5">
        <v>129.30000000000001</v>
      </c>
      <c r="I7149" s="5">
        <v>-775.8</v>
      </c>
      <c r="J7149" s="5">
        <v>-135291.8100000002</v>
      </c>
      <c r="K7149" s="5" t="str" cm="1">
        <f t="array" ref="K7149">_xlfn.LET(_xlpm.d,UPPER(TRIM(CLEAN(SUBSTITUTE(F7149,CHAR(160),"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50" spans="2:11" x14ac:dyDescent="0.25">
      <c r="B7150" s="21">
        <v>45958</v>
      </c>
      <c r="C7150" s="2" t="s">
        <v>1</v>
      </c>
      <c r="D7150" s="2" t="s">
        <v>1993</v>
      </c>
      <c r="E7150" s="2" t="s">
        <v>14</v>
      </c>
      <c r="F7150" s="2" t="s">
        <v>3196</v>
      </c>
      <c r="G7150" s="5">
        <v>-7</v>
      </c>
      <c r="H7150" s="5">
        <v>129.30000000000001</v>
      </c>
      <c r="I7150" s="5">
        <v>-905.1</v>
      </c>
      <c r="J7150" s="5">
        <v>-136196.91000000021</v>
      </c>
      <c r="K7150" s="5" t="str" cm="1">
        <f t="array" ref="K7150">_xlfn.LET(_xlpm.d,UPPER(TRIM(CLEAN(SUBSTITUTE(F7150,CHAR(160),"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51" spans="2:11" x14ac:dyDescent="0.25">
      <c r="B7151" s="21">
        <v>45961</v>
      </c>
      <c r="C7151" s="2" t="s">
        <v>1</v>
      </c>
      <c r="D7151" s="2" t="s">
        <v>1998</v>
      </c>
      <c r="E7151" s="2" t="s">
        <v>24</v>
      </c>
      <c r="F7151" s="2" t="s">
        <v>3196</v>
      </c>
      <c r="G7151" s="5">
        <v>-4</v>
      </c>
      <c r="H7151" s="5">
        <v>129.30000000000001</v>
      </c>
      <c r="I7151" s="5">
        <v>-517.20000000000005</v>
      </c>
      <c r="J7151" s="5">
        <v>-136714.11000000022</v>
      </c>
      <c r="K7151" s="5" t="str" cm="1">
        <f t="array" ref="K7151">_xlfn.LET(_xlpm.d,UPPER(TRIM(CLEAN(SUBSTITUTE(F7151,CHAR(160),"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52" spans="2:11" x14ac:dyDescent="0.25">
      <c r="B7152" s="21">
        <v>45961</v>
      </c>
      <c r="C7152" s="2" t="s">
        <v>1</v>
      </c>
      <c r="D7152" s="2" t="s">
        <v>2000</v>
      </c>
      <c r="E7152" s="2" t="s">
        <v>202</v>
      </c>
      <c r="F7152" s="2" t="s">
        <v>3196</v>
      </c>
      <c r="G7152" s="5">
        <v>-1</v>
      </c>
      <c r="H7152" s="5">
        <v>129.30000000000001</v>
      </c>
      <c r="I7152" s="5">
        <v>-129.30000000000001</v>
      </c>
      <c r="J7152" s="5">
        <v>-136843.41000000021</v>
      </c>
      <c r="K7152" s="5" t="str" cm="1">
        <f t="array" ref="K7152">_xlfn.LET(_xlpm.d,UPPER(TRIM(CLEAN(SUBSTITUTE(F7152,CHAR(160),"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53" spans="2:11" x14ac:dyDescent="0.25">
      <c r="B7153" s="21">
        <v>45961</v>
      </c>
      <c r="C7153" s="2" t="s">
        <v>1</v>
      </c>
      <c r="D7153" s="2" t="s">
        <v>1157</v>
      </c>
      <c r="E7153" s="2" t="s">
        <v>143</v>
      </c>
      <c r="F7153" s="2" t="s">
        <v>3195</v>
      </c>
      <c r="G7153" s="5">
        <v>-2</v>
      </c>
      <c r="H7153" s="5">
        <v>118.8</v>
      </c>
      <c r="I7153" s="5">
        <v>-237.6</v>
      </c>
      <c r="J7153" s="5">
        <v>-137081.01000000021</v>
      </c>
      <c r="K7153" s="5" t="str" cm="1">
        <f t="array" ref="K7153">_xlfn.LET(_xlpm.d,UPPER(TRIM(CLEAN(SUBSTITUTE(F7153,CHAR(160),"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54" spans="2:11" x14ac:dyDescent="0.25">
      <c r="B7154" s="21">
        <v>45964</v>
      </c>
      <c r="C7154" s="2" t="s">
        <v>1</v>
      </c>
      <c r="D7154" s="2" t="s">
        <v>3035</v>
      </c>
      <c r="E7154" s="2" t="s">
        <v>68</v>
      </c>
      <c r="F7154" s="2" t="s">
        <v>3196</v>
      </c>
      <c r="G7154" s="5">
        <v>-1</v>
      </c>
      <c r="H7154" s="5">
        <v>129.30000000000001</v>
      </c>
      <c r="I7154" s="5">
        <v>-129.30000000000001</v>
      </c>
      <c r="J7154" s="5">
        <v>-137210.3100000002</v>
      </c>
      <c r="K7154" s="5" t="str" cm="1">
        <f t="array" ref="K7154">_xlfn.LET(_xlpm.d,UPPER(TRIM(CLEAN(SUBSTITUTE(F7154,CHAR(160),"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55" spans="2:11" x14ac:dyDescent="0.25">
      <c r="B7155" s="21">
        <v>45965</v>
      </c>
      <c r="C7155" s="2" t="s">
        <v>1</v>
      </c>
      <c r="D7155" s="2" t="s">
        <v>267</v>
      </c>
      <c r="E7155" s="2" t="s">
        <v>159</v>
      </c>
      <c r="F7155" s="2" t="s">
        <v>3196</v>
      </c>
      <c r="G7155" s="5">
        <v>-1</v>
      </c>
      <c r="H7155" s="5">
        <v>129.30000000000001</v>
      </c>
      <c r="I7155" s="5">
        <v>-129.30000000000001</v>
      </c>
      <c r="J7155" s="5">
        <v>-137339.61000000019</v>
      </c>
      <c r="K7155" s="5" t="str" cm="1">
        <f t="array" ref="K7155">_xlfn.LET(_xlpm.d,UPPER(TRIM(CLEAN(SUBSTITUTE(F7155,CHAR(160),"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56" spans="2:11" x14ac:dyDescent="0.25">
      <c r="B7156" s="21">
        <v>45965</v>
      </c>
      <c r="C7156" s="2" t="s">
        <v>1</v>
      </c>
      <c r="D7156" s="2" t="s">
        <v>269</v>
      </c>
      <c r="E7156" s="2" t="s">
        <v>29</v>
      </c>
      <c r="F7156" s="2" t="s">
        <v>3196</v>
      </c>
      <c r="G7156" s="5">
        <v>-1</v>
      </c>
      <c r="H7156" s="5">
        <v>129.30000000000001</v>
      </c>
      <c r="I7156" s="5">
        <v>-129.30000000000001</v>
      </c>
      <c r="J7156" s="5">
        <v>-137468.91000000018</v>
      </c>
      <c r="K7156" s="5" t="str" cm="1">
        <f t="array" ref="K7156">_xlfn.LET(_xlpm.d,UPPER(TRIM(CLEAN(SUBSTITUTE(F7156,CHAR(160),"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57" spans="2:11" x14ac:dyDescent="0.25">
      <c r="B7157" s="21">
        <v>45965</v>
      </c>
      <c r="C7157" s="2" t="s">
        <v>1</v>
      </c>
      <c r="D7157" s="2" t="s">
        <v>2490</v>
      </c>
      <c r="E7157" s="2" t="s">
        <v>92</v>
      </c>
      <c r="F7157" s="2" t="s">
        <v>3196</v>
      </c>
      <c r="G7157" s="5">
        <v>-1</v>
      </c>
      <c r="H7157" s="5">
        <v>129.30000000000001</v>
      </c>
      <c r="I7157" s="5">
        <v>-129.30000000000001</v>
      </c>
      <c r="J7157" s="5">
        <v>-137598.21000000017</v>
      </c>
      <c r="K7157" s="5" t="str" cm="1">
        <f t="array" ref="K7157">_xlfn.LET(_xlpm.d,UPPER(TRIM(CLEAN(SUBSTITUTE(F7157,CHAR(160),"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58" spans="2:11" x14ac:dyDescent="0.25">
      <c r="B7158" s="21">
        <v>45966</v>
      </c>
      <c r="C7158" s="2" t="s">
        <v>1</v>
      </c>
      <c r="D7158" s="2" t="s">
        <v>2008</v>
      </c>
      <c r="E7158" s="2" t="s">
        <v>238</v>
      </c>
      <c r="F7158" s="2" t="s">
        <v>3195</v>
      </c>
      <c r="G7158" s="5">
        <v>-1</v>
      </c>
      <c r="H7158" s="5">
        <v>129.30000000000001</v>
      </c>
      <c r="I7158" s="5">
        <v>-129.30000000000001</v>
      </c>
      <c r="J7158" s="5">
        <v>-137727.51000000015</v>
      </c>
      <c r="K7158" s="5" t="str" cm="1">
        <f t="array" ref="K7158">_xlfn.LET(_xlpm.d,UPPER(TRIM(CLEAN(SUBSTITUTE(F7158,CHAR(160),"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59" spans="2:11" x14ac:dyDescent="0.25">
      <c r="B7159" s="21">
        <v>45966</v>
      </c>
      <c r="C7159" s="2" t="s">
        <v>1</v>
      </c>
      <c r="D7159" s="2" t="s">
        <v>2009</v>
      </c>
      <c r="E7159" s="2" t="s">
        <v>844</v>
      </c>
      <c r="F7159" s="2" t="s">
        <v>3195</v>
      </c>
      <c r="G7159" s="5">
        <v>-1</v>
      </c>
      <c r="H7159" s="5">
        <v>129.30000000000001</v>
      </c>
      <c r="I7159" s="5">
        <v>-129.30000000000001</v>
      </c>
      <c r="J7159" s="5">
        <v>-137856.81000000014</v>
      </c>
      <c r="K7159" s="5" t="str" cm="1">
        <f t="array" ref="K7159">_xlfn.LET(_xlpm.d,UPPER(TRIM(CLEAN(SUBSTITUTE(F7159,CHAR(160),"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60" spans="2:11" x14ac:dyDescent="0.25">
      <c r="B7160" s="21">
        <v>45967</v>
      </c>
      <c r="C7160" s="2" t="s">
        <v>1</v>
      </c>
      <c r="D7160" s="2" t="s">
        <v>1164</v>
      </c>
      <c r="E7160" s="2" t="s">
        <v>97</v>
      </c>
      <c r="F7160" s="2" t="s">
        <v>3196</v>
      </c>
      <c r="G7160" s="5">
        <v>-1</v>
      </c>
      <c r="H7160" s="5">
        <v>129.30000000000001</v>
      </c>
      <c r="I7160" s="5">
        <v>-129.30000000000001</v>
      </c>
      <c r="J7160" s="5">
        <v>-137986.11000000013</v>
      </c>
      <c r="K7160" s="5" t="str" cm="1">
        <f t="array" ref="K7160">_xlfn.LET(_xlpm.d,UPPER(TRIM(CLEAN(SUBSTITUTE(F7160,CHAR(160),"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61" spans="2:11" x14ac:dyDescent="0.25">
      <c r="B7161" s="21">
        <v>45967</v>
      </c>
      <c r="C7161" s="2" t="s">
        <v>1</v>
      </c>
      <c r="D7161" s="2" t="s">
        <v>270</v>
      </c>
      <c r="E7161" s="2" t="s">
        <v>99</v>
      </c>
      <c r="F7161" s="2" t="s">
        <v>3196</v>
      </c>
      <c r="G7161" s="5">
        <v>-8</v>
      </c>
      <c r="H7161" s="5">
        <v>129.30000000000001</v>
      </c>
      <c r="I7161" s="5">
        <v>-1034.4000000000001</v>
      </c>
      <c r="J7161" s="5">
        <v>-139020.51000000013</v>
      </c>
      <c r="K7161" s="5" t="str" cm="1">
        <f t="array" ref="K7161">_xlfn.LET(_xlpm.d,UPPER(TRIM(CLEAN(SUBSTITUTE(F7161,CHAR(160),"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62" spans="2:11" x14ac:dyDescent="0.25">
      <c r="B7162" s="21">
        <v>45968</v>
      </c>
      <c r="C7162" s="2" t="s">
        <v>1</v>
      </c>
      <c r="D7162" s="2" t="s">
        <v>2419</v>
      </c>
      <c r="E7162" s="2" t="s">
        <v>143</v>
      </c>
      <c r="F7162" s="2" t="s">
        <v>3195</v>
      </c>
      <c r="G7162" s="5">
        <v>-1</v>
      </c>
      <c r="H7162" s="5">
        <v>118.8</v>
      </c>
      <c r="I7162" s="5">
        <v>-118.8</v>
      </c>
      <c r="J7162" s="5">
        <v>-139139.31000000011</v>
      </c>
      <c r="K7162" s="5" t="str" cm="1">
        <f t="array" ref="K7162">_xlfn.LET(_xlpm.d,UPPER(TRIM(CLEAN(SUBSTITUTE(F7162,CHAR(160),"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63" spans="2:11" x14ac:dyDescent="0.25">
      <c r="B7163" s="21">
        <v>45971</v>
      </c>
      <c r="C7163" s="2" t="s">
        <v>1</v>
      </c>
      <c r="D7163" s="2" t="s">
        <v>2629</v>
      </c>
      <c r="E7163" s="2" t="s">
        <v>19</v>
      </c>
      <c r="F7163" s="2" t="s">
        <v>3196</v>
      </c>
      <c r="G7163" s="5">
        <v>-4</v>
      </c>
      <c r="H7163" s="5">
        <v>129.30000000000001</v>
      </c>
      <c r="I7163" s="5">
        <v>-517.20000000000005</v>
      </c>
      <c r="J7163" s="5">
        <v>-139656.51000000013</v>
      </c>
      <c r="K7163" s="5" t="str" cm="1">
        <f t="array" ref="K7163">_xlfn.LET(_xlpm.d,UPPER(TRIM(CLEAN(SUBSTITUTE(F7163,CHAR(160),"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64" spans="2:11" x14ac:dyDescent="0.25">
      <c r="B7164" s="21">
        <v>45972</v>
      </c>
      <c r="C7164" s="2" t="s">
        <v>1</v>
      </c>
      <c r="D7164" s="2" t="s">
        <v>271</v>
      </c>
      <c r="E7164" s="2" t="s">
        <v>35</v>
      </c>
      <c r="F7164" s="2" t="s">
        <v>3196</v>
      </c>
      <c r="G7164" s="5">
        <v>-1</v>
      </c>
      <c r="H7164" s="5">
        <v>129.30000000000001</v>
      </c>
      <c r="I7164" s="5">
        <v>-129.30000000000001</v>
      </c>
      <c r="J7164" s="5">
        <v>-139785.81000000011</v>
      </c>
      <c r="K7164" s="5" t="str" cm="1">
        <f t="array" ref="K7164">_xlfn.LET(_xlpm.d,UPPER(TRIM(CLEAN(SUBSTITUTE(F7164,CHAR(160),"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65" spans="2:11" x14ac:dyDescent="0.25">
      <c r="B7165" s="21">
        <v>45972</v>
      </c>
      <c r="C7165" s="2" t="s">
        <v>1</v>
      </c>
      <c r="D7165" s="2" t="s">
        <v>2631</v>
      </c>
      <c r="E7165" s="2" t="s">
        <v>159</v>
      </c>
      <c r="F7165" s="2" t="s">
        <v>3196</v>
      </c>
      <c r="G7165" s="5">
        <v>-6</v>
      </c>
      <c r="H7165" s="5">
        <v>129.30000000000001</v>
      </c>
      <c r="I7165" s="5">
        <v>-775.8</v>
      </c>
      <c r="J7165" s="5">
        <v>-140561.6100000001</v>
      </c>
      <c r="K7165" s="5" t="str" cm="1">
        <f t="array" ref="K7165">_xlfn.LET(_xlpm.d,UPPER(TRIM(CLEAN(SUBSTITUTE(F7165,CHAR(160),"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66" spans="2:11" x14ac:dyDescent="0.25">
      <c r="B7166" s="21">
        <v>45972</v>
      </c>
      <c r="C7166" s="2" t="s">
        <v>1</v>
      </c>
      <c r="D7166" s="2" t="s">
        <v>2632</v>
      </c>
      <c r="E7166" s="2" t="s">
        <v>29</v>
      </c>
      <c r="F7166" s="2" t="s">
        <v>3196</v>
      </c>
      <c r="G7166" s="5">
        <v>-7</v>
      </c>
      <c r="H7166" s="5">
        <v>129.30000000000001</v>
      </c>
      <c r="I7166" s="5">
        <v>-905.1</v>
      </c>
      <c r="J7166" s="5">
        <v>-141466.71000000011</v>
      </c>
      <c r="K7166" s="5" t="str" cm="1">
        <f t="array" ref="K7166">_xlfn.LET(_xlpm.d,UPPER(TRIM(CLEAN(SUBSTITUTE(F7166,CHAR(160),"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67" spans="2:11" x14ac:dyDescent="0.25">
      <c r="B7167" s="21">
        <v>45972</v>
      </c>
      <c r="C7167" s="2" t="s">
        <v>1</v>
      </c>
      <c r="D7167" s="2" t="s">
        <v>3238</v>
      </c>
      <c r="E7167" s="2" t="s">
        <v>29</v>
      </c>
      <c r="F7167" s="2" t="s">
        <v>3196</v>
      </c>
      <c r="G7167" s="5">
        <v>-1</v>
      </c>
      <c r="H7167" s="5">
        <v>129.30000000000001</v>
      </c>
      <c r="I7167" s="5">
        <v>-129.30000000000001</v>
      </c>
      <c r="J7167" s="5">
        <v>-141596.0100000001</v>
      </c>
      <c r="K7167" s="5" t="str" cm="1">
        <f t="array" ref="K7167">_xlfn.LET(_xlpm.d,UPPER(TRIM(CLEAN(SUBSTITUTE(F7167,CHAR(160),"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68" spans="2:11" x14ac:dyDescent="0.25">
      <c r="B7168" s="21">
        <v>45973</v>
      </c>
      <c r="C7168" s="2" t="s">
        <v>1</v>
      </c>
      <c r="D7168" s="2" t="s">
        <v>484</v>
      </c>
      <c r="E7168" s="2" t="s">
        <v>129</v>
      </c>
      <c r="F7168" s="2" t="s">
        <v>3196</v>
      </c>
      <c r="G7168" s="5">
        <v>-3</v>
      </c>
      <c r="H7168" s="5">
        <v>129.30000000000001</v>
      </c>
      <c r="I7168" s="5">
        <v>-387.9</v>
      </c>
      <c r="J7168" s="5">
        <v>-141983.91000000009</v>
      </c>
      <c r="K7168" s="5" t="str" cm="1">
        <f t="array" ref="K7168">_xlfn.LET(_xlpm.d,UPPER(TRIM(CLEAN(SUBSTITUTE(F7168,CHAR(160),"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69" spans="2:11" x14ac:dyDescent="0.25">
      <c r="B7169" s="21">
        <v>45975</v>
      </c>
      <c r="C7169" s="2" t="s">
        <v>1</v>
      </c>
      <c r="D7169" s="2" t="s">
        <v>1169</v>
      </c>
      <c r="E7169" s="2" t="s">
        <v>143</v>
      </c>
      <c r="F7169" s="2" t="s">
        <v>3195</v>
      </c>
      <c r="G7169" s="5">
        <v>-1</v>
      </c>
      <c r="H7169" s="5">
        <v>118.8</v>
      </c>
      <c r="I7169" s="5">
        <v>-118.8</v>
      </c>
      <c r="J7169" s="5">
        <v>-142102.71000000008</v>
      </c>
      <c r="K7169" s="5" t="str" cm="1">
        <f t="array" ref="K7169">_xlfn.LET(_xlpm.d,UPPER(TRIM(CLEAN(SUBSTITUTE(F7169,CHAR(160),"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70" spans="2:11" x14ac:dyDescent="0.25">
      <c r="B7170" s="21">
        <v>45975</v>
      </c>
      <c r="C7170" s="2" t="s">
        <v>1</v>
      </c>
      <c r="D7170" s="2" t="s">
        <v>2029</v>
      </c>
      <c r="E7170" s="2" t="s">
        <v>202</v>
      </c>
      <c r="F7170" s="2" t="s">
        <v>3196</v>
      </c>
      <c r="G7170" s="5">
        <v>-2</v>
      </c>
      <c r="H7170" s="5">
        <v>129.30000000000001</v>
      </c>
      <c r="I7170" s="5">
        <v>-258.60000000000002</v>
      </c>
      <c r="J7170" s="5">
        <v>-142361.31000000008</v>
      </c>
      <c r="K7170" s="5" t="str" cm="1">
        <f t="array" ref="K7170">_xlfn.LET(_xlpm.d,UPPER(TRIM(CLEAN(SUBSTITUTE(F7170,CHAR(160),"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71" spans="2:11" x14ac:dyDescent="0.25">
      <c r="B7171" s="21">
        <v>45975</v>
      </c>
      <c r="C7171" s="2" t="s">
        <v>1</v>
      </c>
      <c r="D7171" s="2" t="s">
        <v>1170</v>
      </c>
      <c r="E7171" s="2" t="s">
        <v>110</v>
      </c>
      <c r="F7171" s="2" t="s">
        <v>3196</v>
      </c>
      <c r="G7171" s="5">
        <v>-2</v>
      </c>
      <c r="H7171" s="5">
        <v>129.30000000000001</v>
      </c>
      <c r="I7171" s="5">
        <v>-258.60000000000002</v>
      </c>
      <c r="J7171" s="5">
        <v>-142619.91000000009</v>
      </c>
      <c r="K7171" s="5" t="str" cm="1">
        <f t="array" ref="K7171">_xlfn.LET(_xlpm.d,UPPER(TRIM(CLEAN(SUBSTITUTE(F7171,CHAR(160),"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72" spans="2:11" x14ac:dyDescent="0.25">
      <c r="B7172" s="21">
        <v>45975</v>
      </c>
      <c r="C7172" s="2" t="s">
        <v>1</v>
      </c>
      <c r="D7172" s="2" t="s">
        <v>1172</v>
      </c>
      <c r="E7172" s="2" t="s">
        <v>62</v>
      </c>
      <c r="F7172" s="2" t="s">
        <v>3196</v>
      </c>
      <c r="G7172" s="5">
        <v>-3</v>
      </c>
      <c r="H7172" s="5">
        <v>129.30000000000001</v>
      </c>
      <c r="I7172" s="5">
        <v>-387.9</v>
      </c>
      <c r="J7172" s="5">
        <v>-143007.81000000008</v>
      </c>
      <c r="K7172" s="5" t="str" cm="1">
        <f t="array" ref="K7172">_xlfn.LET(_xlpm.d,UPPER(TRIM(CLEAN(SUBSTITUTE(F7172,CHAR(160),"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73" spans="2:11" x14ac:dyDescent="0.25">
      <c r="B7173" s="21">
        <v>45975</v>
      </c>
      <c r="C7173" s="2" t="s">
        <v>1</v>
      </c>
      <c r="D7173" s="2" t="s">
        <v>2033</v>
      </c>
      <c r="E7173" s="2" t="s">
        <v>24</v>
      </c>
      <c r="F7173" s="2" t="s">
        <v>3196</v>
      </c>
      <c r="G7173" s="5">
        <v>-3</v>
      </c>
      <c r="H7173" s="5">
        <v>129.30000000000001</v>
      </c>
      <c r="I7173" s="5">
        <v>-387.9</v>
      </c>
      <c r="J7173" s="5">
        <v>-143395.71000000008</v>
      </c>
      <c r="K7173" s="5" t="str" cm="1">
        <f t="array" ref="K7173">_xlfn.LET(_xlpm.d,UPPER(TRIM(CLEAN(SUBSTITUTE(F7173,CHAR(160),"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74" spans="2:11" x14ac:dyDescent="0.25">
      <c r="B7174" s="21">
        <v>45979</v>
      </c>
      <c r="C7174" s="2" t="s">
        <v>1</v>
      </c>
      <c r="D7174" s="2" t="s">
        <v>2035</v>
      </c>
      <c r="E7174" s="2" t="s">
        <v>829</v>
      </c>
      <c r="F7174" s="2" t="s">
        <v>3196</v>
      </c>
      <c r="G7174" s="5">
        <v>-5</v>
      </c>
      <c r="H7174" s="5">
        <v>129.30000000000001</v>
      </c>
      <c r="I7174" s="5">
        <v>-646.5</v>
      </c>
      <c r="J7174" s="5">
        <v>-144042.21000000008</v>
      </c>
      <c r="K7174" s="5" t="str" cm="1">
        <f t="array" ref="K7174">_xlfn.LET(_xlpm.d,UPPER(TRIM(CLEAN(SUBSTITUTE(F7174,CHAR(160),"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75" spans="2:11" x14ac:dyDescent="0.25">
      <c r="B7175" s="21">
        <v>45979</v>
      </c>
      <c r="C7175" s="2" t="s">
        <v>1</v>
      </c>
      <c r="D7175" s="2" t="s">
        <v>1173</v>
      </c>
      <c r="E7175" s="2" t="s">
        <v>844</v>
      </c>
      <c r="F7175" s="2" t="s">
        <v>3196</v>
      </c>
      <c r="G7175" s="5">
        <v>-7</v>
      </c>
      <c r="H7175" s="5">
        <v>129.30000000000001</v>
      </c>
      <c r="I7175" s="5">
        <v>-905.1</v>
      </c>
      <c r="J7175" s="5">
        <v>-144947.31000000008</v>
      </c>
      <c r="K7175" s="5" t="str" cm="1">
        <f t="array" ref="K7175">_xlfn.LET(_xlpm.d,UPPER(TRIM(CLEAN(SUBSTITUTE(F7175,CHAR(160),"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76" spans="2:11" x14ac:dyDescent="0.25">
      <c r="B7176" s="21">
        <v>45979</v>
      </c>
      <c r="C7176" s="2" t="s">
        <v>1</v>
      </c>
      <c r="D7176" s="2" t="s">
        <v>2635</v>
      </c>
      <c r="E7176" s="2" t="s">
        <v>92</v>
      </c>
      <c r="F7176" s="2" t="s">
        <v>3196</v>
      </c>
      <c r="G7176" s="5">
        <v>-5</v>
      </c>
      <c r="H7176" s="5">
        <v>129.30000000000001</v>
      </c>
      <c r="I7176" s="5">
        <v>-646.5</v>
      </c>
      <c r="J7176" s="5">
        <v>-145593.81000000008</v>
      </c>
      <c r="K7176" s="5" t="str" cm="1">
        <f t="array" ref="K7176">_xlfn.LET(_xlpm.d,UPPER(TRIM(CLEAN(SUBSTITUTE(F7176,CHAR(160),"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77" spans="2:11" x14ac:dyDescent="0.25">
      <c r="B7177" s="21">
        <v>45979</v>
      </c>
      <c r="C7177" s="2" t="s">
        <v>1</v>
      </c>
      <c r="D7177" s="2" t="s">
        <v>2897</v>
      </c>
      <c r="E7177" s="2" t="s">
        <v>14</v>
      </c>
      <c r="F7177" s="2" t="s">
        <v>3196</v>
      </c>
      <c r="G7177" s="5">
        <v>-2</v>
      </c>
      <c r="H7177" s="5">
        <v>129.30000000000001</v>
      </c>
      <c r="I7177" s="5">
        <v>-258.60000000000002</v>
      </c>
      <c r="J7177" s="5">
        <v>-145852.41000000009</v>
      </c>
      <c r="K7177" s="5" t="str" cm="1">
        <f t="array" ref="K7177">_xlfn.LET(_xlpm.d,UPPER(TRIM(CLEAN(SUBSTITUTE(F7177,CHAR(160),"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78" spans="2:11" x14ac:dyDescent="0.25">
      <c r="B7178" s="21">
        <v>45979</v>
      </c>
      <c r="C7178" s="2" t="s">
        <v>1</v>
      </c>
      <c r="D7178" s="2" t="s">
        <v>2898</v>
      </c>
      <c r="E7178" s="2" t="s">
        <v>27</v>
      </c>
      <c r="F7178" s="2" t="s">
        <v>3196</v>
      </c>
      <c r="G7178" s="5">
        <v>-1</v>
      </c>
      <c r="H7178" s="5">
        <v>129.30000000000001</v>
      </c>
      <c r="I7178" s="5">
        <v>-129.30000000000001</v>
      </c>
      <c r="J7178" s="5">
        <v>-145981.71000000008</v>
      </c>
      <c r="K7178" s="5" t="str" cm="1">
        <f t="array" ref="K7178">_xlfn.LET(_xlpm.d,UPPER(TRIM(CLEAN(SUBSTITUTE(F7178,CHAR(160),"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79" spans="2:11" x14ac:dyDescent="0.25">
      <c r="B7179" s="21">
        <v>45981</v>
      </c>
      <c r="C7179" s="2" t="s">
        <v>1</v>
      </c>
      <c r="D7179" s="2" t="s">
        <v>2636</v>
      </c>
      <c r="E7179" s="2" t="s">
        <v>1130</v>
      </c>
      <c r="F7179" s="2" t="s">
        <v>3196</v>
      </c>
      <c r="G7179" s="5">
        <v>-1</v>
      </c>
      <c r="H7179" s="5">
        <v>129.30000000000001</v>
      </c>
      <c r="I7179" s="5">
        <v>-129.30000000000001</v>
      </c>
      <c r="J7179" s="5">
        <v>-146111.01000000007</v>
      </c>
      <c r="K7179" s="5" t="str" cm="1">
        <f t="array" ref="K7179">_xlfn.LET(_xlpm.d,UPPER(TRIM(CLEAN(SUBSTITUTE(F7179,CHAR(160),"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80" spans="2:11" x14ac:dyDescent="0.25">
      <c r="B7180" s="21">
        <v>45981</v>
      </c>
      <c r="C7180" s="2" t="s">
        <v>1</v>
      </c>
      <c r="D7180" s="2" t="s">
        <v>2638</v>
      </c>
      <c r="E7180" s="2" t="s">
        <v>99</v>
      </c>
      <c r="F7180" s="2" t="s">
        <v>3196</v>
      </c>
      <c r="G7180" s="5">
        <v>-2</v>
      </c>
      <c r="H7180" s="5">
        <v>129.30000000000001</v>
      </c>
      <c r="I7180" s="5">
        <v>-258.60000000000002</v>
      </c>
      <c r="J7180" s="5">
        <v>-146369.61000000007</v>
      </c>
      <c r="K7180" s="5" t="str" cm="1">
        <f t="array" ref="K7180">_xlfn.LET(_xlpm.d,UPPER(TRIM(CLEAN(SUBSTITUTE(F7180,CHAR(160),"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81" spans="2:11" x14ac:dyDescent="0.25">
      <c r="B7181" s="21">
        <v>45982</v>
      </c>
      <c r="C7181" s="2" t="s">
        <v>1</v>
      </c>
      <c r="D7181" s="2" t="s">
        <v>272</v>
      </c>
      <c r="E7181" s="2" t="s">
        <v>110</v>
      </c>
      <c r="F7181" s="2" t="s">
        <v>3196</v>
      </c>
      <c r="G7181" s="5">
        <v>-2</v>
      </c>
      <c r="H7181" s="5">
        <v>129.30000000000001</v>
      </c>
      <c r="I7181" s="5">
        <v>-258.60000000000002</v>
      </c>
      <c r="J7181" s="5">
        <v>-146628.21000000008</v>
      </c>
      <c r="K7181" s="5" t="str" cm="1">
        <f t="array" ref="K7181">_xlfn.LET(_xlpm.d,UPPER(TRIM(CLEAN(SUBSTITUTE(F7181,CHAR(160),"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82" spans="2:11" x14ac:dyDescent="0.25">
      <c r="B7182" s="21">
        <v>45986</v>
      </c>
      <c r="C7182" s="2" t="s">
        <v>1</v>
      </c>
      <c r="D7182" s="2" t="s">
        <v>3168</v>
      </c>
      <c r="E7182" s="2" t="s">
        <v>1611</v>
      </c>
      <c r="F7182" s="2" t="s">
        <v>3195</v>
      </c>
      <c r="G7182" s="5">
        <v>-4</v>
      </c>
      <c r="H7182" s="5">
        <v>118.8</v>
      </c>
      <c r="I7182" s="5">
        <v>-475.2</v>
      </c>
      <c r="J7182" s="5">
        <v>-147103.41000000009</v>
      </c>
      <c r="K7182" s="5" t="str" cm="1">
        <f t="array" ref="K7182">_xlfn.LET(_xlpm.d,UPPER(TRIM(CLEAN(SUBSTITUTE(F7182,CHAR(160),"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83" spans="2:11" x14ac:dyDescent="0.25">
      <c r="B7183" s="21">
        <v>45986</v>
      </c>
      <c r="C7183" s="2" t="s">
        <v>1</v>
      </c>
      <c r="D7183" s="2" t="s">
        <v>2043</v>
      </c>
      <c r="E7183" s="2" t="s">
        <v>446</v>
      </c>
      <c r="F7183" s="2" t="s">
        <v>3196</v>
      </c>
      <c r="G7183" s="5">
        <v>-2</v>
      </c>
      <c r="H7183" s="5">
        <v>129.30000000000001</v>
      </c>
      <c r="I7183" s="5">
        <v>-258.60000000000002</v>
      </c>
      <c r="J7183" s="5">
        <v>-147362.0100000001</v>
      </c>
      <c r="K7183" s="5" t="str" cm="1">
        <f t="array" ref="K7183">_xlfn.LET(_xlpm.d,UPPER(TRIM(CLEAN(SUBSTITUTE(F7183,CHAR(160),"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84" spans="2:11" x14ac:dyDescent="0.25">
      <c r="B7184" s="21">
        <v>45986</v>
      </c>
      <c r="C7184" s="2" t="s">
        <v>1</v>
      </c>
      <c r="D7184" s="2" t="s">
        <v>2044</v>
      </c>
      <c r="E7184" s="2" t="s">
        <v>153</v>
      </c>
      <c r="F7184" s="2" t="s">
        <v>3196</v>
      </c>
      <c r="G7184" s="5">
        <v>-2</v>
      </c>
      <c r="H7184" s="5">
        <v>129.30000000000001</v>
      </c>
      <c r="I7184" s="5">
        <v>-258.60000000000002</v>
      </c>
      <c r="J7184" s="5">
        <v>-147620.6100000001</v>
      </c>
      <c r="K7184" s="5" t="str" cm="1">
        <f t="array" ref="K7184">_xlfn.LET(_xlpm.d,UPPER(TRIM(CLEAN(SUBSTITUTE(F7184,CHAR(160),"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85" spans="2:11" x14ac:dyDescent="0.25">
      <c r="B7185" s="21">
        <v>45986</v>
      </c>
      <c r="C7185" s="2" t="s">
        <v>1</v>
      </c>
      <c r="D7185" s="2" t="s">
        <v>273</v>
      </c>
      <c r="E7185" s="2" t="s">
        <v>159</v>
      </c>
      <c r="F7185" s="2" t="s">
        <v>3196</v>
      </c>
      <c r="G7185" s="5">
        <v>-5</v>
      </c>
      <c r="H7185" s="5">
        <v>129.30000000000001</v>
      </c>
      <c r="I7185" s="5">
        <v>-646.5</v>
      </c>
      <c r="J7185" s="5">
        <v>-148267.1100000001</v>
      </c>
      <c r="K7185" s="5" t="str" cm="1">
        <f t="array" ref="K7185">_xlfn.LET(_xlpm.d,UPPER(TRIM(CLEAN(SUBSTITUTE(F7185,CHAR(160),"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86" spans="2:11" x14ac:dyDescent="0.25">
      <c r="B7186" s="21">
        <v>45986</v>
      </c>
      <c r="C7186" s="2" t="s">
        <v>1</v>
      </c>
      <c r="D7186" s="2" t="s">
        <v>487</v>
      </c>
      <c r="E7186" s="2" t="s">
        <v>14</v>
      </c>
      <c r="F7186" s="2" t="s">
        <v>3196</v>
      </c>
      <c r="G7186" s="5">
        <v>-4</v>
      </c>
      <c r="H7186" s="5">
        <v>129.30000000000001</v>
      </c>
      <c r="I7186" s="5">
        <v>-517.20000000000005</v>
      </c>
      <c r="J7186" s="5">
        <v>-148784.31000000011</v>
      </c>
      <c r="K7186" s="5" t="str" cm="1">
        <f t="array" ref="K7186">_xlfn.LET(_xlpm.d,UPPER(TRIM(CLEAN(SUBSTITUTE(F7186,CHAR(160),"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87" spans="2:11" x14ac:dyDescent="0.25">
      <c r="B7187" s="21">
        <v>45986</v>
      </c>
      <c r="C7187" s="2" t="s">
        <v>1</v>
      </c>
      <c r="D7187" s="2" t="s">
        <v>751</v>
      </c>
      <c r="E7187" s="2" t="s">
        <v>92</v>
      </c>
      <c r="F7187" s="2" t="s">
        <v>3196</v>
      </c>
      <c r="G7187" s="5">
        <v>-1</v>
      </c>
      <c r="H7187" s="5">
        <v>129.30000000000001</v>
      </c>
      <c r="I7187" s="5">
        <v>-129.30000000000001</v>
      </c>
      <c r="J7187" s="5">
        <v>-148913.6100000001</v>
      </c>
      <c r="K7187" s="5" t="str" cm="1">
        <f t="array" ref="K7187">_xlfn.LET(_xlpm.d,UPPER(TRIM(CLEAN(SUBSTITUTE(F7187,CHAR(160),"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88" spans="2:11" x14ac:dyDescent="0.25">
      <c r="B7188" s="21">
        <v>45987</v>
      </c>
      <c r="C7188" s="2" t="s">
        <v>1</v>
      </c>
      <c r="D7188" s="2" t="s">
        <v>1179</v>
      </c>
      <c r="E7188" s="2" t="s">
        <v>29</v>
      </c>
      <c r="F7188" s="2" t="s">
        <v>3196</v>
      </c>
      <c r="G7188" s="5">
        <v>-3</v>
      </c>
      <c r="H7188" s="5">
        <v>129.30000000000001</v>
      </c>
      <c r="I7188" s="5">
        <v>-387.9</v>
      </c>
      <c r="J7188" s="5">
        <v>-149301.5100000001</v>
      </c>
      <c r="K7188" s="5" t="str" cm="1">
        <f t="array" ref="K7188">_xlfn.LET(_xlpm.d,UPPER(TRIM(CLEAN(SUBSTITUTE(F7188,CHAR(160),"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89" spans="2:11" x14ac:dyDescent="0.25">
      <c r="B7189" s="21">
        <v>45988</v>
      </c>
      <c r="C7189" s="2" t="s">
        <v>1</v>
      </c>
      <c r="D7189" s="2" t="s">
        <v>2049</v>
      </c>
      <c r="E7189" s="2" t="s">
        <v>68</v>
      </c>
      <c r="F7189" s="2" t="s">
        <v>3196</v>
      </c>
      <c r="G7189" s="5">
        <v>-3</v>
      </c>
      <c r="H7189" s="5">
        <v>129.30000000000001</v>
      </c>
      <c r="I7189" s="5">
        <v>-387.9</v>
      </c>
      <c r="J7189" s="5">
        <v>-149689.41000000009</v>
      </c>
      <c r="K7189" s="5" t="str" cm="1">
        <f t="array" ref="K7189">_xlfn.LET(_xlpm.d,UPPER(TRIM(CLEAN(SUBSTITUTE(F7189,CHAR(160),"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90" spans="2:11" x14ac:dyDescent="0.25">
      <c r="B7190" s="21">
        <v>45989</v>
      </c>
      <c r="C7190" s="2" t="s">
        <v>1</v>
      </c>
      <c r="D7190" s="2" t="s">
        <v>2642</v>
      </c>
      <c r="E7190" s="2" t="s">
        <v>829</v>
      </c>
      <c r="F7190" s="2" t="s">
        <v>3196</v>
      </c>
      <c r="G7190" s="5">
        <v>-10</v>
      </c>
      <c r="H7190" s="5">
        <v>129.30000000000001</v>
      </c>
      <c r="I7190" s="5">
        <v>-1293</v>
      </c>
      <c r="J7190" s="5">
        <v>-150982.41000000009</v>
      </c>
      <c r="K7190" s="5" t="str" cm="1">
        <f t="array" ref="K7190">_xlfn.LET(_xlpm.d,UPPER(TRIM(CLEAN(SUBSTITUTE(F7190,CHAR(160),"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91" spans="2:11" x14ac:dyDescent="0.25">
      <c r="B7191" s="21">
        <v>45989</v>
      </c>
      <c r="C7191" s="2" t="s">
        <v>1</v>
      </c>
      <c r="D7191" s="2" t="s">
        <v>2054</v>
      </c>
      <c r="E7191" s="2" t="s">
        <v>82</v>
      </c>
      <c r="F7191" s="2" t="s">
        <v>3196</v>
      </c>
      <c r="G7191" s="5">
        <v>-4</v>
      </c>
      <c r="H7191" s="5">
        <v>129.30000000000001</v>
      </c>
      <c r="I7191" s="5">
        <v>-517.20000000000005</v>
      </c>
      <c r="J7191" s="5">
        <v>-151499.6100000001</v>
      </c>
      <c r="K7191" s="5" t="str" cm="1">
        <f t="array" ref="K7191">_xlfn.LET(_xlpm.d,UPPER(TRIM(CLEAN(SUBSTITUTE(F7191,CHAR(160),"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92" spans="2:11" x14ac:dyDescent="0.25">
      <c r="B7192" s="21">
        <v>45989</v>
      </c>
      <c r="C7192" s="2" t="s">
        <v>1</v>
      </c>
      <c r="D7192" s="2" t="s">
        <v>572</v>
      </c>
      <c r="E7192" s="2" t="s">
        <v>110</v>
      </c>
      <c r="F7192" s="2" t="s">
        <v>3196</v>
      </c>
      <c r="G7192" s="5">
        <v>-1</v>
      </c>
      <c r="H7192" s="5">
        <v>129.30000000000001</v>
      </c>
      <c r="I7192" s="5">
        <v>-129.30000000000001</v>
      </c>
      <c r="J7192" s="5">
        <v>-151628.91000000009</v>
      </c>
      <c r="K7192" s="5" t="str" cm="1">
        <f t="array" ref="K7192">_xlfn.LET(_xlpm.d,UPPER(TRIM(CLEAN(SUBSTITUTE(F7192,CHAR(160),"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93" spans="2:11" x14ac:dyDescent="0.25">
      <c r="B7193" s="21">
        <v>45989</v>
      </c>
      <c r="C7193" s="2" t="s">
        <v>1</v>
      </c>
      <c r="D7193" s="2" t="s">
        <v>2055</v>
      </c>
      <c r="E7193" s="2" t="s">
        <v>24</v>
      </c>
      <c r="F7193" s="2" t="s">
        <v>3196</v>
      </c>
      <c r="G7193" s="5">
        <v>-8</v>
      </c>
      <c r="H7193" s="5">
        <v>129.30000000000001</v>
      </c>
      <c r="I7193" s="5">
        <v>-1034.4000000000001</v>
      </c>
      <c r="J7193" s="5">
        <v>-152663.31000000008</v>
      </c>
      <c r="K7193" s="5" t="str" cm="1">
        <f t="array" ref="K7193">_xlfn.LET(_xlpm.d,UPPER(TRIM(CLEAN(SUBSTITUTE(F7193,CHAR(160),"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94" spans="2:11" x14ac:dyDescent="0.25">
      <c r="B7194" s="21">
        <v>45989</v>
      </c>
      <c r="C7194" s="2" t="s">
        <v>1</v>
      </c>
      <c r="D7194" s="2" t="s">
        <v>642</v>
      </c>
      <c r="E7194" s="2" t="s">
        <v>62</v>
      </c>
      <c r="F7194" s="2" t="s">
        <v>3196</v>
      </c>
      <c r="G7194" s="5">
        <v>-1</v>
      </c>
      <c r="H7194" s="5">
        <v>129.30000000000001</v>
      </c>
      <c r="I7194" s="5">
        <v>-129.30000000000001</v>
      </c>
      <c r="J7194" s="5">
        <v>-152792.61000000007</v>
      </c>
      <c r="K7194" s="5" t="str" cm="1">
        <f t="array" ref="K7194">_xlfn.LET(_xlpm.d,UPPER(TRIM(CLEAN(SUBSTITUTE(F7194,CHAR(160),"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95" spans="2:11" x14ac:dyDescent="0.25">
      <c r="B7195" s="21">
        <v>45993</v>
      </c>
      <c r="C7195" s="2" t="s">
        <v>1</v>
      </c>
      <c r="D7195" s="2" t="s">
        <v>56</v>
      </c>
      <c r="E7195" s="2" t="s">
        <v>49</v>
      </c>
      <c r="F7195" s="2" t="s">
        <v>3196</v>
      </c>
      <c r="G7195" s="5">
        <v>-3</v>
      </c>
      <c r="H7195" s="5">
        <v>129.30000000000001</v>
      </c>
      <c r="I7195" s="5">
        <v>-387.9</v>
      </c>
      <c r="J7195" s="5">
        <v>-153180.51000000007</v>
      </c>
      <c r="K7195" s="5" t="str" cm="1">
        <f t="array" ref="K7195">_xlfn.LET(_xlpm.d,UPPER(TRIM(CLEAN(SUBSTITUTE(F7195,CHAR(160),"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96" spans="2:11" x14ac:dyDescent="0.25">
      <c r="B7196" s="21">
        <v>45993</v>
      </c>
      <c r="C7196" s="2" t="s">
        <v>1</v>
      </c>
      <c r="D7196" s="2" t="s">
        <v>274</v>
      </c>
      <c r="E7196" s="2" t="s">
        <v>159</v>
      </c>
      <c r="F7196" s="2" t="s">
        <v>3196</v>
      </c>
      <c r="G7196" s="5">
        <v>-1</v>
      </c>
      <c r="H7196" s="5">
        <v>129.30000000000001</v>
      </c>
      <c r="I7196" s="5">
        <v>-129.30000000000001</v>
      </c>
      <c r="J7196" s="5">
        <v>-153309.81000000006</v>
      </c>
      <c r="K7196" s="5" t="str" cm="1">
        <f t="array" ref="K7196">_xlfn.LET(_xlpm.d,UPPER(TRIM(CLEAN(SUBSTITUTE(F7196,CHAR(160),"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97" spans="2:11" x14ac:dyDescent="0.25">
      <c r="B7197" s="21">
        <v>45993</v>
      </c>
      <c r="C7197" s="2" t="s">
        <v>1</v>
      </c>
      <c r="D7197" s="2" t="s">
        <v>277</v>
      </c>
      <c r="E7197" s="2" t="s">
        <v>29</v>
      </c>
      <c r="F7197" s="2" t="s">
        <v>3196</v>
      </c>
      <c r="G7197" s="5">
        <v>-13</v>
      </c>
      <c r="H7197" s="5">
        <v>129.30000000000001</v>
      </c>
      <c r="I7197" s="5">
        <v>-1680.9</v>
      </c>
      <c r="J7197" s="5">
        <v>-154990.71000000005</v>
      </c>
      <c r="K7197" s="5" t="str" cm="1">
        <f t="array" ref="K7197">_xlfn.LET(_xlpm.d,UPPER(TRIM(CLEAN(SUBSTITUTE(F7197,CHAR(160),"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98" spans="2:11" x14ac:dyDescent="0.25">
      <c r="B7198" s="21">
        <v>45994</v>
      </c>
      <c r="C7198" s="2" t="s">
        <v>1</v>
      </c>
      <c r="D7198" s="2" t="s">
        <v>2497</v>
      </c>
      <c r="E7198" s="2" t="s">
        <v>1130</v>
      </c>
      <c r="F7198" s="2" t="s">
        <v>3196</v>
      </c>
      <c r="G7198" s="5">
        <v>-1</v>
      </c>
      <c r="H7198" s="5">
        <v>129.30000000000001</v>
      </c>
      <c r="I7198" s="5">
        <v>-129.30000000000001</v>
      </c>
      <c r="J7198" s="5">
        <v>-155120.01000000004</v>
      </c>
      <c r="K7198" s="5" t="str" cm="1">
        <f t="array" ref="K7198">_xlfn.LET(_xlpm.d,UPPER(TRIM(CLEAN(SUBSTITUTE(F7198,CHAR(160),"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199" spans="2:11" x14ac:dyDescent="0.25">
      <c r="B7199" s="21">
        <v>45994</v>
      </c>
      <c r="C7199" s="2" t="s">
        <v>1</v>
      </c>
      <c r="D7199" s="2" t="s">
        <v>573</v>
      </c>
      <c r="E7199" s="2" t="s">
        <v>129</v>
      </c>
      <c r="F7199" s="2" t="s">
        <v>3196</v>
      </c>
      <c r="G7199" s="5">
        <v>-1</v>
      </c>
      <c r="H7199" s="5">
        <v>129.30000000000001</v>
      </c>
      <c r="I7199" s="5">
        <v>-129.30000000000001</v>
      </c>
      <c r="J7199" s="5">
        <v>-155249.31000000003</v>
      </c>
      <c r="K7199" s="5" t="str" cm="1">
        <f t="array" ref="K7199">_xlfn.LET(_xlpm.d,UPPER(TRIM(CLEAN(SUBSTITUTE(F7199,CHAR(160),"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00" spans="2:11" x14ac:dyDescent="0.25">
      <c r="B7200" s="21">
        <v>45995</v>
      </c>
      <c r="C7200" s="2" t="s">
        <v>1</v>
      </c>
      <c r="D7200" s="2" t="s">
        <v>489</v>
      </c>
      <c r="E7200" s="2" t="s">
        <v>19</v>
      </c>
      <c r="F7200" s="2" t="s">
        <v>3196</v>
      </c>
      <c r="G7200" s="5">
        <v>-5</v>
      </c>
      <c r="H7200" s="5">
        <v>129.30000000000001</v>
      </c>
      <c r="I7200" s="5">
        <v>-646.5</v>
      </c>
      <c r="J7200" s="5">
        <v>-155895.81000000003</v>
      </c>
      <c r="K7200" s="5" t="str" cm="1">
        <f t="array" ref="K7200">_xlfn.LET(_xlpm.d,UPPER(TRIM(CLEAN(SUBSTITUTE(F7200,CHAR(160),"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01" spans="2:11" x14ac:dyDescent="0.25">
      <c r="B7201" s="21">
        <v>45995</v>
      </c>
      <c r="C7201" s="2" t="s">
        <v>1</v>
      </c>
      <c r="D7201" s="2" t="s">
        <v>644</v>
      </c>
      <c r="E7201" s="2" t="s">
        <v>68</v>
      </c>
      <c r="F7201" s="2" t="s">
        <v>3196</v>
      </c>
      <c r="G7201" s="5">
        <v>-1</v>
      </c>
      <c r="H7201" s="5">
        <v>129.30000000000001</v>
      </c>
      <c r="I7201" s="5">
        <v>-129.30000000000001</v>
      </c>
      <c r="J7201" s="5">
        <v>-156025.11000000002</v>
      </c>
      <c r="K7201" s="5" t="str" cm="1">
        <f t="array" ref="K7201">_xlfn.LET(_xlpm.d,UPPER(TRIM(CLEAN(SUBSTITUTE(F7201,CHAR(160),"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02" spans="2:11" x14ac:dyDescent="0.25">
      <c r="B7202" s="21">
        <v>45995</v>
      </c>
      <c r="C7202" s="2" t="s">
        <v>1</v>
      </c>
      <c r="D7202" s="2" t="s">
        <v>2644</v>
      </c>
      <c r="E7202" s="2" t="s">
        <v>99</v>
      </c>
      <c r="F7202" s="2" t="s">
        <v>3196</v>
      </c>
      <c r="G7202" s="5">
        <v>-2</v>
      </c>
      <c r="H7202" s="5">
        <v>129.30000000000001</v>
      </c>
      <c r="I7202" s="5">
        <v>-258.60000000000002</v>
      </c>
      <c r="J7202" s="5">
        <v>-156283.71000000002</v>
      </c>
      <c r="K7202" s="5" t="str" cm="1">
        <f t="array" ref="K7202">_xlfn.LET(_xlpm.d,UPPER(TRIM(CLEAN(SUBSTITUTE(F7202,CHAR(160),"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03" spans="2:11" x14ac:dyDescent="0.25">
      <c r="B7203" s="21">
        <v>45996</v>
      </c>
      <c r="C7203" s="2" t="s">
        <v>1</v>
      </c>
      <c r="D7203" s="2" t="s">
        <v>1192</v>
      </c>
      <c r="E7203" s="2" t="s">
        <v>202</v>
      </c>
      <c r="F7203" s="2" t="s">
        <v>3196</v>
      </c>
      <c r="G7203" s="5">
        <v>-4</v>
      </c>
      <c r="H7203" s="5">
        <v>129.30000000000001</v>
      </c>
      <c r="I7203" s="5">
        <v>-517.20000000000005</v>
      </c>
      <c r="J7203" s="5">
        <v>-156800.91000000003</v>
      </c>
      <c r="K7203" s="5" t="str" cm="1">
        <f t="array" ref="K7203">_xlfn.LET(_xlpm.d,UPPER(TRIM(CLEAN(SUBSTITUTE(F7203,CHAR(160),"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04" spans="2:11" x14ac:dyDescent="0.25">
      <c r="B7204" s="21">
        <v>45996</v>
      </c>
      <c r="C7204" s="2" t="s">
        <v>1</v>
      </c>
      <c r="D7204" s="2" t="s">
        <v>490</v>
      </c>
      <c r="E7204" s="2" t="s">
        <v>24</v>
      </c>
      <c r="F7204" s="2" t="s">
        <v>3196</v>
      </c>
      <c r="G7204" s="5">
        <v>-9</v>
      </c>
      <c r="H7204" s="5">
        <v>129.30000000000001</v>
      </c>
      <c r="I7204" s="5">
        <v>-1163.7</v>
      </c>
      <c r="J7204" s="5">
        <v>-157964.61000000004</v>
      </c>
      <c r="K7204" s="5" t="str" cm="1">
        <f t="array" ref="K7204">_xlfn.LET(_xlpm.d,UPPER(TRIM(CLEAN(SUBSTITUTE(F7204,CHAR(160),"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05" spans="2:11" x14ac:dyDescent="0.25">
      <c r="B7205" s="21">
        <v>45996</v>
      </c>
      <c r="C7205" s="2" t="s">
        <v>1</v>
      </c>
      <c r="D7205" s="2" t="s">
        <v>1194</v>
      </c>
      <c r="E7205" s="2" t="s">
        <v>53</v>
      </c>
      <c r="F7205" s="2" t="s">
        <v>3196</v>
      </c>
      <c r="G7205" s="5">
        <v>-8</v>
      </c>
      <c r="H7205" s="5">
        <v>129.30000000000001</v>
      </c>
      <c r="I7205" s="5">
        <v>-1034.4000000000001</v>
      </c>
      <c r="J7205" s="5">
        <v>-158999.01000000004</v>
      </c>
      <c r="K7205" s="5" t="str" cm="1">
        <f t="array" ref="K7205">_xlfn.LET(_xlpm.d,UPPER(TRIM(CLEAN(SUBSTITUTE(F7205,CHAR(160),"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06" spans="2:11" x14ac:dyDescent="0.25">
      <c r="B7206" s="21">
        <v>45996</v>
      </c>
      <c r="C7206" s="2" t="s">
        <v>1</v>
      </c>
      <c r="D7206" s="2" t="s">
        <v>2645</v>
      </c>
      <c r="E7206" s="2" t="s">
        <v>110</v>
      </c>
      <c r="F7206" s="2" t="s">
        <v>3196</v>
      </c>
      <c r="G7206" s="5">
        <v>-3</v>
      </c>
      <c r="H7206" s="5">
        <v>129.30000000000001</v>
      </c>
      <c r="I7206" s="5">
        <v>-387.9</v>
      </c>
      <c r="J7206" s="5">
        <v>-159386.91000000003</v>
      </c>
      <c r="K7206" s="5" t="str" cm="1">
        <f t="array" ref="K7206">_xlfn.LET(_xlpm.d,UPPER(TRIM(CLEAN(SUBSTITUTE(F7206,CHAR(160),"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07" spans="2:11" x14ac:dyDescent="0.25">
      <c r="B7207" s="21">
        <v>45996</v>
      </c>
      <c r="C7207" s="2" t="s">
        <v>1</v>
      </c>
      <c r="D7207" s="2" t="s">
        <v>278</v>
      </c>
      <c r="E7207" s="2" t="s">
        <v>97</v>
      </c>
      <c r="F7207" s="2" t="s">
        <v>3195</v>
      </c>
      <c r="G7207" s="5">
        <v>-3</v>
      </c>
      <c r="H7207" s="5">
        <v>129.30000000000001</v>
      </c>
      <c r="I7207" s="5">
        <v>-387.9</v>
      </c>
      <c r="J7207" s="5">
        <v>-159774.81000000003</v>
      </c>
      <c r="K7207" s="5" t="str" cm="1">
        <f t="array" ref="K7207">_xlfn.LET(_xlpm.d,UPPER(TRIM(CLEAN(SUBSTITUTE(F7207,CHAR(160),"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08" spans="2:11" x14ac:dyDescent="0.25">
      <c r="B7208" s="21">
        <v>45999</v>
      </c>
      <c r="C7208" s="2" t="s">
        <v>1</v>
      </c>
      <c r="D7208" s="2" t="s">
        <v>2646</v>
      </c>
      <c r="E7208" s="2" t="s">
        <v>791</v>
      </c>
      <c r="F7208" s="2" t="s">
        <v>3196</v>
      </c>
      <c r="G7208" s="5">
        <v>-2</v>
      </c>
      <c r="H7208" s="5">
        <v>129.30000000000001</v>
      </c>
      <c r="I7208" s="5">
        <v>-258.60000000000002</v>
      </c>
      <c r="J7208" s="5">
        <v>-160033.41000000003</v>
      </c>
      <c r="K7208" s="5" t="str" cm="1">
        <f t="array" ref="K7208">_xlfn.LET(_xlpm.d,UPPER(TRIM(CLEAN(SUBSTITUTE(F7208,CHAR(160),"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09" spans="2:11" x14ac:dyDescent="0.25">
      <c r="B7209" s="21">
        <v>46000</v>
      </c>
      <c r="C7209" s="2" t="s">
        <v>1</v>
      </c>
      <c r="D7209" s="2" t="s">
        <v>2067</v>
      </c>
      <c r="E7209" s="2" t="s">
        <v>1611</v>
      </c>
      <c r="F7209" s="2" t="s">
        <v>3195</v>
      </c>
      <c r="G7209" s="5">
        <v>-5</v>
      </c>
      <c r="H7209" s="5">
        <v>118.8</v>
      </c>
      <c r="I7209" s="5">
        <v>-594</v>
      </c>
      <c r="J7209" s="5">
        <v>-160627.41000000003</v>
      </c>
      <c r="K7209" s="5" t="str" cm="1">
        <f t="array" ref="K7209">_xlfn.LET(_xlpm.d,UPPER(TRIM(CLEAN(SUBSTITUTE(F7209,CHAR(160),"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10" spans="2:11" x14ac:dyDescent="0.25">
      <c r="B7210" s="21">
        <v>46000</v>
      </c>
      <c r="C7210" s="2" t="s">
        <v>1</v>
      </c>
      <c r="D7210" s="2" t="s">
        <v>492</v>
      </c>
      <c r="E7210" s="2" t="s">
        <v>27</v>
      </c>
      <c r="F7210" s="2" t="s">
        <v>3196</v>
      </c>
      <c r="G7210" s="5">
        <v>-3</v>
      </c>
      <c r="H7210" s="5">
        <v>129.30000000000001</v>
      </c>
      <c r="I7210" s="5">
        <v>-387.9</v>
      </c>
      <c r="J7210" s="5">
        <v>-161015.31000000003</v>
      </c>
      <c r="K7210" s="5" t="str" cm="1">
        <f t="array" ref="K7210">_xlfn.LET(_xlpm.d,UPPER(TRIM(CLEAN(SUBSTITUTE(F7210,CHAR(160),"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11" spans="2:11" x14ac:dyDescent="0.25">
      <c r="B7211" s="21">
        <v>46000</v>
      </c>
      <c r="C7211" s="2" t="s">
        <v>1</v>
      </c>
      <c r="D7211" s="2" t="s">
        <v>2068</v>
      </c>
      <c r="E7211" s="2" t="s">
        <v>35</v>
      </c>
      <c r="F7211" s="2" t="s">
        <v>3196</v>
      </c>
      <c r="G7211" s="5">
        <v>-10</v>
      </c>
      <c r="H7211" s="5">
        <v>129.30000000000001</v>
      </c>
      <c r="I7211" s="5">
        <v>-1293</v>
      </c>
      <c r="J7211" s="5">
        <v>-162308.31000000003</v>
      </c>
      <c r="K7211" s="5" t="str" cm="1">
        <f t="array" ref="K7211">_xlfn.LET(_xlpm.d,UPPER(TRIM(CLEAN(SUBSTITUTE(F7211,CHAR(160),"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12" spans="2:11" x14ac:dyDescent="0.25">
      <c r="B7212" s="21">
        <v>46000</v>
      </c>
      <c r="C7212" s="2" t="s">
        <v>1</v>
      </c>
      <c r="D7212" s="2" t="s">
        <v>575</v>
      </c>
      <c r="E7212" s="2" t="s">
        <v>92</v>
      </c>
      <c r="F7212" s="2" t="s">
        <v>3196</v>
      </c>
      <c r="G7212" s="5">
        <v>-3</v>
      </c>
      <c r="H7212" s="5">
        <v>129.30000000000001</v>
      </c>
      <c r="I7212" s="5">
        <v>-387.9</v>
      </c>
      <c r="J7212" s="5">
        <v>-162696.21000000002</v>
      </c>
      <c r="K7212" s="5" t="str" cm="1">
        <f t="array" ref="K7212">_xlfn.LET(_xlpm.d,UPPER(TRIM(CLEAN(SUBSTITUTE(F7212,CHAR(160),"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13" spans="2:11" x14ac:dyDescent="0.25">
      <c r="B7213" s="21">
        <v>46001</v>
      </c>
      <c r="C7213" s="2" t="s">
        <v>1</v>
      </c>
      <c r="D7213" s="2" t="s">
        <v>2072</v>
      </c>
      <c r="E7213" s="2" t="s">
        <v>29</v>
      </c>
      <c r="F7213" s="2" t="s">
        <v>3196</v>
      </c>
      <c r="G7213" s="5">
        <v>-1</v>
      </c>
      <c r="H7213" s="5">
        <v>129.30000000000001</v>
      </c>
      <c r="I7213" s="5">
        <v>-129.30000000000001</v>
      </c>
      <c r="J7213" s="5">
        <v>-162825.51</v>
      </c>
      <c r="K7213" s="5" t="str" cm="1">
        <f t="array" ref="K7213">_xlfn.LET(_xlpm.d,UPPER(TRIM(CLEAN(SUBSTITUTE(F7213,CHAR(160),"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14" spans="2:11" x14ac:dyDescent="0.25">
      <c r="B7214" s="21">
        <v>46001</v>
      </c>
      <c r="C7214" s="2" t="s">
        <v>1</v>
      </c>
      <c r="D7214" s="2" t="s">
        <v>1200</v>
      </c>
      <c r="E7214" s="2" t="s">
        <v>153</v>
      </c>
      <c r="F7214" s="2" t="s">
        <v>3196</v>
      </c>
      <c r="G7214" s="5">
        <v>-5</v>
      </c>
      <c r="H7214" s="5">
        <v>129.30000000000001</v>
      </c>
      <c r="I7214" s="5">
        <v>-646.5</v>
      </c>
      <c r="J7214" s="5">
        <v>-163472.01</v>
      </c>
      <c r="K7214" s="5" t="str" cm="1">
        <f t="array" ref="K7214">_xlfn.LET(_xlpm.d,UPPER(TRIM(CLEAN(SUBSTITUTE(F7214,CHAR(160),"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15" spans="2:11" x14ac:dyDescent="0.25">
      <c r="B7215" s="21">
        <v>46001</v>
      </c>
      <c r="C7215" s="2" t="s">
        <v>1</v>
      </c>
      <c r="D7215" s="2" t="s">
        <v>3239</v>
      </c>
      <c r="E7215" s="2" t="s">
        <v>129</v>
      </c>
      <c r="F7215" s="2" t="s">
        <v>3196</v>
      </c>
      <c r="G7215" s="5">
        <v>-5</v>
      </c>
      <c r="H7215" s="5">
        <v>129.30000000000001</v>
      </c>
      <c r="I7215" s="5">
        <v>-646.5</v>
      </c>
      <c r="J7215" s="5">
        <v>-164118.51</v>
      </c>
      <c r="K7215" s="5" t="str" cm="1">
        <f t="array" ref="K7215">_xlfn.LET(_xlpm.d,UPPER(TRIM(CLEAN(SUBSTITUTE(F7215,CHAR(160),"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16" spans="2:11" x14ac:dyDescent="0.25">
      <c r="B7216" s="21">
        <v>46001</v>
      </c>
      <c r="C7216" s="2" t="s">
        <v>1</v>
      </c>
      <c r="D7216" s="2" t="s">
        <v>2073</v>
      </c>
      <c r="E7216" s="2" t="s">
        <v>29</v>
      </c>
      <c r="F7216" s="2" t="s">
        <v>3196</v>
      </c>
      <c r="G7216" s="5">
        <v>-1</v>
      </c>
      <c r="H7216" s="5">
        <v>129.30000000000001</v>
      </c>
      <c r="I7216" s="5">
        <v>-129.30000000000001</v>
      </c>
      <c r="J7216" s="5">
        <v>-164247.81</v>
      </c>
      <c r="K7216" s="5" t="str" cm="1">
        <f t="array" ref="K7216">_xlfn.LET(_xlpm.d,UPPER(TRIM(CLEAN(SUBSTITUTE(F7216,CHAR(160),"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17" spans="2:11" x14ac:dyDescent="0.25">
      <c r="B7217" s="21">
        <v>46002</v>
      </c>
      <c r="C7217" s="2" t="s">
        <v>1</v>
      </c>
      <c r="D7217" s="2" t="s">
        <v>577</v>
      </c>
      <c r="E7217" s="2" t="s">
        <v>99</v>
      </c>
      <c r="F7217" s="2" t="s">
        <v>3196</v>
      </c>
      <c r="G7217" s="5">
        <v>-1</v>
      </c>
      <c r="H7217" s="5">
        <v>129.30000000000001</v>
      </c>
      <c r="I7217" s="5">
        <v>-129.30000000000001</v>
      </c>
      <c r="J7217" s="5">
        <v>-164377.10999999999</v>
      </c>
      <c r="K7217" s="5" t="str" cm="1">
        <f t="array" ref="K7217">_xlfn.LET(_xlpm.d,UPPER(TRIM(CLEAN(SUBSTITUTE(F7217,CHAR(160),"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18" spans="2:11" x14ac:dyDescent="0.25">
      <c r="B7218" s="21">
        <v>46002</v>
      </c>
      <c r="C7218" s="2" t="s">
        <v>1</v>
      </c>
      <c r="D7218" s="2" t="s">
        <v>2758</v>
      </c>
      <c r="E7218" s="2" t="s">
        <v>791</v>
      </c>
      <c r="F7218" s="2" t="s">
        <v>3196</v>
      </c>
      <c r="G7218" s="5">
        <v>-2</v>
      </c>
      <c r="H7218" s="5">
        <v>129.30000000000001</v>
      </c>
      <c r="I7218" s="5">
        <v>-258.60000000000002</v>
      </c>
      <c r="J7218" s="5">
        <v>-164635.71</v>
      </c>
      <c r="K7218" s="5" t="str" cm="1">
        <f t="array" ref="K7218">_xlfn.LET(_xlpm.d,UPPER(TRIM(CLEAN(SUBSTITUTE(F7218,CHAR(160),"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19" spans="2:11" x14ac:dyDescent="0.25">
      <c r="B7219" s="21">
        <v>46002</v>
      </c>
      <c r="C7219" s="2" t="s">
        <v>1</v>
      </c>
      <c r="D7219" s="2" t="s">
        <v>494</v>
      </c>
      <c r="E7219" s="2" t="s">
        <v>19</v>
      </c>
      <c r="F7219" s="2" t="s">
        <v>3196</v>
      </c>
      <c r="G7219" s="5">
        <v>-2</v>
      </c>
      <c r="H7219" s="5">
        <v>129.30000000000001</v>
      </c>
      <c r="I7219" s="5">
        <v>-258.60000000000002</v>
      </c>
      <c r="J7219" s="5">
        <v>-164894.31</v>
      </c>
      <c r="K7219" s="5" t="str" cm="1">
        <f t="array" ref="K7219">_xlfn.LET(_xlpm.d,UPPER(TRIM(CLEAN(SUBSTITUTE(F7219,CHAR(160),"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20" spans="2:11" x14ac:dyDescent="0.25">
      <c r="B7220" s="21">
        <v>46003</v>
      </c>
      <c r="C7220" s="2" t="s">
        <v>1</v>
      </c>
      <c r="D7220" s="2" t="s">
        <v>2081</v>
      </c>
      <c r="E7220" s="2" t="s">
        <v>24</v>
      </c>
      <c r="F7220" s="2" t="s">
        <v>3196</v>
      </c>
      <c r="G7220" s="5">
        <v>-4</v>
      </c>
      <c r="H7220" s="5">
        <v>129.30000000000001</v>
      </c>
      <c r="I7220" s="5">
        <v>-517.20000000000005</v>
      </c>
      <c r="J7220" s="5">
        <v>-165411.51</v>
      </c>
      <c r="K7220" s="5" t="str" cm="1">
        <f t="array" ref="K7220">_xlfn.LET(_xlpm.d,UPPER(TRIM(CLEAN(SUBSTITUTE(F7220,CHAR(160),"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21" spans="2:11" x14ac:dyDescent="0.25">
      <c r="B7221" s="21">
        <v>46003</v>
      </c>
      <c r="C7221" s="2" t="s">
        <v>1</v>
      </c>
      <c r="D7221" s="2" t="s">
        <v>2651</v>
      </c>
      <c r="E7221" s="2" t="s">
        <v>110</v>
      </c>
      <c r="F7221" s="2" t="s">
        <v>3196</v>
      </c>
      <c r="G7221" s="5">
        <v>-2</v>
      </c>
      <c r="H7221" s="5">
        <v>129.30000000000001</v>
      </c>
      <c r="I7221" s="5">
        <v>-258.60000000000002</v>
      </c>
      <c r="J7221" s="5">
        <v>-165670.11000000002</v>
      </c>
      <c r="K7221" s="5" t="str" cm="1">
        <f t="array" ref="K7221">_xlfn.LET(_xlpm.d,UPPER(TRIM(CLEAN(SUBSTITUTE(F7221,CHAR(160),"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22" spans="2:11" x14ac:dyDescent="0.25">
      <c r="B7222" s="21">
        <v>46003</v>
      </c>
      <c r="C7222" s="2" t="s">
        <v>1</v>
      </c>
      <c r="D7222" s="2" t="s">
        <v>1204</v>
      </c>
      <c r="E7222" s="2" t="s">
        <v>82</v>
      </c>
      <c r="F7222" s="2" t="s">
        <v>3196</v>
      </c>
      <c r="G7222" s="5">
        <v>-5</v>
      </c>
      <c r="H7222" s="5">
        <v>129.30000000000001</v>
      </c>
      <c r="I7222" s="5">
        <v>-646.5</v>
      </c>
      <c r="J7222" s="5">
        <v>-166316.61000000002</v>
      </c>
      <c r="K7222" s="5" t="str" cm="1">
        <f t="array" ref="K7222">_xlfn.LET(_xlpm.d,UPPER(TRIM(CLEAN(SUBSTITUTE(F7222,CHAR(160),"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23" spans="2:11" x14ac:dyDescent="0.25">
      <c r="B7223" s="21">
        <v>46006</v>
      </c>
      <c r="C7223" s="2" t="s">
        <v>1</v>
      </c>
      <c r="D7223" s="2" t="s">
        <v>2084</v>
      </c>
      <c r="E7223" s="2" t="s">
        <v>791</v>
      </c>
      <c r="F7223" s="2" t="s">
        <v>3196</v>
      </c>
      <c r="G7223" s="5">
        <v>-3</v>
      </c>
      <c r="H7223" s="5">
        <v>129.30000000000001</v>
      </c>
      <c r="I7223" s="5">
        <v>-387.9</v>
      </c>
      <c r="J7223" s="5">
        <v>-166704.51</v>
      </c>
      <c r="K7223" s="5" t="str" cm="1">
        <f t="array" ref="K7223">_xlfn.LET(_xlpm.d,UPPER(TRIM(CLEAN(SUBSTITUTE(F7223,CHAR(160),"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24" spans="2:11" x14ac:dyDescent="0.25">
      <c r="B7224" s="21">
        <v>46008</v>
      </c>
      <c r="C7224" s="2" t="s">
        <v>1</v>
      </c>
      <c r="D7224" s="2" t="s">
        <v>2085</v>
      </c>
      <c r="E7224" s="2" t="s">
        <v>829</v>
      </c>
      <c r="F7224" s="2" t="s">
        <v>3196</v>
      </c>
      <c r="G7224" s="5">
        <v>-3</v>
      </c>
      <c r="H7224" s="5">
        <v>129.30000000000001</v>
      </c>
      <c r="I7224" s="5">
        <v>-387.9</v>
      </c>
      <c r="J7224" s="5">
        <v>-167092.41</v>
      </c>
      <c r="K7224" s="5" t="str" cm="1">
        <f t="array" ref="K7224">_xlfn.LET(_xlpm.d,UPPER(TRIM(CLEAN(SUBSTITUTE(F7224,CHAR(160),"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25" spans="2:11" x14ac:dyDescent="0.25">
      <c r="B7225" s="21">
        <v>46008</v>
      </c>
      <c r="C7225" s="2" t="s">
        <v>1</v>
      </c>
      <c r="D7225" s="2" t="s">
        <v>2501</v>
      </c>
      <c r="E7225" s="2" t="s">
        <v>29</v>
      </c>
      <c r="F7225" s="2" t="s">
        <v>3196</v>
      </c>
      <c r="G7225" s="5">
        <v>-7</v>
      </c>
      <c r="H7225" s="5">
        <v>129.30000000000001</v>
      </c>
      <c r="I7225" s="5">
        <v>-905.1</v>
      </c>
      <c r="J7225" s="5">
        <v>-167997.51</v>
      </c>
      <c r="K7225" s="5" t="str" cm="1">
        <f t="array" ref="K7225">_xlfn.LET(_xlpm.d,UPPER(TRIM(CLEAN(SUBSTITUTE(F7225,CHAR(160),"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26" spans="2:11" x14ac:dyDescent="0.25">
      <c r="B7226" s="21">
        <v>46008</v>
      </c>
      <c r="C7226" s="2" t="s">
        <v>1</v>
      </c>
      <c r="D7226" s="2" t="s">
        <v>3240</v>
      </c>
      <c r="E7226" s="2" t="s">
        <v>35</v>
      </c>
      <c r="F7226" s="2" t="s">
        <v>3196</v>
      </c>
      <c r="G7226" s="5">
        <v>-3</v>
      </c>
      <c r="H7226" s="5">
        <v>129.30000000000001</v>
      </c>
      <c r="I7226" s="5">
        <v>-387.9</v>
      </c>
      <c r="J7226" s="5">
        <v>-168385.41</v>
      </c>
      <c r="K7226" s="5" t="str" cm="1">
        <f t="array" ref="K7226">_xlfn.LET(_xlpm.d,UPPER(TRIM(CLEAN(SUBSTITUTE(F7226,CHAR(160),"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27" spans="2:11" x14ac:dyDescent="0.25">
      <c r="B7227" s="21">
        <v>46008</v>
      </c>
      <c r="C7227" s="2" t="s">
        <v>1</v>
      </c>
      <c r="D7227" s="2" t="s">
        <v>66</v>
      </c>
      <c r="E7227" s="2" t="s">
        <v>49</v>
      </c>
      <c r="F7227" s="2" t="s">
        <v>3201</v>
      </c>
      <c r="G7227" s="5">
        <v>-9</v>
      </c>
      <c r="H7227" s="5">
        <v>129.30000000000001</v>
      </c>
      <c r="I7227" s="5">
        <v>-1163.7</v>
      </c>
      <c r="J7227" s="5">
        <v>-169549.11000000002</v>
      </c>
      <c r="K7227" s="5" t="str" cm="1">
        <f t="array" ref="K7227">_xlfn.LET(_xlpm.d,UPPER(TRIM(CLEAN(SUBSTITUTE(F7227,CHAR(160),"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28" spans="2:11" x14ac:dyDescent="0.25">
      <c r="B7228" s="21">
        <v>46009</v>
      </c>
      <c r="C7228" s="2" t="s">
        <v>1</v>
      </c>
      <c r="D7228" s="2" t="s">
        <v>3241</v>
      </c>
      <c r="E7228" s="2" t="s">
        <v>9</v>
      </c>
      <c r="F7228" s="2" t="s">
        <v>3196</v>
      </c>
      <c r="G7228" s="5">
        <v>-4</v>
      </c>
      <c r="H7228" s="5">
        <v>129.30000000000001</v>
      </c>
      <c r="I7228" s="5">
        <v>-517.20000000000005</v>
      </c>
      <c r="J7228" s="5">
        <v>-170066.31000000003</v>
      </c>
      <c r="K7228" s="5" t="str" cm="1">
        <f t="array" ref="K7228">_xlfn.LET(_xlpm.d,UPPER(TRIM(CLEAN(SUBSTITUTE(F7228,CHAR(160),"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29" spans="2:11" x14ac:dyDescent="0.25">
      <c r="B7229" s="21">
        <v>46009</v>
      </c>
      <c r="C7229" s="2" t="s">
        <v>1</v>
      </c>
      <c r="D7229" s="2" t="s">
        <v>2502</v>
      </c>
      <c r="E7229" s="2" t="s">
        <v>129</v>
      </c>
      <c r="F7229" s="2" t="s">
        <v>3196</v>
      </c>
      <c r="G7229" s="5">
        <v>-1</v>
      </c>
      <c r="H7229" s="5">
        <v>129.30000000000001</v>
      </c>
      <c r="I7229" s="5">
        <v>-129.30000000000001</v>
      </c>
      <c r="J7229" s="5">
        <v>-170195.61000000002</v>
      </c>
      <c r="K7229" s="5" t="str" cm="1">
        <f t="array" ref="K7229">_xlfn.LET(_xlpm.d,UPPER(TRIM(CLEAN(SUBSTITUTE(F7229,CHAR(160),"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30" spans="2:11" x14ac:dyDescent="0.25">
      <c r="B7230" s="21">
        <v>46010</v>
      </c>
      <c r="C7230" s="2" t="s">
        <v>1</v>
      </c>
      <c r="D7230" s="2" t="s">
        <v>2088</v>
      </c>
      <c r="E7230" s="2" t="s">
        <v>82</v>
      </c>
      <c r="F7230" s="2" t="s">
        <v>3196</v>
      </c>
      <c r="G7230" s="5">
        <v>-1</v>
      </c>
      <c r="H7230" s="5">
        <v>129.30000000000001</v>
      </c>
      <c r="I7230" s="5">
        <v>-129.30000000000001</v>
      </c>
      <c r="J7230" s="5">
        <v>-170324.91</v>
      </c>
      <c r="K7230" s="5" t="str" cm="1">
        <f t="array" ref="K7230">_xlfn.LET(_xlpm.d,UPPER(TRIM(CLEAN(SUBSTITUTE(F7230,CHAR(160),"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31" spans="2:11" x14ac:dyDescent="0.25">
      <c r="B7231" s="21">
        <v>46010</v>
      </c>
      <c r="C7231" s="2" t="s">
        <v>1</v>
      </c>
      <c r="D7231" s="2" t="s">
        <v>69</v>
      </c>
      <c r="E7231" s="2" t="s">
        <v>24</v>
      </c>
      <c r="F7231" s="2" t="s">
        <v>3196</v>
      </c>
      <c r="G7231" s="5">
        <v>-8</v>
      </c>
      <c r="H7231" s="5">
        <v>129.30000000000001</v>
      </c>
      <c r="I7231" s="5">
        <v>-1034.4000000000001</v>
      </c>
      <c r="J7231" s="5">
        <v>-171359.31</v>
      </c>
      <c r="K7231" s="5" t="str" cm="1">
        <f t="array" ref="K7231">_xlfn.LET(_xlpm.d,UPPER(TRIM(CLEAN(SUBSTITUTE(F7231,CHAR(160),"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32" spans="2:11" x14ac:dyDescent="0.25">
      <c r="B7232" s="21">
        <v>46010</v>
      </c>
      <c r="C7232" s="2" t="s">
        <v>1</v>
      </c>
      <c r="D7232" s="2" t="s">
        <v>2091</v>
      </c>
      <c r="E7232" s="2" t="s">
        <v>1130</v>
      </c>
      <c r="F7232" s="2" t="s">
        <v>3195</v>
      </c>
      <c r="G7232" s="5">
        <v>-6</v>
      </c>
      <c r="H7232" s="5">
        <v>129.30000000000001</v>
      </c>
      <c r="I7232" s="5">
        <v>-775.8</v>
      </c>
      <c r="J7232" s="5">
        <v>-172135.11</v>
      </c>
      <c r="K7232" s="5" t="str" cm="1">
        <f t="array" ref="K7232">_xlfn.LET(_xlpm.d,UPPER(TRIM(CLEAN(SUBSTITUTE(F7232,CHAR(160),"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33" spans="2:11" x14ac:dyDescent="0.25">
      <c r="B7233" s="21">
        <v>46013</v>
      </c>
      <c r="C7233" s="2" t="s">
        <v>1</v>
      </c>
      <c r="D7233" s="2" t="s">
        <v>498</v>
      </c>
      <c r="E7233" s="2" t="s">
        <v>62</v>
      </c>
      <c r="F7233" s="2" t="s">
        <v>3196</v>
      </c>
      <c r="G7233" s="5">
        <v>-2</v>
      </c>
      <c r="H7233" s="5">
        <v>129.30000000000001</v>
      </c>
      <c r="I7233" s="5">
        <v>-258.60000000000002</v>
      </c>
      <c r="J7233" s="5">
        <v>-172393.71</v>
      </c>
      <c r="K7233" s="5" t="str" cm="1">
        <f t="array" ref="K7233">_xlfn.LET(_xlpm.d,UPPER(TRIM(CLEAN(SUBSTITUTE(F7233,CHAR(160),"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34" spans="2:11" x14ac:dyDescent="0.25">
      <c r="B7234" s="21">
        <v>46013</v>
      </c>
      <c r="C7234" s="2" t="s">
        <v>1</v>
      </c>
      <c r="D7234" s="2" t="s">
        <v>3242</v>
      </c>
      <c r="E7234" s="2" t="s">
        <v>68</v>
      </c>
      <c r="F7234" s="2" t="s">
        <v>3196</v>
      </c>
      <c r="G7234" s="5">
        <v>-2</v>
      </c>
      <c r="H7234" s="5">
        <v>129.30000000000001</v>
      </c>
      <c r="I7234" s="5">
        <v>-258.60000000000002</v>
      </c>
      <c r="J7234" s="5">
        <v>-172652.31</v>
      </c>
      <c r="K7234" s="5" t="str" cm="1">
        <f t="array" ref="K7234">_xlfn.LET(_xlpm.d,UPPER(TRIM(CLEAN(SUBSTITUTE(F7234,CHAR(160),"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35" spans="2:11" x14ac:dyDescent="0.25">
      <c r="B7235" s="21">
        <v>46014</v>
      </c>
      <c r="C7235" s="2" t="s">
        <v>1</v>
      </c>
      <c r="D7235" s="2" t="s">
        <v>3243</v>
      </c>
      <c r="E7235" s="2" t="s">
        <v>1611</v>
      </c>
      <c r="F7235" s="2" t="s">
        <v>3195</v>
      </c>
      <c r="G7235" s="5">
        <v>-6</v>
      </c>
      <c r="H7235" s="5">
        <v>118.8</v>
      </c>
      <c r="I7235" s="5">
        <v>-712.8</v>
      </c>
      <c r="J7235" s="5">
        <v>-173365.11</v>
      </c>
      <c r="K7235" s="5" t="str" cm="1">
        <f t="array" ref="K7235">_xlfn.LET(_xlpm.d,UPPER(TRIM(CLEAN(SUBSTITUTE(F7235,CHAR(160),"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36" spans="2:11" x14ac:dyDescent="0.25">
      <c r="B7236" s="21">
        <v>46014</v>
      </c>
      <c r="C7236" s="2" t="s">
        <v>1</v>
      </c>
      <c r="D7236" s="2" t="s">
        <v>2095</v>
      </c>
      <c r="E7236" s="2" t="s">
        <v>446</v>
      </c>
      <c r="F7236" s="2" t="s">
        <v>3196</v>
      </c>
      <c r="G7236" s="5">
        <v>-7</v>
      </c>
      <c r="H7236" s="5">
        <v>129.30000000000001</v>
      </c>
      <c r="I7236" s="5">
        <v>-905.1</v>
      </c>
      <c r="J7236" s="5">
        <v>-174270.21</v>
      </c>
      <c r="K7236" s="5" t="str" cm="1">
        <f t="array" ref="K7236">_xlfn.LET(_xlpm.d,UPPER(TRIM(CLEAN(SUBSTITUTE(F7236,CHAR(160),"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37" spans="2:11" x14ac:dyDescent="0.25">
      <c r="B7237" s="21">
        <v>46014</v>
      </c>
      <c r="C7237" s="2" t="s">
        <v>1</v>
      </c>
      <c r="D7237" s="2" t="s">
        <v>499</v>
      </c>
      <c r="E7237" s="2" t="s">
        <v>49</v>
      </c>
      <c r="F7237" s="2" t="s">
        <v>3196</v>
      </c>
      <c r="G7237" s="5">
        <v>-1</v>
      </c>
      <c r="H7237" s="5">
        <v>129.30000000000001</v>
      </c>
      <c r="I7237" s="5">
        <v>-129.30000000000001</v>
      </c>
      <c r="J7237" s="5">
        <v>-174399.50999999998</v>
      </c>
      <c r="K7237" s="5" t="str" cm="1">
        <f t="array" ref="K7237">_xlfn.LET(_xlpm.d,UPPER(TRIM(CLEAN(SUBSTITUTE(F7237,CHAR(160),"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38" spans="2:11" x14ac:dyDescent="0.25">
      <c r="B7238" s="21">
        <v>46014</v>
      </c>
      <c r="C7238" s="2" t="s">
        <v>1</v>
      </c>
      <c r="D7238" s="2" t="s">
        <v>2097</v>
      </c>
      <c r="E7238" s="2" t="s">
        <v>202</v>
      </c>
      <c r="F7238" s="2" t="s">
        <v>3196</v>
      </c>
      <c r="G7238" s="5">
        <v>-1</v>
      </c>
      <c r="H7238" s="5">
        <v>129.30000000000001</v>
      </c>
      <c r="I7238" s="5">
        <v>-129.30000000000001</v>
      </c>
      <c r="J7238" s="5">
        <v>-174528.80999999997</v>
      </c>
      <c r="K7238" s="5" t="str" cm="1">
        <f t="array" ref="K7238">_xlfn.LET(_xlpm.d,UPPER(TRIM(CLEAN(SUBSTITUTE(F7238,CHAR(160),"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39" spans="2:11" x14ac:dyDescent="0.25">
      <c r="B7239" s="21">
        <v>46015</v>
      </c>
      <c r="C7239" s="2" t="s">
        <v>1</v>
      </c>
      <c r="D7239" s="2" t="s">
        <v>501</v>
      </c>
      <c r="E7239" s="2" t="s">
        <v>129</v>
      </c>
      <c r="F7239" s="2" t="s">
        <v>3196</v>
      </c>
      <c r="G7239" s="5">
        <v>-6</v>
      </c>
      <c r="H7239" s="5">
        <v>129.30000000000001</v>
      </c>
      <c r="I7239" s="5">
        <v>-775.8</v>
      </c>
      <c r="J7239" s="5">
        <v>-175304.60999999996</v>
      </c>
      <c r="K7239" s="5" t="str" cm="1">
        <f t="array" ref="K7239">_xlfn.LET(_xlpm.d,UPPER(TRIM(CLEAN(SUBSTITUTE(F7239,CHAR(160),"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40" spans="2:11" x14ac:dyDescent="0.25">
      <c r="B7240" s="21">
        <v>46019</v>
      </c>
      <c r="C7240" s="2" t="s">
        <v>1</v>
      </c>
      <c r="D7240" s="2" t="s">
        <v>3244</v>
      </c>
      <c r="E7240" s="2" t="s">
        <v>19</v>
      </c>
      <c r="F7240" s="2" t="s">
        <v>3196</v>
      </c>
      <c r="G7240" s="5">
        <v>-3</v>
      </c>
      <c r="H7240" s="5">
        <v>129.30000000000001</v>
      </c>
      <c r="I7240" s="5">
        <v>-387.9</v>
      </c>
      <c r="J7240" s="5">
        <v>-175692.50999999995</v>
      </c>
      <c r="K7240" s="5" t="str" cm="1">
        <f t="array" ref="K7240">_xlfn.LET(_xlpm.d,UPPER(TRIM(CLEAN(SUBSTITUTE(F7240,CHAR(160),"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41" spans="2:11" x14ac:dyDescent="0.25">
      <c r="B7241" s="21">
        <v>46020</v>
      </c>
      <c r="C7241" s="2" t="s">
        <v>1</v>
      </c>
      <c r="D7241" s="2" t="s">
        <v>2661</v>
      </c>
      <c r="E7241" s="2" t="s">
        <v>791</v>
      </c>
      <c r="F7241" s="2" t="s">
        <v>3196</v>
      </c>
      <c r="G7241" s="5">
        <v>-5</v>
      </c>
      <c r="H7241" s="5">
        <v>129.30000000000001</v>
      </c>
      <c r="I7241" s="5">
        <v>-646.5</v>
      </c>
      <c r="J7241" s="5">
        <v>-176339.00999999995</v>
      </c>
      <c r="K7241" s="5" t="str" cm="1">
        <f t="array" ref="K7241">_xlfn.LET(_xlpm.d,UPPER(TRIM(CLEAN(SUBSTITUTE(F7241,CHAR(160),"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42" spans="2:11" x14ac:dyDescent="0.25">
      <c r="B7242" s="21">
        <v>46021</v>
      </c>
      <c r="C7242" s="2" t="s">
        <v>1</v>
      </c>
      <c r="D7242" s="2" t="s">
        <v>2102</v>
      </c>
      <c r="E7242" s="2" t="s">
        <v>29</v>
      </c>
      <c r="F7242" s="2" t="s">
        <v>3196</v>
      </c>
      <c r="G7242" s="5">
        <v>-8</v>
      </c>
      <c r="H7242" s="5">
        <v>129.30000000000001</v>
      </c>
      <c r="I7242" s="5">
        <v>-1034.4000000000001</v>
      </c>
      <c r="J7242" s="5">
        <v>-177373.40999999995</v>
      </c>
      <c r="K7242" s="5" t="str" cm="1">
        <f t="array" ref="K7242">_xlfn.LET(_xlpm.d,UPPER(TRIM(CLEAN(SUBSTITUTE(F7242,CHAR(160),"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43" spans="2:11" x14ac:dyDescent="0.25">
      <c r="B7243" s="21">
        <v>46022</v>
      </c>
      <c r="C7243" s="2" t="s">
        <v>1</v>
      </c>
      <c r="D7243" s="2" t="s">
        <v>3245</v>
      </c>
      <c r="E7243" s="2" t="s">
        <v>3246</v>
      </c>
      <c r="F7243" s="2" t="s">
        <v>3195</v>
      </c>
      <c r="G7243" s="5">
        <v>-1</v>
      </c>
      <c r="H7243" s="5">
        <v>129.30000000000001</v>
      </c>
      <c r="I7243" s="5">
        <v>-129.30000000000001</v>
      </c>
      <c r="J7243" s="5">
        <v>-177502.70999999993</v>
      </c>
      <c r="K7243" s="5" t="str" cm="1">
        <f t="array" ref="K7243">_xlfn.LET(_xlpm.d,UPPER(TRIM(CLEAN(SUBSTITUTE(F7243,CHAR(160),"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44" spans="2:11" x14ac:dyDescent="0.25">
      <c r="B7244" s="21">
        <v>46024</v>
      </c>
      <c r="C7244" s="2" t="s">
        <v>1</v>
      </c>
      <c r="D7244" s="2" t="s">
        <v>1217</v>
      </c>
      <c r="E7244" s="2" t="s">
        <v>82</v>
      </c>
      <c r="F7244" s="2" t="s">
        <v>3196</v>
      </c>
      <c r="G7244" s="5">
        <v>-4</v>
      </c>
      <c r="H7244" s="5">
        <v>129.30000000000001</v>
      </c>
      <c r="I7244" s="5">
        <v>-517.20000000000005</v>
      </c>
      <c r="J7244" s="5">
        <v>-178019.90999999995</v>
      </c>
      <c r="K7244" s="5" t="str" cm="1">
        <f t="array" ref="K7244">_xlfn.LET(_xlpm.d,UPPER(TRIM(CLEAN(SUBSTITUTE(F7244,CHAR(160),"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45" spans="2:11" x14ac:dyDescent="0.25">
      <c r="B7245" s="21">
        <v>46027</v>
      </c>
      <c r="C7245" s="2" t="s">
        <v>1</v>
      </c>
      <c r="D7245" s="2" t="s">
        <v>3048</v>
      </c>
      <c r="E7245" s="2" t="s">
        <v>791</v>
      </c>
      <c r="F7245" s="2" t="s">
        <v>3196</v>
      </c>
      <c r="G7245" s="5">
        <v>-4</v>
      </c>
      <c r="H7245" s="5">
        <v>129.30000000000001</v>
      </c>
      <c r="I7245" s="5">
        <v>-517.20000000000005</v>
      </c>
      <c r="J7245" s="5">
        <v>-178537.10999999996</v>
      </c>
      <c r="K7245" s="5" t="str" cm="1">
        <f t="array" ref="K7245">_xlfn.LET(_xlpm.d,UPPER(TRIM(CLEAN(SUBSTITUTE(F7245,CHAR(160),"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46" spans="2:11" x14ac:dyDescent="0.25">
      <c r="B7246" s="21">
        <v>46027</v>
      </c>
      <c r="C7246" s="2" t="s">
        <v>1</v>
      </c>
      <c r="D7246" s="2" t="s">
        <v>77</v>
      </c>
      <c r="E7246" s="2" t="s">
        <v>24</v>
      </c>
      <c r="F7246" s="2" t="s">
        <v>3196</v>
      </c>
      <c r="G7246" s="5">
        <v>-10</v>
      </c>
      <c r="H7246" s="5">
        <v>129.30000000000001</v>
      </c>
      <c r="I7246" s="5">
        <v>-1293</v>
      </c>
      <c r="J7246" s="5">
        <v>-179830.10999999996</v>
      </c>
      <c r="K7246" s="5" t="str" cm="1">
        <f t="array" ref="K7246">_xlfn.LET(_xlpm.d,UPPER(TRIM(CLEAN(SUBSTITUTE(F7246,CHAR(160),"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47" spans="2:11" x14ac:dyDescent="0.25">
      <c r="B7247" s="21">
        <v>46028</v>
      </c>
      <c r="C7247" s="2" t="s">
        <v>1</v>
      </c>
      <c r="D7247" s="2" t="s">
        <v>2108</v>
      </c>
      <c r="E7247" s="2" t="s">
        <v>1611</v>
      </c>
      <c r="F7247" s="2" t="s">
        <v>3195</v>
      </c>
      <c r="G7247" s="5">
        <v>-4</v>
      </c>
      <c r="H7247" s="5">
        <v>118.8</v>
      </c>
      <c r="I7247" s="5">
        <v>-475.2</v>
      </c>
      <c r="J7247" s="5">
        <v>-180305.30999999997</v>
      </c>
      <c r="K7247" s="5" t="str" cm="1">
        <f t="array" ref="K7247">_xlfn.LET(_xlpm.d,UPPER(TRIM(CLEAN(SUBSTITUTE(F7247,CHAR(160),"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48" spans="2:11" x14ac:dyDescent="0.25">
      <c r="B7248" s="21">
        <v>46028</v>
      </c>
      <c r="C7248" s="2" t="s">
        <v>1</v>
      </c>
      <c r="D7248" s="2" t="s">
        <v>2109</v>
      </c>
      <c r="E7248" s="2" t="s">
        <v>159</v>
      </c>
      <c r="F7248" s="2" t="s">
        <v>3196</v>
      </c>
      <c r="G7248" s="5">
        <v>-3</v>
      </c>
      <c r="H7248" s="5">
        <v>129.30000000000001</v>
      </c>
      <c r="I7248" s="5">
        <v>-387.9</v>
      </c>
      <c r="J7248" s="5">
        <v>-180693.20999999996</v>
      </c>
      <c r="K7248" s="5" t="str" cm="1">
        <f t="array" ref="K7248">_xlfn.LET(_xlpm.d,UPPER(TRIM(CLEAN(SUBSTITUTE(F7248,CHAR(160),"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49" spans="2:11" x14ac:dyDescent="0.25">
      <c r="B7249" s="21">
        <v>46028</v>
      </c>
      <c r="C7249" s="2" t="s">
        <v>1</v>
      </c>
      <c r="D7249" s="2" t="s">
        <v>502</v>
      </c>
      <c r="E7249" s="2" t="s">
        <v>27</v>
      </c>
      <c r="F7249" s="2" t="s">
        <v>3196</v>
      </c>
      <c r="G7249" s="5">
        <v>-3</v>
      </c>
      <c r="H7249" s="5">
        <v>129.30000000000001</v>
      </c>
      <c r="I7249" s="5">
        <v>-387.9</v>
      </c>
      <c r="J7249" s="5">
        <v>-181081.10999999996</v>
      </c>
      <c r="K7249" s="5" t="str" cm="1">
        <f t="array" ref="K7249">_xlfn.LET(_xlpm.d,UPPER(TRIM(CLEAN(SUBSTITUTE(F7249,CHAR(160),"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50" spans="2:11" x14ac:dyDescent="0.25">
      <c r="B7250" s="21">
        <v>46028</v>
      </c>
      <c r="C7250" s="2" t="s">
        <v>1</v>
      </c>
      <c r="D7250" s="2" t="s">
        <v>2664</v>
      </c>
      <c r="E7250" s="2" t="s">
        <v>92</v>
      </c>
      <c r="F7250" s="2" t="s">
        <v>3196</v>
      </c>
      <c r="G7250" s="5">
        <v>-8</v>
      </c>
      <c r="H7250" s="5">
        <v>129.30000000000001</v>
      </c>
      <c r="I7250" s="5">
        <v>-1034.4000000000001</v>
      </c>
      <c r="J7250" s="5">
        <v>-182115.50999999995</v>
      </c>
      <c r="K7250" s="5" t="str" cm="1">
        <f t="array" ref="K7250">_xlfn.LET(_xlpm.d,UPPER(TRIM(CLEAN(SUBSTITUTE(F7250,CHAR(160),"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51" spans="2:11" x14ac:dyDescent="0.25">
      <c r="B7251" s="21">
        <v>46028</v>
      </c>
      <c r="C7251" s="2" t="s">
        <v>1</v>
      </c>
      <c r="D7251" s="2" t="s">
        <v>2110</v>
      </c>
      <c r="E7251" s="2" t="s">
        <v>92</v>
      </c>
      <c r="F7251" s="2" t="s">
        <v>3196</v>
      </c>
      <c r="G7251" s="5">
        <v>-12</v>
      </c>
      <c r="H7251" s="5">
        <v>129.30000000000001</v>
      </c>
      <c r="I7251" s="5">
        <v>-1551.6</v>
      </c>
      <c r="J7251" s="5">
        <v>-183667.10999999996</v>
      </c>
      <c r="K7251" s="5" t="str" cm="1">
        <f t="array" ref="K7251">_xlfn.LET(_xlpm.d,UPPER(TRIM(CLEAN(SUBSTITUTE(F7251,CHAR(160),"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52" spans="2:11" x14ac:dyDescent="0.25">
      <c r="B7252" s="21">
        <v>46029</v>
      </c>
      <c r="C7252" s="2" t="s">
        <v>1</v>
      </c>
      <c r="D7252" s="2" t="s">
        <v>3247</v>
      </c>
      <c r="E7252" s="2" t="s">
        <v>446</v>
      </c>
      <c r="F7252" s="2" t="s">
        <v>3196</v>
      </c>
      <c r="G7252" s="5">
        <v>-2</v>
      </c>
      <c r="H7252" s="5">
        <v>129.30000000000001</v>
      </c>
      <c r="I7252" s="5">
        <v>-258.60000000000002</v>
      </c>
      <c r="J7252" s="5">
        <v>-183925.70999999996</v>
      </c>
      <c r="K7252" s="5" t="str" cm="1">
        <f t="array" ref="K7252">_xlfn.LET(_xlpm.d,UPPER(TRIM(CLEAN(SUBSTITUTE(F7252,CHAR(160),"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53" spans="2:11" x14ac:dyDescent="0.25">
      <c r="B7253" s="21">
        <v>46029</v>
      </c>
      <c r="C7253" s="2" t="s">
        <v>1</v>
      </c>
      <c r="D7253" s="2" t="s">
        <v>2114</v>
      </c>
      <c r="E7253" s="2" t="s">
        <v>829</v>
      </c>
      <c r="F7253" s="2" t="s">
        <v>3196</v>
      </c>
      <c r="G7253" s="5">
        <v>-4</v>
      </c>
      <c r="H7253" s="5">
        <v>129.30000000000001</v>
      </c>
      <c r="I7253" s="5">
        <v>-517.20000000000005</v>
      </c>
      <c r="J7253" s="5">
        <v>-184442.90999999997</v>
      </c>
      <c r="K7253" s="5" t="str" cm="1">
        <f t="array" ref="K7253">_xlfn.LET(_xlpm.d,UPPER(TRIM(CLEAN(SUBSTITUTE(F7253,CHAR(160),"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54" spans="2:11" x14ac:dyDescent="0.25">
      <c r="B7254" s="21">
        <v>46030</v>
      </c>
      <c r="C7254" s="2" t="s">
        <v>1</v>
      </c>
      <c r="D7254" s="2" t="s">
        <v>579</v>
      </c>
      <c r="E7254" s="2" t="s">
        <v>68</v>
      </c>
      <c r="F7254" s="2" t="s">
        <v>3196</v>
      </c>
      <c r="G7254" s="5">
        <v>-3</v>
      </c>
      <c r="H7254" s="5">
        <v>129.30000000000001</v>
      </c>
      <c r="I7254" s="5">
        <v>-387.9</v>
      </c>
      <c r="J7254" s="5">
        <v>-184830.80999999997</v>
      </c>
      <c r="K7254" s="5" t="str" cm="1">
        <f t="array" ref="K7254">_xlfn.LET(_xlpm.d,UPPER(TRIM(CLEAN(SUBSTITUTE(F7254,CHAR(160),"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55" spans="2:11" x14ac:dyDescent="0.25">
      <c r="B7255" s="21">
        <v>46030</v>
      </c>
      <c r="C7255" s="2" t="s">
        <v>1</v>
      </c>
      <c r="D7255" s="2" t="s">
        <v>580</v>
      </c>
      <c r="E7255" s="2" t="s">
        <v>19</v>
      </c>
      <c r="F7255" s="2" t="s">
        <v>3196</v>
      </c>
      <c r="G7255" s="5">
        <v>-13</v>
      </c>
      <c r="H7255" s="5">
        <v>129.30000000000001</v>
      </c>
      <c r="I7255" s="5">
        <v>-1680.9</v>
      </c>
      <c r="J7255" s="5">
        <v>-186511.70999999996</v>
      </c>
      <c r="K7255" s="5" t="str" cm="1">
        <f t="array" ref="K7255">_xlfn.LET(_xlpm.d,UPPER(TRIM(CLEAN(SUBSTITUTE(F7255,CHAR(160),"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56" spans="2:11" x14ac:dyDescent="0.25">
      <c r="B7256" s="21">
        <v>46031</v>
      </c>
      <c r="C7256" s="2" t="s">
        <v>1</v>
      </c>
      <c r="D7256" s="2" t="s">
        <v>2120</v>
      </c>
      <c r="E7256" s="2" t="s">
        <v>1130</v>
      </c>
      <c r="F7256" s="2" t="s">
        <v>3196</v>
      </c>
      <c r="G7256" s="5">
        <v>-9</v>
      </c>
      <c r="H7256" s="5">
        <v>129.30000000000001</v>
      </c>
      <c r="I7256" s="5">
        <v>-1163.7</v>
      </c>
      <c r="J7256" s="5">
        <v>-187675.40999999997</v>
      </c>
      <c r="K7256" s="5" t="str" cm="1">
        <f t="array" ref="K7256">_xlfn.LET(_xlpm.d,UPPER(TRIM(CLEAN(SUBSTITUTE(F7256,CHAR(160),"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57" spans="2:11" x14ac:dyDescent="0.25">
      <c r="B7257" s="21">
        <v>46031</v>
      </c>
      <c r="C7257" s="2" t="s">
        <v>1</v>
      </c>
      <c r="D7257" s="2" t="s">
        <v>582</v>
      </c>
      <c r="E7257" s="2" t="s">
        <v>84</v>
      </c>
      <c r="F7257" s="2" t="s">
        <v>3196</v>
      </c>
      <c r="G7257" s="5">
        <v>-2</v>
      </c>
      <c r="H7257" s="5">
        <v>129.30000000000001</v>
      </c>
      <c r="I7257" s="5">
        <v>-258.60000000000002</v>
      </c>
      <c r="J7257" s="5">
        <v>-187934.00999999998</v>
      </c>
      <c r="K7257" s="5" t="str" cm="1">
        <f t="array" ref="K7257">_xlfn.LET(_xlpm.d,UPPER(TRIM(CLEAN(SUBSTITUTE(F7257,CHAR(160),"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58" spans="2:11" x14ac:dyDescent="0.25">
      <c r="B7258" s="21">
        <v>46031</v>
      </c>
      <c r="C7258" s="2" t="s">
        <v>1</v>
      </c>
      <c r="D7258" s="2" t="s">
        <v>79</v>
      </c>
      <c r="E7258" s="2" t="s">
        <v>62</v>
      </c>
      <c r="F7258" s="2" t="s">
        <v>3196</v>
      </c>
      <c r="G7258" s="5">
        <v>-6</v>
      </c>
      <c r="H7258" s="5">
        <v>129.30000000000001</v>
      </c>
      <c r="I7258" s="5">
        <v>-775.8</v>
      </c>
      <c r="J7258" s="5">
        <v>-188709.80999999997</v>
      </c>
      <c r="K7258" s="5" t="str" cm="1">
        <f t="array" ref="K7258">_xlfn.LET(_xlpm.d,UPPER(TRIM(CLEAN(SUBSTITUTE(F7258,CHAR(160),"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59" spans="2:11" x14ac:dyDescent="0.25">
      <c r="B7259" s="21">
        <v>46031</v>
      </c>
      <c r="C7259" s="2" t="s">
        <v>1</v>
      </c>
      <c r="D7259" s="2" t="s">
        <v>3248</v>
      </c>
      <c r="E7259" s="2" t="s">
        <v>465</v>
      </c>
      <c r="F7259" s="2" t="s">
        <v>3196</v>
      </c>
      <c r="G7259" s="5">
        <v>-4</v>
      </c>
      <c r="H7259" s="5">
        <v>129.30000000000001</v>
      </c>
      <c r="I7259" s="5">
        <v>-517.20000000000005</v>
      </c>
      <c r="J7259" s="5">
        <v>-189227.00999999998</v>
      </c>
      <c r="K7259" s="5" t="str" cm="1">
        <f t="array" ref="K7259">_xlfn.LET(_xlpm.d,UPPER(TRIM(CLEAN(SUBSTITUTE(F7259,CHAR(160),"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60" spans="2:11" x14ac:dyDescent="0.25">
      <c r="B7260" s="21">
        <v>46032</v>
      </c>
      <c r="C7260" s="2" t="s">
        <v>1</v>
      </c>
      <c r="D7260" s="2" t="s">
        <v>1223</v>
      </c>
      <c r="E7260" s="2" t="s">
        <v>110</v>
      </c>
      <c r="F7260" s="2" t="s">
        <v>3196</v>
      </c>
      <c r="G7260" s="5">
        <v>-4</v>
      </c>
      <c r="H7260" s="5">
        <v>129.30000000000001</v>
      </c>
      <c r="I7260" s="5">
        <v>-517.20000000000005</v>
      </c>
      <c r="J7260" s="5">
        <v>-189744.21</v>
      </c>
      <c r="K7260" s="5" t="str" cm="1">
        <f t="array" ref="K7260">_xlfn.LET(_xlpm.d,UPPER(TRIM(CLEAN(SUBSTITUTE(F7260,CHAR(160),"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61" spans="2:11" x14ac:dyDescent="0.25">
      <c r="B7261" s="21">
        <v>46032</v>
      </c>
      <c r="C7261" s="2" t="s">
        <v>1</v>
      </c>
      <c r="D7261" s="2" t="s">
        <v>1224</v>
      </c>
      <c r="E7261" s="2" t="s">
        <v>53</v>
      </c>
      <c r="F7261" s="2" t="s">
        <v>3196</v>
      </c>
      <c r="G7261" s="5">
        <v>-6</v>
      </c>
      <c r="H7261" s="5">
        <v>129.30000000000001</v>
      </c>
      <c r="I7261" s="5">
        <v>-775.8</v>
      </c>
      <c r="J7261" s="5">
        <v>-190520.00999999998</v>
      </c>
      <c r="K7261" s="5" t="str" cm="1">
        <f t="array" ref="K7261">_xlfn.LET(_xlpm.d,UPPER(TRIM(CLEAN(SUBSTITUTE(F7261,CHAR(160),"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62" spans="2:11" x14ac:dyDescent="0.25">
      <c r="B7262" s="21">
        <v>46032</v>
      </c>
      <c r="C7262" s="2" t="s">
        <v>1</v>
      </c>
      <c r="D7262" s="2" t="s">
        <v>1225</v>
      </c>
      <c r="E7262" s="2" t="s">
        <v>143</v>
      </c>
      <c r="F7262" s="2" t="s">
        <v>3195</v>
      </c>
      <c r="G7262" s="5">
        <v>-4</v>
      </c>
      <c r="H7262" s="5">
        <v>118.8</v>
      </c>
      <c r="I7262" s="5">
        <v>-475.2</v>
      </c>
      <c r="J7262" s="5">
        <v>-190995.21</v>
      </c>
      <c r="K7262" s="5" t="str" cm="1">
        <f t="array" ref="K7262">_xlfn.LET(_xlpm.d,UPPER(TRIM(CLEAN(SUBSTITUTE(F7262,CHAR(160),"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63" spans="2:11" x14ac:dyDescent="0.25">
      <c r="B7263" s="21">
        <v>46034</v>
      </c>
      <c r="C7263" s="2" t="s">
        <v>1</v>
      </c>
      <c r="D7263" s="2" t="s">
        <v>83</v>
      </c>
      <c r="E7263" s="2" t="s">
        <v>84</v>
      </c>
      <c r="F7263" s="2" t="s">
        <v>3196</v>
      </c>
      <c r="G7263" s="5">
        <v>-2</v>
      </c>
      <c r="H7263" s="5">
        <v>129.30000000000001</v>
      </c>
      <c r="I7263" s="5">
        <v>-258.60000000000002</v>
      </c>
      <c r="J7263" s="5">
        <v>-191253.81</v>
      </c>
      <c r="K7263" s="5" t="str" cm="1">
        <f t="array" ref="K7263">_xlfn.LET(_xlpm.d,UPPER(TRIM(CLEAN(SUBSTITUTE(F7263,CHAR(160),"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64" spans="2:11" x14ac:dyDescent="0.25">
      <c r="B7264" s="21">
        <v>46034</v>
      </c>
      <c r="C7264" s="2" t="s">
        <v>1</v>
      </c>
      <c r="D7264" s="2" t="s">
        <v>3050</v>
      </c>
      <c r="E7264" s="2" t="s">
        <v>844</v>
      </c>
      <c r="F7264" s="2" t="s">
        <v>3195</v>
      </c>
      <c r="G7264" s="5">
        <v>-20</v>
      </c>
      <c r="H7264" s="5">
        <v>129.30000000000001</v>
      </c>
      <c r="I7264" s="5">
        <v>-2586</v>
      </c>
      <c r="J7264" s="5">
        <v>-193839.81</v>
      </c>
      <c r="K7264" s="5" t="str" cm="1">
        <f t="array" ref="K7264">_xlfn.LET(_xlpm.d,UPPER(TRIM(CLEAN(SUBSTITUTE(F7264,CHAR(160),"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65" spans="2:11" x14ac:dyDescent="0.25">
      <c r="B7265" s="21">
        <v>46035</v>
      </c>
      <c r="C7265" s="2" t="s">
        <v>1</v>
      </c>
      <c r="D7265" s="2" t="s">
        <v>28</v>
      </c>
      <c r="E7265" s="2" t="s">
        <v>29</v>
      </c>
      <c r="F7265" s="2" t="s">
        <v>3196</v>
      </c>
      <c r="G7265" s="5">
        <v>-6</v>
      </c>
      <c r="H7265" s="5">
        <v>129.30000000000001</v>
      </c>
      <c r="I7265" s="5">
        <v>-775.8</v>
      </c>
      <c r="J7265" s="5">
        <v>-194615.61</v>
      </c>
      <c r="K7265" s="5" t="str" cm="1">
        <f t="array" ref="K7265">_xlfn.LET(_xlpm.d,UPPER(TRIM(CLEAN(SUBSTITUTE(F7265,CHAR(160),"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66" spans="2:11" x14ac:dyDescent="0.25">
      <c r="B7266" s="21">
        <v>46035</v>
      </c>
      <c r="C7266" s="2" t="s">
        <v>1</v>
      </c>
      <c r="D7266" s="2" t="s">
        <v>507</v>
      </c>
      <c r="E7266" s="2" t="s">
        <v>49</v>
      </c>
      <c r="F7266" s="2" t="s">
        <v>3196</v>
      </c>
      <c r="G7266" s="5">
        <v>-1</v>
      </c>
      <c r="H7266" s="5">
        <v>129.30000000000001</v>
      </c>
      <c r="I7266" s="5">
        <v>-129.30000000000001</v>
      </c>
      <c r="J7266" s="5">
        <v>-194744.90999999997</v>
      </c>
      <c r="K7266" s="5" t="str" cm="1">
        <f t="array" ref="K7266">_xlfn.LET(_xlpm.d,UPPER(TRIM(CLEAN(SUBSTITUTE(F7266,CHAR(160),"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67" spans="2:11" x14ac:dyDescent="0.25">
      <c r="B7267" s="21">
        <v>46036</v>
      </c>
      <c r="C7267" s="2" t="s">
        <v>1</v>
      </c>
      <c r="D7267" s="2" t="s">
        <v>2129</v>
      </c>
      <c r="E7267" s="2" t="s">
        <v>1611</v>
      </c>
      <c r="F7267" s="2" t="s">
        <v>3195</v>
      </c>
      <c r="G7267" s="5">
        <v>-2</v>
      </c>
      <c r="H7267" s="5">
        <v>81.5</v>
      </c>
      <c r="I7267" s="5">
        <v>-163</v>
      </c>
      <c r="J7267" s="5">
        <v>-194907.90999999997</v>
      </c>
      <c r="K7267" s="5" t="str" cm="1">
        <f t="array" ref="K7267">_xlfn.LET(_xlpm.d,UPPER(TRIM(CLEAN(SUBSTITUTE(F7267,CHAR(160),"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68" spans="2:11" x14ac:dyDescent="0.25">
      <c r="B7268" s="21">
        <v>46036</v>
      </c>
      <c r="C7268" s="2" t="s">
        <v>1</v>
      </c>
      <c r="D7268" s="2" t="s">
        <v>584</v>
      </c>
      <c r="E7268" s="2" t="s">
        <v>35</v>
      </c>
      <c r="F7268" s="2" t="s">
        <v>3196</v>
      </c>
      <c r="G7268" s="5">
        <v>-4</v>
      </c>
      <c r="H7268" s="5">
        <v>129.30000000000001</v>
      </c>
      <c r="I7268" s="5">
        <v>-517.20000000000005</v>
      </c>
      <c r="J7268" s="5">
        <v>-195425.11</v>
      </c>
      <c r="K7268" s="5" t="str" cm="1">
        <f t="array" ref="K7268">_xlfn.LET(_xlpm.d,UPPER(TRIM(CLEAN(SUBSTITUTE(F7268,CHAR(160),"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69" spans="2:11" x14ac:dyDescent="0.25">
      <c r="B7269" s="21">
        <v>46038</v>
      </c>
      <c r="C7269" s="2" t="s">
        <v>1</v>
      </c>
      <c r="D7269" s="2" t="s">
        <v>2133</v>
      </c>
      <c r="E7269" s="2" t="s">
        <v>202</v>
      </c>
      <c r="F7269" s="2" t="s">
        <v>3196</v>
      </c>
      <c r="G7269" s="5">
        <v>-1</v>
      </c>
      <c r="H7269" s="5">
        <v>129.30000000000001</v>
      </c>
      <c r="I7269" s="5">
        <v>-129.30000000000001</v>
      </c>
      <c r="J7269" s="5">
        <v>-195554.40999999997</v>
      </c>
      <c r="K7269" s="5" t="str" cm="1">
        <f t="array" ref="K7269">_xlfn.LET(_xlpm.d,UPPER(TRIM(CLEAN(SUBSTITUTE(F7269,CHAR(160),"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70" spans="2:11" x14ac:dyDescent="0.25">
      <c r="B7270" s="21">
        <v>46038</v>
      </c>
      <c r="C7270" s="2" t="s">
        <v>1</v>
      </c>
      <c r="D7270" s="2" t="s">
        <v>282</v>
      </c>
      <c r="E7270" s="2" t="s">
        <v>24</v>
      </c>
      <c r="F7270" s="2" t="s">
        <v>3196</v>
      </c>
      <c r="G7270" s="5">
        <v>-5</v>
      </c>
      <c r="H7270" s="5">
        <v>129.30000000000001</v>
      </c>
      <c r="I7270" s="5">
        <v>-646.5</v>
      </c>
      <c r="J7270" s="5">
        <v>-196200.90999999997</v>
      </c>
      <c r="K7270" s="5" t="str" cm="1">
        <f t="array" ref="K7270">_xlfn.LET(_xlpm.d,UPPER(TRIM(CLEAN(SUBSTITUTE(F7270,CHAR(160),"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71" spans="2:11" x14ac:dyDescent="0.25">
      <c r="B7271" s="21">
        <v>46038</v>
      </c>
      <c r="C7271" s="2" t="s">
        <v>1</v>
      </c>
      <c r="D7271" s="2" t="s">
        <v>90</v>
      </c>
      <c r="E7271" s="2" t="s">
        <v>82</v>
      </c>
      <c r="F7271" s="2" t="s">
        <v>3196</v>
      </c>
      <c r="G7271" s="5">
        <v>-1</v>
      </c>
      <c r="H7271" s="5">
        <v>129.30000000000001</v>
      </c>
      <c r="I7271" s="5">
        <v>-129.30000000000001</v>
      </c>
      <c r="J7271" s="5">
        <v>-196330.20999999996</v>
      </c>
      <c r="K7271" s="5" t="str" cm="1">
        <f t="array" ref="K7271">_xlfn.LET(_xlpm.d,UPPER(TRIM(CLEAN(SUBSTITUTE(F7271,CHAR(160),"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72" spans="2:11" x14ac:dyDescent="0.25">
      <c r="B7272" s="21">
        <v>46042</v>
      </c>
      <c r="C7272" s="2" t="s">
        <v>1</v>
      </c>
      <c r="D7272" s="2" t="s">
        <v>2670</v>
      </c>
      <c r="E7272" s="2" t="s">
        <v>153</v>
      </c>
      <c r="F7272" s="2" t="s">
        <v>3196</v>
      </c>
      <c r="G7272" s="5">
        <v>-1</v>
      </c>
      <c r="H7272" s="5">
        <v>129.30000000000001</v>
      </c>
      <c r="I7272" s="5">
        <v>-129.30000000000001</v>
      </c>
      <c r="J7272" s="5">
        <v>-196459.50999999995</v>
      </c>
      <c r="K7272" s="5" t="str" cm="1">
        <f t="array" ref="K7272">_xlfn.LET(_xlpm.d,UPPER(TRIM(CLEAN(SUBSTITUTE(F7272,CHAR(160),"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73" spans="2:11" x14ac:dyDescent="0.25">
      <c r="B7273" s="21">
        <v>46043</v>
      </c>
      <c r="C7273" s="2" t="s">
        <v>1</v>
      </c>
      <c r="D7273" s="2" t="s">
        <v>1240</v>
      </c>
      <c r="E7273" s="2" t="s">
        <v>807</v>
      </c>
      <c r="F7273" s="2" t="s">
        <v>3195</v>
      </c>
      <c r="G7273" s="5">
        <v>-1</v>
      </c>
      <c r="H7273" s="5">
        <v>129.30000000000001</v>
      </c>
      <c r="I7273" s="5">
        <v>-129.30000000000001</v>
      </c>
      <c r="J7273" s="5">
        <v>-196588.80999999994</v>
      </c>
      <c r="K7273" s="5" t="str" cm="1">
        <f t="array" ref="K7273">_xlfn.LET(_xlpm.d,UPPER(TRIM(CLEAN(SUBSTITUTE(F7273,CHAR(160),"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74" spans="2:11" x14ac:dyDescent="0.25">
      <c r="B7274" s="21">
        <v>46043</v>
      </c>
      <c r="C7274" s="2" t="s">
        <v>1</v>
      </c>
      <c r="D7274" s="2" t="s">
        <v>2135</v>
      </c>
      <c r="E7274" s="2" t="s">
        <v>244</v>
      </c>
      <c r="F7274" s="2" t="s">
        <v>3196</v>
      </c>
      <c r="G7274" s="5">
        <v>-3</v>
      </c>
      <c r="H7274" s="5">
        <v>129.30000000000001</v>
      </c>
      <c r="I7274" s="5">
        <v>-387.9</v>
      </c>
      <c r="J7274" s="5">
        <v>-196976.70999999993</v>
      </c>
      <c r="K7274" s="5" t="str" cm="1">
        <f t="array" ref="K7274">_xlfn.LET(_xlpm.d,UPPER(TRIM(CLEAN(SUBSTITUTE(F7274,CHAR(160),"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75" spans="2:11" x14ac:dyDescent="0.25">
      <c r="B7275" s="21">
        <v>46044</v>
      </c>
      <c r="C7275" s="2" t="s">
        <v>1</v>
      </c>
      <c r="D7275" s="2" t="s">
        <v>1242</v>
      </c>
      <c r="E7275" s="2" t="s">
        <v>465</v>
      </c>
      <c r="F7275" s="2" t="s">
        <v>3196</v>
      </c>
      <c r="G7275" s="5">
        <v>-5</v>
      </c>
      <c r="H7275" s="5">
        <v>129.30000000000001</v>
      </c>
      <c r="I7275" s="5">
        <v>-646.5</v>
      </c>
      <c r="J7275" s="5">
        <v>-197623.20999999993</v>
      </c>
      <c r="K7275" s="5" t="str" cm="1">
        <f t="array" ref="K7275">_xlfn.LET(_xlpm.d,UPPER(TRIM(CLEAN(SUBSTITUTE(F7275,CHAR(160),"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76" spans="2:11" x14ac:dyDescent="0.25">
      <c r="B7276" s="21">
        <v>46045</v>
      </c>
      <c r="C7276" s="2" t="s">
        <v>1</v>
      </c>
      <c r="D7276" s="2" t="s">
        <v>1246</v>
      </c>
      <c r="E7276" s="2" t="s">
        <v>143</v>
      </c>
      <c r="F7276" s="2" t="s">
        <v>3195</v>
      </c>
      <c r="G7276" s="5">
        <v>-1</v>
      </c>
      <c r="H7276" s="5">
        <v>118.8</v>
      </c>
      <c r="I7276" s="5">
        <v>-118.8</v>
      </c>
      <c r="J7276" s="5">
        <v>-197742.00999999992</v>
      </c>
      <c r="K7276" s="5" t="str" cm="1">
        <f t="array" ref="K7276">_xlfn.LET(_xlpm.d,UPPER(TRIM(CLEAN(SUBSTITUTE(F7276,CHAR(160),"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77" spans="2:11" x14ac:dyDescent="0.25">
      <c r="B7277" s="21">
        <v>46048</v>
      </c>
      <c r="C7277" s="2" t="s">
        <v>1</v>
      </c>
      <c r="D7277" s="2" t="s">
        <v>2142</v>
      </c>
      <c r="E7277" s="2" t="s">
        <v>791</v>
      </c>
      <c r="F7277" s="2" t="s">
        <v>3196</v>
      </c>
      <c r="G7277" s="5">
        <v>-2</v>
      </c>
      <c r="H7277" s="5">
        <v>129.30000000000001</v>
      </c>
      <c r="I7277" s="5">
        <v>-258.60000000000002</v>
      </c>
      <c r="J7277" s="5">
        <v>-198000.60999999993</v>
      </c>
      <c r="K7277" s="5" t="str" cm="1">
        <f t="array" ref="K7277">_xlfn.LET(_xlpm.d,UPPER(TRIM(CLEAN(SUBSTITUTE(F7277,CHAR(160),"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78" spans="2:11" x14ac:dyDescent="0.25">
      <c r="B7278" s="21">
        <v>46049</v>
      </c>
      <c r="C7278" s="2" t="s">
        <v>1</v>
      </c>
      <c r="D7278" s="2" t="s">
        <v>1249</v>
      </c>
      <c r="E7278" s="2" t="s">
        <v>148</v>
      </c>
      <c r="F7278" s="2" t="s">
        <v>3196</v>
      </c>
      <c r="G7278" s="5">
        <v>-3</v>
      </c>
      <c r="H7278" s="5">
        <v>129.30000000000001</v>
      </c>
      <c r="I7278" s="5">
        <v>-387.9</v>
      </c>
      <c r="J7278" s="5">
        <v>-198388.50999999992</v>
      </c>
      <c r="K7278" s="5" t="str" cm="1">
        <f t="array" ref="K7278">_xlfn.LET(_xlpm.d,UPPER(TRIM(CLEAN(SUBSTITUTE(F7278,CHAR(160),"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79" spans="2:11" x14ac:dyDescent="0.25">
      <c r="B7279" s="21">
        <v>46050</v>
      </c>
      <c r="C7279" s="2" t="s">
        <v>1</v>
      </c>
      <c r="D7279" s="2" t="s">
        <v>3056</v>
      </c>
      <c r="E7279" s="2" t="s">
        <v>844</v>
      </c>
      <c r="F7279" s="2" t="s">
        <v>3195</v>
      </c>
      <c r="G7279" s="5">
        <v>-2</v>
      </c>
      <c r="H7279" s="5">
        <v>129.30000000000001</v>
      </c>
      <c r="I7279" s="5">
        <v>-258.60000000000002</v>
      </c>
      <c r="J7279" s="5">
        <v>-198647.10999999993</v>
      </c>
      <c r="K7279" s="5" t="str" cm="1">
        <f t="array" ref="K7279">_xlfn.LET(_xlpm.d,UPPER(TRIM(CLEAN(SUBSTITUTE(F7279,CHAR(160),"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80" spans="2:11" x14ac:dyDescent="0.25">
      <c r="B7280" s="21">
        <v>46052</v>
      </c>
      <c r="C7280" s="2" t="s">
        <v>1</v>
      </c>
      <c r="D7280" s="2" t="s">
        <v>2155</v>
      </c>
      <c r="E7280" s="2" t="s">
        <v>202</v>
      </c>
      <c r="F7280" s="2" t="s">
        <v>3196</v>
      </c>
      <c r="G7280" s="5">
        <v>-2</v>
      </c>
      <c r="H7280" s="5">
        <v>129.30000000000001</v>
      </c>
      <c r="I7280" s="5">
        <v>-258.60000000000002</v>
      </c>
      <c r="J7280" s="5">
        <v>-198905.70999999993</v>
      </c>
      <c r="K7280" s="5" t="str" cm="1">
        <f t="array" ref="K7280">_xlfn.LET(_xlpm.d,UPPER(TRIM(CLEAN(SUBSTITUTE(F7280,CHAR(160),"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81" spans="2:11" x14ac:dyDescent="0.25">
      <c r="B7281" s="21">
        <v>46052</v>
      </c>
      <c r="C7281" s="2" t="s">
        <v>1</v>
      </c>
      <c r="D7281" s="2" t="s">
        <v>2762</v>
      </c>
      <c r="E7281" s="2" t="s">
        <v>433</v>
      </c>
      <c r="F7281" s="2" t="s">
        <v>3196</v>
      </c>
      <c r="G7281" s="5">
        <v>-2</v>
      </c>
      <c r="H7281" s="5">
        <v>129.30000000000001</v>
      </c>
      <c r="I7281" s="5">
        <v>-258.60000000000002</v>
      </c>
      <c r="J7281" s="5">
        <v>-199164.30999999994</v>
      </c>
      <c r="K7281" s="5" t="str" cm="1">
        <f t="array" ref="K7281">_xlfn.LET(_xlpm.d,UPPER(TRIM(CLEAN(SUBSTITUTE(F7281,CHAR(160),"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82" spans="2:11" x14ac:dyDescent="0.25">
      <c r="B7282" s="21">
        <v>46053</v>
      </c>
      <c r="C7282" s="2" t="s">
        <v>1</v>
      </c>
      <c r="D7282" s="2" t="s">
        <v>2156</v>
      </c>
      <c r="E7282" s="2" t="s">
        <v>143</v>
      </c>
      <c r="F7282" s="2" t="s">
        <v>3195</v>
      </c>
      <c r="G7282" s="5">
        <v>-2</v>
      </c>
      <c r="H7282" s="5">
        <v>118.8</v>
      </c>
      <c r="I7282" s="5">
        <v>-237.6</v>
      </c>
      <c r="J7282" s="5">
        <v>-199401.90999999995</v>
      </c>
      <c r="K7282" s="5" t="str" cm="1">
        <f t="array" ref="K7282">_xlfn.LET(_xlpm.d,UPPER(TRIM(CLEAN(SUBSTITUTE(F7282,CHAR(160),"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83" spans="2:11" x14ac:dyDescent="0.25">
      <c r="B7283" s="21">
        <v>46055</v>
      </c>
      <c r="C7283" s="2" t="s">
        <v>1</v>
      </c>
      <c r="D7283" s="2" t="s">
        <v>1253</v>
      </c>
      <c r="E7283" s="2" t="s">
        <v>110</v>
      </c>
      <c r="F7283" s="2" t="s">
        <v>3196</v>
      </c>
      <c r="G7283" s="5">
        <v>-1</v>
      </c>
      <c r="H7283" s="5">
        <v>129.30000000000001</v>
      </c>
      <c r="I7283" s="5">
        <v>-129.30000000000001</v>
      </c>
      <c r="J7283" s="5">
        <v>-199531.20999999993</v>
      </c>
      <c r="K7283" s="5" t="str" cm="1">
        <f t="array" ref="K7283">_xlfn.LET(_xlpm.d,UPPER(TRIM(CLEAN(SUBSTITUTE(F7283,CHAR(160),"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84" spans="2:11" x14ac:dyDescent="0.25">
      <c r="B7284" s="21">
        <v>46056</v>
      </c>
      <c r="C7284" s="2" t="s">
        <v>1</v>
      </c>
      <c r="D7284" s="2" t="s">
        <v>2159</v>
      </c>
      <c r="E7284" s="2" t="s">
        <v>29</v>
      </c>
      <c r="F7284" s="2" t="s">
        <v>3196</v>
      </c>
      <c r="G7284" s="5">
        <v>-6</v>
      </c>
      <c r="H7284" s="5">
        <v>129.30000000000001</v>
      </c>
      <c r="I7284" s="5">
        <v>-775.8</v>
      </c>
      <c r="J7284" s="5">
        <v>-200307.00999999992</v>
      </c>
      <c r="K7284" s="5" t="str" cm="1">
        <f t="array" ref="K7284">_xlfn.LET(_xlpm.d,UPPER(TRIM(CLEAN(SUBSTITUTE(F7284,CHAR(160),"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85" spans="2:11" x14ac:dyDescent="0.25">
      <c r="B7285" s="21">
        <v>46056</v>
      </c>
      <c r="C7285" s="2" t="s">
        <v>1</v>
      </c>
      <c r="D7285" s="2" t="s">
        <v>2907</v>
      </c>
      <c r="E7285" s="2" t="s">
        <v>148</v>
      </c>
      <c r="F7285" s="2" t="s">
        <v>3196</v>
      </c>
      <c r="G7285" s="5">
        <v>-5</v>
      </c>
      <c r="H7285" s="5">
        <v>129.30000000000001</v>
      </c>
      <c r="I7285" s="5">
        <v>-646.5</v>
      </c>
      <c r="J7285" s="5">
        <v>-200953.50999999992</v>
      </c>
      <c r="K7285" s="5" t="str" cm="1">
        <f t="array" ref="K7285">_xlfn.LET(_xlpm.d,UPPER(TRIM(CLEAN(SUBSTITUTE(F7285,CHAR(160),"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86" spans="2:11" x14ac:dyDescent="0.25">
      <c r="B7286" s="21">
        <v>46057</v>
      </c>
      <c r="C7286" s="2" t="s">
        <v>1</v>
      </c>
      <c r="D7286" s="2" t="s">
        <v>2160</v>
      </c>
      <c r="E7286" s="2" t="s">
        <v>829</v>
      </c>
      <c r="F7286" s="2" t="s">
        <v>3196</v>
      </c>
      <c r="G7286" s="5">
        <v>-1</v>
      </c>
      <c r="H7286" s="5">
        <v>129.30000000000001</v>
      </c>
      <c r="I7286" s="5">
        <v>-129.30000000000001</v>
      </c>
      <c r="J7286" s="5">
        <v>-201082.80999999991</v>
      </c>
      <c r="K7286" s="5" t="str" cm="1">
        <f t="array" ref="K7286">_xlfn.LET(_xlpm.d,UPPER(TRIM(CLEAN(SUBSTITUTE(F7286,CHAR(160),"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87" spans="2:11" x14ac:dyDescent="0.25">
      <c r="B7287" s="21">
        <v>46057</v>
      </c>
      <c r="C7287" s="2" t="s">
        <v>1</v>
      </c>
      <c r="D7287" s="2" t="s">
        <v>96</v>
      </c>
      <c r="E7287" s="2" t="s">
        <v>97</v>
      </c>
      <c r="F7287" s="2" t="s">
        <v>3196</v>
      </c>
      <c r="G7287" s="5">
        <v>-3</v>
      </c>
      <c r="H7287" s="5">
        <v>129.30000000000001</v>
      </c>
      <c r="I7287" s="5">
        <v>-387.9</v>
      </c>
      <c r="J7287" s="5">
        <v>-201470.7099999999</v>
      </c>
      <c r="K7287" s="5" t="str" cm="1">
        <f t="array" ref="K7287">_xlfn.LET(_xlpm.d,UPPER(TRIM(CLEAN(SUBSTITUTE(F7287,CHAR(160),"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88" spans="2:11" x14ac:dyDescent="0.25">
      <c r="B7288" s="21">
        <v>46059</v>
      </c>
      <c r="C7288" s="2" t="s">
        <v>1</v>
      </c>
      <c r="D7288" s="2" t="s">
        <v>1257</v>
      </c>
      <c r="E7288" s="2" t="s">
        <v>143</v>
      </c>
      <c r="F7288" s="2" t="s">
        <v>3195</v>
      </c>
      <c r="G7288" s="5">
        <v>-2</v>
      </c>
      <c r="H7288" s="5">
        <v>118.8</v>
      </c>
      <c r="I7288" s="5">
        <v>-237.6</v>
      </c>
      <c r="J7288" s="5">
        <v>-201708.30999999991</v>
      </c>
      <c r="K7288" s="5" t="str" cm="1">
        <f t="array" ref="K7288">_xlfn.LET(_xlpm.d,UPPER(TRIM(CLEAN(SUBSTITUTE(F7288,CHAR(160),"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89" spans="2:11" x14ac:dyDescent="0.25">
      <c r="B7289" s="21">
        <v>46059</v>
      </c>
      <c r="C7289" s="2" t="s">
        <v>1</v>
      </c>
      <c r="D7289" s="2" t="s">
        <v>2764</v>
      </c>
      <c r="E7289" s="2" t="s">
        <v>816</v>
      </c>
      <c r="F7289" s="2" t="s">
        <v>3195</v>
      </c>
      <c r="G7289" s="5">
        <v>-1</v>
      </c>
      <c r="H7289" s="5">
        <v>129.30000000000001</v>
      </c>
      <c r="I7289" s="5">
        <v>-129.30000000000001</v>
      </c>
      <c r="J7289" s="5">
        <v>-201837.6099999999</v>
      </c>
      <c r="K7289" s="5" t="str" cm="1">
        <f t="array" ref="K7289">_xlfn.LET(_xlpm.d,UPPER(TRIM(CLEAN(SUBSTITUTE(F7289,CHAR(160),"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90" spans="2:11" x14ac:dyDescent="0.25">
      <c r="B7290" s="21">
        <v>46059</v>
      </c>
      <c r="C7290" s="2" t="s">
        <v>1</v>
      </c>
      <c r="D7290" s="2" t="s">
        <v>3249</v>
      </c>
      <c r="E7290" s="2" t="s">
        <v>72</v>
      </c>
      <c r="F7290" s="2" t="s">
        <v>3196</v>
      </c>
      <c r="G7290" s="5">
        <v>-1</v>
      </c>
      <c r="H7290" s="5">
        <v>129.30000000000001</v>
      </c>
      <c r="I7290" s="5">
        <v>-129.30000000000001</v>
      </c>
      <c r="J7290" s="5">
        <v>-201966.90999999989</v>
      </c>
      <c r="K7290" s="5" t="str" cm="1">
        <f t="array" ref="K7290">_xlfn.LET(_xlpm.d,UPPER(TRIM(CLEAN(SUBSTITUTE(F7290,CHAR(160),"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91" spans="2:11" x14ac:dyDescent="0.25">
      <c r="B7291" s="21">
        <v>46059</v>
      </c>
      <c r="C7291" s="2" t="s">
        <v>1</v>
      </c>
      <c r="D7291" s="2" t="s">
        <v>2676</v>
      </c>
      <c r="E7291" s="2" t="s">
        <v>82</v>
      </c>
      <c r="F7291" s="2" t="s">
        <v>3196</v>
      </c>
      <c r="G7291" s="5">
        <v>-3</v>
      </c>
      <c r="H7291" s="5">
        <v>129.30000000000001</v>
      </c>
      <c r="I7291" s="5">
        <v>-387.9</v>
      </c>
      <c r="J7291" s="5">
        <v>-202354.80999999988</v>
      </c>
      <c r="K7291" s="5" t="str" cm="1">
        <f t="array" ref="K7291">_xlfn.LET(_xlpm.d,UPPER(TRIM(CLEAN(SUBSTITUTE(F7291,CHAR(160),"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92" spans="2:11" x14ac:dyDescent="0.25">
      <c r="B7292" s="21">
        <v>46062</v>
      </c>
      <c r="C7292" s="2" t="s">
        <v>1</v>
      </c>
      <c r="D7292" s="2" t="s">
        <v>2173</v>
      </c>
      <c r="E7292" s="2" t="s">
        <v>53</v>
      </c>
      <c r="F7292" s="2" t="s">
        <v>3196</v>
      </c>
      <c r="G7292" s="5">
        <v>-3</v>
      </c>
      <c r="H7292" s="5">
        <v>129.30000000000001</v>
      </c>
      <c r="I7292" s="5">
        <v>-387.9</v>
      </c>
      <c r="J7292" s="5">
        <v>-202742.70999999988</v>
      </c>
      <c r="K7292" s="5" t="str" cm="1">
        <f t="array" ref="K7292">_xlfn.LET(_xlpm.d,UPPER(TRIM(CLEAN(SUBSTITUTE(F7292,CHAR(160),"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93" spans="2:11" x14ac:dyDescent="0.25">
      <c r="B7293" s="21">
        <v>46062</v>
      </c>
      <c r="C7293" s="2" t="s">
        <v>1</v>
      </c>
      <c r="D7293" s="2" t="s">
        <v>3250</v>
      </c>
      <c r="E7293" s="2" t="s">
        <v>19</v>
      </c>
      <c r="F7293" s="2" t="s">
        <v>3196</v>
      </c>
      <c r="G7293" s="5">
        <v>-1</v>
      </c>
      <c r="H7293" s="5">
        <v>129.30000000000001</v>
      </c>
      <c r="I7293" s="5">
        <v>-129.30000000000001</v>
      </c>
      <c r="J7293" s="5">
        <v>-202872.00999999986</v>
      </c>
      <c r="K7293" s="5" t="str" cm="1">
        <f t="array" ref="K7293">_xlfn.LET(_xlpm.d,UPPER(TRIM(CLEAN(SUBSTITUTE(F7293,CHAR(160),"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94" spans="2:11" x14ac:dyDescent="0.25">
      <c r="B7294" s="21">
        <v>46063</v>
      </c>
      <c r="C7294" s="2" t="s">
        <v>1</v>
      </c>
      <c r="D7294" s="2" t="s">
        <v>592</v>
      </c>
      <c r="E7294" s="2" t="s">
        <v>159</v>
      </c>
      <c r="F7294" s="2" t="s">
        <v>3196</v>
      </c>
      <c r="G7294" s="5">
        <v>-1</v>
      </c>
      <c r="H7294" s="5">
        <v>129.30000000000001</v>
      </c>
      <c r="I7294" s="5">
        <v>-129.30000000000001</v>
      </c>
      <c r="J7294" s="5">
        <v>-203001.30999999985</v>
      </c>
      <c r="K7294" s="5" t="str" cm="1">
        <f t="array" ref="K7294">_xlfn.LET(_xlpm.d,UPPER(TRIM(CLEAN(SUBSTITUTE(F7294,CHAR(160),"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95" spans="2:11" x14ac:dyDescent="0.25">
      <c r="B7295" s="21">
        <v>46063</v>
      </c>
      <c r="C7295" s="2" t="s">
        <v>1</v>
      </c>
      <c r="D7295" s="2" t="s">
        <v>13</v>
      </c>
      <c r="E7295" s="2" t="s">
        <v>14</v>
      </c>
      <c r="F7295" s="2" t="s">
        <v>3196</v>
      </c>
      <c r="G7295" s="5">
        <v>-4</v>
      </c>
      <c r="H7295" s="5">
        <v>129.30000000000001</v>
      </c>
      <c r="I7295" s="5">
        <v>-517.20000000000005</v>
      </c>
      <c r="J7295" s="5">
        <v>-203518.50999999986</v>
      </c>
      <c r="K7295" s="5" t="str" cm="1">
        <f t="array" ref="K7295">_xlfn.LET(_xlpm.d,UPPER(TRIM(CLEAN(SUBSTITUTE(F7295,CHAR(160),"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96" spans="2:11" x14ac:dyDescent="0.25">
      <c r="B7296" s="21">
        <v>46064</v>
      </c>
      <c r="C7296" s="2" t="s">
        <v>1</v>
      </c>
      <c r="D7296" s="2" t="s">
        <v>2179</v>
      </c>
      <c r="E7296" s="2" t="s">
        <v>1611</v>
      </c>
      <c r="F7296" s="2" t="s">
        <v>3195</v>
      </c>
      <c r="G7296" s="5">
        <v>-9</v>
      </c>
      <c r="H7296" s="5">
        <v>118.8</v>
      </c>
      <c r="I7296" s="5">
        <v>-1069.2</v>
      </c>
      <c r="J7296" s="5">
        <v>-204587.70999999988</v>
      </c>
      <c r="K7296" s="5" t="str" cm="1">
        <f t="array" ref="K7296">_xlfn.LET(_xlpm.d,UPPER(TRIM(CLEAN(SUBSTITUTE(F7296,CHAR(160),"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97" spans="2:11" x14ac:dyDescent="0.25">
      <c r="B7297" s="21">
        <v>46064</v>
      </c>
      <c r="C7297" s="2" t="s">
        <v>1</v>
      </c>
      <c r="D7297" s="2" t="s">
        <v>2180</v>
      </c>
      <c r="E7297" s="2" t="s">
        <v>1130</v>
      </c>
      <c r="F7297" s="2" t="s">
        <v>3196</v>
      </c>
      <c r="G7297" s="5">
        <v>-1</v>
      </c>
      <c r="H7297" s="5">
        <v>129.30000000000001</v>
      </c>
      <c r="I7297" s="5">
        <v>-129.30000000000001</v>
      </c>
      <c r="J7297" s="5">
        <v>-204717.00999999986</v>
      </c>
      <c r="K7297" s="5" t="str" cm="1">
        <f t="array" ref="K7297">_xlfn.LET(_xlpm.d,UPPER(TRIM(CLEAN(SUBSTITUTE(F7297,CHAR(160),"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98" spans="2:11" x14ac:dyDescent="0.25">
      <c r="B7298" s="21">
        <v>46065</v>
      </c>
      <c r="C7298" s="2" t="s">
        <v>1</v>
      </c>
      <c r="D7298" s="2" t="s">
        <v>2183</v>
      </c>
      <c r="E7298" s="2" t="s">
        <v>99</v>
      </c>
      <c r="F7298" s="2" t="s">
        <v>3196</v>
      </c>
      <c r="G7298" s="5">
        <v>-3</v>
      </c>
      <c r="H7298" s="5">
        <v>129.30000000000001</v>
      </c>
      <c r="I7298" s="5">
        <v>-387.9</v>
      </c>
      <c r="J7298" s="5">
        <v>-205104.90999999986</v>
      </c>
      <c r="K7298" s="5" t="str" cm="1">
        <f t="array" ref="K7298">_xlfn.LET(_xlpm.d,UPPER(TRIM(CLEAN(SUBSTITUTE(F7298,CHAR(160),"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299" spans="2:11" x14ac:dyDescent="0.25">
      <c r="B7299" s="21">
        <v>46065</v>
      </c>
      <c r="C7299" s="2" t="s">
        <v>1</v>
      </c>
      <c r="D7299" s="2" t="s">
        <v>515</v>
      </c>
      <c r="E7299" s="2" t="s">
        <v>129</v>
      </c>
      <c r="F7299" s="2" t="s">
        <v>3196</v>
      </c>
      <c r="G7299" s="5">
        <v>-8</v>
      </c>
      <c r="H7299" s="5">
        <v>129.30000000000001</v>
      </c>
      <c r="I7299" s="5">
        <v>-1034.4000000000001</v>
      </c>
      <c r="J7299" s="5">
        <v>-206139.30999999985</v>
      </c>
      <c r="K7299" s="5" t="str" cm="1">
        <f t="array" ref="K7299">_xlfn.LET(_xlpm.d,UPPER(TRIM(CLEAN(SUBSTITUTE(F7299,CHAR(160),"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00" spans="2:11" x14ac:dyDescent="0.25">
      <c r="B7300" s="21">
        <v>46066</v>
      </c>
      <c r="C7300" s="2" t="s">
        <v>1</v>
      </c>
      <c r="D7300" s="2" t="s">
        <v>1264</v>
      </c>
      <c r="E7300" s="2" t="s">
        <v>143</v>
      </c>
      <c r="F7300" s="2" t="s">
        <v>3195</v>
      </c>
      <c r="G7300" s="5">
        <v>-2</v>
      </c>
      <c r="H7300" s="5">
        <v>118.8</v>
      </c>
      <c r="I7300" s="5">
        <v>-237.6</v>
      </c>
      <c r="J7300" s="5">
        <v>-206376.90999999986</v>
      </c>
      <c r="K7300" s="5" t="str" cm="1">
        <f t="array" ref="K7300">_xlfn.LET(_xlpm.d,UPPER(TRIM(CLEAN(SUBSTITUTE(F7300,CHAR(160),"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01" spans="2:11" x14ac:dyDescent="0.25">
      <c r="B7301" s="21">
        <v>46066</v>
      </c>
      <c r="C7301" s="2" t="s">
        <v>1</v>
      </c>
      <c r="D7301" s="2" t="s">
        <v>33</v>
      </c>
      <c r="E7301" s="2" t="s">
        <v>24</v>
      </c>
      <c r="F7301" s="2" t="s">
        <v>3196</v>
      </c>
      <c r="G7301" s="5">
        <v>-9</v>
      </c>
      <c r="H7301" s="5">
        <v>129.30000000000001</v>
      </c>
      <c r="I7301" s="5">
        <v>-1163.7</v>
      </c>
      <c r="J7301" s="5">
        <v>-207540.60999999987</v>
      </c>
      <c r="K7301" s="5" t="str" cm="1">
        <f t="array" ref="K7301">_xlfn.LET(_xlpm.d,UPPER(TRIM(CLEAN(SUBSTITUTE(F7301,CHAR(160),"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02" spans="2:11" x14ac:dyDescent="0.25">
      <c r="B7302" s="21">
        <v>46066</v>
      </c>
      <c r="C7302" s="2" t="s">
        <v>1</v>
      </c>
      <c r="D7302" s="2" t="s">
        <v>3251</v>
      </c>
      <c r="E7302" s="2" t="s">
        <v>3</v>
      </c>
      <c r="F7302" s="2" t="s">
        <v>3195</v>
      </c>
      <c r="G7302" s="5">
        <v>-20</v>
      </c>
      <c r="H7302" s="5">
        <v>11.19</v>
      </c>
      <c r="I7302" s="5">
        <v>-223.8</v>
      </c>
      <c r="J7302" s="5">
        <v>-207764.40999999986</v>
      </c>
      <c r="K7302" s="5" t="str" cm="1">
        <f t="array" ref="K7302">_xlfn.LET(_xlpm.d,UPPER(TRIM(CLEAN(SUBSTITUTE(F7302,CHAR(160),"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03" spans="2:11" x14ac:dyDescent="0.25">
      <c r="B7303" s="21">
        <v>46069</v>
      </c>
      <c r="C7303" s="2" t="s">
        <v>1</v>
      </c>
      <c r="D7303" s="2" t="s">
        <v>104</v>
      </c>
      <c r="E7303" s="2" t="s">
        <v>53</v>
      </c>
      <c r="F7303" s="2" t="s">
        <v>3196</v>
      </c>
      <c r="G7303" s="5">
        <v>-2</v>
      </c>
      <c r="H7303" s="5">
        <v>129.30000000000001</v>
      </c>
      <c r="I7303" s="5">
        <v>-258.60000000000002</v>
      </c>
      <c r="J7303" s="5">
        <v>-208023.00999999986</v>
      </c>
      <c r="K7303" s="5" t="str" cm="1">
        <f t="array" ref="K7303">_xlfn.LET(_xlpm.d,UPPER(TRIM(CLEAN(SUBSTITUTE(F7303,CHAR(160),"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04" spans="2:11" x14ac:dyDescent="0.25">
      <c r="B7304" s="21">
        <v>46069</v>
      </c>
      <c r="C7304" s="2" t="s">
        <v>1</v>
      </c>
      <c r="D7304" s="2" t="s">
        <v>3252</v>
      </c>
      <c r="E7304" s="2" t="s">
        <v>110</v>
      </c>
      <c r="F7304" s="2" t="s">
        <v>3196</v>
      </c>
      <c r="G7304" s="5">
        <v>-1</v>
      </c>
      <c r="H7304" s="5">
        <v>129.30000000000001</v>
      </c>
      <c r="I7304" s="5">
        <v>-129.30000000000001</v>
      </c>
      <c r="J7304" s="5">
        <v>-208152.30999999985</v>
      </c>
      <c r="K7304" s="5" t="str" cm="1">
        <f t="array" ref="K7304">_xlfn.LET(_xlpm.d,UPPER(TRIM(CLEAN(SUBSTITUTE(F7304,CHAR(160),"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05" spans="2:11" x14ac:dyDescent="0.25">
      <c r="B7305" s="21">
        <v>46070</v>
      </c>
      <c r="C7305" s="2" t="s">
        <v>1</v>
      </c>
      <c r="D7305" s="2" t="s">
        <v>517</v>
      </c>
      <c r="E7305" s="2" t="s">
        <v>49</v>
      </c>
      <c r="F7305" s="2" t="s">
        <v>3196</v>
      </c>
      <c r="G7305" s="5">
        <v>-4</v>
      </c>
      <c r="H7305" s="5">
        <v>129.30000000000001</v>
      </c>
      <c r="I7305" s="5">
        <v>-517.20000000000005</v>
      </c>
      <c r="J7305" s="5">
        <v>-208669.50999999986</v>
      </c>
      <c r="K7305" s="5" t="str" cm="1">
        <f t="array" ref="K7305">_xlfn.LET(_xlpm.d,UPPER(TRIM(CLEAN(SUBSTITUTE(F7305,CHAR(160),"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06" spans="2:11" x14ac:dyDescent="0.25">
      <c r="B7306" s="21">
        <v>46070</v>
      </c>
      <c r="C7306" s="2" t="s">
        <v>1</v>
      </c>
      <c r="D7306" s="2" t="s">
        <v>34</v>
      </c>
      <c r="E7306" s="2" t="s">
        <v>35</v>
      </c>
      <c r="F7306" s="2" t="s">
        <v>3196</v>
      </c>
      <c r="G7306" s="5">
        <v>-6</v>
      </c>
      <c r="H7306" s="5">
        <v>129.30000000000001</v>
      </c>
      <c r="I7306" s="5">
        <v>-775.8</v>
      </c>
      <c r="J7306" s="5">
        <v>-209445.30999999985</v>
      </c>
      <c r="K7306" s="5" t="str" cm="1">
        <f t="array" ref="K7306">_xlfn.LET(_xlpm.d,UPPER(TRIM(CLEAN(SUBSTITUTE(F7306,CHAR(160),"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07" spans="2:11" x14ac:dyDescent="0.25">
      <c r="B7307" s="21">
        <v>46071</v>
      </c>
      <c r="C7307" s="2" t="s">
        <v>1</v>
      </c>
      <c r="D7307" s="2" t="s">
        <v>36</v>
      </c>
      <c r="E7307" s="2" t="s">
        <v>29</v>
      </c>
      <c r="F7307" s="2" t="s">
        <v>3196</v>
      </c>
      <c r="G7307" s="5">
        <v>-5</v>
      </c>
      <c r="H7307" s="5">
        <v>129.30000000000001</v>
      </c>
      <c r="I7307" s="5">
        <v>-646.5</v>
      </c>
      <c r="J7307" s="5">
        <v>-210091.80999999985</v>
      </c>
      <c r="K7307" s="5" t="str" cm="1">
        <f t="array" ref="K7307">_xlfn.LET(_xlpm.d,UPPER(TRIM(CLEAN(SUBSTITUTE(F7307,CHAR(160),"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08" spans="2:11" x14ac:dyDescent="0.25">
      <c r="B7308" s="21">
        <v>46072</v>
      </c>
      <c r="C7308" s="2" t="s">
        <v>1</v>
      </c>
      <c r="D7308" s="2" t="s">
        <v>1271</v>
      </c>
      <c r="E7308" s="2" t="s">
        <v>791</v>
      </c>
      <c r="F7308" s="2" t="s">
        <v>3196</v>
      </c>
      <c r="G7308" s="5">
        <v>-1</v>
      </c>
      <c r="H7308" s="5">
        <v>129.30000000000001</v>
      </c>
      <c r="I7308" s="5">
        <v>-129.30000000000001</v>
      </c>
      <c r="J7308" s="5">
        <v>-210221.10999999984</v>
      </c>
      <c r="K7308" s="5" t="str" cm="1">
        <f t="array" ref="K7308">_xlfn.LET(_xlpm.d,UPPER(TRIM(CLEAN(SUBSTITUTE(F7308,CHAR(160),"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09" spans="2:11" x14ac:dyDescent="0.25">
      <c r="B7309" s="21">
        <v>46073</v>
      </c>
      <c r="C7309" s="2" t="s">
        <v>1</v>
      </c>
      <c r="D7309" s="2" t="s">
        <v>2200</v>
      </c>
      <c r="E7309" s="2" t="s">
        <v>202</v>
      </c>
      <c r="F7309" s="2" t="s">
        <v>3196</v>
      </c>
      <c r="G7309" s="5">
        <v>-4</v>
      </c>
      <c r="H7309" s="5">
        <v>129.30000000000001</v>
      </c>
      <c r="I7309" s="5">
        <v>-517.20000000000005</v>
      </c>
      <c r="J7309" s="5">
        <v>-210738.30999999985</v>
      </c>
      <c r="K7309" s="5" t="str" cm="1">
        <f t="array" ref="K7309">_xlfn.LET(_xlpm.d,UPPER(TRIM(CLEAN(SUBSTITUTE(F7309,CHAR(160),"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10" spans="2:11" x14ac:dyDescent="0.25">
      <c r="B7310" s="21">
        <v>46073</v>
      </c>
      <c r="C7310" s="2" t="s">
        <v>1</v>
      </c>
      <c r="D7310" s="2" t="s">
        <v>2202</v>
      </c>
      <c r="E7310" s="2" t="s">
        <v>24</v>
      </c>
      <c r="F7310" s="2" t="s">
        <v>3196</v>
      </c>
      <c r="G7310" s="5">
        <v>-3</v>
      </c>
      <c r="H7310" s="5">
        <v>129.30000000000001</v>
      </c>
      <c r="I7310" s="5">
        <v>-387.9</v>
      </c>
      <c r="J7310" s="5">
        <v>-211126.20999999985</v>
      </c>
      <c r="K7310" s="5" t="str" cm="1">
        <f t="array" ref="K7310">_xlfn.LET(_xlpm.d,UPPER(TRIM(CLEAN(SUBSTITUTE(F7310,CHAR(160),"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11" spans="2:11" x14ac:dyDescent="0.25">
      <c r="B7311" s="21">
        <v>46073</v>
      </c>
      <c r="C7311" s="2" t="s">
        <v>1</v>
      </c>
      <c r="D7311" s="2" t="s">
        <v>105</v>
      </c>
      <c r="E7311" s="2" t="s">
        <v>82</v>
      </c>
      <c r="F7311" s="2" t="s">
        <v>3196</v>
      </c>
      <c r="G7311" s="5">
        <v>-4</v>
      </c>
      <c r="H7311" s="5">
        <v>129.30000000000001</v>
      </c>
      <c r="I7311" s="5">
        <v>-517.20000000000005</v>
      </c>
      <c r="J7311" s="5">
        <v>-211643.40999999986</v>
      </c>
      <c r="K7311" s="5" t="str" cm="1">
        <f t="array" ref="K7311">_xlfn.LET(_xlpm.d,UPPER(TRIM(CLEAN(SUBSTITUTE(F7311,CHAR(160),"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12" spans="2:11" x14ac:dyDescent="0.25">
      <c r="B7312" s="21">
        <v>46076</v>
      </c>
      <c r="C7312" s="2" t="s">
        <v>1</v>
      </c>
      <c r="D7312" s="2" t="s">
        <v>106</v>
      </c>
      <c r="E7312" s="2" t="s">
        <v>92</v>
      </c>
      <c r="F7312" s="2" t="s">
        <v>3196</v>
      </c>
      <c r="G7312" s="5">
        <v>-5</v>
      </c>
      <c r="H7312" s="5">
        <v>129.30000000000001</v>
      </c>
      <c r="I7312" s="5">
        <v>-646.5</v>
      </c>
      <c r="J7312" s="5">
        <v>-212289.90999999986</v>
      </c>
      <c r="K7312" s="5" t="str" cm="1">
        <f t="array" ref="K7312">_xlfn.LET(_xlpm.d,UPPER(TRIM(CLEAN(SUBSTITUTE(F7312,CHAR(160),"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13" spans="2:11" x14ac:dyDescent="0.25">
      <c r="B7313" s="21">
        <v>46077</v>
      </c>
      <c r="C7313" s="2" t="s">
        <v>1</v>
      </c>
      <c r="D7313" s="2" t="s">
        <v>2210</v>
      </c>
      <c r="E7313" s="2" t="s">
        <v>14</v>
      </c>
      <c r="F7313" s="2" t="s">
        <v>3196</v>
      </c>
      <c r="G7313" s="5">
        <v>-1</v>
      </c>
      <c r="H7313" s="5">
        <v>129.30000000000001</v>
      </c>
      <c r="I7313" s="5">
        <v>-129.30000000000001</v>
      </c>
      <c r="J7313" s="5">
        <v>-212419.20999999985</v>
      </c>
      <c r="K7313" s="5" t="str" cm="1">
        <f t="array" ref="K7313">_xlfn.LET(_xlpm.d,UPPER(TRIM(CLEAN(SUBSTITUTE(F7313,CHAR(160),"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14" spans="2:11" x14ac:dyDescent="0.25">
      <c r="B7314" s="21">
        <v>46078</v>
      </c>
      <c r="C7314" s="2" t="s">
        <v>1</v>
      </c>
      <c r="D7314" s="2" t="s">
        <v>2768</v>
      </c>
      <c r="E7314" s="2" t="s">
        <v>829</v>
      </c>
      <c r="F7314" s="2" t="s">
        <v>3196</v>
      </c>
      <c r="G7314" s="5">
        <v>-6</v>
      </c>
      <c r="H7314" s="5">
        <v>129.30000000000001</v>
      </c>
      <c r="I7314" s="5">
        <v>-775.8</v>
      </c>
      <c r="J7314" s="5">
        <v>-213195.00999999983</v>
      </c>
      <c r="K7314" s="5" t="str" cm="1">
        <f t="array" ref="K7314">_xlfn.LET(_xlpm.d,UPPER(TRIM(CLEAN(SUBSTITUTE(F7314,CHAR(160),"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15" spans="2:11" x14ac:dyDescent="0.25">
      <c r="B7315" s="21">
        <v>46079</v>
      </c>
      <c r="C7315" s="2" t="s">
        <v>1</v>
      </c>
      <c r="D7315" s="2" t="s">
        <v>2521</v>
      </c>
      <c r="E7315" s="2" t="s">
        <v>129</v>
      </c>
      <c r="F7315" s="2" t="s">
        <v>3196</v>
      </c>
      <c r="G7315" s="5">
        <v>-5</v>
      </c>
      <c r="H7315" s="5">
        <v>129.30000000000001</v>
      </c>
      <c r="I7315" s="5">
        <v>-646.5</v>
      </c>
      <c r="J7315" s="5">
        <v>-213841.50999999983</v>
      </c>
      <c r="K7315" s="5" t="str" cm="1">
        <f t="array" ref="K7315">_xlfn.LET(_xlpm.d,UPPER(TRIM(CLEAN(SUBSTITUTE(F7315,CHAR(160),"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16" spans="2:11" x14ac:dyDescent="0.25">
      <c r="B7316" s="21">
        <v>46080</v>
      </c>
      <c r="C7316" s="2" t="s">
        <v>1</v>
      </c>
      <c r="D7316" s="2" t="s">
        <v>1277</v>
      </c>
      <c r="E7316" s="2" t="s">
        <v>143</v>
      </c>
      <c r="F7316" s="2" t="s">
        <v>3195</v>
      </c>
      <c r="G7316" s="5">
        <v>-1</v>
      </c>
      <c r="H7316" s="5">
        <v>118.8</v>
      </c>
      <c r="I7316" s="5">
        <v>-118.8</v>
      </c>
      <c r="J7316" s="5">
        <v>-213960.30999999982</v>
      </c>
      <c r="K7316" s="5" t="str" cm="1">
        <f t="array" ref="K7316">_xlfn.LET(_xlpm.d,UPPER(TRIM(CLEAN(SUBSTITUTE(F7316,CHAR(160),"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17" spans="2:11" x14ac:dyDescent="0.25">
      <c r="B7317" s="21">
        <v>46080</v>
      </c>
      <c r="C7317" s="2" t="s">
        <v>1</v>
      </c>
      <c r="D7317" s="2" t="s">
        <v>3253</v>
      </c>
      <c r="E7317" s="2" t="s">
        <v>110</v>
      </c>
      <c r="F7317" s="2" t="s">
        <v>3196</v>
      </c>
      <c r="G7317" s="5">
        <v>-2</v>
      </c>
      <c r="H7317" s="5">
        <v>129.30000000000001</v>
      </c>
      <c r="I7317" s="5">
        <v>-258.60000000000002</v>
      </c>
      <c r="J7317" s="5">
        <v>-214218.90999999983</v>
      </c>
      <c r="K7317" s="5" t="str" cm="1">
        <f t="array" ref="K7317">_xlfn.LET(_xlpm.d,UPPER(TRIM(CLEAN(SUBSTITUTE(F7317,CHAR(160),"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18" spans="2:11" x14ac:dyDescent="0.25">
      <c r="B7318" s="21">
        <v>46083</v>
      </c>
      <c r="C7318" s="2" t="s">
        <v>1</v>
      </c>
      <c r="D7318" s="2" t="s">
        <v>2223</v>
      </c>
      <c r="E7318" s="2" t="s">
        <v>791</v>
      </c>
      <c r="F7318" s="2" t="s">
        <v>3196</v>
      </c>
      <c r="G7318" s="5">
        <v>-2</v>
      </c>
      <c r="H7318" s="5">
        <v>129.30000000000001</v>
      </c>
      <c r="I7318" s="5">
        <v>-258.60000000000002</v>
      </c>
      <c r="J7318" s="5">
        <v>-214477.50999999983</v>
      </c>
      <c r="K7318" s="5" t="str" cm="1">
        <f t="array" ref="K7318">_xlfn.LET(_xlpm.d,UPPER(TRIM(CLEAN(SUBSTITUTE(F7318,CHAR(160),"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19" spans="2:11" x14ac:dyDescent="0.25">
      <c r="B7319" s="21">
        <v>46084</v>
      </c>
      <c r="C7319" s="2" t="s">
        <v>1</v>
      </c>
      <c r="D7319" s="2" t="s">
        <v>3067</v>
      </c>
      <c r="E7319" s="2" t="s">
        <v>446</v>
      </c>
      <c r="F7319" s="2" t="s">
        <v>3196</v>
      </c>
      <c r="G7319" s="5">
        <v>-1</v>
      </c>
      <c r="H7319" s="5">
        <v>129.30000000000001</v>
      </c>
      <c r="I7319" s="5">
        <v>-129.30000000000001</v>
      </c>
      <c r="J7319" s="5">
        <v>-214606.80999999982</v>
      </c>
      <c r="K7319" s="5" t="str" cm="1">
        <f t="array" ref="K7319">_xlfn.LET(_xlpm.d,UPPER(TRIM(CLEAN(SUBSTITUTE(F7319,CHAR(160),"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20" spans="2:11" x14ac:dyDescent="0.25">
      <c r="B7320" s="21">
        <v>46084</v>
      </c>
      <c r="C7320" s="2" t="s">
        <v>1</v>
      </c>
      <c r="D7320" s="2" t="s">
        <v>599</v>
      </c>
      <c r="E7320" s="2" t="s">
        <v>14</v>
      </c>
      <c r="F7320" s="2" t="s">
        <v>3196</v>
      </c>
      <c r="G7320" s="5">
        <v>-4</v>
      </c>
      <c r="H7320" s="5">
        <v>129.30000000000001</v>
      </c>
      <c r="I7320" s="5">
        <v>-517.20000000000005</v>
      </c>
      <c r="J7320" s="5">
        <v>-215124.00999999983</v>
      </c>
      <c r="K7320" s="5" t="str" cm="1">
        <f t="array" ref="K7320">_xlfn.LET(_xlpm.d,UPPER(TRIM(CLEAN(SUBSTITUTE(F7320,CHAR(160),"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21" spans="2:11" x14ac:dyDescent="0.25">
      <c r="B7321" s="21">
        <v>46085</v>
      </c>
      <c r="C7321" s="2" t="s">
        <v>1</v>
      </c>
      <c r="D7321" s="2" t="s">
        <v>2227</v>
      </c>
      <c r="E7321" s="2" t="s">
        <v>1611</v>
      </c>
      <c r="F7321" s="2" t="s">
        <v>3195</v>
      </c>
      <c r="G7321" s="5">
        <v>-3</v>
      </c>
      <c r="H7321" s="5">
        <v>118.8</v>
      </c>
      <c r="I7321" s="5">
        <v>-356.4</v>
      </c>
      <c r="J7321" s="5">
        <v>-215480.40999999983</v>
      </c>
      <c r="K7321" s="5" t="str" cm="1">
        <f t="array" ref="K7321">_xlfn.LET(_xlpm.d,UPPER(TRIM(CLEAN(SUBSTITUTE(F7321,CHAR(160),"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22" spans="2:11" x14ac:dyDescent="0.25">
      <c r="B7322" s="21">
        <v>46085</v>
      </c>
      <c r="C7322" s="2" t="s">
        <v>1</v>
      </c>
      <c r="D7322" s="2" t="s">
        <v>3068</v>
      </c>
      <c r="E7322" s="2" t="s">
        <v>844</v>
      </c>
      <c r="F7322" s="2" t="s">
        <v>3195</v>
      </c>
      <c r="G7322" s="5">
        <v>-3</v>
      </c>
      <c r="H7322" s="5">
        <v>129.30000000000001</v>
      </c>
      <c r="I7322" s="5">
        <v>-387.9</v>
      </c>
      <c r="J7322" s="5">
        <v>-215868.30999999982</v>
      </c>
      <c r="K7322" s="5" t="str" cm="1">
        <f t="array" ref="K7322">_xlfn.LET(_xlpm.d,UPPER(TRIM(CLEAN(SUBSTITUTE(F7322,CHAR(160),"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23" spans="2:11" x14ac:dyDescent="0.25">
      <c r="B7323" s="21">
        <v>46086</v>
      </c>
      <c r="C7323" s="2" t="s">
        <v>1</v>
      </c>
      <c r="D7323" s="2" t="s">
        <v>2230</v>
      </c>
      <c r="E7323" s="2" t="s">
        <v>129</v>
      </c>
      <c r="F7323" s="2" t="s">
        <v>3196</v>
      </c>
      <c r="G7323" s="5">
        <v>-5</v>
      </c>
      <c r="H7323" s="5">
        <v>129.30000000000001</v>
      </c>
      <c r="I7323" s="5">
        <v>-646.5</v>
      </c>
      <c r="J7323" s="5">
        <v>-216514.80999999982</v>
      </c>
      <c r="K7323" s="5" t="str" cm="1">
        <f t="array" ref="K7323">_xlfn.LET(_xlpm.d,UPPER(TRIM(CLEAN(SUBSTITUTE(F7323,CHAR(160),"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24" spans="2:11" x14ac:dyDescent="0.25">
      <c r="B7324" s="21">
        <v>46087</v>
      </c>
      <c r="C7324" s="2" t="s">
        <v>1</v>
      </c>
      <c r="D7324" s="2" t="s">
        <v>1283</v>
      </c>
      <c r="E7324" s="2" t="s">
        <v>143</v>
      </c>
      <c r="F7324" s="2" t="s">
        <v>3195</v>
      </c>
      <c r="G7324" s="5">
        <v>-1</v>
      </c>
      <c r="H7324" s="5">
        <v>118.8</v>
      </c>
      <c r="I7324" s="5">
        <v>-118.8</v>
      </c>
      <c r="J7324" s="5">
        <v>-216633.60999999981</v>
      </c>
      <c r="K7324" s="5" t="str" cm="1">
        <f t="array" ref="K7324">_xlfn.LET(_xlpm.d,UPPER(TRIM(CLEAN(SUBSTITUTE(F7324,CHAR(160),"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25" spans="2:11" x14ac:dyDescent="0.25">
      <c r="B7325" s="21">
        <v>46087</v>
      </c>
      <c r="C7325" s="2" t="s">
        <v>1</v>
      </c>
      <c r="D7325" s="2" t="s">
        <v>1286</v>
      </c>
      <c r="E7325" s="2" t="s">
        <v>3</v>
      </c>
      <c r="F7325" s="2" t="s">
        <v>3195</v>
      </c>
      <c r="G7325" s="5">
        <v>-4</v>
      </c>
      <c r="H7325" s="5">
        <v>118.8</v>
      </c>
      <c r="I7325" s="5">
        <v>-475.2</v>
      </c>
      <c r="J7325" s="5">
        <v>-217108.80999999982</v>
      </c>
      <c r="K7325" s="5" t="str" cm="1">
        <f t="array" ref="K7325">_xlfn.LET(_xlpm.d,UPPER(TRIM(CLEAN(SUBSTITUTE(F7325,CHAR(160),"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26" spans="2:11" x14ac:dyDescent="0.25">
      <c r="B7326" s="21">
        <v>46091</v>
      </c>
      <c r="C7326" s="2" t="s">
        <v>1</v>
      </c>
      <c r="D7326" s="2" t="s">
        <v>602</v>
      </c>
      <c r="E7326" s="2" t="s">
        <v>29</v>
      </c>
      <c r="F7326" s="2" t="s">
        <v>3196</v>
      </c>
      <c r="G7326" s="5">
        <v>-1</v>
      </c>
      <c r="H7326" s="5">
        <v>129.30000000000001</v>
      </c>
      <c r="I7326" s="5">
        <v>-129.30000000000001</v>
      </c>
      <c r="J7326" s="5">
        <v>-217238.10999999981</v>
      </c>
      <c r="K7326" s="5" t="str" cm="1">
        <f t="array" ref="K7326">_xlfn.LET(_xlpm.d,UPPER(TRIM(CLEAN(SUBSTITUTE(F7326,CHAR(160),"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27" spans="2:11" x14ac:dyDescent="0.25">
      <c r="B7327" s="21">
        <v>46091</v>
      </c>
      <c r="C7327" s="2" t="s">
        <v>1</v>
      </c>
      <c r="D7327" s="2" t="s">
        <v>2240</v>
      </c>
      <c r="E7327" s="2" t="s">
        <v>27</v>
      </c>
      <c r="F7327" s="2" t="s">
        <v>3196</v>
      </c>
      <c r="G7327" s="5">
        <v>-4</v>
      </c>
      <c r="H7327" s="5">
        <v>129.30000000000001</v>
      </c>
      <c r="I7327" s="5">
        <v>-517.20000000000005</v>
      </c>
      <c r="J7327" s="5">
        <v>-217755.30999999982</v>
      </c>
      <c r="K7327" s="5" t="str" cm="1">
        <f t="array" ref="K7327">_xlfn.LET(_xlpm.d,UPPER(TRIM(CLEAN(SUBSTITUTE(F7327,CHAR(160),"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28" spans="2:11" x14ac:dyDescent="0.25">
      <c r="B7328" s="21">
        <v>46093</v>
      </c>
      <c r="C7328" s="2" t="s">
        <v>1</v>
      </c>
      <c r="D7328" s="2" t="s">
        <v>128</v>
      </c>
      <c r="E7328" s="2" t="s">
        <v>129</v>
      </c>
      <c r="F7328" s="2" t="s">
        <v>3196</v>
      </c>
      <c r="G7328" s="5">
        <v>-2</v>
      </c>
      <c r="H7328" s="5">
        <v>129.30000000000001</v>
      </c>
      <c r="I7328" s="5">
        <v>-258.60000000000002</v>
      </c>
      <c r="J7328" s="5">
        <v>-218013.90999999983</v>
      </c>
      <c r="K7328" s="5" t="str" cm="1">
        <f t="array" ref="K7328">_xlfn.LET(_xlpm.d,UPPER(TRIM(CLEAN(SUBSTITUTE(F7328,CHAR(160),"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29" spans="2:11" x14ac:dyDescent="0.25">
      <c r="B7329" s="21">
        <v>46093</v>
      </c>
      <c r="C7329" s="2" t="s">
        <v>1</v>
      </c>
      <c r="D7329" s="2" t="s">
        <v>130</v>
      </c>
      <c r="E7329" s="2" t="s">
        <v>99</v>
      </c>
      <c r="F7329" s="2" t="s">
        <v>3196</v>
      </c>
      <c r="G7329" s="5">
        <v>-2</v>
      </c>
      <c r="H7329" s="5">
        <v>129.30000000000001</v>
      </c>
      <c r="I7329" s="5">
        <v>-258.60000000000002</v>
      </c>
      <c r="J7329" s="5">
        <v>-218272.50999999983</v>
      </c>
      <c r="K7329" s="5" t="str" cm="1">
        <f t="array" ref="K7329">_xlfn.LET(_xlpm.d,UPPER(TRIM(CLEAN(SUBSTITUTE(F7329,CHAR(160),"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30" spans="2:11" x14ac:dyDescent="0.25">
      <c r="B7330" s="21">
        <v>46093</v>
      </c>
      <c r="C7330" s="2" t="s">
        <v>1</v>
      </c>
      <c r="D7330" s="2" t="s">
        <v>3181</v>
      </c>
      <c r="E7330" s="2" t="s">
        <v>465</v>
      </c>
      <c r="F7330" s="2" t="s">
        <v>3196</v>
      </c>
      <c r="G7330" s="5">
        <v>-2</v>
      </c>
      <c r="H7330" s="5">
        <v>129.30000000000001</v>
      </c>
      <c r="I7330" s="5">
        <v>-258.60000000000002</v>
      </c>
      <c r="J7330" s="5">
        <v>-218531.10999999984</v>
      </c>
      <c r="K7330" s="5" t="str" cm="1">
        <f t="array" ref="K7330">_xlfn.LET(_xlpm.d,UPPER(TRIM(CLEAN(SUBSTITUTE(F7330,CHAR(160),"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31" spans="2:11" x14ac:dyDescent="0.25">
      <c r="B7331" s="21">
        <v>46093</v>
      </c>
      <c r="C7331" s="2" t="s">
        <v>1</v>
      </c>
      <c r="D7331" s="2" t="s">
        <v>2680</v>
      </c>
      <c r="E7331" s="2" t="s">
        <v>791</v>
      </c>
      <c r="F7331" s="2" t="s">
        <v>3196</v>
      </c>
      <c r="G7331" s="5">
        <v>-2</v>
      </c>
      <c r="H7331" s="5">
        <v>129.30000000000001</v>
      </c>
      <c r="I7331" s="5">
        <v>-258.60000000000002</v>
      </c>
      <c r="J7331" s="5">
        <v>-218789.70999999985</v>
      </c>
      <c r="K7331" s="5" t="str" cm="1">
        <f t="array" ref="K7331">_xlfn.LET(_xlpm.d,UPPER(TRIM(CLEAN(SUBSTITUTE(F7331,CHAR(160),"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32" spans="2:11" x14ac:dyDescent="0.25">
      <c r="B7332" s="21">
        <v>46094</v>
      </c>
      <c r="C7332" s="2" t="s">
        <v>1</v>
      </c>
      <c r="D7332" s="2" t="s">
        <v>2247</v>
      </c>
      <c r="E7332" s="2" t="s">
        <v>202</v>
      </c>
      <c r="F7332" s="2" t="s">
        <v>3196</v>
      </c>
      <c r="G7332" s="5">
        <v>-4</v>
      </c>
      <c r="H7332" s="5">
        <v>129.30000000000001</v>
      </c>
      <c r="I7332" s="5">
        <v>-517.20000000000005</v>
      </c>
      <c r="J7332" s="5">
        <v>-219306.90999999986</v>
      </c>
      <c r="K7332" s="5" t="str" cm="1">
        <f t="array" ref="K7332">_xlfn.LET(_xlpm.d,UPPER(TRIM(CLEAN(SUBSTITUTE(F7332,CHAR(160),"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33" spans="2:11" x14ac:dyDescent="0.25">
      <c r="B7333" s="21">
        <v>46094</v>
      </c>
      <c r="C7333" s="2" t="s">
        <v>1</v>
      </c>
      <c r="D7333" s="2" t="s">
        <v>1295</v>
      </c>
      <c r="E7333" s="2" t="s">
        <v>1130</v>
      </c>
      <c r="F7333" s="2" t="s">
        <v>3196</v>
      </c>
      <c r="G7333" s="5">
        <v>-8</v>
      </c>
      <c r="H7333" s="5">
        <v>129.30000000000001</v>
      </c>
      <c r="I7333" s="5">
        <v>-1034.4000000000001</v>
      </c>
      <c r="J7333" s="5">
        <v>-220341.30999999985</v>
      </c>
      <c r="K7333" s="5" t="str" cm="1">
        <f t="array" ref="K7333">_xlfn.LET(_xlpm.d,UPPER(TRIM(CLEAN(SUBSTITUTE(F7333,CHAR(160),"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34" spans="2:11" x14ac:dyDescent="0.25">
      <c r="B7334" s="21">
        <v>46098</v>
      </c>
      <c r="C7334" s="2" t="s">
        <v>1</v>
      </c>
      <c r="D7334" s="2" t="s">
        <v>134</v>
      </c>
      <c r="E7334" s="2" t="s">
        <v>35</v>
      </c>
      <c r="F7334" s="2" t="s">
        <v>3196</v>
      </c>
      <c r="G7334" s="5">
        <v>-1</v>
      </c>
      <c r="H7334" s="5">
        <v>129.30000000000001</v>
      </c>
      <c r="I7334" s="5">
        <v>-129.30000000000001</v>
      </c>
      <c r="J7334" s="5">
        <v>-220470.60999999984</v>
      </c>
      <c r="K7334" s="5" t="str" cm="1">
        <f t="array" ref="K7334">_xlfn.LET(_xlpm.d,UPPER(TRIM(CLEAN(SUBSTITUTE(F7334,CHAR(160),"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35" spans="2:11" x14ac:dyDescent="0.25">
      <c r="B7335" s="21">
        <v>46100</v>
      </c>
      <c r="C7335" s="2" t="s">
        <v>1</v>
      </c>
      <c r="D7335" s="2" t="s">
        <v>1302</v>
      </c>
      <c r="E7335" s="2" t="s">
        <v>829</v>
      </c>
      <c r="F7335" s="2" t="s">
        <v>3196</v>
      </c>
      <c r="G7335" s="5">
        <v>-8</v>
      </c>
      <c r="H7335" s="5">
        <v>129.30000000000001</v>
      </c>
      <c r="I7335" s="5">
        <v>-1034.4000000000001</v>
      </c>
      <c r="J7335" s="5">
        <v>-221505.00999999983</v>
      </c>
      <c r="K7335" s="5" t="str" cm="1">
        <f t="array" ref="K7335">_xlfn.LET(_xlpm.d,UPPER(TRIM(CLEAN(SUBSTITUTE(F7335,CHAR(160),"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36" spans="2:11" x14ac:dyDescent="0.25">
      <c r="B7336" s="21">
        <v>46101</v>
      </c>
      <c r="C7336" s="2" t="s">
        <v>1</v>
      </c>
      <c r="D7336" s="2" t="s">
        <v>2267</v>
      </c>
      <c r="E7336" s="2" t="s">
        <v>1611</v>
      </c>
      <c r="F7336" s="2" t="s">
        <v>3195</v>
      </c>
      <c r="G7336" s="5">
        <v>-5</v>
      </c>
      <c r="H7336" s="5">
        <v>118.8</v>
      </c>
      <c r="I7336" s="5">
        <v>-594</v>
      </c>
      <c r="J7336" s="5">
        <v>-222099.00999999983</v>
      </c>
      <c r="K7336" s="5" t="str" cm="1">
        <f t="array" ref="K7336">_xlfn.LET(_xlpm.d,UPPER(TRIM(CLEAN(SUBSTITUTE(F7336,CHAR(160),"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37" spans="2:11" x14ac:dyDescent="0.25">
      <c r="B7337" s="21">
        <v>46104</v>
      </c>
      <c r="C7337" s="2" t="s">
        <v>1</v>
      </c>
      <c r="D7337" s="2" t="s">
        <v>524</v>
      </c>
      <c r="E7337" s="2" t="s">
        <v>49</v>
      </c>
      <c r="F7337" s="2" t="s">
        <v>3203</v>
      </c>
      <c r="G7337" s="5">
        <v>-2</v>
      </c>
      <c r="H7337" s="5">
        <v>129.30000000000001</v>
      </c>
      <c r="I7337" s="5">
        <v>-258.60000000000002</v>
      </c>
      <c r="J7337" s="5">
        <v>-222357.60999999984</v>
      </c>
      <c r="K7337" s="5" t="str" cm="1">
        <f t="array" ref="K7337">_xlfn.LET(_xlpm.d,UPPER(TRIM(CLEAN(SUBSTITUTE(F7337,CHAR(160),"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38" spans="2:11" x14ac:dyDescent="0.25">
      <c r="B7338" s="21">
        <v>46104</v>
      </c>
      <c r="C7338" s="2" t="s">
        <v>1</v>
      </c>
      <c r="D7338" s="2" t="s">
        <v>604</v>
      </c>
      <c r="E7338" s="2" t="s">
        <v>99</v>
      </c>
      <c r="F7338" s="2" t="s">
        <v>3203</v>
      </c>
      <c r="G7338" s="5">
        <v>-3</v>
      </c>
      <c r="H7338" s="5">
        <v>129.30000000000001</v>
      </c>
      <c r="I7338" s="5">
        <v>-387.9</v>
      </c>
      <c r="J7338" s="5">
        <v>-222745.50999999983</v>
      </c>
      <c r="K7338" s="5" t="str" cm="1">
        <f t="array" ref="K7338">_xlfn.LET(_xlpm.d,UPPER(TRIM(CLEAN(SUBSTITUTE(F7338,CHAR(160),"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39" spans="2:11" x14ac:dyDescent="0.25">
      <c r="B7339" s="21">
        <v>46104</v>
      </c>
      <c r="C7339" s="2" t="s">
        <v>1</v>
      </c>
      <c r="D7339" s="2" t="s">
        <v>2272</v>
      </c>
      <c r="E7339" s="2" t="s">
        <v>791</v>
      </c>
      <c r="F7339" s="2" t="s">
        <v>3203</v>
      </c>
      <c r="G7339" s="5">
        <v>-3</v>
      </c>
      <c r="H7339" s="5">
        <v>129.30000000000001</v>
      </c>
      <c r="I7339" s="5">
        <v>-387.9</v>
      </c>
      <c r="J7339" s="5">
        <v>-223133.40999999983</v>
      </c>
      <c r="K7339" s="5" t="str" cm="1">
        <f t="array" ref="K7339">_xlfn.LET(_xlpm.d,UPPER(TRIM(CLEAN(SUBSTITUTE(F7339,CHAR(160),"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40" spans="2:11" x14ac:dyDescent="0.25">
      <c r="B7340" s="21">
        <v>46105</v>
      </c>
      <c r="C7340" s="2" t="s">
        <v>1</v>
      </c>
      <c r="D7340" s="2" t="s">
        <v>2274</v>
      </c>
      <c r="E7340" s="2" t="s">
        <v>14</v>
      </c>
      <c r="F7340" s="2" t="s">
        <v>3203</v>
      </c>
      <c r="G7340" s="5">
        <v>-1</v>
      </c>
      <c r="H7340" s="5">
        <v>129.30000000000001</v>
      </c>
      <c r="I7340" s="5">
        <v>-129.30000000000001</v>
      </c>
      <c r="J7340" s="5">
        <v>-223262.70999999982</v>
      </c>
      <c r="K7340" s="5" t="str" cm="1">
        <f t="array" ref="K7340">_xlfn.LET(_xlpm.d,UPPER(TRIM(CLEAN(SUBSTITUTE(F7340,CHAR(160),"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41" spans="2:11" x14ac:dyDescent="0.25">
      <c r="B7341" s="21">
        <v>46105</v>
      </c>
      <c r="C7341" s="2" t="s">
        <v>1</v>
      </c>
      <c r="D7341" s="2" t="s">
        <v>2277</v>
      </c>
      <c r="E7341" s="2" t="s">
        <v>153</v>
      </c>
      <c r="F7341" s="2" t="s">
        <v>3203</v>
      </c>
      <c r="G7341" s="5">
        <v>-3</v>
      </c>
      <c r="H7341" s="5">
        <v>129.30000000000001</v>
      </c>
      <c r="I7341" s="5">
        <v>-387.9</v>
      </c>
      <c r="J7341" s="5">
        <v>-223650.60999999981</v>
      </c>
      <c r="K7341" s="5" t="str" cm="1">
        <f t="array" ref="K7341">_xlfn.LET(_xlpm.d,UPPER(TRIM(CLEAN(SUBSTITUTE(F7341,CHAR(160),"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42" spans="2:11" x14ac:dyDescent="0.25">
      <c r="B7342" s="21">
        <v>46106</v>
      </c>
      <c r="C7342" s="2" t="s">
        <v>1</v>
      </c>
      <c r="D7342" s="2" t="s">
        <v>1307</v>
      </c>
      <c r="E7342" s="2" t="s">
        <v>446</v>
      </c>
      <c r="F7342" s="2" t="s">
        <v>3203</v>
      </c>
      <c r="G7342" s="5">
        <v>-8</v>
      </c>
      <c r="H7342" s="5">
        <v>129.30000000000001</v>
      </c>
      <c r="I7342" s="5">
        <v>-1034.4000000000001</v>
      </c>
      <c r="J7342" s="5">
        <v>-224685.00999999981</v>
      </c>
      <c r="K7342" s="5" t="str" cm="1">
        <f t="array" ref="K7342">_xlfn.LET(_xlpm.d,UPPER(TRIM(CLEAN(SUBSTITUTE(F7342,CHAR(160),"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43" spans="2:11" x14ac:dyDescent="0.25">
      <c r="B7343" s="21">
        <v>46107</v>
      </c>
      <c r="C7343" s="2" t="s">
        <v>1</v>
      </c>
      <c r="D7343" s="2" t="s">
        <v>3254</v>
      </c>
      <c r="E7343" s="2" t="s">
        <v>68</v>
      </c>
      <c r="F7343" s="2" t="s">
        <v>3203</v>
      </c>
      <c r="G7343" s="5">
        <v>-3</v>
      </c>
      <c r="H7343" s="5">
        <v>129.30000000000001</v>
      </c>
      <c r="I7343" s="5">
        <v>-387.9</v>
      </c>
      <c r="J7343" s="5">
        <v>-225072.9099999998</v>
      </c>
      <c r="K7343" s="5" t="str" cm="1">
        <f t="array" ref="K7343">_xlfn.LET(_xlpm.d,UPPER(TRIM(CLEAN(SUBSTITUTE(F7343,CHAR(160),"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44" spans="2:11" x14ac:dyDescent="0.25">
      <c r="B7344" s="21">
        <v>46108</v>
      </c>
      <c r="C7344" s="2" t="s">
        <v>1</v>
      </c>
      <c r="D7344" s="2" t="s">
        <v>526</v>
      </c>
      <c r="E7344" s="2" t="s">
        <v>244</v>
      </c>
      <c r="F7344" s="2" t="s">
        <v>3203</v>
      </c>
      <c r="G7344" s="5">
        <v>-4</v>
      </c>
      <c r="H7344" s="5">
        <v>129.30000000000001</v>
      </c>
      <c r="I7344" s="5">
        <v>-517.20000000000005</v>
      </c>
      <c r="J7344" s="5">
        <v>-225590.10999999981</v>
      </c>
      <c r="K7344" s="5" t="str" cm="1">
        <f t="array" ref="K7344">_xlfn.LET(_xlpm.d,UPPER(TRIM(CLEAN(SUBSTITUTE(F7344,CHAR(160),"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45" spans="1:11" x14ac:dyDescent="0.25">
      <c r="B7345" s="21">
        <v>46108</v>
      </c>
      <c r="C7345" s="2" t="s">
        <v>1</v>
      </c>
      <c r="D7345" s="2" t="s">
        <v>2289</v>
      </c>
      <c r="E7345" s="2" t="s">
        <v>202</v>
      </c>
      <c r="F7345" s="2" t="s">
        <v>3203</v>
      </c>
      <c r="G7345" s="5">
        <v>-4</v>
      </c>
      <c r="H7345" s="5">
        <v>129.30000000000001</v>
      </c>
      <c r="I7345" s="5">
        <v>-517.20000000000005</v>
      </c>
      <c r="J7345" s="5">
        <v>-226107.30999999982</v>
      </c>
      <c r="K7345" s="5" t="str" cm="1">
        <f t="array" ref="K7345">_xlfn.LET(_xlpm.d,UPPER(TRIM(CLEAN(SUBSTITUTE(F7345,CHAR(160),"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46" spans="1:11" x14ac:dyDescent="0.25">
      <c r="B7346" s="21">
        <v>46108</v>
      </c>
      <c r="C7346" s="2" t="s">
        <v>1</v>
      </c>
      <c r="D7346" s="2" t="s">
        <v>2291</v>
      </c>
      <c r="E7346" s="2" t="s">
        <v>24</v>
      </c>
      <c r="F7346" s="2" t="s">
        <v>3203</v>
      </c>
      <c r="G7346" s="5">
        <v>-8</v>
      </c>
      <c r="H7346" s="5">
        <v>129.30000000000001</v>
      </c>
      <c r="I7346" s="5">
        <v>-1034.4000000000001</v>
      </c>
      <c r="J7346" s="5">
        <v>-227141.70999999982</v>
      </c>
      <c r="K7346" s="5" t="str" cm="1">
        <f t="array" ref="K7346">_xlfn.LET(_xlpm.d,UPPER(TRIM(CLEAN(SUBSTITUTE(F7346,CHAR(160),"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47" spans="1:11" x14ac:dyDescent="0.25">
      <c r="B7347" s="21">
        <v>46108</v>
      </c>
      <c r="C7347" s="2" t="s">
        <v>1</v>
      </c>
      <c r="D7347" s="2" t="s">
        <v>117</v>
      </c>
      <c r="E7347" s="2" t="s">
        <v>82</v>
      </c>
      <c r="F7347" s="2" t="s">
        <v>3203</v>
      </c>
      <c r="G7347" s="5">
        <v>-12</v>
      </c>
      <c r="H7347" s="5">
        <v>129.30000000000001</v>
      </c>
      <c r="I7347" s="5">
        <v>-1551.6</v>
      </c>
      <c r="J7347" s="5">
        <v>-228693.30999999982</v>
      </c>
      <c r="K7347" s="5" t="str" cm="1">
        <f t="array" ref="K7347">_xlfn.LET(_xlpm.d,UPPER(TRIM(CLEAN(SUBSTITUTE(F7347,CHAR(160),"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48" spans="1:11" x14ac:dyDescent="0.25">
      <c r="B7348" s="21">
        <v>46112</v>
      </c>
      <c r="C7348" s="2" t="s">
        <v>1</v>
      </c>
      <c r="D7348" s="2" t="s">
        <v>48</v>
      </c>
      <c r="E7348" s="2" t="s">
        <v>49</v>
      </c>
      <c r="F7348" s="2" t="s">
        <v>3203</v>
      </c>
      <c r="G7348" s="5">
        <v>-3</v>
      </c>
      <c r="H7348" s="5">
        <v>129.30000000000001</v>
      </c>
      <c r="I7348" s="5">
        <v>-387.9</v>
      </c>
      <c r="J7348" s="5">
        <v>-229081.20999999982</v>
      </c>
      <c r="K7348" s="5" t="str" cm="1">
        <f t="array" ref="K7348">_xlfn.LET(_xlpm.d,UPPER(TRIM(CLEAN(SUBSTITUTE(F7348,CHAR(160),"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7349" spans="1:11" x14ac:dyDescent="0.25">
      <c r="A7349" s="11" t="s">
        <v>3255</v>
      </c>
      <c r="G7349" s="6">
        <v>-1807</v>
      </c>
      <c r="I7349" s="7">
        <f>I6812+I6813+I6814+I6815+I6816+I6817+I6818+I6819+I6820+I6821+I6822+I6823+I6824+I6825+I6826+I6827+I6828+I6829+I6830+I6831+I6832+I6833+I6834+I6835+I6836+I6837+I6838+I6839+I6840+I6841+I6842+I6843+I6844+I6845+I6846+I6847+I6848+I6849+I6850+I6851+I6852+I6853+I6854+I6855+I6856+I6857+I6858+I6859+I6860+I6861+I6862+I6863+I6864+I6865+I6866+I6867+I6868+I6869+I6870+I6871+I6872+I6873+I6874+I6875+I6876+I6877+I6878+I6879+I6880+I6881+I6882+I6883+I6884+I6885+I6886+I6887+I6888+I6889+I6890+I6891+I6892+I6893+I6894+I6895+I6896+I6897+I6898+I6899+I6900+I6901+I6902+I6903+I6904+I6905+I6906+I6907+I6908+I6909+I6910+I6911+I6912+I6913+I6914+I6915+I6916+I6917+I6918+I6919+I6920+I6921+I6922+I6923+I6924+I6925+I6926+I6927+I6928+I6929+I6930+I6931+I6932+I6933+I6934+I6935+I6936+I6937+I6938+I6939+I6940+I6941+I6942+I6943+I6944+I6945+I6946+I6947+I6948+I6949+I6950+I6951+I6952+I6953+I6954+I6955+I6956+I6957+I6958+I6959+I6960+I6961+I6962+I6963+I6964+I6965+I6966+I6967+I6968+I6969+I6970+I6971+I6972+I6973+I6974+I6975+I6976+I6977+I6978+I6979+I6980+I6981+I6982+I6983+I6984+I6985+I6986+I6987+I6988+I6989+I6990+I6991+I6992+I6993+I6994+I6995+I6996+I6997+I6998+I6999+I7000+I7001+I7002+I7003+I7004+I7005+I7006+I7007+I7008+I7009+I7010+I7011+I7012+I7013+I7014+I7015+I7016+I7017+I7018+I7019+I7020+I7021+I7022+I7023+I7024+I7025+I7026+I7027+I7028+I7029+I7030+I7031+I7032+I7033+I7034+I7035+I7036+I7037+I7038+I7039+I7040+I7041+I7042+I7043+I7044+I7045+I7046+I7047+I7048+I7049+I7050+I7051+I7052+I7053+I7054+I7055+I7056+I7057+I7058+I7059+I7060+I7061+I7062+I7063+I7064+I7065+I7066+I7067+I7068+I7069+I7070+I7071+I7072+I7073+I7074+I7075+I7076+I7077+I7078+I7079+I7080+I7081+I7082+I7083+I7084+I7085+I7086+I7087+I7088+I7089+I7090+I7091+I7092+I7093+I7094+I7095+I7096+I7097+I7098+I7099+I7100+I7101+I7102+I7103+I7104+I7105+I7106+I7107+I7108+I7109+I7110+I7111+I7112+I7113+I7114+I7115+I7116+I7117+I7118+I7119+I7120+I7121+I7122+I7123+I7124+I7125+I7126+I7127+I7128+I7129+I7130+I7131+I7132+I7133+I7134+I7135+I7136+I7137+I7138+I7139+I7140+I7141+I7142+I7143+I7144+I7145+I7146+I7147+I7148+I7149+I7150+I7151+I7152+I7153+I7154+I7155+I7156+I7157+I7158+I7159+I7160+I7161+I7162+I7163+I7164+I7165+I7166+I7167+I7168+I7169+I7170+I7171+I7172+I7173+I7174+I7175+I7176+I7177+I7178+I7179+I7180+I7181+I7182+I7183+I7184+I7185+I7186+I7187+I7188+I7189+I7190+I7191+I7192+I7193+I7194+I7195+I7196+I7197+I7198+I7199+I7200+I7201+I7202+I7203+I7204+I7205+I7206+I7207+I7208+I7209+I7210+I7211+I7212+I7213+I7214+I7215+I7216+I7217+I7218+I7219+I7220+I7221+I7222+I7223+I7224+I7225+I7226+I7227+I7228+I7229+I7230+I7231+I7232+I7233+I7234+I7235+I7236+I7237+I7238+I7239+I7240+I7241+I7242+I7243+I7244+I7245+I7246+I7247+I7248+I7249+I7250+I7251+I7252+I7253+I7254+I7255+I7256+I7257+I7258+I7259+I7260+I7261+I7262+I7263+I7264+I7265+I7266+I7267+I7268+I7269+I7270+I7271+I7272+I7273+I7274+I7275+I7276+I7277+I7278+I7279+I7280+I7281+I7282+I7283+I7284+I7285+I7286+I7287+I7288+I7289+I7290+I7291+I7292+I7293+I7294+I7295+I7296+I7297+I7298+I7299+I7300+I7301+I7302+I7303+I7304+I7305+I7306+I7307+I7308+I7309+I7310+I7311+I7312+I7313+I7314+I7315+I7316+I7317+I7318+I7319+I7320+I7321+I7322+I7323+I7324+I7325+I7326+I7327+I7328+I7329+I7330+I7331+I7332+I7333+I7334+I7335+I7336+I7337+I7338+I7339+I7340+I7341+I7342+I7343+I7344+I7345+I7346+I7347+I7348</f>
        <v>-229081.20999999982</v>
      </c>
      <c r="K7349" s="5" t="str" cm="1">
        <f t="array" ref="K7349">_xlfn.LET(_xlpm.d,UPPER(TRIM(CLEAN(SUBSTITUTE(F7349,CHAR(160),"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350" spans="1:11" x14ac:dyDescent="0.25">
      <c r="A7350" s="10" t="s">
        <v>3256</v>
      </c>
      <c r="K7350" s="5" t="str" cm="1">
        <f t="array" ref="K7350">_xlfn.LET(_xlpm.d,UPPER(TRIM(CLEAN(SUBSTITUTE(F7350,CHAR(160),"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351" spans="1:11" x14ac:dyDescent="0.25">
      <c r="B7351" s="21">
        <v>45659</v>
      </c>
      <c r="C7351" s="2" t="s">
        <v>1</v>
      </c>
      <c r="D7351" s="2" t="s">
        <v>1394</v>
      </c>
      <c r="E7351" s="2" t="s">
        <v>5</v>
      </c>
      <c r="F7351" s="2" t="s">
        <v>3257</v>
      </c>
      <c r="G7351" s="5">
        <v>-1</v>
      </c>
      <c r="H7351" s="5">
        <v>99.95</v>
      </c>
      <c r="I7351" s="5">
        <v>-99.95</v>
      </c>
      <c r="J7351" s="5">
        <v>-99.95</v>
      </c>
      <c r="K7351" s="5" t="str" cm="1">
        <f t="array" ref="K7351">_xlfn.LET(_xlpm.d,UPPER(TRIM(CLEAN(SUBSTITUTE(F7351,CHAR(160),"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52" spans="1:11" x14ac:dyDescent="0.25">
      <c r="B7352" s="21">
        <v>45659</v>
      </c>
      <c r="C7352" s="2" t="s">
        <v>1</v>
      </c>
      <c r="D7352" s="2" t="s">
        <v>2942</v>
      </c>
      <c r="E7352" s="2" t="s">
        <v>857</v>
      </c>
      <c r="F7352" s="2" t="s">
        <v>3256</v>
      </c>
      <c r="G7352" s="5">
        <v>-1</v>
      </c>
      <c r="H7352" s="5">
        <v>99.95</v>
      </c>
      <c r="I7352" s="5">
        <v>-99.95</v>
      </c>
      <c r="J7352" s="5">
        <v>-199.9</v>
      </c>
      <c r="K7352" s="5" t="str" cm="1">
        <f t="array" ref="K7352">_xlfn.LET(_xlpm.d,UPPER(TRIM(CLEAN(SUBSTITUTE(F7352,CHAR(160),"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53" spans="1:11" x14ac:dyDescent="0.25">
      <c r="B7353" s="21">
        <v>45667</v>
      </c>
      <c r="C7353" s="2" t="s">
        <v>1</v>
      </c>
      <c r="D7353" s="2" t="s">
        <v>3258</v>
      </c>
      <c r="E7353" s="2" t="s">
        <v>403</v>
      </c>
      <c r="F7353" s="2" t="s">
        <v>3257</v>
      </c>
      <c r="G7353" s="5">
        <v>-1</v>
      </c>
      <c r="H7353" s="5">
        <v>107.75</v>
      </c>
      <c r="I7353" s="5">
        <v>-107.75</v>
      </c>
      <c r="J7353" s="5">
        <v>-307.64999999999998</v>
      </c>
      <c r="K7353" s="5" t="str" cm="1">
        <f t="array" ref="K7353">_xlfn.LET(_xlpm.d,UPPER(TRIM(CLEAN(SUBSTITUTE(F7353,CHAR(160),"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54" spans="1:11" x14ac:dyDescent="0.25">
      <c r="B7354" s="21">
        <v>45667</v>
      </c>
      <c r="C7354" s="2" t="s">
        <v>1</v>
      </c>
      <c r="D7354" s="2" t="s">
        <v>831</v>
      </c>
      <c r="E7354" s="2" t="s">
        <v>143</v>
      </c>
      <c r="F7354" s="2" t="s">
        <v>3256</v>
      </c>
      <c r="G7354" s="5">
        <v>-2</v>
      </c>
      <c r="H7354" s="5">
        <v>99.95</v>
      </c>
      <c r="I7354" s="5">
        <v>-199.9</v>
      </c>
      <c r="J7354" s="5">
        <v>-507.54999999999995</v>
      </c>
      <c r="K7354" s="5" t="str" cm="1">
        <f t="array" ref="K7354">_xlfn.LET(_xlpm.d,UPPER(TRIM(CLEAN(SUBSTITUTE(F7354,CHAR(160),"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55" spans="1:11" x14ac:dyDescent="0.25">
      <c r="B7355" s="21">
        <v>45667</v>
      </c>
      <c r="C7355" s="2" t="s">
        <v>1</v>
      </c>
      <c r="D7355" s="2" t="s">
        <v>333</v>
      </c>
      <c r="E7355" s="2" t="s">
        <v>82</v>
      </c>
      <c r="F7355" s="2" t="s">
        <v>3257</v>
      </c>
      <c r="G7355" s="5">
        <v>-8</v>
      </c>
      <c r="H7355" s="5">
        <v>107.75</v>
      </c>
      <c r="I7355" s="5">
        <v>-862</v>
      </c>
      <c r="J7355" s="5">
        <v>-1369.55</v>
      </c>
      <c r="K7355" s="5" t="str" cm="1">
        <f t="array" ref="K7355">_xlfn.LET(_xlpm.d,UPPER(TRIM(CLEAN(SUBSTITUTE(F7355,CHAR(160),"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56" spans="1:11" x14ac:dyDescent="0.25">
      <c r="B7356" s="21">
        <v>45667</v>
      </c>
      <c r="C7356" s="2" t="s">
        <v>1</v>
      </c>
      <c r="D7356" s="2" t="s">
        <v>1431</v>
      </c>
      <c r="E7356" s="2" t="s">
        <v>82</v>
      </c>
      <c r="F7356" s="2" t="s">
        <v>3257</v>
      </c>
      <c r="G7356" s="5">
        <v>-4</v>
      </c>
      <c r="H7356" s="5">
        <v>107.75</v>
      </c>
      <c r="I7356" s="5">
        <v>-431</v>
      </c>
      <c r="J7356" s="5">
        <v>-1800.55</v>
      </c>
      <c r="K7356" s="5" t="str" cm="1">
        <f t="array" ref="K7356">_xlfn.LET(_xlpm.d,UPPER(TRIM(CLEAN(SUBSTITUTE(F7356,CHAR(160),"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57" spans="1:11" x14ac:dyDescent="0.25">
      <c r="B7357" s="21">
        <v>45671</v>
      </c>
      <c r="C7357" s="2" t="s">
        <v>1</v>
      </c>
      <c r="D7357" s="2" t="s">
        <v>3259</v>
      </c>
      <c r="E7357" s="2" t="s">
        <v>32</v>
      </c>
      <c r="F7357" s="2" t="s">
        <v>3257</v>
      </c>
      <c r="G7357" s="5">
        <v>-3</v>
      </c>
      <c r="H7357" s="5">
        <v>107.75</v>
      </c>
      <c r="I7357" s="5">
        <v>-323.25</v>
      </c>
      <c r="J7357" s="5">
        <v>-2123.8000000000002</v>
      </c>
      <c r="K7357" s="5" t="str" cm="1">
        <f t="array" ref="K7357">_xlfn.LET(_xlpm.d,UPPER(TRIM(CLEAN(SUBSTITUTE(F7357,CHAR(160),"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58" spans="1:11" x14ac:dyDescent="0.25">
      <c r="B7358" s="21">
        <v>45671</v>
      </c>
      <c r="C7358" s="2" t="s">
        <v>1</v>
      </c>
      <c r="D7358" s="2" t="s">
        <v>837</v>
      </c>
      <c r="E7358" s="2" t="s">
        <v>403</v>
      </c>
      <c r="F7358" s="2" t="s">
        <v>3257</v>
      </c>
      <c r="G7358" s="5">
        <v>-1</v>
      </c>
      <c r="H7358" s="5">
        <v>107.75</v>
      </c>
      <c r="I7358" s="5">
        <v>-107.75</v>
      </c>
      <c r="J7358" s="5">
        <v>-2231.5500000000002</v>
      </c>
      <c r="K7358" s="5" t="str" cm="1">
        <f t="array" ref="K7358">_xlfn.LET(_xlpm.d,UPPER(TRIM(CLEAN(SUBSTITUTE(F7358,CHAR(160),"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59" spans="1:11" x14ac:dyDescent="0.25">
      <c r="B7359" s="21">
        <v>45671</v>
      </c>
      <c r="C7359" s="2" t="s">
        <v>1</v>
      </c>
      <c r="D7359" s="2" t="s">
        <v>3127</v>
      </c>
      <c r="E7359" s="2" t="s">
        <v>3122</v>
      </c>
      <c r="F7359" s="2" t="s">
        <v>3256</v>
      </c>
      <c r="G7359" s="5">
        <v>-1</v>
      </c>
      <c r="H7359" s="5">
        <v>99.95</v>
      </c>
      <c r="I7359" s="5">
        <v>-99.95</v>
      </c>
      <c r="J7359" s="5">
        <v>-2331.5</v>
      </c>
      <c r="K7359" s="5" t="str" cm="1">
        <f t="array" ref="K7359">_xlfn.LET(_xlpm.d,UPPER(TRIM(CLEAN(SUBSTITUTE(F7359,CHAR(160),"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60" spans="1:11" x14ac:dyDescent="0.25">
      <c r="B7360" s="21">
        <v>45671</v>
      </c>
      <c r="C7360" s="2" t="s">
        <v>1</v>
      </c>
      <c r="D7360" s="2" t="s">
        <v>839</v>
      </c>
      <c r="E7360" s="2" t="s">
        <v>289</v>
      </c>
      <c r="F7360" s="2" t="s">
        <v>3256</v>
      </c>
      <c r="G7360" s="5">
        <v>-1</v>
      </c>
      <c r="H7360" s="5">
        <v>99.95</v>
      </c>
      <c r="I7360" s="5">
        <v>-99.95</v>
      </c>
      <c r="J7360" s="5">
        <v>-2431.4499999999998</v>
      </c>
      <c r="K7360" s="5" t="str" cm="1">
        <f t="array" ref="K7360">_xlfn.LET(_xlpm.d,UPPER(TRIM(CLEAN(SUBSTITUTE(F7360,CHAR(160),"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61" spans="2:11" x14ac:dyDescent="0.25">
      <c r="B7361" s="21">
        <v>45672</v>
      </c>
      <c r="C7361" s="2" t="s">
        <v>1</v>
      </c>
      <c r="D7361" s="2" t="s">
        <v>3128</v>
      </c>
      <c r="E7361" s="2" t="s">
        <v>1611</v>
      </c>
      <c r="F7361" s="2" t="s">
        <v>3256</v>
      </c>
      <c r="G7361" s="5">
        <v>-6</v>
      </c>
      <c r="H7361" s="5">
        <v>99.95</v>
      </c>
      <c r="I7361" s="5">
        <v>-599.70000000000005</v>
      </c>
      <c r="J7361" s="5">
        <v>-3031.1499999999996</v>
      </c>
      <c r="K7361" s="5" t="str" cm="1">
        <f t="array" ref="K7361">_xlfn.LET(_xlpm.d,UPPER(TRIM(CLEAN(SUBSTITUTE(F7361,CHAR(160),"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62" spans="2:11" x14ac:dyDescent="0.25">
      <c r="B7362" s="21">
        <v>45673</v>
      </c>
      <c r="C7362" s="2" t="s">
        <v>1</v>
      </c>
      <c r="D7362" s="2" t="s">
        <v>1441</v>
      </c>
      <c r="E7362" s="2" t="s">
        <v>74</v>
      </c>
      <c r="F7362" s="2" t="s">
        <v>3256</v>
      </c>
      <c r="G7362" s="5">
        <v>-1</v>
      </c>
      <c r="H7362" s="5">
        <v>107.75</v>
      </c>
      <c r="I7362" s="5">
        <v>-107.75</v>
      </c>
      <c r="J7362" s="5">
        <v>-3138.8999999999996</v>
      </c>
      <c r="K7362" s="5" t="str" cm="1">
        <f t="array" ref="K7362">_xlfn.LET(_xlpm.d,UPPER(TRIM(CLEAN(SUBSTITUTE(F7362,CHAR(160),"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63" spans="2:11" x14ac:dyDescent="0.25">
      <c r="B7363" s="21">
        <v>45673</v>
      </c>
      <c r="C7363" s="2" t="s">
        <v>1</v>
      </c>
      <c r="D7363" s="2" t="s">
        <v>1442</v>
      </c>
      <c r="E7363" s="2" t="s">
        <v>465</v>
      </c>
      <c r="F7363" s="2" t="s">
        <v>3257</v>
      </c>
      <c r="G7363" s="5">
        <v>-1</v>
      </c>
      <c r="H7363" s="5">
        <v>107.75</v>
      </c>
      <c r="I7363" s="5">
        <v>-107.75</v>
      </c>
      <c r="J7363" s="5">
        <v>-3246.6499999999996</v>
      </c>
      <c r="K7363" s="5" t="str" cm="1">
        <f t="array" ref="K7363">_xlfn.LET(_xlpm.d,UPPER(TRIM(CLEAN(SUBSTITUTE(F7363,CHAR(160),"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64" spans="2:11" x14ac:dyDescent="0.25">
      <c r="B7364" s="21">
        <v>45674</v>
      </c>
      <c r="C7364" s="2" t="s">
        <v>1</v>
      </c>
      <c r="D7364" s="2" t="s">
        <v>339</v>
      </c>
      <c r="E7364" s="2" t="s">
        <v>82</v>
      </c>
      <c r="F7364" s="2" t="s">
        <v>3257</v>
      </c>
      <c r="G7364" s="5">
        <v>-2</v>
      </c>
      <c r="H7364" s="5">
        <v>107.75</v>
      </c>
      <c r="I7364" s="5">
        <v>-215.5</v>
      </c>
      <c r="J7364" s="5">
        <v>-3462.1499999999996</v>
      </c>
      <c r="K7364" s="5" t="str" cm="1">
        <f t="array" ref="K7364">_xlfn.LET(_xlpm.d,UPPER(TRIM(CLEAN(SUBSTITUTE(F7364,CHAR(160),"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65" spans="2:11" x14ac:dyDescent="0.25">
      <c r="B7365" s="21">
        <v>45674</v>
      </c>
      <c r="C7365" s="2" t="s">
        <v>1</v>
      </c>
      <c r="D7365" s="2" t="s">
        <v>846</v>
      </c>
      <c r="E7365" s="2" t="s">
        <v>143</v>
      </c>
      <c r="F7365" s="2" t="s">
        <v>3256</v>
      </c>
      <c r="G7365" s="5">
        <v>-1</v>
      </c>
      <c r="H7365" s="5">
        <v>99.95</v>
      </c>
      <c r="I7365" s="5">
        <v>-99.95</v>
      </c>
      <c r="J7365" s="5">
        <v>-3562.0999999999995</v>
      </c>
      <c r="K7365" s="5" t="str" cm="1">
        <f t="array" ref="K7365">_xlfn.LET(_xlpm.d,UPPER(TRIM(CLEAN(SUBSTITUTE(F7365,CHAR(160),"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66" spans="2:11" x14ac:dyDescent="0.25">
      <c r="B7366" s="21">
        <v>45680</v>
      </c>
      <c r="C7366" s="2" t="s">
        <v>1</v>
      </c>
      <c r="D7366" s="2" t="s">
        <v>3260</v>
      </c>
      <c r="E7366" s="2" t="s">
        <v>324</v>
      </c>
      <c r="F7366" s="2" t="s">
        <v>3256</v>
      </c>
      <c r="G7366" s="5">
        <v>-1</v>
      </c>
      <c r="H7366" s="5">
        <v>99.95</v>
      </c>
      <c r="I7366" s="5">
        <v>-99.95</v>
      </c>
      <c r="J7366" s="5">
        <v>-3662.0499999999993</v>
      </c>
      <c r="K7366" s="5" t="str" cm="1">
        <f t="array" ref="K7366">_xlfn.LET(_xlpm.d,UPPER(TRIM(CLEAN(SUBSTITUTE(F7366,CHAR(160),"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67" spans="2:11" x14ac:dyDescent="0.25">
      <c r="B7367" s="21">
        <v>45681</v>
      </c>
      <c r="C7367" s="2" t="s">
        <v>1</v>
      </c>
      <c r="D7367" s="2" t="s">
        <v>859</v>
      </c>
      <c r="E7367" s="2" t="s">
        <v>5</v>
      </c>
      <c r="F7367" s="2" t="s">
        <v>3256</v>
      </c>
      <c r="G7367" s="5">
        <v>-3</v>
      </c>
      <c r="H7367" s="5">
        <v>99.95</v>
      </c>
      <c r="I7367" s="5">
        <v>-299.85000000000002</v>
      </c>
      <c r="J7367" s="5">
        <v>-3961.8999999999992</v>
      </c>
      <c r="K7367" s="5" t="str" cm="1">
        <f t="array" ref="K7367">_xlfn.LET(_xlpm.d,UPPER(TRIM(CLEAN(SUBSTITUTE(F7367,CHAR(160),"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68" spans="2:11" x14ac:dyDescent="0.25">
      <c r="B7368" s="21">
        <v>45681</v>
      </c>
      <c r="C7368" s="2" t="s">
        <v>1</v>
      </c>
      <c r="D7368" s="2" t="s">
        <v>1477</v>
      </c>
      <c r="E7368" s="2" t="s">
        <v>1478</v>
      </c>
      <c r="F7368" s="2" t="s">
        <v>3256</v>
      </c>
      <c r="G7368" s="5">
        <v>-3</v>
      </c>
      <c r="H7368" s="5">
        <v>99.95</v>
      </c>
      <c r="I7368" s="5">
        <v>-299.85000000000002</v>
      </c>
      <c r="J7368" s="5">
        <v>-4261.7499999999991</v>
      </c>
      <c r="K7368" s="5" t="str" cm="1">
        <f t="array" ref="K7368">_xlfn.LET(_xlpm.d,UPPER(TRIM(CLEAN(SUBSTITUTE(F7368,CHAR(160),"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69" spans="2:11" x14ac:dyDescent="0.25">
      <c r="B7369" s="21">
        <v>45686</v>
      </c>
      <c r="C7369" s="2" t="s">
        <v>1</v>
      </c>
      <c r="D7369" s="2" t="s">
        <v>3133</v>
      </c>
      <c r="E7369" s="2" t="s">
        <v>1611</v>
      </c>
      <c r="F7369" s="2" t="s">
        <v>3256</v>
      </c>
      <c r="G7369" s="5">
        <v>-1</v>
      </c>
      <c r="H7369" s="5">
        <v>99.95</v>
      </c>
      <c r="I7369" s="5">
        <v>-99.95</v>
      </c>
      <c r="J7369" s="5">
        <v>-4361.6999999999989</v>
      </c>
      <c r="K7369" s="5" t="str" cm="1">
        <f t="array" ref="K7369">_xlfn.LET(_xlpm.d,UPPER(TRIM(CLEAN(SUBSTITUTE(F7369,CHAR(160),"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70" spans="2:11" x14ac:dyDescent="0.25">
      <c r="B7370" s="21">
        <v>45695</v>
      </c>
      <c r="C7370" s="2" t="s">
        <v>1</v>
      </c>
      <c r="D7370" s="2" t="s">
        <v>2831</v>
      </c>
      <c r="E7370" s="2" t="s">
        <v>1478</v>
      </c>
      <c r="F7370" s="2" t="s">
        <v>3256</v>
      </c>
      <c r="G7370" s="5">
        <v>-2</v>
      </c>
      <c r="H7370" s="5">
        <v>99.95</v>
      </c>
      <c r="I7370" s="5">
        <v>-199.9</v>
      </c>
      <c r="J7370" s="5">
        <v>-4561.5999999999985</v>
      </c>
      <c r="K7370" s="5" t="str" cm="1">
        <f t="array" ref="K7370">_xlfn.LET(_xlpm.d,UPPER(TRIM(CLEAN(SUBSTITUTE(F7370,CHAR(160),"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71" spans="2:11" x14ac:dyDescent="0.25">
      <c r="B7371" s="21">
        <v>45695</v>
      </c>
      <c r="C7371" s="2" t="s">
        <v>1</v>
      </c>
      <c r="D7371" s="2" t="s">
        <v>874</v>
      </c>
      <c r="E7371" s="2" t="s">
        <v>82</v>
      </c>
      <c r="F7371" s="2" t="s">
        <v>3257</v>
      </c>
      <c r="G7371" s="5">
        <v>-2</v>
      </c>
      <c r="H7371" s="5">
        <v>107.75</v>
      </c>
      <c r="I7371" s="5">
        <v>-215.5</v>
      </c>
      <c r="J7371" s="5">
        <v>-4777.0999999999985</v>
      </c>
      <c r="K7371" s="5" t="str" cm="1">
        <f t="array" ref="K7371">_xlfn.LET(_xlpm.d,UPPER(TRIM(CLEAN(SUBSTITUTE(F7371,CHAR(160),"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72" spans="2:11" x14ac:dyDescent="0.25">
      <c r="B7372" s="21">
        <v>45698</v>
      </c>
      <c r="C7372" s="2" t="s">
        <v>1</v>
      </c>
      <c r="D7372" s="2" t="s">
        <v>876</v>
      </c>
      <c r="E7372" s="2" t="s">
        <v>465</v>
      </c>
      <c r="F7372" s="2" t="s">
        <v>3257</v>
      </c>
      <c r="G7372" s="5">
        <v>-1</v>
      </c>
      <c r="H7372" s="5">
        <v>107.75</v>
      </c>
      <c r="I7372" s="5">
        <v>-107.75</v>
      </c>
      <c r="J7372" s="5">
        <v>-4884.8499999999985</v>
      </c>
      <c r="K7372" s="5" t="str" cm="1">
        <f t="array" ref="K7372">_xlfn.LET(_xlpm.d,UPPER(TRIM(CLEAN(SUBSTITUTE(F7372,CHAR(160),"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73" spans="2:11" x14ac:dyDescent="0.25">
      <c r="B7373" s="21">
        <v>45700</v>
      </c>
      <c r="C7373" s="2" t="s">
        <v>1</v>
      </c>
      <c r="D7373" s="2" t="s">
        <v>887</v>
      </c>
      <c r="E7373" s="2" t="s">
        <v>5</v>
      </c>
      <c r="F7373" s="2" t="s">
        <v>3256</v>
      </c>
      <c r="G7373" s="5">
        <v>-2</v>
      </c>
      <c r="H7373" s="5">
        <v>99.95</v>
      </c>
      <c r="I7373" s="5">
        <v>-199.9</v>
      </c>
      <c r="J7373" s="5">
        <v>-5084.7499999999982</v>
      </c>
      <c r="K7373" s="5" t="str" cm="1">
        <f t="array" ref="K7373">_xlfn.LET(_xlpm.d,UPPER(TRIM(CLEAN(SUBSTITUTE(F7373,CHAR(160),"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74" spans="2:11" x14ac:dyDescent="0.25">
      <c r="B7374" s="21">
        <v>45700</v>
      </c>
      <c r="C7374" s="2" t="s">
        <v>1</v>
      </c>
      <c r="D7374" s="2" t="s">
        <v>1534</v>
      </c>
      <c r="E7374" s="2" t="s">
        <v>159</v>
      </c>
      <c r="F7374" s="2" t="s">
        <v>3256</v>
      </c>
      <c r="G7374" s="5">
        <v>-3</v>
      </c>
      <c r="H7374" s="5">
        <v>107.75</v>
      </c>
      <c r="I7374" s="5">
        <v>-323.25</v>
      </c>
      <c r="J7374" s="5">
        <v>-5407.9999999999982</v>
      </c>
      <c r="K7374" s="5" t="str" cm="1">
        <f t="array" ref="K7374">_xlfn.LET(_xlpm.d,UPPER(TRIM(CLEAN(SUBSTITUTE(F7374,CHAR(160),"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75" spans="2:11" x14ac:dyDescent="0.25">
      <c r="B7375" s="21">
        <v>45707</v>
      </c>
      <c r="C7375" s="2" t="s">
        <v>1</v>
      </c>
      <c r="D7375" s="2" t="s">
        <v>1550</v>
      </c>
      <c r="E7375" s="2" t="s">
        <v>163</v>
      </c>
      <c r="F7375" s="2" t="s">
        <v>3257</v>
      </c>
      <c r="G7375" s="5">
        <v>-1</v>
      </c>
      <c r="H7375" s="5">
        <v>107.75</v>
      </c>
      <c r="I7375" s="5">
        <v>-107.75</v>
      </c>
      <c r="J7375" s="5">
        <v>-5515.7499999999982</v>
      </c>
      <c r="K7375" s="5" t="str" cm="1">
        <f t="array" ref="K7375">_xlfn.LET(_xlpm.d,UPPER(TRIM(CLEAN(SUBSTITUTE(F7375,CHAR(160),"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76" spans="2:11" x14ac:dyDescent="0.25">
      <c r="B7376" s="21">
        <v>45708</v>
      </c>
      <c r="C7376" s="2" t="s">
        <v>1</v>
      </c>
      <c r="D7376" s="2" t="s">
        <v>1552</v>
      </c>
      <c r="E7376" s="2" t="s">
        <v>19</v>
      </c>
      <c r="F7376" s="2" t="s">
        <v>3257</v>
      </c>
      <c r="G7376" s="5">
        <v>-1</v>
      </c>
      <c r="H7376" s="5">
        <v>107.75</v>
      </c>
      <c r="I7376" s="5">
        <v>-107.75</v>
      </c>
      <c r="J7376" s="5">
        <v>-5623.4999999999982</v>
      </c>
      <c r="K7376" s="5" t="str" cm="1">
        <f t="array" ref="K7376">_xlfn.LET(_xlpm.d,UPPER(TRIM(CLEAN(SUBSTITUTE(F7376,CHAR(160),"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77" spans="2:11" x14ac:dyDescent="0.25">
      <c r="B7377" s="21">
        <v>45708</v>
      </c>
      <c r="C7377" s="2" t="s">
        <v>1</v>
      </c>
      <c r="D7377" s="2" t="s">
        <v>3261</v>
      </c>
      <c r="E7377" s="2" t="s">
        <v>801</v>
      </c>
      <c r="F7377" s="2" t="s">
        <v>3256</v>
      </c>
      <c r="G7377" s="5">
        <v>-2</v>
      </c>
      <c r="H7377" s="5">
        <v>100.99</v>
      </c>
      <c r="I7377" s="5">
        <v>-201.98</v>
      </c>
      <c r="J7377" s="5">
        <v>-5825.4799999999977</v>
      </c>
      <c r="K7377" s="5" t="str" cm="1">
        <f t="array" ref="K7377">_xlfn.LET(_xlpm.d,UPPER(TRIM(CLEAN(SUBSTITUTE(F7377,CHAR(160),"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78" spans="2:11" x14ac:dyDescent="0.25">
      <c r="B7378" s="21">
        <v>45708</v>
      </c>
      <c r="C7378" s="2" t="s">
        <v>1</v>
      </c>
      <c r="D7378" s="2" t="s">
        <v>1554</v>
      </c>
      <c r="E7378" s="2" t="s">
        <v>317</v>
      </c>
      <c r="F7378" s="2" t="s">
        <v>3256</v>
      </c>
      <c r="G7378" s="5">
        <v>-5</v>
      </c>
      <c r="H7378" s="5">
        <v>99.95</v>
      </c>
      <c r="I7378" s="5">
        <v>-499.75</v>
      </c>
      <c r="J7378" s="5">
        <v>-6325.2299999999977</v>
      </c>
      <c r="K7378" s="5" t="str" cm="1">
        <f t="array" ref="K7378">_xlfn.LET(_xlpm.d,UPPER(TRIM(CLEAN(SUBSTITUTE(F7378,CHAR(160),"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79" spans="2:11" x14ac:dyDescent="0.25">
      <c r="B7379" s="21">
        <v>45714</v>
      </c>
      <c r="C7379" s="2" t="s">
        <v>1</v>
      </c>
      <c r="D7379" s="2" t="s">
        <v>661</v>
      </c>
      <c r="E7379" s="2" t="s">
        <v>129</v>
      </c>
      <c r="F7379" s="2" t="s">
        <v>3257</v>
      </c>
      <c r="G7379" s="5">
        <v>-3</v>
      </c>
      <c r="H7379" s="5">
        <v>107.75</v>
      </c>
      <c r="I7379" s="5">
        <v>-323.25</v>
      </c>
      <c r="J7379" s="5">
        <v>-6648.4799999999977</v>
      </c>
      <c r="K7379" s="5" t="str" cm="1">
        <f t="array" ref="K7379">_xlfn.LET(_xlpm.d,UPPER(TRIM(CLEAN(SUBSTITUTE(F7379,CHAR(160),"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80" spans="2:11" x14ac:dyDescent="0.25">
      <c r="B7380" s="21">
        <v>45720</v>
      </c>
      <c r="C7380" s="2" t="s">
        <v>1</v>
      </c>
      <c r="D7380" s="2" t="s">
        <v>902</v>
      </c>
      <c r="E7380" s="2" t="s">
        <v>289</v>
      </c>
      <c r="F7380" s="2" t="s">
        <v>3256</v>
      </c>
      <c r="G7380" s="5">
        <v>-3</v>
      </c>
      <c r="H7380" s="5">
        <v>99.95</v>
      </c>
      <c r="I7380" s="5">
        <v>-299.85000000000002</v>
      </c>
      <c r="J7380" s="5">
        <v>-6948.3299999999981</v>
      </c>
      <c r="K7380" s="5" t="str" cm="1">
        <f t="array" ref="K7380">_xlfn.LET(_xlpm.d,UPPER(TRIM(CLEAN(SUBSTITUTE(F7380,CHAR(160),"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81" spans="2:11" x14ac:dyDescent="0.25">
      <c r="B7381" s="21">
        <v>45720</v>
      </c>
      <c r="C7381" s="2" t="s">
        <v>1</v>
      </c>
      <c r="D7381" s="2" t="s">
        <v>906</v>
      </c>
      <c r="E7381" s="2" t="s">
        <v>29</v>
      </c>
      <c r="F7381" s="2" t="s">
        <v>3257</v>
      </c>
      <c r="G7381" s="5">
        <v>-3</v>
      </c>
      <c r="H7381" s="5">
        <v>107.75</v>
      </c>
      <c r="I7381" s="5">
        <v>-323.25</v>
      </c>
      <c r="J7381" s="5">
        <v>-7271.5799999999981</v>
      </c>
      <c r="K7381" s="5" t="str" cm="1">
        <f t="array" ref="K7381">_xlfn.LET(_xlpm.d,UPPER(TRIM(CLEAN(SUBSTITUTE(F7381,CHAR(160),"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82" spans="2:11" x14ac:dyDescent="0.25">
      <c r="B7382" s="21">
        <v>45721</v>
      </c>
      <c r="C7382" s="2" t="s">
        <v>1</v>
      </c>
      <c r="D7382" s="2" t="s">
        <v>1576</v>
      </c>
      <c r="E7382" s="2" t="s">
        <v>5</v>
      </c>
      <c r="F7382" s="2" t="s">
        <v>3256</v>
      </c>
      <c r="G7382" s="5">
        <v>-3</v>
      </c>
      <c r="H7382" s="5">
        <v>99.95</v>
      </c>
      <c r="I7382" s="5">
        <v>-299.85000000000002</v>
      </c>
      <c r="J7382" s="5">
        <v>-7571.4299999999985</v>
      </c>
      <c r="K7382" s="5" t="str" cm="1">
        <f t="array" ref="K7382">_xlfn.LET(_xlpm.d,UPPER(TRIM(CLEAN(SUBSTITUTE(F7382,CHAR(160),"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83" spans="2:11" x14ac:dyDescent="0.25">
      <c r="B7383" s="21">
        <v>45723</v>
      </c>
      <c r="C7383" s="2" t="s">
        <v>1</v>
      </c>
      <c r="D7383" s="2" t="s">
        <v>908</v>
      </c>
      <c r="E7383" s="2" t="s">
        <v>143</v>
      </c>
      <c r="F7383" s="2" t="s">
        <v>3256</v>
      </c>
      <c r="G7383" s="5">
        <v>-1</v>
      </c>
      <c r="H7383" s="5">
        <v>99.95</v>
      </c>
      <c r="I7383" s="5">
        <v>-99.95</v>
      </c>
      <c r="J7383" s="5">
        <v>-7671.3799999999983</v>
      </c>
      <c r="K7383" s="5" t="str" cm="1">
        <f t="array" ref="K7383">_xlfn.LET(_xlpm.d,UPPER(TRIM(CLEAN(SUBSTITUTE(F7383,CHAR(160),"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84" spans="2:11" x14ac:dyDescent="0.25">
      <c r="B7384" s="21">
        <v>45728</v>
      </c>
      <c r="C7384" s="2" t="s">
        <v>1</v>
      </c>
      <c r="D7384" s="2" t="s">
        <v>2578</v>
      </c>
      <c r="E7384" s="2" t="s">
        <v>1478</v>
      </c>
      <c r="F7384" s="2" t="s">
        <v>3256</v>
      </c>
      <c r="G7384" s="5">
        <v>-2</v>
      </c>
      <c r="H7384" s="5">
        <v>99.95</v>
      </c>
      <c r="I7384" s="5">
        <v>-199.9</v>
      </c>
      <c r="J7384" s="5">
        <v>-7871.2799999999979</v>
      </c>
      <c r="K7384" s="5" t="str" cm="1">
        <f t="array" ref="K7384">_xlfn.LET(_xlpm.d,UPPER(TRIM(CLEAN(SUBSTITUTE(F7384,CHAR(160),"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85" spans="2:11" x14ac:dyDescent="0.25">
      <c r="B7385" s="21">
        <v>45728</v>
      </c>
      <c r="C7385" s="2" t="s">
        <v>1</v>
      </c>
      <c r="D7385" s="2" t="s">
        <v>363</v>
      </c>
      <c r="E7385" s="2" t="s">
        <v>40</v>
      </c>
      <c r="F7385" s="2" t="s">
        <v>3257</v>
      </c>
      <c r="G7385" s="5">
        <v>-1</v>
      </c>
      <c r="H7385" s="5">
        <v>107.75</v>
      </c>
      <c r="I7385" s="5">
        <v>-107.75</v>
      </c>
      <c r="J7385" s="5">
        <v>-7979.0299999999979</v>
      </c>
      <c r="K7385" s="5" t="str" cm="1">
        <f t="array" ref="K7385">_xlfn.LET(_xlpm.d,UPPER(TRIM(CLEAN(SUBSTITUTE(F7385,CHAR(160),"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86" spans="2:11" x14ac:dyDescent="0.25">
      <c r="B7386" s="21">
        <v>45734</v>
      </c>
      <c r="C7386" s="2" t="s">
        <v>1</v>
      </c>
      <c r="D7386" s="2" t="s">
        <v>368</v>
      </c>
      <c r="E7386" s="2" t="s">
        <v>29</v>
      </c>
      <c r="F7386" s="2" t="s">
        <v>3257</v>
      </c>
      <c r="G7386" s="5">
        <v>-1</v>
      </c>
      <c r="H7386" s="5">
        <v>107.75</v>
      </c>
      <c r="I7386" s="5">
        <v>-107.75</v>
      </c>
      <c r="J7386" s="5">
        <v>-8086.7799999999979</v>
      </c>
      <c r="K7386" s="5" t="str" cm="1">
        <f t="array" ref="K7386">_xlfn.LET(_xlpm.d,UPPER(TRIM(CLEAN(SUBSTITUTE(F7386,CHAR(160),"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87" spans="2:11" x14ac:dyDescent="0.25">
      <c r="B7387" s="21">
        <v>45735</v>
      </c>
      <c r="C7387" s="2" t="s">
        <v>1</v>
      </c>
      <c r="D7387" s="2" t="s">
        <v>3262</v>
      </c>
      <c r="E7387" s="2" t="s">
        <v>65</v>
      </c>
      <c r="F7387" s="2" t="s">
        <v>3257</v>
      </c>
      <c r="G7387" s="5">
        <v>-1</v>
      </c>
      <c r="H7387" s="5">
        <v>107.75</v>
      </c>
      <c r="I7387" s="5">
        <v>-107.75</v>
      </c>
      <c r="J7387" s="5">
        <v>-8194.5299999999988</v>
      </c>
      <c r="K7387" s="5" t="str" cm="1">
        <f t="array" ref="K7387">_xlfn.LET(_xlpm.d,UPPER(TRIM(CLEAN(SUBSTITUTE(F7387,CHAR(160),"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88" spans="2:11" x14ac:dyDescent="0.25">
      <c r="B7388" s="21">
        <v>45736</v>
      </c>
      <c r="C7388" s="2" t="s">
        <v>1</v>
      </c>
      <c r="D7388" s="2" t="s">
        <v>1615</v>
      </c>
      <c r="E7388" s="2" t="s">
        <v>324</v>
      </c>
      <c r="F7388" s="2" t="s">
        <v>3256</v>
      </c>
      <c r="G7388" s="5">
        <v>-1</v>
      </c>
      <c r="H7388" s="5">
        <v>99.95</v>
      </c>
      <c r="I7388" s="5">
        <v>-99.95</v>
      </c>
      <c r="J7388" s="5">
        <v>-8294.48</v>
      </c>
      <c r="K7388" s="5" t="str" cm="1">
        <f t="array" ref="K7388">_xlfn.LET(_xlpm.d,UPPER(TRIM(CLEAN(SUBSTITUTE(F7388,CHAR(160),"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89" spans="2:11" x14ac:dyDescent="0.25">
      <c r="B7389" s="21">
        <v>45741</v>
      </c>
      <c r="C7389" s="2" t="s">
        <v>1</v>
      </c>
      <c r="D7389" s="2" t="s">
        <v>3142</v>
      </c>
      <c r="E7389" s="2" t="s">
        <v>3122</v>
      </c>
      <c r="F7389" s="2" t="s">
        <v>3256</v>
      </c>
      <c r="G7389" s="5">
        <v>-2</v>
      </c>
      <c r="H7389" s="5">
        <v>99.95</v>
      </c>
      <c r="I7389" s="5">
        <v>-199.9</v>
      </c>
      <c r="J7389" s="5">
        <v>-8494.3799999999992</v>
      </c>
      <c r="K7389" s="5" t="str" cm="1">
        <f t="array" ref="K7389">_xlfn.LET(_xlpm.d,UPPER(TRIM(CLEAN(SUBSTITUTE(F7389,CHAR(160),"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90" spans="2:11" x14ac:dyDescent="0.25">
      <c r="B7390" s="21">
        <v>45741</v>
      </c>
      <c r="C7390" s="2" t="s">
        <v>1</v>
      </c>
      <c r="D7390" s="2" t="s">
        <v>2358</v>
      </c>
      <c r="E7390" s="2" t="s">
        <v>289</v>
      </c>
      <c r="F7390" s="2" t="s">
        <v>3256</v>
      </c>
      <c r="G7390" s="5">
        <v>-2</v>
      </c>
      <c r="H7390" s="5">
        <v>99.95</v>
      </c>
      <c r="I7390" s="5">
        <v>-199.9</v>
      </c>
      <c r="J7390" s="5">
        <v>-8694.2799999999988</v>
      </c>
      <c r="K7390" s="5" t="str" cm="1">
        <f t="array" ref="K7390">_xlfn.LET(_xlpm.d,UPPER(TRIM(CLEAN(SUBSTITUTE(F7390,CHAR(160),"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91" spans="2:11" x14ac:dyDescent="0.25">
      <c r="B7391" s="21">
        <v>45742</v>
      </c>
      <c r="C7391" s="2" t="s">
        <v>1</v>
      </c>
      <c r="D7391" s="2" t="s">
        <v>3263</v>
      </c>
      <c r="E7391" s="2" t="s">
        <v>3264</v>
      </c>
      <c r="F7391" s="2" t="s">
        <v>3257</v>
      </c>
      <c r="G7391" s="5">
        <v>-2</v>
      </c>
      <c r="H7391" s="5">
        <v>107.75</v>
      </c>
      <c r="I7391" s="5">
        <v>-215.5</v>
      </c>
      <c r="J7391" s="5">
        <v>-8909.7799999999988</v>
      </c>
      <c r="K7391" s="5" t="str" cm="1">
        <f t="array" ref="K7391">_xlfn.LET(_xlpm.d,UPPER(TRIM(CLEAN(SUBSTITUTE(F7391,CHAR(160),"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92" spans="2:11" x14ac:dyDescent="0.25">
      <c r="B7392" s="21">
        <v>45742</v>
      </c>
      <c r="C7392" s="2" t="s">
        <v>1</v>
      </c>
      <c r="D7392" s="2" t="s">
        <v>1620</v>
      </c>
      <c r="E7392" s="2" t="s">
        <v>5</v>
      </c>
      <c r="F7392" s="2" t="s">
        <v>3256</v>
      </c>
      <c r="G7392" s="5">
        <v>-1</v>
      </c>
      <c r="H7392" s="5">
        <v>99.95</v>
      </c>
      <c r="I7392" s="5">
        <v>-99.95</v>
      </c>
      <c r="J7392" s="5">
        <v>-9009.73</v>
      </c>
      <c r="K7392" s="5" t="str" cm="1">
        <f t="array" ref="K7392">_xlfn.LET(_xlpm.d,UPPER(TRIM(CLEAN(SUBSTITUTE(F7392,CHAR(160),"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93" spans="2:11" x14ac:dyDescent="0.25">
      <c r="B7393" s="21">
        <v>45743</v>
      </c>
      <c r="C7393" s="2" t="s">
        <v>1</v>
      </c>
      <c r="D7393" s="2" t="s">
        <v>375</v>
      </c>
      <c r="E7393" s="2" t="s">
        <v>19</v>
      </c>
      <c r="F7393" s="2" t="s">
        <v>3257</v>
      </c>
      <c r="G7393" s="5">
        <v>-3</v>
      </c>
      <c r="H7393" s="5">
        <v>107.75</v>
      </c>
      <c r="I7393" s="5">
        <v>-323.25</v>
      </c>
      <c r="J7393" s="5">
        <v>-9332.98</v>
      </c>
      <c r="K7393" s="5" t="str" cm="1">
        <f t="array" ref="K7393">_xlfn.LET(_xlpm.d,UPPER(TRIM(CLEAN(SUBSTITUTE(F7393,CHAR(160),"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94" spans="2:11" x14ac:dyDescent="0.25">
      <c r="B7394" s="21">
        <v>45744</v>
      </c>
      <c r="C7394" s="2" t="s">
        <v>1</v>
      </c>
      <c r="D7394" s="2" t="s">
        <v>934</v>
      </c>
      <c r="E7394" s="2" t="s">
        <v>3</v>
      </c>
      <c r="F7394" s="2" t="s">
        <v>3256</v>
      </c>
      <c r="G7394" s="5">
        <v>-4</v>
      </c>
      <c r="H7394" s="5">
        <v>99.95</v>
      </c>
      <c r="I7394" s="5">
        <v>-399.8</v>
      </c>
      <c r="J7394" s="5">
        <v>-9732.7799999999988</v>
      </c>
      <c r="K7394" s="5" t="str" cm="1">
        <f t="array" ref="K7394">_xlfn.LET(_xlpm.d,UPPER(TRIM(CLEAN(SUBSTITUTE(F7394,CHAR(160),"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95" spans="2:11" x14ac:dyDescent="0.25">
      <c r="B7395" s="21">
        <v>45748</v>
      </c>
      <c r="C7395" s="2" t="s">
        <v>1</v>
      </c>
      <c r="D7395" s="2" t="s">
        <v>936</v>
      </c>
      <c r="E7395" s="2" t="s">
        <v>3</v>
      </c>
      <c r="F7395" s="2" t="s">
        <v>3256</v>
      </c>
      <c r="G7395" s="5">
        <v>-3</v>
      </c>
      <c r="H7395" s="5">
        <v>99.95</v>
      </c>
      <c r="I7395" s="5">
        <v>-299.85000000000002</v>
      </c>
      <c r="J7395" s="5">
        <v>-10032.629999999999</v>
      </c>
      <c r="K7395" s="5" t="str" cm="1">
        <f t="array" ref="K7395">_xlfn.LET(_xlpm.d,UPPER(TRIM(CLEAN(SUBSTITUTE(F7395,CHAR(160),"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96" spans="2:11" x14ac:dyDescent="0.25">
      <c r="B7396" s="21">
        <v>45749</v>
      </c>
      <c r="C7396" s="2" t="s">
        <v>1</v>
      </c>
      <c r="D7396" s="2" t="s">
        <v>297</v>
      </c>
      <c r="E7396" s="2" t="s">
        <v>5</v>
      </c>
      <c r="F7396" s="2" t="s">
        <v>3256</v>
      </c>
      <c r="G7396" s="5">
        <v>-1</v>
      </c>
      <c r="H7396" s="5">
        <v>99.95</v>
      </c>
      <c r="I7396" s="5">
        <v>-99.95</v>
      </c>
      <c r="J7396" s="5">
        <v>-10132.58</v>
      </c>
      <c r="K7396" s="5" t="str" cm="1">
        <f t="array" ref="K7396">_xlfn.LET(_xlpm.d,UPPER(TRIM(CLEAN(SUBSTITUTE(F7396,CHAR(160),"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97" spans="2:11" x14ac:dyDescent="0.25">
      <c r="B7397" s="21">
        <v>45749</v>
      </c>
      <c r="C7397" s="2" t="s">
        <v>1</v>
      </c>
      <c r="D7397" s="2" t="s">
        <v>2581</v>
      </c>
      <c r="E7397" s="2" t="s">
        <v>129</v>
      </c>
      <c r="F7397" s="2" t="s">
        <v>3257</v>
      </c>
      <c r="G7397" s="5">
        <v>-2</v>
      </c>
      <c r="H7397" s="5">
        <v>107.75</v>
      </c>
      <c r="I7397" s="5">
        <v>-215.5</v>
      </c>
      <c r="J7397" s="5">
        <v>-10348.08</v>
      </c>
      <c r="K7397" s="5" t="str" cm="1">
        <f t="array" ref="K7397">_xlfn.LET(_xlpm.d,UPPER(TRIM(CLEAN(SUBSTITUTE(F7397,CHAR(160),"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98" spans="2:11" x14ac:dyDescent="0.25">
      <c r="B7398" s="21">
        <v>45750</v>
      </c>
      <c r="C7398" s="2" t="s">
        <v>1</v>
      </c>
      <c r="D7398" s="2" t="s">
        <v>1640</v>
      </c>
      <c r="E7398" s="2" t="s">
        <v>324</v>
      </c>
      <c r="F7398" s="2" t="s">
        <v>3256</v>
      </c>
      <c r="G7398" s="5">
        <v>-1</v>
      </c>
      <c r="H7398" s="5">
        <v>99.95</v>
      </c>
      <c r="I7398" s="5">
        <v>-99.95</v>
      </c>
      <c r="J7398" s="5">
        <v>-10448.030000000001</v>
      </c>
      <c r="K7398" s="5" t="str" cm="1">
        <f t="array" ref="K7398">_xlfn.LET(_xlpm.d,UPPER(TRIM(CLEAN(SUBSTITUTE(F7398,CHAR(160),"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399" spans="2:11" x14ac:dyDescent="0.25">
      <c r="B7399" s="21">
        <v>45751</v>
      </c>
      <c r="C7399" s="2" t="s">
        <v>1</v>
      </c>
      <c r="D7399" s="2" t="s">
        <v>788</v>
      </c>
      <c r="E7399" s="2" t="s">
        <v>9</v>
      </c>
      <c r="F7399" s="2" t="s">
        <v>3257</v>
      </c>
      <c r="G7399" s="5">
        <v>-2</v>
      </c>
      <c r="H7399" s="5">
        <v>107.75</v>
      </c>
      <c r="I7399" s="5">
        <v>-215.5</v>
      </c>
      <c r="J7399" s="5">
        <v>-10663.53</v>
      </c>
      <c r="K7399" s="5" t="str" cm="1">
        <f t="array" ref="K7399">_xlfn.LET(_xlpm.d,UPPER(TRIM(CLEAN(SUBSTITUTE(F7399,CHAR(160),"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00" spans="2:11" x14ac:dyDescent="0.25">
      <c r="B7400" s="21">
        <v>45762</v>
      </c>
      <c r="C7400" s="2" t="s">
        <v>1</v>
      </c>
      <c r="D7400" s="2" t="s">
        <v>955</v>
      </c>
      <c r="E7400" s="2" t="s">
        <v>3</v>
      </c>
      <c r="F7400" s="2" t="s">
        <v>3256</v>
      </c>
      <c r="G7400" s="5">
        <v>-3</v>
      </c>
      <c r="H7400" s="5">
        <v>99.95</v>
      </c>
      <c r="I7400" s="5">
        <v>-299.85000000000002</v>
      </c>
      <c r="J7400" s="5">
        <v>-10963.380000000001</v>
      </c>
      <c r="K7400" s="5" t="str" cm="1">
        <f t="array" ref="K7400">_xlfn.LET(_xlpm.d,UPPER(TRIM(CLEAN(SUBSTITUTE(F7400,CHAR(160),"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01" spans="2:11" x14ac:dyDescent="0.25">
      <c r="B7401" s="21">
        <v>45776</v>
      </c>
      <c r="C7401" s="2" t="s">
        <v>1</v>
      </c>
      <c r="D7401" s="2" t="s">
        <v>2416</v>
      </c>
      <c r="E7401" s="2" t="s">
        <v>324</v>
      </c>
      <c r="F7401" s="2" t="s">
        <v>3256</v>
      </c>
      <c r="G7401" s="5">
        <v>-2</v>
      </c>
      <c r="H7401" s="5">
        <v>99.95</v>
      </c>
      <c r="I7401" s="5">
        <v>-199.9</v>
      </c>
      <c r="J7401" s="5">
        <v>-11163.28</v>
      </c>
      <c r="K7401" s="5" t="str" cm="1">
        <f t="array" ref="K7401">_xlfn.LET(_xlpm.d,UPPER(TRIM(CLEAN(SUBSTITUTE(F7401,CHAR(160),"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02" spans="2:11" x14ac:dyDescent="0.25">
      <c r="B7402" s="21">
        <v>45776</v>
      </c>
      <c r="C7402" s="2" t="s">
        <v>1</v>
      </c>
      <c r="D7402" s="2" t="s">
        <v>1674</v>
      </c>
      <c r="E7402" s="2" t="s">
        <v>1403</v>
      </c>
      <c r="F7402" s="2" t="s">
        <v>3256</v>
      </c>
      <c r="G7402" s="5">
        <v>-3</v>
      </c>
      <c r="H7402" s="5">
        <v>99.95</v>
      </c>
      <c r="I7402" s="5">
        <v>-299.85000000000002</v>
      </c>
      <c r="J7402" s="5">
        <v>-11463.130000000001</v>
      </c>
      <c r="K7402" s="5" t="str" cm="1">
        <f t="array" ref="K7402">_xlfn.LET(_xlpm.d,UPPER(TRIM(CLEAN(SUBSTITUTE(F7402,CHAR(160),"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03" spans="2:11" x14ac:dyDescent="0.25">
      <c r="B7403" s="21">
        <v>45777</v>
      </c>
      <c r="C7403" s="2" t="s">
        <v>1</v>
      </c>
      <c r="D7403" s="2" t="s">
        <v>1680</v>
      </c>
      <c r="E7403" s="2" t="s">
        <v>3</v>
      </c>
      <c r="F7403" s="2" t="s">
        <v>3256</v>
      </c>
      <c r="G7403" s="5">
        <v>-1</v>
      </c>
      <c r="H7403" s="5">
        <v>99.95</v>
      </c>
      <c r="I7403" s="5">
        <v>-99.95</v>
      </c>
      <c r="J7403" s="5">
        <v>-11563.080000000002</v>
      </c>
      <c r="K7403" s="5" t="str" cm="1">
        <f t="array" ref="K7403">_xlfn.LET(_xlpm.d,UPPER(TRIM(CLEAN(SUBSTITUTE(F7403,CHAR(160),"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04" spans="2:11" x14ac:dyDescent="0.25">
      <c r="B7404" s="21">
        <v>45779</v>
      </c>
      <c r="C7404" s="2" t="s">
        <v>1</v>
      </c>
      <c r="D7404" s="2" t="s">
        <v>1681</v>
      </c>
      <c r="E7404" s="2" t="s">
        <v>324</v>
      </c>
      <c r="F7404" s="2" t="s">
        <v>3256</v>
      </c>
      <c r="G7404" s="5">
        <v>-2</v>
      </c>
      <c r="H7404" s="5">
        <v>99.95</v>
      </c>
      <c r="I7404" s="5">
        <v>-199.9</v>
      </c>
      <c r="J7404" s="5">
        <v>-11762.980000000001</v>
      </c>
      <c r="K7404" s="5" t="str" cm="1">
        <f t="array" ref="K7404">_xlfn.LET(_xlpm.d,UPPER(TRIM(CLEAN(SUBSTITUTE(F7404,CHAR(160),"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05" spans="2:11" x14ac:dyDescent="0.25">
      <c r="B7405" s="21">
        <v>45779</v>
      </c>
      <c r="C7405" s="2" t="s">
        <v>1</v>
      </c>
      <c r="D7405" s="2" t="s">
        <v>399</v>
      </c>
      <c r="E7405" s="2" t="s">
        <v>65</v>
      </c>
      <c r="F7405" s="2" t="s">
        <v>3257</v>
      </c>
      <c r="G7405" s="5">
        <v>-1</v>
      </c>
      <c r="H7405" s="5">
        <v>107.75</v>
      </c>
      <c r="I7405" s="5">
        <v>-107.75</v>
      </c>
      <c r="J7405" s="5">
        <v>-11870.730000000001</v>
      </c>
      <c r="K7405" s="5" t="str" cm="1">
        <f t="array" ref="K7405">_xlfn.LET(_xlpm.d,UPPER(TRIM(CLEAN(SUBSTITUTE(F7405,CHAR(160),"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06" spans="2:11" x14ac:dyDescent="0.25">
      <c r="B7406" s="21">
        <v>45779</v>
      </c>
      <c r="C7406" s="2" t="s">
        <v>1</v>
      </c>
      <c r="D7406" s="2" t="s">
        <v>789</v>
      </c>
      <c r="E7406" s="2" t="s">
        <v>74</v>
      </c>
      <c r="F7406" s="2" t="s">
        <v>3257</v>
      </c>
      <c r="G7406" s="5">
        <v>-1</v>
      </c>
      <c r="H7406" s="5">
        <v>107.75</v>
      </c>
      <c r="I7406" s="5">
        <v>-107.75</v>
      </c>
      <c r="J7406" s="5">
        <v>-11978.480000000001</v>
      </c>
      <c r="K7406" s="5" t="str" cm="1">
        <f t="array" ref="K7406">_xlfn.LET(_xlpm.d,UPPER(TRIM(CLEAN(SUBSTITUTE(F7406,CHAR(160),"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07" spans="2:11" x14ac:dyDescent="0.25">
      <c r="B7407" s="21">
        <v>45782</v>
      </c>
      <c r="C7407" s="2" t="s">
        <v>1</v>
      </c>
      <c r="D7407" s="2" t="s">
        <v>400</v>
      </c>
      <c r="E7407" s="2" t="s">
        <v>49</v>
      </c>
      <c r="F7407" s="2" t="s">
        <v>3257</v>
      </c>
      <c r="G7407" s="5">
        <v>-7</v>
      </c>
      <c r="H7407" s="5">
        <v>107.75</v>
      </c>
      <c r="I7407" s="5">
        <v>-754.25</v>
      </c>
      <c r="J7407" s="5">
        <v>-12732.730000000001</v>
      </c>
      <c r="K7407" s="5" t="str" cm="1">
        <f t="array" ref="K7407">_xlfn.LET(_xlpm.d,UPPER(TRIM(CLEAN(SUBSTITUTE(F7407,CHAR(160),"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08" spans="2:11" x14ac:dyDescent="0.25">
      <c r="B7408" s="21">
        <v>45785</v>
      </c>
      <c r="C7408" s="2" t="s">
        <v>1</v>
      </c>
      <c r="D7408" s="2" t="s">
        <v>162</v>
      </c>
      <c r="E7408" s="2" t="s">
        <v>163</v>
      </c>
      <c r="F7408" s="2" t="s">
        <v>3257</v>
      </c>
      <c r="G7408" s="5">
        <v>-3</v>
      </c>
      <c r="H7408" s="5">
        <v>107.75</v>
      </c>
      <c r="I7408" s="5">
        <v>-323.25</v>
      </c>
      <c r="J7408" s="5">
        <v>-13055.980000000001</v>
      </c>
      <c r="K7408" s="5" t="str" cm="1">
        <f t="array" ref="K7408">_xlfn.LET(_xlpm.d,UPPER(TRIM(CLEAN(SUBSTITUTE(F7408,CHAR(160),"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09" spans="2:11" x14ac:dyDescent="0.25">
      <c r="B7409" s="21">
        <v>45789</v>
      </c>
      <c r="C7409" s="2" t="s">
        <v>1</v>
      </c>
      <c r="D7409" s="2" t="s">
        <v>3215</v>
      </c>
      <c r="E7409" s="2" t="s">
        <v>19</v>
      </c>
      <c r="F7409" s="2" t="s">
        <v>3257</v>
      </c>
      <c r="G7409" s="5">
        <v>-1</v>
      </c>
      <c r="H7409" s="5">
        <v>107.75</v>
      </c>
      <c r="I7409" s="5">
        <v>-107.75</v>
      </c>
      <c r="J7409" s="5">
        <v>-13163.730000000001</v>
      </c>
      <c r="K7409" s="5" t="str" cm="1">
        <f t="array" ref="K7409">_xlfn.LET(_xlpm.d,UPPER(TRIM(CLEAN(SUBSTITUTE(F7409,CHAR(160),"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10" spans="2:11" x14ac:dyDescent="0.25">
      <c r="B7410" s="21">
        <v>45790</v>
      </c>
      <c r="C7410" s="2" t="s">
        <v>1</v>
      </c>
      <c r="D7410" s="2" t="s">
        <v>1700</v>
      </c>
      <c r="E7410" s="2" t="s">
        <v>3</v>
      </c>
      <c r="F7410" s="2" t="s">
        <v>3256</v>
      </c>
      <c r="G7410" s="5">
        <v>-1</v>
      </c>
      <c r="H7410" s="5">
        <v>99.95</v>
      </c>
      <c r="I7410" s="5">
        <v>-99.95</v>
      </c>
      <c r="J7410" s="5">
        <v>-13263.680000000002</v>
      </c>
      <c r="K7410" s="5" t="str" cm="1">
        <f t="array" ref="K7410">_xlfn.LET(_xlpm.d,UPPER(TRIM(CLEAN(SUBSTITUTE(F7410,CHAR(160),"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11" spans="2:11" x14ac:dyDescent="0.25">
      <c r="B7411" s="21">
        <v>45790</v>
      </c>
      <c r="C7411" s="2" t="s">
        <v>1</v>
      </c>
      <c r="D7411" s="2" t="s">
        <v>984</v>
      </c>
      <c r="E7411" s="2" t="s">
        <v>60</v>
      </c>
      <c r="F7411" s="2" t="s">
        <v>3257</v>
      </c>
      <c r="G7411" s="5">
        <v>-1</v>
      </c>
      <c r="H7411" s="5">
        <v>107.75</v>
      </c>
      <c r="I7411" s="5">
        <v>-107.75</v>
      </c>
      <c r="J7411" s="5">
        <v>-13371.430000000002</v>
      </c>
      <c r="K7411" s="5" t="str" cm="1">
        <f t="array" ref="K7411">_xlfn.LET(_xlpm.d,UPPER(TRIM(CLEAN(SUBSTITUTE(F7411,CHAR(160),"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12" spans="2:11" x14ac:dyDescent="0.25">
      <c r="B7412" s="21">
        <v>45791</v>
      </c>
      <c r="C7412" s="2" t="s">
        <v>1</v>
      </c>
      <c r="D7412" s="2" t="s">
        <v>1703</v>
      </c>
      <c r="E7412" s="2" t="s">
        <v>40</v>
      </c>
      <c r="F7412" s="2" t="s">
        <v>3265</v>
      </c>
      <c r="G7412" s="5">
        <v>-1</v>
      </c>
      <c r="H7412" s="5">
        <v>107.75</v>
      </c>
      <c r="I7412" s="5">
        <v>-107.75</v>
      </c>
      <c r="J7412" s="5">
        <v>-13479.180000000002</v>
      </c>
      <c r="K7412" s="5" t="str" cm="1">
        <f t="array" ref="K7412">_xlfn.LET(_xlpm.d,UPPER(TRIM(CLEAN(SUBSTITUTE(F7412,CHAR(160),"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13" spans="2:11" x14ac:dyDescent="0.25">
      <c r="B7413" s="21">
        <v>45826</v>
      </c>
      <c r="C7413" s="2" t="s">
        <v>1</v>
      </c>
      <c r="D7413" s="2" t="s">
        <v>3266</v>
      </c>
      <c r="E7413" s="2" t="s">
        <v>1478</v>
      </c>
      <c r="F7413" s="2" t="s">
        <v>3256</v>
      </c>
      <c r="G7413" s="5">
        <v>-2</v>
      </c>
      <c r="H7413" s="5">
        <v>99.95</v>
      </c>
      <c r="I7413" s="5">
        <v>-199.9</v>
      </c>
      <c r="J7413" s="5">
        <v>-13679.080000000002</v>
      </c>
      <c r="K7413" s="5" t="str" cm="1">
        <f t="array" ref="K7413">_xlfn.LET(_xlpm.d,UPPER(TRIM(CLEAN(SUBSTITUTE(F7413,CHAR(160),"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14" spans="2:11" x14ac:dyDescent="0.25">
      <c r="B7414" s="21">
        <v>45826</v>
      </c>
      <c r="C7414" s="2" t="s">
        <v>1</v>
      </c>
      <c r="D7414" s="2" t="s">
        <v>1741</v>
      </c>
      <c r="E7414" s="2" t="s">
        <v>3</v>
      </c>
      <c r="F7414" s="2" t="s">
        <v>3256</v>
      </c>
      <c r="G7414" s="5">
        <v>-1</v>
      </c>
      <c r="H7414" s="5">
        <v>99.95</v>
      </c>
      <c r="I7414" s="5">
        <v>-99.95</v>
      </c>
      <c r="J7414" s="5">
        <v>-13779.030000000002</v>
      </c>
      <c r="K7414" s="5" t="str" cm="1">
        <f t="array" ref="K7414">_xlfn.LET(_xlpm.d,UPPER(TRIM(CLEAN(SUBSTITUTE(F7414,CHAR(160),"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15" spans="2:11" x14ac:dyDescent="0.25">
      <c r="B7415" s="21">
        <v>45826</v>
      </c>
      <c r="C7415" s="2" t="s">
        <v>1</v>
      </c>
      <c r="D7415" s="2" t="s">
        <v>2995</v>
      </c>
      <c r="E7415" s="2" t="s">
        <v>857</v>
      </c>
      <c r="F7415" s="2" t="s">
        <v>3256</v>
      </c>
      <c r="G7415" s="5">
        <v>-1</v>
      </c>
      <c r="H7415" s="5">
        <v>99.95</v>
      </c>
      <c r="I7415" s="5">
        <v>-99.95</v>
      </c>
      <c r="J7415" s="5">
        <v>-13878.980000000003</v>
      </c>
      <c r="K7415" s="5" t="str" cm="1">
        <f t="array" ref="K7415">_xlfn.LET(_xlpm.d,UPPER(TRIM(CLEAN(SUBSTITUTE(F7415,CHAR(160),"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16" spans="2:11" x14ac:dyDescent="0.25">
      <c r="B7416" s="21">
        <v>45849</v>
      </c>
      <c r="C7416" s="2" t="s">
        <v>1</v>
      </c>
      <c r="D7416" s="2" t="s">
        <v>428</v>
      </c>
      <c r="E7416" s="2" t="s">
        <v>403</v>
      </c>
      <c r="F7416" s="2" t="s">
        <v>3257</v>
      </c>
      <c r="G7416" s="5">
        <v>-1</v>
      </c>
      <c r="H7416" s="5">
        <v>107.75</v>
      </c>
      <c r="I7416" s="5">
        <v>-107.75</v>
      </c>
      <c r="J7416" s="5">
        <v>-13986.730000000003</v>
      </c>
      <c r="K7416" s="5" t="str" cm="1">
        <f t="array" ref="K7416">_xlfn.LET(_xlpm.d,UPPER(TRIM(CLEAN(SUBSTITUTE(F7416,CHAR(160),"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17" spans="2:11" x14ac:dyDescent="0.25">
      <c r="B7417" s="21">
        <v>45854</v>
      </c>
      <c r="C7417" s="2" t="s">
        <v>1</v>
      </c>
      <c r="D7417" s="2" t="s">
        <v>1777</v>
      </c>
      <c r="E7417" s="2" t="s">
        <v>5</v>
      </c>
      <c r="F7417" s="2" t="s">
        <v>3256</v>
      </c>
      <c r="G7417" s="5">
        <v>-6</v>
      </c>
      <c r="H7417" s="5">
        <v>99.95</v>
      </c>
      <c r="I7417" s="5">
        <v>-599.70000000000005</v>
      </c>
      <c r="J7417" s="5">
        <v>-14586.430000000004</v>
      </c>
      <c r="K7417" s="5" t="str" cm="1">
        <f t="array" ref="K7417">_xlfn.LET(_xlpm.d,UPPER(TRIM(CLEAN(SUBSTITUTE(F7417,CHAR(160),"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18" spans="2:11" x14ac:dyDescent="0.25">
      <c r="B7418" s="21">
        <v>45856</v>
      </c>
      <c r="C7418" s="2" t="s">
        <v>1</v>
      </c>
      <c r="D7418" s="2" t="s">
        <v>305</v>
      </c>
      <c r="E7418" s="2" t="s">
        <v>143</v>
      </c>
      <c r="F7418" s="2" t="s">
        <v>3256</v>
      </c>
      <c r="G7418" s="5">
        <v>-1</v>
      </c>
      <c r="H7418" s="5">
        <v>99.95</v>
      </c>
      <c r="I7418" s="5">
        <v>-99.95</v>
      </c>
      <c r="J7418" s="5">
        <v>-14686.380000000005</v>
      </c>
      <c r="K7418" s="5" t="str" cm="1">
        <f t="array" ref="K7418">_xlfn.LET(_xlpm.d,UPPER(TRIM(CLEAN(SUBSTITUTE(F7418,CHAR(160),"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19" spans="2:11" x14ac:dyDescent="0.25">
      <c r="B7419" s="21">
        <v>45861</v>
      </c>
      <c r="C7419" s="2" t="s">
        <v>1</v>
      </c>
      <c r="D7419" s="2" t="s">
        <v>1784</v>
      </c>
      <c r="E7419" s="2" t="s">
        <v>844</v>
      </c>
      <c r="F7419" s="2" t="s">
        <v>3256</v>
      </c>
      <c r="G7419" s="5">
        <v>-2</v>
      </c>
      <c r="H7419" s="5">
        <v>107.75</v>
      </c>
      <c r="I7419" s="5">
        <v>-215.5</v>
      </c>
      <c r="J7419" s="5">
        <v>-14901.880000000005</v>
      </c>
      <c r="K7419" s="5" t="str" cm="1">
        <f t="array" ref="K7419">_xlfn.LET(_xlpm.d,UPPER(TRIM(CLEAN(SUBSTITUTE(F7419,CHAR(160),"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20" spans="2:11" x14ac:dyDescent="0.25">
      <c r="B7420" s="21">
        <v>45863</v>
      </c>
      <c r="C7420" s="2" t="s">
        <v>1</v>
      </c>
      <c r="D7420" s="2" t="s">
        <v>2859</v>
      </c>
      <c r="E7420" s="2" t="s">
        <v>1478</v>
      </c>
      <c r="F7420" s="2" t="s">
        <v>3256</v>
      </c>
      <c r="G7420" s="5">
        <v>-5</v>
      </c>
      <c r="H7420" s="5">
        <v>99.95</v>
      </c>
      <c r="I7420" s="5">
        <v>-499.75</v>
      </c>
      <c r="J7420" s="5">
        <v>-15401.630000000005</v>
      </c>
      <c r="K7420" s="5" t="str" cm="1">
        <f t="array" ref="K7420">_xlfn.LET(_xlpm.d,UPPER(TRIM(CLEAN(SUBSTITUTE(F7420,CHAR(160),"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21" spans="2:11" x14ac:dyDescent="0.25">
      <c r="B7421" s="21">
        <v>45863</v>
      </c>
      <c r="C7421" s="2" t="s">
        <v>1</v>
      </c>
      <c r="D7421" s="2" t="s">
        <v>1788</v>
      </c>
      <c r="E7421" s="2" t="s">
        <v>9</v>
      </c>
      <c r="F7421" s="2" t="s">
        <v>3257</v>
      </c>
      <c r="G7421" s="5">
        <v>-3</v>
      </c>
      <c r="H7421" s="5">
        <v>107.75</v>
      </c>
      <c r="I7421" s="5">
        <v>-323.25</v>
      </c>
      <c r="J7421" s="5">
        <v>-15724.880000000005</v>
      </c>
      <c r="K7421" s="5" t="str" cm="1">
        <f t="array" ref="K7421">_xlfn.LET(_xlpm.d,UPPER(TRIM(CLEAN(SUBSTITUTE(F7421,CHAR(160),"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22" spans="2:11" x14ac:dyDescent="0.25">
      <c r="B7422" s="21">
        <v>45875</v>
      </c>
      <c r="C7422" s="2" t="s">
        <v>1</v>
      </c>
      <c r="D7422" s="2" t="s">
        <v>1807</v>
      </c>
      <c r="E7422" s="2" t="s">
        <v>446</v>
      </c>
      <c r="F7422" s="2" t="s">
        <v>3257</v>
      </c>
      <c r="G7422" s="5">
        <v>-2</v>
      </c>
      <c r="H7422" s="5">
        <v>113.2</v>
      </c>
      <c r="I7422" s="5">
        <v>-226.4</v>
      </c>
      <c r="J7422" s="5">
        <v>-15951.280000000004</v>
      </c>
      <c r="K7422" s="5" t="str" cm="1">
        <f t="array" ref="K7422">_xlfn.LET(_xlpm.d,UPPER(TRIM(CLEAN(SUBSTITUTE(F7422,CHAR(160),"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23" spans="2:11" x14ac:dyDescent="0.25">
      <c r="B7423" s="21">
        <v>45881</v>
      </c>
      <c r="C7423" s="2" t="s">
        <v>1</v>
      </c>
      <c r="D7423" s="2" t="s">
        <v>3267</v>
      </c>
      <c r="E7423" s="2" t="s">
        <v>289</v>
      </c>
      <c r="F7423" s="2" t="s">
        <v>3256</v>
      </c>
      <c r="G7423" s="5">
        <v>-2</v>
      </c>
      <c r="H7423" s="5">
        <v>109.95</v>
      </c>
      <c r="I7423" s="5">
        <v>-219.9</v>
      </c>
      <c r="J7423" s="5">
        <v>-16171.180000000004</v>
      </c>
      <c r="K7423" s="5" t="str" cm="1">
        <f t="array" ref="K7423">_xlfn.LET(_xlpm.d,UPPER(TRIM(CLEAN(SUBSTITUTE(F7423,CHAR(160),"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24" spans="2:11" x14ac:dyDescent="0.25">
      <c r="B7424" s="21">
        <v>45884</v>
      </c>
      <c r="C7424" s="2" t="s">
        <v>1</v>
      </c>
      <c r="D7424" s="2" t="s">
        <v>1826</v>
      </c>
      <c r="E7424" s="2" t="s">
        <v>82</v>
      </c>
      <c r="F7424" s="2" t="s">
        <v>3257</v>
      </c>
      <c r="G7424" s="5">
        <v>-2</v>
      </c>
      <c r="H7424" s="5">
        <v>113.2</v>
      </c>
      <c r="I7424" s="5">
        <v>-226.4</v>
      </c>
      <c r="J7424" s="5">
        <v>-16397.580000000005</v>
      </c>
      <c r="K7424" s="5" t="str" cm="1">
        <f t="array" ref="K7424">_xlfn.LET(_xlpm.d,UPPER(TRIM(CLEAN(SUBSTITUTE(F7424,CHAR(160),"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25" spans="2:11" x14ac:dyDescent="0.25">
      <c r="B7425" s="21">
        <v>45888</v>
      </c>
      <c r="C7425" s="2" t="s">
        <v>1</v>
      </c>
      <c r="D7425" s="2" t="s">
        <v>2864</v>
      </c>
      <c r="E7425" s="2" t="s">
        <v>49</v>
      </c>
      <c r="F7425" s="2" t="s">
        <v>3257</v>
      </c>
      <c r="G7425" s="5">
        <v>-1</v>
      </c>
      <c r="H7425" s="5">
        <v>113.2</v>
      </c>
      <c r="I7425" s="5">
        <v>-113.2</v>
      </c>
      <c r="J7425" s="5">
        <v>-16510.780000000006</v>
      </c>
      <c r="K7425" s="5" t="str" cm="1">
        <f t="array" ref="K7425">_xlfn.LET(_xlpm.d,UPPER(TRIM(CLEAN(SUBSTITUTE(F7425,CHAR(160),"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26" spans="2:11" x14ac:dyDescent="0.25">
      <c r="B7426" s="21">
        <v>45888</v>
      </c>
      <c r="C7426" s="2" t="s">
        <v>1</v>
      </c>
      <c r="D7426" s="2" t="s">
        <v>3268</v>
      </c>
      <c r="E7426" s="2" t="s">
        <v>49</v>
      </c>
      <c r="F7426" s="2" t="s">
        <v>3257</v>
      </c>
      <c r="G7426" s="5">
        <v>-1</v>
      </c>
      <c r="H7426" s="5">
        <v>113.2</v>
      </c>
      <c r="I7426" s="5">
        <v>-113.2</v>
      </c>
      <c r="J7426" s="5">
        <v>-16623.980000000007</v>
      </c>
      <c r="K7426" s="5" t="str" cm="1">
        <f t="array" ref="K7426">_xlfn.LET(_xlpm.d,UPPER(TRIM(CLEAN(SUBSTITUTE(F7426,CHAR(160),"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27" spans="2:11" x14ac:dyDescent="0.25">
      <c r="B7427" s="21">
        <v>45888</v>
      </c>
      <c r="C7427" s="2" t="s">
        <v>1</v>
      </c>
      <c r="D7427" s="2" t="s">
        <v>1357</v>
      </c>
      <c r="E7427" s="2" t="s">
        <v>72</v>
      </c>
      <c r="F7427" s="2" t="s">
        <v>3257</v>
      </c>
      <c r="G7427" s="5">
        <v>-1</v>
      </c>
      <c r="H7427" s="5">
        <v>113.2</v>
      </c>
      <c r="I7427" s="5">
        <v>-113.2</v>
      </c>
      <c r="J7427" s="5">
        <v>-16737.180000000008</v>
      </c>
      <c r="K7427" s="5" t="str" cm="1">
        <f t="array" ref="K7427">_xlfn.LET(_xlpm.d,UPPER(TRIM(CLEAN(SUBSTITUTE(F7427,CHAR(160),"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28" spans="2:11" x14ac:dyDescent="0.25">
      <c r="B7428" s="21">
        <v>45889</v>
      </c>
      <c r="C7428" s="2" t="s">
        <v>1</v>
      </c>
      <c r="D7428" s="2" t="s">
        <v>3006</v>
      </c>
      <c r="E7428" s="2" t="s">
        <v>857</v>
      </c>
      <c r="F7428" s="2" t="s">
        <v>3256</v>
      </c>
      <c r="G7428" s="5">
        <v>-1</v>
      </c>
      <c r="H7428" s="5">
        <v>99.95</v>
      </c>
      <c r="I7428" s="5">
        <v>-99.95</v>
      </c>
      <c r="J7428" s="5">
        <v>-16837.130000000008</v>
      </c>
      <c r="K7428" s="5" t="str" cm="1">
        <f t="array" ref="K7428">_xlfn.LET(_xlpm.d,UPPER(TRIM(CLEAN(SUBSTITUTE(F7428,CHAR(160),"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29" spans="2:11" x14ac:dyDescent="0.25">
      <c r="B7429" s="21">
        <v>45890</v>
      </c>
      <c r="C7429" s="2" t="s">
        <v>1</v>
      </c>
      <c r="D7429" s="2" t="s">
        <v>2311</v>
      </c>
      <c r="E7429" s="2" t="s">
        <v>324</v>
      </c>
      <c r="F7429" s="2" t="s">
        <v>3256</v>
      </c>
      <c r="G7429" s="5">
        <v>-1</v>
      </c>
      <c r="H7429" s="5">
        <v>109.95</v>
      </c>
      <c r="I7429" s="5">
        <v>-109.95</v>
      </c>
      <c r="J7429" s="5">
        <v>-16947.080000000009</v>
      </c>
      <c r="K7429" s="5" t="str" cm="1">
        <f t="array" ref="K7429">_xlfn.LET(_xlpm.d,UPPER(TRIM(CLEAN(SUBSTITUTE(F7429,CHAR(160),"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30" spans="2:11" x14ac:dyDescent="0.25">
      <c r="B7430" s="21">
        <v>45896</v>
      </c>
      <c r="C7430" s="2" t="s">
        <v>1</v>
      </c>
      <c r="D7430" s="2" t="s">
        <v>3010</v>
      </c>
      <c r="E7430" s="2" t="s">
        <v>844</v>
      </c>
      <c r="F7430" s="2" t="s">
        <v>3256</v>
      </c>
      <c r="G7430" s="5">
        <v>-2</v>
      </c>
      <c r="H7430" s="5">
        <v>107.75</v>
      </c>
      <c r="I7430" s="5">
        <v>-215.5</v>
      </c>
      <c r="J7430" s="5">
        <v>-17162.580000000009</v>
      </c>
      <c r="K7430" s="5" t="str" cm="1">
        <f t="array" ref="K7430">_xlfn.LET(_xlpm.d,UPPER(TRIM(CLEAN(SUBSTITUTE(F7430,CHAR(160),"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31" spans="2:11" x14ac:dyDescent="0.25">
      <c r="B7431" s="21">
        <v>45901</v>
      </c>
      <c r="C7431" s="2" t="s">
        <v>1</v>
      </c>
      <c r="D7431" s="2" t="s">
        <v>226</v>
      </c>
      <c r="E7431" s="2" t="s">
        <v>97</v>
      </c>
      <c r="F7431" s="2" t="s">
        <v>3257</v>
      </c>
      <c r="G7431" s="5">
        <v>-1</v>
      </c>
      <c r="H7431" s="5">
        <v>113.2</v>
      </c>
      <c r="I7431" s="5">
        <v>-113.2</v>
      </c>
      <c r="J7431" s="5">
        <v>-17275.78000000001</v>
      </c>
      <c r="K7431" s="5" t="str" cm="1">
        <f t="array" ref="K7431">_xlfn.LET(_xlpm.d,UPPER(TRIM(CLEAN(SUBSTITUTE(F7431,CHAR(160),"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32" spans="2:11" x14ac:dyDescent="0.25">
      <c r="B7432" s="21">
        <v>45904</v>
      </c>
      <c r="C7432" s="2" t="s">
        <v>1</v>
      </c>
      <c r="D7432" s="2" t="s">
        <v>3015</v>
      </c>
      <c r="E7432" s="2" t="s">
        <v>844</v>
      </c>
      <c r="F7432" s="2" t="s">
        <v>3256</v>
      </c>
      <c r="G7432" s="5">
        <v>-3</v>
      </c>
      <c r="H7432" s="5">
        <v>107.75</v>
      </c>
      <c r="I7432" s="5">
        <v>-323.25</v>
      </c>
      <c r="J7432" s="5">
        <v>-17599.03000000001</v>
      </c>
      <c r="K7432" s="5" t="str" cm="1">
        <f t="array" ref="K7432">_xlfn.LET(_xlpm.d,UPPER(TRIM(CLEAN(SUBSTITUTE(F7432,CHAR(160),"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33" spans="2:11" x14ac:dyDescent="0.25">
      <c r="B7433" s="21">
        <v>45917</v>
      </c>
      <c r="C7433" s="2" t="s">
        <v>1</v>
      </c>
      <c r="D7433" s="2" t="s">
        <v>248</v>
      </c>
      <c r="E7433" s="2" t="s">
        <v>29</v>
      </c>
      <c r="F7433" s="2" t="s">
        <v>3257</v>
      </c>
      <c r="G7433" s="5">
        <v>-1</v>
      </c>
      <c r="H7433" s="5">
        <v>113.2</v>
      </c>
      <c r="I7433" s="5">
        <v>-113.2</v>
      </c>
      <c r="J7433" s="5">
        <v>-17712.23000000001</v>
      </c>
      <c r="K7433" s="5" t="str" cm="1">
        <f t="array" ref="K7433">_xlfn.LET(_xlpm.d,UPPER(TRIM(CLEAN(SUBSTITUTE(F7433,CHAR(160),"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34" spans="2:11" x14ac:dyDescent="0.25">
      <c r="B7434" s="21">
        <v>45919</v>
      </c>
      <c r="C7434" s="2" t="s">
        <v>1</v>
      </c>
      <c r="D7434" s="2" t="s">
        <v>2479</v>
      </c>
      <c r="E7434" s="2" t="s">
        <v>97</v>
      </c>
      <c r="F7434" s="2" t="s">
        <v>3257</v>
      </c>
      <c r="G7434" s="5">
        <v>-2</v>
      </c>
      <c r="H7434" s="5">
        <v>113.2</v>
      </c>
      <c r="I7434" s="5">
        <v>-226.4</v>
      </c>
      <c r="J7434" s="5">
        <v>-17938.630000000012</v>
      </c>
      <c r="K7434" s="5" t="str" cm="1">
        <f t="array" ref="K7434">_xlfn.LET(_xlpm.d,UPPER(TRIM(CLEAN(SUBSTITUTE(F7434,CHAR(160),"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35" spans="2:11" x14ac:dyDescent="0.25">
      <c r="B7435" s="21">
        <v>45919</v>
      </c>
      <c r="C7435" s="2" t="s">
        <v>1</v>
      </c>
      <c r="D7435" s="2" t="s">
        <v>3269</v>
      </c>
      <c r="E7435" s="2" t="s">
        <v>9</v>
      </c>
      <c r="F7435" s="2" t="s">
        <v>3257</v>
      </c>
      <c r="G7435" s="5">
        <v>-2</v>
      </c>
      <c r="H7435" s="5">
        <v>113.2</v>
      </c>
      <c r="I7435" s="5">
        <v>-226.4</v>
      </c>
      <c r="J7435" s="5">
        <v>-18165.030000000013</v>
      </c>
      <c r="K7435" s="5" t="str" cm="1">
        <f t="array" ref="K7435">_xlfn.LET(_xlpm.d,UPPER(TRIM(CLEAN(SUBSTITUTE(F7435,CHAR(160),"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36" spans="2:11" x14ac:dyDescent="0.25">
      <c r="B7436" s="21">
        <v>45919</v>
      </c>
      <c r="C7436" s="2" t="s">
        <v>1</v>
      </c>
      <c r="D7436" s="2" t="s">
        <v>1907</v>
      </c>
      <c r="E7436" s="2" t="s">
        <v>163</v>
      </c>
      <c r="F7436" s="2" t="s">
        <v>3257</v>
      </c>
      <c r="G7436" s="5">
        <v>-2</v>
      </c>
      <c r="H7436" s="5">
        <v>113.17</v>
      </c>
      <c r="I7436" s="5">
        <v>-226.34</v>
      </c>
      <c r="J7436" s="5">
        <v>-18391.370000000014</v>
      </c>
      <c r="K7436" s="5" t="str" cm="1">
        <f t="array" ref="K7436">_xlfn.LET(_xlpm.d,UPPER(TRIM(CLEAN(SUBSTITUTE(F7436,CHAR(160),"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37" spans="2:11" x14ac:dyDescent="0.25">
      <c r="B7437" s="21">
        <v>45922</v>
      </c>
      <c r="C7437" s="2" t="s">
        <v>1</v>
      </c>
      <c r="D7437" s="2" t="s">
        <v>3270</v>
      </c>
      <c r="E7437" s="2" t="s">
        <v>324</v>
      </c>
      <c r="F7437" s="2" t="s">
        <v>3256</v>
      </c>
      <c r="G7437" s="5">
        <v>-2</v>
      </c>
      <c r="H7437" s="5">
        <v>109.95</v>
      </c>
      <c r="I7437" s="5">
        <v>-219.9</v>
      </c>
      <c r="J7437" s="5">
        <v>-18611.270000000015</v>
      </c>
      <c r="K7437" s="5" t="str" cm="1">
        <f t="array" ref="K7437">_xlfn.LET(_xlpm.d,UPPER(TRIM(CLEAN(SUBSTITUTE(F7437,CHAR(160),"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38" spans="2:11" x14ac:dyDescent="0.25">
      <c r="B7438" s="21">
        <v>45923</v>
      </c>
      <c r="C7438" s="2" t="s">
        <v>1</v>
      </c>
      <c r="D7438" s="2" t="s">
        <v>1910</v>
      </c>
      <c r="E7438" s="2" t="s">
        <v>3</v>
      </c>
      <c r="F7438" s="2" t="s">
        <v>3256</v>
      </c>
      <c r="G7438" s="5">
        <v>-1</v>
      </c>
      <c r="H7438" s="5">
        <v>109.95</v>
      </c>
      <c r="I7438" s="5">
        <v>-109.95</v>
      </c>
      <c r="J7438" s="5">
        <v>-18721.220000000016</v>
      </c>
      <c r="K7438" s="5" t="str" cm="1">
        <f t="array" ref="K7438">_xlfn.LET(_xlpm.d,UPPER(TRIM(CLEAN(SUBSTITUTE(F7438,CHAR(160),"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39" spans="2:11" x14ac:dyDescent="0.25">
      <c r="B7439" s="21">
        <v>45923</v>
      </c>
      <c r="C7439" s="2" t="s">
        <v>1</v>
      </c>
      <c r="D7439" s="2" t="s">
        <v>3271</v>
      </c>
      <c r="E7439" s="2" t="s">
        <v>148</v>
      </c>
      <c r="F7439" s="2" t="s">
        <v>3257</v>
      </c>
      <c r="G7439" s="5">
        <v>-3</v>
      </c>
      <c r="H7439" s="5">
        <v>113.2</v>
      </c>
      <c r="I7439" s="5">
        <v>-339.6</v>
      </c>
      <c r="J7439" s="5">
        <v>-19060.820000000014</v>
      </c>
      <c r="K7439" s="5" t="str" cm="1">
        <f t="array" ref="K7439">_xlfn.LET(_xlpm.d,UPPER(TRIM(CLEAN(SUBSTITUTE(F7439,CHAR(160),"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40" spans="2:11" x14ac:dyDescent="0.25">
      <c r="B7440" s="21">
        <v>45925</v>
      </c>
      <c r="C7440" s="2" t="s">
        <v>1</v>
      </c>
      <c r="D7440" s="2" t="s">
        <v>257</v>
      </c>
      <c r="E7440" s="2" t="s">
        <v>29</v>
      </c>
      <c r="F7440" s="2" t="s">
        <v>3257</v>
      </c>
      <c r="G7440" s="5">
        <v>-1</v>
      </c>
      <c r="H7440" s="5">
        <v>113.2</v>
      </c>
      <c r="I7440" s="5">
        <v>-113.2</v>
      </c>
      <c r="J7440" s="5">
        <v>-19174.020000000015</v>
      </c>
      <c r="K7440" s="5" t="str" cm="1">
        <f t="array" ref="K7440">_xlfn.LET(_xlpm.d,UPPER(TRIM(CLEAN(SUBSTITUTE(F7440,CHAR(160),"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41" spans="2:11" x14ac:dyDescent="0.25">
      <c r="B7441" s="21">
        <v>45930</v>
      </c>
      <c r="C7441" s="2" t="s">
        <v>1</v>
      </c>
      <c r="D7441" s="2" t="s">
        <v>1116</v>
      </c>
      <c r="E7441" s="2" t="s">
        <v>29</v>
      </c>
      <c r="F7441" s="2" t="s">
        <v>3257</v>
      </c>
      <c r="G7441" s="5">
        <v>-2</v>
      </c>
      <c r="H7441" s="5">
        <v>113.2</v>
      </c>
      <c r="I7441" s="5">
        <v>-226.4</v>
      </c>
      <c r="J7441" s="5">
        <v>-19400.420000000016</v>
      </c>
      <c r="K7441" s="5" t="str" cm="1">
        <f t="array" ref="K7441">_xlfn.LET(_xlpm.d,UPPER(TRIM(CLEAN(SUBSTITUTE(F7441,CHAR(160),"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42" spans="2:11" x14ac:dyDescent="0.25">
      <c r="B7442" s="21">
        <v>45930</v>
      </c>
      <c r="C7442" s="2" t="s">
        <v>1</v>
      </c>
      <c r="D7442" s="2" t="s">
        <v>258</v>
      </c>
      <c r="E7442" s="2" t="s">
        <v>32</v>
      </c>
      <c r="F7442" s="2" t="s">
        <v>3257</v>
      </c>
      <c r="G7442" s="5">
        <v>-4</v>
      </c>
      <c r="H7442" s="5">
        <v>113.2</v>
      </c>
      <c r="I7442" s="5">
        <v>-452.8</v>
      </c>
      <c r="J7442" s="5">
        <v>-19853.220000000016</v>
      </c>
      <c r="K7442" s="5" t="str" cm="1">
        <f t="array" ref="K7442">_xlfn.LET(_xlpm.d,UPPER(TRIM(CLEAN(SUBSTITUTE(F7442,CHAR(160),"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43" spans="2:11" x14ac:dyDescent="0.25">
      <c r="B7443" s="21">
        <v>45930</v>
      </c>
      <c r="C7443" s="2" t="s">
        <v>1</v>
      </c>
      <c r="D7443" s="2" t="s">
        <v>3023</v>
      </c>
      <c r="E7443" s="2" t="s">
        <v>844</v>
      </c>
      <c r="F7443" s="2" t="s">
        <v>3257</v>
      </c>
      <c r="G7443" s="5">
        <v>-2</v>
      </c>
      <c r="H7443" s="5">
        <v>107.75</v>
      </c>
      <c r="I7443" s="5">
        <v>-215.5</v>
      </c>
      <c r="J7443" s="5">
        <v>-20068.720000000016</v>
      </c>
      <c r="K7443" s="5" t="str" cm="1">
        <f t="array" ref="K7443">_xlfn.LET(_xlpm.d,UPPER(TRIM(CLEAN(SUBSTITUTE(F7443,CHAR(160),"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44" spans="2:11" x14ac:dyDescent="0.25">
      <c r="B7444" s="21">
        <v>45930</v>
      </c>
      <c r="C7444" s="2" t="s">
        <v>1</v>
      </c>
      <c r="D7444" s="2" t="s">
        <v>1932</v>
      </c>
      <c r="E7444" s="2" t="s">
        <v>321</v>
      </c>
      <c r="F7444" s="2" t="s">
        <v>3272</v>
      </c>
      <c r="G7444" s="5">
        <v>-2</v>
      </c>
      <c r="H7444" s="5">
        <v>109.95</v>
      </c>
      <c r="I7444" s="5">
        <v>-219.9</v>
      </c>
      <c r="J7444" s="5">
        <v>-20288.620000000017</v>
      </c>
      <c r="K7444" s="5" t="str" cm="1">
        <f t="array" ref="K7444">_xlfn.LET(_xlpm.d,UPPER(TRIM(CLEAN(SUBSTITUTE(F7444,CHAR(160),"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45" spans="2:11" x14ac:dyDescent="0.25">
      <c r="B7445" s="21">
        <v>45933</v>
      </c>
      <c r="C7445" s="2" t="s">
        <v>1</v>
      </c>
      <c r="D7445" s="2" t="s">
        <v>318</v>
      </c>
      <c r="E7445" s="2" t="s">
        <v>143</v>
      </c>
      <c r="F7445" s="2" t="s">
        <v>3256</v>
      </c>
      <c r="G7445" s="5">
        <v>-1</v>
      </c>
      <c r="H7445" s="5">
        <v>117</v>
      </c>
      <c r="I7445" s="5">
        <v>-117</v>
      </c>
      <c r="J7445" s="5">
        <v>-20405.620000000017</v>
      </c>
      <c r="K7445" s="5" t="str" cm="1">
        <f t="array" ref="K7445">_xlfn.LET(_xlpm.d,UPPER(TRIM(CLEAN(SUBSTITUTE(F7445,CHAR(160),"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46" spans="2:11" x14ac:dyDescent="0.25">
      <c r="B7446" s="21">
        <v>45933</v>
      </c>
      <c r="C7446" s="2" t="s">
        <v>1</v>
      </c>
      <c r="D7446" s="2" t="s">
        <v>1934</v>
      </c>
      <c r="E7446" s="2" t="s">
        <v>82</v>
      </c>
      <c r="F7446" s="2" t="s">
        <v>3257</v>
      </c>
      <c r="G7446" s="5">
        <v>-2</v>
      </c>
      <c r="H7446" s="5">
        <v>113.2</v>
      </c>
      <c r="I7446" s="5">
        <v>-226.4</v>
      </c>
      <c r="J7446" s="5">
        <v>-20632.020000000019</v>
      </c>
      <c r="K7446" s="5" t="str" cm="1">
        <f t="array" ref="K7446">_xlfn.LET(_xlpm.d,UPPER(TRIM(CLEAN(SUBSTITUTE(F7446,CHAR(160),"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47" spans="2:11" x14ac:dyDescent="0.25">
      <c r="B7447" s="21">
        <v>45937</v>
      </c>
      <c r="C7447" s="2" t="s">
        <v>1</v>
      </c>
      <c r="D7447" s="2" t="s">
        <v>3162</v>
      </c>
      <c r="E7447" s="2" t="s">
        <v>3122</v>
      </c>
      <c r="F7447" s="2" t="s">
        <v>3257</v>
      </c>
      <c r="G7447" s="5">
        <v>-1</v>
      </c>
      <c r="H7447" s="5">
        <v>109.95</v>
      </c>
      <c r="I7447" s="5">
        <v>-109.95</v>
      </c>
      <c r="J7447" s="5">
        <v>-20741.970000000019</v>
      </c>
      <c r="K7447" s="5" t="str" cm="1">
        <f t="array" ref="K7447">_xlfn.LET(_xlpm.d,UPPER(TRIM(CLEAN(SUBSTITUTE(F7447,CHAR(160),"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48" spans="2:11" x14ac:dyDescent="0.25">
      <c r="B7448" s="21">
        <v>45938</v>
      </c>
      <c r="C7448" s="2" t="s">
        <v>1</v>
      </c>
      <c r="D7448" s="2" t="s">
        <v>1943</v>
      </c>
      <c r="E7448" s="2" t="s">
        <v>159</v>
      </c>
      <c r="F7448" s="2" t="s">
        <v>3257</v>
      </c>
      <c r="G7448" s="5">
        <v>-2</v>
      </c>
      <c r="H7448" s="5">
        <v>113.2</v>
      </c>
      <c r="I7448" s="5">
        <v>-226.4</v>
      </c>
      <c r="J7448" s="5">
        <v>-20968.370000000021</v>
      </c>
      <c r="K7448" s="5" t="str" cm="1">
        <f t="array" ref="K7448">_xlfn.LET(_xlpm.d,UPPER(TRIM(CLEAN(SUBSTITUTE(F7448,CHAR(160),"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49" spans="2:11" x14ac:dyDescent="0.25">
      <c r="B7449" s="21">
        <v>45940</v>
      </c>
      <c r="C7449" s="2" t="s">
        <v>1</v>
      </c>
      <c r="D7449" s="2" t="s">
        <v>319</v>
      </c>
      <c r="E7449" s="2" t="s">
        <v>143</v>
      </c>
      <c r="F7449" s="2" t="s">
        <v>3256</v>
      </c>
      <c r="G7449" s="5">
        <v>-1</v>
      </c>
      <c r="H7449" s="5">
        <v>111.6</v>
      </c>
      <c r="I7449" s="5">
        <v>-111.6</v>
      </c>
      <c r="J7449" s="5">
        <v>-21079.970000000019</v>
      </c>
      <c r="K7449" s="5" t="str" cm="1">
        <f t="array" ref="K7449">_xlfn.LET(_xlpm.d,UPPER(TRIM(CLEAN(SUBSTITUTE(F7449,CHAR(160),"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50" spans="2:11" x14ac:dyDescent="0.25">
      <c r="B7450" s="21">
        <v>45944</v>
      </c>
      <c r="C7450" s="2" t="s">
        <v>1</v>
      </c>
      <c r="D7450" s="2" t="s">
        <v>1952</v>
      </c>
      <c r="E7450" s="2" t="s">
        <v>446</v>
      </c>
      <c r="F7450" s="2" t="s">
        <v>3257</v>
      </c>
      <c r="G7450" s="5">
        <v>-3</v>
      </c>
      <c r="H7450" s="5">
        <v>113.2</v>
      </c>
      <c r="I7450" s="5">
        <v>-339.6</v>
      </c>
      <c r="J7450" s="5">
        <v>-21419.570000000018</v>
      </c>
      <c r="K7450" s="5" t="str" cm="1">
        <f t="array" ref="K7450">_xlfn.LET(_xlpm.d,UPPER(TRIM(CLEAN(SUBSTITUTE(F7450,CHAR(160),"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51" spans="2:11" x14ac:dyDescent="0.25">
      <c r="B7451" s="21">
        <v>45944</v>
      </c>
      <c r="C7451" s="2" t="s">
        <v>1</v>
      </c>
      <c r="D7451" s="2" t="s">
        <v>3236</v>
      </c>
      <c r="E7451" s="2" t="s">
        <v>1611</v>
      </c>
      <c r="F7451" s="2" t="s">
        <v>3257</v>
      </c>
      <c r="G7451" s="5">
        <v>-3</v>
      </c>
      <c r="H7451" s="5">
        <v>109.95</v>
      </c>
      <c r="I7451" s="5">
        <v>-329.85</v>
      </c>
      <c r="J7451" s="5">
        <v>-21749.420000000016</v>
      </c>
      <c r="K7451" s="5" t="str" cm="1">
        <f t="array" ref="K7451">_xlfn.LET(_xlpm.d,UPPER(TRIM(CLEAN(SUBSTITUTE(F7451,CHAR(160),"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52" spans="2:11" x14ac:dyDescent="0.25">
      <c r="B7452" s="21">
        <v>45944</v>
      </c>
      <c r="C7452" s="2" t="s">
        <v>1</v>
      </c>
      <c r="D7452" s="2" t="s">
        <v>3273</v>
      </c>
      <c r="E7452" s="2" t="s">
        <v>159</v>
      </c>
      <c r="F7452" s="2" t="s">
        <v>3257</v>
      </c>
      <c r="G7452" s="5">
        <v>-1</v>
      </c>
      <c r="H7452" s="5">
        <v>113.2</v>
      </c>
      <c r="I7452" s="5">
        <v>-113.2</v>
      </c>
      <c r="J7452" s="5">
        <v>-21862.620000000017</v>
      </c>
      <c r="K7452" s="5" t="str" cm="1">
        <f t="array" ref="K7452">_xlfn.LET(_xlpm.d,UPPER(TRIM(CLEAN(SUBSTITUTE(F7452,CHAR(160),"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53" spans="2:11" x14ac:dyDescent="0.25">
      <c r="B7453" s="21">
        <v>45946</v>
      </c>
      <c r="C7453" s="2" t="s">
        <v>1</v>
      </c>
      <c r="D7453" s="2" t="s">
        <v>1963</v>
      </c>
      <c r="E7453" s="2" t="s">
        <v>324</v>
      </c>
      <c r="F7453" s="2" t="s">
        <v>3256</v>
      </c>
      <c r="G7453" s="5">
        <v>-1</v>
      </c>
      <c r="H7453" s="5">
        <v>109.95</v>
      </c>
      <c r="I7453" s="5">
        <v>-109.95</v>
      </c>
      <c r="J7453" s="5">
        <v>-21972.570000000018</v>
      </c>
      <c r="K7453" s="5" t="str" cm="1">
        <f t="array" ref="K7453">_xlfn.LET(_xlpm.d,UPPER(TRIM(CLEAN(SUBSTITUTE(F7453,CHAR(160),"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54" spans="2:11" x14ac:dyDescent="0.25">
      <c r="B7454" s="21">
        <v>45947</v>
      </c>
      <c r="C7454" s="2" t="s">
        <v>1</v>
      </c>
      <c r="D7454" s="2" t="s">
        <v>322</v>
      </c>
      <c r="E7454" s="2" t="s">
        <v>304</v>
      </c>
      <c r="F7454" s="2" t="s">
        <v>3256</v>
      </c>
      <c r="G7454" s="5">
        <v>-1</v>
      </c>
      <c r="H7454" s="5">
        <v>109.95</v>
      </c>
      <c r="I7454" s="5">
        <v>-109.95</v>
      </c>
      <c r="J7454" s="5">
        <v>-22082.520000000019</v>
      </c>
      <c r="K7454" s="5" t="str" cm="1">
        <f t="array" ref="K7454">_xlfn.LET(_xlpm.d,UPPER(TRIM(CLEAN(SUBSTITUTE(F7454,CHAR(160),"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55" spans="2:11" x14ac:dyDescent="0.25">
      <c r="B7455" s="21">
        <v>45951</v>
      </c>
      <c r="C7455" s="2" t="s">
        <v>1</v>
      </c>
      <c r="D7455" s="2" t="s">
        <v>1978</v>
      </c>
      <c r="E7455" s="2" t="s">
        <v>49</v>
      </c>
      <c r="F7455" s="2" t="s">
        <v>3257</v>
      </c>
      <c r="G7455" s="5">
        <v>-2</v>
      </c>
      <c r="H7455" s="5">
        <v>113.2</v>
      </c>
      <c r="I7455" s="5">
        <v>-226.4</v>
      </c>
      <c r="J7455" s="5">
        <v>-22308.92000000002</v>
      </c>
      <c r="K7455" s="5" t="str" cm="1">
        <f t="array" ref="K7455">_xlfn.LET(_xlpm.d,UPPER(TRIM(CLEAN(SUBSTITUTE(F7455,CHAR(160),"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56" spans="2:11" x14ac:dyDescent="0.25">
      <c r="B7456" s="21">
        <v>45954</v>
      </c>
      <c r="C7456" s="2" t="s">
        <v>1</v>
      </c>
      <c r="D7456" s="2" t="s">
        <v>3165</v>
      </c>
      <c r="E7456" s="2" t="s">
        <v>1478</v>
      </c>
      <c r="F7456" s="2" t="s">
        <v>3256</v>
      </c>
      <c r="G7456" s="5">
        <v>-2</v>
      </c>
      <c r="H7456" s="5">
        <v>109.95</v>
      </c>
      <c r="I7456" s="5">
        <v>-219.9</v>
      </c>
      <c r="J7456" s="5">
        <v>-22528.820000000022</v>
      </c>
      <c r="K7456" s="5" t="str" cm="1">
        <f t="array" ref="K7456">_xlfn.LET(_xlpm.d,UPPER(TRIM(CLEAN(SUBSTITUTE(F7456,CHAR(160),"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57" spans="2:11" x14ac:dyDescent="0.25">
      <c r="B7457" s="21">
        <v>45954</v>
      </c>
      <c r="C7457" s="2" t="s">
        <v>1</v>
      </c>
      <c r="D7457" s="2" t="s">
        <v>1982</v>
      </c>
      <c r="E7457" s="2" t="s">
        <v>72</v>
      </c>
      <c r="F7457" s="2" t="s">
        <v>3257</v>
      </c>
      <c r="G7457" s="5">
        <v>-1</v>
      </c>
      <c r="H7457" s="5">
        <v>113.2</v>
      </c>
      <c r="I7457" s="5">
        <v>-113.2</v>
      </c>
      <c r="J7457" s="5">
        <v>-22642.020000000022</v>
      </c>
      <c r="K7457" s="5" t="str" cm="1">
        <f t="array" ref="K7457">_xlfn.LET(_xlpm.d,UPPER(TRIM(CLEAN(SUBSTITUTE(F7457,CHAR(160),"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58" spans="2:11" x14ac:dyDescent="0.25">
      <c r="B7458" s="21">
        <v>45958</v>
      </c>
      <c r="C7458" s="2" t="s">
        <v>1</v>
      </c>
      <c r="D7458" s="2" t="s">
        <v>1148</v>
      </c>
      <c r="E7458" s="2" t="s">
        <v>72</v>
      </c>
      <c r="F7458" s="2" t="s">
        <v>3257</v>
      </c>
      <c r="G7458" s="5">
        <v>-1</v>
      </c>
      <c r="H7458" s="5">
        <v>113.2</v>
      </c>
      <c r="I7458" s="5">
        <v>-113.2</v>
      </c>
      <c r="J7458" s="5">
        <v>-22755.220000000023</v>
      </c>
      <c r="K7458" s="5" t="str" cm="1">
        <f t="array" ref="K7458">_xlfn.LET(_xlpm.d,UPPER(TRIM(CLEAN(SUBSTITUTE(F7458,CHAR(160),"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59" spans="2:11" x14ac:dyDescent="0.25">
      <c r="B7459" s="21">
        <v>45958</v>
      </c>
      <c r="C7459" s="2" t="s">
        <v>1</v>
      </c>
      <c r="D7459" s="2" t="s">
        <v>482</v>
      </c>
      <c r="E7459" s="2" t="s">
        <v>446</v>
      </c>
      <c r="F7459" s="2" t="s">
        <v>3257</v>
      </c>
      <c r="G7459" s="5">
        <v>-3</v>
      </c>
      <c r="H7459" s="5">
        <v>113.2</v>
      </c>
      <c r="I7459" s="5">
        <v>-339.6</v>
      </c>
      <c r="J7459" s="5">
        <v>-23094.820000000022</v>
      </c>
      <c r="K7459" s="5" t="str" cm="1">
        <f t="array" ref="K7459">_xlfn.LET(_xlpm.d,UPPER(TRIM(CLEAN(SUBSTITUTE(F7459,CHAR(160),"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60" spans="2:11" x14ac:dyDescent="0.25">
      <c r="B7460" s="21">
        <v>45958</v>
      </c>
      <c r="C7460" s="2" t="s">
        <v>1</v>
      </c>
      <c r="D7460" s="2" t="s">
        <v>2366</v>
      </c>
      <c r="E7460" s="2" t="s">
        <v>1611</v>
      </c>
      <c r="F7460" s="2" t="s">
        <v>3257</v>
      </c>
      <c r="G7460" s="5">
        <v>-2</v>
      </c>
      <c r="H7460" s="5">
        <v>109.95</v>
      </c>
      <c r="I7460" s="5">
        <v>-219.9</v>
      </c>
      <c r="J7460" s="5">
        <v>-23314.720000000023</v>
      </c>
      <c r="K7460" s="5" t="str" cm="1">
        <f t="array" ref="K7460">_xlfn.LET(_xlpm.d,UPPER(TRIM(CLEAN(SUBSTITUTE(F7460,CHAR(160),"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61" spans="2:11" x14ac:dyDescent="0.25">
      <c r="B7461" s="21">
        <v>45960</v>
      </c>
      <c r="C7461" s="2" t="s">
        <v>1</v>
      </c>
      <c r="D7461" s="2" t="s">
        <v>3274</v>
      </c>
      <c r="E7461" s="2" t="s">
        <v>324</v>
      </c>
      <c r="F7461" s="2" t="s">
        <v>3256</v>
      </c>
      <c r="G7461" s="5">
        <v>-3</v>
      </c>
      <c r="H7461" s="5">
        <v>109.95</v>
      </c>
      <c r="I7461" s="5">
        <v>-329.85</v>
      </c>
      <c r="J7461" s="5">
        <v>-23644.570000000022</v>
      </c>
      <c r="K7461" s="5" t="str" cm="1">
        <f t="array" ref="K7461">_xlfn.LET(_xlpm.d,UPPER(TRIM(CLEAN(SUBSTITUTE(F7461,CHAR(160),"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62" spans="2:11" x14ac:dyDescent="0.25">
      <c r="B7462" s="21">
        <v>45961</v>
      </c>
      <c r="C7462" s="2" t="s">
        <v>1</v>
      </c>
      <c r="D7462" s="2" t="s">
        <v>1155</v>
      </c>
      <c r="E7462" s="2" t="s">
        <v>82</v>
      </c>
      <c r="F7462" s="2" t="s">
        <v>3257</v>
      </c>
      <c r="G7462" s="5">
        <v>-8</v>
      </c>
      <c r="H7462" s="5">
        <v>113.2</v>
      </c>
      <c r="I7462" s="5">
        <v>-905.6</v>
      </c>
      <c r="J7462" s="5">
        <v>-24550.17000000002</v>
      </c>
      <c r="K7462" s="5" t="str" cm="1">
        <f t="array" ref="K7462">_xlfn.LET(_xlpm.d,UPPER(TRIM(CLEAN(SUBSTITUTE(F7462,CHAR(160),"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63" spans="2:11" x14ac:dyDescent="0.25">
      <c r="B7463" s="21">
        <v>45961</v>
      </c>
      <c r="C7463" s="2" t="s">
        <v>1</v>
      </c>
      <c r="D7463" s="2" t="s">
        <v>1999</v>
      </c>
      <c r="E7463" s="2" t="s">
        <v>163</v>
      </c>
      <c r="F7463" s="2" t="s">
        <v>3257</v>
      </c>
      <c r="G7463" s="5">
        <v>-4</v>
      </c>
      <c r="H7463" s="5">
        <v>113.2</v>
      </c>
      <c r="I7463" s="5">
        <v>-452.8</v>
      </c>
      <c r="J7463" s="5">
        <v>-25002.970000000019</v>
      </c>
      <c r="K7463" s="5" t="str" cm="1">
        <f t="array" ref="K7463">_xlfn.LET(_xlpm.d,UPPER(TRIM(CLEAN(SUBSTITUTE(F7463,CHAR(160),"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64" spans="2:11" x14ac:dyDescent="0.25">
      <c r="B7464" s="21">
        <v>45965</v>
      </c>
      <c r="C7464" s="2" t="s">
        <v>1</v>
      </c>
      <c r="D7464" s="2" t="s">
        <v>267</v>
      </c>
      <c r="E7464" s="2" t="s">
        <v>159</v>
      </c>
      <c r="F7464" s="2" t="s">
        <v>3257</v>
      </c>
      <c r="G7464" s="5">
        <v>-5</v>
      </c>
      <c r="H7464" s="5">
        <v>113.2</v>
      </c>
      <c r="I7464" s="5">
        <v>-566</v>
      </c>
      <c r="J7464" s="5">
        <v>-25568.970000000019</v>
      </c>
      <c r="K7464" s="5" t="str" cm="1">
        <f t="array" ref="K7464">_xlfn.LET(_xlpm.d,UPPER(TRIM(CLEAN(SUBSTITUTE(F7464,CHAR(160),"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65" spans="2:11" x14ac:dyDescent="0.25">
      <c r="B7465" s="21">
        <v>45965</v>
      </c>
      <c r="C7465" s="2" t="s">
        <v>1</v>
      </c>
      <c r="D7465" s="2" t="s">
        <v>269</v>
      </c>
      <c r="E7465" s="2" t="s">
        <v>29</v>
      </c>
      <c r="F7465" s="2" t="s">
        <v>3257</v>
      </c>
      <c r="G7465" s="5">
        <v>-4</v>
      </c>
      <c r="H7465" s="5">
        <v>113.2</v>
      </c>
      <c r="I7465" s="5">
        <v>-452.8</v>
      </c>
      <c r="J7465" s="5">
        <v>-26021.770000000019</v>
      </c>
      <c r="K7465" s="5" t="str" cm="1">
        <f t="array" ref="K7465">_xlfn.LET(_xlpm.d,UPPER(TRIM(CLEAN(SUBSTITUTE(F7465,CHAR(160),"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66" spans="2:11" x14ac:dyDescent="0.25">
      <c r="B7466" s="21">
        <v>45966</v>
      </c>
      <c r="C7466" s="2" t="s">
        <v>1</v>
      </c>
      <c r="D7466" s="2" t="s">
        <v>2009</v>
      </c>
      <c r="E7466" s="2" t="s">
        <v>844</v>
      </c>
      <c r="F7466" s="2" t="s">
        <v>3256</v>
      </c>
      <c r="G7466" s="5">
        <v>-8</v>
      </c>
      <c r="H7466" s="5">
        <v>107.75</v>
      </c>
      <c r="I7466" s="5">
        <v>-862</v>
      </c>
      <c r="J7466" s="5">
        <v>-26883.770000000019</v>
      </c>
      <c r="K7466" s="5" t="str" cm="1">
        <f t="array" ref="K7466">_xlfn.LET(_xlpm.d,UPPER(TRIM(CLEAN(SUBSTITUTE(F7466,CHAR(160),"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67" spans="2:11" x14ac:dyDescent="0.25">
      <c r="B7467" s="21">
        <v>45966</v>
      </c>
      <c r="C7467" s="2" t="s">
        <v>1</v>
      </c>
      <c r="D7467" s="2" t="s">
        <v>2009</v>
      </c>
      <c r="E7467" s="2" t="s">
        <v>844</v>
      </c>
      <c r="F7467" s="2" t="s">
        <v>3256</v>
      </c>
      <c r="G7467" s="5">
        <v>-11</v>
      </c>
      <c r="H7467" s="5">
        <v>107.75</v>
      </c>
      <c r="I7467" s="5">
        <v>-1185.25</v>
      </c>
      <c r="J7467" s="5">
        <v>-28069.020000000019</v>
      </c>
      <c r="K7467" s="5" t="str" cm="1">
        <f t="array" ref="K7467">_xlfn.LET(_xlpm.d,UPPER(TRIM(CLEAN(SUBSTITUTE(F7467,CHAR(160),"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68" spans="2:11" x14ac:dyDescent="0.25">
      <c r="B7468" s="21">
        <v>45966</v>
      </c>
      <c r="C7468" s="2" t="s">
        <v>1</v>
      </c>
      <c r="D7468" s="2" t="s">
        <v>3275</v>
      </c>
      <c r="E7468" s="2" t="s">
        <v>857</v>
      </c>
      <c r="F7468" s="2" t="s">
        <v>3256</v>
      </c>
      <c r="G7468" s="5">
        <v>-1</v>
      </c>
      <c r="H7468" s="5">
        <v>109.95</v>
      </c>
      <c r="I7468" s="5">
        <v>-109.95</v>
      </c>
      <c r="J7468" s="5">
        <v>-28178.970000000019</v>
      </c>
      <c r="K7468" s="5" t="str" cm="1">
        <f t="array" ref="K7468">_xlfn.LET(_xlpm.d,UPPER(TRIM(CLEAN(SUBSTITUTE(F7468,CHAR(160),"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69" spans="2:11" x14ac:dyDescent="0.25">
      <c r="B7469" s="21">
        <v>45968</v>
      </c>
      <c r="C7469" s="2" t="s">
        <v>1</v>
      </c>
      <c r="D7469" s="2" t="s">
        <v>2893</v>
      </c>
      <c r="E7469" s="2" t="s">
        <v>1478</v>
      </c>
      <c r="F7469" s="2" t="s">
        <v>3256</v>
      </c>
      <c r="G7469" s="5">
        <v>-1</v>
      </c>
      <c r="H7469" s="5">
        <v>109.95</v>
      </c>
      <c r="I7469" s="5">
        <v>-109.95</v>
      </c>
      <c r="J7469" s="5">
        <v>-28288.92000000002</v>
      </c>
      <c r="K7469" s="5" t="str" cm="1">
        <f t="array" ref="K7469">_xlfn.LET(_xlpm.d,UPPER(TRIM(CLEAN(SUBSTITUTE(F7469,CHAR(160),"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70" spans="2:11" x14ac:dyDescent="0.25">
      <c r="B7470" s="21">
        <v>45972</v>
      </c>
      <c r="C7470" s="2" t="s">
        <v>1</v>
      </c>
      <c r="D7470" s="2" t="s">
        <v>3276</v>
      </c>
      <c r="E7470" s="2" t="s">
        <v>1611</v>
      </c>
      <c r="F7470" s="2" t="s">
        <v>3256</v>
      </c>
      <c r="G7470" s="5">
        <v>-4</v>
      </c>
      <c r="H7470" s="5">
        <v>109.95</v>
      </c>
      <c r="I7470" s="5">
        <v>-439.8</v>
      </c>
      <c r="J7470" s="5">
        <v>-28728.720000000019</v>
      </c>
      <c r="K7470" s="5" t="str" cm="1">
        <f t="array" ref="K7470">_xlfn.LET(_xlpm.d,UPPER(TRIM(CLEAN(SUBSTITUTE(F7470,CHAR(160),"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71" spans="2:11" x14ac:dyDescent="0.25">
      <c r="B7471" s="21">
        <v>45972</v>
      </c>
      <c r="C7471" s="2" t="s">
        <v>1</v>
      </c>
      <c r="D7471" s="2" t="s">
        <v>271</v>
      </c>
      <c r="E7471" s="2" t="s">
        <v>35</v>
      </c>
      <c r="F7471" s="2" t="s">
        <v>3257</v>
      </c>
      <c r="G7471" s="5">
        <v>-5</v>
      </c>
      <c r="H7471" s="5">
        <v>113.2</v>
      </c>
      <c r="I7471" s="5">
        <v>-566</v>
      </c>
      <c r="J7471" s="5">
        <v>-29294.720000000019</v>
      </c>
      <c r="K7471" s="5" t="str" cm="1">
        <f t="array" ref="K7471">_xlfn.LET(_xlpm.d,UPPER(TRIM(CLEAN(SUBSTITUTE(F7471,CHAR(160),"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72" spans="2:11" x14ac:dyDescent="0.25">
      <c r="B7472" s="21">
        <v>45974</v>
      </c>
      <c r="C7472" s="2" t="s">
        <v>1</v>
      </c>
      <c r="D7472" s="2" t="s">
        <v>3277</v>
      </c>
      <c r="E7472" s="2" t="s">
        <v>324</v>
      </c>
      <c r="F7472" s="2" t="s">
        <v>3256</v>
      </c>
      <c r="G7472" s="5">
        <v>-3</v>
      </c>
      <c r="H7472" s="5">
        <v>109.95</v>
      </c>
      <c r="I7472" s="5">
        <v>-329.85</v>
      </c>
      <c r="J7472" s="5">
        <v>-29624.570000000018</v>
      </c>
      <c r="K7472" s="5" t="str" cm="1">
        <f t="array" ref="K7472">_xlfn.LET(_xlpm.d,UPPER(TRIM(CLEAN(SUBSTITUTE(F7472,CHAR(160),"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73" spans="2:11" x14ac:dyDescent="0.25">
      <c r="B7473" s="21">
        <v>45975</v>
      </c>
      <c r="C7473" s="2" t="s">
        <v>1</v>
      </c>
      <c r="D7473" s="2" t="s">
        <v>1346</v>
      </c>
      <c r="E7473" s="2" t="s">
        <v>321</v>
      </c>
      <c r="F7473" s="2" t="s">
        <v>3256</v>
      </c>
      <c r="G7473" s="5">
        <v>-1</v>
      </c>
      <c r="H7473" s="5">
        <v>109.95</v>
      </c>
      <c r="I7473" s="5">
        <v>-109.95</v>
      </c>
      <c r="J7473" s="5">
        <v>-29734.520000000019</v>
      </c>
      <c r="K7473" s="5" t="str" cm="1">
        <f t="array" ref="K7473">_xlfn.LET(_xlpm.d,UPPER(TRIM(CLEAN(SUBSTITUTE(F7473,CHAR(160),"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74" spans="2:11" x14ac:dyDescent="0.25">
      <c r="B7474" s="21">
        <v>45975</v>
      </c>
      <c r="C7474" s="2" t="s">
        <v>1</v>
      </c>
      <c r="D7474" s="2" t="s">
        <v>1169</v>
      </c>
      <c r="E7474" s="2" t="s">
        <v>143</v>
      </c>
      <c r="F7474" s="2" t="s">
        <v>3256</v>
      </c>
      <c r="G7474" s="5">
        <v>-3</v>
      </c>
      <c r="H7474" s="5">
        <v>109.95</v>
      </c>
      <c r="I7474" s="5">
        <v>-329.85</v>
      </c>
      <c r="J7474" s="5">
        <v>-30064.370000000017</v>
      </c>
      <c r="K7474" s="5" t="str" cm="1">
        <f t="array" ref="K7474">_xlfn.LET(_xlpm.d,UPPER(TRIM(CLEAN(SUBSTITUTE(F7474,CHAR(160),"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75" spans="2:11" x14ac:dyDescent="0.25">
      <c r="B7475" s="21">
        <v>45981</v>
      </c>
      <c r="C7475" s="2" t="s">
        <v>1</v>
      </c>
      <c r="D7475" s="2" t="s">
        <v>777</v>
      </c>
      <c r="E7475" s="2" t="s">
        <v>129</v>
      </c>
      <c r="F7475" s="2" t="s">
        <v>3257</v>
      </c>
      <c r="G7475" s="5">
        <v>-1</v>
      </c>
      <c r="H7475" s="5">
        <v>113.2</v>
      </c>
      <c r="I7475" s="5">
        <v>-113.2</v>
      </c>
      <c r="J7475" s="5">
        <v>-30177.570000000018</v>
      </c>
      <c r="K7475" s="5" t="str" cm="1">
        <f t="array" ref="K7475">_xlfn.LET(_xlpm.d,UPPER(TRIM(CLEAN(SUBSTITUTE(F7475,CHAR(160),"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76" spans="2:11" x14ac:dyDescent="0.25">
      <c r="B7476" s="21">
        <v>45986</v>
      </c>
      <c r="C7476" s="2" t="s">
        <v>1</v>
      </c>
      <c r="D7476" s="2" t="s">
        <v>2042</v>
      </c>
      <c r="E7476" s="2" t="s">
        <v>807</v>
      </c>
      <c r="F7476" s="2" t="s">
        <v>3256</v>
      </c>
      <c r="G7476" s="5">
        <v>-1</v>
      </c>
      <c r="H7476" s="5">
        <v>107.75</v>
      </c>
      <c r="I7476" s="5">
        <v>-107.75</v>
      </c>
      <c r="J7476" s="5">
        <v>-30285.320000000018</v>
      </c>
      <c r="K7476" s="5" t="str" cm="1">
        <f t="array" ref="K7476">_xlfn.LET(_xlpm.d,UPPER(TRIM(CLEAN(SUBSTITUTE(F7476,CHAR(160),"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77" spans="2:11" x14ac:dyDescent="0.25">
      <c r="B7477" s="21">
        <v>45986</v>
      </c>
      <c r="C7477" s="2" t="s">
        <v>1</v>
      </c>
      <c r="D7477" s="2" t="s">
        <v>1178</v>
      </c>
      <c r="E7477" s="2" t="s">
        <v>289</v>
      </c>
      <c r="F7477" s="2" t="s">
        <v>3256</v>
      </c>
      <c r="G7477" s="5">
        <v>-8</v>
      </c>
      <c r="H7477" s="5">
        <v>109.95</v>
      </c>
      <c r="I7477" s="5">
        <v>-879.6</v>
      </c>
      <c r="J7477" s="5">
        <v>-31164.920000000016</v>
      </c>
      <c r="K7477" s="5" t="str" cm="1">
        <f t="array" ref="K7477">_xlfn.LET(_xlpm.d,UPPER(TRIM(CLEAN(SUBSTITUTE(F7477,CHAR(160),"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78" spans="2:11" x14ac:dyDescent="0.25">
      <c r="B7478" s="21">
        <v>45987</v>
      </c>
      <c r="C7478" s="2" t="s">
        <v>1</v>
      </c>
      <c r="D7478" s="2" t="s">
        <v>3042</v>
      </c>
      <c r="E7478" s="2" t="s">
        <v>433</v>
      </c>
      <c r="F7478" s="2" t="s">
        <v>3257</v>
      </c>
      <c r="G7478" s="5">
        <v>-1</v>
      </c>
      <c r="H7478" s="5">
        <v>113.2</v>
      </c>
      <c r="I7478" s="5">
        <v>-113.2</v>
      </c>
      <c r="J7478" s="5">
        <v>-31278.120000000017</v>
      </c>
      <c r="K7478" s="5" t="str" cm="1">
        <f t="array" ref="K7478">_xlfn.LET(_xlpm.d,UPPER(TRIM(CLEAN(SUBSTITUTE(F7478,CHAR(160),"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79" spans="2:11" x14ac:dyDescent="0.25">
      <c r="B7479" s="21">
        <v>45987</v>
      </c>
      <c r="C7479" s="2" t="s">
        <v>1</v>
      </c>
      <c r="D7479" s="2" t="s">
        <v>571</v>
      </c>
      <c r="E7479" s="2" t="s">
        <v>32</v>
      </c>
      <c r="F7479" s="2" t="s">
        <v>3257</v>
      </c>
      <c r="G7479" s="5">
        <v>-1</v>
      </c>
      <c r="H7479" s="5">
        <v>113.2</v>
      </c>
      <c r="I7479" s="5">
        <v>-113.2</v>
      </c>
      <c r="J7479" s="5">
        <v>-31391.320000000018</v>
      </c>
      <c r="K7479" s="5" t="str" cm="1">
        <f t="array" ref="K7479">_xlfn.LET(_xlpm.d,UPPER(TRIM(CLEAN(SUBSTITUTE(F7479,CHAR(160),"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80" spans="2:11" x14ac:dyDescent="0.25">
      <c r="B7480" s="21">
        <v>45988</v>
      </c>
      <c r="C7480" s="2" t="s">
        <v>1</v>
      </c>
      <c r="D7480" s="2" t="s">
        <v>2050</v>
      </c>
      <c r="E7480" s="2" t="s">
        <v>324</v>
      </c>
      <c r="F7480" s="2" t="s">
        <v>3256</v>
      </c>
      <c r="G7480" s="5">
        <v>-1</v>
      </c>
      <c r="H7480" s="5">
        <v>109.95</v>
      </c>
      <c r="I7480" s="5">
        <v>-109.95</v>
      </c>
      <c r="J7480" s="5">
        <v>-31501.270000000019</v>
      </c>
      <c r="K7480" s="5" t="str" cm="1">
        <f t="array" ref="K7480">_xlfn.LET(_xlpm.d,UPPER(TRIM(CLEAN(SUBSTITUTE(F7480,CHAR(160),"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81" spans="2:11" x14ac:dyDescent="0.25">
      <c r="B7481" s="21">
        <v>45989</v>
      </c>
      <c r="C7481" s="2" t="s">
        <v>1</v>
      </c>
      <c r="D7481" s="2" t="s">
        <v>2055</v>
      </c>
      <c r="E7481" s="2" t="s">
        <v>24</v>
      </c>
      <c r="F7481" s="2" t="s">
        <v>3257</v>
      </c>
      <c r="G7481" s="5">
        <v>-2</v>
      </c>
      <c r="H7481" s="5">
        <v>113.2</v>
      </c>
      <c r="I7481" s="5">
        <v>-226.4</v>
      </c>
      <c r="J7481" s="5">
        <v>-31727.67000000002</v>
      </c>
      <c r="K7481" s="5" t="str" cm="1">
        <f t="array" ref="K7481">_xlfn.LET(_xlpm.d,UPPER(TRIM(CLEAN(SUBSTITUTE(F7481,CHAR(160),"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82" spans="2:11" x14ac:dyDescent="0.25">
      <c r="B7482" s="21">
        <v>45993</v>
      </c>
      <c r="C7482" s="2" t="s">
        <v>1</v>
      </c>
      <c r="D7482" s="2" t="s">
        <v>56</v>
      </c>
      <c r="E7482" s="2" t="s">
        <v>49</v>
      </c>
      <c r="F7482" s="2" t="s">
        <v>3257</v>
      </c>
      <c r="G7482" s="5">
        <v>-1</v>
      </c>
      <c r="H7482" s="5">
        <v>113.2</v>
      </c>
      <c r="I7482" s="5">
        <v>-113.2</v>
      </c>
      <c r="J7482" s="5">
        <v>-31840.870000000021</v>
      </c>
      <c r="K7482" s="5" t="str" cm="1">
        <f t="array" ref="K7482">_xlfn.LET(_xlpm.d,UPPER(TRIM(CLEAN(SUBSTITUTE(F7482,CHAR(160),"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83" spans="2:11" x14ac:dyDescent="0.25">
      <c r="B7483" s="21">
        <v>45995</v>
      </c>
      <c r="C7483" s="2" t="s">
        <v>1</v>
      </c>
      <c r="D7483" s="2" t="s">
        <v>3170</v>
      </c>
      <c r="E7483" s="2" t="s">
        <v>324</v>
      </c>
      <c r="F7483" s="2" t="s">
        <v>3256</v>
      </c>
      <c r="G7483" s="5">
        <v>-1</v>
      </c>
      <c r="H7483" s="5">
        <v>109.95</v>
      </c>
      <c r="I7483" s="5">
        <v>-109.95</v>
      </c>
      <c r="J7483" s="5">
        <v>-31950.820000000022</v>
      </c>
      <c r="K7483" s="5" t="str" cm="1">
        <f t="array" ref="K7483">_xlfn.LET(_xlpm.d,UPPER(TRIM(CLEAN(SUBSTITUTE(F7483,CHAR(160),"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84" spans="2:11" x14ac:dyDescent="0.25">
      <c r="B7484" s="21">
        <v>45995</v>
      </c>
      <c r="C7484" s="2" t="s">
        <v>1</v>
      </c>
      <c r="D7484" s="2" t="s">
        <v>1191</v>
      </c>
      <c r="E7484" s="2" t="s">
        <v>5</v>
      </c>
      <c r="F7484" s="2" t="s">
        <v>3256</v>
      </c>
      <c r="G7484" s="5">
        <v>-6</v>
      </c>
      <c r="H7484" s="5">
        <v>109.95</v>
      </c>
      <c r="I7484" s="5">
        <v>-659.7</v>
      </c>
      <c r="J7484" s="5">
        <v>-32610.520000000022</v>
      </c>
      <c r="K7484" s="5" t="str" cm="1">
        <f t="array" ref="K7484">_xlfn.LET(_xlpm.d,UPPER(TRIM(CLEAN(SUBSTITUTE(F7484,CHAR(160),"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85" spans="2:11" x14ac:dyDescent="0.25">
      <c r="B7485" s="21">
        <v>45996</v>
      </c>
      <c r="C7485" s="2" t="s">
        <v>1</v>
      </c>
      <c r="D7485" s="2" t="s">
        <v>3278</v>
      </c>
      <c r="E7485" s="2" t="s">
        <v>1478</v>
      </c>
      <c r="F7485" s="2" t="s">
        <v>3256</v>
      </c>
      <c r="G7485" s="5">
        <v>-4</v>
      </c>
      <c r="H7485" s="5">
        <v>109.95</v>
      </c>
      <c r="I7485" s="5">
        <v>-439.8</v>
      </c>
      <c r="J7485" s="5">
        <v>-33050.320000000022</v>
      </c>
      <c r="K7485" s="5" t="str" cm="1">
        <f t="array" ref="K7485">_xlfn.LET(_xlpm.d,UPPER(TRIM(CLEAN(SUBSTITUTE(F7485,CHAR(160),"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86" spans="2:11" x14ac:dyDescent="0.25">
      <c r="B7486" s="21">
        <v>45996</v>
      </c>
      <c r="C7486" s="2" t="s">
        <v>1</v>
      </c>
      <c r="D7486" s="2" t="s">
        <v>490</v>
      </c>
      <c r="E7486" s="2" t="s">
        <v>24</v>
      </c>
      <c r="F7486" s="2" t="s">
        <v>3257</v>
      </c>
      <c r="G7486" s="5">
        <v>-3</v>
      </c>
      <c r="H7486" s="5">
        <v>113.2</v>
      </c>
      <c r="I7486" s="5">
        <v>-339.6</v>
      </c>
      <c r="J7486" s="5">
        <v>-33389.92000000002</v>
      </c>
      <c r="K7486" s="5" t="str" cm="1">
        <f t="array" ref="K7486">_xlfn.LET(_xlpm.d,UPPER(TRIM(CLEAN(SUBSTITUTE(F7486,CHAR(160),"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87" spans="2:11" x14ac:dyDescent="0.25">
      <c r="B7487" s="21">
        <v>46000</v>
      </c>
      <c r="C7487" s="2" t="s">
        <v>1</v>
      </c>
      <c r="D7487" s="2" t="s">
        <v>3046</v>
      </c>
      <c r="E7487" s="2" t="s">
        <v>72</v>
      </c>
      <c r="F7487" s="2" t="s">
        <v>3257</v>
      </c>
      <c r="G7487" s="5">
        <v>-2</v>
      </c>
      <c r="H7487" s="5">
        <v>113.2</v>
      </c>
      <c r="I7487" s="5">
        <v>-226.4</v>
      </c>
      <c r="J7487" s="5">
        <v>-33616.320000000022</v>
      </c>
      <c r="K7487" s="5" t="str" cm="1">
        <f t="array" ref="K7487">_xlfn.LET(_xlpm.d,UPPER(TRIM(CLEAN(SUBSTITUTE(F7487,CHAR(160),"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88" spans="2:11" x14ac:dyDescent="0.25">
      <c r="B7488" s="21">
        <v>46000</v>
      </c>
      <c r="C7488" s="2" t="s">
        <v>1</v>
      </c>
      <c r="D7488" s="2" t="s">
        <v>2068</v>
      </c>
      <c r="E7488" s="2" t="s">
        <v>35</v>
      </c>
      <c r="F7488" s="2" t="s">
        <v>3257</v>
      </c>
      <c r="G7488" s="5">
        <v>-5</v>
      </c>
      <c r="H7488" s="5">
        <v>113.2</v>
      </c>
      <c r="I7488" s="5">
        <v>-566</v>
      </c>
      <c r="J7488" s="5">
        <v>-34182.320000000022</v>
      </c>
      <c r="K7488" s="5" t="str" cm="1">
        <f t="array" ref="K7488">_xlfn.LET(_xlpm.d,UPPER(TRIM(CLEAN(SUBSTITUTE(F7488,CHAR(160),"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89" spans="2:11" x14ac:dyDescent="0.25">
      <c r="B7489" s="21">
        <v>46001</v>
      </c>
      <c r="C7489" s="2" t="s">
        <v>1</v>
      </c>
      <c r="D7489" s="2" t="s">
        <v>576</v>
      </c>
      <c r="E7489" s="2" t="s">
        <v>159</v>
      </c>
      <c r="F7489" s="2" t="s">
        <v>3257</v>
      </c>
      <c r="G7489" s="5">
        <v>-2</v>
      </c>
      <c r="H7489" s="5">
        <v>113.2</v>
      </c>
      <c r="I7489" s="5">
        <v>-226.4</v>
      </c>
      <c r="J7489" s="5">
        <v>-34408.720000000023</v>
      </c>
      <c r="K7489" s="5" t="str" cm="1">
        <f t="array" ref="K7489">_xlfn.LET(_xlpm.d,UPPER(TRIM(CLEAN(SUBSTITUTE(F7489,CHAR(160),"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90" spans="2:11" x14ac:dyDescent="0.25">
      <c r="B7490" s="21">
        <v>46002</v>
      </c>
      <c r="C7490" s="2" t="s">
        <v>1</v>
      </c>
      <c r="D7490" s="2" t="s">
        <v>2348</v>
      </c>
      <c r="E7490" s="2" t="s">
        <v>321</v>
      </c>
      <c r="F7490" s="2" t="s">
        <v>3256</v>
      </c>
      <c r="G7490" s="5">
        <v>-2</v>
      </c>
      <c r="H7490" s="5">
        <v>109.95</v>
      </c>
      <c r="I7490" s="5">
        <v>-219.9</v>
      </c>
      <c r="J7490" s="5">
        <v>-34628.620000000024</v>
      </c>
      <c r="K7490" s="5" t="str" cm="1">
        <f t="array" ref="K7490">_xlfn.LET(_xlpm.d,UPPER(TRIM(CLEAN(SUBSTITUTE(F7490,CHAR(160),"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91" spans="2:11" x14ac:dyDescent="0.25">
      <c r="B7491" s="21">
        <v>46002</v>
      </c>
      <c r="C7491" s="2" t="s">
        <v>1</v>
      </c>
      <c r="D7491" s="2" t="s">
        <v>2074</v>
      </c>
      <c r="E7491" s="2" t="s">
        <v>1478</v>
      </c>
      <c r="F7491" s="2" t="s">
        <v>3256</v>
      </c>
      <c r="G7491" s="5">
        <v>-4</v>
      </c>
      <c r="H7491" s="5">
        <v>109.95</v>
      </c>
      <c r="I7491" s="5">
        <v>-439.8</v>
      </c>
      <c r="J7491" s="5">
        <v>-35068.420000000027</v>
      </c>
      <c r="K7491" s="5" t="str" cm="1">
        <f t="array" ref="K7491">_xlfn.LET(_xlpm.d,UPPER(TRIM(CLEAN(SUBSTITUTE(F7491,CHAR(160),"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92" spans="2:11" x14ac:dyDescent="0.25">
      <c r="B7492" s="21">
        <v>46002</v>
      </c>
      <c r="C7492" s="2" t="s">
        <v>1</v>
      </c>
      <c r="D7492" s="2" t="s">
        <v>3171</v>
      </c>
      <c r="E7492" s="2" t="s">
        <v>844</v>
      </c>
      <c r="F7492" s="2" t="s">
        <v>3256</v>
      </c>
      <c r="G7492" s="5">
        <v>-9</v>
      </c>
      <c r="H7492" s="5">
        <v>107.75</v>
      </c>
      <c r="I7492" s="5">
        <v>-969.75</v>
      </c>
      <c r="J7492" s="5">
        <v>-36038.170000000027</v>
      </c>
      <c r="K7492" s="5" t="str" cm="1">
        <f t="array" ref="K7492">_xlfn.LET(_xlpm.d,UPPER(TRIM(CLEAN(SUBSTITUTE(F7492,CHAR(160),"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93" spans="2:11" x14ac:dyDescent="0.25">
      <c r="B7493" s="21">
        <v>46003</v>
      </c>
      <c r="C7493" s="2" t="s">
        <v>1</v>
      </c>
      <c r="D7493" s="2" t="s">
        <v>2080</v>
      </c>
      <c r="E7493" s="2" t="s">
        <v>9</v>
      </c>
      <c r="F7493" s="2" t="s">
        <v>3257</v>
      </c>
      <c r="G7493" s="5">
        <v>-1</v>
      </c>
      <c r="H7493" s="5">
        <v>113.2</v>
      </c>
      <c r="I7493" s="5">
        <v>-113.2</v>
      </c>
      <c r="J7493" s="5">
        <v>-36151.370000000024</v>
      </c>
      <c r="K7493" s="5" t="str" cm="1">
        <f t="array" ref="K7493">_xlfn.LET(_xlpm.d,UPPER(TRIM(CLEAN(SUBSTITUTE(F7493,CHAR(160),"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94" spans="2:11" x14ac:dyDescent="0.25">
      <c r="B7494" s="21">
        <v>46003</v>
      </c>
      <c r="C7494" s="2" t="s">
        <v>1</v>
      </c>
      <c r="D7494" s="2" t="s">
        <v>2081</v>
      </c>
      <c r="E7494" s="2" t="s">
        <v>24</v>
      </c>
      <c r="F7494" s="2" t="s">
        <v>3257</v>
      </c>
      <c r="G7494" s="5">
        <v>-1</v>
      </c>
      <c r="H7494" s="5">
        <v>113.2</v>
      </c>
      <c r="I7494" s="5">
        <v>-113.2</v>
      </c>
      <c r="J7494" s="5">
        <v>-36264.570000000022</v>
      </c>
      <c r="K7494" s="5" t="str" cm="1">
        <f t="array" ref="K7494">_xlfn.LET(_xlpm.d,UPPER(TRIM(CLEAN(SUBSTITUTE(F7494,CHAR(160),"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95" spans="2:11" x14ac:dyDescent="0.25">
      <c r="B7495" s="21">
        <v>46003</v>
      </c>
      <c r="C7495" s="2" t="s">
        <v>1</v>
      </c>
      <c r="D7495" s="2" t="s">
        <v>1204</v>
      </c>
      <c r="E7495" s="2" t="s">
        <v>82</v>
      </c>
      <c r="F7495" s="2" t="s">
        <v>3257</v>
      </c>
      <c r="G7495" s="5">
        <v>-4</v>
      </c>
      <c r="H7495" s="5">
        <v>113.2</v>
      </c>
      <c r="I7495" s="5">
        <v>-452.8</v>
      </c>
      <c r="J7495" s="5">
        <v>-36717.370000000024</v>
      </c>
      <c r="K7495" s="5" t="str" cm="1">
        <f t="array" ref="K7495">_xlfn.LET(_xlpm.d,UPPER(TRIM(CLEAN(SUBSTITUTE(F7495,CHAR(160),"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96" spans="2:11" x14ac:dyDescent="0.25">
      <c r="B7496" s="21">
        <v>46008</v>
      </c>
      <c r="C7496" s="2" t="s">
        <v>1</v>
      </c>
      <c r="D7496" s="2" t="s">
        <v>3279</v>
      </c>
      <c r="E7496" s="2" t="s">
        <v>1025</v>
      </c>
      <c r="F7496" s="2" t="s">
        <v>3256</v>
      </c>
      <c r="G7496" s="5">
        <v>-2</v>
      </c>
      <c r="H7496" s="5">
        <v>107.75</v>
      </c>
      <c r="I7496" s="5">
        <v>-215.5</v>
      </c>
      <c r="J7496" s="5">
        <v>-36932.870000000024</v>
      </c>
      <c r="K7496" s="5" t="str" cm="1">
        <f t="array" ref="K7496">_xlfn.LET(_xlpm.d,UPPER(TRIM(CLEAN(SUBSTITUTE(F7496,CHAR(160),"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97" spans="2:11" x14ac:dyDescent="0.25">
      <c r="B7497" s="21">
        <v>46010</v>
      </c>
      <c r="C7497" s="2" t="s">
        <v>1</v>
      </c>
      <c r="D7497" s="2" t="s">
        <v>69</v>
      </c>
      <c r="E7497" s="2" t="s">
        <v>24</v>
      </c>
      <c r="F7497" s="2" t="s">
        <v>3257</v>
      </c>
      <c r="G7497" s="5">
        <v>-1</v>
      </c>
      <c r="H7497" s="5">
        <v>113.2</v>
      </c>
      <c r="I7497" s="5">
        <v>-113.2</v>
      </c>
      <c r="J7497" s="5">
        <v>-37046.070000000022</v>
      </c>
      <c r="K7497" s="5" t="str" cm="1">
        <f t="array" ref="K7497">_xlfn.LET(_xlpm.d,UPPER(TRIM(CLEAN(SUBSTITUTE(F7497,CHAR(160),"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98" spans="2:11" x14ac:dyDescent="0.25">
      <c r="B7498" s="21">
        <v>46014</v>
      </c>
      <c r="C7498" s="2" t="s">
        <v>1</v>
      </c>
      <c r="D7498" s="2" t="s">
        <v>2657</v>
      </c>
      <c r="E7498" s="2" t="s">
        <v>304</v>
      </c>
      <c r="F7498" s="2" t="s">
        <v>3256</v>
      </c>
      <c r="G7498" s="5">
        <v>-2</v>
      </c>
      <c r="H7498" s="5">
        <v>109.95</v>
      </c>
      <c r="I7498" s="5">
        <v>-219.9</v>
      </c>
      <c r="J7498" s="5">
        <v>-37265.970000000023</v>
      </c>
      <c r="K7498" s="5" t="str" cm="1">
        <f t="array" ref="K7498">_xlfn.LET(_xlpm.d,UPPER(TRIM(CLEAN(SUBSTITUTE(F7498,CHAR(160),"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499" spans="2:11" x14ac:dyDescent="0.25">
      <c r="B7499" s="21">
        <v>46014</v>
      </c>
      <c r="C7499" s="2" t="s">
        <v>1</v>
      </c>
      <c r="D7499" s="2" t="s">
        <v>499</v>
      </c>
      <c r="E7499" s="2" t="s">
        <v>49</v>
      </c>
      <c r="F7499" s="2" t="s">
        <v>3257</v>
      </c>
      <c r="G7499" s="5">
        <v>-1</v>
      </c>
      <c r="H7499" s="5">
        <v>113.2</v>
      </c>
      <c r="I7499" s="5">
        <v>-113.2</v>
      </c>
      <c r="J7499" s="5">
        <v>-37379.17000000002</v>
      </c>
      <c r="K7499" s="5" t="str" cm="1">
        <f t="array" ref="K7499">_xlfn.LET(_xlpm.d,UPPER(TRIM(CLEAN(SUBSTITUTE(F7499,CHAR(160),"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00" spans="2:11" x14ac:dyDescent="0.25">
      <c r="B7500" s="21">
        <v>46021</v>
      </c>
      <c r="C7500" s="2" t="s">
        <v>1</v>
      </c>
      <c r="D7500" s="2" t="s">
        <v>2504</v>
      </c>
      <c r="E7500" s="2" t="s">
        <v>9</v>
      </c>
      <c r="F7500" s="2" t="s">
        <v>3257</v>
      </c>
      <c r="G7500" s="5">
        <v>-2</v>
      </c>
      <c r="H7500" s="5">
        <v>113.2</v>
      </c>
      <c r="I7500" s="5">
        <v>-226.4</v>
      </c>
      <c r="J7500" s="5">
        <v>-37605.570000000022</v>
      </c>
      <c r="K7500" s="5" t="str" cm="1">
        <f t="array" ref="K7500">_xlfn.LET(_xlpm.d,UPPER(TRIM(CLEAN(SUBSTITUTE(F7500,CHAR(160),"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01" spans="2:11" x14ac:dyDescent="0.25">
      <c r="B7501" s="21">
        <v>46021</v>
      </c>
      <c r="C7501" s="2" t="s">
        <v>1</v>
      </c>
      <c r="D7501" s="2" t="s">
        <v>2102</v>
      </c>
      <c r="E7501" s="2" t="s">
        <v>29</v>
      </c>
      <c r="F7501" s="2" t="s">
        <v>3256</v>
      </c>
      <c r="G7501" s="5">
        <v>-3</v>
      </c>
      <c r="H7501" s="5">
        <v>113.3</v>
      </c>
      <c r="I7501" s="5">
        <v>-339.9</v>
      </c>
      <c r="J7501" s="5">
        <v>-37945.470000000023</v>
      </c>
      <c r="K7501" s="5" t="str" cm="1">
        <f t="array" ref="K7501">_xlfn.LET(_xlpm.d,UPPER(TRIM(CLEAN(SUBSTITUTE(F7501,CHAR(160),"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02" spans="2:11" x14ac:dyDescent="0.25">
      <c r="B7502" s="21">
        <v>46028</v>
      </c>
      <c r="C7502" s="2" t="s">
        <v>1</v>
      </c>
      <c r="D7502" s="2" t="s">
        <v>2109</v>
      </c>
      <c r="E7502" s="2" t="s">
        <v>159</v>
      </c>
      <c r="F7502" s="2" t="s">
        <v>3257</v>
      </c>
      <c r="G7502" s="5">
        <v>-2</v>
      </c>
      <c r="H7502" s="5">
        <v>113.2</v>
      </c>
      <c r="I7502" s="5">
        <v>-226.4</v>
      </c>
      <c r="J7502" s="5">
        <v>-38171.870000000024</v>
      </c>
      <c r="K7502" s="5" t="str" cm="1">
        <f t="array" ref="K7502">_xlfn.LET(_xlpm.d,UPPER(TRIM(CLEAN(SUBSTITUTE(F7502,CHAR(160),"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03" spans="2:11" x14ac:dyDescent="0.25">
      <c r="B7503" s="21">
        <v>46029</v>
      </c>
      <c r="C7503" s="2" t="s">
        <v>1</v>
      </c>
      <c r="D7503" s="2" t="s">
        <v>2112</v>
      </c>
      <c r="E7503" s="2" t="s">
        <v>163</v>
      </c>
      <c r="F7503" s="2" t="s">
        <v>3257</v>
      </c>
      <c r="G7503" s="5">
        <v>-2</v>
      </c>
      <c r="H7503" s="5">
        <v>113.2</v>
      </c>
      <c r="I7503" s="5">
        <v>-226.4</v>
      </c>
      <c r="J7503" s="5">
        <v>-38398.270000000026</v>
      </c>
      <c r="K7503" s="5" t="str" cm="1">
        <f t="array" ref="K7503">_xlfn.LET(_xlpm.d,UPPER(TRIM(CLEAN(SUBSTITUTE(F7503,CHAR(160),"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04" spans="2:11" x14ac:dyDescent="0.25">
      <c r="B7504" s="21">
        <v>46029</v>
      </c>
      <c r="C7504" s="2" t="s">
        <v>1</v>
      </c>
      <c r="D7504" s="2" t="s">
        <v>503</v>
      </c>
      <c r="E7504" s="2" t="s">
        <v>129</v>
      </c>
      <c r="F7504" s="2" t="s">
        <v>3257</v>
      </c>
      <c r="G7504" s="5">
        <v>-1</v>
      </c>
      <c r="H7504" s="5">
        <v>113.2</v>
      </c>
      <c r="I7504" s="5">
        <v>-113.2</v>
      </c>
      <c r="J7504" s="5">
        <v>-38511.470000000023</v>
      </c>
      <c r="K7504" s="5" t="str" cm="1">
        <f t="array" ref="K7504">_xlfn.LET(_xlpm.d,UPPER(TRIM(CLEAN(SUBSTITUTE(F7504,CHAR(160),"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05" spans="2:11" x14ac:dyDescent="0.25">
      <c r="B7505" s="21">
        <v>46030</v>
      </c>
      <c r="C7505" s="2" t="s">
        <v>1</v>
      </c>
      <c r="D7505" s="2" t="s">
        <v>3280</v>
      </c>
      <c r="E7505" s="2" t="s">
        <v>1478</v>
      </c>
      <c r="F7505" s="2" t="s">
        <v>3256</v>
      </c>
      <c r="G7505" s="5">
        <v>-5</v>
      </c>
      <c r="H7505" s="5">
        <v>109.95</v>
      </c>
      <c r="I7505" s="5">
        <v>-549.75</v>
      </c>
      <c r="J7505" s="5">
        <v>-39061.220000000023</v>
      </c>
      <c r="K7505" s="5" t="str" cm="1">
        <f t="array" ref="K7505">_xlfn.LET(_xlpm.d,UPPER(TRIM(CLEAN(SUBSTITUTE(F7505,CHAR(160),"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06" spans="2:11" x14ac:dyDescent="0.25">
      <c r="B7506" s="21">
        <v>46034</v>
      </c>
      <c r="C7506" s="2" t="s">
        <v>1</v>
      </c>
      <c r="D7506" s="2" t="s">
        <v>3050</v>
      </c>
      <c r="E7506" s="2" t="s">
        <v>844</v>
      </c>
      <c r="F7506" s="2" t="s">
        <v>3256</v>
      </c>
      <c r="G7506" s="5">
        <v>-7</v>
      </c>
      <c r="H7506" s="5">
        <v>107.75</v>
      </c>
      <c r="I7506" s="5">
        <v>-754.25</v>
      </c>
      <c r="J7506" s="5">
        <v>-39815.470000000023</v>
      </c>
      <c r="K7506" s="5" t="str" cm="1">
        <f t="array" ref="K7506">_xlfn.LET(_xlpm.d,UPPER(TRIM(CLEAN(SUBSTITUTE(F7506,CHAR(160),"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07" spans="2:11" x14ac:dyDescent="0.25">
      <c r="B7507" s="21">
        <v>46035</v>
      </c>
      <c r="C7507" s="2" t="s">
        <v>1</v>
      </c>
      <c r="D7507" s="2" t="s">
        <v>3281</v>
      </c>
      <c r="E7507" s="2" t="s">
        <v>3122</v>
      </c>
      <c r="F7507" s="2" t="s">
        <v>3256</v>
      </c>
      <c r="G7507" s="5">
        <v>-5</v>
      </c>
      <c r="H7507" s="5">
        <v>109.95</v>
      </c>
      <c r="I7507" s="5">
        <v>-549.75</v>
      </c>
      <c r="J7507" s="5">
        <v>-40365.220000000023</v>
      </c>
      <c r="K7507" s="5" t="str" cm="1">
        <f t="array" ref="K7507">_xlfn.LET(_xlpm.d,UPPER(TRIM(CLEAN(SUBSTITUTE(F7507,CHAR(160),"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08" spans="2:11" x14ac:dyDescent="0.25">
      <c r="B7508" s="21">
        <v>46035</v>
      </c>
      <c r="C7508" s="2" t="s">
        <v>1</v>
      </c>
      <c r="D7508" s="2" t="s">
        <v>507</v>
      </c>
      <c r="E7508" s="2" t="s">
        <v>49</v>
      </c>
      <c r="F7508" s="2" t="s">
        <v>3257</v>
      </c>
      <c r="G7508" s="5">
        <v>-5</v>
      </c>
      <c r="H7508" s="5">
        <v>113.2</v>
      </c>
      <c r="I7508" s="5">
        <v>-566</v>
      </c>
      <c r="J7508" s="5">
        <v>-40931.220000000023</v>
      </c>
      <c r="K7508" s="5" t="str" cm="1">
        <f t="array" ref="K7508">_xlfn.LET(_xlpm.d,UPPER(TRIM(CLEAN(SUBSTITUTE(F7508,CHAR(160),"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09" spans="2:11" x14ac:dyDescent="0.25">
      <c r="B7509" s="21">
        <v>46036</v>
      </c>
      <c r="C7509" s="2" t="s">
        <v>1</v>
      </c>
      <c r="D7509" s="2" t="s">
        <v>1229</v>
      </c>
      <c r="E7509" s="2" t="s">
        <v>807</v>
      </c>
      <c r="F7509" s="2" t="s">
        <v>3256</v>
      </c>
      <c r="G7509" s="5">
        <v>-1</v>
      </c>
      <c r="H7509" s="5">
        <v>107.75</v>
      </c>
      <c r="I7509" s="5">
        <v>-107.75</v>
      </c>
      <c r="J7509" s="5">
        <v>-41038.970000000023</v>
      </c>
      <c r="K7509" s="5" t="str" cm="1">
        <f t="array" ref="K7509">_xlfn.LET(_xlpm.d,UPPER(TRIM(CLEAN(SUBSTITUTE(F7509,CHAR(160),"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10" spans="2:11" x14ac:dyDescent="0.25">
      <c r="B7510" s="21">
        <v>46038</v>
      </c>
      <c r="C7510" s="2" t="s">
        <v>1</v>
      </c>
      <c r="D7510" s="2" t="s">
        <v>3282</v>
      </c>
      <c r="E7510" s="2" t="s">
        <v>24</v>
      </c>
      <c r="F7510" s="2" t="s">
        <v>3257</v>
      </c>
      <c r="G7510" s="5">
        <v>-2</v>
      </c>
      <c r="H7510" s="5">
        <v>113.2</v>
      </c>
      <c r="I7510" s="5">
        <v>-226.4</v>
      </c>
      <c r="J7510" s="5">
        <v>-41265.370000000024</v>
      </c>
      <c r="K7510" s="5" t="str" cm="1">
        <f t="array" ref="K7510">_xlfn.LET(_xlpm.d,UPPER(TRIM(CLEAN(SUBSTITUTE(F7510,CHAR(160),"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11" spans="2:11" x14ac:dyDescent="0.25">
      <c r="B7511" s="21">
        <v>46041</v>
      </c>
      <c r="C7511" s="2" t="s">
        <v>1</v>
      </c>
      <c r="D7511" s="2" t="s">
        <v>686</v>
      </c>
      <c r="E7511" s="2" t="s">
        <v>403</v>
      </c>
      <c r="F7511" s="2" t="s">
        <v>3257</v>
      </c>
      <c r="G7511" s="5">
        <v>-3</v>
      </c>
      <c r="H7511" s="5">
        <v>113.2</v>
      </c>
      <c r="I7511" s="5">
        <v>-339.6</v>
      </c>
      <c r="J7511" s="5">
        <v>-41604.970000000023</v>
      </c>
      <c r="K7511" s="5" t="str" cm="1">
        <f t="array" ref="K7511">_xlfn.LET(_xlpm.d,UPPER(TRIM(CLEAN(SUBSTITUTE(F7511,CHAR(160),"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12" spans="2:11" x14ac:dyDescent="0.25">
      <c r="B7512" s="21">
        <v>46042</v>
      </c>
      <c r="C7512" s="2" t="s">
        <v>1</v>
      </c>
      <c r="D7512" s="2" t="s">
        <v>1234</v>
      </c>
      <c r="E7512" s="2" t="s">
        <v>446</v>
      </c>
      <c r="F7512" s="2" t="s">
        <v>3257</v>
      </c>
      <c r="G7512" s="5">
        <v>-2</v>
      </c>
      <c r="H7512" s="5">
        <v>113.2</v>
      </c>
      <c r="I7512" s="5">
        <v>-226.4</v>
      </c>
      <c r="J7512" s="5">
        <v>-41831.370000000024</v>
      </c>
      <c r="K7512" s="5" t="str" cm="1">
        <f t="array" ref="K7512">_xlfn.LET(_xlpm.d,UPPER(TRIM(CLEAN(SUBSTITUTE(F7512,CHAR(160),"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13" spans="2:11" x14ac:dyDescent="0.25">
      <c r="B7513" s="21">
        <v>46042</v>
      </c>
      <c r="C7513" s="2" t="s">
        <v>1</v>
      </c>
      <c r="D7513" s="2" t="s">
        <v>3283</v>
      </c>
      <c r="E7513" s="2" t="s">
        <v>403</v>
      </c>
      <c r="F7513" s="2" t="s">
        <v>3257</v>
      </c>
      <c r="G7513" s="5">
        <v>-2</v>
      </c>
      <c r="H7513" s="5">
        <v>113.2</v>
      </c>
      <c r="I7513" s="5">
        <v>-226.4</v>
      </c>
      <c r="J7513" s="5">
        <v>-42057.770000000026</v>
      </c>
      <c r="K7513" s="5" t="str" cm="1">
        <f t="array" ref="K7513">_xlfn.LET(_xlpm.d,UPPER(TRIM(CLEAN(SUBSTITUTE(F7513,CHAR(160),"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14" spans="2:11" x14ac:dyDescent="0.25">
      <c r="B7514" s="21">
        <v>46042</v>
      </c>
      <c r="C7514" s="2" t="s">
        <v>1</v>
      </c>
      <c r="D7514" s="2" t="s">
        <v>1238</v>
      </c>
      <c r="E7514" s="2" t="s">
        <v>72</v>
      </c>
      <c r="F7514" s="2" t="s">
        <v>3257</v>
      </c>
      <c r="G7514" s="5">
        <v>-3</v>
      </c>
      <c r="H7514" s="5">
        <v>113.2</v>
      </c>
      <c r="I7514" s="5">
        <v>-339.6</v>
      </c>
      <c r="J7514" s="5">
        <v>-42397.370000000024</v>
      </c>
      <c r="K7514" s="5" t="str" cm="1">
        <f t="array" ref="K7514">_xlfn.LET(_xlpm.d,UPPER(TRIM(CLEAN(SUBSTITUTE(F7514,CHAR(160),"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15" spans="2:11" x14ac:dyDescent="0.25">
      <c r="B7515" s="21">
        <v>46043</v>
      </c>
      <c r="C7515" s="2" t="s">
        <v>1</v>
      </c>
      <c r="D7515" s="2" t="s">
        <v>509</v>
      </c>
      <c r="E7515" s="2" t="s">
        <v>129</v>
      </c>
      <c r="F7515" s="2" t="s">
        <v>3257</v>
      </c>
      <c r="G7515" s="5">
        <v>-2</v>
      </c>
      <c r="H7515" s="5">
        <v>113.2</v>
      </c>
      <c r="I7515" s="5">
        <v>-226.4</v>
      </c>
      <c r="J7515" s="5">
        <v>-42623.770000000026</v>
      </c>
      <c r="K7515" s="5" t="str" cm="1">
        <f t="array" ref="K7515">_xlfn.LET(_xlpm.d,UPPER(TRIM(CLEAN(SUBSTITUTE(F7515,CHAR(160),"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16" spans="2:11" x14ac:dyDescent="0.25">
      <c r="B7516" s="21">
        <v>46049</v>
      </c>
      <c r="C7516" s="2" t="s">
        <v>1</v>
      </c>
      <c r="D7516" s="2" t="s">
        <v>1249</v>
      </c>
      <c r="E7516" s="2" t="s">
        <v>148</v>
      </c>
      <c r="F7516" s="2" t="s">
        <v>3257</v>
      </c>
      <c r="G7516" s="5">
        <v>-5</v>
      </c>
      <c r="H7516" s="5">
        <v>113.2</v>
      </c>
      <c r="I7516" s="5">
        <v>-566</v>
      </c>
      <c r="J7516" s="5">
        <v>-43189.770000000026</v>
      </c>
      <c r="K7516" s="5" t="str" cm="1">
        <f t="array" ref="K7516">_xlfn.LET(_xlpm.d,UPPER(TRIM(CLEAN(SUBSTITUTE(F7516,CHAR(160),"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17" spans="2:11" x14ac:dyDescent="0.25">
      <c r="B7517" s="21">
        <v>46049</v>
      </c>
      <c r="C7517" s="2" t="s">
        <v>1</v>
      </c>
      <c r="D7517" s="2" t="s">
        <v>2145</v>
      </c>
      <c r="E7517" s="2" t="s">
        <v>159</v>
      </c>
      <c r="F7517" s="2" t="s">
        <v>3257</v>
      </c>
      <c r="G7517" s="5">
        <v>-1</v>
      </c>
      <c r="H7517" s="5">
        <v>113.2</v>
      </c>
      <c r="I7517" s="5">
        <v>-113.2</v>
      </c>
      <c r="J7517" s="5">
        <v>-43302.970000000023</v>
      </c>
      <c r="K7517" s="5" t="str" cm="1">
        <f t="array" ref="K7517">_xlfn.LET(_xlpm.d,UPPER(TRIM(CLEAN(SUBSTITUTE(F7517,CHAR(160),"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18" spans="2:11" x14ac:dyDescent="0.25">
      <c r="B7518" s="21">
        <v>46050</v>
      </c>
      <c r="C7518" s="2" t="s">
        <v>1</v>
      </c>
      <c r="D7518" s="2" t="s">
        <v>3177</v>
      </c>
      <c r="E7518" s="2" t="s">
        <v>1611</v>
      </c>
      <c r="F7518" s="2" t="s">
        <v>3256</v>
      </c>
      <c r="G7518" s="5">
        <v>-2</v>
      </c>
      <c r="H7518" s="5">
        <v>109.95</v>
      </c>
      <c r="I7518" s="5">
        <v>-219.9</v>
      </c>
      <c r="J7518" s="5">
        <v>-43522.870000000024</v>
      </c>
      <c r="K7518" s="5" t="str" cm="1">
        <f t="array" ref="K7518">_xlfn.LET(_xlpm.d,UPPER(TRIM(CLEAN(SUBSTITUTE(F7518,CHAR(160),"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19" spans="2:11" x14ac:dyDescent="0.25">
      <c r="B7519" s="21">
        <v>46050</v>
      </c>
      <c r="C7519" s="2" t="s">
        <v>1</v>
      </c>
      <c r="D7519" s="2" t="s">
        <v>3056</v>
      </c>
      <c r="E7519" s="2" t="s">
        <v>844</v>
      </c>
      <c r="F7519" s="2" t="s">
        <v>3256</v>
      </c>
      <c r="G7519" s="5">
        <v>-7</v>
      </c>
      <c r="H7519" s="5">
        <v>107.75</v>
      </c>
      <c r="I7519" s="5">
        <v>-754.25</v>
      </c>
      <c r="J7519" s="5">
        <v>-44277.120000000024</v>
      </c>
      <c r="K7519" s="5" t="str" cm="1">
        <f t="array" ref="K7519">_xlfn.LET(_xlpm.d,UPPER(TRIM(CLEAN(SUBSTITUTE(F7519,CHAR(160),"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20" spans="2:11" x14ac:dyDescent="0.25">
      <c r="B7520" s="21">
        <v>46050</v>
      </c>
      <c r="C7520" s="2" t="s">
        <v>1</v>
      </c>
      <c r="D7520" s="2" t="s">
        <v>2148</v>
      </c>
      <c r="E7520" s="2" t="s">
        <v>129</v>
      </c>
      <c r="F7520" s="2" t="s">
        <v>3257</v>
      </c>
      <c r="G7520" s="5">
        <v>-1</v>
      </c>
      <c r="H7520" s="5">
        <v>113.2</v>
      </c>
      <c r="I7520" s="5">
        <v>-113.2</v>
      </c>
      <c r="J7520" s="5">
        <v>-44390.320000000022</v>
      </c>
      <c r="K7520" s="5" t="str" cm="1">
        <f t="array" ref="K7520">_xlfn.LET(_xlpm.d,UPPER(TRIM(CLEAN(SUBSTITUTE(F7520,CHAR(160),"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21" spans="2:11" x14ac:dyDescent="0.25">
      <c r="B7521" s="21">
        <v>46052</v>
      </c>
      <c r="C7521" s="2" t="s">
        <v>1</v>
      </c>
      <c r="D7521" s="2" t="s">
        <v>2905</v>
      </c>
      <c r="E7521" s="2" t="s">
        <v>289</v>
      </c>
      <c r="F7521" s="2" t="s">
        <v>3256</v>
      </c>
      <c r="G7521" s="5">
        <v>-3</v>
      </c>
      <c r="H7521" s="5">
        <v>109.95</v>
      </c>
      <c r="I7521" s="5">
        <v>-329.85</v>
      </c>
      <c r="J7521" s="5">
        <v>-44720.17000000002</v>
      </c>
      <c r="K7521" s="5" t="str" cm="1">
        <f t="array" ref="K7521">_xlfn.LET(_xlpm.d,UPPER(TRIM(CLEAN(SUBSTITUTE(F7521,CHAR(160),"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22" spans="2:11" x14ac:dyDescent="0.25">
      <c r="B7522" s="21">
        <v>46052</v>
      </c>
      <c r="C7522" s="2" t="s">
        <v>1</v>
      </c>
      <c r="D7522" s="2" t="s">
        <v>2674</v>
      </c>
      <c r="E7522" s="2" t="s">
        <v>321</v>
      </c>
      <c r="F7522" s="2" t="s">
        <v>3256</v>
      </c>
      <c r="G7522" s="5">
        <v>-5</v>
      </c>
      <c r="H7522" s="5">
        <v>109.95</v>
      </c>
      <c r="I7522" s="5">
        <v>-549.75</v>
      </c>
      <c r="J7522" s="5">
        <v>-45269.92000000002</v>
      </c>
      <c r="K7522" s="5" t="str" cm="1">
        <f t="array" ref="K7522">_xlfn.LET(_xlpm.d,UPPER(TRIM(CLEAN(SUBSTITUTE(F7522,CHAR(160),"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23" spans="2:11" x14ac:dyDescent="0.25">
      <c r="B7523" s="21">
        <v>46052</v>
      </c>
      <c r="C7523" s="2" t="s">
        <v>1</v>
      </c>
      <c r="D7523" s="2" t="s">
        <v>2675</v>
      </c>
      <c r="E7523" s="2" t="s">
        <v>24</v>
      </c>
      <c r="F7523" s="2" t="s">
        <v>3257</v>
      </c>
      <c r="G7523" s="5">
        <v>-7</v>
      </c>
      <c r="H7523" s="5">
        <v>113.2</v>
      </c>
      <c r="I7523" s="5">
        <v>-792.4</v>
      </c>
      <c r="J7523" s="5">
        <v>-46062.320000000022</v>
      </c>
      <c r="K7523" s="5" t="str" cm="1">
        <f t="array" ref="K7523">_xlfn.LET(_xlpm.d,UPPER(TRIM(CLEAN(SUBSTITUTE(F7523,CHAR(160),"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24" spans="2:11" x14ac:dyDescent="0.25">
      <c r="B7524" s="21">
        <v>46052</v>
      </c>
      <c r="C7524" s="2" t="s">
        <v>1</v>
      </c>
      <c r="D7524" s="2" t="s">
        <v>3284</v>
      </c>
      <c r="E7524" s="2" t="s">
        <v>1025</v>
      </c>
      <c r="F7524" s="2" t="s">
        <v>3256</v>
      </c>
      <c r="G7524" s="5">
        <v>-5</v>
      </c>
      <c r="H7524" s="5">
        <v>107.75</v>
      </c>
      <c r="I7524" s="5">
        <v>-538.75</v>
      </c>
      <c r="J7524" s="5">
        <v>-46601.070000000022</v>
      </c>
      <c r="K7524" s="5" t="str" cm="1">
        <f t="array" ref="K7524">_xlfn.LET(_xlpm.d,UPPER(TRIM(CLEAN(SUBSTITUTE(F7524,CHAR(160),"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25" spans="2:11" x14ac:dyDescent="0.25">
      <c r="B7525" s="21">
        <v>46058</v>
      </c>
      <c r="C7525" s="2" t="s">
        <v>1</v>
      </c>
      <c r="D7525" s="2" t="s">
        <v>2763</v>
      </c>
      <c r="E7525" s="2" t="s">
        <v>321</v>
      </c>
      <c r="F7525" s="2" t="s">
        <v>3285</v>
      </c>
      <c r="G7525" s="5">
        <v>-3</v>
      </c>
      <c r="H7525" s="5">
        <v>109.95</v>
      </c>
      <c r="I7525" s="5">
        <v>-329.85</v>
      </c>
      <c r="J7525" s="5">
        <v>-46930.92000000002</v>
      </c>
      <c r="K7525" s="5" t="str" cm="1">
        <f t="array" ref="K7525">_xlfn.LET(_xlpm.d,UPPER(TRIM(CLEAN(SUBSTITUTE(F7525,CHAR(160),"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26" spans="2:11" x14ac:dyDescent="0.25">
      <c r="B7526" s="21">
        <v>46063</v>
      </c>
      <c r="C7526" s="2" t="s">
        <v>1</v>
      </c>
      <c r="D7526" s="2" t="s">
        <v>593</v>
      </c>
      <c r="E7526" s="2" t="s">
        <v>32</v>
      </c>
      <c r="F7526" s="2" t="s">
        <v>3257</v>
      </c>
      <c r="G7526" s="5">
        <v>-5</v>
      </c>
      <c r="H7526" s="5">
        <v>113.2</v>
      </c>
      <c r="I7526" s="5">
        <v>-566</v>
      </c>
      <c r="J7526" s="5">
        <v>-47496.92000000002</v>
      </c>
      <c r="K7526" s="5" t="str" cm="1">
        <f t="array" ref="K7526">_xlfn.LET(_xlpm.d,UPPER(TRIM(CLEAN(SUBSTITUTE(F7526,CHAR(160),"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27" spans="2:11" x14ac:dyDescent="0.25">
      <c r="B7527" s="21">
        <v>46063</v>
      </c>
      <c r="C7527" s="2" t="s">
        <v>1</v>
      </c>
      <c r="D7527" s="2" t="s">
        <v>100</v>
      </c>
      <c r="E7527" s="2" t="s">
        <v>9</v>
      </c>
      <c r="F7527" s="2" t="s">
        <v>3257</v>
      </c>
      <c r="G7527" s="5">
        <v>-3</v>
      </c>
      <c r="H7527" s="5">
        <v>113.2</v>
      </c>
      <c r="I7527" s="5">
        <v>-339.6</v>
      </c>
      <c r="J7527" s="5">
        <v>-47836.520000000019</v>
      </c>
      <c r="K7527" s="5" t="str" cm="1">
        <f t="array" ref="K7527">_xlfn.LET(_xlpm.d,UPPER(TRIM(CLEAN(SUBSTITUTE(F7527,CHAR(160),"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28" spans="2:11" x14ac:dyDescent="0.25">
      <c r="B7528" s="21">
        <v>46064</v>
      </c>
      <c r="C7528" s="2" t="s">
        <v>1</v>
      </c>
      <c r="D7528" s="2" t="s">
        <v>2179</v>
      </c>
      <c r="E7528" s="2" t="s">
        <v>1611</v>
      </c>
      <c r="F7528" s="2" t="s">
        <v>3286</v>
      </c>
      <c r="G7528" s="5">
        <v>-2</v>
      </c>
      <c r="H7528" s="5">
        <v>99.95</v>
      </c>
      <c r="I7528" s="5">
        <v>-199.9</v>
      </c>
      <c r="J7528" s="5">
        <v>-48036.42000000002</v>
      </c>
      <c r="K7528" s="5" t="str" cm="1">
        <f t="array" ref="K7528">_xlfn.LET(_xlpm.d,UPPER(TRIM(CLEAN(SUBSTITUTE(F7528,CHAR(160),"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29" spans="2:11" x14ac:dyDescent="0.25">
      <c r="B7529" s="21">
        <v>46064</v>
      </c>
      <c r="C7529" s="2" t="s">
        <v>1</v>
      </c>
      <c r="D7529" s="2" t="s">
        <v>1262</v>
      </c>
      <c r="E7529" s="2" t="s">
        <v>844</v>
      </c>
      <c r="F7529" s="2" t="s">
        <v>3256</v>
      </c>
      <c r="G7529" s="5">
        <v>-8</v>
      </c>
      <c r="H7529" s="5">
        <v>107.75</v>
      </c>
      <c r="I7529" s="5">
        <v>-862</v>
      </c>
      <c r="J7529" s="5">
        <v>-48898.42000000002</v>
      </c>
      <c r="K7529" s="5" t="str" cm="1">
        <f t="array" ref="K7529">_xlfn.LET(_xlpm.d,UPPER(TRIM(CLEAN(SUBSTITUTE(F7529,CHAR(160),"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30" spans="2:11" x14ac:dyDescent="0.25">
      <c r="B7530" s="21">
        <v>46065</v>
      </c>
      <c r="C7530" s="2" t="s">
        <v>1</v>
      </c>
      <c r="D7530" s="2" t="s">
        <v>2181</v>
      </c>
      <c r="E7530" s="2" t="s">
        <v>807</v>
      </c>
      <c r="F7530" s="2" t="s">
        <v>3256</v>
      </c>
      <c r="G7530" s="5">
        <v>-1</v>
      </c>
      <c r="H7530" s="5">
        <v>107.75</v>
      </c>
      <c r="I7530" s="5">
        <v>-107.75</v>
      </c>
      <c r="J7530" s="5">
        <v>-49006.17000000002</v>
      </c>
      <c r="K7530" s="5" t="str" cm="1">
        <f t="array" ref="K7530">_xlfn.LET(_xlpm.d,UPPER(TRIM(CLEAN(SUBSTITUTE(F7530,CHAR(160),"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31" spans="2:11" x14ac:dyDescent="0.25">
      <c r="B7531" s="21">
        <v>46065</v>
      </c>
      <c r="C7531" s="2" t="s">
        <v>1</v>
      </c>
      <c r="D7531" s="2" t="s">
        <v>515</v>
      </c>
      <c r="E7531" s="2" t="s">
        <v>129</v>
      </c>
      <c r="F7531" s="2" t="s">
        <v>3257</v>
      </c>
      <c r="G7531" s="5">
        <v>-1</v>
      </c>
      <c r="H7531" s="5">
        <v>113.2</v>
      </c>
      <c r="I7531" s="5">
        <v>-113.2</v>
      </c>
      <c r="J7531" s="5">
        <v>-49119.370000000017</v>
      </c>
      <c r="K7531" s="5" t="str" cm="1">
        <f t="array" ref="K7531">_xlfn.LET(_xlpm.d,UPPER(TRIM(CLEAN(SUBSTITUTE(F7531,CHAR(160),"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32" spans="2:11" x14ac:dyDescent="0.25">
      <c r="B7532" s="21">
        <v>46066</v>
      </c>
      <c r="C7532" s="2" t="s">
        <v>1</v>
      </c>
      <c r="D7532" s="2" t="s">
        <v>33</v>
      </c>
      <c r="E7532" s="2" t="s">
        <v>24</v>
      </c>
      <c r="F7532" s="2" t="s">
        <v>3257</v>
      </c>
      <c r="G7532" s="5">
        <v>-1</v>
      </c>
      <c r="H7532" s="5">
        <v>113.2</v>
      </c>
      <c r="I7532" s="5">
        <v>-113.2</v>
      </c>
      <c r="J7532" s="5">
        <v>-49232.570000000014</v>
      </c>
      <c r="K7532" s="5" t="str" cm="1">
        <f t="array" ref="K7532">_xlfn.LET(_xlpm.d,UPPER(TRIM(CLEAN(SUBSTITUTE(F7532,CHAR(160),"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33" spans="2:11" x14ac:dyDescent="0.25">
      <c r="B7533" s="21">
        <v>46071</v>
      </c>
      <c r="C7533" s="2" t="s">
        <v>1</v>
      </c>
      <c r="D7533" s="2" t="s">
        <v>36</v>
      </c>
      <c r="E7533" s="2" t="s">
        <v>29</v>
      </c>
      <c r="F7533" s="2" t="s">
        <v>3287</v>
      </c>
      <c r="G7533" s="5">
        <v>-1</v>
      </c>
      <c r="H7533" s="5">
        <v>113.2</v>
      </c>
      <c r="I7533" s="5">
        <v>-113.2</v>
      </c>
      <c r="J7533" s="5">
        <v>-49345.770000000011</v>
      </c>
      <c r="K7533" s="5" t="str" cm="1">
        <f t="array" ref="K7533">_xlfn.LET(_xlpm.d,UPPER(TRIM(CLEAN(SUBSTITUTE(F7533,CHAR(160),"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34" spans="2:11" x14ac:dyDescent="0.25">
      <c r="B7534" s="21">
        <v>46073</v>
      </c>
      <c r="C7534" s="2" t="s">
        <v>1</v>
      </c>
      <c r="D7534" s="2" t="s">
        <v>2319</v>
      </c>
      <c r="E7534" s="2" t="s">
        <v>321</v>
      </c>
      <c r="F7534" s="2" t="s">
        <v>3256</v>
      </c>
      <c r="G7534" s="5">
        <v>-2</v>
      </c>
      <c r="H7534" s="5">
        <v>109.95</v>
      </c>
      <c r="I7534" s="5">
        <v>-219.9</v>
      </c>
      <c r="J7534" s="5">
        <v>-49565.670000000013</v>
      </c>
      <c r="K7534" s="5" t="str" cm="1">
        <f t="array" ref="K7534">_xlfn.LET(_xlpm.d,UPPER(TRIM(CLEAN(SUBSTITUTE(F7534,CHAR(160),"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35" spans="2:11" x14ac:dyDescent="0.25">
      <c r="B7535" s="21">
        <v>46078</v>
      </c>
      <c r="C7535" s="2" t="s">
        <v>1</v>
      </c>
      <c r="D7535" s="2" t="s">
        <v>1275</v>
      </c>
      <c r="E7535" s="2" t="s">
        <v>65</v>
      </c>
      <c r="F7535" s="2" t="s">
        <v>3257</v>
      </c>
      <c r="G7535" s="5">
        <v>-2</v>
      </c>
      <c r="H7535" s="5">
        <v>113.2</v>
      </c>
      <c r="I7535" s="5">
        <v>-226.4</v>
      </c>
      <c r="J7535" s="5">
        <v>-49792.070000000014</v>
      </c>
      <c r="K7535" s="5" t="str" cm="1">
        <f t="array" ref="K7535">_xlfn.LET(_xlpm.d,UPPER(TRIM(CLEAN(SUBSTITUTE(F7535,CHAR(160),"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36" spans="2:11" x14ac:dyDescent="0.25">
      <c r="B7536" s="21">
        <v>46079</v>
      </c>
      <c r="C7536" s="2" t="s">
        <v>1</v>
      </c>
      <c r="D7536" s="2" t="s">
        <v>2521</v>
      </c>
      <c r="E7536" s="2" t="s">
        <v>129</v>
      </c>
      <c r="F7536" s="2" t="s">
        <v>3257</v>
      </c>
      <c r="G7536" s="5">
        <v>-1</v>
      </c>
      <c r="H7536" s="5">
        <v>113.2</v>
      </c>
      <c r="I7536" s="5">
        <v>-113.2</v>
      </c>
      <c r="J7536" s="5">
        <v>-49905.270000000011</v>
      </c>
      <c r="K7536" s="5" t="str" cm="1">
        <f t="array" ref="K7536">_xlfn.LET(_xlpm.d,UPPER(TRIM(CLEAN(SUBSTITUTE(F7536,CHAR(160),"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37" spans="1:11" x14ac:dyDescent="0.25">
      <c r="B7537" s="21">
        <v>46080</v>
      </c>
      <c r="C7537" s="2" t="s">
        <v>1</v>
      </c>
      <c r="D7537" s="2" t="s">
        <v>1277</v>
      </c>
      <c r="E7537" s="2" t="s">
        <v>143</v>
      </c>
      <c r="F7537" s="2" t="s">
        <v>3256</v>
      </c>
      <c r="G7537" s="5">
        <v>-4</v>
      </c>
      <c r="H7537" s="5">
        <v>109.95</v>
      </c>
      <c r="I7537" s="5">
        <v>-439.8</v>
      </c>
      <c r="J7537" s="5">
        <v>-50345.070000000014</v>
      </c>
      <c r="K7537" s="5" t="str" cm="1">
        <f t="array" ref="K7537">_xlfn.LET(_xlpm.d,UPPER(TRIM(CLEAN(SUBSTITUTE(F7537,CHAR(160),"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38" spans="1:11" x14ac:dyDescent="0.25">
      <c r="B7538" s="21">
        <v>46085</v>
      </c>
      <c r="C7538" s="2" t="s">
        <v>1</v>
      </c>
      <c r="D7538" s="2" t="s">
        <v>3068</v>
      </c>
      <c r="E7538" s="2" t="s">
        <v>844</v>
      </c>
      <c r="F7538" s="2" t="s">
        <v>3256</v>
      </c>
      <c r="G7538" s="5">
        <v>-6</v>
      </c>
      <c r="H7538" s="5">
        <v>107.75</v>
      </c>
      <c r="I7538" s="5">
        <v>-646.5</v>
      </c>
      <c r="J7538" s="5">
        <v>-50991.570000000014</v>
      </c>
      <c r="K7538" s="5" t="str" cm="1">
        <f t="array" ref="K7538">_xlfn.LET(_xlpm.d,UPPER(TRIM(CLEAN(SUBSTITUTE(F7538,CHAR(160),"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39" spans="1:11" x14ac:dyDescent="0.25">
      <c r="B7539" s="21">
        <v>46086</v>
      </c>
      <c r="C7539" s="2" t="s">
        <v>1</v>
      </c>
      <c r="D7539" s="2" t="s">
        <v>3288</v>
      </c>
      <c r="E7539" s="2" t="s">
        <v>74</v>
      </c>
      <c r="F7539" s="2" t="s">
        <v>3257</v>
      </c>
      <c r="G7539" s="5">
        <v>-1</v>
      </c>
      <c r="H7539" s="5">
        <v>113.2</v>
      </c>
      <c r="I7539" s="5">
        <v>-113.2</v>
      </c>
      <c r="J7539" s="5">
        <v>-51104.770000000011</v>
      </c>
      <c r="K7539" s="5" t="str" cm="1">
        <f t="array" ref="K7539">_xlfn.LET(_xlpm.d,UPPER(TRIM(CLEAN(SUBSTITUTE(F7539,CHAR(160),"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40" spans="1:11" x14ac:dyDescent="0.25">
      <c r="B7540" s="21">
        <v>46087</v>
      </c>
      <c r="C7540" s="2" t="s">
        <v>1</v>
      </c>
      <c r="D7540" s="2" t="s">
        <v>1286</v>
      </c>
      <c r="E7540" s="2" t="s">
        <v>3</v>
      </c>
      <c r="F7540" s="2" t="s">
        <v>3256</v>
      </c>
      <c r="G7540" s="5">
        <v>-2</v>
      </c>
      <c r="H7540" s="5">
        <v>109.95</v>
      </c>
      <c r="I7540" s="5">
        <v>-219.9</v>
      </c>
      <c r="J7540" s="5">
        <v>-51324.670000000013</v>
      </c>
      <c r="K7540" s="5" t="str" cm="1">
        <f t="array" ref="K7540">_xlfn.LET(_xlpm.d,UPPER(TRIM(CLEAN(SUBSTITUTE(F7540,CHAR(160),"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41" spans="1:11" x14ac:dyDescent="0.25">
      <c r="B7541" s="21">
        <v>46090</v>
      </c>
      <c r="C7541" s="2" t="s">
        <v>1</v>
      </c>
      <c r="D7541" s="2" t="s">
        <v>2237</v>
      </c>
      <c r="E7541" s="2" t="s">
        <v>324</v>
      </c>
      <c r="F7541" s="2" t="s">
        <v>3256</v>
      </c>
      <c r="G7541" s="5">
        <v>-3</v>
      </c>
      <c r="H7541" s="5">
        <v>109.95</v>
      </c>
      <c r="I7541" s="5">
        <v>-329.85</v>
      </c>
      <c r="J7541" s="5">
        <v>-51654.520000000011</v>
      </c>
      <c r="K7541" s="5" t="str" cm="1">
        <f t="array" ref="K7541">_xlfn.LET(_xlpm.d,UPPER(TRIM(CLEAN(SUBSTITUTE(F7541,CHAR(160),"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42" spans="1:11" x14ac:dyDescent="0.25">
      <c r="B7542" s="21">
        <v>46098</v>
      </c>
      <c r="C7542" s="2" t="s">
        <v>1</v>
      </c>
      <c r="D7542" s="2" t="s">
        <v>2255</v>
      </c>
      <c r="E7542" s="2" t="s">
        <v>159</v>
      </c>
      <c r="F7542" s="2" t="s">
        <v>3257</v>
      </c>
      <c r="G7542" s="5">
        <v>-2</v>
      </c>
      <c r="H7542" s="5">
        <v>113.2</v>
      </c>
      <c r="I7542" s="5">
        <v>-226.4</v>
      </c>
      <c r="J7542" s="5">
        <v>-51880.920000000013</v>
      </c>
      <c r="K7542" s="5" t="str" cm="1">
        <f t="array" ref="K7542">_xlfn.LET(_xlpm.d,UPPER(TRIM(CLEAN(SUBSTITUTE(F7542,CHAR(160),"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43" spans="1:11" x14ac:dyDescent="0.25">
      <c r="B7543" s="21">
        <v>46099</v>
      </c>
      <c r="C7543" s="2" t="s">
        <v>1</v>
      </c>
      <c r="D7543" s="2" t="s">
        <v>3072</v>
      </c>
      <c r="E7543" s="2" t="s">
        <v>844</v>
      </c>
      <c r="F7543" s="2" t="s">
        <v>3256</v>
      </c>
      <c r="G7543" s="5">
        <v>-9</v>
      </c>
      <c r="H7543" s="5">
        <v>107.75</v>
      </c>
      <c r="I7543" s="5">
        <v>-969.75</v>
      </c>
      <c r="J7543" s="5">
        <v>-52850.670000000013</v>
      </c>
      <c r="K7543" s="5" t="str" cm="1">
        <f t="array" ref="K7543">_xlfn.LET(_xlpm.d,UPPER(TRIM(CLEAN(SUBSTITUTE(F7543,CHAR(160),"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44" spans="1:11" x14ac:dyDescent="0.25">
      <c r="B7544" s="21">
        <v>46100</v>
      </c>
      <c r="C7544" s="2" t="s">
        <v>1</v>
      </c>
      <c r="D7544" s="2" t="s">
        <v>2262</v>
      </c>
      <c r="E7544" s="2" t="s">
        <v>324</v>
      </c>
      <c r="F7544" s="2" t="s">
        <v>3256</v>
      </c>
      <c r="G7544" s="5">
        <v>-2</v>
      </c>
      <c r="H7544" s="5">
        <v>81.5</v>
      </c>
      <c r="I7544" s="5">
        <v>-163</v>
      </c>
      <c r="J7544" s="5">
        <v>-53013.670000000013</v>
      </c>
      <c r="K7544" s="5" t="str" cm="1">
        <f t="array" ref="K7544">_xlfn.LET(_xlpm.d,UPPER(TRIM(CLEAN(SUBSTITUTE(F7544,CHAR(160),"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45" spans="1:11" x14ac:dyDescent="0.25">
      <c r="B7545" s="21">
        <v>46101</v>
      </c>
      <c r="C7545" s="2" t="s">
        <v>1</v>
      </c>
      <c r="D7545" s="2" t="s">
        <v>2916</v>
      </c>
      <c r="E7545" s="2" t="s">
        <v>289</v>
      </c>
      <c r="F7545" s="2" t="s">
        <v>3256</v>
      </c>
      <c r="G7545" s="5">
        <v>-1</v>
      </c>
      <c r="H7545" s="5">
        <v>109.95</v>
      </c>
      <c r="I7545" s="5">
        <v>-109.95</v>
      </c>
      <c r="J7545" s="5">
        <v>-53123.62000000001</v>
      </c>
      <c r="K7545" s="5" t="str" cm="1">
        <f t="array" ref="K7545">_xlfn.LET(_xlpm.d,UPPER(TRIM(CLEAN(SUBSTITUTE(F7545,CHAR(160),"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46" spans="1:11" x14ac:dyDescent="0.25">
      <c r="B7546" s="21">
        <v>46101</v>
      </c>
      <c r="C7546" s="2" t="s">
        <v>1</v>
      </c>
      <c r="D7546" s="2" t="s">
        <v>2267</v>
      </c>
      <c r="E7546" s="2" t="s">
        <v>1611</v>
      </c>
      <c r="F7546" s="2" t="s">
        <v>3256</v>
      </c>
      <c r="G7546" s="5">
        <v>-3</v>
      </c>
      <c r="H7546" s="5">
        <v>109.95</v>
      </c>
      <c r="I7546" s="5">
        <v>-329.85</v>
      </c>
      <c r="J7546" s="5">
        <v>-53453.470000000008</v>
      </c>
      <c r="K7546" s="5" t="str" cm="1">
        <f t="array" ref="K7546">_xlfn.LET(_xlpm.d,UPPER(TRIM(CLEAN(SUBSTITUTE(F7546,CHAR(160),"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47" spans="1:11" x14ac:dyDescent="0.25">
      <c r="B7547" s="21">
        <v>46105</v>
      </c>
      <c r="C7547" s="2" t="s">
        <v>1</v>
      </c>
      <c r="D7547" s="2" t="s">
        <v>733</v>
      </c>
      <c r="E7547" s="2" t="s">
        <v>159</v>
      </c>
      <c r="F7547" s="2" t="s">
        <v>3265</v>
      </c>
      <c r="G7547" s="5">
        <v>-1</v>
      </c>
      <c r="H7547" s="5">
        <v>113.2</v>
      </c>
      <c r="I7547" s="5">
        <v>-113.2</v>
      </c>
      <c r="J7547" s="5">
        <v>-53566.670000000006</v>
      </c>
      <c r="K7547" s="5" t="str" cm="1">
        <f t="array" ref="K7547">_xlfn.LET(_xlpm.d,UPPER(TRIM(CLEAN(SUBSTITUTE(F7547,CHAR(160),"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48" spans="1:11" x14ac:dyDescent="0.25">
      <c r="B7548" s="21">
        <v>46108</v>
      </c>
      <c r="C7548" s="2" t="s">
        <v>1</v>
      </c>
      <c r="D7548" s="2" t="s">
        <v>2286</v>
      </c>
      <c r="E7548" s="2" t="s">
        <v>1478</v>
      </c>
      <c r="F7548" s="2" t="s">
        <v>3256</v>
      </c>
      <c r="G7548" s="5">
        <v>-2</v>
      </c>
      <c r="H7548" s="5">
        <v>109.95</v>
      </c>
      <c r="I7548" s="5">
        <v>-219.9</v>
      </c>
      <c r="J7548" s="5">
        <v>-53786.570000000007</v>
      </c>
      <c r="K7548" s="5" t="str" cm="1">
        <f t="array" ref="K7548">_xlfn.LET(_xlpm.d,UPPER(TRIM(CLEAN(SUBSTITUTE(F7548,CHAR(160),"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7549" spans="1:11" x14ac:dyDescent="0.25">
      <c r="A7549" s="11" t="s">
        <v>3289</v>
      </c>
      <c r="G7549" s="6">
        <v>-496</v>
      </c>
      <c r="I7549" s="7">
        <f>I7351+I7352+I7353+I7354+I7355+I7356+I7357+I7358+I7359+I7360+I7361+I7362+I7363+I7364+I7365+I7366+I7367+I7368+I7369+I7370+I7371+I7372+I7373+I7374+I7375+I7376+I7377+I7378+I7379+I7380+I7381+I7382+I7383+I7384+I7385+I7386+I7387+I7388+I7389+I7390+I7391+I7392+I7393+I7394+I7395+I7396+I7397+I7398+I7399+I7400+I7401+I7402+I7403+I7404+I7405+I7406+I7407+I7408+I7409+I7410+I7411+I7412+I7413+I7414+I7415+I7416+I7417+I7418+I7419+I7420+I7421+I7422+I7423+I7424+I7425+I7426+I7427+I7428+I7429+I7430+I7431+I7432+I7433+I7434+I7435+I7436+I7437+I7438+I7439+I7440+I7441+I7442+I7443+I7444+I7445+I7446+I7447+I7448+I7449+I7450+I7451+I7452+I7453+I7454+I7455+I7456+I7457+I7458+I7459+I7460+I7461+I7462+I7463+I7464+I7465+I7466+I7467+I7468+I7469+I7470+I7471+I7472+I7473+I7474+I7475+I7476+I7477+I7478+I7479+I7480+I7481+I7482+I7483+I7484+I7485+I7486+I7487+I7488+I7489+I7490+I7491+I7492+I7493+I7494+I7495+I7496+I7497+I7498+I7499+I7500+I7501+I7502+I7503+I7504+I7505+I7506+I7507+I7508+I7509+I7510+I7511+I7512+I7513+I7514+I7515+I7516+I7517+I7518+I7519+I7520+I7521+I7522+I7523+I7524+I7525+I7526+I7527+I7528+I7529+I7530+I7531+I7532+I7533+I7534+I7535+I7536+I7537+I7538+I7539+I7540+I7541+I7542+I7543+I7544+I7545+I7546+I7547+I7548</f>
        <v>-53786.570000000007</v>
      </c>
      <c r="K7549" s="5" t="str" cm="1">
        <f t="array" ref="K7549">_xlfn.LET(_xlpm.d,UPPER(TRIM(CLEAN(SUBSTITUTE(F7549,CHAR(160),"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550" spans="1:11" x14ac:dyDescent="0.25">
      <c r="A7550" s="10" t="s">
        <v>3290</v>
      </c>
      <c r="K7550" s="5" t="str" cm="1">
        <f t="array" ref="K7550">_xlfn.LET(_xlpm.d,UPPER(TRIM(CLEAN(SUBSTITUTE(F7550,CHAR(160),"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551" spans="1:11" x14ac:dyDescent="0.25">
      <c r="B7551" s="21">
        <v>45763</v>
      </c>
      <c r="C7551" s="2" t="s">
        <v>1</v>
      </c>
      <c r="D7551" s="2" t="s">
        <v>957</v>
      </c>
      <c r="E7551" s="2" t="s">
        <v>807</v>
      </c>
      <c r="F7551" s="2" t="s">
        <v>3291</v>
      </c>
      <c r="G7551" s="5">
        <v>-2</v>
      </c>
      <c r="H7551" s="5">
        <v>31.85</v>
      </c>
      <c r="I7551" s="5">
        <v>-63.7</v>
      </c>
      <c r="J7551" s="5">
        <v>-63.7</v>
      </c>
      <c r="K7551" s="5" t="str" cm="1">
        <f t="array" ref="K7551">_xlfn.LET(_xlpm.d,UPPER(TRIM(CLEAN(SUBSTITUTE(F7551,CHAR(160),"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52" spans="1:11" x14ac:dyDescent="0.25">
      <c r="B7552" s="21">
        <v>45777</v>
      </c>
      <c r="C7552" s="2" t="s">
        <v>1</v>
      </c>
      <c r="D7552" s="2" t="s">
        <v>967</v>
      </c>
      <c r="E7552" s="2" t="s">
        <v>807</v>
      </c>
      <c r="F7552" s="2" t="s">
        <v>3291</v>
      </c>
      <c r="G7552" s="5">
        <v>-5</v>
      </c>
      <c r="H7552" s="5">
        <v>31.85</v>
      </c>
      <c r="I7552" s="5">
        <v>-159.25</v>
      </c>
      <c r="J7552" s="5">
        <v>-222.95</v>
      </c>
      <c r="K7552" s="5" t="str" cm="1">
        <f t="array" ref="K7552">_xlfn.LET(_xlpm.d,UPPER(TRIM(CLEAN(SUBSTITUTE(F7552,CHAR(160),"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53" spans="1:11" x14ac:dyDescent="0.25">
      <c r="B7553" s="21">
        <v>45784</v>
      </c>
      <c r="C7553" s="2" t="s">
        <v>1</v>
      </c>
      <c r="D7553" s="2" t="s">
        <v>2986</v>
      </c>
      <c r="E7553" s="2" t="s">
        <v>807</v>
      </c>
      <c r="F7553" s="2" t="s">
        <v>3291</v>
      </c>
      <c r="G7553" s="5">
        <v>-4</v>
      </c>
      <c r="H7553" s="5">
        <v>31.85</v>
      </c>
      <c r="I7553" s="5">
        <v>-127.4</v>
      </c>
      <c r="J7553" s="5">
        <v>-350.35</v>
      </c>
      <c r="K7553" s="5" t="str" cm="1">
        <f t="array" ref="K7553">_xlfn.LET(_xlpm.d,UPPER(TRIM(CLEAN(SUBSTITUTE(F7553,CHAR(160),"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54" spans="1:11" x14ac:dyDescent="0.25">
      <c r="B7554" s="21">
        <v>45791</v>
      </c>
      <c r="C7554" s="2" t="s">
        <v>1</v>
      </c>
      <c r="D7554" s="2" t="s">
        <v>810</v>
      </c>
      <c r="E7554" s="2" t="s">
        <v>807</v>
      </c>
      <c r="F7554" s="2" t="s">
        <v>3291</v>
      </c>
      <c r="G7554" s="5">
        <v>-6</v>
      </c>
      <c r="H7554" s="5">
        <v>31.85</v>
      </c>
      <c r="I7554" s="5">
        <v>-191.1</v>
      </c>
      <c r="J7554" s="5">
        <v>-541.45000000000005</v>
      </c>
      <c r="K7554" s="5" t="str" cm="1">
        <f t="array" ref="K7554">_xlfn.LET(_xlpm.d,UPPER(TRIM(CLEAN(SUBSTITUTE(F7554,CHAR(160),"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55" spans="1:11" x14ac:dyDescent="0.25">
      <c r="B7555" s="21">
        <v>45897</v>
      </c>
      <c r="C7555" s="2" t="s">
        <v>1</v>
      </c>
      <c r="D7555" s="2" t="s">
        <v>3292</v>
      </c>
      <c r="E7555" s="2" t="s">
        <v>926</v>
      </c>
      <c r="F7555" s="2" t="s">
        <v>3291</v>
      </c>
      <c r="G7555" s="5">
        <v>-20</v>
      </c>
      <c r="H7555" s="5">
        <v>31.85</v>
      </c>
      <c r="I7555" s="5">
        <v>-637</v>
      </c>
      <c r="J7555" s="5">
        <v>-1178.45</v>
      </c>
      <c r="K7555" s="5" t="str" cm="1">
        <f t="array" ref="K7555">_xlfn.LET(_xlpm.d,UPPER(TRIM(CLEAN(SUBSTITUTE(F7555,CHAR(160),"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56" spans="1:11" x14ac:dyDescent="0.25">
      <c r="B7556" s="21">
        <v>45925</v>
      </c>
      <c r="C7556" s="2" t="s">
        <v>1</v>
      </c>
      <c r="D7556" s="2" t="s">
        <v>3021</v>
      </c>
      <c r="E7556" s="2" t="s">
        <v>238</v>
      </c>
      <c r="F7556" s="2" t="s">
        <v>3291</v>
      </c>
      <c r="G7556" s="5">
        <v>-42</v>
      </c>
      <c r="H7556" s="5">
        <v>31.85</v>
      </c>
      <c r="I7556" s="5">
        <v>-1337.7</v>
      </c>
      <c r="J7556" s="5">
        <v>-2516.15</v>
      </c>
      <c r="K7556" s="5" t="str" cm="1">
        <f t="array" ref="K7556">_xlfn.LET(_xlpm.d,UPPER(TRIM(CLEAN(SUBSTITUTE(F7556,CHAR(160),"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57" spans="1:11" x14ac:dyDescent="0.25">
      <c r="B7557" s="21">
        <v>45925</v>
      </c>
      <c r="C7557" s="2" t="s">
        <v>1</v>
      </c>
      <c r="D7557" s="2" t="s">
        <v>1912</v>
      </c>
      <c r="E7557" s="2" t="s">
        <v>926</v>
      </c>
      <c r="F7557" s="2" t="s">
        <v>3291</v>
      </c>
      <c r="G7557" s="5">
        <v>-19</v>
      </c>
      <c r="H7557" s="5">
        <v>31.85</v>
      </c>
      <c r="I7557" s="5">
        <v>-605.15</v>
      </c>
      <c r="J7557" s="5">
        <v>-3121.3</v>
      </c>
      <c r="K7557" s="5" t="str" cm="1">
        <f t="array" ref="K7557">_xlfn.LET(_xlpm.d,UPPER(TRIM(CLEAN(SUBSTITUTE(F7557,CHAR(160),"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58" spans="1:11" x14ac:dyDescent="0.25">
      <c r="B7558" s="21">
        <v>45938</v>
      </c>
      <c r="C7558" s="2" t="s">
        <v>1</v>
      </c>
      <c r="D7558" s="2" t="s">
        <v>1125</v>
      </c>
      <c r="E7558" s="2" t="s">
        <v>807</v>
      </c>
      <c r="F7558" s="2" t="s">
        <v>3293</v>
      </c>
      <c r="G7558" s="5">
        <v>-10</v>
      </c>
      <c r="H7558" s="5">
        <v>31.85</v>
      </c>
      <c r="I7558" s="5">
        <v>-318.5</v>
      </c>
      <c r="J7558" s="5">
        <v>-3439.8</v>
      </c>
      <c r="K7558" s="5" t="str" cm="1">
        <f t="array" ref="K7558">_xlfn.LET(_xlpm.d,UPPER(TRIM(CLEAN(SUBSTITUTE(F7558,CHAR(160),"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59" spans="1:11" x14ac:dyDescent="0.25">
      <c r="B7559" s="21">
        <v>45973</v>
      </c>
      <c r="C7559" s="2" t="s">
        <v>1</v>
      </c>
      <c r="D7559" s="2" t="s">
        <v>2022</v>
      </c>
      <c r="E7559" s="2" t="s">
        <v>926</v>
      </c>
      <c r="F7559" s="2" t="s">
        <v>3291</v>
      </c>
      <c r="G7559" s="5">
        <v>-49</v>
      </c>
      <c r="H7559" s="5">
        <v>31.85</v>
      </c>
      <c r="I7559" s="5">
        <v>-1560.65</v>
      </c>
      <c r="J7559" s="5">
        <v>-5000.4500000000007</v>
      </c>
      <c r="K7559" s="5" t="str" cm="1">
        <f t="array" ref="K7559">_xlfn.LET(_xlpm.d,UPPER(TRIM(CLEAN(SUBSTITUTE(F7559,CHAR(160),"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60" spans="1:11" x14ac:dyDescent="0.25">
      <c r="B7560" s="21">
        <v>46087</v>
      </c>
      <c r="C7560" s="2" t="s">
        <v>1</v>
      </c>
      <c r="D7560" s="2" t="s">
        <v>2234</v>
      </c>
      <c r="E7560" s="2" t="s">
        <v>926</v>
      </c>
      <c r="F7560" s="2" t="s">
        <v>3291</v>
      </c>
      <c r="G7560" s="5">
        <v>-1</v>
      </c>
      <c r="H7560" s="5">
        <v>33.5</v>
      </c>
      <c r="I7560" s="5">
        <v>-33.5</v>
      </c>
      <c r="J7560" s="5">
        <v>-5033.9500000000007</v>
      </c>
      <c r="K7560" s="5" t="str" cm="1">
        <f t="array" ref="K7560">_xlfn.LET(_xlpm.d,UPPER(TRIM(CLEAN(SUBSTITUTE(F7560,CHAR(160),"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61" spans="1:11" x14ac:dyDescent="0.25">
      <c r="B7561" s="21">
        <v>46098</v>
      </c>
      <c r="C7561" s="2" t="s">
        <v>1</v>
      </c>
      <c r="D7561" s="2" t="s">
        <v>3294</v>
      </c>
      <c r="E7561" s="2" t="s">
        <v>807</v>
      </c>
      <c r="F7561" s="2" t="s">
        <v>3291</v>
      </c>
      <c r="G7561" s="5">
        <v>-10</v>
      </c>
      <c r="H7561" s="5">
        <v>33.5</v>
      </c>
      <c r="I7561" s="5">
        <v>-335</v>
      </c>
      <c r="J7561" s="5">
        <v>-5368.9500000000007</v>
      </c>
      <c r="K7561" s="5" t="str" cm="1">
        <f t="array" ref="K7561">_xlfn.LET(_xlpm.d,UPPER(TRIM(CLEAN(SUBSTITUTE(F7561,CHAR(160),"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62" spans="1:11" x14ac:dyDescent="0.25">
      <c r="B7562" s="21">
        <v>46099</v>
      </c>
      <c r="C7562" s="2" t="s">
        <v>1</v>
      </c>
      <c r="D7562" s="2" t="s">
        <v>2260</v>
      </c>
      <c r="E7562" s="2" t="s">
        <v>926</v>
      </c>
      <c r="F7562" s="2" t="s">
        <v>3291</v>
      </c>
      <c r="G7562" s="5">
        <v>-6</v>
      </c>
      <c r="H7562" s="5">
        <v>33.5</v>
      </c>
      <c r="I7562" s="5">
        <v>-201</v>
      </c>
      <c r="J7562" s="5">
        <v>-5569.9500000000007</v>
      </c>
      <c r="K7562" s="5" t="str" cm="1">
        <f t="array" ref="K7562">_xlfn.LET(_xlpm.d,UPPER(TRIM(CLEAN(SUBSTITUTE(F7562,CHAR(160),"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63" spans="1:11" x14ac:dyDescent="0.25">
      <c r="A7563" s="11" t="s">
        <v>3295</v>
      </c>
      <c r="G7563" s="6">
        <v>-174</v>
      </c>
      <c r="I7563" s="7">
        <f>I7551+I7552+I7553+I7554+I7555+I7556+I7557+I7558+I7559+I7560+I7561+I7562</f>
        <v>-5569.9500000000007</v>
      </c>
      <c r="K7563" s="5" t="str" cm="1">
        <f t="array" ref="K7563">_xlfn.LET(_xlpm.d,UPPER(TRIM(CLEAN(SUBSTITUTE(F7563,CHAR(160),"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564" spans="1:11" x14ac:dyDescent="0.25">
      <c r="A7564" s="10" t="s">
        <v>3296</v>
      </c>
      <c r="K7564" s="5" t="str" cm="1">
        <f t="array" ref="K7564">_xlfn.LET(_xlpm.d,UPPER(TRIM(CLEAN(SUBSTITUTE(F7564,CHAR(160),"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565" spans="1:11" x14ac:dyDescent="0.25">
      <c r="B7565" s="21">
        <v>45671</v>
      </c>
      <c r="C7565" s="2" t="s">
        <v>1</v>
      </c>
      <c r="D7565" s="2" t="s">
        <v>1435</v>
      </c>
      <c r="E7565" s="2" t="s">
        <v>807</v>
      </c>
      <c r="F7565" s="2" t="s">
        <v>3297</v>
      </c>
      <c r="G7565" s="5">
        <v>-8</v>
      </c>
      <c r="H7565" s="5">
        <v>29.5</v>
      </c>
      <c r="I7565" s="5">
        <v>-236</v>
      </c>
      <c r="J7565" s="5">
        <v>-236</v>
      </c>
      <c r="K7565" s="5" t="str" cm="1">
        <f t="array" ref="K7565">_xlfn.LET(_xlpm.d,UPPER(TRIM(CLEAN(SUBSTITUTE(F7565,CHAR(160),"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66" spans="1:11" x14ac:dyDescent="0.25">
      <c r="B7566" s="21">
        <v>45940</v>
      </c>
      <c r="C7566" s="2" t="s">
        <v>1</v>
      </c>
      <c r="D7566" s="2" t="s">
        <v>3298</v>
      </c>
      <c r="E7566" s="2" t="s">
        <v>2397</v>
      </c>
      <c r="F7566" s="2" t="s">
        <v>3297</v>
      </c>
      <c r="G7566" s="5">
        <v>-5</v>
      </c>
      <c r="H7566" s="5">
        <v>34.4</v>
      </c>
      <c r="I7566" s="5">
        <v>-172</v>
      </c>
      <c r="J7566" s="5">
        <v>-408</v>
      </c>
      <c r="K7566" s="5" t="str" cm="1">
        <f t="array" ref="K7566">_xlfn.LET(_xlpm.d,UPPER(TRIM(CLEAN(SUBSTITUTE(F7566,CHAR(160),"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67" spans="1:11" x14ac:dyDescent="0.25">
      <c r="A7567" s="11" t="s">
        <v>3299</v>
      </c>
      <c r="G7567" s="6">
        <v>-13</v>
      </c>
      <c r="I7567" s="8">
        <f>I7565+I7566</f>
        <v>-408</v>
      </c>
      <c r="K7567" s="5" t="str" cm="1">
        <f t="array" ref="K7567">_xlfn.LET(_xlpm.d,UPPER(TRIM(CLEAN(SUBSTITUTE(F7567,CHAR(160),"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568" spans="1:11" x14ac:dyDescent="0.25">
      <c r="A7568" s="10" t="s">
        <v>3300</v>
      </c>
      <c r="K7568" s="5" t="str" cm="1">
        <f t="array" ref="K7568">_xlfn.LET(_xlpm.d,UPPER(TRIM(CLEAN(SUBSTITUTE(F7568,CHAR(160),"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569" spans="1:11" x14ac:dyDescent="0.25">
      <c r="B7569" s="21">
        <v>45722</v>
      </c>
      <c r="C7569" s="2" t="s">
        <v>1</v>
      </c>
      <c r="D7569" s="2" t="s">
        <v>664</v>
      </c>
      <c r="E7569" s="2" t="s">
        <v>84</v>
      </c>
      <c r="F7569" s="2" t="s">
        <v>3301</v>
      </c>
      <c r="G7569" s="5">
        <v>-2</v>
      </c>
      <c r="H7569" s="5">
        <v>126.35</v>
      </c>
      <c r="I7569" s="5">
        <v>-252.7</v>
      </c>
      <c r="J7569" s="5">
        <v>-252.7</v>
      </c>
      <c r="K7569" s="5" t="str" cm="1">
        <f t="array" ref="K7569">_xlfn.LET(_xlpm.d,UPPER(TRIM(CLEAN(SUBSTITUTE(F7569,CHAR(160),"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COLOUR PLUGS 48</v>
      </c>
    </row>
    <row r="7570" spans="1:11" x14ac:dyDescent="0.25">
      <c r="B7570" s="21">
        <v>45747</v>
      </c>
      <c r="C7570" s="2" t="s">
        <v>1</v>
      </c>
      <c r="D7570" s="2" t="s">
        <v>378</v>
      </c>
      <c r="E7570" s="2" t="s">
        <v>49</v>
      </c>
      <c r="F7570" s="2" t="s">
        <v>3301</v>
      </c>
      <c r="G7570" s="5">
        <v>-1</v>
      </c>
      <c r="H7570" s="5">
        <v>126.35</v>
      </c>
      <c r="I7570" s="5">
        <v>-126.35</v>
      </c>
      <c r="J7570" s="5">
        <v>-379.04999999999995</v>
      </c>
      <c r="K7570" s="5" t="str" cm="1">
        <f t="array" ref="K7570">_xlfn.LET(_xlpm.d,UPPER(TRIM(CLEAN(SUBSTITUTE(F7570,CHAR(160),"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COLOUR PLUGS 48</v>
      </c>
    </row>
    <row r="7571" spans="1:11" x14ac:dyDescent="0.25">
      <c r="B7571" s="21">
        <v>45750</v>
      </c>
      <c r="C7571" s="2" t="s">
        <v>1</v>
      </c>
      <c r="D7571" s="2" t="s">
        <v>1641</v>
      </c>
      <c r="E7571" s="2" t="s">
        <v>84</v>
      </c>
      <c r="F7571" s="2" t="s">
        <v>3301</v>
      </c>
      <c r="G7571" s="5">
        <v>-1</v>
      </c>
      <c r="H7571" s="5">
        <v>126.35</v>
      </c>
      <c r="I7571" s="5">
        <v>-126.35</v>
      </c>
      <c r="J7571" s="5">
        <v>-505.4</v>
      </c>
      <c r="K7571" s="5" t="str" cm="1">
        <f t="array" ref="K7571">_xlfn.LET(_xlpm.d,UPPER(TRIM(CLEAN(SUBSTITUTE(F7571,CHAR(160),"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COLOUR PLUGS 48</v>
      </c>
    </row>
    <row r="7572" spans="1:11" x14ac:dyDescent="0.25">
      <c r="B7572" s="21">
        <v>45973</v>
      </c>
      <c r="C7572" s="2" t="s">
        <v>1</v>
      </c>
      <c r="D7572" s="2" t="s">
        <v>3302</v>
      </c>
      <c r="E7572" s="2" t="s">
        <v>3205</v>
      </c>
      <c r="F7572" s="2" t="s">
        <v>3303</v>
      </c>
      <c r="G7572" s="5">
        <v>-5</v>
      </c>
      <c r="H7572" s="5">
        <v>111.6</v>
      </c>
      <c r="I7572" s="5">
        <v>-558</v>
      </c>
      <c r="J7572" s="5">
        <v>-1063.4000000000001</v>
      </c>
      <c r="K7572" s="5" t="str" cm="1">
        <f t="array" ref="K7572">_xlfn.LET(_xlpm.d,UPPER(TRIM(CLEAN(SUBSTITUTE(F7572,CHAR(160),"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LAWN PLUGS</v>
      </c>
    </row>
    <row r="7573" spans="1:11" x14ac:dyDescent="0.25">
      <c r="B7573" s="21">
        <v>46042</v>
      </c>
      <c r="C7573" s="2" t="s">
        <v>1</v>
      </c>
      <c r="D7573" s="2" t="s">
        <v>585</v>
      </c>
      <c r="E7573" s="2" t="s">
        <v>49</v>
      </c>
      <c r="F7573" s="2" t="s">
        <v>3301</v>
      </c>
      <c r="G7573" s="5">
        <v>-4</v>
      </c>
      <c r="H7573" s="5">
        <v>132.69999999999999</v>
      </c>
      <c r="I7573" s="5">
        <v>-530.79999999999995</v>
      </c>
      <c r="J7573" s="5">
        <v>-1594.2</v>
      </c>
      <c r="K7573" s="5" t="str" cm="1">
        <f t="array" ref="K7573">_xlfn.LET(_xlpm.d,UPPER(TRIM(CLEAN(SUBSTITUTE(F7573,CHAR(160),"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COLOUR PLUGS 48</v>
      </c>
    </row>
    <row r="7574" spans="1:11" x14ac:dyDescent="0.25">
      <c r="B7574" s="21">
        <v>46070</v>
      </c>
      <c r="C7574" s="2" t="s">
        <v>1</v>
      </c>
      <c r="D7574" s="2" t="s">
        <v>517</v>
      </c>
      <c r="E7574" s="2" t="s">
        <v>49</v>
      </c>
      <c r="F7574" s="2" t="s">
        <v>3301</v>
      </c>
      <c r="G7574" s="5">
        <v>-1</v>
      </c>
      <c r="H7574" s="5">
        <v>132.69999999999999</v>
      </c>
      <c r="I7574" s="5">
        <v>-132.69999999999999</v>
      </c>
      <c r="J7574" s="5">
        <v>-1726.9</v>
      </c>
      <c r="K7574" s="5" t="str" cm="1">
        <f t="array" ref="K7574">_xlfn.LET(_xlpm.d,UPPER(TRIM(CLEAN(SUBSTITUTE(F7574,CHAR(160),"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COLOUR PLUGS 48</v>
      </c>
    </row>
    <row r="7575" spans="1:11" x14ac:dyDescent="0.25">
      <c r="B7575" s="21">
        <v>46084</v>
      </c>
      <c r="C7575" s="2" t="s">
        <v>1</v>
      </c>
      <c r="D7575" s="2" t="s">
        <v>125</v>
      </c>
      <c r="E7575" s="2" t="s">
        <v>49</v>
      </c>
      <c r="F7575" s="2" t="s">
        <v>3301</v>
      </c>
      <c r="G7575" s="5">
        <v>-2</v>
      </c>
      <c r="H7575" s="5">
        <v>132.69999999999999</v>
      </c>
      <c r="I7575" s="5">
        <v>-265.39999999999998</v>
      </c>
      <c r="J7575" s="5">
        <v>-1992.3000000000002</v>
      </c>
      <c r="K7575" s="5" t="str" cm="1">
        <f t="array" ref="K7575">_xlfn.LET(_xlpm.d,UPPER(TRIM(CLEAN(SUBSTITUTE(F7575,CHAR(160),"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COLOUR PLUGS 48</v>
      </c>
    </row>
    <row r="7576" spans="1:11" x14ac:dyDescent="0.25">
      <c r="B7576" s="21">
        <v>46091</v>
      </c>
      <c r="C7576" s="2" t="s">
        <v>1</v>
      </c>
      <c r="D7576" s="2" t="s">
        <v>126</v>
      </c>
      <c r="E7576" s="2" t="s">
        <v>49</v>
      </c>
      <c r="F7576" s="2" t="s">
        <v>3301</v>
      </c>
      <c r="G7576" s="5">
        <v>-1</v>
      </c>
      <c r="H7576" s="5">
        <v>132.69999999999999</v>
      </c>
      <c r="I7576" s="5">
        <v>-132.69999999999999</v>
      </c>
      <c r="J7576" s="5">
        <v>-2125</v>
      </c>
      <c r="K7576" s="5" t="str" cm="1">
        <f t="array" ref="K7576">_xlfn.LET(_xlpm.d,UPPER(TRIM(CLEAN(SUBSTITUTE(F7576,CHAR(160),"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COLOUR PLUGS 48</v>
      </c>
    </row>
    <row r="7577" spans="1:11" x14ac:dyDescent="0.25">
      <c r="A7577" s="11" t="s">
        <v>3304</v>
      </c>
      <c r="G7577" s="6">
        <v>-17</v>
      </c>
      <c r="I7577" s="7">
        <f>I7569+I7570+I7571+I7572+I7573+I7574+I7575+I7576</f>
        <v>-2125</v>
      </c>
      <c r="K7577" s="5" t="str" cm="1">
        <f t="array" ref="K7577">_xlfn.LET(_xlpm.d,UPPER(TRIM(CLEAN(SUBSTITUTE(F7577,CHAR(160),"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578" spans="1:11" x14ac:dyDescent="0.25">
      <c r="A7578" s="10" t="s">
        <v>3305</v>
      </c>
      <c r="K7578" s="5" t="str" cm="1">
        <f t="array" ref="K7578">_xlfn.LET(_xlpm.d,UPPER(TRIM(CLEAN(SUBSTITUTE(F7578,CHAR(160),"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7579" spans="1:11" x14ac:dyDescent="0.25">
      <c r="B7579" s="21">
        <v>45659</v>
      </c>
      <c r="C7579" s="2" t="s">
        <v>1</v>
      </c>
      <c r="D7579" s="2" t="s">
        <v>1394</v>
      </c>
      <c r="E7579" s="2" t="s">
        <v>5</v>
      </c>
      <c r="F7579" s="2" t="s">
        <v>3306</v>
      </c>
      <c r="G7579" s="5">
        <v>-59</v>
      </c>
      <c r="H7579" s="5">
        <v>31.8</v>
      </c>
      <c r="I7579" s="5">
        <v>-1876.2</v>
      </c>
      <c r="J7579" s="5">
        <v>-1876.2</v>
      </c>
      <c r="K7579" s="5" t="str" cm="1">
        <f t="array" ref="K7579">_xlfn.LET(_xlpm.d,UPPER(TRIM(CLEAN(SUBSTITUTE(F7579,CHAR(160),"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80" spans="1:11" x14ac:dyDescent="0.25">
      <c r="B7580" s="21">
        <v>45659</v>
      </c>
      <c r="C7580" s="2" t="s">
        <v>1</v>
      </c>
      <c r="D7580" s="2" t="s">
        <v>3307</v>
      </c>
      <c r="E7580" s="2" t="s">
        <v>822</v>
      </c>
      <c r="F7580" s="2" t="s">
        <v>3306</v>
      </c>
      <c r="G7580" s="5">
        <v>-30</v>
      </c>
      <c r="H7580" s="5">
        <v>31.85</v>
      </c>
      <c r="I7580" s="5">
        <v>-955.5</v>
      </c>
      <c r="J7580" s="5">
        <v>-2831.7</v>
      </c>
      <c r="K7580" s="5" t="str" cm="1">
        <f t="array" ref="K7580">_xlfn.LET(_xlpm.d,UPPER(TRIM(CLEAN(SUBSTITUTE(F7580,CHAR(160),"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81" spans="1:11" x14ac:dyDescent="0.25">
      <c r="B7581" s="21">
        <v>45659</v>
      </c>
      <c r="C7581" s="2" t="s">
        <v>1</v>
      </c>
      <c r="D7581" s="2" t="s">
        <v>815</v>
      </c>
      <c r="E7581" s="2" t="s">
        <v>816</v>
      </c>
      <c r="F7581" s="2" t="s">
        <v>3308</v>
      </c>
      <c r="G7581" s="5">
        <v>-18</v>
      </c>
      <c r="H7581" s="5">
        <v>29.5</v>
      </c>
      <c r="I7581" s="5">
        <v>-531</v>
      </c>
      <c r="J7581" s="5">
        <v>-3362.7</v>
      </c>
      <c r="K7581" s="5" t="str" cm="1">
        <f t="array" ref="K7581">_xlfn.LET(_xlpm.d,UPPER(TRIM(CLEAN(SUBSTITUTE(F7581,CHAR(160),"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82" spans="1:11" x14ac:dyDescent="0.25">
      <c r="B7582" s="21">
        <v>45659</v>
      </c>
      <c r="C7582" s="2" t="s">
        <v>1</v>
      </c>
      <c r="D7582" s="2" t="s">
        <v>690</v>
      </c>
      <c r="E7582" s="2" t="s">
        <v>129</v>
      </c>
      <c r="F7582" s="2" t="s">
        <v>3306</v>
      </c>
      <c r="G7582" s="5">
        <v>-28</v>
      </c>
      <c r="H7582" s="5">
        <v>31.85</v>
      </c>
      <c r="I7582" s="5">
        <v>-891.8</v>
      </c>
      <c r="J7582" s="5">
        <v>-4254.5</v>
      </c>
      <c r="K7582" s="5" t="str" cm="1">
        <f t="array" ref="K7582">_xlfn.LET(_xlpm.d,UPPER(TRIM(CLEAN(SUBSTITUTE(F7582,CHAR(160),"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83" spans="1:11" x14ac:dyDescent="0.25">
      <c r="B7583" s="21">
        <v>45659</v>
      </c>
      <c r="C7583" s="2" t="s">
        <v>1</v>
      </c>
      <c r="D7583" s="2" t="s">
        <v>2942</v>
      </c>
      <c r="E7583" s="2" t="s">
        <v>857</v>
      </c>
      <c r="F7583" s="2" t="s">
        <v>3308</v>
      </c>
      <c r="G7583" s="5">
        <v>-25</v>
      </c>
      <c r="H7583" s="5">
        <v>29.99</v>
      </c>
      <c r="I7583" s="5">
        <v>-749.75</v>
      </c>
      <c r="J7583" s="5">
        <v>-5004.25</v>
      </c>
      <c r="K7583" s="5" t="str" cm="1">
        <f t="array" ref="K7583">_xlfn.LET(_xlpm.d,UPPER(TRIM(CLEAN(SUBSTITUTE(F7583,CHAR(160),"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84" spans="1:11" x14ac:dyDescent="0.25">
      <c r="B7584" s="21">
        <v>45659</v>
      </c>
      <c r="C7584" s="2" t="s">
        <v>1</v>
      </c>
      <c r="D7584" s="2" t="s">
        <v>1396</v>
      </c>
      <c r="E7584" s="2" t="s">
        <v>1397</v>
      </c>
      <c r="F7584" s="2" t="s">
        <v>3306</v>
      </c>
      <c r="G7584" s="5">
        <v>-50</v>
      </c>
      <c r="H7584" s="5">
        <v>31.85</v>
      </c>
      <c r="I7584" s="5">
        <v>-1592.5</v>
      </c>
      <c r="J7584" s="5">
        <v>-6596.75</v>
      </c>
      <c r="K7584" s="5" t="str" cm="1">
        <f t="array" ref="K7584">_xlfn.LET(_xlpm.d,UPPER(TRIM(CLEAN(SUBSTITUTE(F7584,CHAR(160),"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85" spans="2:11" x14ac:dyDescent="0.25">
      <c r="B7585" s="21">
        <v>45660</v>
      </c>
      <c r="C7585" s="2" t="s">
        <v>1</v>
      </c>
      <c r="D7585" s="2" t="s">
        <v>553</v>
      </c>
      <c r="E7585" s="2" t="s">
        <v>76</v>
      </c>
      <c r="F7585" s="2" t="s">
        <v>3306</v>
      </c>
      <c r="G7585" s="5">
        <v>-60</v>
      </c>
      <c r="H7585" s="5">
        <v>31.85</v>
      </c>
      <c r="I7585" s="5">
        <v>-1911</v>
      </c>
      <c r="J7585" s="5">
        <v>-8507.75</v>
      </c>
      <c r="K7585" s="5" t="str" cm="1">
        <f t="array" ref="K7585">_xlfn.LET(_xlpm.d,UPPER(TRIM(CLEAN(SUBSTITUTE(F7585,CHAR(160),"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86" spans="2:11" x14ac:dyDescent="0.25">
      <c r="B7586" s="21">
        <v>45660</v>
      </c>
      <c r="C7586" s="2" t="s">
        <v>1</v>
      </c>
      <c r="D7586" s="2" t="s">
        <v>1398</v>
      </c>
      <c r="E7586" s="2" t="s">
        <v>19</v>
      </c>
      <c r="F7586" s="2" t="s">
        <v>3306</v>
      </c>
      <c r="G7586" s="5">
        <v>-20</v>
      </c>
      <c r="H7586" s="5">
        <v>31.85</v>
      </c>
      <c r="I7586" s="5">
        <v>-637</v>
      </c>
      <c r="J7586" s="5">
        <v>-9144.75</v>
      </c>
      <c r="K7586" s="5" t="str" cm="1">
        <f t="array" ref="K7586">_xlfn.LET(_xlpm.d,UPPER(TRIM(CLEAN(SUBSTITUTE(F7586,CHAR(160),"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87" spans="2:11" x14ac:dyDescent="0.25">
      <c r="B7587" s="21">
        <v>45660</v>
      </c>
      <c r="C7587" s="2" t="s">
        <v>1</v>
      </c>
      <c r="D7587" s="2" t="s">
        <v>2545</v>
      </c>
      <c r="E7587" s="2" t="s">
        <v>791</v>
      </c>
      <c r="F7587" s="2" t="s">
        <v>3306</v>
      </c>
      <c r="G7587" s="5">
        <v>-10</v>
      </c>
      <c r="H7587" s="5">
        <v>31.85</v>
      </c>
      <c r="I7587" s="5">
        <v>-318.5</v>
      </c>
      <c r="J7587" s="5">
        <v>-9463.25</v>
      </c>
      <c r="K7587" s="5" t="str" cm="1">
        <f t="array" ref="K7587">_xlfn.LET(_xlpm.d,UPPER(TRIM(CLEAN(SUBSTITUTE(F7587,CHAR(160),"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88" spans="2:11" x14ac:dyDescent="0.25">
      <c r="B7588" s="21">
        <v>45660</v>
      </c>
      <c r="C7588" s="2" t="s">
        <v>1</v>
      </c>
      <c r="D7588" s="2" t="s">
        <v>2546</v>
      </c>
      <c r="E7588" s="2" t="s">
        <v>24</v>
      </c>
      <c r="F7588" s="2" t="s">
        <v>3306</v>
      </c>
      <c r="G7588" s="5">
        <v>-36</v>
      </c>
      <c r="H7588" s="5">
        <v>31.85</v>
      </c>
      <c r="I7588" s="5">
        <v>-1146.5999999999999</v>
      </c>
      <c r="J7588" s="5">
        <v>-10609.85</v>
      </c>
      <c r="K7588" s="5" t="str" cm="1">
        <f t="array" ref="K7588">_xlfn.LET(_xlpm.d,UPPER(TRIM(CLEAN(SUBSTITUTE(F7588,CHAR(160),"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89" spans="2:11" x14ac:dyDescent="0.25">
      <c r="B7589" s="21">
        <v>45660</v>
      </c>
      <c r="C7589" s="2" t="s">
        <v>1</v>
      </c>
      <c r="D7589" s="2" t="s">
        <v>1399</v>
      </c>
      <c r="E7589" s="2" t="s">
        <v>465</v>
      </c>
      <c r="F7589" s="2" t="s">
        <v>3306</v>
      </c>
      <c r="G7589" s="5">
        <v>-20</v>
      </c>
      <c r="H7589" s="5">
        <v>31.85</v>
      </c>
      <c r="I7589" s="5">
        <v>-637</v>
      </c>
      <c r="J7589" s="5">
        <v>-11246.85</v>
      </c>
      <c r="K7589" s="5" t="str" cm="1">
        <f t="array" ref="K7589">_xlfn.LET(_xlpm.d,UPPER(TRIM(CLEAN(SUBSTITUTE(F7589,CHAR(160),"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90" spans="2:11" x14ac:dyDescent="0.25">
      <c r="B7590" s="21">
        <v>45660</v>
      </c>
      <c r="C7590" s="2" t="s">
        <v>1</v>
      </c>
      <c r="D7590" s="2" t="s">
        <v>817</v>
      </c>
      <c r="E7590" s="2" t="s">
        <v>38</v>
      </c>
      <c r="F7590" s="2" t="s">
        <v>3306</v>
      </c>
      <c r="G7590" s="5">
        <v>-9</v>
      </c>
      <c r="H7590" s="5">
        <v>31.85</v>
      </c>
      <c r="I7590" s="5">
        <v>-286.64999999999998</v>
      </c>
      <c r="J7590" s="5">
        <v>-11533.5</v>
      </c>
      <c r="K7590" s="5" t="str" cm="1">
        <f t="array" ref="K7590">_xlfn.LET(_xlpm.d,UPPER(TRIM(CLEAN(SUBSTITUTE(F7590,CHAR(160),"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91" spans="2:11" x14ac:dyDescent="0.25">
      <c r="B7591" s="21">
        <v>45660</v>
      </c>
      <c r="C7591" s="2" t="s">
        <v>1</v>
      </c>
      <c r="D7591" s="2" t="s">
        <v>1402</v>
      </c>
      <c r="E7591" s="2" t="s">
        <v>1403</v>
      </c>
      <c r="F7591" s="2" t="s">
        <v>3308</v>
      </c>
      <c r="G7591" s="5">
        <v>-14</v>
      </c>
      <c r="H7591" s="5">
        <v>26.25</v>
      </c>
      <c r="I7591" s="5">
        <v>-367.5</v>
      </c>
      <c r="J7591" s="5">
        <v>-11901</v>
      </c>
      <c r="K7591" s="5" t="str" cm="1">
        <f t="array" ref="K7591">_xlfn.LET(_xlpm.d,UPPER(TRIM(CLEAN(SUBSTITUTE(F7591,CHAR(160),"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92" spans="2:11" x14ac:dyDescent="0.25">
      <c r="B7592" s="21">
        <v>45660</v>
      </c>
      <c r="C7592" s="2" t="s">
        <v>1</v>
      </c>
      <c r="D7592" s="2" t="s">
        <v>819</v>
      </c>
      <c r="E7592" s="2" t="s">
        <v>446</v>
      </c>
      <c r="F7592" s="2" t="s">
        <v>3306</v>
      </c>
      <c r="G7592" s="5">
        <v>-37</v>
      </c>
      <c r="H7592" s="5">
        <v>31.85</v>
      </c>
      <c r="I7592" s="5">
        <v>-1178.45</v>
      </c>
      <c r="J7592" s="5">
        <v>-13079.45</v>
      </c>
      <c r="K7592" s="5" t="str" cm="1">
        <f t="array" ref="K7592">_xlfn.LET(_xlpm.d,UPPER(TRIM(CLEAN(SUBSTITUTE(F7592,CHAR(160),"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93" spans="2:11" x14ac:dyDescent="0.25">
      <c r="B7593" s="21">
        <v>45660</v>
      </c>
      <c r="C7593" s="2" t="s">
        <v>1</v>
      </c>
      <c r="D7593" s="2" t="s">
        <v>1404</v>
      </c>
      <c r="E7593" s="2" t="s">
        <v>1016</v>
      </c>
      <c r="F7593" s="2" t="s">
        <v>3306</v>
      </c>
      <c r="G7593" s="5">
        <v>-200</v>
      </c>
      <c r="H7593" s="5">
        <v>31.85</v>
      </c>
      <c r="I7593" s="5">
        <v>-6370</v>
      </c>
      <c r="J7593" s="5">
        <v>-19449.45</v>
      </c>
      <c r="K7593" s="5" t="str" cm="1">
        <f t="array" ref="K7593">_xlfn.LET(_xlpm.d,UPPER(TRIM(CLEAN(SUBSTITUTE(F7593,CHAR(160),"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94" spans="2:11" x14ac:dyDescent="0.25">
      <c r="B7594" s="21">
        <v>45660</v>
      </c>
      <c r="C7594" s="2" t="s">
        <v>1</v>
      </c>
      <c r="D7594" s="2" t="s">
        <v>146</v>
      </c>
      <c r="E7594" s="2" t="s">
        <v>143</v>
      </c>
      <c r="F7594" s="2" t="s">
        <v>3308</v>
      </c>
      <c r="G7594" s="5">
        <v>-34</v>
      </c>
      <c r="H7594" s="5">
        <v>27.3</v>
      </c>
      <c r="I7594" s="5">
        <v>-928.2</v>
      </c>
      <c r="J7594" s="5">
        <v>-20377.650000000001</v>
      </c>
      <c r="K7594" s="5" t="str" cm="1">
        <f t="array" ref="K7594">_xlfn.LET(_xlpm.d,UPPER(TRIM(CLEAN(SUBSTITUTE(F7594,CHAR(160),"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95" spans="2:11" x14ac:dyDescent="0.25">
      <c r="B7595" s="21">
        <v>45660</v>
      </c>
      <c r="C7595" s="2" t="s">
        <v>1</v>
      </c>
      <c r="D7595" s="2" t="s">
        <v>1405</v>
      </c>
      <c r="E7595" s="2" t="s">
        <v>97</v>
      </c>
      <c r="F7595" s="2" t="s">
        <v>3306</v>
      </c>
      <c r="G7595" s="5">
        <v>-60</v>
      </c>
      <c r="H7595" s="5">
        <v>31.85</v>
      </c>
      <c r="I7595" s="5">
        <v>-1911</v>
      </c>
      <c r="J7595" s="5">
        <v>-22288.65</v>
      </c>
      <c r="K7595" s="5" t="str" cm="1">
        <f t="array" ref="K7595">_xlfn.LET(_xlpm.d,UPPER(TRIM(CLEAN(SUBSTITUTE(F7595,CHAR(160),"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96" spans="2:11" x14ac:dyDescent="0.25">
      <c r="B7596" s="21">
        <v>45660</v>
      </c>
      <c r="C7596" s="2" t="s">
        <v>1</v>
      </c>
      <c r="D7596" s="2" t="s">
        <v>821</v>
      </c>
      <c r="E7596" s="2" t="s">
        <v>822</v>
      </c>
      <c r="F7596" s="2" t="s">
        <v>3308</v>
      </c>
      <c r="G7596" s="5">
        <v>-9</v>
      </c>
      <c r="H7596" s="5">
        <v>31.85</v>
      </c>
      <c r="I7596" s="5">
        <v>-286.64999999999998</v>
      </c>
      <c r="J7596" s="5">
        <v>-22575.300000000003</v>
      </c>
      <c r="K7596" s="5" t="str" cm="1">
        <f t="array" ref="K7596">_xlfn.LET(_xlpm.d,UPPER(TRIM(CLEAN(SUBSTITUTE(F7596,CHAR(160),"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97" spans="2:11" x14ac:dyDescent="0.25">
      <c r="B7597" s="21">
        <v>45663</v>
      </c>
      <c r="C7597" s="2" t="s">
        <v>1</v>
      </c>
      <c r="D7597" s="2" t="s">
        <v>3309</v>
      </c>
      <c r="E7597" s="2" t="s">
        <v>53</v>
      </c>
      <c r="F7597" s="2" t="s">
        <v>3306</v>
      </c>
      <c r="G7597" s="5">
        <v>-10</v>
      </c>
      <c r="H7597" s="5">
        <v>31.85</v>
      </c>
      <c r="I7597" s="5">
        <v>-318.5</v>
      </c>
      <c r="J7597" s="5">
        <v>-22893.800000000003</v>
      </c>
      <c r="K7597" s="5" t="str" cm="1">
        <f t="array" ref="K7597">_xlfn.LET(_xlpm.d,UPPER(TRIM(CLEAN(SUBSTITUTE(F7597,CHAR(160),"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98" spans="2:11" x14ac:dyDescent="0.25">
      <c r="B7598" s="21">
        <v>45663</v>
      </c>
      <c r="C7598" s="2" t="s">
        <v>1</v>
      </c>
      <c r="D7598" s="2" t="s">
        <v>1406</v>
      </c>
      <c r="E7598" s="2" t="s">
        <v>311</v>
      </c>
      <c r="F7598" s="2" t="s">
        <v>3308</v>
      </c>
      <c r="G7598" s="5">
        <v>-10</v>
      </c>
      <c r="H7598" s="5">
        <v>28.65</v>
      </c>
      <c r="I7598" s="5">
        <v>-286.5</v>
      </c>
      <c r="J7598" s="5">
        <v>-23180.300000000003</v>
      </c>
      <c r="K7598" s="5" t="str" cm="1">
        <f t="array" ref="K7598">_xlfn.LET(_xlpm.d,UPPER(TRIM(CLEAN(SUBSTITUTE(F7598,CHAR(160),"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599" spans="2:11" x14ac:dyDescent="0.25">
      <c r="B7599" s="21">
        <v>45663</v>
      </c>
      <c r="C7599" s="2" t="s">
        <v>1</v>
      </c>
      <c r="D7599" s="2" t="s">
        <v>2305</v>
      </c>
      <c r="E7599" s="2" t="s">
        <v>1530</v>
      </c>
      <c r="F7599" s="2" t="s">
        <v>3308</v>
      </c>
      <c r="G7599" s="5">
        <v>-4</v>
      </c>
      <c r="H7599" s="5">
        <v>29.99</v>
      </c>
      <c r="I7599" s="5">
        <v>-119.96</v>
      </c>
      <c r="J7599" s="5">
        <v>-23300.260000000002</v>
      </c>
      <c r="K7599" s="5" t="str" cm="1">
        <f t="array" ref="K7599">_xlfn.LET(_xlpm.d,UPPER(TRIM(CLEAN(SUBSTITUTE(F7599,CHAR(160),"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00" spans="2:11" x14ac:dyDescent="0.25">
      <c r="B7600" s="21">
        <v>45663</v>
      </c>
      <c r="C7600" s="2" t="s">
        <v>1</v>
      </c>
      <c r="D7600" s="2" t="s">
        <v>2322</v>
      </c>
      <c r="E7600" s="2" t="s">
        <v>1384</v>
      </c>
      <c r="F7600" s="2" t="s">
        <v>3308</v>
      </c>
      <c r="G7600" s="5">
        <v>-6</v>
      </c>
      <c r="H7600" s="5">
        <v>25.8</v>
      </c>
      <c r="I7600" s="5">
        <v>-154.80000000000001</v>
      </c>
      <c r="J7600" s="5">
        <v>-23455.06</v>
      </c>
      <c r="K7600" s="5" t="str" cm="1">
        <f t="array" ref="K7600">_xlfn.LET(_xlpm.d,UPPER(TRIM(CLEAN(SUBSTITUTE(F7600,CHAR(160),"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01" spans="2:11" x14ac:dyDescent="0.25">
      <c r="B7601" s="21">
        <v>45663</v>
      </c>
      <c r="C7601" s="2" t="s">
        <v>1</v>
      </c>
      <c r="D7601" s="2" t="s">
        <v>3310</v>
      </c>
      <c r="E7601" s="2" t="s">
        <v>19</v>
      </c>
      <c r="F7601" s="2" t="s">
        <v>3306</v>
      </c>
      <c r="G7601" s="5">
        <v>-25</v>
      </c>
      <c r="H7601" s="5">
        <v>31.85</v>
      </c>
      <c r="I7601" s="5">
        <v>-796.25</v>
      </c>
      <c r="J7601" s="5">
        <v>-24251.31</v>
      </c>
      <c r="K7601" s="5" t="str" cm="1">
        <f t="array" ref="K7601">_xlfn.LET(_xlpm.d,UPPER(TRIM(CLEAN(SUBSTITUTE(F7601,CHAR(160),"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02" spans="2:11" x14ac:dyDescent="0.25">
      <c r="B7602" s="21">
        <v>45663</v>
      </c>
      <c r="C7602" s="2" t="s">
        <v>1</v>
      </c>
      <c r="D7602" s="2" t="s">
        <v>3311</v>
      </c>
      <c r="E7602" s="2" t="s">
        <v>99</v>
      </c>
      <c r="F7602" s="2" t="s">
        <v>3306</v>
      </c>
      <c r="G7602" s="5">
        <v>-16</v>
      </c>
      <c r="H7602" s="5">
        <v>31.85</v>
      </c>
      <c r="I7602" s="5">
        <v>-509.6</v>
      </c>
      <c r="J7602" s="5">
        <v>-24760.91</v>
      </c>
      <c r="K7602" s="5" t="str" cm="1">
        <f t="array" ref="K7602">_xlfn.LET(_xlpm.d,UPPER(TRIM(CLEAN(SUBSTITUTE(F7602,CHAR(160),"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03" spans="2:11" x14ac:dyDescent="0.25">
      <c r="B7603" s="21">
        <v>45663</v>
      </c>
      <c r="C7603" s="2" t="s">
        <v>1</v>
      </c>
      <c r="D7603" s="2" t="s">
        <v>2549</v>
      </c>
      <c r="E7603" s="2" t="s">
        <v>84</v>
      </c>
      <c r="F7603" s="2" t="s">
        <v>3306</v>
      </c>
      <c r="G7603" s="5">
        <v>-20</v>
      </c>
      <c r="H7603" s="5">
        <v>31.85</v>
      </c>
      <c r="I7603" s="5">
        <v>-637</v>
      </c>
      <c r="J7603" s="5">
        <v>-25397.91</v>
      </c>
      <c r="K7603" s="5" t="str" cm="1">
        <f t="array" ref="K7603">_xlfn.LET(_xlpm.d,UPPER(TRIM(CLEAN(SUBSTITUTE(F7603,CHAR(160),"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04" spans="2:11" x14ac:dyDescent="0.25">
      <c r="B7604" s="21">
        <v>45663</v>
      </c>
      <c r="C7604" s="2" t="s">
        <v>1</v>
      </c>
      <c r="D7604" s="2" t="s">
        <v>1407</v>
      </c>
      <c r="E7604" s="2" t="s">
        <v>791</v>
      </c>
      <c r="F7604" s="2" t="s">
        <v>3306</v>
      </c>
      <c r="G7604" s="5">
        <v>-11</v>
      </c>
      <c r="H7604" s="5">
        <v>31.85</v>
      </c>
      <c r="I7604" s="5">
        <v>-350.35</v>
      </c>
      <c r="J7604" s="5">
        <v>-25748.26</v>
      </c>
      <c r="K7604" s="5" t="str" cm="1">
        <f t="array" ref="K7604">_xlfn.LET(_xlpm.d,UPPER(TRIM(CLEAN(SUBSTITUTE(F7604,CHAR(160),"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05" spans="2:11" x14ac:dyDescent="0.25">
      <c r="B7605" s="21">
        <v>45663</v>
      </c>
      <c r="C7605" s="2" t="s">
        <v>1</v>
      </c>
      <c r="D7605" s="2" t="s">
        <v>1409</v>
      </c>
      <c r="E7605" s="2" t="s">
        <v>465</v>
      </c>
      <c r="F7605" s="2" t="s">
        <v>3306</v>
      </c>
      <c r="G7605" s="5">
        <v>-20</v>
      </c>
      <c r="H7605" s="5">
        <v>31.85</v>
      </c>
      <c r="I7605" s="5">
        <v>-637</v>
      </c>
      <c r="J7605" s="5">
        <v>-26385.26</v>
      </c>
      <c r="K7605" s="5" t="str" cm="1">
        <f t="array" ref="K7605">_xlfn.LET(_xlpm.d,UPPER(TRIM(CLEAN(SUBSTITUTE(F7605,CHAR(160),"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06" spans="2:11" x14ac:dyDescent="0.25">
      <c r="B7606" s="21">
        <v>45664</v>
      </c>
      <c r="C7606" s="2" t="s">
        <v>1</v>
      </c>
      <c r="D7606" s="2" t="s">
        <v>1410</v>
      </c>
      <c r="E7606" s="2" t="s">
        <v>14</v>
      </c>
      <c r="F7606" s="2" t="s">
        <v>3306</v>
      </c>
      <c r="G7606" s="5">
        <v>-44</v>
      </c>
      <c r="H7606" s="5">
        <v>31.85</v>
      </c>
      <c r="I7606" s="5">
        <v>-1401.4</v>
      </c>
      <c r="J7606" s="5">
        <v>-27786.66</v>
      </c>
      <c r="K7606" s="5" t="str" cm="1">
        <f t="array" ref="K7606">_xlfn.LET(_xlpm.d,UPPER(TRIM(CLEAN(SUBSTITUTE(F7606,CHAR(160),"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07" spans="2:11" x14ac:dyDescent="0.25">
      <c r="B7607" s="21">
        <v>45664</v>
      </c>
      <c r="C7607" s="2" t="s">
        <v>1</v>
      </c>
      <c r="D7607" s="2" t="s">
        <v>3118</v>
      </c>
      <c r="E7607" s="2" t="s">
        <v>14</v>
      </c>
      <c r="F7607" s="2" t="s">
        <v>3306</v>
      </c>
      <c r="G7607" s="5">
        <v>-70</v>
      </c>
      <c r="H7607" s="5">
        <v>31.85</v>
      </c>
      <c r="I7607" s="5">
        <v>-2229.5</v>
      </c>
      <c r="J7607" s="5">
        <v>-30016.16</v>
      </c>
      <c r="K7607" s="5" t="str" cm="1">
        <f t="array" ref="K7607">_xlfn.LET(_xlpm.d,UPPER(TRIM(CLEAN(SUBSTITUTE(F7607,CHAR(160),"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08" spans="2:11" x14ac:dyDescent="0.25">
      <c r="B7608" s="21">
        <v>45664</v>
      </c>
      <c r="C7608" s="2" t="s">
        <v>1</v>
      </c>
      <c r="D7608" s="2" t="s">
        <v>1411</v>
      </c>
      <c r="E7608" s="2" t="s">
        <v>72</v>
      </c>
      <c r="F7608" s="2" t="s">
        <v>3306</v>
      </c>
      <c r="G7608" s="5">
        <v>-10</v>
      </c>
      <c r="H7608" s="5">
        <v>31.85</v>
      </c>
      <c r="I7608" s="5">
        <v>-318.5</v>
      </c>
      <c r="J7608" s="5">
        <v>-30334.66</v>
      </c>
      <c r="K7608" s="5" t="str" cm="1">
        <f t="array" ref="K7608">_xlfn.LET(_xlpm.d,UPPER(TRIM(CLEAN(SUBSTITUTE(F7608,CHAR(160),"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09" spans="2:11" x14ac:dyDescent="0.25">
      <c r="B7609" s="21">
        <v>45664</v>
      </c>
      <c r="C7609" s="2" t="s">
        <v>1</v>
      </c>
      <c r="D7609" s="2" t="s">
        <v>823</v>
      </c>
      <c r="E7609" s="2" t="s">
        <v>807</v>
      </c>
      <c r="F7609" s="2" t="s">
        <v>3308</v>
      </c>
      <c r="G7609" s="5">
        <v>-50</v>
      </c>
      <c r="H7609" s="5">
        <v>29.5</v>
      </c>
      <c r="I7609" s="5">
        <v>-1475</v>
      </c>
      <c r="J7609" s="5">
        <v>-31809.66</v>
      </c>
      <c r="K7609" s="5" t="str" cm="1">
        <f t="array" ref="K7609">_xlfn.LET(_xlpm.d,UPPER(TRIM(CLEAN(SUBSTITUTE(F7609,CHAR(160),"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10" spans="2:11" x14ac:dyDescent="0.25">
      <c r="B7610" s="21">
        <v>45664</v>
      </c>
      <c r="C7610" s="2" t="s">
        <v>1</v>
      </c>
      <c r="D7610" s="2" t="s">
        <v>1412</v>
      </c>
      <c r="E7610" s="2" t="s">
        <v>86</v>
      </c>
      <c r="F7610" s="2" t="s">
        <v>3306</v>
      </c>
      <c r="G7610" s="5">
        <v>-10</v>
      </c>
      <c r="H7610" s="5">
        <v>31.85</v>
      </c>
      <c r="I7610" s="5">
        <v>-318.5</v>
      </c>
      <c r="J7610" s="5">
        <v>-32128.16</v>
      </c>
      <c r="K7610" s="5" t="str" cm="1">
        <f t="array" ref="K7610">_xlfn.LET(_xlpm.d,UPPER(TRIM(CLEAN(SUBSTITUTE(F7610,CHAR(160),"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11" spans="2:11" x14ac:dyDescent="0.25">
      <c r="B7611" s="21">
        <v>45664</v>
      </c>
      <c r="C7611" s="2" t="s">
        <v>1</v>
      </c>
      <c r="D7611" s="2" t="s">
        <v>824</v>
      </c>
      <c r="E7611" s="2" t="s">
        <v>403</v>
      </c>
      <c r="F7611" s="2" t="s">
        <v>3306</v>
      </c>
      <c r="G7611" s="5">
        <v>-20</v>
      </c>
      <c r="H7611" s="5">
        <v>31.85</v>
      </c>
      <c r="I7611" s="5">
        <v>-637</v>
      </c>
      <c r="J7611" s="5">
        <v>-32765.16</v>
      </c>
      <c r="K7611" s="5" t="str" cm="1">
        <f t="array" ref="K7611">_xlfn.LET(_xlpm.d,UPPER(TRIM(CLEAN(SUBSTITUTE(F7611,CHAR(160),"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12" spans="2:11" x14ac:dyDescent="0.25">
      <c r="B7612" s="21">
        <v>45664</v>
      </c>
      <c r="C7612" s="2" t="s">
        <v>1</v>
      </c>
      <c r="D7612" s="2" t="s">
        <v>2550</v>
      </c>
      <c r="E7612" s="2" t="s">
        <v>9</v>
      </c>
      <c r="F7612" s="2" t="s">
        <v>3306</v>
      </c>
      <c r="G7612" s="5">
        <v>-30</v>
      </c>
      <c r="H7612" s="5">
        <v>31.85</v>
      </c>
      <c r="I7612" s="5">
        <v>-955.5</v>
      </c>
      <c r="J7612" s="5">
        <v>-33720.660000000003</v>
      </c>
      <c r="K7612" s="5" t="str" cm="1">
        <f t="array" ref="K7612">_xlfn.LET(_xlpm.d,UPPER(TRIM(CLEAN(SUBSTITUTE(F7612,CHAR(160),"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13" spans="2:11" x14ac:dyDescent="0.25">
      <c r="B7613" s="21">
        <v>45664</v>
      </c>
      <c r="C7613" s="2" t="s">
        <v>1</v>
      </c>
      <c r="D7613" s="2" t="s">
        <v>3312</v>
      </c>
      <c r="E7613" s="2" t="s">
        <v>89</v>
      </c>
      <c r="F7613" s="2" t="s">
        <v>3306</v>
      </c>
      <c r="G7613" s="5">
        <v>-30</v>
      </c>
      <c r="H7613" s="5">
        <v>31.85</v>
      </c>
      <c r="I7613" s="5">
        <v>-955.5</v>
      </c>
      <c r="J7613" s="5">
        <v>-34676.160000000003</v>
      </c>
      <c r="K7613" s="5" t="str" cm="1">
        <f t="array" ref="K7613">_xlfn.LET(_xlpm.d,UPPER(TRIM(CLEAN(SUBSTITUTE(F7613,CHAR(160),"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14" spans="2:11" x14ac:dyDescent="0.25">
      <c r="B7614" s="21">
        <v>45664</v>
      </c>
      <c r="C7614" s="2" t="s">
        <v>1</v>
      </c>
      <c r="D7614" s="2" t="s">
        <v>3313</v>
      </c>
      <c r="E7614" s="2" t="s">
        <v>27</v>
      </c>
      <c r="F7614" s="2" t="s">
        <v>3314</v>
      </c>
      <c r="G7614" s="5">
        <v>-80</v>
      </c>
      <c r="H7614" s="5">
        <v>31.85</v>
      </c>
      <c r="I7614" s="5">
        <v>-2548</v>
      </c>
      <c r="J7614" s="5">
        <v>-37224.160000000003</v>
      </c>
      <c r="K7614" s="5" t="str" cm="1">
        <f t="array" ref="K7614">_xlfn.LET(_xlpm.d,UPPER(TRIM(CLEAN(SUBSTITUTE(F7614,CHAR(160),"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15" spans="2:11" x14ac:dyDescent="0.25">
      <c r="B7615" s="21">
        <v>45664</v>
      </c>
      <c r="C7615" s="2" t="s">
        <v>1</v>
      </c>
      <c r="D7615" s="2" t="s">
        <v>825</v>
      </c>
      <c r="E7615" s="2" t="s">
        <v>32</v>
      </c>
      <c r="F7615" s="2" t="s">
        <v>3306</v>
      </c>
      <c r="G7615" s="5">
        <v>-160</v>
      </c>
      <c r="H7615" s="5">
        <v>31.85</v>
      </c>
      <c r="I7615" s="5">
        <v>-5096</v>
      </c>
      <c r="J7615" s="5">
        <v>-42320.160000000003</v>
      </c>
      <c r="K7615" s="5" t="str" cm="1">
        <f t="array" ref="K7615">_xlfn.LET(_xlpm.d,UPPER(TRIM(CLEAN(SUBSTITUTE(F7615,CHAR(160),"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16" spans="2:11" x14ac:dyDescent="0.25">
      <c r="B7616" s="21">
        <v>45664</v>
      </c>
      <c r="C7616" s="2" t="s">
        <v>1</v>
      </c>
      <c r="D7616" s="2" t="s">
        <v>826</v>
      </c>
      <c r="E7616" s="2" t="s">
        <v>60</v>
      </c>
      <c r="F7616" s="2" t="s">
        <v>3306</v>
      </c>
      <c r="G7616" s="5">
        <v>-10</v>
      </c>
      <c r="H7616" s="5">
        <v>31.85</v>
      </c>
      <c r="I7616" s="5">
        <v>-318.5</v>
      </c>
      <c r="J7616" s="5">
        <v>-42638.66</v>
      </c>
      <c r="K7616" s="5" t="str" cm="1">
        <f t="array" ref="K7616">_xlfn.LET(_xlpm.d,UPPER(TRIM(CLEAN(SUBSTITUTE(F7616,CHAR(160),"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17" spans="2:11" x14ac:dyDescent="0.25">
      <c r="B7617" s="21">
        <v>45664</v>
      </c>
      <c r="C7617" s="2" t="s">
        <v>1</v>
      </c>
      <c r="D7617" s="2" t="s">
        <v>608</v>
      </c>
      <c r="E7617" s="2" t="s">
        <v>92</v>
      </c>
      <c r="F7617" s="2" t="s">
        <v>3314</v>
      </c>
      <c r="G7617" s="5">
        <v>-70</v>
      </c>
      <c r="H7617" s="5">
        <v>31.85</v>
      </c>
      <c r="I7617" s="5">
        <v>-2229.5</v>
      </c>
      <c r="J7617" s="5">
        <v>-44868.160000000003</v>
      </c>
      <c r="K7617" s="5" t="str" cm="1">
        <f t="array" ref="K7617">_xlfn.LET(_xlpm.d,UPPER(TRIM(CLEAN(SUBSTITUTE(F7617,CHAR(160),"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18" spans="2:11" x14ac:dyDescent="0.25">
      <c r="B7618" s="21">
        <v>45664</v>
      </c>
      <c r="C7618" s="2" t="s">
        <v>1</v>
      </c>
      <c r="D7618" s="2" t="s">
        <v>3315</v>
      </c>
      <c r="E7618" s="2" t="s">
        <v>1245</v>
      </c>
      <c r="F7618" s="2" t="s">
        <v>3308</v>
      </c>
      <c r="G7618" s="5">
        <v>-57</v>
      </c>
      <c r="H7618" s="5">
        <v>29.6</v>
      </c>
      <c r="I7618" s="5">
        <v>-1687.2</v>
      </c>
      <c r="J7618" s="5">
        <v>-46555.360000000001</v>
      </c>
      <c r="K7618" s="5" t="str" cm="1">
        <f t="array" ref="K7618">_xlfn.LET(_xlpm.d,UPPER(TRIM(CLEAN(SUBSTITUTE(F7618,CHAR(160),"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19" spans="2:11" x14ac:dyDescent="0.25">
      <c r="B7619" s="21">
        <v>45664</v>
      </c>
      <c r="C7619" s="2" t="s">
        <v>1</v>
      </c>
      <c r="D7619" s="2" t="s">
        <v>1414</v>
      </c>
      <c r="E7619" s="2" t="s">
        <v>1130</v>
      </c>
      <c r="F7619" s="2" t="s">
        <v>3306</v>
      </c>
      <c r="G7619" s="5">
        <v>-250</v>
      </c>
      <c r="H7619" s="5">
        <v>31.85</v>
      </c>
      <c r="I7619" s="5">
        <v>-7962.5</v>
      </c>
      <c r="J7619" s="5">
        <v>-54517.86</v>
      </c>
      <c r="K7619" s="5" t="str" cm="1">
        <f t="array" ref="K7619">_xlfn.LET(_xlpm.d,UPPER(TRIM(CLEAN(SUBSTITUTE(F7619,CHAR(160),"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20" spans="2:11" x14ac:dyDescent="0.25">
      <c r="B7620" s="21">
        <v>45664</v>
      </c>
      <c r="C7620" s="2" t="s">
        <v>1</v>
      </c>
      <c r="D7620" s="2" t="s">
        <v>2821</v>
      </c>
      <c r="E7620" s="2" t="s">
        <v>852</v>
      </c>
      <c r="F7620" s="2" t="s">
        <v>3308</v>
      </c>
      <c r="G7620" s="5">
        <v>-83</v>
      </c>
      <c r="H7620" s="5">
        <v>32.200000000000003</v>
      </c>
      <c r="I7620" s="5">
        <v>-2672.6</v>
      </c>
      <c r="J7620" s="5">
        <v>-57190.46</v>
      </c>
      <c r="K7620" s="5" t="str" cm="1">
        <f t="array" ref="K7620">_xlfn.LET(_xlpm.d,UPPER(TRIM(CLEAN(SUBSTITUTE(F7620,CHAR(160),"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21" spans="2:11" x14ac:dyDescent="0.25">
      <c r="B7621" s="21">
        <v>45665</v>
      </c>
      <c r="C7621" s="2" t="s">
        <v>1</v>
      </c>
      <c r="D7621" s="2" t="s">
        <v>3316</v>
      </c>
      <c r="E7621" s="2" t="s">
        <v>148</v>
      </c>
      <c r="F7621" s="2" t="s">
        <v>3306</v>
      </c>
      <c r="G7621" s="5">
        <v>-30</v>
      </c>
      <c r="H7621" s="5">
        <v>31.85</v>
      </c>
      <c r="I7621" s="5">
        <v>-955.5</v>
      </c>
      <c r="J7621" s="5">
        <v>-58145.96</v>
      </c>
      <c r="K7621" s="5" t="str" cm="1">
        <f t="array" ref="K7621">_xlfn.LET(_xlpm.d,UPPER(TRIM(CLEAN(SUBSTITUTE(F7621,CHAR(160),"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22" spans="2:11" x14ac:dyDescent="0.25">
      <c r="B7622" s="21">
        <v>45665</v>
      </c>
      <c r="C7622" s="2" t="s">
        <v>1</v>
      </c>
      <c r="D7622" s="2" t="s">
        <v>1417</v>
      </c>
      <c r="E7622" s="2" t="s">
        <v>58</v>
      </c>
      <c r="F7622" s="2" t="s">
        <v>3306</v>
      </c>
      <c r="G7622" s="5">
        <v>-10</v>
      </c>
      <c r="H7622" s="5">
        <v>31.85</v>
      </c>
      <c r="I7622" s="5">
        <v>-318.5</v>
      </c>
      <c r="J7622" s="5">
        <v>-58464.46</v>
      </c>
      <c r="K7622" s="5" t="str" cm="1">
        <f t="array" ref="K7622">_xlfn.LET(_xlpm.d,UPPER(TRIM(CLEAN(SUBSTITUTE(F7622,CHAR(160),"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23" spans="2:11" x14ac:dyDescent="0.25">
      <c r="B7623" s="21">
        <v>45665</v>
      </c>
      <c r="C7623" s="2" t="s">
        <v>1</v>
      </c>
      <c r="D7623" s="2" t="s">
        <v>3317</v>
      </c>
      <c r="E7623" s="2" t="s">
        <v>65</v>
      </c>
      <c r="F7623" s="2" t="s">
        <v>3306</v>
      </c>
      <c r="G7623" s="5">
        <v>-30</v>
      </c>
      <c r="H7623" s="5">
        <v>31.85</v>
      </c>
      <c r="I7623" s="5">
        <v>-955.5</v>
      </c>
      <c r="J7623" s="5">
        <v>-59419.96</v>
      </c>
      <c r="K7623" s="5" t="str" cm="1">
        <f t="array" ref="K7623">_xlfn.LET(_xlpm.d,UPPER(TRIM(CLEAN(SUBSTITUTE(F7623,CHAR(160),"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24" spans="2:11" x14ac:dyDescent="0.25">
      <c r="B7624" s="21">
        <v>45665</v>
      </c>
      <c r="C7624" s="2" t="s">
        <v>1</v>
      </c>
      <c r="D7624" s="2" t="s">
        <v>1418</v>
      </c>
      <c r="E7624" s="2" t="s">
        <v>660</v>
      </c>
      <c r="F7624" s="2" t="s">
        <v>3306</v>
      </c>
      <c r="G7624" s="5">
        <v>-44</v>
      </c>
      <c r="H7624" s="5">
        <v>31.85</v>
      </c>
      <c r="I7624" s="5">
        <v>-1401.4</v>
      </c>
      <c r="J7624" s="5">
        <v>-60821.36</v>
      </c>
      <c r="K7624" s="5" t="str" cm="1">
        <f t="array" ref="K7624">_xlfn.LET(_xlpm.d,UPPER(TRIM(CLEAN(SUBSTITUTE(F7624,CHAR(160),"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25" spans="2:11" x14ac:dyDescent="0.25">
      <c r="B7625" s="21">
        <v>45665</v>
      </c>
      <c r="C7625" s="2" t="s">
        <v>1</v>
      </c>
      <c r="D7625" s="2" t="s">
        <v>2824</v>
      </c>
      <c r="E7625" s="2" t="s">
        <v>317</v>
      </c>
      <c r="F7625" s="2" t="s">
        <v>3308</v>
      </c>
      <c r="G7625" s="5">
        <v>-9</v>
      </c>
      <c r="H7625" s="5">
        <v>29.99</v>
      </c>
      <c r="I7625" s="5">
        <v>-269.91000000000003</v>
      </c>
      <c r="J7625" s="5">
        <v>-61091.270000000004</v>
      </c>
      <c r="K7625" s="5" t="str" cm="1">
        <f t="array" ref="K7625">_xlfn.LET(_xlpm.d,UPPER(TRIM(CLEAN(SUBSTITUTE(F7625,CHAR(160),"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26" spans="2:11" x14ac:dyDescent="0.25">
      <c r="B7626" s="21">
        <v>45665</v>
      </c>
      <c r="C7626" s="2" t="s">
        <v>1</v>
      </c>
      <c r="D7626" s="2" t="s">
        <v>2457</v>
      </c>
      <c r="E7626" s="2" t="s">
        <v>40</v>
      </c>
      <c r="F7626" s="2" t="s">
        <v>3306</v>
      </c>
      <c r="G7626" s="5">
        <v>-8</v>
      </c>
      <c r="H7626" s="5">
        <v>31.85</v>
      </c>
      <c r="I7626" s="5">
        <v>-254.8</v>
      </c>
      <c r="J7626" s="5">
        <v>-61346.070000000007</v>
      </c>
      <c r="K7626" s="5" t="str" cm="1">
        <f t="array" ref="K7626">_xlfn.LET(_xlpm.d,UPPER(TRIM(CLEAN(SUBSTITUTE(F7626,CHAR(160),"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27" spans="2:11" x14ac:dyDescent="0.25">
      <c r="B7627" s="21">
        <v>45665</v>
      </c>
      <c r="C7627" s="2" t="s">
        <v>1</v>
      </c>
      <c r="D7627" s="2" t="s">
        <v>827</v>
      </c>
      <c r="E7627" s="2" t="s">
        <v>40</v>
      </c>
      <c r="F7627" s="2" t="s">
        <v>3306</v>
      </c>
      <c r="G7627" s="5">
        <v>-5</v>
      </c>
      <c r="H7627" s="5">
        <v>31.85</v>
      </c>
      <c r="I7627" s="5">
        <v>-159.25</v>
      </c>
      <c r="J7627" s="5">
        <v>-61505.320000000007</v>
      </c>
      <c r="K7627" s="5" t="str" cm="1">
        <f t="array" ref="K7627">_xlfn.LET(_xlpm.d,UPPER(TRIM(CLEAN(SUBSTITUTE(F7627,CHAR(160),"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28" spans="2:11" x14ac:dyDescent="0.25">
      <c r="B7628" s="21">
        <v>45665</v>
      </c>
      <c r="C7628" s="2" t="s">
        <v>1</v>
      </c>
      <c r="D7628" s="2" t="s">
        <v>1420</v>
      </c>
      <c r="E7628" s="2" t="s">
        <v>202</v>
      </c>
      <c r="F7628" s="2" t="s">
        <v>3314</v>
      </c>
      <c r="G7628" s="5">
        <v>-230</v>
      </c>
      <c r="H7628" s="5">
        <v>31.85</v>
      </c>
      <c r="I7628" s="5">
        <v>-7325.5</v>
      </c>
      <c r="J7628" s="5">
        <v>-68830.820000000007</v>
      </c>
      <c r="K7628" s="5" t="str" cm="1">
        <f t="array" ref="K7628">_xlfn.LET(_xlpm.d,UPPER(TRIM(CLEAN(SUBSTITUTE(F7628,CHAR(160),"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29" spans="2:11" x14ac:dyDescent="0.25">
      <c r="B7629" s="21">
        <v>45666</v>
      </c>
      <c r="C7629" s="2" t="s">
        <v>1</v>
      </c>
      <c r="D7629" s="2" t="s">
        <v>1421</v>
      </c>
      <c r="E7629" s="2" t="s">
        <v>99</v>
      </c>
      <c r="F7629" s="2" t="s">
        <v>3306</v>
      </c>
      <c r="G7629" s="5">
        <v>-20</v>
      </c>
      <c r="H7629" s="5">
        <v>31.85</v>
      </c>
      <c r="I7629" s="5">
        <v>-637</v>
      </c>
      <c r="J7629" s="5">
        <v>-69467.820000000007</v>
      </c>
      <c r="K7629" s="5" t="str" cm="1">
        <f t="array" ref="K7629">_xlfn.LET(_xlpm.d,UPPER(TRIM(CLEAN(SUBSTITUTE(F7629,CHAR(160),"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30" spans="2:11" x14ac:dyDescent="0.25">
      <c r="B7630" s="21">
        <v>45666</v>
      </c>
      <c r="C7630" s="2" t="s">
        <v>1</v>
      </c>
      <c r="D7630" s="2" t="s">
        <v>555</v>
      </c>
      <c r="E7630" s="2" t="s">
        <v>19</v>
      </c>
      <c r="F7630" s="2" t="s">
        <v>3306</v>
      </c>
      <c r="G7630" s="5">
        <v>-30</v>
      </c>
      <c r="H7630" s="5">
        <v>31.85</v>
      </c>
      <c r="I7630" s="5">
        <v>-955.5</v>
      </c>
      <c r="J7630" s="5">
        <v>-70423.320000000007</v>
      </c>
      <c r="K7630" s="5" t="str" cm="1">
        <f t="array" ref="K7630">_xlfn.LET(_xlpm.d,UPPER(TRIM(CLEAN(SUBSTITUTE(F7630,CHAR(160),"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31" spans="2:11" x14ac:dyDescent="0.25">
      <c r="B7631" s="21">
        <v>45666</v>
      </c>
      <c r="C7631" s="2" t="s">
        <v>1</v>
      </c>
      <c r="D7631" s="2" t="s">
        <v>556</v>
      </c>
      <c r="E7631" s="2" t="s">
        <v>141</v>
      </c>
      <c r="F7631" s="2" t="s">
        <v>3306</v>
      </c>
      <c r="G7631" s="5">
        <v>-119</v>
      </c>
      <c r="H7631" s="5">
        <v>31.85</v>
      </c>
      <c r="I7631" s="5">
        <v>-3790.15</v>
      </c>
      <c r="J7631" s="5">
        <v>-74213.47</v>
      </c>
      <c r="K7631" s="5" t="str" cm="1">
        <f t="array" ref="K7631">_xlfn.LET(_xlpm.d,UPPER(TRIM(CLEAN(SUBSTITUTE(F7631,CHAR(160),"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32" spans="2:11" x14ac:dyDescent="0.25">
      <c r="B7632" s="21">
        <v>45666</v>
      </c>
      <c r="C7632" s="2" t="s">
        <v>1</v>
      </c>
      <c r="D7632" s="2" t="s">
        <v>692</v>
      </c>
      <c r="E7632" s="2" t="s">
        <v>84</v>
      </c>
      <c r="F7632" s="2" t="s">
        <v>3306</v>
      </c>
      <c r="G7632" s="5">
        <v>-15</v>
      </c>
      <c r="H7632" s="5">
        <v>31.85</v>
      </c>
      <c r="I7632" s="5">
        <v>-477.75</v>
      </c>
      <c r="J7632" s="5">
        <v>-74691.22</v>
      </c>
      <c r="K7632" s="5" t="str" cm="1">
        <f t="array" ref="K7632">_xlfn.LET(_xlpm.d,UPPER(TRIM(CLEAN(SUBSTITUTE(F7632,CHAR(160),"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33" spans="2:11" x14ac:dyDescent="0.25">
      <c r="B7633" s="21">
        <v>45666</v>
      </c>
      <c r="C7633" s="2" t="s">
        <v>1</v>
      </c>
      <c r="D7633" s="2" t="s">
        <v>1423</v>
      </c>
      <c r="E7633" s="2" t="s">
        <v>801</v>
      </c>
      <c r="F7633" s="2" t="s">
        <v>3308</v>
      </c>
      <c r="G7633" s="5">
        <v>-12</v>
      </c>
      <c r="H7633" s="5">
        <v>26.99</v>
      </c>
      <c r="I7633" s="5">
        <v>-323.88</v>
      </c>
      <c r="J7633" s="5">
        <v>-75015.100000000006</v>
      </c>
      <c r="K7633" s="5" t="str" cm="1">
        <f t="array" ref="K7633">_xlfn.LET(_xlpm.d,UPPER(TRIM(CLEAN(SUBSTITUTE(F7633,CHAR(160),"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34" spans="2:11" x14ac:dyDescent="0.25">
      <c r="B7634" s="21">
        <v>45666</v>
      </c>
      <c r="C7634" s="2" t="s">
        <v>1</v>
      </c>
      <c r="D7634" s="2" t="s">
        <v>3318</v>
      </c>
      <c r="E7634" s="2" t="s">
        <v>1403</v>
      </c>
      <c r="F7634" s="2" t="s">
        <v>3308</v>
      </c>
      <c r="G7634" s="5">
        <v>-36</v>
      </c>
      <c r="H7634" s="5">
        <v>26.25</v>
      </c>
      <c r="I7634" s="5">
        <v>-945</v>
      </c>
      <c r="J7634" s="5">
        <v>-75960.100000000006</v>
      </c>
      <c r="K7634" s="5" t="str" cm="1">
        <f t="array" ref="K7634">_xlfn.LET(_xlpm.d,UPPER(TRIM(CLEAN(SUBSTITUTE(F7634,CHAR(160),"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35" spans="2:11" x14ac:dyDescent="0.25">
      <c r="B7635" s="21">
        <v>45666</v>
      </c>
      <c r="C7635" s="2" t="s">
        <v>1</v>
      </c>
      <c r="D7635" s="2" t="s">
        <v>1425</v>
      </c>
      <c r="E7635" s="2" t="s">
        <v>324</v>
      </c>
      <c r="F7635" s="2" t="s">
        <v>3308</v>
      </c>
      <c r="G7635" s="5">
        <v>-6</v>
      </c>
      <c r="H7635" s="5">
        <v>29.99</v>
      </c>
      <c r="I7635" s="5">
        <v>-179.94</v>
      </c>
      <c r="J7635" s="5">
        <v>-76140.040000000008</v>
      </c>
      <c r="K7635" s="5" t="str" cm="1">
        <f t="array" ref="K7635">_xlfn.LET(_xlpm.d,UPPER(TRIM(CLEAN(SUBSTITUTE(F7635,CHAR(160),"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36" spans="2:11" x14ac:dyDescent="0.25">
      <c r="B7636" s="21">
        <v>45667</v>
      </c>
      <c r="C7636" s="2" t="s">
        <v>1</v>
      </c>
      <c r="D7636" s="2" t="s">
        <v>1427</v>
      </c>
      <c r="E7636" s="2" t="s">
        <v>163</v>
      </c>
      <c r="F7636" s="2" t="s">
        <v>3306</v>
      </c>
      <c r="G7636" s="5">
        <v>-100</v>
      </c>
      <c r="H7636" s="5">
        <v>31.81</v>
      </c>
      <c r="I7636" s="5">
        <v>-3181</v>
      </c>
      <c r="J7636" s="5">
        <v>-79321.040000000008</v>
      </c>
      <c r="K7636" s="5" t="str" cm="1">
        <f t="array" ref="K7636">_xlfn.LET(_xlpm.d,UPPER(TRIM(CLEAN(SUBSTITUTE(F7636,CHAR(160),"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37" spans="2:11" x14ac:dyDescent="0.25">
      <c r="B7637" s="21">
        <v>45667</v>
      </c>
      <c r="C7637" s="2" t="s">
        <v>1</v>
      </c>
      <c r="D7637" s="2" t="s">
        <v>1428</v>
      </c>
      <c r="E7637" s="2" t="s">
        <v>62</v>
      </c>
      <c r="F7637" s="2" t="s">
        <v>3306</v>
      </c>
      <c r="G7637" s="5">
        <v>-90</v>
      </c>
      <c r="H7637" s="5">
        <v>31.85</v>
      </c>
      <c r="I7637" s="5">
        <v>-2866.5</v>
      </c>
      <c r="J7637" s="5">
        <v>-82187.540000000008</v>
      </c>
      <c r="K7637" s="5" t="str" cm="1">
        <f t="array" ref="K7637">_xlfn.LET(_xlpm.d,UPPER(TRIM(CLEAN(SUBSTITUTE(F7637,CHAR(160),"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38" spans="2:11" x14ac:dyDescent="0.25">
      <c r="B7638" s="21">
        <v>45667</v>
      </c>
      <c r="C7638" s="2" t="s">
        <v>1</v>
      </c>
      <c r="D7638" s="2" t="s">
        <v>1429</v>
      </c>
      <c r="E7638" s="2" t="s">
        <v>76</v>
      </c>
      <c r="F7638" s="2" t="s">
        <v>3306</v>
      </c>
      <c r="G7638" s="5">
        <v>-79</v>
      </c>
      <c r="H7638" s="5">
        <v>31.85</v>
      </c>
      <c r="I7638" s="5">
        <v>-2516.15</v>
      </c>
      <c r="J7638" s="5">
        <v>-84703.69</v>
      </c>
      <c r="K7638" s="5" t="str" cm="1">
        <f t="array" ref="K7638">_xlfn.LET(_xlpm.d,UPPER(TRIM(CLEAN(SUBSTITUTE(F7638,CHAR(160),"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39" spans="2:11" x14ac:dyDescent="0.25">
      <c r="B7639" s="21">
        <v>45667</v>
      </c>
      <c r="C7639" s="2" t="s">
        <v>1</v>
      </c>
      <c r="D7639" s="2" t="s">
        <v>3258</v>
      </c>
      <c r="E7639" s="2" t="s">
        <v>403</v>
      </c>
      <c r="F7639" s="2" t="s">
        <v>3306</v>
      </c>
      <c r="G7639" s="5">
        <v>-10</v>
      </c>
      <c r="H7639" s="5">
        <v>31.85</v>
      </c>
      <c r="I7639" s="5">
        <v>-318.5</v>
      </c>
      <c r="J7639" s="5">
        <v>-85022.19</v>
      </c>
      <c r="K7639" s="5" t="str" cm="1">
        <f t="array" ref="K7639">_xlfn.LET(_xlpm.d,UPPER(TRIM(CLEAN(SUBSTITUTE(F7639,CHAR(160),"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40" spans="2:11" x14ac:dyDescent="0.25">
      <c r="B7640" s="21">
        <v>45667</v>
      </c>
      <c r="C7640" s="2" t="s">
        <v>1</v>
      </c>
      <c r="D7640" s="2" t="s">
        <v>828</v>
      </c>
      <c r="E7640" s="2" t="s">
        <v>829</v>
      </c>
      <c r="F7640" s="2" t="s">
        <v>3306</v>
      </c>
      <c r="G7640" s="5">
        <v>-200</v>
      </c>
      <c r="H7640" s="5">
        <v>31.85</v>
      </c>
      <c r="I7640" s="5">
        <v>-6370</v>
      </c>
      <c r="J7640" s="5">
        <v>-91392.19</v>
      </c>
      <c r="K7640" s="5" t="str" cm="1">
        <f t="array" ref="K7640">_xlfn.LET(_xlpm.d,UPPER(TRIM(CLEAN(SUBSTITUTE(F7640,CHAR(160),"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41" spans="2:11" x14ac:dyDescent="0.25">
      <c r="B7641" s="21">
        <v>45667</v>
      </c>
      <c r="C7641" s="2" t="s">
        <v>1</v>
      </c>
      <c r="D7641" s="2" t="s">
        <v>2552</v>
      </c>
      <c r="E7641" s="2" t="s">
        <v>24</v>
      </c>
      <c r="F7641" s="2" t="s">
        <v>3306</v>
      </c>
      <c r="G7641" s="5">
        <v>-82</v>
      </c>
      <c r="H7641" s="5">
        <v>31.85</v>
      </c>
      <c r="I7641" s="5">
        <v>-2611.6999999999998</v>
      </c>
      <c r="J7641" s="5">
        <v>-94003.89</v>
      </c>
      <c r="K7641" s="5" t="str" cm="1">
        <f t="array" ref="K7641">_xlfn.LET(_xlpm.d,UPPER(TRIM(CLEAN(SUBSTITUTE(F7641,CHAR(160),"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42" spans="2:11" x14ac:dyDescent="0.25">
      <c r="B7642" s="21">
        <v>45667</v>
      </c>
      <c r="C7642" s="2" t="s">
        <v>1</v>
      </c>
      <c r="D7642" s="2" t="s">
        <v>2553</v>
      </c>
      <c r="E7642" s="2" t="s">
        <v>9</v>
      </c>
      <c r="F7642" s="2" t="s">
        <v>3306</v>
      </c>
      <c r="G7642" s="5">
        <v>-20</v>
      </c>
      <c r="H7642" s="5">
        <v>31.85</v>
      </c>
      <c r="I7642" s="5">
        <v>-637</v>
      </c>
      <c r="J7642" s="5">
        <v>-94640.89</v>
      </c>
      <c r="K7642" s="5" t="str" cm="1">
        <f t="array" ref="K7642">_xlfn.LET(_xlpm.d,UPPER(TRIM(CLEAN(SUBSTITUTE(F7642,CHAR(160),"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43" spans="2:11" x14ac:dyDescent="0.25">
      <c r="B7643" s="21">
        <v>45667</v>
      </c>
      <c r="C7643" s="2" t="s">
        <v>1</v>
      </c>
      <c r="D7643" s="2" t="s">
        <v>830</v>
      </c>
      <c r="E7643" s="2" t="s">
        <v>3</v>
      </c>
      <c r="F7643" s="2" t="s">
        <v>3308</v>
      </c>
      <c r="G7643" s="5">
        <v>-105</v>
      </c>
      <c r="H7643" s="5">
        <v>29.2</v>
      </c>
      <c r="I7643" s="5">
        <v>-3066</v>
      </c>
      <c r="J7643" s="5">
        <v>-97706.89</v>
      </c>
      <c r="K7643" s="5" t="str" cm="1">
        <f t="array" ref="K7643">_xlfn.LET(_xlpm.d,UPPER(TRIM(CLEAN(SUBSTITUTE(F7643,CHAR(160),"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44" spans="2:11" x14ac:dyDescent="0.25">
      <c r="B7644" s="21">
        <v>45667</v>
      </c>
      <c r="C7644" s="2" t="s">
        <v>1</v>
      </c>
      <c r="D7644" s="2" t="s">
        <v>831</v>
      </c>
      <c r="E7644" s="2" t="s">
        <v>143</v>
      </c>
      <c r="F7644" s="2" t="s">
        <v>3308</v>
      </c>
      <c r="G7644" s="5">
        <v>-48</v>
      </c>
      <c r="H7644" s="5">
        <v>27.3</v>
      </c>
      <c r="I7644" s="5">
        <v>-1310.4000000000001</v>
      </c>
      <c r="J7644" s="5">
        <v>-99017.29</v>
      </c>
      <c r="K7644" s="5" t="str" cm="1">
        <f t="array" ref="K7644">_xlfn.LET(_xlpm.d,UPPER(TRIM(CLEAN(SUBSTITUTE(F7644,CHAR(160),"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45" spans="2:11" x14ac:dyDescent="0.25">
      <c r="B7645" s="21">
        <v>45667</v>
      </c>
      <c r="C7645" s="2" t="s">
        <v>1</v>
      </c>
      <c r="D7645" s="2" t="s">
        <v>832</v>
      </c>
      <c r="E7645" s="2" t="s">
        <v>110</v>
      </c>
      <c r="F7645" s="2" t="s">
        <v>3306</v>
      </c>
      <c r="G7645" s="5">
        <v>-10</v>
      </c>
      <c r="H7645" s="5">
        <v>31.85</v>
      </c>
      <c r="I7645" s="5">
        <v>-318.5</v>
      </c>
      <c r="J7645" s="5">
        <v>-99335.79</v>
      </c>
      <c r="K7645" s="5" t="str" cm="1">
        <f t="array" ref="K7645">_xlfn.LET(_xlpm.d,UPPER(TRIM(CLEAN(SUBSTITUTE(F7645,CHAR(160),"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46" spans="2:11" x14ac:dyDescent="0.25">
      <c r="B7646" s="21">
        <v>45667</v>
      </c>
      <c r="C7646" s="2" t="s">
        <v>1</v>
      </c>
      <c r="D7646" s="2" t="s">
        <v>1431</v>
      </c>
      <c r="E7646" s="2" t="s">
        <v>82</v>
      </c>
      <c r="F7646" s="2" t="s">
        <v>3306</v>
      </c>
      <c r="G7646" s="5">
        <v>-59</v>
      </c>
      <c r="H7646" s="5">
        <v>31.85</v>
      </c>
      <c r="I7646" s="5">
        <v>-1879.15</v>
      </c>
      <c r="J7646" s="5">
        <v>-101214.93999999999</v>
      </c>
      <c r="K7646" s="5" t="str" cm="1">
        <f t="array" ref="K7646">_xlfn.LET(_xlpm.d,UPPER(TRIM(CLEAN(SUBSTITUTE(F7646,CHAR(160),"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47" spans="2:11" x14ac:dyDescent="0.25">
      <c r="B7647" s="21">
        <v>45670</v>
      </c>
      <c r="C7647" s="2" t="s">
        <v>1</v>
      </c>
      <c r="D7647" s="2" t="s">
        <v>3319</v>
      </c>
      <c r="E7647" s="2" t="s">
        <v>76</v>
      </c>
      <c r="F7647" s="2" t="s">
        <v>3306</v>
      </c>
      <c r="G7647" s="5">
        <v>-30</v>
      </c>
      <c r="H7647" s="5">
        <v>31.85</v>
      </c>
      <c r="I7647" s="5">
        <v>-955.5</v>
      </c>
      <c r="J7647" s="5">
        <v>-102170.43999999999</v>
      </c>
      <c r="K7647" s="5" t="str" cm="1">
        <f t="array" ref="K7647">_xlfn.LET(_xlpm.d,UPPER(TRIM(CLEAN(SUBSTITUTE(F7647,CHAR(160),"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48" spans="2:11" x14ac:dyDescent="0.25">
      <c r="B7648" s="21">
        <v>45670</v>
      </c>
      <c r="C7648" s="2" t="s">
        <v>1</v>
      </c>
      <c r="D7648" s="2" t="s">
        <v>693</v>
      </c>
      <c r="E7648" s="2" t="s">
        <v>49</v>
      </c>
      <c r="F7648" s="2" t="s">
        <v>3306</v>
      </c>
      <c r="G7648" s="5">
        <v>-258</v>
      </c>
      <c r="H7648" s="5">
        <v>31.85</v>
      </c>
      <c r="I7648" s="5">
        <v>-8217.2999999999993</v>
      </c>
      <c r="J7648" s="5">
        <v>-110387.73999999999</v>
      </c>
      <c r="K7648" s="5" t="str" cm="1">
        <f t="array" ref="K7648">_xlfn.LET(_xlpm.d,UPPER(TRIM(CLEAN(SUBSTITUTE(F7648,CHAR(160),"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49" spans="2:11" x14ac:dyDescent="0.25">
      <c r="B7649" s="21">
        <v>45670</v>
      </c>
      <c r="C7649" s="2" t="s">
        <v>1</v>
      </c>
      <c r="D7649" s="2" t="s">
        <v>2555</v>
      </c>
      <c r="E7649" s="2" t="s">
        <v>68</v>
      </c>
      <c r="F7649" s="2" t="s">
        <v>3306</v>
      </c>
      <c r="G7649" s="5">
        <v>-50</v>
      </c>
      <c r="H7649" s="5">
        <v>31.85</v>
      </c>
      <c r="I7649" s="5">
        <v>-1592.5</v>
      </c>
      <c r="J7649" s="5">
        <v>-111980.23999999999</v>
      </c>
      <c r="K7649" s="5" t="str" cm="1">
        <f t="array" ref="K7649">_xlfn.LET(_xlpm.d,UPPER(TRIM(CLEAN(SUBSTITUTE(F7649,CHAR(160),"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50" spans="2:11" x14ac:dyDescent="0.25">
      <c r="B7650" s="21">
        <v>45670</v>
      </c>
      <c r="C7650" s="2" t="s">
        <v>1</v>
      </c>
      <c r="D7650" s="2" t="s">
        <v>1432</v>
      </c>
      <c r="E7650" s="2" t="s">
        <v>791</v>
      </c>
      <c r="F7650" s="2" t="s">
        <v>3306</v>
      </c>
      <c r="G7650" s="5">
        <v>-25</v>
      </c>
      <c r="H7650" s="5">
        <v>31.85</v>
      </c>
      <c r="I7650" s="5">
        <v>-796.25</v>
      </c>
      <c r="J7650" s="5">
        <v>-112776.48999999999</v>
      </c>
      <c r="K7650" s="5" t="str" cm="1">
        <f t="array" ref="K7650">_xlfn.LET(_xlpm.d,UPPER(TRIM(CLEAN(SUBSTITUTE(F7650,CHAR(160),"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51" spans="2:11" x14ac:dyDescent="0.25">
      <c r="B7651" s="21">
        <v>45670</v>
      </c>
      <c r="C7651" s="2" t="s">
        <v>1</v>
      </c>
      <c r="D7651" s="2" t="s">
        <v>833</v>
      </c>
      <c r="E7651" s="2" t="s">
        <v>465</v>
      </c>
      <c r="F7651" s="2" t="s">
        <v>3306</v>
      </c>
      <c r="G7651" s="5">
        <v>-30</v>
      </c>
      <c r="H7651" s="5">
        <v>31.85</v>
      </c>
      <c r="I7651" s="5">
        <v>-955.5</v>
      </c>
      <c r="J7651" s="5">
        <v>-113731.98999999999</v>
      </c>
      <c r="K7651" s="5" t="str" cm="1">
        <f t="array" ref="K7651">_xlfn.LET(_xlpm.d,UPPER(TRIM(CLEAN(SUBSTITUTE(F7651,CHAR(160),"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52" spans="2:11" x14ac:dyDescent="0.25">
      <c r="B7652" s="21">
        <v>45670</v>
      </c>
      <c r="C7652" s="2" t="s">
        <v>1</v>
      </c>
      <c r="D7652" s="2" t="s">
        <v>335</v>
      </c>
      <c r="E7652" s="2" t="s">
        <v>99</v>
      </c>
      <c r="F7652" s="2" t="s">
        <v>3320</v>
      </c>
      <c r="G7652" s="5">
        <v>-18</v>
      </c>
      <c r="H7652" s="5">
        <v>31.85</v>
      </c>
      <c r="I7652" s="5">
        <v>-573.29999999999995</v>
      </c>
      <c r="J7652" s="5">
        <v>-114305.29</v>
      </c>
      <c r="K7652" s="5" t="str" cm="1">
        <f t="array" ref="K7652">_xlfn.LET(_xlpm.d,UPPER(TRIM(CLEAN(SUBSTITUTE(F7652,CHAR(160),"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53" spans="2:11" x14ac:dyDescent="0.25">
      <c r="B7653" s="21">
        <v>45670</v>
      </c>
      <c r="C7653" s="2" t="s">
        <v>1</v>
      </c>
      <c r="D7653" s="2" t="s">
        <v>3321</v>
      </c>
      <c r="E7653" s="2" t="s">
        <v>3322</v>
      </c>
      <c r="F7653" s="2" t="s">
        <v>3308</v>
      </c>
      <c r="G7653" s="5">
        <v>-5</v>
      </c>
      <c r="H7653" s="5">
        <v>29.99</v>
      </c>
      <c r="I7653" s="5">
        <v>-149.94999999999999</v>
      </c>
      <c r="J7653" s="5">
        <v>-114455.23999999999</v>
      </c>
      <c r="K7653" s="5" t="str" cm="1">
        <f t="array" ref="K7653">_xlfn.LET(_xlpm.d,UPPER(TRIM(CLEAN(SUBSTITUTE(F7653,CHAR(160),"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54" spans="2:11" x14ac:dyDescent="0.25">
      <c r="B7654" s="21">
        <v>45670</v>
      </c>
      <c r="C7654" s="2" t="s">
        <v>1</v>
      </c>
      <c r="D7654" s="2" t="s">
        <v>3323</v>
      </c>
      <c r="E7654" s="2" t="s">
        <v>311</v>
      </c>
      <c r="F7654" s="2" t="s">
        <v>3308</v>
      </c>
      <c r="G7654" s="5">
        <v>-9</v>
      </c>
      <c r="H7654" s="5">
        <v>28.65</v>
      </c>
      <c r="I7654" s="5">
        <v>-257.85000000000002</v>
      </c>
      <c r="J7654" s="5">
        <v>-114713.09</v>
      </c>
      <c r="K7654" s="5" t="str" cm="1">
        <f t="array" ref="K7654">_xlfn.LET(_xlpm.d,UPPER(TRIM(CLEAN(SUBSTITUTE(F7654,CHAR(160),"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55" spans="2:11" x14ac:dyDescent="0.25">
      <c r="B7655" s="21">
        <v>45670</v>
      </c>
      <c r="C7655" s="2" t="s">
        <v>1</v>
      </c>
      <c r="D7655" s="2" t="s">
        <v>3324</v>
      </c>
      <c r="E7655" s="2" t="s">
        <v>1530</v>
      </c>
      <c r="F7655" s="2" t="s">
        <v>3308</v>
      </c>
      <c r="G7655" s="5">
        <v>-7</v>
      </c>
      <c r="H7655" s="5">
        <v>29.99</v>
      </c>
      <c r="I7655" s="5">
        <v>-209.93</v>
      </c>
      <c r="J7655" s="5">
        <v>-114923.01999999999</v>
      </c>
      <c r="K7655" s="5" t="str" cm="1">
        <f t="array" ref="K7655">_xlfn.LET(_xlpm.d,UPPER(TRIM(CLEAN(SUBSTITUTE(F7655,CHAR(160),"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56" spans="2:11" x14ac:dyDescent="0.25">
      <c r="B7656" s="21">
        <v>45670</v>
      </c>
      <c r="C7656" s="2" t="s">
        <v>1</v>
      </c>
      <c r="D7656" s="2" t="s">
        <v>2323</v>
      </c>
      <c r="E7656" s="2" t="s">
        <v>1384</v>
      </c>
      <c r="F7656" s="2" t="s">
        <v>3308</v>
      </c>
      <c r="G7656" s="5">
        <v>-2</v>
      </c>
      <c r="H7656" s="5">
        <v>28.99</v>
      </c>
      <c r="I7656" s="5">
        <v>-57.98</v>
      </c>
      <c r="J7656" s="5">
        <v>-114980.99999999999</v>
      </c>
      <c r="K7656" s="5" t="str" cm="1">
        <f t="array" ref="K7656">_xlfn.LET(_xlpm.d,UPPER(TRIM(CLEAN(SUBSTITUTE(F7656,CHAR(160),"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57" spans="2:11" x14ac:dyDescent="0.25">
      <c r="B7657" s="21">
        <v>45671</v>
      </c>
      <c r="C7657" s="2" t="s">
        <v>1</v>
      </c>
      <c r="D7657" s="2" t="s">
        <v>2556</v>
      </c>
      <c r="E7657" s="2" t="s">
        <v>92</v>
      </c>
      <c r="F7657" s="2" t="s">
        <v>3306</v>
      </c>
      <c r="G7657" s="5">
        <v>-28</v>
      </c>
      <c r="H7657" s="5">
        <v>31.85</v>
      </c>
      <c r="I7657" s="5">
        <v>-891.8</v>
      </c>
      <c r="J7657" s="5">
        <v>-115872.79999999999</v>
      </c>
      <c r="K7657" s="5" t="str" cm="1">
        <f t="array" ref="K7657">_xlfn.LET(_xlpm.d,UPPER(TRIM(CLEAN(SUBSTITUTE(F7657,CHAR(160),"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58" spans="2:11" x14ac:dyDescent="0.25">
      <c r="B7658" s="21">
        <v>45671</v>
      </c>
      <c r="C7658" s="2" t="s">
        <v>1</v>
      </c>
      <c r="D7658" s="2" t="s">
        <v>834</v>
      </c>
      <c r="E7658" s="2" t="s">
        <v>148</v>
      </c>
      <c r="F7658" s="2" t="s">
        <v>3306</v>
      </c>
      <c r="G7658" s="5">
        <v>-18</v>
      </c>
      <c r="H7658" s="5">
        <v>31.85</v>
      </c>
      <c r="I7658" s="5">
        <v>-573.29999999999995</v>
      </c>
      <c r="J7658" s="5">
        <v>-116446.09999999999</v>
      </c>
      <c r="K7658" s="5" t="str" cm="1">
        <f t="array" ref="K7658">_xlfn.LET(_xlpm.d,UPPER(TRIM(CLEAN(SUBSTITUTE(F7658,CHAR(160),"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59" spans="2:11" x14ac:dyDescent="0.25">
      <c r="B7659" s="21">
        <v>45671</v>
      </c>
      <c r="C7659" s="2" t="s">
        <v>1</v>
      </c>
      <c r="D7659" s="2" t="s">
        <v>835</v>
      </c>
      <c r="E7659" s="2" t="s">
        <v>72</v>
      </c>
      <c r="F7659" s="2" t="s">
        <v>3306</v>
      </c>
      <c r="G7659" s="5">
        <v>-10</v>
      </c>
      <c r="H7659" s="5">
        <v>31.85</v>
      </c>
      <c r="I7659" s="5">
        <v>-318.5</v>
      </c>
      <c r="J7659" s="5">
        <v>-116764.59999999999</v>
      </c>
      <c r="K7659" s="5" t="str" cm="1">
        <f t="array" ref="K7659">_xlfn.LET(_xlpm.d,UPPER(TRIM(CLEAN(SUBSTITUTE(F7659,CHAR(160),"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60" spans="2:11" x14ac:dyDescent="0.25">
      <c r="B7660" s="21">
        <v>45671</v>
      </c>
      <c r="C7660" s="2" t="s">
        <v>1</v>
      </c>
      <c r="D7660" s="2" t="s">
        <v>3259</v>
      </c>
      <c r="E7660" s="2" t="s">
        <v>32</v>
      </c>
      <c r="F7660" s="2" t="s">
        <v>3306</v>
      </c>
      <c r="G7660" s="5">
        <v>-15</v>
      </c>
      <c r="H7660" s="5">
        <v>31.85</v>
      </c>
      <c r="I7660" s="5">
        <v>-477.75</v>
      </c>
      <c r="J7660" s="5">
        <v>-117242.34999999999</v>
      </c>
      <c r="K7660" s="5" t="str" cm="1">
        <f t="array" ref="K7660">_xlfn.LET(_xlpm.d,UPPER(TRIM(CLEAN(SUBSTITUTE(F7660,CHAR(160),"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61" spans="2:11" x14ac:dyDescent="0.25">
      <c r="B7661" s="21">
        <v>45671</v>
      </c>
      <c r="C7661" s="2" t="s">
        <v>1</v>
      </c>
      <c r="D7661" s="2" t="s">
        <v>1434</v>
      </c>
      <c r="E7661" s="2" t="s">
        <v>29</v>
      </c>
      <c r="F7661" s="2" t="s">
        <v>3306</v>
      </c>
      <c r="G7661" s="5">
        <v>-154</v>
      </c>
      <c r="H7661" s="5">
        <v>31.85</v>
      </c>
      <c r="I7661" s="5">
        <v>-4904.8999999999996</v>
      </c>
      <c r="J7661" s="5">
        <v>-122147.24999999999</v>
      </c>
      <c r="K7661" s="5" t="str" cm="1">
        <f t="array" ref="K7661">_xlfn.LET(_xlpm.d,UPPER(TRIM(CLEAN(SUBSTITUTE(F7661,CHAR(160),"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62" spans="2:11" x14ac:dyDescent="0.25">
      <c r="B7662" s="21">
        <v>45671</v>
      </c>
      <c r="C7662" s="2" t="s">
        <v>1</v>
      </c>
      <c r="D7662" s="2" t="s">
        <v>1435</v>
      </c>
      <c r="E7662" s="2" t="s">
        <v>807</v>
      </c>
      <c r="F7662" s="2" t="s">
        <v>3308</v>
      </c>
      <c r="G7662" s="5">
        <v>-10</v>
      </c>
      <c r="H7662" s="5">
        <v>29.5</v>
      </c>
      <c r="I7662" s="5">
        <v>-295</v>
      </c>
      <c r="J7662" s="5">
        <v>-122442.24999999999</v>
      </c>
      <c r="K7662" s="5" t="str" cm="1">
        <f t="array" ref="K7662">_xlfn.LET(_xlpm.d,UPPER(TRIM(CLEAN(SUBSTITUTE(F7662,CHAR(160),"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63" spans="2:11" x14ac:dyDescent="0.25">
      <c r="B7663" s="21">
        <v>45671</v>
      </c>
      <c r="C7663" s="2" t="s">
        <v>1</v>
      </c>
      <c r="D7663" s="2" t="s">
        <v>1436</v>
      </c>
      <c r="E7663" s="2" t="s">
        <v>153</v>
      </c>
      <c r="F7663" s="2" t="s">
        <v>3306</v>
      </c>
      <c r="G7663" s="5">
        <v>-84</v>
      </c>
      <c r="H7663" s="5">
        <v>31.85</v>
      </c>
      <c r="I7663" s="5">
        <v>-2675.4</v>
      </c>
      <c r="J7663" s="5">
        <v>-125117.64999999998</v>
      </c>
      <c r="K7663" s="5" t="str" cm="1">
        <f t="array" ref="K7663">_xlfn.LET(_xlpm.d,UPPER(TRIM(CLEAN(SUBSTITUTE(F7663,CHAR(160),"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64" spans="2:11" x14ac:dyDescent="0.25">
      <c r="B7664" s="21">
        <v>45671</v>
      </c>
      <c r="C7664" s="2" t="s">
        <v>1</v>
      </c>
      <c r="D7664" s="2" t="s">
        <v>836</v>
      </c>
      <c r="E7664" s="2" t="s">
        <v>9</v>
      </c>
      <c r="F7664" s="2" t="s">
        <v>3306</v>
      </c>
      <c r="G7664" s="5">
        <v>-30</v>
      </c>
      <c r="H7664" s="5">
        <v>31.85</v>
      </c>
      <c r="I7664" s="5">
        <v>-955.5</v>
      </c>
      <c r="J7664" s="5">
        <v>-126073.14999999998</v>
      </c>
      <c r="K7664" s="5" t="str" cm="1">
        <f t="array" ref="K7664">_xlfn.LET(_xlpm.d,UPPER(TRIM(CLEAN(SUBSTITUTE(F7664,CHAR(160),"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65" spans="2:11" x14ac:dyDescent="0.25">
      <c r="B7665" s="21">
        <v>45671</v>
      </c>
      <c r="C7665" s="2" t="s">
        <v>1</v>
      </c>
      <c r="D7665" s="2" t="s">
        <v>1325</v>
      </c>
      <c r="E7665" s="2" t="s">
        <v>95</v>
      </c>
      <c r="F7665" s="2" t="s">
        <v>3306</v>
      </c>
      <c r="G7665" s="5">
        <v>-10</v>
      </c>
      <c r="H7665" s="5">
        <v>31.85</v>
      </c>
      <c r="I7665" s="5">
        <v>-318.5</v>
      </c>
      <c r="J7665" s="5">
        <v>-126391.64999999998</v>
      </c>
      <c r="K7665" s="5" t="str" cm="1">
        <f t="array" ref="K7665">_xlfn.LET(_xlpm.d,UPPER(TRIM(CLEAN(SUBSTITUTE(F7665,CHAR(160),"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66" spans="2:11" x14ac:dyDescent="0.25">
      <c r="B7666" s="21">
        <v>45671</v>
      </c>
      <c r="C7666" s="2" t="s">
        <v>1</v>
      </c>
      <c r="D7666" s="2" t="s">
        <v>3325</v>
      </c>
      <c r="E7666" s="2" t="s">
        <v>3</v>
      </c>
      <c r="F7666" s="2" t="s">
        <v>3308</v>
      </c>
      <c r="G7666" s="5">
        <v>-10</v>
      </c>
      <c r="H7666" s="5">
        <v>29.2</v>
      </c>
      <c r="I7666" s="5">
        <v>-292</v>
      </c>
      <c r="J7666" s="5">
        <v>-126683.64999999998</v>
      </c>
      <c r="K7666" s="5" t="str" cm="1">
        <f t="array" ref="K7666">_xlfn.LET(_xlpm.d,UPPER(TRIM(CLEAN(SUBSTITUTE(F7666,CHAR(160),"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67" spans="2:11" x14ac:dyDescent="0.25">
      <c r="B7667" s="21">
        <v>45671</v>
      </c>
      <c r="C7667" s="2" t="s">
        <v>1</v>
      </c>
      <c r="D7667" s="2" t="s">
        <v>1437</v>
      </c>
      <c r="E7667" s="2" t="s">
        <v>3</v>
      </c>
      <c r="F7667" s="2" t="s">
        <v>3308</v>
      </c>
      <c r="G7667" s="5">
        <v>-107</v>
      </c>
      <c r="H7667" s="5">
        <v>29.2</v>
      </c>
      <c r="I7667" s="5">
        <v>-3124.4</v>
      </c>
      <c r="J7667" s="5">
        <v>-129808.04999999997</v>
      </c>
      <c r="K7667" s="5" t="str" cm="1">
        <f t="array" ref="K7667">_xlfn.LET(_xlpm.d,UPPER(TRIM(CLEAN(SUBSTITUTE(F7667,CHAR(160),"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68" spans="2:11" x14ac:dyDescent="0.25">
      <c r="B7668" s="21">
        <v>45671</v>
      </c>
      <c r="C7668" s="2" t="s">
        <v>1</v>
      </c>
      <c r="D7668" s="2" t="s">
        <v>337</v>
      </c>
      <c r="E7668" s="2" t="s">
        <v>89</v>
      </c>
      <c r="F7668" s="2" t="s">
        <v>3306</v>
      </c>
      <c r="G7668" s="5">
        <v>-10</v>
      </c>
      <c r="H7668" s="5">
        <v>31.85</v>
      </c>
      <c r="I7668" s="5">
        <v>-318.5</v>
      </c>
      <c r="J7668" s="5">
        <v>-130126.54999999997</v>
      </c>
      <c r="K7668" s="5" t="str" cm="1">
        <f t="array" ref="K7668">_xlfn.LET(_xlpm.d,UPPER(TRIM(CLEAN(SUBSTITUTE(F7668,CHAR(160),"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69" spans="2:11" x14ac:dyDescent="0.25">
      <c r="B7669" s="21">
        <v>45671</v>
      </c>
      <c r="C7669" s="2" t="s">
        <v>1</v>
      </c>
      <c r="D7669" s="2" t="s">
        <v>2825</v>
      </c>
      <c r="E7669" s="2" t="s">
        <v>1025</v>
      </c>
      <c r="F7669" s="2" t="s">
        <v>3308</v>
      </c>
      <c r="G7669" s="5">
        <v>-30</v>
      </c>
      <c r="H7669" s="5">
        <v>29.5</v>
      </c>
      <c r="I7669" s="5">
        <v>-885</v>
      </c>
      <c r="J7669" s="5">
        <v>-131011.54999999997</v>
      </c>
      <c r="K7669" s="5" t="str" cm="1">
        <f t="array" ref="K7669">_xlfn.LET(_xlpm.d,UPPER(TRIM(CLEAN(SUBSTITUTE(F7669,CHAR(160),"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70" spans="2:11" x14ac:dyDescent="0.25">
      <c r="B7670" s="21">
        <v>45671</v>
      </c>
      <c r="C7670" s="2" t="s">
        <v>1</v>
      </c>
      <c r="D7670" s="2" t="s">
        <v>838</v>
      </c>
      <c r="E7670" s="2" t="s">
        <v>60</v>
      </c>
      <c r="F7670" s="2" t="s">
        <v>3306</v>
      </c>
      <c r="G7670" s="5">
        <v>-22</v>
      </c>
      <c r="H7670" s="5">
        <v>31.85</v>
      </c>
      <c r="I7670" s="5">
        <v>-700.7</v>
      </c>
      <c r="J7670" s="5">
        <v>-131712.24999999997</v>
      </c>
      <c r="K7670" s="5" t="str" cm="1">
        <f t="array" ref="K7670">_xlfn.LET(_xlpm.d,UPPER(TRIM(CLEAN(SUBSTITUTE(F7670,CHAR(160),"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71" spans="2:11" x14ac:dyDescent="0.25">
      <c r="B7671" s="21">
        <v>45671</v>
      </c>
      <c r="C7671" s="2" t="s">
        <v>1</v>
      </c>
      <c r="D7671" s="2" t="s">
        <v>610</v>
      </c>
      <c r="E7671" s="2" t="s">
        <v>433</v>
      </c>
      <c r="F7671" s="2" t="s">
        <v>3306</v>
      </c>
      <c r="G7671" s="5">
        <v>-30</v>
      </c>
      <c r="H7671" s="5">
        <v>31.85</v>
      </c>
      <c r="I7671" s="5">
        <v>-955.5</v>
      </c>
      <c r="J7671" s="5">
        <v>-132667.74999999997</v>
      </c>
      <c r="K7671" s="5" t="str" cm="1">
        <f t="array" ref="K7671">_xlfn.LET(_xlpm.d,UPPER(TRIM(CLEAN(SUBSTITUTE(F7671,CHAR(160),"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72" spans="2:11" x14ac:dyDescent="0.25">
      <c r="B7672" s="21">
        <v>45671</v>
      </c>
      <c r="C7672" s="2" t="s">
        <v>1</v>
      </c>
      <c r="D7672" s="2" t="s">
        <v>756</v>
      </c>
      <c r="E7672" s="2" t="s">
        <v>35</v>
      </c>
      <c r="F7672" s="2" t="s">
        <v>3306</v>
      </c>
      <c r="G7672" s="5">
        <v>-193</v>
      </c>
      <c r="H7672" s="5">
        <v>31.85</v>
      </c>
      <c r="I7672" s="5">
        <v>-6147.05</v>
      </c>
      <c r="J7672" s="5">
        <v>-138814.79999999996</v>
      </c>
      <c r="K7672" s="5" t="str" cm="1">
        <f t="array" ref="K7672">_xlfn.LET(_xlpm.d,UPPER(TRIM(CLEAN(SUBSTITUTE(F7672,CHAR(160),"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73" spans="2:11" x14ac:dyDescent="0.25">
      <c r="B7673" s="21">
        <v>45671</v>
      </c>
      <c r="C7673" s="2" t="s">
        <v>1</v>
      </c>
      <c r="D7673" s="2" t="s">
        <v>839</v>
      </c>
      <c r="E7673" s="2" t="s">
        <v>289</v>
      </c>
      <c r="F7673" s="2" t="s">
        <v>3308</v>
      </c>
      <c r="G7673" s="5">
        <v>-14</v>
      </c>
      <c r="H7673" s="5">
        <v>25.9</v>
      </c>
      <c r="I7673" s="5">
        <v>-362.6</v>
      </c>
      <c r="J7673" s="5">
        <v>-139177.39999999997</v>
      </c>
      <c r="K7673" s="5" t="str" cm="1">
        <f t="array" ref="K7673">_xlfn.LET(_xlpm.d,UPPER(TRIM(CLEAN(SUBSTITUTE(F7673,CHAR(160),"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74" spans="2:11" x14ac:dyDescent="0.25">
      <c r="B7674" s="21">
        <v>45672</v>
      </c>
      <c r="C7674" s="2" t="s">
        <v>1</v>
      </c>
      <c r="D7674" s="2" t="s">
        <v>1438</v>
      </c>
      <c r="E7674" s="2" t="s">
        <v>14</v>
      </c>
      <c r="F7674" s="2" t="s">
        <v>3314</v>
      </c>
      <c r="G7674" s="5">
        <v>-30</v>
      </c>
      <c r="H7674" s="5">
        <v>31.85</v>
      </c>
      <c r="I7674" s="5">
        <v>-955.5</v>
      </c>
      <c r="J7674" s="5">
        <v>-140132.89999999997</v>
      </c>
      <c r="K7674" s="5" t="str" cm="1">
        <f t="array" ref="K7674">_xlfn.LET(_xlpm.d,UPPER(TRIM(CLEAN(SUBSTITUTE(F7674,CHAR(160),"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75" spans="2:11" x14ac:dyDescent="0.25">
      <c r="B7675" s="21">
        <v>45672</v>
      </c>
      <c r="C7675" s="2" t="s">
        <v>1</v>
      </c>
      <c r="D7675" s="2" t="s">
        <v>1439</v>
      </c>
      <c r="E7675" s="2" t="s">
        <v>97</v>
      </c>
      <c r="F7675" s="2" t="s">
        <v>3306</v>
      </c>
      <c r="G7675" s="5">
        <v>-177</v>
      </c>
      <c r="H7675" s="5">
        <v>31.85</v>
      </c>
      <c r="I7675" s="5">
        <v>-5637.45</v>
      </c>
      <c r="J7675" s="5">
        <v>-145770.34999999998</v>
      </c>
      <c r="K7675" s="5" t="str" cm="1">
        <f t="array" ref="K7675">_xlfn.LET(_xlpm.d,UPPER(TRIM(CLEAN(SUBSTITUTE(F7675,CHAR(160),"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76" spans="2:11" x14ac:dyDescent="0.25">
      <c r="B7676" s="21">
        <v>45672</v>
      </c>
      <c r="C7676" s="2" t="s">
        <v>1</v>
      </c>
      <c r="D7676" s="2" t="s">
        <v>1440</v>
      </c>
      <c r="E7676" s="2" t="s">
        <v>816</v>
      </c>
      <c r="F7676" s="2" t="s">
        <v>3308</v>
      </c>
      <c r="G7676" s="5">
        <v>-30</v>
      </c>
      <c r="H7676" s="5">
        <v>29.5</v>
      </c>
      <c r="I7676" s="5">
        <v>-885</v>
      </c>
      <c r="J7676" s="5">
        <v>-146655.34999999998</v>
      </c>
      <c r="K7676" s="5" t="str" cm="1">
        <f t="array" ref="K7676">_xlfn.LET(_xlpm.d,UPPER(TRIM(CLEAN(SUBSTITUTE(F7676,CHAR(160),"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77" spans="2:11" x14ac:dyDescent="0.25">
      <c r="B7677" s="21">
        <v>45672</v>
      </c>
      <c r="C7677" s="2" t="s">
        <v>1</v>
      </c>
      <c r="D7677" s="2" t="s">
        <v>3326</v>
      </c>
      <c r="E7677" s="2" t="s">
        <v>3327</v>
      </c>
      <c r="F7677" s="2" t="s">
        <v>3306</v>
      </c>
      <c r="G7677" s="5">
        <v>-18</v>
      </c>
      <c r="H7677" s="5">
        <v>31.85</v>
      </c>
      <c r="I7677" s="5">
        <v>-573.29999999999995</v>
      </c>
      <c r="J7677" s="5">
        <v>-147228.64999999997</v>
      </c>
      <c r="K7677" s="5" t="str" cm="1">
        <f t="array" ref="K7677">_xlfn.LET(_xlpm.d,UPPER(TRIM(CLEAN(SUBSTITUTE(F7677,CHAR(160),"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78" spans="2:11" x14ac:dyDescent="0.25">
      <c r="B7678" s="21">
        <v>45672</v>
      </c>
      <c r="C7678" s="2" t="s">
        <v>1</v>
      </c>
      <c r="D7678" s="2" t="s">
        <v>3092</v>
      </c>
      <c r="E7678" s="2" t="s">
        <v>857</v>
      </c>
      <c r="F7678" s="2" t="s">
        <v>3308</v>
      </c>
      <c r="G7678" s="5">
        <v>-4</v>
      </c>
      <c r="H7678" s="5">
        <v>29.99</v>
      </c>
      <c r="I7678" s="5">
        <v>-119.96</v>
      </c>
      <c r="J7678" s="5">
        <v>-147348.60999999996</v>
      </c>
      <c r="K7678" s="5" t="str" cm="1">
        <f t="array" ref="K7678">_xlfn.LET(_xlpm.d,UPPER(TRIM(CLEAN(SUBSTITUTE(F7678,CHAR(160),"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79" spans="2:11" x14ac:dyDescent="0.25">
      <c r="B7679" s="21">
        <v>45673</v>
      </c>
      <c r="C7679" s="2" t="s">
        <v>1</v>
      </c>
      <c r="D7679" s="2" t="s">
        <v>1441</v>
      </c>
      <c r="E7679" s="2" t="s">
        <v>74</v>
      </c>
      <c r="F7679" s="2" t="s">
        <v>3306</v>
      </c>
      <c r="G7679" s="5">
        <v>-42</v>
      </c>
      <c r="H7679" s="5">
        <v>31.85</v>
      </c>
      <c r="I7679" s="5">
        <v>-1337.7</v>
      </c>
      <c r="J7679" s="5">
        <v>-148686.30999999997</v>
      </c>
      <c r="K7679" s="5" t="str" cm="1">
        <f t="array" ref="K7679">_xlfn.LET(_xlpm.d,UPPER(TRIM(CLEAN(SUBSTITUTE(F7679,CHAR(160),"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80" spans="2:11" x14ac:dyDescent="0.25">
      <c r="B7680" s="21">
        <v>45673</v>
      </c>
      <c r="C7680" s="2" t="s">
        <v>1</v>
      </c>
      <c r="D7680" s="2" t="s">
        <v>842</v>
      </c>
      <c r="E7680" s="2" t="s">
        <v>19</v>
      </c>
      <c r="F7680" s="2" t="s">
        <v>3306</v>
      </c>
      <c r="G7680" s="5">
        <v>-10</v>
      </c>
      <c r="H7680" s="5">
        <v>31.85</v>
      </c>
      <c r="I7680" s="5">
        <v>-318.5</v>
      </c>
      <c r="J7680" s="5">
        <v>-149004.80999999997</v>
      </c>
      <c r="K7680" s="5" t="str" cm="1">
        <f t="array" ref="K7680">_xlfn.LET(_xlpm.d,UPPER(TRIM(CLEAN(SUBSTITUTE(F7680,CHAR(160),"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81" spans="2:11" x14ac:dyDescent="0.25">
      <c r="B7681" s="21">
        <v>45673</v>
      </c>
      <c r="C7681" s="2" t="s">
        <v>1</v>
      </c>
      <c r="D7681" s="2" t="s">
        <v>3328</v>
      </c>
      <c r="E7681" s="2" t="s">
        <v>2020</v>
      </c>
      <c r="F7681" s="2" t="s">
        <v>3306</v>
      </c>
      <c r="G7681" s="5">
        <v>-15</v>
      </c>
      <c r="H7681" s="5">
        <v>31.85</v>
      </c>
      <c r="I7681" s="5">
        <v>-477.75</v>
      </c>
      <c r="J7681" s="5">
        <v>-149482.55999999997</v>
      </c>
      <c r="K7681" s="5" t="str" cm="1">
        <f t="array" ref="K7681">_xlfn.LET(_xlpm.d,UPPER(TRIM(CLEAN(SUBSTITUTE(F7681,CHAR(160),"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82" spans="2:11" x14ac:dyDescent="0.25">
      <c r="B7682" s="21">
        <v>45673</v>
      </c>
      <c r="C7682" s="2" t="s">
        <v>1</v>
      </c>
      <c r="D7682" s="2" t="s">
        <v>3329</v>
      </c>
      <c r="E7682" s="2" t="s">
        <v>38</v>
      </c>
      <c r="F7682" s="2" t="s">
        <v>3306</v>
      </c>
      <c r="G7682" s="5">
        <v>-39</v>
      </c>
      <c r="H7682" s="5">
        <v>31.85</v>
      </c>
      <c r="I7682" s="5">
        <v>-1242.1500000000001</v>
      </c>
      <c r="J7682" s="5">
        <v>-150724.70999999996</v>
      </c>
      <c r="K7682" s="5" t="str" cm="1">
        <f t="array" ref="K7682">_xlfn.LET(_xlpm.d,UPPER(TRIM(CLEAN(SUBSTITUTE(F7682,CHAR(160),"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83" spans="2:11" x14ac:dyDescent="0.25">
      <c r="B7683" s="21">
        <v>45673</v>
      </c>
      <c r="C7683" s="2" t="s">
        <v>1</v>
      </c>
      <c r="D7683" s="2" t="s">
        <v>338</v>
      </c>
      <c r="E7683" s="2" t="s">
        <v>129</v>
      </c>
      <c r="F7683" s="2" t="s">
        <v>3306</v>
      </c>
      <c r="G7683" s="5">
        <v>-51</v>
      </c>
      <c r="H7683" s="5">
        <v>31.85</v>
      </c>
      <c r="I7683" s="5">
        <v>-1624.35</v>
      </c>
      <c r="J7683" s="5">
        <v>-152349.05999999997</v>
      </c>
      <c r="K7683" s="5" t="str" cm="1">
        <f t="array" ref="K7683">_xlfn.LET(_xlpm.d,UPPER(TRIM(CLEAN(SUBSTITUTE(F7683,CHAR(160),"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84" spans="2:11" x14ac:dyDescent="0.25">
      <c r="B7684" s="21">
        <v>45673</v>
      </c>
      <c r="C7684" s="2" t="s">
        <v>1</v>
      </c>
      <c r="D7684" s="2" t="s">
        <v>843</v>
      </c>
      <c r="E7684" s="2" t="s">
        <v>844</v>
      </c>
      <c r="F7684" s="2" t="s">
        <v>3308</v>
      </c>
      <c r="G7684" s="5">
        <v>-53</v>
      </c>
      <c r="H7684" s="5">
        <v>29.5</v>
      </c>
      <c r="I7684" s="5">
        <v>-1563.5</v>
      </c>
      <c r="J7684" s="5">
        <v>-153912.55999999997</v>
      </c>
      <c r="K7684" s="5" t="str" cm="1">
        <f t="array" ref="K7684">_xlfn.LET(_xlpm.d,UPPER(TRIM(CLEAN(SUBSTITUTE(F7684,CHAR(160),"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85" spans="2:11" x14ac:dyDescent="0.25">
      <c r="B7685" s="21">
        <v>45673</v>
      </c>
      <c r="C7685" s="2" t="s">
        <v>1</v>
      </c>
      <c r="D7685" s="2" t="s">
        <v>3330</v>
      </c>
      <c r="E7685" s="2" t="s">
        <v>2099</v>
      </c>
      <c r="F7685" s="2" t="s">
        <v>3308</v>
      </c>
      <c r="G7685" s="5">
        <v>-4</v>
      </c>
      <c r="H7685" s="5">
        <v>29.99</v>
      </c>
      <c r="I7685" s="5">
        <v>-119.96</v>
      </c>
      <c r="J7685" s="5">
        <v>-154032.51999999996</v>
      </c>
      <c r="K7685" s="5" t="str" cm="1">
        <f t="array" ref="K7685">_xlfn.LET(_xlpm.d,UPPER(TRIM(CLEAN(SUBSTITUTE(F7685,CHAR(160),"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86" spans="2:11" x14ac:dyDescent="0.25">
      <c r="B7686" s="21">
        <v>45673</v>
      </c>
      <c r="C7686" s="2" t="s">
        <v>1</v>
      </c>
      <c r="D7686" s="2" t="s">
        <v>3331</v>
      </c>
      <c r="E7686" s="2" t="s">
        <v>801</v>
      </c>
      <c r="F7686" s="2" t="s">
        <v>3308</v>
      </c>
      <c r="G7686" s="5">
        <v>-10</v>
      </c>
      <c r="H7686" s="5">
        <v>31.65</v>
      </c>
      <c r="I7686" s="5">
        <v>-316.5</v>
      </c>
      <c r="J7686" s="5">
        <v>-154349.01999999996</v>
      </c>
      <c r="K7686" s="5" t="str" cm="1">
        <f t="array" ref="K7686">_xlfn.LET(_xlpm.d,UPPER(TRIM(CLEAN(SUBSTITUTE(F7686,CHAR(160),"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87" spans="2:11" x14ac:dyDescent="0.25">
      <c r="B7687" s="21">
        <v>45674</v>
      </c>
      <c r="C7687" s="2" t="s">
        <v>1</v>
      </c>
      <c r="D7687" s="2" t="s">
        <v>2557</v>
      </c>
      <c r="E7687" s="2" t="s">
        <v>304</v>
      </c>
      <c r="F7687" s="2" t="s">
        <v>3308</v>
      </c>
      <c r="G7687" s="5">
        <v>-10</v>
      </c>
      <c r="H7687" s="5">
        <v>29.99</v>
      </c>
      <c r="I7687" s="5">
        <v>-299.89999999999998</v>
      </c>
      <c r="J7687" s="5">
        <v>-154648.91999999995</v>
      </c>
      <c r="K7687" s="5" t="str" cm="1">
        <f t="array" ref="K7687">_xlfn.LET(_xlpm.d,UPPER(TRIM(CLEAN(SUBSTITUTE(F7687,CHAR(160),"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88" spans="2:11" x14ac:dyDescent="0.25">
      <c r="B7688" s="21">
        <v>45674</v>
      </c>
      <c r="C7688" s="2" t="s">
        <v>1</v>
      </c>
      <c r="D7688" s="2" t="s">
        <v>1445</v>
      </c>
      <c r="E7688" s="2" t="s">
        <v>1130</v>
      </c>
      <c r="F7688" s="2" t="s">
        <v>3306</v>
      </c>
      <c r="G7688" s="5">
        <v>-150</v>
      </c>
      <c r="H7688" s="5">
        <v>31.85</v>
      </c>
      <c r="I7688" s="5">
        <v>-4777.5</v>
      </c>
      <c r="J7688" s="5">
        <v>-159426.41999999995</v>
      </c>
      <c r="K7688" s="5" t="str" cm="1">
        <f t="array" ref="K7688">_xlfn.LET(_xlpm.d,UPPER(TRIM(CLEAN(SUBSTITUTE(F7688,CHAR(160),"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89" spans="2:11" x14ac:dyDescent="0.25">
      <c r="B7689" s="21">
        <v>45674</v>
      </c>
      <c r="C7689" s="2" t="s">
        <v>1</v>
      </c>
      <c r="D7689" s="2" t="s">
        <v>1446</v>
      </c>
      <c r="E7689" s="2" t="s">
        <v>202</v>
      </c>
      <c r="F7689" s="2" t="s">
        <v>3306</v>
      </c>
      <c r="G7689" s="5">
        <v>-110</v>
      </c>
      <c r="H7689" s="5">
        <v>31.85</v>
      </c>
      <c r="I7689" s="5">
        <v>-3503.5</v>
      </c>
      <c r="J7689" s="5">
        <v>-162929.91999999995</v>
      </c>
      <c r="K7689" s="5" t="str" cm="1">
        <f t="array" ref="K7689">_xlfn.LET(_xlpm.d,UPPER(TRIM(CLEAN(SUBSTITUTE(F7689,CHAR(160),"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90" spans="2:11" x14ac:dyDescent="0.25">
      <c r="B7690" s="21">
        <v>45674</v>
      </c>
      <c r="C7690" s="2" t="s">
        <v>1</v>
      </c>
      <c r="D7690" s="2" t="s">
        <v>845</v>
      </c>
      <c r="E7690" s="2" t="s">
        <v>53</v>
      </c>
      <c r="F7690" s="2" t="s">
        <v>3306</v>
      </c>
      <c r="G7690" s="5">
        <v>-27</v>
      </c>
      <c r="H7690" s="5">
        <v>31.85</v>
      </c>
      <c r="I7690" s="5">
        <v>-859.95</v>
      </c>
      <c r="J7690" s="5">
        <v>-163789.86999999997</v>
      </c>
      <c r="K7690" s="5" t="str" cm="1">
        <f t="array" ref="K7690">_xlfn.LET(_xlpm.d,UPPER(TRIM(CLEAN(SUBSTITUTE(F7690,CHAR(160),"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91" spans="2:11" x14ac:dyDescent="0.25">
      <c r="B7691" s="21">
        <v>45674</v>
      </c>
      <c r="C7691" s="2" t="s">
        <v>1</v>
      </c>
      <c r="D7691" s="2" t="s">
        <v>1447</v>
      </c>
      <c r="E7691" s="2" t="s">
        <v>24</v>
      </c>
      <c r="F7691" s="2" t="s">
        <v>3306</v>
      </c>
      <c r="G7691" s="5">
        <v>-50</v>
      </c>
      <c r="H7691" s="5">
        <v>31.85</v>
      </c>
      <c r="I7691" s="5">
        <v>-1592.5</v>
      </c>
      <c r="J7691" s="5">
        <v>-165382.36999999997</v>
      </c>
      <c r="K7691" s="5" t="str" cm="1">
        <f t="array" ref="K7691">_xlfn.LET(_xlpm.d,UPPER(TRIM(CLEAN(SUBSTITUTE(F7691,CHAR(160),"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92" spans="2:11" x14ac:dyDescent="0.25">
      <c r="B7692" s="21">
        <v>45674</v>
      </c>
      <c r="C7692" s="2" t="s">
        <v>1</v>
      </c>
      <c r="D7692" s="2" t="s">
        <v>339</v>
      </c>
      <c r="E7692" s="2" t="s">
        <v>82</v>
      </c>
      <c r="F7692" s="2" t="s">
        <v>3306</v>
      </c>
      <c r="G7692" s="5">
        <v>-28</v>
      </c>
      <c r="H7692" s="5">
        <v>31.85</v>
      </c>
      <c r="I7692" s="5">
        <v>-891.8</v>
      </c>
      <c r="J7692" s="5">
        <v>-166274.16999999995</v>
      </c>
      <c r="K7692" s="5" t="str" cm="1">
        <f t="array" ref="K7692">_xlfn.LET(_xlpm.d,UPPER(TRIM(CLEAN(SUBSTITUTE(F7692,CHAR(160),"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93" spans="2:11" x14ac:dyDescent="0.25">
      <c r="B7693" s="21">
        <v>45674</v>
      </c>
      <c r="C7693" s="2" t="s">
        <v>1</v>
      </c>
      <c r="D7693" s="2" t="s">
        <v>3332</v>
      </c>
      <c r="E7693" s="2" t="s">
        <v>62</v>
      </c>
      <c r="F7693" s="2" t="s">
        <v>3306</v>
      </c>
      <c r="G7693" s="5">
        <v>-32</v>
      </c>
      <c r="H7693" s="5">
        <v>31.85</v>
      </c>
      <c r="I7693" s="5">
        <v>-1019.2</v>
      </c>
      <c r="J7693" s="5">
        <v>-167293.36999999997</v>
      </c>
      <c r="K7693" s="5" t="str" cm="1">
        <f t="array" ref="K7693">_xlfn.LET(_xlpm.d,UPPER(TRIM(CLEAN(SUBSTITUTE(F7693,CHAR(160),"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94" spans="2:11" x14ac:dyDescent="0.25">
      <c r="B7694" s="21">
        <v>45674</v>
      </c>
      <c r="C7694" s="2" t="s">
        <v>1</v>
      </c>
      <c r="D7694" s="2" t="s">
        <v>1448</v>
      </c>
      <c r="E7694" s="2" t="s">
        <v>76</v>
      </c>
      <c r="F7694" s="2" t="s">
        <v>3306</v>
      </c>
      <c r="G7694" s="5">
        <v>-50</v>
      </c>
      <c r="H7694" s="5">
        <v>31.85</v>
      </c>
      <c r="I7694" s="5">
        <v>-1592.5</v>
      </c>
      <c r="J7694" s="5">
        <v>-168885.86999999997</v>
      </c>
      <c r="K7694" s="5" t="str" cm="1">
        <f t="array" ref="K7694">_xlfn.LET(_xlpm.d,UPPER(TRIM(CLEAN(SUBSTITUTE(F7694,CHAR(160),"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95" spans="2:11" x14ac:dyDescent="0.25">
      <c r="B7695" s="21">
        <v>45674</v>
      </c>
      <c r="C7695" s="2" t="s">
        <v>1</v>
      </c>
      <c r="D7695" s="2" t="s">
        <v>846</v>
      </c>
      <c r="E7695" s="2" t="s">
        <v>143</v>
      </c>
      <c r="F7695" s="2" t="s">
        <v>3308</v>
      </c>
      <c r="G7695" s="5">
        <v>-34</v>
      </c>
      <c r="H7695" s="5">
        <v>27.3</v>
      </c>
      <c r="I7695" s="5">
        <v>-928.2</v>
      </c>
      <c r="J7695" s="5">
        <v>-169814.06999999998</v>
      </c>
      <c r="K7695" s="5" t="str" cm="1">
        <f t="array" ref="K7695">_xlfn.LET(_xlpm.d,UPPER(TRIM(CLEAN(SUBSTITUTE(F7695,CHAR(160),"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96" spans="2:11" x14ac:dyDescent="0.25">
      <c r="B7696" s="21">
        <v>45674</v>
      </c>
      <c r="C7696" s="2" t="s">
        <v>1</v>
      </c>
      <c r="D7696" s="2" t="s">
        <v>1449</v>
      </c>
      <c r="E7696" s="2" t="s">
        <v>9</v>
      </c>
      <c r="F7696" s="2" t="s">
        <v>3306</v>
      </c>
      <c r="G7696" s="5">
        <v>-20</v>
      </c>
      <c r="H7696" s="5">
        <v>31.85</v>
      </c>
      <c r="I7696" s="5">
        <v>-637</v>
      </c>
      <c r="J7696" s="5">
        <v>-170451.06999999998</v>
      </c>
      <c r="K7696" s="5" t="str" cm="1">
        <f t="array" ref="K7696">_xlfn.LET(_xlpm.d,UPPER(TRIM(CLEAN(SUBSTITUTE(F7696,CHAR(160),"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97" spans="2:11" x14ac:dyDescent="0.25">
      <c r="B7697" s="21">
        <v>45674</v>
      </c>
      <c r="C7697" s="2" t="s">
        <v>1</v>
      </c>
      <c r="D7697" s="2" t="s">
        <v>611</v>
      </c>
      <c r="E7697" s="2" t="s">
        <v>110</v>
      </c>
      <c r="F7697" s="2" t="s">
        <v>3306</v>
      </c>
      <c r="G7697" s="5">
        <v>-24</v>
      </c>
      <c r="H7697" s="5">
        <v>31.85</v>
      </c>
      <c r="I7697" s="5">
        <v>-764.4</v>
      </c>
      <c r="J7697" s="5">
        <v>-171215.46999999997</v>
      </c>
      <c r="K7697" s="5" t="str" cm="1">
        <f t="array" ref="K7697">_xlfn.LET(_xlpm.d,UPPER(TRIM(CLEAN(SUBSTITUTE(F7697,CHAR(160),"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98" spans="2:11" x14ac:dyDescent="0.25">
      <c r="B7698" s="21">
        <v>45677</v>
      </c>
      <c r="C7698" s="2" t="s">
        <v>1</v>
      </c>
      <c r="D7698" s="2" t="s">
        <v>2325</v>
      </c>
      <c r="E7698" s="2" t="s">
        <v>1384</v>
      </c>
      <c r="F7698" s="2" t="s">
        <v>3308</v>
      </c>
      <c r="G7698" s="5">
        <v>-2</v>
      </c>
      <c r="H7698" s="5">
        <v>28.99</v>
      </c>
      <c r="I7698" s="5">
        <v>-57.98</v>
      </c>
      <c r="J7698" s="5">
        <v>-171273.44999999998</v>
      </c>
      <c r="K7698" s="5" t="str" cm="1">
        <f t="array" ref="K7698">_xlfn.LET(_xlpm.d,UPPER(TRIM(CLEAN(SUBSTITUTE(F7698,CHAR(160),"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699" spans="2:11" x14ac:dyDescent="0.25">
      <c r="B7699" s="21">
        <v>45677</v>
      </c>
      <c r="C7699" s="2" t="s">
        <v>1</v>
      </c>
      <c r="D7699" s="2" t="s">
        <v>3333</v>
      </c>
      <c r="E7699" s="2" t="s">
        <v>1530</v>
      </c>
      <c r="F7699" s="2" t="s">
        <v>3308</v>
      </c>
      <c r="G7699" s="5">
        <v>-6</v>
      </c>
      <c r="H7699" s="5">
        <v>29.99</v>
      </c>
      <c r="I7699" s="5">
        <v>-179.94</v>
      </c>
      <c r="J7699" s="5">
        <v>-171453.38999999998</v>
      </c>
      <c r="K7699" s="5" t="str" cm="1">
        <f t="array" ref="K7699">_xlfn.LET(_xlpm.d,UPPER(TRIM(CLEAN(SUBSTITUTE(F7699,CHAR(160),"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00" spans="2:11" x14ac:dyDescent="0.25">
      <c r="B7700" s="21">
        <v>45677</v>
      </c>
      <c r="C7700" s="2" t="s">
        <v>1</v>
      </c>
      <c r="D7700" s="2" t="s">
        <v>1451</v>
      </c>
      <c r="E7700" s="2" t="s">
        <v>311</v>
      </c>
      <c r="F7700" s="2" t="s">
        <v>3308</v>
      </c>
      <c r="G7700" s="5">
        <v>-45</v>
      </c>
      <c r="H7700" s="5">
        <v>28.65</v>
      </c>
      <c r="I7700" s="5">
        <v>-1289.25</v>
      </c>
      <c r="J7700" s="5">
        <v>-172742.63999999998</v>
      </c>
      <c r="K7700" s="5" t="str" cm="1">
        <f t="array" ref="K7700">_xlfn.LET(_xlpm.d,UPPER(TRIM(CLEAN(SUBSTITUTE(F7700,CHAR(160),"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01" spans="2:11" x14ac:dyDescent="0.25">
      <c r="B7701" s="21">
        <v>45677</v>
      </c>
      <c r="C7701" s="2" t="s">
        <v>1</v>
      </c>
      <c r="D7701" s="2" t="s">
        <v>3334</v>
      </c>
      <c r="E7701" s="2" t="s">
        <v>2099</v>
      </c>
      <c r="F7701" s="2" t="s">
        <v>3308</v>
      </c>
      <c r="G7701" s="5">
        <v>-4</v>
      </c>
      <c r="H7701" s="5">
        <v>29.99</v>
      </c>
      <c r="I7701" s="5">
        <v>-119.96</v>
      </c>
      <c r="J7701" s="5">
        <v>-172862.59999999998</v>
      </c>
      <c r="K7701" s="5" t="str" cm="1">
        <f t="array" ref="K7701">_xlfn.LET(_xlpm.d,UPPER(TRIM(CLEAN(SUBSTITUTE(F7701,CHAR(160),"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02" spans="2:11" x14ac:dyDescent="0.25">
      <c r="B7702" s="21">
        <v>45677</v>
      </c>
      <c r="C7702" s="2" t="s">
        <v>1</v>
      </c>
      <c r="D7702" s="2" t="s">
        <v>3335</v>
      </c>
      <c r="E7702" s="2" t="s">
        <v>84</v>
      </c>
      <c r="F7702" s="2" t="s">
        <v>3306</v>
      </c>
      <c r="G7702" s="5">
        <v>-35</v>
      </c>
      <c r="H7702" s="5">
        <v>31.85</v>
      </c>
      <c r="I7702" s="5">
        <v>-1114.75</v>
      </c>
      <c r="J7702" s="5">
        <v>-173977.34999999998</v>
      </c>
      <c r="K7702" s="5" t="str" cm="1">
        <f t="array" ref="K7702">_xlfn.LET(_xlpm.d,UPPER(TRIM(CLEAN(SUBSTITUTE(F7702,CHAR(160),"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03" spans="2:11" x14ac:dyDescent="0.25">
      <c r="B7703" s="21">
        <v>45677</v>
      </c>
      <c r="C7703" s="2" t="s">
        <v>1</v>
      </c>
      <c r="D7703" s="2" t="s">
        <v>3336</v>
      </c>
      <c r="E7703" s="2" t="s">
        <v>110</v>
      </c>
      <c r="F7703" s="2" t="s">
        <v>3320</v>
      </c>
      <c r="G7703" s="5">
        <v>-10</v>
      </c>
      <c r="H7703" s="5">
        <v>31.85</v>
      </c>
      <c r="I7703" s="5">
        <v>-318.5</v>
      </c>
      <c r="J7703" s="5">
        <v>-174295.84999999998</v>
      </c>
      <c r="K7703" s="5" t="str" cm="1">
        <f t="array" ref="K7703">_xlfn.LET(_xlpm.d,UPPER(TRIM(CLEAN(SUBSTITUTE(F7703,CHAR(160),"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04" spans="2:11" x14ac:dyDescent="0.25">
      <c r="B7704" s="21">
        <v>45677</v>
      </c>
      <c r="C7704" s="2" t="s">
        <v>1</v>
      </c>
      <c r="D7704" s="2" t="s">
        <v>3337</v>
      </c>
      <c r="E7704" s="2" t="s">
        <v>465</v>
      </c>
      <c r="F7704" s="2" t="s">
        <v>3306</v>
      </c>
      <c r="G7704" s="5">
        <v>-30</v>
      </c>
      <c r="H7704" s="5">
        <v>31.85</v>
      </c>
      <c r="I7704" s="5">
        <v>-955.5</v>
      </c>
      <c r="J7704" s="5">
        <v>-175251.34999999998</v>
      </c>
      <c r="K7704" s="5" t="str" cm="1">
        <f t="array" ref="K7704">_xlfn.LET(_xlpm.d,UPPER(TRIM(CLEAN(SUBSTITUTE(F7704,CHAR(160),"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05" spans="2:11" x14ac:dyDescent="0.25">
      <c r="B7705" s="21">
        <v>45677</v>
      </c>
      <c r="C7705" s="2" t="s">
        <v>1</v>
      </c>
      <c r="D7705" s="2" t="s">
        <v>1452</v>
      </c>
      <c r="E7705" s="2" t="s">
        <v>791</v>
      </c>
      <c r="F7705" s="2" t="s">
        <v>3306</v>
      </c>
      <c r="G7705" s="5">
        <v>-28</v>
      </c>
      <c r="H7705" s="5">
        <v>31.85</v>
      </c>
      <c r="I7705" s="5">
        <v>-891.8</v>
      </c>
      <c r="J7705" s="5">
        <v>-176143.14999999997</v>
      </c>
      <c r="K7705" s="5" t="str" cm="1">
        <f t="array" ref="K7705">_xlfn.LET(_xlpm.d,UPPER(TRIM(CLEAN(SUBSTITUTE(F7705,CHAR(160),"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06" spans="2:11" x14ac:dyDescent="0.25">
      <c r="B7706" s="21">
        <v>45677</v>
      </c>
      <c r="C7706" s="2" t="s">
        <v>1</v>
      </c>
      <c r="D7706" s="2" t="s">
        <v>1453</v>
      </c>
      <c r="E7706" s="2" t="s">
        <v>99</v>
      </c>
      <c r="F7706" s="2" t="s">
        <v>3306</v>
      </c>
      <c r="G7706" s="5">
        <v>-8</v>
      </c>
      <c r="H7706" s="5">
        <v>31.85</v>
      </c>
      <c r="I7706" s="5">
        <v>-254.8</v>
      </c>
      <c r="J7706" s="5">
        <v>-176397.94999999995</v>
      </c>
      <c r="K7706" s="5" t="str" cm="1">
        <f t="array" ref="K7706">_xlfn.LET(_xlpm.d,UPPER(TRIM(CLEAN(SUBSTITUTE(F7706,CHAR(160),"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07" spans="2:11" x14ac:dyDescent="0.25">
      <c r="B7707" s="21">
        <v>45677</v>
      </c>
      <c r="C7707" s="2" t="s">
        <v>1</v>
      </c>
      <c r="D7707" s="2" t="s">
        <v>3338</v>
      </c>
      <c r="E7707" s="2" t="s">
        <v>595</v>
      </c>
      <c r="F7707" s="2" t="s">
        <v>3306</v>
      </c>
      <c r="G7707" s="5">
        <v>-30</v>
      </c>
      <c r="H7707" s="5">
        <v>31.85</v>
      </c>
      <c r="I7707" s="5">
        <v>-955.5</v>
      </c>
      <c r="J7707" s="5">
        <v>-177353.44999999995</v>
      </c>
      <c r="K7707" s="5" t="str" cm="1">
        <f t="array" ref="K7707">_xlfn.LET(_xlpm.d,UPPER(TRIM(CLEAN(SUBSTITUTE(F7707,CHAR(160),"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08" spans="2:11" x14ac:dyDescent="0.25">
      <c r="B7708" s="21">
        <v>45677</v>
      </c>
      <c r="C7708" s="2" t="s">
        <v>1</v>
      </c>
      <c r="D7708" s="2" t="s">
        <v>3339</v>
      </c>
      <c r="E7708" s="2" t="s">
        <v>1245</v>
      </c>
      <c r="F7708" s="2" t="s">
        <v>3308</v>
      </c>
      <c r="G7708" s="5">
        <v>-22</v>
      </c>
      <c r="H7708" s="5">
        <v>29.6</v>
      </c>
      <c r="I7708" s="5">
        <v>-651.20000000000005</v>
      </c>
      <c r="J7708" s="5">
        <v>-178004.64999999997</v>
      </c>
      <c r="K7708" s="5" t="str" cm="1">
        <f t="array" ref="K7708">_xlfn.LET(_xlpm.d,UPPER(TRIM(CLEAN(SUBSTITUTE(F7708,CHAR(160),"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09" spans="2:11" x14ac:dyDescent="0.25">
      <c r="B7709" s="21">
        <v>45677</v>
      </c>
      <c r="C7709" s="2" t="s">
        <v>1</v>
      </c>
      <c r="D7709" s="2" t="s">
        <v>2952</v>
      </c>
      <c r="E7709" s="2" t="s">
        <v>324</v>
      </c>
      <c r="F7709" s="2" t="s">
        <v>3308</v>
      </c>
      <c r="G7709" s="5">
        <v>-20</v>
      </c>
      <c r="H7709" s="5">
        <v>29.99</v>
      </c>
      <c r="I7709" s="5">
        <v>-599.79999999999995</v>
      </c>
      <c r="J7709" s="5">
        <v>-178604.44999999995</v>
      </c>
      <c r="K7709" s="5" t="str" cm="1">
        <f t="array" ref="K7709">_xlfn.LET(_xlpm.d,UPPER(TRIM(CLEAN(SUBSTITUTE(F7709,CHAR(160),"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10" spans="2:11" x14ac:dyDescent="0.25">
      <c r="B7710" s="21">
        <v>45678</v>
      </c>
      <c r="C7710" s="2" t="s">
        <v>1</v>
      </c>
      <c r="D7710" s="2" t="s">
        <v>1454</v>
      </c>
      <c r="E7710" s="2" t="s">
        <v>244</v>
      </c>
      <c r="F7710" s="2" t="s">
        <v>3306</v>
      </c>
      <c r="G7710" s="5">
        <v>-100</v>
      </c>
      <c r="H7710" s="5">
        <v>31.85</v>
      </c>
      <c r="I7710" s="5">
        <v>-3185</v>
      </c>
      <c r="J7710" s="5">
        <v>-181789.44999999995</v>
      </c>
      <c r="K7710" s="5" t="str" cm="1">
        <f t="array" ref="K7710">_xlfn.LET(_xlpm.d,UPPER(TRIM(CLEAN(SUBSTITUTE(F7710,CHAR(160),"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11" spans="2:11" x14ac:dyDescent="0.25">
      <c r="B7711" s="21">
        <v>45678</v>
      </c>
      <c r="C7711" s="2" t="s">
        <v>1</v>
      </c>
      <c r="D7711" s="2" t="s">
        <v>847</v>
      </c>
      <c r="E7711" s="2" t="s">
        <v>153</v>
      </c>
      <c r="F7711" s="2" t="s">
        <v>3306</v>
      </c>
      <c r="G7711" s="5">
        <v>-40</v>
      </c>
      <c r="H7711" s="5">
        <v>31.85</v>
      </c>
      <c r="I7711" s="5">
        <v>-1274</v>
      </c>
      <c r="J7711" s="5">
        <v>-183063.44999999995</v>
      </c>
      <c r="K7711" s="5" t="str" cm="1">
        <f t="array" ref="K7711">_xlfn.LET(_xlpm.d,UPPER(TRIM(CLEAN(SUBSTITUTE(F7711,CHAR(160),"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12" spans="2:11" x14ac:dyDescent="0.25">
      <c r="B7712" s="21">
        <v>45678</v>
      </c>
      <c r="C7712" s="2" t="s">
        <v>1</v>
      </c>
      <c r="D7712" s="2" t="s">
        <v>3340</v>
      </c>
      <c r="E7712" s="2" t="s">
        <v>72</v>
      </c>
      <c r="F7712" s="2" t="s">
        <v>3306</v>
      </c>
      <c r="G7712" s="5">
        <v>-20</v>
      </c>
      <c r="H7712" s="5">
        <v>31.85</v>
      </c>
      <c r="I7712" s="5">
        <v>-637</v>
      </c>
      <c r="J7712" s="5">
        <v>-183700.44999999995</v>
      </c>
      <c r="K7712" s="5" t="str" cm="1">
        <f t="array" ref="K7712">_xlfn.LET(_xlpm.d,UPPER(TRIM(CLEAN(SUBSTITUTE(F7712,CHAR(160),"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13" spans="2:11" x14ac:dyDescent="0.25">
      <c r="B7713" s="21">
        <v>45678</v>
      </c>
      <c r="C7713" s="2" t="s">
        <v>1</v>
      </c>
      <c r="D7713" s="2" t="s">
        <v>3341</v>
      </c>
      <c r="E7713" s="2" t="s">
        <v>9</v>
      </c>
      <c r="F7713" s="2" t="s">
        <v>3306</v>
      </c>
      <c r="G7713" s="5">
        <v>-30</v>
      </c>
      <c r="H7713" s="5">
        <v>31.85</v>
      </c>
      <c r="I7713" s="5">
        <v>-955.5</v>
      </c>
      <c r="J7713" s="5">
        <v>-184655.94999999995</v>
      </c>
      <c r="K7713" s="5" t="str" cm="1">
        <f t="array" ref="K7713">_xlfn.LET(_xlpm.d,UPPER(TRIM(CLEAN(SUBSTITUTE(F7713,CHAR(160),"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14" spans="2:11" x14ac:dyDescent="0.25">
      <c r="B7714" s="21">
        <v>45678</v>
      </c>
      <c r="C7714" s="2" t="s">
        <v>1</v>
      </c>
      <c r="D7714" s="2" t="s">
        <v>1455</v>
      </c>
      <c r="E7714" s="2" t="s">
        <v>35</v>
      </c>
      <c r="F7714" s="2" t="s">
        <v>3306</v>
      </c>
      <c r="G7714" s="5">
        <v>-32</v>
      </c>
      <c r="H7714" s="5">
        <v>31.85</v>
      </c>
      <c r="I7714" s="5">
        <v>-1019.2</v>
      </c>
      <c r="J7714" s="5">
        <v>-185675.14999999997</v>
      </c>
      <c r="K7714" s="5" t="str" cm="1">
        <f t="array" ref="K7714">_xlfn.LET(_xlpm.d,UPPER(TRIM(CLEAN(SUBSTITUTE(F7714,CHAR(160),"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15" spans="2:11" x14ac:dyDescent="0.25">
      <c r="B7715" s="21">
        <v>45678</v>
      </c>
      <c r="C7715" s="2" t="s">
        <v>1</v>
      </c>
      <c r="D7715" s="2" t="s">
        <v>2953</v>
      </c>
      <c r="E7715" s="2" t="s">
        <v>403</v>
      </c>
      <c r="F7715" s="2" t="s">
        <v>3314</v>
      </c>
      <c r="G7715" s="5">
        <v>-25</v>
      </c>
      <c r="H7715" s="5">
        <v>31.85</v>
      </c>
      <c r="I7715" s="5">
        <v>-796.25</v>
      </c>
      <c r="J7715" s="5">
        <v>-186471.39999999997</v>
      </c>
      <c r="K7715" s="5" t="str" cm="1">
        <f t="array" ref="K7715">_xlfn.LET(_xlpm.d,UPPER(TRIM(CLEAN(SUBSTITUTE(F7715,CHAR(160),"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16" spans="2:11" x14ac:dyDescent="0.25">
      <c r="B7716" s="21">
        <v>45678</v>
      </c>
      <c r="C7716" s="2" t="s">
        <v>1</v>
      </c>
      <c r="D7716" s="2" t="s">
        <v>3130</v>
      </c>
      <c r="E7716" s="2" t="s">
        <v>14</v>
      </c>
      <c r="F7716" s="2" t="s">
        <v>3306</v>
      </c>
      <c r="G7716" s="5">
        <v>-21</v>
      </c>
      <c r="H7716" s="5">
        <v>31.85</v>
      </c>
      <c r="I7716" s="5">
        <v>-668.85</v>
      </c>
      <c r="J7716" s="5">
        <v>-187140.24999999997</v>
      </c>
      <c r="K7716" s="5" t="str" cm="1">
        <f t="array" ref="K7716">_xlfn.LET(_xlpm.d,UPPER(TRIM(CLEAN(SUBSTITUTE(F7716,CHAR(160),"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17" spans="2:11" x14ac:dyDescent="0.25">
      <c r="B7717" s="21">
        <v>45678</v>
      </c>
      <c r="C7717" s="2" t="s">
        <v>1</v>
      </c>
      <c r="D7717" s="2" t="s">
        <v>3342</v>
      </c>
      <c r="E7717" s="2" t="s">
        <v>89</v>
      </c>
      <c r="F7717" s="2" t="s">
        <v>3306</v>
      </c>
      <c r="G7717" s="5">
        <v>-15</v>
      </c>
      <c r="H7717" s="5">
        <v>31.85</v>
      </c>
      <c r="I7717" s="5">
        <v>-477.75</v>
      </c>
      <c r="J7717" s="5">
        <v>-187617.99999999997</v>
      </c>
      <c r="K7717" s="5" t="str" cm="1">
        <f t="array" ref="K7717">_xlfn.LET(_xlpm.d,UPPER(TRIM(CLEAN(SUBSTITUTE(F7717,CHAR(160),"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18" spans="2:11" x14ac:dyDescent="0.25">
      <c r="B7718" s="21">
        <v>45678</v>
      </c>
      <c r="C7718" s="2" t="s">
        <v>1</v>
      </c>
      <c r="D7718" s="2" t="s">
        <v>1456</v>
      </c>
      <c r="E7718" s="2" t="s">
        <v>32</v>
      </c>
      <c r="F7718" s="2" t="s">
        <v>3306</v>
      </c>
      <c r="G7718" s="5">
        <v>-46</v>
      </c>
      <c r="H7718" s="5">
        <v>31.85</v>
      </c>
      <c r="I7718" s="5">
        <v>-1465.1</v>
      </c>
      <c r="J7718" s="5">
        <v>-189083.09999999998</v>
      </c>
      <c r="K7718" s="5" t="str" cm="1">
        <f t="array" ref="K7718">_xlfn.LET(_xlpm.d,UPPER(TRIM(CLEAN(SUBSTITUTE(F7718,CHAR(160),"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19" spans="2:11" x14ac:dyDescent="0.25">
      <c r="B7719" s="21">
        <v>45678</v>
      </c>
      <c r="C7719" s="2" t="s">
        <v>1</v>
      </c>
      <c r="D7719" s="2" t="s">
        <v>2826</v>
      </c>
      <c r="E7719" s="2" t="s">
        <v>95</v>
      </c>
      <c r="F7719" s="2" t="s">
        <v>3306</v>
      </c>
      <c r="G7719" s="5">
        <v>-20</v>
      </c>
      <c r="H7719" s="5">
        <v>31.85</v>
      </c>
      <c r="I7719" s="5">
        <v>-637</v>
      </c>
      <c r="J7719" s="5">
        <v>-189720.09999999998</v>
      </c>
      <c r="K7719" s="5" t="str" cm="1">
        <f t="array" ref="K7719">_xlfn.LET(_xlpm.d,UPPER(TRIM(CLEAN(SUBSTITUTE(F7719,CHAR(160),"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20" spans="2:11" x14ac:dyDescent="0.25">
      <c r="B7720" s="21">
        <v>45678</v>
      </c>
      <c r="C7720" s="2" t="s">
        <v>1</v>
      </c>
      <c r="D7720" s="2" t="s">
        <v>1457</v>
      </c>
      <c r="E7720" s="2" t="s">
        <v>822</v>
      </c>
      <c r="F7720" s="2" t="s">
        <v>3306</v>
      </c>
      <c r="G7720" s="5">
        <v>-50</v>
      </c>
      <c r="H7720" s="5">
        <v>31.85</v>
      </c>
      <c r="I7720" s="5">
        <v>-1592.5</v>
      </c>
      <c r="J7720" s="5">
        <v>-191312.59999999998</v>
      </c>
      <c r="K7720" s="5" t="str" cm="1">
        <f t="array" ref="K7720">_xlfn.LET(_xlpm.d,UPPER(TRIM(CLEAN(SUBSTITUTE(F7720,CHAR(160),"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21" spans="2:11" x14ac:dyDescent="0.25">
      <c r="B7721" s="21">
        <v>45678</v>
      </c>
      <c r="C7721" s="2" t="s">
        <v>1</v>
      </c>
      <c r="D7721" s="2" t="s">
        <v>848</v>
      </c>
      <c r="E7721" s="2" t="s">
        <v>148</v>
      </c>
      <c r="F7721" s="2" t="s">
        <v>3306</v>
      </c>
      <c r="G7721" s="5">
        <v>-20</v>
      </c>
      <c r="H7721" s="5">
        <v>31.85</v>
      </c>
      <c r="I7721" s="5">
        <v>-637</v>
      </c>
      <c r="J7721" s="5">
        <v>-191949.59999999998</v>
      </c>
      <c r="K7721" s="5" t="str" cm="1">
        <f t="array" ref="K7721">_xlfn.LET(_xlpm.d,UPPER(TRIM(CLEAN(SUBSTITUTE(F7721,CHAR(160),"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22" spans="2:11" x14ac:dyDescent="0.25">
      <c r="B7722" s="21">
        <v>45678</v>
      </c>
      <c r="C7722" s="2" t="s">
        <v>1</v>
      </c>
      <c r="D7722" s="2" t="s">
        <v>3343</v>
      </c>
      <c r="E7722" s="2" t="s">
        <v>60</v>
      </c>
      <c r="F7722" s="2" t="s">
        <v>3306</v>
      </c>
      <c r="G7722" s="5">
        <v>-30</v>
      </c>
      <c r="H7722" s="5">
        <v>31.85</v>
      </c>
      <c r="I7722" s="5">
        <v>-955.5</v>
      </c>
      <c r="J7722" s="5">
        <v>-192905.09999999998</v>
      </c>
      <c r="K7722" s="5" t="str" cm="1">
        <f t="array" ref="K7722">_xlfn.LET(_xlpm.d,UPPER(TRIM(CLEAN(SUBSTITUTE(F7722,CHAR(160),"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23" spans="2:11" x14ac:dyDescent="0.25">
      <c r="B7723" s="21">
        <v>45678</v>
      </c>
      <c r="C7723" s="2" t="s">
        <v>1</v>
      </c>
      <c r="D7723" s="2" t="s">
        <v>2955</v>
      </c>
      <c r="E7723" s="2" t="s">
        <v>289</v>
      </c>
      <c r="F7723" s="2" t="s">
        <v>3308</v>
      </c>
      <c r="G7723" s="5">
        <v>-12</v>
      </c>
      <c r="H7723" s="5">
        <v>29.6</v>
      </c>
      <c r="I7723" s="5">
        <v>-355.2</v>
      </c>
      <c r="J7723" s="5">
        <v>-193260.3</v>
      </c>
      <c r="K7723" s="5" t="str" cm="1">
        <f t="array" ref="K7723">_xlfn.LET(_xlpm.d,UPPER(TRIM(CLEAN(SUBSTITUTE(F7723,CHAR(160),"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24" spans="2:11" x14ac:dyDescent="0.25">
      <c r="B7724" s="21">
        <v>45678</v>
      </c>
      <c r="C7724" s="2" t="s">
        <v>1</v>
      </c>
      <c r="D7724" s="2" t="s">
        <v>1458</v>
      </c>
      <c r="E7724" s="2" t="s">
        <v>3</v>
      </c>
      <c r="F7724" s="2" t="s">
        <v>3308</v>
      </c>
      <c r="G7724" s="5">
        <v>-33</v>
      </c>
      <c r="H7724" s="5">
        <v>29.3</v>
      </c>
      <c r="I7724" s="5">
        <v>-966.9</v>
      </c>
      <c r="J7724" s="5">
        <v>-194227.19999999998</v>
      </c>
      <c r="K7724" s="5" t="str" cm="1">
        <f t="array" ref="K7724">_xlfn.LET(_xlpm.d,UPPER(TRIM(CLEAN(SUBSTITUTE(F7724,CHAR(160),"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25" spans="2:11" x14ac:dyDescent="0.25">
      <c r="B7725" s="21">
        <v>45679</v>
      </c>
      <c r="C7725" s="2" t="s">
        <v>1</v>
      </c>
      <c r="D7725" s="2" t="s">
        <v>1459</v>
      </c>
      <c r="E7725" s="2" t="s">
        <v>5</v>
      </c>
      <c r="F7725" s="2" t="s">
        <v>3308</v>
      </c>
      <c r="G7725" s="5">
        <v>-45</v>
      </c>
      <c r="H7725" s="5">
        <v>31.8</v>
      </c>
      <c r="I7725" s="5">
        <v>-1431</v>
      </c>
      <c r="J7725" s="5">
        <v>-195658.19999999998</v>
      </c>
      <c r="K7725" s="5" t="str" cm="1">
        <f t="array" ref="K7725">_xlfn.LET(_xlpm.d,UPPER(TRIM(CLEAN(SUBSTITUTE(F7725,CHAR(160),"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26" spans="2:11" x14ac:dyDescent="0.25">
      <c r="B7726" s="21">
        <v>45679</v>
      </c>
      <c r="C7726" s="2" t="s">
        <v>1</v>
      </c>
      <c r="D7726" s="2" t="s">
        <v>850</v>
      </c>
      <c r="E7726" s="2" t="s">
        <v>807</v>
      </c>
      <c r="F7726" s="2" t="s">
        <v>3308</v>
      </c>
      <c r="G7726" s="5">
        <v>-84</v>
      </c>
      <c r="H7726" s="5">
        <v>29.5</v>
      </c>
      <c r="I7726" s="5">
        <v>-2478</v>
      </c>
      <c r="J7726" s="5">
        <v>-198136.19999999998</v>
      </c>
      <c r="K7726" s="5" t="str" cm="1">
        <f t="array" ref="K7726">_xlfn.LET(_xlpm.d,UPPER(TRIM(CLEAN(SUBSTITUTE(F7726,CHAR(160),"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27" spans="2:11" x14ac:dyDescent="0.25">
      <c r="B7727" s="21">
        <v>45679</v>
      </c>
      <c r="C7727" s="2" t="s">
        <v>1</v>
      </c>
      <c r="D7727" s="2" t="s">
        <v>851</v>
      </c>
      <c r="E7727" s="2" t="s">
        <v>852</v>
      </c>
      <c r="F7727" s="2" t="s">
        <v>3308</v>
      </c>
      <c r="G7727" s="5">
        <v>-60</v>
      </c>
      <c r="H7727" s="5">
        <v>32.200000000000003</v>
      </c>
      <c r="I7727" s="5">
        <v>-1932</v>
      </c>
      <c r="J7727" s="5">
        <v>-200068.19999999998</v>
      </c>
      <c r="K7727" s="5" t="str" cm="1">
        <f t="array" ref="K7727">_xlfn.LET(_xlpm.d,UPPER(TRIM(CLEAN(SUBSTITUTE(F7727,CHAR(160),"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28" spans="2:11" x14ac:dyDescent="0.25">
      <c r="B7728" s="21">
        <v>45679</v>
      </c>
      <c r="C7728" s="2" t="s">
        <v>1</v>
      </c>
      <c r="D7728" s="2" t="s">
        <v>853</v>
      </c>
      <c r="E7728" s="2" t="s">
        <v>58</v>
      </c>
      <c r="F7728" s="2" t="s">
        <v>3306</v>
      </c>
      <c r="G7728" s="5">
        <v>-22</v>
      </c>
      <c r="H7728" s="5">
        <v>31.85</v>
      </c>
      <c r="I7728" s="5">
        <v>-700.7</v>
      </c>
      <c r="J7728" s="5">
        <v>-200768.9</v>
      </c>
      <c r="K7728" s="5" t="str" cm="1">
        <f t="array" ref="K7728">_xlfn.LET(_xlpm.d,UPPER(TRIM(CLEAN(SUBSTITUTE(F7728,CHAR(160),"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29" spans="2:11" x14ac:dyDescent="0.25">
      <c r="B7729" s="21">
        <v>45679</v>
      </c>
      <c r="C7729" s="2" t="s">
        <v>1</v>
      </c>
      <c r="D7729" s="2" t="s">
        <v>854</v>
      </c>
      <c r="E7729" s="2" t="s">
        <v>29</v>
      </c>
      <c r="F7729" s="2" t="s">
        <v>3306</v>
      </c>
      <c r="G7729" s="5">
        <v>-100</v>
      </c>
      <c r="H7729" s="5">
        <v>31.85</v>
      </c>
      <c r="I7729" s="5">
        <v>-3185</v>
      </c>
      <c r="J7729" s="5">
        <v>-203953.9</v>
      </c>
      <c r="K7729" s="5" t="str" cm="1">
        <f t="array" ref="K7729">_xlfn.LET(_xlpm.d,UPPER(TRIM(CLEAN(SUBSTITUTE(F7729,CHAR(160),"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30" spans="2:11" x14ac:dyDescent="0.25">
      <c r="B7730" s="21">
        <v>45679</v>
      </c>
      <c r="C7730" s="2" t="s">
        <v>1</v>
      </c>
      <c r="D7730" s="2" t="s">
        <v>1461</v>
      </c>
      <c r="E7730" s="2" t="s">
        <v>660</v>
      </c>
      <c r="F7730" s="2" t="s">
        <v>3306</v>
      </c>
      <c r="G7730" s="5">
        <v>-40</v>
      </c>
      <c r="H7730" s="5">
        <v>31.85</v>
      </c>
      <c r="I7730" s="5">
        <v>-1274</v>
      </c>
      <c r="J7730" s="5">
        <v>-205227.9</v>
      </c>
      <c r="K7730" s="5" t="str" cm="1">
        <f t="array" ref="K7730">_xlfn.LET(_xlpm.d,UPPER(TRIM(CLEAN(SUBSTITUTE(F7730,CHAR(160),"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31" spans="2:11" x14ac:dyDescent="0.25">
      <c r="B7731" s="21">
        <v>45679</v>
      </c>
      <c r="C7731" s="2" t="s">
        <v>1</v>
      </c>
      <c r="D7731" s="2" t="s">
        <v>1462</v>
      </c>
      <c r="E7731" s="2" t="s">
        <v>238</v>
      </c>
      <c r="F7731" s="2" t="s">
        <v>3308</v>
      </c>
      <c r="G7731" s="5">
        <v>-19</v>
      </c>
      <c r="H7731" s="5">
        <v>29.5</v>
      </c>
      <c r="I7731" s="5">
        <v>-560.5</v>
      </c>
      <c r="J7731" s="5">
        <v>-205788.4</v>
      </c>
      <c r="K7731" s="5" t="str" cm="1">
        <f t="array" ref="K7731">_xlfn.LET(_xlpm.d,UPPER(TRIM(CLEAN(SUBSTITUTE(F7731,CHAR(160),"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32" spans="2:11" x14ac:dyDescent="0.25">
      <c r="B7732" s="21">
        <v>45679</v>
      </c>
      <c r="C7732" s="2" t="s">
        <v>1</v>
      </c>
      <c r="D7732" s="2" t="s">
        <v>855</v>
      </c>
      <c r="E7732" s="2" t="s">
        <v>844</v>
      </c>
      <c r="F7732" s="2" t="s">
        <v>3308</v>
      </c>
      <c r="G7732" s="5">
        <v>-6</v>
      </c>
      <c r="H7732" s="5">
        <v>29.5</v>
      </c>
      <c r="I7732" s="5">
        <v>-177</v>
      </c>
      <c r="J7732" s="5">
        <v>-205965.4</v>
      </c>
      <c r="K7732" s="5" t="str" cm="1">
        <f t="array" ref="K7732">_xlfn.LET(_xlpm.d,UPPER(TRIM(CLEAN(SUBSTITUTE(F7732,CHAR(160),"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33" spans="2:11" x14ac:dyDescent="0.25">
      <c r="B7733" s="21">
        <v>45679</v>
      </c>
      <c r="C7733" s="2" t="s">
        <v>1</v>
      </c>
      <c r="D7733" s="2" t="s">
        <v>653</v>
      </c>
      <c r="E7733" s="2" t="s">
        <v>129</v>
      </c>
      <c r="F7733" s="2" t="s">
        <v>3306</v>
      </c>
      <c r="G7733" s="5">
        <v>-60</v>
      </c>
      <c r="H7733" s="5">
        <v>31.85</v>
      </c>
      <c r="I7733" s="5">
        <v>-1911</v>
      </c>
      <c r="J7733" s="5">
        <v>-207876.4</v>
      </c>
      <c r="K7733" s="5" t="str" cm="1">
        <f t="array" ref="K7733">_xlfn.LET(_xlpm.d,UPPER(TRIM(CLEAN(SUBSTITUTE(F7733,CHAR(160),"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34" spans="2:11" x14ac:dyDescent="0.25">
      <c r="B7734" s="21">
        <v>45679</v>
      </c>
      <c r="C7734" s="2" t="s">
        <v>1</v>
      </c>
      <c r="D7734" s="2" t="s">
        <v>1463</v>
      </c>
      <c r="E7734" s="2" t="s">
        <v>40</v>
      </c>
      <c r="F7734" s="2" t="s">
        <v>3306</v>
      </c>
      <c r="G7734" s="5">
        <v>-15</v>
      </c>
      <c r="H7734" s="5">
        <v>31.85</v>
      </c>
      <c r="I7734" s="5">
        <v>-477.75</v>
      </c>
      <c r="J7734" s="5">
        <v>-208354.15</v>
      </c>
      <c r="K7734" s="5" t="str" cm="1">
        <f t="array" ref="K7734">_xlfn.LET(_xlpm.d,UPPER(TRIM(CLEAN(SUBSTITUTE(F7734,CHAR(160),"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35" spans="2:11" x14ac:dyDescent="0.25">
      <c r="B7735" s="21">
        <v>45679</v>
      </c>
      <c r="C7735" s="2" t="s">
        <v>1</v>
      </c>
      <c r="D7735" s="2" t="s">
        <v>1464</v>
      </c>
      <c r="E7735" s="2" t="s">
        <v>86</v>
      </c>
      <c r="F7735" s="2" t="s">
        <v>3306</v>
      </c>
      <c r="G7735" s="5">
        <v>-40</v>
      </c>
      <c r="H7735" s="5">
        <v>31.85</v>
      </c>
      <c r="I7735" s="5">
        <v>-1274</v>
      </c>
      <c r="J7735" s="5">
        <v>-209628.15</v>
      </c>
      <c r="K7735" s="5" t="str" cm="1">
        <f t="array" ref="K7735">_xlfn.LET(_xlpm.d,UPPER(TRIM(CLEAN(SUBSTITUTE(F7735,CHAR(160),"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36" spans="2:11" x14ac:dyDescent="0.25">
      <c r="B7736" s="21">
        <v>45679</v>
      </c>
      <c r="C7736" s="2" t="s">
        <v>1</v>
      </c>
      <c r="D7736" s="2" t="s">
        <v>856</v>
      </c>
      <c r="E7736" s="2" t="s">
        <v>857</v>
      </c>
      <c r="F7736" s="2" t="s">
        <v>3308</v>
      </c>
      <c r="G7736" s="5">
        <v>-5</v>
      </c>
      <c r="H7736" s="5">
        <v>29.99</v>
      </c>
      <c r="I7736" s="5">
        <v>-149.94999999999999</v>
      </c>
      <c r="J7736" s="5">
        <v>-209778.1</v>
      </c>
      <c r="K7736" s="5" t="str" cm="1">
        <f t="array" ref="K7736">_xlfn.LET(_xlpm.d,UPPER(TRIM(CLEAN(SUBSTITUTE(F7736,CHAR(160),"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37" spans="2:11" x14ac:dyDescent="0.25">
      <c r="B7737" s="21">
        <v>45679</v>
      </c>
      <c r="C7737" s="2" t="s">
        <v>1</v>
      </c>
      <c r="D7737" s="2" t="s">
        <v>1465</v>
      </c>
      <c r="E7737" s="2" t="s">
        <v>446</v>
      </c>
      <c r="F7737" s="2" t="s">
        <v>3306</v>
      </c>
      <c r="G7737" s="5">
        <v>-75</v>
      </c>
      <c r="H7737" s="5">
        <v>31.85</v>
      </c>
      <c r="I7737" s="5">
        <v>-2388.75</v>
      </c>
      <c r="J7737" s="5">
        <v>-212166.85</v>
      </c>
      <c r="K7737" s="5" t="str" cm="1">
        <f t="array" ref="K7737">_xlfn.LET(_xlpm.d,UPPER(TRIM(CLEAN(SUBSTITUTE(F7737,CHAR(160),"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38" spans="2:11" x14ac:dyDescent="0.25">
      <c r="B7738" s="21">
        <v>45680</v>
      </c>
      <c r="C7738" s="2" t="s">
        <v>1</v>
      </c>
      <c r="D7738" s="2" t="s">
        <v>2957</v>
      </c>
      <c r="E7738" s="2" t="s">
        <v>791</v>
      </c>
      <c r="F7738" s="2" t="s">
        <v>3306</v>
      </c>
      <c r="G7738" s="5">
        <v>-6</v>
      </c>
      <c r="H7738" s="5">
        <v>31.85</v>
      </c>
      <c r="I7738" s="5">
        <v>-191.1</v>
      </c>
      <c r="J7738" s="5">
        <v>-212357.95</v>
      </c>
      <c r="K7738" s="5" t="str" cm="1">
        <f t="array" ref="K7738">_xlfn.LET(_xlpm.d,UPPER(TRIM(CLEAN(SUBSTITUTE(F7738,CHAR(160),"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39" spans="2:11" x14ac:dyDescent="0.25">
      <c r="B7739" s="21">
        <v>45680</v>
      </c>
      <c r="C7739" s="2" t="s">
        <v>1</v>
      </c>
      <c r="D7739" s="2" t="s">
        <v>1466</v>
      </c>
      <c r="E7739" s="2" t="s">
        <v>99</v>
      </c>
      <c r="F7739" s="2" t="s">
        <v>3306</v>
      </c>
      <c r="G7739" s="5">
        <v>-15</v>
      </c>
      <c r="H7739" s="5">
        <v>31.85</v>
      </c>
      <c r="I7739" s="5">
        <v>-477.75</v>
      </c>
      <c r="J7739" s="5">
        <v>-212835.7</v>
      </c>
      <c r="K7739" s="5" t="str" cm="1">
        <f t="array" ref="K7739">_xlfn.LET(_xlpm.d,UPPER(TRIM(CLEAN(SUBSTITUTE(F7739,CHAR(160),"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40" spans="2:11" x14ac:dyDescent="0.25">
      <c r="B7740" s="21">
        <v>45680</v>
      </c>
      <c r="C7740" s="2" t="s">
        <v>1</v>
      </c>
      <c r="D7740" s="2" t="s">
        <v>2559</v>
      </c>
      <c r="E7740" s="2" t="s">
        <v>74</v>
      </c>
      <c r="F7740" s="2" t="s">
        <v>3306</v>
      </c>
      <c r="G7740" s="5">
        <v>-50</v>
      </c>
      <c r="H7740" s="5">
        <v>31.85</v>
      </c>
      <c r="I7740" s="5">
        <v>-1592.5</v>
      </c>
      <c r="J7740" s="5">
        <v>-214428.2</v>
      </c>
      <c r="K7740" s="5" t="str" cm="1">
        <f t="array" ref="K7740">_xlfn.LET(_xlpm.d,UPPER(TRIM(CLEAN(SUBSTITUTE(F7740,CHAR(160),"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41" spans="2:11" x14ac:dyDescent="0.25">
      <c r="B7741" s="21">
        <v>45680</v>
      </c>
      <c r="C7741" s="2" t="s">
        <v>1</v>
      </c>
      <c r="D7741" s="2" t="s">
        <v>1468</v>
      </c>
      <c r="E7741" s="2" t="s">
        <v>595</v>
      </c>
      <c r="F7741" s="2" t="s">
        <v>3306</v>
      </c>
      <c r="G7741" s="5">
        <v>-7</v>
      </c>
      <c r="H7741" s="5">
        <v>31.85</v>
      </c>
      <c r="I7741" s="5">
        <v>-222.95</v>
      </c>
      <c r="J7741" s="5">
        <v>-214651.15000000002</v>
      </c>
      <c r="K7741" s="5" t="str" cm="1">
        <f t="array" ref="K7741">_xlfn.LET(_xlpm.d,UPPER(TRIM(CLEAN(SUBSTITUTE(F7741,CHAR(160),"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42" spans="2:11" x14ac:dyDescent="0.25">
      <c r="B7742" s="21">
        <v>45680</v>
      </c>
      <c r="C7742" s="2" t="s">
        <v>1</v>
      </c>
      <c r="D7742" s="2" t="s">
        <v>3344</v>
      </c>
      <c r="E7742" s="2" t="s">
        <v>38</v>
      </c>
      <c r="F7742" s="2" t="s">
        <v>3306</v>
      </c>
      <c r="G7742" s="5">
        <v>-30</v>
      </c>
      <c r="H7742" s="5">
        <v>31.85</v>
      </c>
      <c r="I7742" s="5">
        <v>-955.5</v>
      </c>
      <c r="J7742" s="5">
        <v>-215606.65000000002</v>
      </c>
      <c r="K7742" s="5" t="str" cm="1">
        <f t="array" ref="K7742">_xlfn.LET(_xlpm.d,UPPER(TRIM(CLEAN(SUBSTITUTE(F7742,CHAR(160),"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43" spans="2:11" x14ac:dyDescent="0.25">
      <c r="B7743" s="21">
        <v>45680</v>
      </c>
      <c r="C7743" s="2" t="s">
        <v>1</v>
      </c>
      <c r="D7743" s="2" t="s">
        <v>786</v>
      </c>
      <c r="E7743" s="2" t="s">
        <v>141</v>
      </c>
      <c r="F7743" s="2" t="s">
        <v>3306</v>
      </c>
      <c r="G7743" s="5">
        <v>-18</v>
      </c>
      <c r="H7743" s="5">
        <v>31.85</v>
      </c>
      <c r="I7743" s="5">
        <v>-573.29999999999995</v>
      </c>
      <c r="J7743" s="5">
        <v>-216179.95</v>
      </c>
      <c r="K7743" s="5" t="str" cm="1">
        <f t="array" ref="K7743">_xlfn.LET(_xlpm.d,UPPER(TRIM(CLEAN(SUBSTITUTE(F7743,CHAR(160),"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44" spans="2:11" x14ac:dyDescent="0.25">
      <c r="B7744" s="21">
        <v>45680</v>
      </c>
      <c r="C7744" s="2" t="s">
        <v>1</v>
      </c>
      <c r="D7744" s="2" t="s">
        <v>1469</v>
      </c>
      <c r="E7744" s="2" t="s">
        <v>19</v>
      </c>
      <c r="F7744" s="2" t="s">
        <v>3306</v>
      </c>
      <c r="G7744" s="5">
        <v>-41</v>
      </c>
      <c r="H7744" s="5">
        <v>31.85</v>
      </c>
      <c r="I7744" s="5">
        <v>-1305.8499999999999</v>
      </c>
      <c r="J7744" s="5">
        <v>-217485.80000000002</v>
      </c>
      <c r="K7744" s="5" t="str" cm="1">
        <f t="array" ref="K7744">_xlfn.LET(_xlpm.d,UPPER(TRIM(CLEAN(SUBSTITUTE(F7744,CHAR(160),"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45" spans="2:11" x14ac:dyDescent="0.25">
      <c r="B7745" s="21">
        <v>45680</v>
      </c>
      <c r="C7745" s="2" t="s">
        <v>1</v>
      </c>
      <c r="D7745" s="2" t="s">
        <v>1471</v>
      </c>
      <c r="E7745" s="2" t="s">
        <v>84</v>
      </c>
      <c r="F7745" s="2" t="s">
        <v>3306</v>
      </c>
      <c r="G7745" s="5">
        <v>-20</v>
      </c>
      <c r="H7745" s="5">
        <v>31.85</v>
      </c>
      <c r="I7745" s="5">
        <v>-637</v>
      </c>
      <c r="J7745" s="5">
        <v>-218122.80000000002</v>
      </c>
      <c r="K7745" s="5" t="str" cm="1">
        <f t="array" ref="K7745">_xlfn.LET(_xlpm.d,UPPER(TRIM(CLEAN(SUBSTITUTE(F7745,CHAR(160),"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46" spans="2:11" x14ac:dyDescent="0.25">
      <c r="B7746" s="21">
        <v>45680</v>
      </c>
      <c r="C7746" s="2" t="s">
        <v>1</v>
      </c>
      <c r="D7746" s="2" t="s">
        <v>1314</v>
      </c>
      <c r="E7746" s="2" t="s">
        <v>53</v>
      </c>
      <c r="F7746" s="2" t="s">
        <v>3306</v>
      </c>
      <c r="G7746" s="5">
        <v>-20</v>
      </c>
      <c r="H7746" s="5">
        <v>31.85</v>
      </c>
      <c r="I7746" s="5">
        <v>-637</v>
      </c>
      <c r="J7746" s="5">
        <v>-218759.80000000002</v>
      </c>
      <c r="K7746" s="5" t="str" cm="1">
        <f t="array" ref="K7746">_xlfn.LET(_xlpm.d,UPPER(TRIM(CLEAN(SUBSTITUTE(F7746,CHAR(160),"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47" spans="2:11" x14ac:dyDescent="0.25">
      <c r="B7747" s="21">
        <v>45680</v>
      </c>
      <c r="C7747" s="2" t="s">
        <v>1</v>
      </c>
      <c r="D7747" s="2" t="s">
        <v>3345</v>
      </c>
      <c r="E7747" s="2" t="s">
        <v>999</v>
      </c>
      <c r="F7747" s="2" t="s">
        <v>3306</v>
      </c>
      <c r="G7747" s="5">
        <v>-40</v>
      </c>
      <c r="H7747" s="5">
        <v>31.85</v>
      </c>
      <c r="I7747" s="5">
        <v>-1274</v>
      </c>
      <c r="J7747" s="5">
        <v>-220033.80000000002</v>
      </c>
      <c r="K7747" s="5" t="str" cm="1">
        <f t="array" ref="K7747">_xlfn.LET(_xlpm.d,UPPER(TRIM(CLEAN(SUBSTITUTE(F7747,CHAR(160),"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48" spans="2:11" x14ac:dyDescent="0.25">
      <c r="B7748" s="21">
        <v>45680</v>
      </c>
      <c r="C7748" s="2" t="s">
        <v>1</v>
      </c>
      <c r="D7748" s="2" t="s">
        <v>1472</v>
      </c>
      <c r="E7748" s="2" t="s">
        <v>1397</v>
      </c>
      <c r="F7748" s="2" t="s">
        <v>3306</v>
      </c>
      <c r="G7748" s="5">
        <v>-60</v>
      </c>
      <c r="H7748" s="5">
        <v>31.85</v>
      </c>
      <c r="I7748" s="5">
        <v>-1911</v>
      </c>
      <c r="J7748" s="5">
        <v>-221944.80000000002</v>
      </c>
      <c r="K7748" s="5" t="str" cm="1">
        <f t="array" ref="K7748">_xlfn.LET(_xlpm.d,UPPER(TRIM(CLEAN(SUBSTITUTE(F7748,CHAR(160),"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49" spans="2:11" x14ac:dyDescent="0.25">
      <c r="B7749" s="21">
        <v>45681</v>
      </c>
      <c r="C7749" s="2" t="s">
        <v>1</v>
      </c>
      <c r="D7749" s="2" t="s">
        <v>2561</v>
      </c>
      <c r="E7749" s="2" t="s">
        <v>433</v>
      </c>
      <c r="F7749" s="2" t="s">
        <v>3306</v>
      </c>
      <c r="G7749" s="5">
        <v>-20</v>
      </c>
      <c r="H7749" s="5">
        <v>31.85</v>
      </c>
      <c r="I7749" s="5">
        <v>-637</v>
      </c>
      <c r="J7749" s="5">
        <v>-222581.80000000002</v>
      </c>
      <c r="K7749" s="5" t="str" cm="1">
        <f t="array" ref="K7749">_xlfn.LET(_xlpm.d,UPPER(TRIM(CLEAN(SUBSTITUTE(F7749,CHAR(160),"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50" spans="2:11" x14ac:dyDescent="0.25">
      <c r="B7750" s="21">
        <v>45681</v>
      </c>
      <c r="C7750" s="2" t="s">
        <v>1</v>
      </c>
      <c r="D7750" s="2" t="s">
        <v>2562</v>
      </c>
      <c r="E7750" s="2" t="s">
        <v>76</v>
      </c>
      <c r="F7750" s="2" t="s">
        <v>3306</v>
      </c>
      <c r="G7750" s="5">
        <v>-16</v>
      </c>
      <c r="H7750" s="5">
        <v>31.85</v>
      </c>
      <c r="I7750" s="5">
        <v>-509.6</v>
      </c>
      <c r="J7750" s="5">
        <v>-223091.40000000002</v>
      </c>
      <c r="K7750" s="5" t="str" cm="1">
        <f t="array" ref="K7750">_xlfn.LET(_xlpm.d,UPPER(TRIM(CLEAN(SUBSTITUTE(F7750,CHAR(160),"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51" spans="2:11" x14ac:dyDescent="0.25">
      <c r="B7751" s="21">
        <v>45681</v>
      </c>
      <c r="C7751" s="2" t="s">
        <v>1</v>
      </c>
      <c r="D7751" s="2" t="s">
        <v>340</v>
      </c>
      <c r="E7751" s="2" t="s">
        <v>82</v>
      </c>
      <c r="F7751" s="2" t="s">
        <v>3306</v>
      </c>
      <c r="G7751" s="5">
        <v>-55</v>
      </c>
      <c r="H7751" s="5">
        <v>31.85</v>
      </c>
      <c r="I7751" s="5">
        <v>-1751.75</v>
      </c>
      <c r="J7751" s="5">
        <v>-224843.15000000002</v>
      </c>
      <c r="K7751" s="5" t="str" cm="1">
        <f t="array" ref="K7751">_xlfn.LET(_xlpm.d,UPPER(TRIM(CLEAN(SUBSTITUTE(F7751,CHAR(160),"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52" spans="2:11" x14ac:dyDescent="0.25">
      <c r="B7752" s="21">
        <v>45681</v>
      </c>
      <c r="C7752" s="2" t="s">
        <v>1</v>
      </c>
      <c r="D7752" s="2" t="s">
        <v>293</v>
      </c>
      <c r="E7752" s="2" t="s">
        <v>143</v>
      </c>
      <c r="F7752" s="2" t="s">
        <v>3308</v>
      </c>
      <c r="G7752" s="5">
        <v>-34</v>
      </c>
      <c r="H7752" s="5">
        <v>27.3</v>
      </c>
      <c r="I7752" s="5">
        <v>-928.2</v>
      </c>
      <c r="J7752" s="5">
        <v>-225771.35000000003</v>
      </c>
      <c r="K7752" s="5" t="str" cm="1">
        <f t="array" ref="K7752">_xlfn.LET(_xlpm.d,UPPER(TRIM(CLEAN(SUBSTITUTE(F7752,CHAR(160),"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53" spans="2:11" x14ac:dyDescent="0.25">
      <c r="B7753" s="21">
        <v>45681</v>
      </c>
      <c r="C7753" s="2" t="s">
        <v>1</v>
      </c>
      <c r="D7753" s="2" t="s">
        <v>858</v>
      </c>
      <c r="E7753" s="2" t="s">
        <v>24</v>
      </c>
      <c r="F7753" s="2" t="s">
        <v>3306</v>
      </c>
      <c r="G7753" s="5">
        <v>-28</v>
      </c>
      <c r="H7753" s="5">
        <v>31.85</v>
      </c>
      <c r="I7753" s="5">
        <v>-891.8</v>
      </c>
      <c r="J7753" s="5">
        <v>-226663.15000000002</v>
      </c>
      <c r="K7753" s="5" t="str" cm="1">
        <f t="array" ref="K7753">_xlfn.LET(_xlpm.d,UPPER(TRIM(CLEAN(SUBSTITUTE(F7753,CHAR(160),"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54" spans="2:11" x14ac:dyDescent="0.25">
      <c r="B7754" s="21">
        <v>45681</v>
      </c>
      <c r="C7754" s="2" t="s">
        <v>1</v>
      </c>
      <c r="D7754" s="2" t="s">
        <v>3346</v>
      </c>
      <c r="E7754" s="2" t="s">
        <v>95</v>
      </c>
      <c r="F7754" s="2" t="s">
        <v>3306</v>
      </c>
      <c r="G7754" s="5">
        <v>-10</v>
      </c>
      <c r="H7754" s="5">
        <v>31.85</v>
      </c>
      <c r="I7754" s="5">
        <v>-318.5</v>
      </c>
      <c r="J7754" s="5">
        <v>-226981.65000000002</v>
      </c>
      <c r="K7754" s="5" t="str" cm="1">
        <f t="array" ref="K7754">_xlfn.LET(_xlpm.d,UPPER(TRIM(CLEAN(SUBSTITUTE(F7754,CHAR(160),"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55" spans="2:11" x14ac:dyDescent="0.25">
      <c r="B7755" s="21">
        <v>45681</v>
      </c>
      <c r="C7755" s="2" t="s">
        <v>1</v>
      </c>
      <c r="D7755" s="2" t="s">
        <v>859</v>
      </c>
      <c r="E7755" s="2" t="s">
        <v>5</v>
      </c>
      <c r="F7755" s="2" t="s">
        <v>3308</v>
      </c>
      <c r="G7755" s="5">
        <v>-90</v>
      </c>
      <c r="H7755" s="5">
        <v>31.8</v>
      </c>
      <c r="I7755" s="5">
        <v>-2862</v>
      </c>
      <c r="J7755" s="5">
        <v>-229843.65000000002</v>
      </c>
      <c r="K7755" s="5" t="str" cm="1">
        <f t="array" ref="K7755">_xlfn.LET(_xlpm.d,UPPER(TRIM(CLEAN(SUBSTITUTE(F7755,CHAR(160),"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56" spans="2:11" x14ac:dyDescent="0.25">
      <c r="B7756" s="21">
        <v>45681</v>
      </c>
      <c r="C7756" s="2" t="s">
        <v>1</v>
      </c>
      <c r="D7756" s="2" t="s">
        <v>612</v>
      </c>
      <c r="E7756" s="2" t="s">
        <v>110</v>
      </c>
      <c r="F7756" s="2" t="s">
        <v>3306</v>
      </c>
      <c r="G7756" s="5">
        <v>-4</v>
      </c>
      <c r="H7756" s="5">
        <v>31.85</v>
      </c>
      <c r="I7756" s="5">
        <v>-127.4</v>
      </c>
      <c r="J7756" s="5">
        <v>-229971.05000000002</v>
      </c>
      <c r="K7756" s="5" t="str" cm="1">
        <f t="array" ref="K7756">_xlfn.LET(_xlpm.d,UPPER(TRIM(CLEAN(SUBSTITUTE(F7756,CHAR(160),"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57" spans="2:11" x14ac:dyDescent="0.25">
      <c r="B7757" s="21">
        <v>45681</v>
      </c>
      <c r="C7757" s="2" t="s">
        <v>1</v>
      </c>
      <c r="D7757" s="2" t="s">
        <v>1475</v>
      </c>
      <c r="E7757" s="2" t="s">
        <v>289</v>
      </c>
      <c r="F7757" s="2" t="s">
        <v>3308</v>
      </c>
      <c r="G7757" s="5">
        <v>-8</v>
      </c>
      <c r="H7757" s="5">
        <v>29.6</v>
      </c>
      <c r="I7757" s="5">
        <v>-236.8</v>
      </c>
      <c r="J7757" s="5">
        <v>-230207.85</v>
      </c>
      <c r="K7757" s="5" t="str" cm="1">
        <f t="array" ref="K7757">_xlfn.LET(_xlpm.d,UPPER(TRIM(CLEAN(SUBSTITUTE(F7757,CHAR(160),"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58" spans="2:11" x14ac:dyDescent="0.25">
      <c r="B7758" s="21">
        <v>45681</v>
      </c>
      <c r="C7758" s="2" t="s">
        <v>1</v>
      </c>
      <c r="D7758" s="2" t="s">
        <v>1476</v>
      </c>
      <c r="E7758" s="2" t="s">
        <v>324</v>
      </c>
      <c r="F7758" s="2" t="s">
        <v>3308</v>
      </c>
      <c r="G7758" s="5">
        <v>-4</v>
      </c>
      <c r="H7758" s="5">
        <v>29.99</v>
      </c>
      <c r="I7758" s="5">
        <v>-119.96</v>
      </c>
      <c r="J7758" s="5">
        <v>-230327.81</v>
      </c>
      <c r="K7758" s="5" t="str" cm="1">
        <f t="array" ref="K7758">_xlfn.LET(_xlpm.d,UPPER(TRIM(CLEAN(SUBSTITUTE(F7758,CHAR(160),"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59" spans="2:11" x14ac:dyDescent="0.25">
      <c r="B7759" s="21">
        <v>45681</v>
      </c>
      <c r="C7759" s="2" t="s">
        <v>1</v>
      </c>
      <c r="D7759" s="2" t="s">
        <v>860</v>
      </c>
      <c r="E7759" s="2" t="s">
        <v>163</v>
      </c>
      <c r="F7759" s="2" t="s">
        <v>3306</v>
      </c>
      <c r="G7759" s="5">
        <v>-80</v>
      </c>
      <c r="H7759" s="5">
        <v>31.81</v>
      </c>
      <c r="I7759" s="5">
        <v>-2544.8000000000002</v>
      </c>
      <c r="J7759" s="5">
        <v>-232872.61</v>
      </c>
      <c r="K7759" s="5" t="str" cm="1">
        <f t="array" ref="K7759">_xlfn.LET(_xlpm.d,UPPER(TRIM(CLEAN(SUBSTITUTE(F7759,CHAR(160),"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60" spans="2:11" x14ac:dyDescent="0.25">
      <c r="B7760" s="21">
        <v>45681</v>
      </c>
      <c r="C7760" s="2" t="s">
        <v>1</v>
      </c>
      <c r="D7760" s="2" t="s">
        <v>1479</v>
      </c>
      <c r="E7760" s="2" t="s">
        <v>1016</v>
      </c>
      <c r="F7760" s="2" t="s">
        <v>3306</v>
      </c>
      <c r="G7760" s="5">
        <v>-130</v>
      </c>
      <c r="H7760" s="5">
        <v>31.85</v>
      </c>
      <c r="I7760" s="5">
        <v>-4140.5</v>
      </c>
      <c r="J7760" s="5">
        <v>-237013.11</v>
      </c>
      <c r="K7760" s="5" t="str" cm="1">
        <f t="array" ref="K7760">_xlfn.LET(_xlpm.d,UPPER(TRIM(CLEAN(SUBSTITUTE(F7760,CHAR(160),"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61" spans="2:11" x14ac:dyDescent="0.25">
      <c r="B7761" s="21">
        <v>45681</v>
      </c>
      <c r="C7761" s="2" t="s">
        <v>1</v>
      </c>
      <c r="D7761" s="2" t="s">
        <v>1480</v>
      </c>
      <c r="E7761" s="2" t="s">
        <v>60</v>
      </c>
      <c r="F7761" s="2" t="s">
        <v>3308</v>
      </c>
      <c r="G7761" s="5">
        <v>-28</v>
      </c>
      <c r="H7761" s="5">
        <v>31.85</v>
      </c>
      <c r="I7761" s="5">
        <v>-891.8</v>
      </c>
      <c r="J7761" s="5">
        <v>-237904.90999999997</v>
      </c>
      <c r="K7761" s="5" t="str" cm="1">
        <f t="array" ref="K7761">_xlfn.LET(_xlpm.d,UPPER(TRIM(CLEAN(SUBSTITUTE(F7761,CHAR(160),"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62" spans="2:11" x14ac:dyDescent="0.25">
      <c r="B7762" s="21">
        <v>45681</v>
      </c>
      <c r="C7762" s="2" t="s">
        <v>1</v>
      </c>
      <c r="D7762" s="2" t="s">
        <v>2563</v>
      </c>
      <c r="E7762" s="2" t="s">
        <v>433</v>
      </c>
      <c r="F7762" s="2" t="s">
        <v>3308</v>
      </c>
      <c r="G7762" s="5">
        <v>-20</v>
      </c>
      <c r="H7762" s="5">
        <v>31.85</v>
      </c>
      <c r="I7762" s="5">
        <v>-637</v>
      </c>
      <c r="J7762" s="5">
        <v>-238541.90999999997</v>
      </c>
      <c r="K7762" s="5" t="str" cm="1">
        <f t="array" ref="K7762">_xlfn.LET(_xlpm.d,UPPER(TRIM(CLEAN(SUBSTITUTE(F7762,CHAR(160),"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63" spans="2:11" x14ac:dyDescent="0.25">
      <c r="B7763" s="21">
        <v>45684</v>
      </c>
      <c r="C7763" s="2" t="s">
        <v>1</v>
      </c>
      <c r="D7763" s="2" t="s">
        <v>1481</v>
      </c>
      <c r="E7763" s="2" t="s">
        <v>49</v>
      </c>
      <c r="F7763" s="2" t="s">
        <v>3306</v>
      </c>
      <c r="G7763" s="5">
        <v>-33</v>
      </c>
      <c r="H7763" s="5">
        <v>31.85</v>
      </c>
      <c r="I7763" s="5">
        <v>-1051.05</v>
      </c>
      <c r="J7763" s="5">
        <v>-239592.95999999996</v>
      </c>
      <c r="K7763" s="5" t="str" cm="1">
        <f t="array" ref="K7763">_xlfn.LET(_xlpm.d,UPPER(TRIM(CLEAN(SUBSTITUTE(F7763,CHAR(160),"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64" spans="2:11" x14ac:dyDescent="0.25">
      <c r="B7764" s="21">
        <v>45684</v>
      </c>
      <c r="C7764" s="2" t="s">
        <v>1</v>
      </c>
      <c r="D7764" s="2" t="s">
        <v>1483</v>
      </c>
      <c r="E7764" s="2" t="s">
        <v>311</v>
      </c>
      <c r="F7764" s="2" t="s">
        <v>3308</v>
      </c>
      <c r="G7764" s="5">
        <v>-3</v>
      </c>
      <c r="H7764" s="5">
        <v>28.65</v>
      </c>
      <c r="I7764" s="5">
        <v>-85.95</v>
      </c>
      <c r="J7764" s="5">
        <v>-239678.90999999997</v>
      </c>
      <c r="K7764" s="5" t="str" cm="1">
        <f t="array" ref="K7764">_xlfn.LET(_xlpm.d,UPPER(TRIM(CLEAN(SUBSTITUTE(F7764,CHAR(160),"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65" spans="2:11" x14ac:dyDescent="0.25">
      <c r="B7765" s="21">
        <v>45684</v>
      </c>
      <c r="C7765" s="2" t="s">
        <v>1</v>
      </c>
      <c r="D7765" s="2" t="s">
        <v>3347</v>
      </c>
      <c r="E7765" s="2" t="s">
        <v>110</v>
      </c>
      <c r="F7765" s="2" t="s">
        <v>3306</v>
      </c>
      <c r="G7765" s="5">
        <v>-10</v>
      </c>
      <c r="H7765" s="5">
        <v>31.85</v>
      </c>
      <c r="I7765" s="5">
        <v>-318.5</v>
      </c>
      <c r="J7765" s="5">
        <v>-239997.40999999997</v>
      </c>
      <c r="K7765" s="5" t="str" cm="1">
        <f t="array" ref="K7765">_xlfn.LET(_xlpm.d,UPPER(TRIM(CLEAN(SUBSTITUTE(F7765,CHAR(160),"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66" spans="2:11" x14ac:dyDescent="0.25">
      <c r="B7766" s="21">
        <v>45684</v>
      </c>
      <c r="C7766" s="2" t="s">
        <v>1</v>
      </c>
      <c r="D7766" s="2" t="s">
        <v>3348</v>
      </c>
      <c r="E7766" s="2" t="s">
        <v>84</v>
      </c>
      <c r="F7766" s="2" t="s">
        <v>3306</v>
      </c>
      <c r="G7766" s="5">
        <v>-15</v>
      </c>
      <c r="H7766" s="5">
        <v>31.85</v>
      </c>
      <c r="I7766" s="5">
        <v>-477.75</v>
      </c>
      <c r="J7766" s="5">
        <v>-240475.15999999997</v>
      </c>
      <c r="K7766" s="5" t="str" cm="1">
        <f t="array" ref="K7766">_xlfn.LET(_xlpm.d,UPPER(TRIM(CLEAN(SUBSTITUTE(F7766,CHAR(160),"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67" spans="2:11" x14ac:dyDescent="0.25">
      <c r="B7767" s="21">
        <v>45684</v>
      </c>
      <c r="C7767" s="2" t="s">
        <v>1</v>
      </c>
      <c r="D7767" s="2" t="s">
        <v>1484</v>
      </c>
      <c r="E7767" s="2" t="s">
        <v>791</v>
      </c>
      <c r="F7767" s="2" t="s">
        <v>3306</v>
      </c>
      <c r="G7767" s="5">
        <v>-21</v>
      </c>
      <c r="H7767" s="5">
        <v>31.85</v>
      </c>
      <c r="I7767" s="5">
        <v>-668.85</v>
      </c>
      <c r="J7767" s="5">
        <v>-241144.00999999998</v>
      </c>
      <c r="K7767" s="5" t="str" cm="1">
        <f t="array" ref="K7767">_xlfn.LET(_xlpm.d,UPPER(TRIM(CLEAN(SUBSTITUTE(F7767,CHAR(160),"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68" spans="2:11" x14ac:dyDescent="0.25">
      <c r="B7768" s="21">
        <v>45684</v>
      </c>
      <c r="C7768" s="2" t="s">
        <v>1</v>
      </c>
      <c r="D7768" s="2" t="s">
        <v>3349</v>
      </c>
      <c r="E7768" s="2" t="s">
        <v>68</v>
      </c>
      <c r="F7768" s="2" t="s">
        <v>3306</v>
      </c>
      <c r="G7768" s="5">
        <v>-20</v>
      </c>
      <c r="H7768" s="5">
        <v>31.85</v>
      </c>
      <c r="I7768" s="5">
        <v>-637</v>
      </c>
      <c r="J7768" s="5">
        <v>-241781.00999999998</v>
      </c>
      <c r="K7768" s="5" t="str" cm="1">
        <f t="array" ref="K7768">_xlfn.LET(_xlpm.d,UPPER(TRIM(CLEAN(SUBSTITUTE(F7768,CHAR(160),"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69" spans="2:11" x14ac:dyDescent="0.25">
      <c r="B7769" s="21">
        <v>45684</v>
      </c>
      <c r="C7769" s="2" t="s">
        <v>1</v>
      </c>
      <c r="D7769" s="2" t="s">
        <v>1485</v>
      </c>
      <c r="E7769" s="2" t="s">
        <v>65</v>
      </c>
      <c r="F7769" s="2" t="s">
        <v>3306</v>
      </c>
      <c r="G7769" s="5">
        <v>-40</v>
      </c>
      <c r="H7769" s="5">
        <v>31.85</v>
      </c>
      <c r="I7769" s="5">
        <v>-1274</v>
      </c>
      <c r="J7769" s="5">
        <v>-243055.00999999998</v>
      </c>
      <c r="K7769" s="5" t="str" cm="1">
        <f t="array" ref="K7769">_xlfn.LET(_xlpm.d,UPPER(TRIM(CLEAN(SUBSTITUTE(F7769,CHAR(160),"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70" spans="2:11" x14ac:dyDescent="0.25">
      <c r="B7770" s="21">
        <v>45685</v>
      </c>
      <c r="C7770" s="2" t="s">
        <v>1</v>
      </c>
      <c r="D7770" s="2" t="s">
        <v>3350</v>
      </c>
      <c r="E7770" s="2" t="s">
        <v>32</v>
      </c>
      <c r="F7770" s="2" t="s">
        <v>3306</v>
      </c>
      <c r="G7770" s="5">
        <v>-30</v>
      </c>
      <c r="H7770" s="5">
        <v>31.85</v>
      </c>
      <c r="I7770" s="5">
        <v>-955.5</v>
      </c>
      <c r="J7770" s="5">
        <v>-244010.50999999998</v>
      </c>
      <c r="K7770" s="5" t="str" cm="1">
        <f t="array" ref="K7770">_xlfn.LET(_xlpm.d,UPPER(TRIM(CLEAN(SUBSTITUTE(F7770,CHAR(160),"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71" spans="2:11" x14ac:dyDescent="0.25">
      <c r="B7771" s="21">
        <v>45685</v>
      </c>
      <c r="C7771" s="2" t="s">
        <v>1</v>
      </c>
      <c r="D7771" s="2" t="s">
        <v>3198</v>
      </c>
      <c r="E7771" s="2" t="s">
        <v>92</v>
      </c>
      <c r="F7771" s="2" t="s">
        <v>3306</v>
      </c>
      <c r="G7771" s="5">
        <v>-30</v>
      </c>
      <c r="H7771" s="5">
        <v>31.85</v>
      </c>
      <c r="I7771" s="5">
        <v>-955.5</v>
      </c>
      <c r="J7771" s="5">
        <v>-244966.00999999998</v>
      </c>
      <c r="K7771" s="5" t="str" cm="1">
        <f t="array" ref="K7771">_xlfn.LET(_xlpm.d,UPPER(TRIM(CLEAN(SUBSTITUTE(F7771,CHAR(160),"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72" spans="2:11" x14ac:dyDescent="0.25">
      <c r="B7772" s="21">
        <v>45685</v>
      </c>
      <c r="C7772" s="2" t="s">
        <v>1</v>
      </c>
      <c r="D7772" s="2" t="s">
        <v>1486</v>
      </c>
      <c r="E7772" s="2" t="s">
        <v>403</v>
      </c>
      <c r="F7772" s="2" t="s">
        <v>3306</v>
      </c>
      <c r="G7772" s="5">
        <v>-20</v>
      </c>
      <c r="H7772" s="5">
        <v>31.85</v>
      </c>
      <c r="I7772" s="5">
        <v>-637</v>
      </c>
      <c r="J7772" s="5">
        <v>-245603.00999999998</v>
      </c>
      <c r="K7772" s="5" t="str" cm="1">
        <f t="array" ref="K7772">_xlfn.LET(_xlpm.d,UPPER(TRIM(CLEAN(SUBSTITUTE(F7772,CHAR(160),"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73" spans="2:11" x14ac:dyDescent="0.25">
      <c r="B7773" s="21">
        <v>45685</v>
      </c>
      <c r="C7773" s="2" t="s">
        <v>1</v>
      </c>
      <c r="D7773" s="2" t="s">
        <v>3351</v>
      </c>
      <c r="E7773" s="2" t="s">
        <v>14</v>
      </c>
      <c r="F7773" s="2" t="s">
        <v>3306</v>
      </c>
      <c r="G7773" s="5">
        <v>-30</v>
      </c>
      <c r="H7773" s="5">
        <v>31.85</v>
      </c>
      <c r="I7773" s="5">
        <v>-955.5</v>
      </c>
      <c r="J7773" s="5">
        <v>-246558.50999999998</v>
      </c>
      <c r="K7773" s="5" t="str" cm="1">
        <f t="array" ref="K7773">_xlfn.LET(_xlpm.d,UPPER(TRIM(CLEAN(SUBSTITUTE(F7773,CHAR(160),"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74" spans="2:11" x14ac:dyDescent="0.25">
      <c r="B7774" s="21">
        <v>45685</v>
      </c>
      <c r="C7774" s="2" t="s">
        <v>1</v>
      </c>
      <c r="D7774" s="2" t="s">
        <v>1487</v>
      </c>
      <c r="E7774" s="2" t="s">
        <v>9</v>
      </c>
      <c r="F7774" s="2" t="s">
        <v>3314</v>
      </c>
      <c r="G7774" s="5">
        <v>-50</v>
      </c>
      <c r="H7774" s="5">
        <v>31.85</v>
      </c>
      <c r="I7774" s="5">
        <v>-1592.5</v>
      </c>
      <c r="J7774" s="5">
        <v>-248151.00999999998</v>
      </c>
      <c r="K7774" s="5" t="str" cm="1">
        <f t="array" ref="K7774">_xlfn.LET(_xlpm.d,UPPER(TRIM(CLEAN(SUBSTITUTE(F7774,CHAR(160),"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75" spans="2:11" x14ac:dyDescent="0.25">
      <c r="B7775" s="21">
        <v>45685</v>
      </c>
      <c r="C7775" s="2" t="s">
        <v>1</v>
      </c>
      <c r="D7775" s="2" t="s">
        <v>1487</v>
      </c>
      <c r="E7775" s="2" t="s">
        <v>9</v>
      </c>
      <c r="F7775" s="2" t="s">
        <v>3306</v>
      </c>
      <c r="G7775" s="5">
        <v>-20</v>
      </c>
      <c r="H7775" s="5">
        <v>31.85</v>
      </c>
      <c r="I7775" s="5">
        <v>-637</v>
      </c>
      <c r="J7775" s="5">
        <v>-248788.00999999998</v>
      </c>
      <c r="K7775" s="5" t="str" cm="1">
        <f t="array" ref="K7775">_xlfn.LET(_xlpm.d,UPPER(TRIM(CLEAN(SUBSTITUTE(F7775,CHAR(160),"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76" spans="2:11" x14ac:dyDescent="0.25">
      <c r="B7776" s="21">
        <v>45685</v>
      </c>
      <c r="C7776" s="2" t="s">
        <v>1</v>
      </c>
      <c r="D7776" s="2" t="s">
        <v>3199</v>
      </c>
      <c r="E7776" s="2" t="s">
        <v>95</v>
      </c>
      <c r="F7776" s="2" t="s">
        <v>3306</v>
      </c>
      <c r="G7776" s="5">
        <v>-10</v>
      </c>
      <c r="H7776" s="5">
        <v>31.85</v>
      </c>
      <c r="I7776" s="5">
        <v>-318.5</v>
      </c>
      <c r="J7776" s="5">
        <v>-249106.50999999998</v>
      </c>
      <c r="K7776" s="5" t="str" cm="1">
        <f t="array" ref="K7776">_xlfn.LET(_xlpm.d,UPPER(TRIM(CLEAN(SUBSTITUTE(F7776,CHAR(160),"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77" spans="2:11" x14ac:dyDescent="0.25">
      <c r="B7777" s="21">
        <v>45685</v>
      </c>
      <c r="C7777" s="2" t="s">
        <v>1</v>
      </c>
      <c r="D7777" s="2" t="s">
        <v>861</v>
      </c>
      <c r="E7777" s="2" t="s">
        <v>72</v>
      </c>
      <c r="F7777" s="2" t="s">
        <v>3306</v>
      </c>
      <c r="G7777" s="5">
        <v>-5</v>
      </c>
      <c r="H7777" s="5">
        <v>31.85</v>
      </c>
      <c r="I7777" s="5">
        <v>-159.25</v>
      </c>
      <c r="J7777" s="5">
        <v>-249265.75999999998</v>
      </c>
      <c r="K7777" s="5" t="str" cm="1">
        <f t="array" ref="K7777">_xlfn.LET(_xlpm.d,UPPER(TRIM(CLEAN(SUBSTITUTE(F7777,CHAR(160),"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78" spans="2:11" x14ac:dyDescent="0.25">
      <c r="B7778" s="21">
        <v>45685</v>
      </c>
      <c r="C7778" s="2" t="s">
        <v>1</v>
      </c>
      <c r="D7778" s="2" t="s">
        <v>3352</v>
      </c>
      <c r="E7778" s="2" t="s">
        <v>3</v>
      </c>
      <c r="F7778" s="2" t="s">
        <v>3306</v>
      </c>
      <c r="G7778" s="5">
        <v>-10</v>
      </c>
      <c r="H7778" s="5">
        <v>29.2</v>
      </c>
      <c r="I7778" s="5">
        <v>-292</v>
      </c>
      <c r="J7778" s="5">
        <v>-249557.75999999998</v>
      </c>
      <c r="K7778" s="5" t="str" cm="1">
        <f t="array" ref="K7778">_xlfn.LET(_xlpm.d,UPPER(TRIM(CLEAN(SUBSTITUTE(F7778,CHAR(160),"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79" spans="2:11" x14ac:dyDescent="0.25">
      <c r="B7779" s="21">
        <v>45685</v>
      </c>
      <c r="C7779" s="2" t="s">
        <v>1</v>
      </c>
      <c r="D7779" s="2" t="s">
        <v>1488</v>
      </c>
      <c r="E7779" s="2" t="s">
        <v>3</v>
      </c>
      <c r="F7779" s="2" t="s">
        <v>3308</v>
      </c>
      <c r="G7779" s="5">
        <v>-27</v>
      </c>
      <c r="H7779" s="5">
        <v>29.2</v>
      </c>
      <c r="I7779" s="5">
        <v>-788.4</v>
      </c>
      <c r="J7779" s="5">
        <v>-250346.15999999997</v>
      </c>
      <c r="K7779" s="5" t="str" cm="1">
        <f t="array" ref="K7779">_xlfn.LET(_xlpm.d,UPPER(TRIM(CLEAN(SUBSTITUTE(F7779,CHAR(160),"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80" spans="2:11" x14ac:dyDescent="0.25">
      <c r="B7780" s="21">
        <v>45685</v>
      </c>
      <c r="C7780" s="2" t="s">
        <v>1</v>
      </c>
      <c r="D7780" s="2" t="s">
        <v>1489</v>
      </c>
      <c r="E7780" s="2" t="s">
        <v>29</v>
      </c>
      <c r="F7780" s="2" t="s">
        <v>3306</v>
      </c>
      <c r="G7780" s="5">
        <v>-65</v>
      </c>
      <c r="H7780" s="5">
        <v>31.85</v>
      </c>
      <c r="I7780" s="5">
        <v>-2070.25</v>
      </c>
      <c r="J7780" s="5">
        <v>-252416.40999999997</v>
      </c>
      <c r="K7780" s="5" t="str" cm="1">
        <f t="array" ref="K7780">_xlfn.LET(_xlpm.d,UPPER(TRIM(CLEAN(SUBSTITUTE(F7780,CHAR(160),"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81" spans="2:11" x14ac:dyDescent="0.25">
      <c r="B7781" s="21">
        <v>45685</v>
      </c>
      <c r="C7781" s="2" t="s">
        <v>1</v>
      </c>
      <c r="D7781" s="2" t="s">
        <v>1490</v>
      </c>
      <c r="E7781" s="2" t="s">
        <v>852</v>
      </c>
      <c r="F7781" s="2" t="s">
        <v>3308</v>
      </c>
      <c r="G7781" s="5">
        <v>-6</v>
      </c>
      <c r="H7781" s="5">
        <v>32.200000000000003</v>
      </c>
      <c r="I7781" s="5">
        <v>-193.2</v>
      </c>
      <c r="J7781" s="5">
        <v>-252609.61</v>
      </c>
      <c r="K7781" s="5" t="str" cm="1">
        <f t="array" ref="K7781">_xlfn.LET(_xlpm.d,UPPER(TRIM(CLEAN(SUBSTITUTE(F7781,CHAR(160),"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82" spans="2:11" x14ac:dyDescent="0.25">
      <c r="B7782" s="21">
        <v>45685</v>
      </c>
      <c r="C7782" s="2" t="s">
        <v>1</v>
      </c>
      <c r="D7782" s="2" t="s">
        <v>862</v>
      </c>
      <c r="E7782" s="2" t="s">
        <v>60</v>
      </c>
      <c r="F7782" s="2" t="s">
        <v>3308</v>
      </c>
      <c r="G7782" s="5">
        <v>-10</v>
      </c>
      <c r="H7782" s="5">
        <v>31.85</v>
      </c>
      <c r="I7782" s="5">
        <v>-318.5</v>
      </c>
      <c r="J7782" s="5">
        <v>-252928.11</v>
      </c>
      <c r="K7782" s="5" t="str" cm="1">
        <f t="array" ref="K7782">_xlfn.LET(_xlpm.d,UPPER(TRIM(CLEAN(SUBSTITUTE(F7782,CHAR(160),"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83" spans="2:11" x14ac:dyDescent="0.25">
      <c r="B7783" s="21">
        <v>45686</v>
      </c>
      <c r="C7783" s="2" t="s">
        <v>1</v>
      </c>
      <c r="D7783" s="2" t="s">
        <v>2961</v>
      </c>
      <c r="E7783" s="2" t="s">
        <v>816</v>
      </c>
      <c r="F7783" s="2" t="s">
        <v>3308</v>
      </c>
      <c r="G7783" s="5">
        <v>-8</v>
      </c>
      <c r="H7783" s="5">
        <v>29.5</v>
      </c>
      <c r="I7783" s="5">
        <v>-236</v>
      </c>
      <c r="J7783" s="5">
        <v>-253164.11</v>
      </c>
      <c r="K7783" s="5" t="str" cm="1">
        <f t="array" ref="K7783">_xlfn.LET(_xlpm.d,UPPER(TRIM(CLEAN(SUBSTITUTE(F7783,CHAR(160),"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84" spans="2:11" x14ac:dyDescent="0.25">
      <c r="B7784" s="21">
        <v>45686</v>
      </c>
      <c r="C7784" s="2" t="s">
        <v>1</v>
      </c>
      <c r="D7784" s="2" t="s">
        <v>1491</v>
      </c>
      <c r="E7784" s="2" t="s">
        <v>89</v>
      </c>
      <c r="F7784" s="2" t="s">
        <v>3306</v>
      </c>
      <c r="G7784" s="5">
        <v>-7</v>
      </c>
      <c r="H7784" s="5">
        <v>31.85</v>
      </c>
      <c r="I7784" s="5">
        <v>-222.95</v>
      </c>
      <c r="J7784" s="5">
        <v>-253387.06</v>
      </c>
      <c r="K7784" s="5" t="str" cm="1">
        <f t="array" ref="K7784">_xlfn.LET(_xlpm.d,UPPER(TRIM(CLEAN(SUBSTITUTE(F7784,CHAR(160),"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85" spans="2:11" x14ac:dyDescent="0.25">
      <c r="B7785" s="21">
        <v>45686</v>
      </c>
      <c r="C7785" s="2" t="s">
        <v>1</v>
      </c>
      <c r="D7785" s="2" t="s">
        <v>3353</v>
      </c>
      <c r="E7785" s="2" t="s">
        <v>35</v>
      </c>
      <c r="F7785" s="2" t="s">
        <v>3306</v>
      </c>
      <c r="G7785" s="5">
        <v>-30</v>
      </c>
      <c r="H7785" s="5">
        <v>31.85</v>
      </c>
      <c r="I7785" s="5">
        <v>-955.5</v>
      </c>
      <c r="J7785" s="5">
        <v>-254342.56</v>
      </c>
      <c r="K7785" s="5" t="str" cm="1">
        <f t="array" ref="K7785">_xlfn.LET(_xlpm.d,UPPER(TRIM(CLEAN(SUBSTITUTE(F7785,CHAR(160),"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86" spans="2:11" x14ac:dyDescent="0.25">
      <c r="B7786" s="21">
        <v>45686</v>
      </c>
      <c r="C7786" s="2" t="s">
        <v>1</v>
      </c>
      <c r="D7786" s="2" t="s">
        <v>1327</v>
      </c>
      <c r="E7786" s="2" t="s">
        <v>129</v>
      </c>
      <c r="F7786" s="2" t="s">
        <v>3306</v>
      </c>
      <c r="G7786" s="5">
        <v>-20</v>
      </c>
      <c r="H7786" s="5">
        <v>31.85</v>
      </c>
      <c r="I7786" s="5">
        <v>-637</v>
      </c>
      <c r="J7786" s="5">
        <v>-254979.56</v>
      </c>
      <c r="K7786" s="5" t="str" cm="1">
        <f t="array" ref="K7786">_xlfn.LET(_xlpm.d,UPPER(TRIM(CLEAN(SUBSTITUTE(F7786,CHAR(160),"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87" spans="2:11" x14ac:dyDescent="0.25">
      <c r="B7787" s="21">
        <v>45686</v>
      </c>
      <c r="C7787" s="2" t="s">
        <v>1</v>
      </c>
      <c r="D7787" s="2" t="s">
        <v>3354</v>
      </c>
      <c r="E7787" s="2" t="s">
        <v>65</v>
      </c>
      <c r="F7787" s="2" t="s">
        <v>3306</v>
      </c>
      <c r="G7787" s="5">
        <v>-20</v>
      </c>
      <c r="H7787" s="5">
        <v>31.85</v>
      </c>
      <c r="I7787" s="5">
        <v>-637</v>
      </c>
      <c r="J7787" s="5">
        <v>-255616.56</v>
      </c>
      <c r="K7787" s="5" t="str" cm="1">
        <f t="array" ref="K7787">_xlfn.LET(_xlpm.d,UPPER(TRIM(CLEAN(SUBSTITUTE(F7787,CHAR(160),"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88" spans="2:11" x14ac:dyDescent="0.25">
      <c r="B7788" s="21">
        <v>45686</v>
      </c>
      <c r="C7788" s="2" t="s">
        <v>1</v>
      </c>
      <c r="D7788" s="2" t="s">
        <v>3355</v>
      </c>
      <c r="E7788" s="2" t="s">
        <v>1025</v>
      </c>
      <c r="F7788" s="2" t="s">
        <v>3308</v>
      </c>
      <c r="G7788" s="5">
        <v>-58</v>
      </c>
      <c r="H7788" s="5">
        <v>29.5</v>
      </c>
      <c r="I7788" s="5">
        <v>-1711</v>
      </c>
      <c r="J7788" s="5">
        <v>-257327.56</v>
      </c>
      <c r="K7788" s="5" t="str" cm="1">
        <f t="array" ref="K7788">_xlfn.LET(_xlpm.d,UPPER(TRIM(CLEAN(SUBSTITUTE(F7788,CHAR(160),"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89" spans="2:11" x14ac:dyDescent="0.25">
      <c r="B7789" s="21">
        <v>45686</v>
      </c>
      <c r="C7789" s="2" t="s">
        <v>1</v>
      </c>
      <c r="D7789" s="2" t="s">
        <v>863</v>
      </c>
      <c r="E7789" s="2" t="s">
        <v>5</v>
      </c>
      <c r="F7789" s="2" t="s">
        <v>3308</v>
      </c>
      <c r="G7789" s="5">
        <v>-21</v>
      </c>
      <c r="H7789" s="5">
        <v>31.8</v>
      </c>
      <c r="I7789" s="5">
        <v>-667.8</v>
      </c>
      <c r="J7789" s="5">
        <v>-257995.36</v>
      </c>
      <c r="K7789" s="5" t="str" cm="1">
        <f t="array" ref="K7789">_xlfn.LET(_xlpm.d,UPPER(TRIM(CLEAN(SUBSTITUTE(F7789,CHAR(160),"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90" spans="2:11" x14ac:dyDescent="0.25">
      <c r="B7790" s="21">
        <v>45687</v>
      </c>
      <c r="C7790" s="2" t="s">
        <v>1</v>
      </c>
      <c r="D7790" s="2" t="s">
        <v>3356</v>
      </c>
      <c r="E7790" s="2" t="s">
        <v>1403</v>
      </c>
      <c r="F7790" s="2" t="s">
        <v>3308</v>
      </c>
      <c r="G7790" s="5">
        <v>-16</v>
      </c>
      <c r="H7790" s="5">
        <v>26.25</v>
      </c>
      <c r="I7790" s="5">
        <v>-420</v>
      </c>
      <c r="J7790" s="5">
        <v>-258415.35999999999</v>
      </c>
      <c r="K7790" s="5" t="str" cm="1">
        <f t="array" ref="K7790">_xlfn.LET(_xlpm.d,UPPER(TRIM(CLEAN(SUBSTITUTE(F7790,CHAR(160),"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91" spans="2:11" x14ac:dyDescent="0.25">
      <c r="B7791" s="21">
        <v>45687</v>
      </c>
      <c r="C7791" s="2" t="s">
        <v>1</v>
      </c>
      <c r="D7791" s="2" t="s">
        <v>3357</v>
      </c>
      <c r="E7791" s="2" t="s">
        <v>801</v>
      </c>
      <c r="F7791" s="2" t="s">
        <v>3308</v>
      </c>
      <c r="G7791" s="5">
        <v>-2</v>
      </c>
      <c r="H7791" s="5">
        <v>26.99</v>
      </c>
      <c r="I7791" s="5">
        <v>-53.98</v>
      </c>
      <c r="J7791" s="5">
        <v>-258469.34</v>
      </c>
      <c r="K7791" s="5" t="str" cm="1">
        <f t="array" ref="K7791">_xlfn.LET(_xlpm.d,UPPER(TRIM(CLEAN(SUBSTITUTE(F7791,CHAR(160),"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92" spans="2:11" x14ac:dyDescent="0.25">
      <c r="B7792" s="21">
        <v>45687</v>
      </c>
      <c r="C7792" s="2" t="s">
        <v>1</v>
      </c>
      <c r="D7792" s="2" t="s">
        <v>1492</v>
      </c>
      <c r="E7792" s="2" t="s">
        <v>324</v>
      </c>
      <c r="F7792" s="2" t="s">
        <v>3308</v>
      </c>
      <c r="G7792" s="5">
        <v>-3</v>
      </c>
      <c r="H7792" s="5">
        <v>29.99</v>
      </c>
      <c r="I7792" s="5">
        <v>-89.97</v>
      </c>
      <c r="J7792" s="5">
        <v>-258559.31</v>
      </c>
      <c r="K7792" s="5" t="str" cm="1">
        <f t="array" ref="K7792">_xlfn.LET(_xlpm.d,UPPER(TRIM(CLEAN(SUBSTITUTE(F7792,CHAR(160),"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93" spans="2:11" x14ac:dyDescent="0.25">
      <c r="B7793" s="21">
        <v>45687</v>
      </c>
      <c r="C7793" s="2" t="s">
        <v>1</v>
      </c>
      <c r="D7793" s="2" t="s">
        <v>3358</v>
      </c>
      <c r="E7793" s="2" t="s">
        <v>1403</v>
      </c>
      <c r="F7793" s="2" t="s">
        <v>3308</v>
      </c>
      <c r="G7793" s="5">
        <v>-27</v>
      </c>
      <c r="H7793" s="5">
        <v>26.65</v>
      </c>
      <c r="I7793" s="5">
        <v>-719.55</v>
      </c>
      <c r="J7793" s="5">
        <v>-259278.86</v>
      </c>
      <c r="K7793" s="5" t="str" cm="1">
        <f t="array" ref="K7793">_xlfn.LET(_xlpm.d,UPPER(TRIM(CLEAN(SUBSTITUTE(F7793,CHAR(160),"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94" spans="2:11" x14ac:dyDescent="0.25">
      <c r="B7794" s="21">
        <v>45687</v>
      </c>
      <c r="C7794" s="2" t="s">
        <v>1</v>
      </c>
      <c r="D7794" s="2" t="s">
        <v>864</v>
      </c>
      <c r="E7794" s="2" t="s">
        <v>99</v>
      </c>
      <c r="F7794" s="2" t="s">
        <v>3306</v>
      </c>
      <c r="G7794" s="5">
        <v>-40</v>
      </c>
      <c r="H7794" s="5">
        <v>31.85</v>
      </c>
      <c r="I7794" s="5">
        <v>-1274</v>
      </c>
      <c r="J7794" s="5">
        <v>-260552.86</v>
      </c>
      <c r="K7794" s="5" t="str" cm="1">
        <f t="array" ref="K7794">_xlfn.LET(_xlpm.d,UPPER(TRIM(CLEAN(SUBSTITUTE(F7794,CHAR(160),"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95" spans="2:11" x14ac:dyDescent="0.25">
      <c r="B7795" s="21">
        <v>45687</v>
      </c>
      <c r="C7795" s="2" t="s">
        <v>1</v>
      </c>
      <c r="D7795" s="2" t="s">
        <v>1493</v>
      </c>
      <c r="E7795" s="2" t="s">
        <v>74</v>
      </c>
      <c r="F7795" s="2" t="s">
        <v>3306</v>
      </c>
      <c r="G7795" s="5">
        <v>-50</v>
      </c>
      <c r="H7795" s="5">
        <v>31.85</v>
      </c>
      <c r="I7795" s="5">
        <v>-1592.5</v>
      </c>
      <c r="J7795" s="5">
        <v>-262145.36</v>
      </c>
      <c r="K7795" s="5" t="str" cm="1">
        <f t="array" ref="K7795">_xlfn.LET(_xlpm.d,UPPER(TRIM(CLEAN(SUBSTITUTE(F7795,CHAR(160),"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96" spans="2:11" x14ac:dyDescent="0.25">
      <c r="B7796" s="21">
        <v>45687</v>
      </c>
      <c r="C7796" s="2" t="s">
        <v>1</v>
      </c>
      <c r="D7796" s="2" t="s">
        <v>1494</v>
      </c>
      <c r="E7796" s="2" t="s">
        <v>791</v>
      </c>
      <c r="F7796" s="2" t="s">
        <v>3306</v>
      </c>
      <c r="G7796" s="5">
        <v>-14</v>
      </c>
      <c r="H7796" s="5">
        <v>31.85</v>
      </c>
      <c r="I7796" s="5">
        <v>-445.9</v>
      </c>
      <c r="J7796" s="5">
        <v>-262591.26</v>
      </c>
      <c r="K7796" s="5" t="str" cm="1">
        <f t="array" ref="K7796">_xlfn.LET(_xlpm.d,UPPER(TRIM(CLEAN(SUBSTITUTE(F7796,CHAR(160),"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97" spans="2:11" x14ac:dyDescent="0.25">
      <c r="B7797" s="21">
        <v>45687</v>
      </c>
      <c r="C7797" s="2" t="s">
        <v>1</v>
      </c>
      <c r="D7797" s="2" t="s">
        <v>3359</v>
      </c>
      <c r="E7797" s="2" t="s">
        <v>2020</v>
      </c>
      <c r="F7797" s="2" t="s">
        <v>3306</v>
      </c>
      <c r="G7797" s="5">
        <v>-15</v>
      </c>
      <c r="H7797" s="5">
        <v>31.85</v>
      </c>
      <c r="I7797" s="5">
        <v>-477.75</v>
      </c>
      <c r="J7797" s="5">
        <v>-263069.01</v>
      </c>
      <c r="K7797" s="5" t="str" cm="1">
        <f t="array" ref="K7797">_xlfn.LET(_xlpm.d,UPPER(TRIM(CLEAN(SUBSTITUTE(F7797,CHAR(160),"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98" spans="2:11" x14ac:dyDescent="0.25">
      <c r="B7798" s="21">
        <v>45687</v>
      </c>
      <c r="C7798" s="2" t="s">
        <v>1</v>
      </c>
      <c r="D7798" s="2" t="s">
        <v>1496</v>
      </c>
      <c r="E7798" s="2" t="s">
        <v>68</v>
      </c>
      <c r="F7798" s="2" t="s">
        <v>3306</v>
      </c>
      <c r="G7798" s="5">
        <v>-10</v>
      </c>
      <c r="H7798" s="5">
        <v>31.85</v>
      </c>
      <c r="I7798" s="5">
        <v>-318.5</v>
      </c>
      <c r="J7798" s="5">
        <v>-263387.51</v>
      </c>
      <c r="K7798" s="5" t="str" cm="1">
        <f t="array" ref="K7798">_xlfn.LET(_xlpm.d,UPPER(TRIM(CLEAN(SUBSTITUTE(F7798,CHAR(160),"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799" spans="2:11" x14ac:dyDescent="0.25">
      <c r="B7799" s="21">
        <v>45687</v>
      </c>
      <c r="C7799" s="2" t="s">
        <v>1</v>
      </c>
      <c r="D7799" s="2" t="s">
        <v>1497</v>
      </c>
      <c r="E7799" s="2" t="s">
        <v>19</v>
      </c>
      <c r="F7799" s="2" t="s">
        <v>3306</v>
      </c>
      <c r="G7799" s="5">
        <v>-43</v>
      </c>
      <c r="H7799" s="5">
        <v>31.85</v>
      </c>
      <c r="I7799" s="5">
        <v>-1369.55</v>
      </c>
      <c r="J7799" s="5">
        <v>-264757.06</v>
      </c>
      <c r="K7799" s="5" t="str" cm="1">
        <f t="array" ref="K7799">_xlfn.LET(_xlpm.d,UPPER(TRIM(CLEAN(SUBSTITUTE(F7799,CHAR(160),"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00" spans="2:11" x14ac:dyDescent="0.25">
      <c r="B7800" s="21">
        <v>45687</v>
      </c>
      <c r="C7800" s="2" t="s">
        <v>1</v>
      </c>
      <c r="D7800" s="2" t="s">
        <v>1499</v>
      </c>
      <c r="E7800" s="2" t="s">
        <v>829</v>
      </c>
      <c r="F7800" s="2" t="s">
        <v>3306</v>
      </c>
      <c r="G7800" s="5">
        <v>-160</v>
      </c>
      <c r="H7800" s="5">
        <v>31.85</v>
      </c>
      <c r="I7800" s="5">
        <v>-5096</v>
      </c>
      <c r="J7800" s="5">
        <v>-269853.06</v>
      </c>
      <c r="K7800" s="5" t="str" cm="1">
        <f t="array" ref="K7800">_xlfn.LET(_xlpm.d,UPPER(TRIM(CLEAN(SUBSTITUTE(F7800,CHAR(160),"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01" spans="2:11" x14ac:dyDescent="0.25">
      <c r="B7801" s="21">
        <v>45688</v>
      </c>
      <c r="C7801" s="2" t="s">
        <v>1</v>
      </c>
      <c r="D7801" s="2" t="s">
        <v>3360</v>
      </c>
      <c r="E7801" s="2" t="s">
        <v>3361</v>
      </c>
      <c r="F7801" s="2" t="s">
        <v>3308</v>
      </c>
      <c r="G7801" s="5">
        <v>-35</v>
      </c>
      <c r="H7801" s="5">
        <v>32.4</v>
      </c>
      <c r="I7801" s="5">
        <v>-1134</v>
      </c>
      <c r="J7801" s="5">
        <v>-270987.06</v>
      </c>
      <c r="K7801" s="5" t="str" cm="1">
        <f t="array" ref="K7801">_xlfn.LET(_xlpm.d,UPPER(TRIM(CLEAN(SUBSTITUTE(F7801,CHAR(160),"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02" spans="2:11" x14ac:dyDescent="0.25">
      <c r="B7802" s="21">
        <v>45688</v>
      </c>
      <c r="C7802" s="2" t="s">
        <v>1</v>
      </c>
      <c r="D7802" s="2" t="s">
        <v>865</v>
      </c>
      <c r="E7802" s="2" t="s">
        <v>24</v>
      </c>
      <c r="F7802" s="2" t="s">
        <v>3306</v>
      </c>
      <c r="G7802" s="5">
        <v>-40</v>
      </c>
      <c r="H7802" s="5">
        <v>31.85</v>
      </c>
      <c r="I7802" s="5">
        <v>-1274</v>
      </c>
      <c r="J7802" s="5">
        <v>-272261.06</v>
      </c>
      <c r="K7802" s="5" t="str" cm="1">
        <f t="array" ref="K7802">_xlfn.LET(_xlpm.d,UPPER(TRIM(CLEAN(SUBSTITUTE(F7802,CHAR(160),"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03" spans="2:11" x14ac:dyDescent="0.25">
      <c r="B7803" s="21">
        <v>45688</v>
      </c>
      <c r="C7803" s="2" t="s">
        <v>1</v>
      </c>
      <c r="D7803" s="2" t="s">
        <v>3362</v>
      </c>
      <c r="E7803" s="2" t="s">
        <v>60</v>
      </c>
      <c r="F7803" s="2" t="s">
        <v>3306</v>
      </c>
      <c r="G7803" s="5">
        <v>-10</v>
      </c>
      <c r="H7803" s="5">
        <v>31.85</v>
      </c>
      <c r="I7803" s="5">
        <v>-318.5</v>
      </c>
      <c r="J7803" s="5">
        <v>-272579.56</v>
      </c>
      <c r="K7803" s="5" t="str" cm="1">
        <f t="array" ref="K7803">_xlfn.LET(_xlpm.d,UPPER(TRIM(CLEAN(SUBSTITUTE(F7803,CHAR(160),"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04" spans="2:11" x14ac:dyDescent="0.25">
      <c r="B7804" s="21">
        <v>45688</v>
      </c>
      <c r="C7804" s="2" t="s">
        <v>1</v>
      </c>
      <c r="D7804" s="2" t="s">
        <v>3363</v>
      </c>
      <c r="E7804" s="2" t="s">
        <v>62</v>
      </c>
      <c r="F7804" s="2" t="s">
        <v>3306</v>
      </c>
      <c r="G7804" s="5">
        <v>-50</v>
      </c>
      <c r="H7804" s="5">
        <v>31.85</v>
      </c>
      <c r="I7804" s="5">
        <v>-1592.5</v>
      </c>
      <c r="J7804" s="5">
        <v>-274172.06</v>
      </c>
      <c r="K7804" s="5" t="str" cm="1">
        <f t="array" ref="K7804">_xlfn.LET(_xlpm.d,UPPER(TRIM(CLEAN(SUBSTITUTE(F7804,CHAR(160),"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05" spans="2:11" x14ac:dyDescent="0.25">
      <c r="B7805" s="21">
        <v>45688</v>
      </c>
      <c r="C7805" s="2" t="s">
        <v>1</v>
      </c>
      <c r="D7805" s="2" t="s">
        <v>1501</v>
      </c>
      <c r="E7805" s="2" t="s">
        <v>76</v>
      </c>
      <c r="F7805" s="2" t="s">
        <v>3306</v>
      </c>
      <c r="G7805" s="5">
        <v>-20</v>
      </c>
      <c r="H7805" s="5">
        <v>31.85</v>
      </c>
      <c r="I7805" s="5">
        <v>-637</v>
      </c>
      <c r="J7805" s="5">
        <v>-274809.06</v>
      </c>
      <c r="K7805" s="5" t="str" cm="1">
        <f t="array" ref="K7805">_xlfn.LET(_xlpm.d,UPPER(TRIM(CLEAN(SUBSTITUTE(F7805,CHAR(160),"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06" spans="2:11" x14ac:dyDescent="0.25">
      <c r="B7806" s="21">
        <v>45688</v>
      </c>
      <c r="C7806" s="2" t="s">
        <v>1</v>
      </c>
      <c r="D7806" s="2" t="s">
        <v>3364</v>
      </c>
      <c r="E7806" s="2" t="s">
        <v>110</v>
      </c>
      <c r="F7806" s="2" t="s">
        <v>3306</v>
      </c>
      <c r="G7806" s="5">
        <v>-9</v>
      </c>
      <c r="H7806" s="5">
        <v>31.85</v>
      </c>
      <c r="I7806" s="5">
        <v>-286.64999999999998</v>
      </c>
      <c r="J7806" s="5">
        <v>-275095.71000000002</v>
      </c>
      <c r="K7806" s="5" t="str" cm="1">
        <f t="array" ref="K7806">_xlfn.LET(_xlpm.d,UPPER(TRIM(CLEAN(SUBSTITUTE(F7806,CHAR(160),"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07" spans="2:11" x14ac:dyDescent="0.25">
      <c r="B7807" s="21">
        <v>45688</v>
      </c>
      <c r="C7807" s="2" t="s">
        <v>1</v>
      </c>
      <c r="D7807" s="2" t="s">
        <v>1502</v>
      </c>
      <c r="E7807" s="2" t="s">
        <v>53</v>
      </c>
      <c r="F7807" s="2" t="s">
        <v>3306</v>
      </c>
      <c r="G7807" s="5">
        <v>-25</v>
      </c>
      <c r="H7807" s="5">
        <v>31.85</v>
      </c>
      <c r="I7807" s="5">
        <v>-796.25</v>
      </c>
      <c r="J7807" s="5">
        <v>-275891.96000000002</v>
      </c>
      <c r="K7807" s="5" t="str" cm="1">
        <f t="array" ref="K7807">_xlfn.LET(_xlpm.d,UPPER(TRIM(CLEAN(SUBSTITUTE(F7807,CHAR(160),"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08" spans="2:11" x14ac:dyDescent="0.25">
      <c r="B7808" s="21">
        <v>45688</v>
      </c>
      <c r="C7808" s="2" t="s">
        <v>1</v>
      </c>
      <c r="D7808" s="2" t="s">
        <v>3365</v>
      </c>
      <c r="E7808" s="2" t="s">
        <v>403</v>
      </c>
      <c r="F7808" s="2" t="s">
        <v>3306</v>
      </c>
      <c r="G7808" s="5">
        <v>-21</v>
      </c>
      <c r="H7808" s="5">
        <v>31.85</v>
      </c>
      <c r="I7808" s="5">
        <v>-668.85</v>
      </c>
      <c r="J7808" s="5">
        <v>-276560.81</v>
      </c>
      <c r="K7808" s="5" t="str" cm="1">
        <f t="array" ref="K7808">_xlfn.LET(_xlpm.d,UPPER(TRIM(CLEAN(SUBSTITUTE(F7808,CHAR(160),"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09" spans="2:11" x14ac:dyDescent="0.25">
      <c r="B7809" s="21">
        <v>45688</v>
      </c>
      <c r="C7809" s="2" t="s">
        <v>1</v>
      </c>
      <c r="D7809" s="2" t="s">
        <v>3366</v>
      </c>
      <c r="E7809" s="2" t="s">
        <v>95</v>
      </c>
      <c r="F7809" s="2" t="s">
        <v>3306</v>
      </c>
      <c r="G7809" s="5">
        <v>-16</v>
      </c>
      <c r="H7809" s="5">
        <v>31.85</v>
      </c>
      <c r="I7809" s="5">
        <v>-509.6</v>
      </c>
      <c r="J7809" s="5">
        <v>-277070.40999999997</v>
      </c>
      <c r="K7809" s="5" t="str" cm="1">
        <f t="array" ref="K7809">_xlfn.LET(_xlpm.d,UPPER(TRIM(CLEAN(SUBSTITUTE(F7809,CHAR(160),"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10" spans="2:11" x14ac:dyDescent="0.25">
      <c r="B7810" s="21">
        <v>45689</v>
      </c>
      <c r="C7810" s="2" t="s">
        <v>1</v>
      </c>
      <c r="D7810" s="2" t="s">
        <v>1503</v>
      </c>
      <c r="E7810" s="2" t="s">
        <v>143</v>
      </c>
      <c r="F7810" s="2" t="s">
        <v>3308</v>
      </c>
      <c r="G7810" s="5">
        <v>-25</v>
      </c>
      <c r="H7810" s="5">
        <v>27.3</v>
      </c>
      <c r="I7810" s="5">
        <v>-682.5</v>
      </c>
      <c r="J7810" s="5">
        <v>-277752.90999999997</v>
      </c>
      <c r="K7810" s="5" t="str" cm="1">
        <f t="array" ref="K7810">_xlfn.LET(_xlpm.d,UPPER(TRIM(CLEAN(SUBSTITUTE(F7810,CHAR(160),"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11" spans="2:11" x14ac:dyDescent="0.25">
      <c r="B7811" s="21">
        <v>45689</v>
      </c>
      <c r="C7811" s="2" t="s">
        <v>1</v>
      </c>
      <c r="D7811" s="2" t="s">
        <v>1504</v>
      </c>
      <c r="E7811" s="2" t="s">
        <v>5</v>
      </c>
      <c r="F7811" s="2" t="s">
        <v>3308</v>
      </c>
      <c r="G7811" s="5">
        <v>-49</v>
      </c>
      <c r="H7811" s="5">
        <v>31.8</v>
      </c>
      <c r="I7811" s="5">
        <v>-1558.2</v>
      </c>
      <c r="J7811" s="5">
        <v>-279311.11</v>
      </c>
      <c r="K7811" s="5" t="str" cm="1">
        <f t="array" ref="K7811">_xlfn.LET(_xlpm.d,UPPER(TRIM(CLEAN(SUBSTITUTE(F7811,CHAR(160),"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12" spans="2:11" x14ac:dyDescent="0.25">
      <c r="B7812" s="21">
        <v>45691</v>
      </c>
      <c r="C7812" s="2" t="s">
        <v>1</v>
      </c>
      <c r="D7812" s="2" t="s">
        <v>3367</v>
      </c>
      <c r="E7812" s="2" t="s">
        <v>311</v>
      </c>
      <c r="F7812" s="2" t="s">
        <v>3308</v>
      </c>
      <c r="G7812" s="5">
        <v>-17</v>
      </c>
      <c r="H7812" s="5">
        <v>28.65</v>
      </c>
      <c r="I7812" s="5">
        <v>-487.05</v>
      </c>
      <c r="J7812" s="5">
        <v>-279798.15999999997</v>
      </c>
      <c r="K7812" s="5" t="str" cm="1">
        <f t="array" ref="K7812">_xlfn.LET(_xlpm.d,UPPER(TRIM(CLEAN(SUBSTITUTE(F7812,CHAR(160),"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13" spans="2:11" x14ac:dyDescent="0.25">
      <c r="B7813" s="21">
        <v>45691</v>
      </c>
      <c r="C7813" s="2" t="s">
        <v>1</v>
      </c>
      <c r="D7813" s="2" t="s">
        <v>3368</v>
      </c>
      <c r="E7813" s="2" t="s">
        <v>1530</v>
      </c>
      <c r="F7813" s="2" t="s">
        <v>3308</v>
      </c>
      <c r="G7813" s="5">
        <v>-13</v>
      </c>
      <c r="H7813" s="5">
        <v>29.99</v>
      </c>
      <c r="I7813" s="5">
        <v>-389.87</v>
      </c>
      <c r="J7813" s="5">
        <v>-280188.02999999997</v>
      </c>
      <c r="K7813" s="5" t="str" cm="1">
        <f t="array" ref="K7813">_xlfn.LET(_xlpm.d,UPPER(TRIM(CLEAN(SUBSTITUTE(F7813,CHAR(160),"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14" spans="2:11" x14ac:dyDescent="0.25">
      <c r="B7814" s="21">
        <v>45691</v>
      </c>
      <c r="C7814" s="2" t="s">
        <v>1</v>
      </c>
      <c r="D7814" s="2" t="s">
        <v>2328</v>
      </c>
      <c r="E7814" s="2" t="s">
        <v>1646</v>
      </c>
      <c r="F7814" s="2" t="s">
        <v>3308</v>
      </c>
      <c r="G7814" s="5">
        <v>-4</v>
      </c>
      <c r="H7814" s="5">
        <v>29.99</v>
      </c>
      <c r="I7814" s="5">
        <v>-119.96</v>
      </c>
      <c r="J7814" s="5">
        <v>-280307.99</v>
      </c>
      <c r="K7814" s="5" t="str" cm="1">
        <f t="array" ref="K7814">_xlfn.LET(_xlpm.d,UPPER(TRIM(CLEAN(SUBSTITUTE(F7814,CHAR(160),"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15" spans="2:11" x14ac:dyDescent="0.25">
      <c r="B7815" s="21">
        <v>45691</v>
      </c>
      <c r="C7815" s="2" t="s">
        <v>1</v>
      </c>
      <c r="D7815" s="2" t="s">
        <v>2329</v>
      </c>
      <c r="E7815" s="2" t="s">
        <v>1384</v>
      </c>
      <c r="F7815" s="2" t="s">
        <v>3308</v>
      </c>
      <c r="G7815" s="5">
        <v>-4</v>
      </c>
      <c r="H7815" s="5">
        <v>28.99</v>
      </c>
      <c r="I7815" s="5">
        <v>-115.96</v>
      </c>
      <c r="J7815" s="5">
        <v>-280423.95</v>
      </c>
      <c r="K7815" s="5" t="str" cm="1">
        <f t="array" ref="K7815">_xlfn.LET(_xlpm.d,UPPER(TRIM(CLEAN(SUBSTITUTE(F7815,CHAR(160),"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16" spans="2:11" x14ac:dyDescent="0.25">
      <c r="B7816" s="21">
        <v>45691</v>
      </c>
      <c r="C7816" s="2" t="s">
        <v>1</v>
      </c>
      <c r="D7816" s="2" t="s">
        <v>3369</v>
      </c>
      <c r="E7816" s="2" t="s">
        <v>68</v>
      </c>
      <c r="F7816" s="2" t="s">
        <v>3306</v>
      </c>
      <c r="G7816" s="5">
        <v>-20</v>
      </c>
      <c r="H7816" s="5">
        <v>31.85</v>
      </c>
      <c r="I7816" s="5">
        <v>-637</v>
      </c>
      <c r="J7816" s="5">
        <v>-281060.95</v>
      </c>
      <c r="K7816" s="5" t="str" cm="1">
        <f t="array" ref="K7816">_xlfn.LET(_xlpm.d,UPPER(TRIM(CLEAN(SUBSTITUTE(F7816,CHAR(160),"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17" spans="2:11" x14ac:dyDescent="0.25">
      <c r="B7817" s="21">
        <v>45691</v>
      </c>
      <c r="C7817" s="2" t="s">
        <v>1</v>
      </c>
      <c r="D7817" s="2" t="s">
        <v>3370</v>
      </c>
      <c r="E7817" s="2" t="s">
        <v>465</v>
      </c>
      <c r="F7817" s="2" t="s">
        <v>3320</v>
      </c>
      <c r="G7817" s="5">
        <v>-45</v>
      </c>
      <c r="H7817" s="5">
        <v>31.85</v>
      </c>
      <c r="I7817" s="5">
        <v>-1433.25</v>
      </c>
      <c r="J7817" s="5">
        <v>-282494.2</v>
      </c>
      <c r="K7817" s="5" t="str" cm="1">
        <f t="array" ref="K7817">_xlfn.LET(_xlpm.d,UPPER(TRIM(CLEAN(SUBSTITUTE(F7817,CHAR(160),"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18" spans="2:11" x14ac:dyDescent="0.25">
      <c r="B7818" s="21">
        <v>45691</v>
      </c>
      <c r="C7818" s="2" t="s">
        <v>1</v>
      </c>
      <c r="D7818" s="2" t="s">
        <v>2963</v>
      </c>
      <c r="E7818" s="2" t="s">
        <v>791</v>
      </c>
      <c r="F7818" s="2" t="s">
        <v>3306</v>
      </c>
      <c r="G7818" s="5">
        <v>-13</v>
      </c>
      <c r="H7818" s="5">
        <v>31.85</v>
      </c>
      <c r="I7818" s="5">
        <v>-414.05</v>
      </c>
      <c r="J7818" s="5">
        <v>-282908.25</v>
      </c>
      <c r="K7818" s="5" t="str" cm="1">
        <f t="array" ref="K7818">_xlfn.LET(_xlpm.d,UPPER(TRIM(CLEAN(SUBSTITUTE(F7818,CHAR(160),"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19" spans="2:11" x14ac:dyDescent="0.25">
      <c r="B7819" s="21">
        <v>45691</v>
      </c>
      <c r="C7819" s="2" t="s">
        <v>1</v>
      </c>
      <c r="D7819" s="2" t="s">
        <v>3371</v>
      </c>
      <c r="E7819" s="2" t="s">
        <v>99</v>
      </c>
      <c r="F7819" s="2" t="s">
        <v>3314</v>
      </c>
      <c r="G7819" s="5">
        <v>-10</v>
      </c>
      <c r="H7819" s="5">
        <v>31.85</v>
      </c>
      <c r="I7819" s="5">
        <v>-318.5</v>
      </c>
      <c r="J7819" s="5">
        <v>-283226.75</v>
      </c>
      <c r="K7819" s="5" t="str" cm="1">
        <f t="array" ref="K7819">_xlfn.LET(_xlpm.d,UPPER(TRIM(CLEAN(SUBSTITUTE(F7819,CHAR(160),"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20" spans="2:11" x14ac:dyDescent="0.25">
      <c r="B7820" s="21">
        <v>45692</v>
      </c>
      <c r="C7820" s="2" t="s">
        <v>1</v>
      </c>
      <c r="D7820" s="2" t="s">
        <v>867</v>
      </c>
      <c r="E7820" s="2" t="s">
        <v>446</v>
      </c>
      <c r="F7820" s="2" t="s">
        <v>3306</v>
      </c>
      <c r="G7820" s="5">
        <v>-35</v>
      </c>
      <c r="H7820" s="5">
        <v>31.85</v>
      </c>
      <c r="I7820" s="5">
        <v>-1114.75</v>
      </c>
      <c r="J7820" s="5">
        <v>-284341.5</v>
      </c>
      <c r="K7820" s="5" t="str" cm="1">
        <f t="array" ref="K7820">_xlfn.LET(_xlpm.d,UPPER(TRIM(CLEAN(SUBSTITUTE(F7820,CHAR(160),"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21" spans="2:11" x14ac:dyDescent="0.25">
      <c r="B7821" s="21">
        <v>45692</v>
      </c>
      <c r="C7821" s="2" t="s">
        <v>1</v>
      </c>
      <c r="D7821" s="2" t="s">
        <v>868</v>
      </c>
      <c r="E7821" s="2" t="s">
        <v>9</v>
      </c>
      <c r="F7821" s="2" t="s">
        <v>3306</v>
      </c>
      <c r="G7821" s="5">
        <v>-20</v>
      </c>
      <c r="H7821" s="5">
        <v>31.85</v>
      </c>
      <c r="I7821" s="5">
        <v>-637</v>
      </c>
      <c r="J7821" s="5">
        <v>-284978.5</v>
      </c>
      <c r="K7821" s="5" t="str" cm="1">
        <f t="array" ref="K7821">_xlfn.LET(_xlpm.d,UPPER(TRIM(CLEAN(SUBSTITUTE(F7821,CHAR(160),"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22" spans="2:11" x14ac:dyDescent="0.25">
      <c r="B7822" s="21">
        <v>45692</v>
      </c>
      <c r="C7822" s="2" t="s">
        <v>1</v>
      </c>
      <c r="D7822" s="2" t="s">
        <v>1505</v>
      </c>
      <c r="E7822" s="2" t="s">
        <v>32</v>
      </c>
      <c r="F7822" s="2" t="s">
        <v>3306</v>
      </c>
      <c r="G7822" s="5">
        <v>-14</v>
      </c>
      <c r="H7822" s="5">
        <v>31.85</v>
      </c>
      <c r="I7822" s="5">
        <v>-445.9</v>
      </c>
      <c r="J7822" s="5">
        <v>-285424.40000000002</v>
      </c>
      <c r="K7822" s="5" t="str" cm="1">
        <f t="array" ref="K7822">_xlfn.LET(_xlpm.d,UPPER(TRIM(CLEAN(SUBSTITUTE(F7822,CHAR(160),"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23" spans="2:11" x14ac:dyDescent="0.25">
      <c r="B7823" s="21">
        <v>45692</v>
      </c>
      <c r="C7823" s="2" t="s">
        <v>1</v>
      </c>
      <c r="D7823" s="2" t="s">
        <v>1506</v>
      </c>
      <c r="E7823" s="2" t="s">
        <v>148</v>
      </c>
      <c r="F7823" s="2" t="s">
        <v>3306</v>
      </c>
      <c r="G7823" s="5">
        <v>-11</v>
      </c>
      <c r="H7823" s="5">
        <v>31.85</v>
      </c>
      <c r="I7823" s="5">
        <v>-350.35</v>
      </c>
      <c r="J7823" s="5">
        <v>-285774.75</v>
      </c>
      <c r="K7823" s="5" t="str" cm="1">
        <f t="array" ref="K7823">_xlfn.LET(_xlpm.d,UPPER(TRIM(CLEAN(SUBSTITUTE(F7823,CHAR(160),"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24" spans="2:11" x14ac:dyDescent="0.25">
      <c r="B7824" s="21">
        <v>45692</v>
      </c>
      <c r="C7824" s="2" t="s">
        <v>1</v>
      </c>
      <c r="D7824" s="2" t="s">
        <v>1507</v>
      </c>
      <c r="E7824" s="2" t="s">
        <v>660</v>
      </c>
      <c r="F7824" s="2" t="s">
        <v>3306</v>
      </c>
      <c r="G7824" s="5">
        <v>-20</v>
      </c>
      <c r="H7824" s="5">
        <v>31.85</v>
      </c>
      <c r="I7824" s="5">
        <v>-637</v>
      </c>
      <c r="J7824" s="5">
        <v>-286411.75</v>
      </c>
      <c r="K7824" s="5" t="str" cm="1">
        <f t="array" ref="K7824">_xlfn.LET(_xlpm.d,UPPER(TRIM(CLEAN(SUBSTITUTE(F7824,CHAR(160),"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25" spans="2:11" x14ac:dyDescent="0.25">
      <c r="B7825" s="21">
        <v>45692</v>
      </c>
      <c r="C7825" s="2" t="s">
        <v>1</v>
      </c>
      <c r="D7825" s="2" t="s">
        <v>1508</v>
      </c>
      <c r="E7825" s="2" t="s">
        <v>86</v>
      </c>
      <c r="F7825" s="2" t="s">
        <v>3306</v>
      </c>
      <c r="G7825" s="5">
        <v>-50</v>
      </c>
      <c r="H7825" s="5">
        <v>31.85</v>
      </c>
      <c r="I7825" s="5">
        <v>-1592.5</v>
      </c>
      <c r="J7825" s="5">
        <v>-288004.25</v>
      </c>
      <c r="K7825" s="5" t="str" cm="1">
        <f t="array" ref="K7825">_xlfn.LET(_xlpm.d,UPPER(TRIM(CLEAN(SUBSTITUTE(F7825,CHAR(160),"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26" spans="2:11" x14ac:dyDescent="0.25">
      <c r="B7826" s="21">
        <v>45692</v>
      </c>
      <c r="C7826" s="2" t="s">
        <v>1</v>
      </c>
      <c r="D7826" s="2" t="s">
        <v>869</v>
      </c>
      <c r="E7826" s="2" t="s">
        <v>3</v>
      </c>
      <c r="F7826" s="2" t="s">
        <v>3308</v>
      </c>
      <c r="G7826" s="5">
        <v>-28</v>
      </c>
      <c r="H7826" s="5">
        <v>29.2</v>
      </c>
      <c r="I7826" s="5">
        <v>-817.6</v>
      </c>
      <c r="J7826" s="5">
        <v>-288821.84999999998</v>
      </c>
      <c r="K7826" s="5" t="str" cm="1">
        <f t="array" ref="K7826">_xlfn.LET(_xlpm.d,UPPER(TRIM(CLEAN(SUBSTITUTE(F7826,CHAR(160),"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27" spans="2:11" x14ac:dyDescent="0.25">
      <c r="B7827" s="21">
        <v>45692</v>
      </c>
      <c r="C7827" s="2" t="s">
        <v>1</v>
      </c>
      <c r="D7827" s="2" t="s">
        <v>706</v>
      </c>
      <c r="E7827" s="2" t="s">
        <v>27</v>
      </c>
      <c r="F7827" s="2" t="s">
        <v>3306</v>
      </c>
      <c r="G7827" s="5">
        <v>-60</v>
      </c>
      <c r="H7827" s="5">
        <v>31.85</v>
      </c>
      <c r="I7827" s="5">
        <v>-1911</v>
      </c>
      <c r="J7827" s="5">
        <v>-290732.84999999998</v>
      </c>
      <c r="K7827" s="5" t="str" cm="1">
        <f t="array" ref="K7827">_xlfn.LET(_xlpm.d,UPPER(TRIM(CLEAN(SUBSTITUTE(F7827,CHAR(160),"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28" spans="2:11" x14ac:dyDescent="0.25">
      <c r="B7828" s="21">
        <v>45692</v>
      </c>
      <c r="C7828" s="2" t="s">
        <v>1</v>
      </c>
      <c r="D7828" s="2" t="s">
        <v>871</v>
      </c>
      <c r="E7828" s="2" t="s">
        <v>95</v>
      </c>
      <c r="F7828" s="2" t="s">
        <v>3306</v>
      </c>
      <c r="G7828" s="5">
        <v>-10</v>
      </c>
      <c r="H7828" s="5">
        <v>31.85</v>
      </c>
      <c r="I7828" s="5">
        <v>-318.5</v>
      </c>
      <c r="J7828" s="5">
        <v>-291051.34999999998</v>
      </c>
      <c r="K7828" s="5" t="str" cm="1">
        <f t="array" ref="K7828">_xlfn.LET(_xlpm.d,UPPER(TRIM(CLEAN(SUBSTITUTE(F7828,CHAR(160),"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29" spans="2:11" x14ac:dyDescent="0.25">
      <c r="B7829" s="21">
        <v>45692</v>
      </c>
      <c r="C7829" s="2" t="s">
        <v>1</v>
      </c>
      <c r="D7829" s="2" t="s">
        <v>655</v>
      </c>
      <c r="E7829" s="2" t="s">
        <v>89</v>
      </c>
      <c r="F7829" s="2" t="s">
        <v>3306</v>
      </c>
      <c r="G7829" s="5">
        <v>-20</v>
      </c>
      <c r="H7829" s="5">
        <v>31.85</v>
      </c>
      <c r="I7829" s="5">
        <v>-637</v>
      </c>
      <c r="J7829" s="5">
        <v>-291688.34999999998</v>
      </c>
      <c r="K7829" s="5" t="str" cm="1">
        <f t="array" ref="K7829">_xlfn.LET(_xlpm.d,UPPER(TRIM(CLEAN(SUBSTITUTE(F7829,CHAR(160),"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30" spans="2:11" x14ac:dyDescent="0.25">
      <c r="B7830" s="21">
        <v>45692</v>
      </c>
      <c r="C7830" s="2" t="s">
        <v>1</v>
      </c>
      <c r="D7830" s="2" t="s">
        <v>3372</v>
      </c>
      <c r="E7830" s="2" t="s">
        <v>852</v>
      </c>
      <c r="F7830" s="2" t="s">
        <v>3308</v>
      </c>
      <c r="G7830" s="5">
        <v>-20</v>
      </c>
      <c r="H7830" s="5">
        <v>32.200000000000003</v>
      </c>
      <c r="I7830" s="5">
        <v>-644</v>
      </c>
      <c r="J7830" s="5">
        <v>-292332.34999999998</v>
      </c>
      <c r="K7830" s="5" t="str" cm="1">
        <f t="array" ref="K7830">_xlfn.LET(_xlpm.d,UPPER(TRIM(CLEAN(SUBSTITUTE(F7830,CHAR(160),"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31" spans="2:11" x14ac:dyDescent="0.25">
      <c r="B7831" s="21">
        <v>45692</v>
      </c>
      <c r="C7831" s="2" t="s">
        <v>1</v>
      </c>
      <c r="D7831" s="2" t="s">
        <v>1509</v>
      </c>
      <c r="E7831" s="2" t="s">
        <v>5</v>
      </c>
      <c r="F7831" s="2" t="s">
        <v>3308</v>
      </c>
      <c r="G7831" s="5">
        <v>-1</v>
      </c>
      <c r="H7831" s="5">
        <v>31.8</v>
      </c>
      <c r="I7831" s="5">
        <v>-31.8</v>
      </c>
      <c r="J7831" s="5">
        <v>-292364.14999999997</v>
      </c>
      <c r="K7831" s="5" t="str" cm="1">
        <f t="array" ref="K7831">_xlfn.LET(_xlpm.d,UPPER(TRIM(CLEAN(SUBSTITUTE(F7831,CHAR(160),"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32" spans="2:11" x14ac:dyDescent="0.25">
      <c r="B7832" s="21">
        <v>45692</v>
      </c>
      <c r="C7832" s="2" t="s">
        <v>1</v>
      </c>
      <c r="D7832" s="2" t="s">
        <v>1510</v>
      </c>
      <c r="E7832" s="2" t="s">
        <v>29</v>
      </c>
      <c r="F7832" s="2" t="s">
        <v>3306</v>
      </c>
      <c r="G7832" s="5">
        <v>-20</v>
      </c>
      <c r="H7832" s="5">
        <v>31.85</v>
      </c>
      <c r="I7832" s="5">
        <v>-637</v>
      </c>
      <c r="J7832" s="5">
        <v>-293001.14999999997</v>
      </c>
      <c r="K7832" s="5" t="str" cm="1">
        <f t="array" ref="K7832">_xlfn.LET(_xlpm.d,UPPER(TRIM(CLEAN(SUBSTITUTE(F7832,CHAR(160),"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33" spans="2:11" x14ac:dyDescent="0.25">
      <c r="B7833" s="21">
        <v>45693</v>
      </c>
      <c r="C7833" s="2" t="s">
        <v>1</v>
      </c>
      <c r="D7833" s="2" t="s">
        <v>1511</v>
      </c>
      <c r="E7833" s="2" t="s">
        <v>65</v>
      </c>
      <c r="F7833" s="2" t="s">
        <v>3306</v>
      </c>
      <c r="G7833" s="5">
        <v>-10</v>
      </c>
      <c r="H7833" s="5">
        <v>31.85</v>
      </c>
      <c r="I7833" s="5">
        <v>-318.5</v>
      </c>
      <c r="J7833" s="5">
        <v>-293319.64999999997</v>
      </c>
      <c r="K7833" s="5" t="str" cm="1">
        <f t="array" ref="K7833">_xlfn.LET(_xlpm.d,UPPER(TRIM(CLEAN(SUBSTITUTE(F7833,CHAR(160),"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34" spans="2:11" x14ac:dyDescent="0.25">
      <c r="B7834" s="21">
        <v>45693</v>
      </c>
      <c r="C7834" s="2" t="s">
        <v>1</v>
      </c>
      <c r="D7834" s="2" t="s">
        <v>1513</v>
      </c>
      <c r="E7834" s="2" t="s">
        <v>58</v>
      </c>
      <c r="F7834" s="2" t="s">
        <v>3306</v>
      </c>
      <c r="G7834" s="5">
        <v>-12</v>
      </c>
      <c r="H7834" s="5">
        <v>31.85</v>
      </c>
      <c r="I7834" s="5">
        <v>-382.2</v>
      </c>
      <c r="J7834" s="5">
        <v>-293701.84999999998</v>
      </c>
      <c r="K7834" s="5" t="str" cm="1">
        <f t="array" ref="K7834">_xlfn.LET(_xlpm.d,UPPER(TRIM(CLEAN(SUBSTITUTE(F7834,CHAR(160),"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35" spans="2:11" x14ac:dyDescent="0.25">
      <c r="B7835" s="21">
        <v>45694</v>
      </c>
      <c r="C7835" s="2" t="s">
        <v>1</v>
      </c>
      <c r="D7835" s="2" t="s">
        <v>2830</v>
      </c>
      <c r="E7835" s="2" t="s">
        <v>159</v>
      </c>
      <c r="F7835" s="2" t="s">
        <v>3306</v>
      </c>
      <c r="G7835" s="5">
        <v>-80</v>
      </c>
      <c r="H7835" s="5">
        <v>31.85</v>
      </c>
      <c r="I7835" s="5">
        <v>-2548</v>
      </c>
      <c r="J7835" s="5">
        <v>-296249.84999999998</v>
      </c>
      <c r="K7835" s="5" t="str" cm="1">
        <f t="array" ref="K7835">_xlfn.LET(_xlpm.d,UPPER(TRIM(CLEAN(SUBSTITUTE(F7835,CHAR(160),"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36" spans="2:11" x14ac:dyDescent="0.25">
      <c r="B7836" s="21">
        <v>45694</v>
      </c>
      <c r="C7836" s="2" t="s">
        <v>1</v>
      </c>
      <c r="D7836" s="2" t="s">
        <v>1515</v>
      </c>
      <c r="E7836" s="2" t="s">
        <v>163</v>
      </c>
      <c r="F7836" s="2" t="s">
        <v>3306</v>
      </c>
      <c r="G7836" s="5">
        <v>-110</v>
      </c>
      <c r="H7836" s="5">
        <v>31.84</v>
      </c>
      <c r="I7836" s="5">
        <v>-3502.4</v>
      </c>
      <c r="J7836" s="5">
        <v>-299752.25</v>
      </c>
      <c r="K7836" s="5" t="str" cm="1">
        <f t="array" ref="K7836">_xlfn.LET(_xlpm.d,UPPER(TRIM(CLEAN(SUBSTITUTE(F7836,CHAR(160),"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37" spans="2:11" x14ac:dyDescent="0.25">
      <c r="B7837" s="21">
        <v>45694</v>
      </c>
      <c r="C7837" s="2" t="s">
        <v>1</v>
      </c>
      <c r="D7837" s="2" t="s">
        <v>1516</v>
      </c>
      <c r="E7837" s="2" t="s">
        <v>807</v>
      </c>
      <c r="F7837" s="2" t="s">
        <v>3308</v>
      </c>
      <c r="G7837" s="5">
        <v>-78</v>
      </c>
      <c r="H7837" s="5">
        <v>29.5</v>
      </c>
      <c r="I7837" s="5">
        <v>-2301</v>
      </c>
      <c r="J7837" s="5">
        <v>-302053.25</v>
      </c>
      <c r="K7837" s="5" t="str" cm="1">
        <f t="array" ref="K7837">_xlfn.LET(_xlpm.d,UPPER(TRIM(CLEAN(SUBSTITUTE(F7837,CHAR(160),"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38" spans="2:11" x14ac:dyDescent="0.25">
      <c r="B7838" s="21">
        <v>45694</v>
      </c>
      <c r="C7838" s="2" t="s">
        <v>1</v>
      </c>
      <c r="D7838" s="2" t="s">
        <v>3373</v>
      </c>
      <c r="E7838" s="2" t="s">
        <v>19</v>
      </c>
      <c r="F7838" s="2" t="s">
        <v>3306</v>
      </c>
      <c r="G7838" s="5">
        <v>-46</v>
      </c>
      <c r="H7838" s="5">
        <v>31.85</v>
      </c>
      <c r="I7838" s="5">
        <v>-1465.1</v>
      </c>
      <c r="J7838" s="5">
        <v>-303518.34999999998</v>
      </c>
      <c r="K7838" s="5" t="str" cm="1">
        <f t="array" ref="K7838">_xlfn.LET(_xlpm.d,UPPER(TRIM(CLEAN(SUBSTITUTE(F7838,CHAR(160),"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39" spans="2:11" x14ac:dyDescent="0.25">
      <c r="B7839" s="21">
        <v>45694</v>
      </c>
      <c r="C7839" s="2" t="s">
        <v>1</v>
      </c>
      <c r="D7839" s="2" t="s">
        <v>1517</v>
      </c>
      <c r="E7839" s="2" t="s">
        <v>595</v>
      </c>
      <c r="F7839" s="2" t="s">
        <v>3306</v>
      </c>
      <c r="G7839" s="5">
        <v>-70</v>
      </c>
      <c r="H7839" s="5">
        <v>31.85</v>
      </c>
      <c r="I7839" s="5">
        <v>-2229.5</v>
      </c>
      <c r="J7839" s="5">
        <v>-305747.84999999998</v>
      </c>
      <c r="K7839" s="5" t="str" cm="1">
        <f t="array" ref="K7839">_xlfn.LET(_xlpm.d,UPPER(TRIM(CLEAN(SUBSTITUTE(F7839,CHAR(160),"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40" spans="2:11" x14ac:dyDescent="0.25">
      <c r="B7840" s="21">
        <v>45694</v>
      </c>
      <c r="C7840" s="2" t="s">
        <v>1</v>
      </c>
      <c r="D7840" s="2" t="s">
        <v>1316</v>
      </c>
      <c r="E7840" s="2" t="s">
        <v>324</v>
      </c>
      <c r="F7840" s="2" t="s">
        <v>3308</v>
      </c>
      <c r="G7840" s="5">
        <v>-18</v>
      </c>
      <c r="H7840" s="5">
        <v>29.99</v>
      </c>
      <c r="I7840" s="5">
        <v>-539.82000000000005</v>
      </c>
      <c r="J7840" s="5">
        <v>-306287.67</v>
      </c>
      <c r="K7840" s="5" t="str" cm="1">
        <f t="array" ref="K7840">_xlfn.LET(_xlpm.d,UPPER(TRIM(CLEAN(SUBSTITUTE(F7840,CHAR(160),"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41" spans="2:11" x14ac:dyDescent="0.25">
      <c r="B7841" s="21">
        <v>45694</v>
      </c>
      <c r="C7841" s="2" t="s">
        <v>1</v>
      </c>
      <c r="D7841" s="2" t="s">
        <v>2567</v>
      </c>
      <c r="E7841" s="2" t="s">
        <v>38</v>
      </c>
      <c r="F7841" s="2" t="s">
        <v>3306</v>
      </c>
      <c r="G7841" s="5">
        <v>-22</v>
      </c>
      <c r="H7841" s="5">
        <v>31.85</v>
      </c>
      <c r="I7841" s="5">
        <v>-700.7</v>
      </c>
      <c r="J7841" s="5">
        <v>-306988.37</v>
      </c>
      <c r="K7841" s="5" t="str" cm="1">
        <f t="array" ref="K7841">_xlfn.LET(_xlpm.d,UPPER(TRIM(CLEAN(SUBSTITUTE(F7841,CHAR(160),"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42" spans="2:11" x14ac:dyDescent="0.25">
      <c r="B7842" s="21">
        <v>45694</v>
      </c>
      <c r="C7842" s="2" t="s">
        <v>1</v>
      </c>
      <c r="D7842" s="2" t="s">
        <v>3374</v>
      </c>
      <c r="E7842" s="2" t="s">
        <v>1403</v>
      </c>
      <c r="F7842" s="2" t="s">
        <v>3308</v>
      </c>
      <c r="G7842" s="5">
        <v>-7</v>
      </c>
      <c r="H7842" s="5">
        <v>26.25</v>
      </c>
      <c r="I7842" s="5">
        <v>-183.75</v>
      </c>
      <c r="J7842" s="5">
        <v>-307172.12</v>
      </c>
      <c r="K7842" s="5" t="str" cm="1">
        <f t="array" ref="K7842">_xlfn.LET(_xlpm.d,UPPER(TRIM(CLEAN(SUBSTITUTE(F7842,CHAR(160),"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43" spans="2:11" x14ac:dyDescent="0.25">
      <c r="B7843" s="21">
        <v>45694</v>
      </c>
      <c r="C7843" s="2" t="s">
        <v>1</v>
      </c>
      <c r="D7843" s="2" t="s">
        <v>3375</v>
      </c>
      <c r="E7843" s="2" t="s">
        <v>99</v>
      </c>
      <c r="F7843" s="2" t="s">
        <v>3306</v>
      </c>
      <c r="G7843" s="5">
        <v>-20</v>
      </c>
      <c r="H7843" s="5">
        <v>31.85</v>
      </c>
      <c r="I7843" s="5">
        <v>-637</v>
      </c>
      <c r="J7843" s="5">
        <v>-307809.12</v>
      </c>
      <c r="K7843" s="5" t="str" cm="1">
        <f t="array" ref="K7843">_xlfn.LET(_xlpm.d,UPPER(TRIM(CLEAN(SUBSTITUTE(F7843,CHAR(160),"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44" spans="2:11" x14ac:dyDescent="0.25">
      <c r="B7844" s="21">
        <v>45695</v>
      </c>
      <c r="C7844" s="2" t="s">
        <v>1</v>
      </c>
      <c r="D7844" s="2" t="s">
        <v>3376</v>
      </c>
      <c r="E7844" s="2" t="s">
        <v>1245</v>
      </c>
      <c r="F7844" s="2" t="s">
        <v>3308</v>
      </c>
      <c r="G7844" s="5">
        <v>-88</v>
      </c>
      <c r="H7844" s="5">
        <v>29.6</v>
      </c>
      <c r="I7844" s="5">
        <v>-2604.8000000000002</v>
      </c>
      <c r="J7844" s="5">
        <v>-310413.92</v>
      </c>
      <c r="K7844" s="5" t="str" cm="1">
        <f t="array" ref="K7844">_xlfn.LET(_xlpm.d,UPPER(TRIM(CLEAN(SUBSTITUTE(F7844,CHAR(160),"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45" spans="2:11" x14ac:dyDescent="0.25">
      <c r="B7845" s="21">
        <v>45695</v>
      </c>
      <c r="C7845" s="2" t="s">
        <v>1</v>
      </c>
      <c r="D7845" s="2" t="s">
        <v>1518</v>
      </c>
      <c r="E7845" s="2" t="s">
        <v>304</v>
      </c>
      <c r="F7845" s="2" t="s">
        <v>3308</v>
      </c>
      <c r="G7845" s="5">
        <v>-2</v>
      </c>
      <c r="H7845" s="5">
        <v>29.99</v>
      </c>
      <c r="I7845" s="5">
        <v>-59.98</v>
      </c>
      <c r="J7845" s="5">
        <v>-310473.89999999997</v>
      </c>
      <c r="K7845" s="5" t="str" cm="1">
        <f t="array" ref="K7845">_xlfn.LET(_xlpm.d,UPPER(TRIM(CLEAN(SUBSTITUTE(F7845,CHAR(160),"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46" spans="2:11" x14ac:dyDescent="0.25">
      <c r="B7846" s="21">
        <v>45695</v>
      </c>
      <c r="C7846" s="2" t="s">
        <v>1</v>
      </c>
      <c r="D7846" s="2" t="s">
        <v>1519</v>
      </c>
      <c r="E7846" s="2" t="s">
        <v>1130</v>
      </c>
      <c r="F7846" s="2" t="s">
        <v>3306</v>
      </c>
      <c r="G7846" s="5">
        <v>-50</v>
      </c>
      <c r="H7846" s="5">
        <v>31.85</v>
      </c>
      <c r="I7846" s="5">
        <v>-1592.5</v>
      </c>
      <c r="J7846" s="5">
        <v>-312066.39999999997</v>
      </c>
      <c r="K7846" s="5" t="str" cm="1">
        <f t="array" ref="K7846">_xlfn.LET(_xlpm.d,UPPER(TRIM(CLEAN(SUBSTITUTE(F7846,CHAR(160),"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47" spans="2:11" x14ac:dyDescent="0.25">
      <c r="B7847" s="21">
        <v>45695</v>
      </c>
      <c r="C7847" s="2" t="s">
        <v>1</v>
      </c>
      <c r="D7847" s="2" t="s">
        <v>1520</v>
      </c>
      <c r="E7847" s="2" t="s">
        <v>202</v>
      </c>
      <c r="F7847" s="2" t="s">
        <v>3306</v>
      </c>
      <c r="G7847" s="5">
        <v>-160</v>
      </c>
      <c r="H7847" s="5">
        <v>31.85</v>
      </c>
      <c r="I7847" s="5">
        <v>-5096</v>
      </c>
      <c r="J7847" s="5">
        <v>-317162.39999999997</v>
      </c>
      <c r="K7847" s="5" t="str" cm="1">
        <f t="array" ref="K7847">_xlfn.LET(_xlpm.d,UPPER(TRIM(CLEAN(SUBSTITUTE(F7847,CHAR(160),"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48" spans="2:11" x14ac:dyDescent="0.25">
      <c r="B7848" s="21">
        <v>45695</v>
      </c>
      <c r="C7848" s="2" t="s">
        <v>1</v>
      </c>
      <c r="D7848" s="2" t="s">
        <v>656</v>
      </c>
      <c r="E7848" s="2" t="s">
        <v>24</v>
      </c>
      <c r="F7848" s="2" t="s">
        <v>3306</v>
      </c>
      <c r="G7848" s="5">
        <v>-8</v>
      </c>
      <c r="H7848" s="5">
        <v>31.85</v>
      </c>
      <c r="I7848" s="5">
        <v>-254.8</v>
      </c>
      <c r="J7848" s="5">
        <v>-317417.19999999995</v>
      </c>
      <c r="K7848" s="5" t="str" cm="1">
        <f t="array" ref="K7848">_xlfn.LET(_xlpm.d,UPPER(TRIM(CLEAN(SUBSTITUTE(F7848,CHAR(160),"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49" spans="2:11" x14ac:dyDescent="0.25">
      <c r="B7849" s="21">
        <v>45695</v>
      </c>
      <c r="C7849" s="2" t="s">
        <v>1</v>
      </c>
      <c r="D7849" s="2" t="s">
        <v>1521</v>
      </c>
      <c r="E7849" s="2" t="s">
        <v>72</v>
      </c>
      <c r="F7849" s="2" t="s">
        <v>3306</v>
      </c>
      <c r="G7849" s="5">
        <v>-10</v>
      </c>
      <c r="H7849" s="5">
        <v>31.85</v>
      </c>
      <c r="I7849" s="5">
        <v>-318.5</v>
      </c>
      <c r="J7849" s="5">
        <v>-317735.69999999995</v>
      </c>
      <c r="K7849" s="5" t="str" cm="1">
        <f t="array" ref="K7849">_xlfn.LET(_xlpm.d,UPPER(TRIM(CLEAN(SUBSTITUTE(F7849,CHAR(160),"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50" spans="2:11" x14ac:dyDescent="0.25">
      <c r="B7850" s="21">
        <v>45695</v>
      </c>
      <c r="C7850" s="2" t="s">
        <v>1</v>
      </c>
      <c r="D7850" s="2" t="s">
        <v>873</v>
      </c>
      <c r="E7850" s="2" t="s">
        <v>403</v>
      </c>
      <c r="F7850" s="2" t="s">
        <v>3306</v>
      </c>
      <c r="G7850" s="5">
        <v>-3</v>
      </c>
      <c r="H7850" s="5">
        <v>31.85</v>
      </c>
      <c r="I7850" s="5">
        <v>-95.55</v>
      </c>
      <c r="J7850" s="5">
        <v>-317831.24999999994</v>
      </c>
      <c r="K7850" s="5" t="str" cm="1">
        <f t="array" ref="K7850">_xlfn.LET(_xlpm.d,UPPER(TRIM(CLEAN(SUBSTITUTE(F7850,CHAR(160),"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51" spans="2:11" x14ac:dyDescent="0.25">
      <c r="B7851" s="21">
        <v>45695</v>
      </c>
      <c r="C7851" s="2" t="s">
        <v>1</v>
      </c>
      <c r="D7851" s="2" t="s">
        <v>1374</v>
      </c>
      <c r="E7851" s="2" t="s">
        <v>62</v>
      </c>
      <c r="F7851" s="2" t="s">
        <v>3306</v>
      </c>
      <c r="G7851" s="5">
        <v>-19</v>
      </c>
      <c r="H7851" s="5">
        <v>31.85</v>
      </c>
      <c r="I7851" s="5">
        <v>-605.15</v>
      </c>
      <c r="J7851" s="5">
        <v>-318436.39999999997</v>
      </c>
      <c r="K7851" s="5" t="str" cm="1">
        <f t="array" ref="K7851">_xlfn.LET(_xlpm.d,UPPER(TRIM(CLEAN(SUBSTITUTE(F7851,CHAR(160),"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52" spans="2:11" x14ac:dyDescent="0.25">
      <c r="B7852" s="21">
        <v>45695</v>
      </c>
      <c r="C7852" s="2" t="s">
        <v>1</v>
      </c>
      <c r="D7852" s="2" t="s">
        <v>343</v>
      </c>
      <c r="E7852" s="2" t="s">
        <v>53</v>
      </c>
      <c r="F7852" s="2" t="s">
        <v>3306</v>
      </c>
      <c r="G7852" s="5">
        <v>-12</v>
      </c>
      <c r="H7852" s="5">
        <v>31.85</v>
      </c>
      <c r="I7852" s="5">
        <v>-382.2</v>
      </c>
      <c r="J7852" s="5">
        <v>-318818.59999999998</v>
      </c>
      <c r="K7852" s="5" t="str" cm="1">
        <f t="array" ref="K7852">_xlfn.LET(_xlpm.d,UPPER(TRIM(CLEAN(SUBSTITUTE(F7852,CHAR(160),"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53" spans="2:11" x14ac:dyDescent="0.25">
      <c r="B7853" s="21">
        <v>45695</v>
      </c>
      <c r="C7853" s="2" t="s">
        <v>1</v>
      </c>
      <c r="D7853" s="2" t="s">
        <v>874</v>
      </c>
      <c r="E7853" s="2" t="s">
        <v>82</v>
      </c>
      <c r="F7853" s="2" t="s">
        <v>3306</v>
      </c>
      <c r="G7853" s="5">
        <v>-22</v>
      </c>
      <c r="H7853" s="5">
        <v>31.85</v>
      </c>
      <c r="I7853" s="5">
        <v>-700.7</v>
      </c>
      <c r="J7853" s="5">
        <v>-319519.3</v>
      </c>
      <c r="K7853" s="5" t="str" cm="1">
        <f t="array" ref="K7853">_xlfn.LET(_xlpm.d,UPPER(TRIM(CLEAN(SUBSTITUTE(F7853,CHAR(160),"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54" spans="2:11" x14ac:dyDescent="0.25">
      <c r="B7854" s="21">
        <v>45695</v>
      </c>
      <c r="C7854" s="2" t="s">
        <v>1</v>
      </c>
      <c r="D7854" s="2" t="s">
        <v>1522</v>
      </c>
      <c r="E7854" s="2" t="s">
        <v>9</v>
      </c>
      <c r="F7854" s="2" t="s">
        <v>3306</v>
      </c>
      <c r="G7854" s="5">
        <v>-17</v>
      </c>
      <c r="H7854" s="5">
        <v>31.85</v>
      </c>
      <c r="I7854" s="5">
        <v>-541.45000000000005</v>
      </c>
      <c r="J7854" s="5">
        <v>-320060.75</v>
      </c>
      <c r="K7854" s="5" t="str" cm="1">
        <f t="array" ref="K7854">_xlfn.LET(_xlpm.d,UPPER(TRIM(CLEAN(SUBSTITUTE(F7854,CHAR(160),"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55" spans="2:11" x14ac:dyDescent="0.25">
      <c r="B7855" s="21">
        <v>45695</v>
      </c>
      <c r="C7855" s="2" t="s">
        <v>1</v>
      </c>
      <c r="D7855" s="2" t="s">
        <v>875</v>
      </c>
      <c r="E7855" s="2" t="s">
        <v>143</v>
      </c>
      <c r="F7855" s="2" t="s">
        <v>3308</v>
      </c>
      <c r="G7855" s="5">
        <v>-23</v>
      </c>
      <c r="H7855" s="5">
        <v>27.3</v>
      </c>
      <c r="I7855" s="5">
        <v>-627.9</v>
      </c>
      <c r="J7855" s="5">
        <v>-320688.65000000002</v>
      </c>
      <c r="K7855" s="5" t="str" cm="1">
        <f t="array" ref="K7855">_xlfn.LET(_xlpm.d,UPPER(TRIM(CLEAN(SUBSTITUTE(F7855,CHAR(160),"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56" spans="2:11" x14ac:dyDescent="0.25">
      <c r="B7856" s="21">
        <v>45695</v>
      </c>
      <c r="C7856" s="2" t="s">
        <v>1</v>
      </c>
      <c r="D7856" s="2" t="s">
        <v>561</v>
      </c>
      <c r="E7856" s="2" t="s">
        <v>433</v>
      </c>
      <c r="F7856" s="2" t="s">
        <v>3306</v>
      </c>
      <c r="G7856" s="5">
        <v>-17</v>
      </c>
      <c r="H7856" s="5">
        <v>31.85</v>
      </c>
      <c r="I7856" s="5">
        <v>-541.45000000000005</v>
      </c>
      <c r="J7856" s="5">
        <v>-321230.10000000003</v>
      </c>
      <c r="K7856" s="5" t="str" cm="1">
        <f t="array" ref="K7856">_xlfn.LET(_xlpm.d,UPPER(TRIM(CLEAN(SUBSTITUTE(F7856,CHAR(160),"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57" spans="2:11" x14ac:dyDescent="0.25">
      <c r="B7857" s="21">
        <v>45695</v>
      </c>
      <c r="C7857" s="2" t="s">
        <v>1</v>
      </c>
      <c r="D7857" s="2" t="s">
        <v>3202</v>
      </c>
      <c r="E7857" s="2" t="s">
        <v>95</v>
      </c>
      <c r="F7857" s="2" t="s">
        <v>3306</v>
      </c>
      <c r="G7857" s="5">
        <v>-10</v>
      </c>
      <c r="H7857" s="5">
        <v>31.85</v>
      </c>
      <c r="I7857" s="5">
        <v>-318.5</v>
      </c>
      <c r="J7857" s="5">
        <v>-321548.60000000003</v>
      </c>
      <c r="K7857" s="5" t="str" cm="1">
        <f t="array" ref="K7857">_xlfn.LET(_xlpm.d,UPPER(TRIM(CLEAN(SUBSTITUTE(F7857,CHAR(160),"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58" spans="2:11" x14ac:dyDescent="0.25">
      <c r="B7858" s="21">
        <v>45695</v>
      </c>
      <c r="C7858" s="2" t="s">
        <v>1</v>
      </c>
      <c r="D7858" s="2" t="s">
        <v>1523</v>
      </c>
      <c r="E7858" s="2" t="s">
        <v>110</v>
      </c>
      <c r="F7858" s="2" t="s">
        <v>3306</v>
      </c>
      <c r="G7858" s="5">
        <v>-10</v>
      </c>
      <c r="H7858" s="5">
        <v>31.85</v>
      </c>
      <c r="I7858" s="5">
        <v>-318.5</v>
      </c>
      <c r="J7858" s="5">
        <v>-321867.10000000003</v>
      </c>
      <c r="K7858" s="5" t="str" cm="1">
        <f t="array" ref="K7858">_xlfn.LET(_xlpm.d,UPPER(TRIM(CLEAN(SUBSTITUTE(F7858,CHAR(160),"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59" spans="2:11" x14ac:dyDescent="0.25">
      <c r="B7859" s="21">
        <v>45695</v>
      </c>
      <c r="C7859" s="2" t="s">
        <v>1</v>
      </c>
      <c r="D7859" s="2" t="s">
        <v>694</v>
      </c>
      <c r="E7859" s="2" t="s">
        <v>76</v>
      </c>
      <c r="F7859" s="2" t="s">
        <v>3306</v>
      </c>
      <c r="G7859" s="5">
        <v>-53</v>
      </c>
      <c r="H7859" s="5">
        <v>31.85</v>
      </c>
      <c r="I7859" s="5">
        <v>-1688.05</v>
      </c>
      <c r="J7859" s="5">
        <v>-323555.15000000002</v>
      </c>
      <c r="K7859" s="5" t="str" cm="1">
        <f t="array" ref="K7859">_xlfn.LET(_xlpm.d,UPPER(TRIM(CLEAN(SUBSTITUTE(F7859,CHAR(160),"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60" spans="2:11" x14ac:dyDescent="0.25">
      <c r="B7860" s="21">
        <v>45695</v>
      </c>
      <c r="C7860" s="2" t="s">
        <v>1</v>
      </c>
      <c r="D7860" s="2" t="s">
        <v>1524</v>
      </c>
      <c r="E7860" s="2" t="s">
        <v>60</v>
      </c>
      <c r="F7860" s="2" t="s">
        <v>3306</v>
      </c>
      <c r="G7860" s="5">
        <v>-18</v>
      </c>
      <c r="H7860" s="5">
        <v>31.85</v>
      </c>
      <c r="I7860" s="5">
        <v>-573.29999999999995</v>
      </c>
      <c r="J7860" s="5">
        <v>-324128.45</v>
      </c>
      <c r="K7860" s="5" t="str" cm="1">
        <f t="array" ref="K7860">_xlfn.LET(_xlpm.d,UPPER(TRIM(CLEAN(SUBSTITUTE(F7860,CHAR(160),"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61" spans="2:11" x14ac:dyDescent="0.25">
      <c r="B7861" s="21">
        <v>45698</v>
      </c>
      <c r="C7861" s="2" t="s">
        <v>1</v>
      </c>
      <c r="D7861" s="2" t="s">
        <v>1525</v>
      </c>
      <c r="E7861" s="2" t="s">
        <v>49</v>
      </c>
      <c r="F7861" s="2" t="s">
        <v>3306</v>
      </c>
      <c r="G7861" s="5">
        <v>-16</v>
      </c>
      <c r="H7861" s="5">
        <v>31.85</v>
      </c>
      <c r="I7861" s="5">
        <v>-509.6</v>
      </c>
      <c r="J7861" s="5">
        <v>-324638.05</v>
      </c>
      <c r="K7861" s="5" t="str" cm="1">
        <f t="array" ref="K7861">_xlfn.LET(_xlpm.d,UPPER(TRIM(CLEAN(SUBSTITUTE(F7861,CHAR(160),"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62" spans="2:11" x14ac:dyDescent="0.25">
      <c r="B7862" s="21">
        <v>45698</v>
      </c>
      <c r="C7862" s="2" t="s">
        <v>1</v>
      </c>
      <c r="D7862" s="2" t="s">
        <v>3377</v>
      </c>
      <c r="E7862" s="2" t="s">
        <v>324</v>
      </c>
      <c r="F7862" s="2" t="s">
        <v>3308</v>
      </c>
      <c r="G7862" s="5">
        <v>-6</v>
      </c>
      <c r="H7862" s="5">
        <v>29.99</v>
      </c>
      <c r="I7862" s="5">
        <v>-179.94</v>
      </c>
      <c r="J7862" s="5">
        <v>-324817.99</v>
      </c>
      <c r="K7862" s="5" t="str" cm="1">
        <f t="array" ref="K7862">_xlfn.LET(_xlpm.d,UPPER(TRIM(CLEAN(SUBSTITUTE(F7862,CHAR(160),"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63" spans="2:11" x14ac:dyDescent="0.25">
      <c r="B7863" s="21">
        <v>45698</v>
      </c>
      <c r="C7863" s="2" t="s">
        <v>1</v>
      </c>
      <c r="D7863" s="2" t="s">
        <v>3378</v>
      </c>
      <c r="E7863" s="2" t="s">
        <v>1530</v>
      </c>
      <c r="F7863" s="2" t="s">
        <v>3379</v>
      </c>
      <c r="G7863" s="5">
        <v>-6</v>
      </c>
      <c r="H7863" s="5">
        <v>19.989999999999998</v>
      </c>
      <c r="I7863" s="5">
        <v>-119.94</v>
      </c>
      <c r="J7863" s="5">
        <v>-324937.93</v>
      </c>
      <c r="K7863" s="5" t="str" cm="1">
        <f t="array" ref="K7863">_xlfn.LET(_xlpm.d,UPPER(TRIM(CLEAN(SUBSTITUTE(F7863,CHAR(160),"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64" spans="2:11" x14ac:dyDescent="0.25">
      <c r="B7864" s="21">
        <v>45698</v>
      </c>
      <c r="C7864" s="2" t="s">
        <v>1</v>
      </c>
      <c r="D7864" s="2" t="s">
        <v>3378</v>
      </c>
      <c r="E7864" s="2" t="s">
        <v>1530</v>
      </c>
      <c r="F7864" s="2" t="s">
        <v>3380</v>
      </c>
      <c r="G7864" s="5">
        <v>-5</v>
      </c>
      <c r="H7864" s="5">
        <v>19.989999999999998</v>
      </c>
      <c r="I7864" s="5">
        <v>-99.95</v>
      </c>
      <c r="J7864" s="5">
        <v>-325037.88</v>
      </c>
      <c r="K7864" s="5" t="str" cm="1">
        <f t="array" ref="K7864">_xlfn.LET(_xlpm.d,UPPER(TRIM(CLEAN(SUBSTITUTE(F7864,CHAR(160),"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65" spans="2:11" x14ac:dyDescent="0.25">
      <c r="B7865" s="21">
        <v>45698</v>
      </c>
      <c r="C7865" s="2" t="s">
        <v>1</v>
      </c>
      <c r="D7865" s="2" t="s">
        <v>1383</v>
      </c>
      <c r="E7865" s="2" t="s">
        <v>1384</v>
      </c>
      <c r="F7865" s="2" t="s">
        <v>3308</v>
      </c>
      <c r="G7865" s="5">
        <v>-4</v>
      </c>
      <c r="H7865" s="5">
        <v>28.99</v>
      </c>
      <c r="I7865" s="5">
        <v>-115.96</v>
      </c>
      <c r="J7865" s="5">
        <v>-325153.84000000003</v>
      </c>
      <c r="K7865" s="5" t="str" cm="1">
        <f t="array" ref="K7865">_xlfn.LET(_xlpm.d,UPPER(TRIM(CLEAN(SUBSTITUTE(F7865,CHAR(160),"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66" spans="2:11" x14ac:dyDescent="0.25">
      <c r="B7866" s="21">
        <v>45698</v>
      </c>
      <c r="C7866" s="2" t="s">
        <v>1</v>
      </c>
      <c r="D7866" s="2" t="s">
        <v>3381</v>
      </c>
      <c r="E7866" s="2" t="s">
        <v>311</v>
      </c>
      <c r="F7866" s="2" t="s">
        <v>3308</v>
      </c>
      <c r="G7866" s="5">
        <v>-2</v>
      </c>
      <c r="H7866" s="5">
        <v>28.99</v>
      </c>
      <c r="I7866" s="5">
        <v>-57.98</v>
      </c>
      <c r="J7866" s="5">
        <v>-325211.82</v>
      </c>
      <c r="K7866" s="5" t="str" cm="1">
        <f t="array" ref="K7866">_xlfn.LET(_xlpm.d,UPPER(TRIM(CLEAN(SUBSTITUTE(F7866,CHAR(160),"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67" spans="2:11" x14ac:dyDescent="0.25">
      <c r="B7867" s="21">
        <v>45698</v>
      </c>
      <c r="C7867" s="2" t="s">
        <v>1</v>
      </c>
      <c r="D7867" s="2" t="s">
        <v>345</v>
      </c>
      <c r="E7867" s="2" t="s">
        <v>68</v>
      </c>
      <c r="F7867" s="2" t="s">
        <v>3314</v>
      </c>
      <c r="G7867" s="5">
        <v>-3</v>
      </c>
      <c r="H7867" s="5">
        <v>31.85</v>
      </c>
      <c r="I7867" s="5">
        <v>-95.55</v>
      </c>
      <c r="J7867" s="5">
        <v>-325307.37</v>
      </c>
      <c r="K7867" s="5" t="str" cm="1">
        <f t="array" ref="K7867">_xlfn.LET(_xlpm.d,UPPER(TRIM(CLEAN(SUBSTITUTE(F7867,CHAR(160),"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68" spans="2:11" x14ac:dyDescent="0.25">
      <c r="B7868" s="21">
        <v>45698</v>
      </c>
      <c r="C7868" s="2" t="s">
        <v>1</v>
      </c>
      <c r="D7868" s="2" t="s">
        <v>876</v>
      </c>
      <c r="E7868" s="2" t="s">
        <v>465</v>
      </c>
      <c r="F7868" s="2" t="s">
        <v>3306</v>
      </c>
      <c r="G7868" s="5">
        <v>-20</v>
      </c>
      <c r="H7868" s="5">
        <v>31.85</v>
      </c>
      <c r="I7868" s="5">
        <v>-637</v>
      </c>
      <c r="J7868" s="5">
        <v>-325944.37</v>
      </c>
      <c r="K7868" s="5" t="str" cm="1">
        <f t="array" ref="K7868">_xlfn.LET(_xlpm.d,UPPER(TRIM(CLEAN(SUBSTITUTE(F7868,CHAR(160),"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69" spans="2:11" x14ac:dyDescent="0.25">
      <c r="B7869" s="21">
        <v>45698</v>
      </c>
      <c r="C7869" s="2" t="s">
        <v>1</v>
      </c>
      <c r="D7869" s="2" t="s">
        <v>877</v>
      </c>
      <c r="E7869" s="2" t="s">
        <v>791</v>
      </c>
      <c r="F7869" s="2" t="s">
        <v>3306</v>
      </c>
      <c r="G7869" s="5">
        <v>-10</v>
      </c>
      <c r="H7869" s="5">
        <v>31.85</v>
      </c>
      <c r="I7869" s="5">
        <v>-318.5</v>
      </c>
      <c r="J7869" s="5">
        <v>-326262.87</v>
      </c>
      <c r="K7869" s="5" t="str" cm="1">
        <f t="array" ref="K7869">_xlfn.LET(_xlpm.d,UPPER(TRIM(CLEAN(SUBSTITUTE(F7869,CHAR(160),"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70" spans="2:11" x14ac:dyDescent="0.25">
      <c r="B7870" s="21">
        <v>45698</v>
      </c>
      <c r="C7870" s="2" t="s">
        <v>1</v>
      </c>
      <c r="D7870" s="2" t="s">
        <v>3382</v>
      </c>
      <c r="E7870" s="2" t="s">
        <v>99</v>
      </c>
      <c r="F7870" s="2" t="s">
        <v>3306</v>
      </c>
      <c r="G7870" s="5">
        <v>-10</v>
      </c>
      <c r="H7870" s="5">
        <v>31.85</v>
      </c>
      <c r="I7870" s="5">
        <v>-318.5</v>
      </c>
      <c r="J7870" s="5">
        <v>-326581.37</v>
      </c>
      <c r="K7870" s="5" t="str" cm="1">
        <f t="array" ref="K7870">_xlfn.LET(_xlpm.d,UPPER(TRIM(CLEAN(SUBSTITUTE(F7870,CHAR(160),"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71" spans="2:11" x14ac:dyDescent="0.25">
      <c r="B7871" s="21">
        <v>45699</v>
      </c>
      <c r="C7871" s="2" t="s">
        <v>1</v>
      </c>
      <c r="D7871" s="2" t="s">
        <v>878</v>
      </c>
      <c r="E7871" s="2" t="s">
        <v>3</v>
      </c>
      <c r="F7871" s="2" t="s">
        <v>3308</v>
      </c>
      <c r="G7871" s="5">
        <v>-19</v>
      </c>
      <c r="H7871" s="5">
        <v>29.2</v>
      </c>
      <c r="I7871" s="5">
        <v>-554.79999999999995</v>
      </c>
      <c r="J7871" s="5">
        <v>-327136.17</v>
      </c>
      <c r="K7871" s="5" t="str" cm="1">
        <f t="array" ref="K7871">_xlfn.LET(_xlpm.d,UPPER(TRIM(CLEAN(SUBSTITUTE(F7871,CHAR(160),"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72" spans="2:11" x14ac:dyDescent="0.25">
      <c r="B7872" s="21">
        <v>45699</v>
      </c>
      <c r="C7872" s="2" t="s">
        <v>1</v>
      </c>
      <c r="D7872" s="2" t="s">
        <v>3383</v>
      </c>
      <c r="E7872" s="2" t="s">
        <v>95</v>
      </c>
      <c r="F7872" s="2" t="s">
        <v>3306</v>
      </c>
      <c r="G7872" s="5">
        <v>-10</v>
      </c>
      <c r="H7872" s="5">
        <v>31.85</v>
      </c>
      <c r="I7872" s="5">
        <v>-318.5</v>
      </c>
      <c r="J7872" s="5">
        <v>-327454.67</v>
      </c>
      <c r="K7872" s="5" t="str" cm="1">
        <f t="array" ref="K7872">_xlfn.LET(_xlpm.d,UPPER(TRIM(CLEAN(SUBSTITUTE(F7872,CHAR(160),"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73" spans="2:11" x14ac:dyDescent="0.25">
      <c r="B7873" s="21">
        <v>45699</v>
      </c>
      <c r="C7873" s="2" t="s">
        <v>1</v>
      </c>
      <c r="D7873" s="2" t="s">
        <v>3384</v>
      </c>
      <c r="E7873" s="2" t="s">
        <v>89</v>
      </c>
      <c r="F7873" s="2" t="s">
        <v>3306</v>
      </c>
      <c r="G7873" s="5">
        <v>-14</v>
      </c>
      <c r="H7873" s="5">
        <v>31.85</v>
      </c>
      <c r="I7873" s="5">
        <v>-445.9</v>
      </c>
      <c r="J7873" s="5">
        <v>-327900.57</v>
      </c>
      <c r="K7873" s="5" t="str" cm="1">
        <f t="array" ref="K7873">_xlfn.LET(_xlpm.d,UPPER(TRIM(CLEAN(SUBSTITUTE(F7873,CHAR(160),"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74" spans="2:11" x14ac:dyDescent="0.25">
      <c r="B7874" s="21">
        <v>45699</v>
      </c>
      <c r="C7874" s="2" t="s">
        <v>1</v>
      </c>
      <c r="D7874" s="2" t="s">
        <v>880</v>
      </c>
      <c r="E7874" s="2" t="s">
        <v>72</v>
      </c>
      <c r="F7874" s="2" t="s">
        <v>3314</v>
      </c>
      <c r="G7874" s="5">
        <v>-5</v>
      </c>
      <c r="H7874" s="5">
        <v>31.85</v>
      </c>
      <c r="I7874" s="5">
        <v>-159.25</v>
      </c>
      <c r="J7874" s="5">
        <v>-328059.82</v>
      </c>
      <c r="K7874" s="5" t="str" cm="1">
        <f t="array" ref="K7874">_xlfn.LET(_xlpm.d,UPPER(TRIM(CLEAN(SUBSTITUTE(F7874,CHAR(160),"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75" spans="2:11" x14ac:dyDescent="0.25">
      <c r="B7875" s="21">
        <v>45699</v>
      </c>
      <c r="C7875" s="2" t="s">
        <v>1</v>
      </c>
      <c r="D7875" s="2" t="s">
        <v>1527</v>
      </c>
      <c r="E7875" s="2" t="s">
        <v>29</v>
      </c>
      <c r="F7875" s="2" t="s">
        <v>3306</v>
      </c>
      <c r="G7875" s="5">
        <v>-33</v>
      </c>
      <c r="H7875" s="5">
        <v>31.85</v>
      </c>
      <c r="I7875" s="5">
        <v>-1051.05</v>
      </c>
      <c r="J7875" s="5">
        <v>-329110.87</v>
      </c>
      <c r="K7875" s="5" t="str" cm="1">
        <f t="array" ref="K7875">_xlfn.LET(_xlpm.d,UPPER(TRIM(CLEAN(SUBSTITUTE(F7875,CHAR(160),"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76" spans="2:11" x14ac:dyDescent="0.25">
      <c r="B7876" s="21">
        <v>45699</v>
      </c>
      <c r="C7876" s="2" t="s">
        <v>1</v>
      </c>
      <c r="D7876" s="2" t="s">
        <v>1528</v>
      </c>
      <c r="E7876" s="2" t="s">
        <v>9</v>
      </c>
      <c r="F7876" s="2" t="s">
        <v>3306</v>
      </c>
      <c r="G7876" s="5">
        <v>-17</v>
      </c>
      <c r="H7876" s="5">
        <v>31.85</v>
      </c>
      <c r="I7876" s="5">
        <v>-541.45000000000005</v>
      </c>
      <c r="J7876" s="5">
        <v>-329652.32</v>
      </c>
      <c r="K7876" s="5" t="str" cm="1">
        <f t="array" ref="K7876">_xlfn.LET(_xlpm.d,UPPER(TRIM(CLEAN(SUBSTITUTE(F7876,CHAR(160),"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77" spans="2:11" x14ac:dyDescent="0.25">
      <c r="B7877" s="21">
        <v>45699</v>
      </c>
      <c r="C7877" s="2" t="s">
        <v>1</v>
      </c>
      <c r="D7877" s="2" t="s">
        <v>3385</v>
      </c>
      <c r="E7877" s="2" t="s">
        <v>148</v>
      </c>
      <c r="F7877" s="2" t="s">
        <v>3306</v>
      </c>
      <c r="G7877" s="5">
        <v>-12</v>
      </c>
      <c r="H7877" s="5">
        <v>31.85</v>
      </c>
      <c r="I7877" s="5">
        <v>-382.2</v>
      </c>
      <c r="J7877" s="5">
        <v>-330034.52</v>
      </c>
      <c r="K7877" s="5" t="str" cm="1">
        <f t="array" ref="K7877">_xlfn.LET(_xlpm.d,UPPER(TRIM(CLEAN(SUBSTITUTE(F7877,CHAR(160),"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78" spans="2:11" x14ac:dyDescent="0.25">
      <c r="B7878" s="21">
        <v>45699</v>
      </c>
      <c r="C7878" s="2" t="s">
        <v>1</v>
      </c>
      <c r="D7878" s="2" t="s">
        <v>657</v>
      </c>
      <c r="E7878" s="2" t="s">
        <v>35</v>
      </c>
      <c r="F7878" s="2" t="s">
        <v>3306</v>
      </c>
      <c r="G7878" s="5">
        <v>-110</v>
      </c>
      <c r="H7878" s="5">
        <v>31.85</v>
      </c>
      <c r="I7878" s="5">
        <v>-3503.5</v>
      </c>
      <c r="J7878" s="5">
        <v>-333538.02</v>
      </c>
      <c r="K7878" s="5" t="str" cm="1">
        <f t="array" ref="K7878">_xlfn.LET(_xlpm.d,UPPER(TRIM(CLEAN(SUBSTITUTE(F7878,CHAR(160),"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79" spans="2:11" x14ac:dyDescent="0.25">
      <c r="B7879" s="21">
        <v>45699</v>
      </c>
      <c r="C7879" s="2" t="s">
        <v>1</v>
      </c>
      <c r="D7879" s="2" t="s">
        <v>881</v>
      </c>
      <c r="E7879" s="2" t="s">
        <v>92</v>
      </c>
      <c r="F7879" s="2" t="s">
        <v>3306</v>
      </c>
      <c r="G7879" s="5">
        <v>-30</v>
      </c>
      <c r="H7879" s="5">
        <v>31.85</v>
      </c>
      <c r="I7879" s="5">
        <v>-955.5</v>
      </c>
      <c r="J7879" s="5">
        <v>-334493.52</v>
      </c>
      <c r="K7879" s="5" t="str" cm="1">
        <f t="array" ref="K7879">_xlfn.LET(_xlpm.d,UPPER(TRIM(CLEAN(SUBSTITUTE(F7879,CHAR(160),"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80" spans="2:11" x14ac:dyDescent="0.25">
      <c r="B7880" s="21">
        <v>45699</v>
      </c>
      <c r="C7880" s="2" t="s">
        <v>1</v>
      </c>
      <c r="D7880" s="2" t="s">
        <v>346</v>
      </c>
      <c r="E7880" s="2" t="s">
        <v>32</v>
      </c>
      <c r="F7880" s="2" t="s">
        <v>3306</v>
      </c>
      <c r="G7880" s="5">
        <v>-10</v>
      </c>
      <c r="H7880" s="5">
        <v>31.85</v>
      </c>
      <c r="I7880" s="5">
        <v>-318.5</v>
      </c>
      <c r="J7880" s="5">
        <v>-334812.02</v>
      </c>
      <c r="K7880" s="5" t="str" cm="1">
        <f t="array" ref="K7880">_xlfn.LET(_xlpm.d,UPPER(TRIM(CLEAN(SUBSTITUTE(F7880,CHAR(160),"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81" spans="2:11" x14ac:dyDescent="0.25">
      <c r="B7881" s="21">
        <v>45699</v>
      </c>
      <c r="C7881" s="2" t="s">
        <v>1</v>
      </c>
      <c r="D7881" s="2" t="s">
        <v>882</v>
      </c>
      <c r="E7881" s="2" t="s">
        <v>403</v>
      </c>
      <c r="F7881" s="2" t="s">
        <v>3306</v>
      </c>
      <c r="G7881" s="5">
        <v>-6</v>
      </c>
      <c r="H7881" s="5">
        <v>31.85</v>
      </c>
      <c r="I7881" s="5">
        <v>-191.1</v>
      </c>
      <c r="J7881" s="5">
        <v>-335003.12</v>
      </c>
      <c r="K7881" s="5" t="str" cm="1">
        <f t="array" ref="K7881">_xlfn.LET(_xlpm.d,UPPER(TRIM(CLEAN(SUBSTITUTE(F7881,CHAR(160),"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82" spans="2:11" x14ac:dyDescent="0.25">
      <c r="B7882" s="21">
        <v>45699</v>
      </c>
      <c r="C7882" s="2" t="s">
        <v>1</v>
      </c>
      <c r="D7882" s="2" t="s">
        <v>883</v>
      </c>
      <c r="E7882" s="2" t="s">
        <v>153</v>
      </c>
      <c r="F7882" s="2" t="s">
        <v>3306</v>
      </c>
      <c r="G7882" s="5">
        <v>-34</v>
      </c>
      <c r="H7882" s="5">
        <v>31.85</v>
      </c>
      <c r="I7882" s="5">
        <v>-1082.9000000000001</v>
      </c>
      <c r="J7882" s="5">
        <v>-336086.02</v>
      </c>
      <c r="K7882" s="5" t="str" cm="1">
        <f t="array" ref="K7882">_xlfn.LET(_xlpm.d,UPPER(TRIM(CLEAN(SUBSTITUTE(F7882,CHAR(160),"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83" spans="2:11" x14ac:dyDescent="0.25">
      <c r="B7883" s="21">
        <v>45699</v>
      </c>
      <c r="C7883" s="2" t="s">
        <v>1</v>
      </c>
      <c r="D7883" s="2" t="s">
        <v>884</v>
      </c>
      <c r="E7883" s="2" t="s">
        <v>60</v>
      </c>
      <c r="F7883" s="2" t="s">
        <v>3306</v>
      </c>
      <c r="G7883" s="5">
        <v>-10</v>
      </c>
      <c r="H7883" s="5">
        <v>31.85</v>
      </c>
      <c r="I7883" s="5">
        <v>-318.5</v>
      </c>
      <c r="J7883" s="5">
        <v>-336404.52</v>
      </c>
      <c r="K7883" s="5" t="str" cm="1">
        <f t="array" ref="K7883">_xlfn.LET(_xlpm.d,UPPER(TRIM(CLEAN(SUBSTITUTE(F7883,CHAR(160),"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84" spans="2:11" x14ac:dyDescent="0.25">
      <c r="B7884" s="21">
        <v>45699</v>
      </c>
      <c r="C7884" s="2" t="s">
        <v>1</v>
      </c>
      <c r="D7884" s="2" t="s">
        <v>885</v>
      </c>
      <c r="E7884" s="2" t="s">
        <v>852</v>
      </c>
      <c r="F7884" s="2" t="s">
        <v>3308</v>
      </c>
      <c r="G7884" s="5">
        <v>-43</v>
      </c>
      <c r="H7884" s="5">
        <v>32.1</v>
      </c>
      <c r="I7884" s="5">
        <v>-1380.3</v>
      </c>
      <c r="J7884" s="5">
        <v>-337784.82</v>
      </c>
      <c r="K7884" s="5" t="str" cm="1">
        <f t="array" ref="K7884">_xlfn.LET(_xlpm.d,UPPER(TRIM(CLEAN(SUBSTITUTE(F7884,CHAR(160),"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85" spans="2:11" x14ac:dyDescent="0.25">
      <c r="B7885" s="21">
        <v>45699</v>
      </c>
      <c r="C7885" s="2" t="s">
        <v>1</v>
      </c>
      <c r="D7885" s="2" t="s">
        <v>3386</v>
      </c>
      <c r="E7885" s="2" t="s">
        <v>986</v>
      </c>
      <c r="F7885" s="2" t="s">
        <v>3308</v>
      </c>
      <c r="G7885" s="5">
        <v>-5</v>
      </c>
      <c r="H7885" s="5">
        <v>32.200000000000003</v>
      </c>
      <c r="I7885" s="5">
        <v>-161</v>
      </c>
      <c r="J7885" s="5">
        <v>-337945.82</v>
      </c>
      <c r="K7885" s="5" t="str" cm="1">
        <f t="array" ref="K7885">_xlfn.LET(_xlpm.d,UPPER(TRIM(CLEAN(SUBSTITUTE(F7885,CHAR(160),"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86" spans="2:11" x14ac:dyDescent="0.25">
      <c r="B7886" s="21">
        <v>45700</v>
      </c>
      <c r="C7886" s="2" t="s">
        <v>1</v>
      </c>
      <c r="D7886" s="2" t="s">
        <v>886</v>
      </c>
      <c r="E7886" s="2" t="s">
        <v>58</v>
      </c>
      <c r="F7886" s="2" t="s">
        <v>3306</v>
      </c>
      <c r="G7886" s="5">
        <v>-30</v>
      </c>
      <c r="H7886" s="5">
        <v>31.85</v>
      </c>
      <c r="I7886" s="5">
        <v>-955.5</v>
      </c>
      <c r="J7886" s="5">
        <v>-338901.32</v>
      </c>
      <c r="K7886" s="5" t="str" cm="1">
        <f t="array" ref="K7886">_xlfn.LET(_xlpm.d,UPPER(TRIM(CLEAN(SUBSTITUTE(F7886,CHAR(160),"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87" spans="2:11" x14ac:dyDescent="0.25">
      <c r="B7887" s="21">
        <v>45700</v>
      </c>
      <c r="C7887" s="2" t="s">
        <v>1</v>
      </c>
      <c r="D7887" s="2" t="s">
        <v>348</v>
      </c>
      <c r="E7887" s="2" t="s">
        <v>129</v>
      </c>
      <c r="F7887" s="2" t="s">
        <v>3306</v>
      </c>
      <c r="G7887" s="5">
        <v>-30</v>
      </c>
      <c r="H7887" s="5">
        <v>31.85</v>
      </c>
      <c r="I7887" s="5">
        <v>-955.5</v>
      </c>
      <c r="J7887" s="5">
        <v>-339856.82</v>
      </c>
      <c r="K7887" s="5" t="str" cm="1">
        <f t="array" ref="K7887">_xlfn.LET(_xlpm.d,UPPER(TRIM(CLEAN(SUBSTITUTE(F7887,CHAR(160),"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88" spans="2:11" x14ac:dyDescent="0.25">
      <c r="B7888" s="21">
        <v>45700</v>
      </c>
      <c r="C7888" s="2" t="s">
        <v>1</v>
      </c>
      <c r="D7888" s="2" t="s">
        <v>1531</v>
      </c>
      <c r="E7888" s="2" t="s">
        <v>40</v>
      </c>
      <c r="F7888" s="2" t="s">
        <v>3306</v>
      </c>
      <c r="G7888" s="5">
        <v>-15</v>
      </c>
      <c r="H7888" s="5">
        <v>31.85</v>
      </c>
      <c r="I7888" s="5">
        <v>-477.75</v>
      </c>
      <c r="J7888" s="5">
        <v>-340334.57</v>
      </c>
      <c r="K7888" s="5" t="str" cm="1">
        <f t="array" ref="K7888">_xlfn.LET(_xlpm.d,UPPER(TRIM(CLEAN(SUBSTITUTE(F7888,CHAR(160),"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89" spans="2:11" x14ac:dyDescent="0.25">
      <c r="B7889" s="21">
        <v>45700</v>
      </c>
      <c r="C7889" s="2" t="s">
        <v>1</v>
      </c>
      <c r="D7889" s="2" t="s">
        <v>2967</v>
      </c>
      <c r="E7889" s="2" t="s">
        <v>238</v>
      </c>
      <c r="F7889" s="2" t="s">
        <v>3308</v>
      </c>
      <c r="G7889" s="5">
        <v>-23</v>
      </c>
      <c r="H7889" s="5">
        <v>29.5</v>
      </c>
      <c r="I7889" s="5">
        <v>-678.5</v>
      </c>
      <c r="J7889" s="5">
        <v>-341013.07</v>
      </c>
      <c r="K7889" s="5" t="str" cm="1">
        <f t="array" ref="K7889">_xlfn.LET(_xlpm.d,UPPER(TRIM(CLEAN(SUBSTITUTE(F7889,CHAR(160),"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90" spans="2:11" x14ac:dyDescent="0.25">
      <c r="B7890" s="21">
        <v>45700</v>
      </c>
      <c r="C7890" s="2" t="s">
        <v>1</v>
      </c>
      <c r="D7890" s="2" t="s">
        <v>1533</v>
      </c>
      <c r="E7890" s="2" t="s">
        <v>844</v>
      </c>
      <c r="F7890" s="2" t="s">
        <v>3308</v>
      </c>
      <c r="G7890" s="5">
        <v>-17</v>
      </c>
      <c r="H7890" s="5">
        <v>29.5</v>
      </c>
      <c r="I7890" s="5">
        <v>-501.5</v>
      </c>
      <c r="J7890" s="5">
        <v>-341514.57</v>
      </c>
      <c r="K7890" s="5" t="str" cm="1">
        <f t="array" ref="K7890">_xlfn.LET(_xlpm.d,UPPER(TRIM(CLEAN(SUBSTITUTE(F7890,CHAR(160),"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91" spans="2:11" x14ac:dyDescent="0.25">
      <c r="B7891" s="21">
        <v>45700</v>
      </c>
      <c r="C7891" s="2" t="s">
        <v>1</v>
      </c>
      <c r="D7891" s="2" t="s">
        <v>887</v>
      </c>
      <c r="E7891" s="2" t="s">
        <v>5</v>
      </c>
      <c r="F7891" s="2" t="s">
        <v>3308</v>
      </c>
      <c r="G7891" s="5">
        <v>-10</v>
      </c>
      <c r="H7891" s="5">
        <v>31.8</v>
      </c>
      <c r="I7891" s="5">
        <v>-318</v>
      </c>
      <c r="J7891" s="5">
        <v>-341832.57</v>
      </c>
      <c r="K7891" s="5" t="str" cm="1">
        <f t="array" ref="K7891">_xlfn.LET(_xlpm.d,UPPER(TRIM(CLEAN(SUBSTITUTE(F7891,CHAR(160),"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92" spans="2:11" x14ac:dyDescent="0.25">
      <c r="B7892" s="21">
        <v>45700</v>
      </c>
      <c r="C7892" s="2" t="s">
        <v>1</v>
      </c>
      <c r="D7892" s="2" t="s">
        <v>3387</v>
      </c>
      <c r="E7892" s="2" t="s">
        <v>2189</v>
      </c>
      <c r="F7892" s="2" t="s">
        <v>3308</v>
      </c>
      <c r="G7892" s="5">
        <v>-60</v>
      </c>
      <c r="H7892" s="5">
        <v>24.3</v>
      </c>
      <c r="I7892" s="5">
        <v>-1458</v>
      </c>
      <c r="J7892" s="5">
        <v>-343290.57</v>
      </c>
      <c r="K7892" s="5" t="str" cm="1">
        <f t="array" ref="K7892">_xlfn.LET(_xlpm.d,UPPER(TRIM(CLEAN(SUBSTITUTE(F7892,CHAR(160),"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93" spans="2:11" x14ac:dyDescent="0.25">
      <c r="B7893" s="21">
        <v>45700</v>
      </c>
      <c r="C7893" s="2" t="s">
        <v>1</v>
      </c>
      <c r="D7893" s="2" t="s">
        <v>1534</v>
      </c>
      <c r="E7893" s="2" t="s">
        <v>159</v>
      </c>
      <c r="F7893" s="2" t="s">
        <v>3308</v>
      </c>
      <c r="G7893" s="5">
        <v>-40</v>
      </c>
      <c r="H7893" s="5">
        <v>31.85</v>
      </c>
      <c r="I7893" s="5">
        <v>-1274</v>
      </c>
      <c r="J7893" s="5">
        <v>-344564.57</v>
      </c>
      <c r="K7893" s="5" t="str" cm="1">
        <f t="array" ref="K7893">_xlfn.LET(_xlpm.d,UPPER(TRIM(CLEAN(SUBSTITUTE(F7893,CHAR(160),"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94" spans="2:11" x14ac:dyDescent="0.25">
      <c r="B7894" s="21">
        <v>45700</v>
      </c>
      <c r="C7894" s="2" t="s">
        <v>1</v>
      </c>
      <c r="D7894" s="2" t="s">
        <v>888</v>
      </c>
      <c r="E7894" s="2" t="s">
        <v>159</v>
      </c>
      <c r="F7894" s="2" t="s">
        <v>3308</v>
      </c>
      <c r="G7894" s="5">
        <v>-41</v>
      </c>
      <c r="H7894" s="5">
        <v>31.85</v>
      </c>
      <c r="I7894" s="5">
        <v>-1305.8499999999999</v>
      </c>
      <c r="J7894" s="5">
        <v>-345870.42</v>
      </c>
      <c r="K7894" s="5" t="str" cm="1">
        <f t="array" ref="K7894">_xlfn.LET(_xlpm.d,UPPER(TRIM(CLEAN(SUBSTITUTE(F7894,CHAR(160),"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95" spans="2:11" x14ac:dyDescent="0.25">
      <c r="B7895" s="21">
        <v>45700</v>
      </c>
      <c r="C7895" s="2" t="s">
        <v>1</v>
      </c>
      <c r="D7895" s="2" t="s">
        <v>889</v>
      </c>
      <c r="E7895" s="2" t="s">
        <v>159</v>
      </c>
      <c r="F7895" s="2" t="s">
        <v>3308</v>
      </c>
      <c r="G7895" s="5">
        <v>-100</v>
      </c>
      <c r="H7895" s="5">
        <v>31.85</v>
      </c>
      <c r="I7895" s="5">
        <v>-3185</v>
      </c>
      <c r="J7895" s="5">
        <v>-349055.42</v>
      </c>
      <c r="K7895" s="5" t="str" cm="1">
        <f t="array" ref="K7895">_xlfn.LET(_xlpm.d,UPPER(TRIM(CLEAN(SUBSTITUTE(F7895,CHAR(160),"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96" spans="2:11" x14ac:dyDescent="0.25">
      <c r="B7896" s="21">
        <v>45701</v>
      </c>
      <c r="C7896" s="2" t="s">
        <v>1</v>
      </c>
      <c r="D7896" s="2" t="s">
        <v>349</v>
      </c>
      <c r="E7896" s="2" t="s">
        <v>99</v>
      </c>
      <c r="F7896" s="2" t="s">
        <v>3306</v>
      </c>
      <c r="G7896" s="5">
        <v>-5</v>
      </c>
      <c r="H7896" s="5">
        <v>31.85</v>
      </c>
      <c r="I7896" s="5">
        <v>-159.25</v>
      </c>
      <c r="J7896" s="5">
        <v>-349214.67</v>
      </c>
      <c r="K7896" s="5" t="str" cm="1">
        <f t="array" ref="K7896">_xlfn.LET(_xlpm.d,UPPER(TRIM(CLEAN(SUBSTITUTE(F7896,CHAR(160),"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97" spans="2:11" x14ac:dyDescent="0.25">
      <c r="B7897" s="21">
        <v>45701</v>
      </c>
      <c r="C7897" s="2" t="s">
        <v>1</v>
      </c>
      <c r="D7897" s="2" t="s">
        <v>3388</v>
      </c>
      <c r="E7897" s="2" t="s">
        <v>141</v>
      </c>
      <c r="F7897" s="2" t="s">
        <v>3306</v>
      </c>
      <c r="G7897" s="5">
        <v>-14</v>
      </c>
      <c r="H7897" s="5">
        <v>31.85</v>
      </c>
      <c r="I7897" s="5">
        <v>-445.9</v>
      </c>
      <c r="J7897" s="5">
        <v>-349660.57</v>
      </c>
      <c r="K7897" s="5" t="str" cm="1">
        <f t="array" ref="K7897">_xlfn.LET(_xlpm.d,UPPER(TRIM(CLEAN(SUBSTITUTE(F7897,CHAR(160),"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98" spans="2:11" x14ac:dyDescent="0.25">
      <c r="B7898" s="21">
        <v>45701</v>
      </c>
      <c r="C7898" s="2" t="s">
        <v>1</v>
      </c>
      <c r="D7898" s="2" t="s">
        <v>1535</v>
      </c>
      <c r="E7898" s="2" t="s">
        <v>19</v>
      </c>
      <c r="F7898" s="2" t="s">
        <v>3306</v>
      </c>
      <c r="G7898" s="5">
        <v>-55</v>
      </c>
      <c r="H7898" s="5">
        <v>31.85</v>
      </c>
      <c r="I7898" s="5">
        <v>-1751.75</v>
      </c>
      <c r="J7898" s="5">
        <v>-351412.32</v>
      </c>
      <c r="K7898" s="5" t="str" cm="1">
        <f t="array" ref="K7898">_xlfn.LET(_xlpm.d,UPPER(TRIM(CLEAN(SUBSTITUTE(F7898,CHAR(160),"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899" spans="2:11" x14ac:dyDescent="0.25">
      <c r="B7899" s="21">
        <v>45701</v>
      </c>
      <c r="C7899" s="2" t="s">
        <v>1</v>
      </c>
      <c r="D7899" s="2" t="s">
        <v>3389</v>
      </c>
      <c r="E7899" s="2" t="s">
        <v>2020</v>
      </c>
      <c r="F7899" s="2" t="s">
        <v>3306</v>
      </c>
      <c r="G7899" s="5">
        <v>-15</v>
      </c>
      <c r="H7899" s="5">
        <v>31.85</v>
      </c>
      <c r="I7899" s="5">
        <v>-477.75</v>
      </c>
      <c r="J7899" s="5">
        <v>-351890.07</v>
      </c>
      <c r="K7899" s="5" t="str" cm="1">
        <f t="array" ref="K7899">_xlfn.LET(_xlpm.d,UPPER(TRIM(CLEAN(SUBSTITUTE(F7899,CHAR(160),"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00" spans="2:11" x14ac:dyDescent="0.25">
      <c r="B7900" s="21">
        <v>45701</v>
      </c>
      <c r="C7900" s="2" t="s">
        <v>1</v>
      </c>
      <c r="D7900" s="2" t="s">
        <v>613</v>
      </c>
      <c r="E7900" s="2" t="s">
        <v>433</v>
      </c>
      <c r="F7900" s="2" t="s">
        <v>3306</v>
      </c>
      <c r="G7900" s="5">
        <v>-13</v>
      </c>
      <c r="H7900" s="5">
        <v>31.85</v>
      </c>
      <c r="I7900" s="5">
        <v>-414.05</v>
      </c>
      <c r="J7900" s="5">
        <v>-352304.12</v>
      </c>
      <c r="K7900" s="5" t="str" cm="1">
        <f t="array" ref="K7900">_xlfn.LET(_xlpm.d,UPPER(TRIM(CLEAN(SUBSTITUTE(F7900,CHAR(160),"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01" spans="2:11" x14ac:dyDescent="0.25">
      <c r="B7901" s="21">
        <v>45701</v>
      </c>
      <c r="C7901" s="2" t="s">
        <v>1</v>
      </c>
      <c r="D7901" s="2" t="s">
        <v>1536</v>
      </c>
      <c r="E7901" s="2" t="s">
        <v>74</v>
      </c>
      <c r="F7901" s="2" t="s">
        <v>3306</v>
      </c>
      <c r="G7901" s="5">
        <v>-80</v>
      </c>
      <c r="H7901" s="5">
        <v>31.85</v>
      </c>
      <c r="I7901" s="5">
        <v>-2548</v>
      </c>
      <c r="J7901" s="5">
        <v>-354852.12</v>
      </c>
      <c r="K7901" s="5" t="str" cm="1">
        <f t="array" ref="K7901">_xlfn.LET(_xlpm.d,UPPER(TRIM(CLEAN(SUBSTITUTE(F7901,CHAR(160),"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02" spans="2:11" x14ac:dyDescent="0.25">
      <c r="B7902" s="21">
        <v>45701</v>
      </c>
      <c r="C7902" s="2" t="s">
        <v>1</v>
      </c>
      <c r="D7902" s="2" t="s">
        <v>3390</v>
      </c>
      <c r="E7902" s="2" t="s">
        <v>1403</v>
      </c>
      <c r="F7902" s="2" t="s">
        <v>3308</v>
      </c>
      <c r="G7902" s="5">
        <v>-4</v>
      </c>
      <c r="H7902" s="5">
        <v>26.5</v>
      </c>
      <c r="I7902" s="5">
        <v>-106</v>
      </c>
      <c r="J7902" s="5">
        <v>-354958.12</v>
      </c>
      <c r="K7902" s="5" t="str" cm="1">
        <f t="array" ref="K7902">_xlfn.LET(_xlpm.d,UPPER(TRIM(CLEAN(SUBSTITUTE(F7902,CHAR(160),"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03" spans="2:11" x14ac:dyDescent="0.25">
      <c r="B7903" s="21">
        <v>45701</v>
      </c>
      <c r="C7903" s="2" t="s">
        <v>1</v>
      </c>
      <c r="D7903" s="2" t="s">
        <v>1537</v>
      </c>
      <c r="E7903" s="2" t="s">
        <v>801</v>
      </c>
      <c r="F7903" s="2" t="s">
        <v>3308</v>
      </c>
      <c r="G7903" s="5">
        <v>-3</v>
      </c>
      <c r="H7903" s="5">
        <v>26.99</v>
      </c>
      <c r="I7903" s="5">
        <v>-80.97</v>
      </c>
      <c r="J7903" s="5">
        <v>-355039.08999999997</v>
      </c>
      <c r="K7903" s="5" t="str" cm="1">
        <f t="array" ref="K7903">_xlfn.LET(_xlpm.d,UPPER(TRIM(CLEAN(SUBSTITUTE(F7903,CHAR(160),"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04" spans="2:11" x14ac:dyDescent="0.25">
      <c r="B7904" s="21">
        <v>45701</v>
      </c>
      <c r="C7904" s="2" t="s">
        <v>1</v>
      </c>
      <c r="D7904" s="2" t="s">
        <v>3391</v>
      </c>
      <c r="E7904" s="2" t="s">
        <v>38</v>
      </c>
      <c r="F7904" s="2" t="s">
        <v>3306</v>
      </c>
      <c r="G7904" s="5">
        <v>-14</v>
      </c>
      <c r="H7904" s="5">
        <v>30.5</v>
      </c>
      <c r="I7904" s="5">
        <v>-427</v>
      </c>
      <c r="J7904" s="5">
        <v>-355466.08999999997</v>
      </c>
      <c r="K7904" s="5" t="str" cm="1">
        <f t="array" ref="K7904">_xlfn.LET(_xlpm.d,UPPER(TRIM(CLEAN(SUBSTITUTE(F7904,CHAR(160),"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05" spans="2:11" x14ac:dyDescent="0.25">
      <c r="B7905" s="21">
        <v>45701</v>
      </c>
      <c r="C7905" s="2" t="s">
        <v>1</v>
      </c>
      <c r="D7905" s="2" t="s">
        <v>3136</v>
      </c>
      <c r="E7905" s="2" t="s">
        <v>324</v>
      </c>
      <c r="F7905" s="2" t="s">
        <v>3308</v>
      </c>
      <c r="G7905" s="5">
        <v>-4</v>
      </c>
      <c r="H7905" s="5">
        <v>29.99</v>
      </c>
      <c r="I7905" s="5">
        <v>-119.96</v>
      </c>
      <c r="J7905" s="5">
        <v>-355586.05</v>
      </c>
      <c r="K7905" s="5" t="str" cm="1">
        <f t="array" ref="K7905">_xlfn.LET(_xlpm.d,UPPER(TRIM(CLEAN(SUBSTITUTE(F7905,CHAR(160),"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06" spans="2:11" x14ac:dyDescent="0.25">
      <c r="B7906" s="21">
        <v>45702</v>
      </c>
      <c r="C7906" s="2" t="s">
        <v>1</v>
      </c>
      <c r="D7906" s="2" t="s">
        <v>1541</v>
      </c>
      <c r="E7906" s="2" t="s">
        <v>244</v>
      </c>
      <c r="F7906" s="2" t="s">
        <v>3306</v>
      </c>
      <c r="G7906" s="5">
        <v>-120</v>
      </c>
      <c r="H7906" s="5">
        <v>31.85</v>
      </c>
      <c r="I7906" s="5">
        <v>-3822</v>
      </c>
      <c r="J7906" s="5">
        <v>-359408.05</v>
      </c>
      <c r="K7906" s="5" t="str" cm="1">
        <f t="array" ref="K7906">_xlfn.LET(_xlpm.d,UPPER(TRIM(CLEAN(SUBSTITUTE(F7906,CHAR(160),"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07" spans="2:11" x14ac:dyDescent="0.25">
      <c r="B7907" s="21">
        <v>45702</v>
      </c>
      <c r="C7907" s="2" t="s">
        <v>1</v>
      </c>
      <c r="D7907" s="2" t="s">
        <v>1542</v>
      </c>
      <c r="E7907" s="2" t="s">
        <v>202</v>
      </c>
      <c r="F7907" s="2" t="s">
        <v>3306</v>
      </c>
      <c r="G7907" s="5">
        <v>-80</v>
      </c>
      <c r="H7907" s="5">
        <v>31.85</v>
      </c>
      <c r="I7907" s="5">
        <v>-2548</v>
      </c>
      <c r="J7907" s="5">
        <v>-361956.05</v>
      </c>
      <c r="K7907" s="5" t="str" cm="1">
        <f t="array" ref="K7907">_xlfn.LET(_xlpm.d,UPPER(TRIM(CLEAN(SUBSTITUTE(F7907,CHAR(160),"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08" spans="2:11" x14ac:dyDescent="0.25">
      <c r="B7908" s="21">
        <v>45702</v>
      </c>
      <c r="C7908" s="2" t="s">
        <v>1</v>
      </c>
      <c r="D7908" s="2" t="s">
        <v>2460</v>
      </c>
      <c r="E7908" s="2" t="s">
        <v>53</v>
      </c>
      <c r="F7908" s="2" t="s">
        <v>3306</v>
      </c>
      <c r="G7908" s="5">
        <v>-20</v>
      </c>
      <c r="H7908" s="5">
        <v>31.85</v>
      </c>
      <c r="I7908" s="5">
        <v>-637</v>
      </c>
      <c r="J7908" s="5">
        <v>-362593.05</v>
      </c>
      <c r="K7908" s="5" t="str" cm="1">
        <f t="array" ref="K7908">_xlfn.LET(_xlpm.d,UPPER(TRIM(CLEAN(SUBSTITUTE(F7908,CHAR(160),"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09" spans="2:11" x14ac:dyDescent="0.25">
      <c r="B7909" s="21">
        <v>45702</v>
      </c>
      <c r="C7909" s="2" t="s">
        <v>1</v>
      </c>
      <c r="D7909" s="2" t="s">
        <v>890</v>
      </c>
      <c r="E7909" s="2" t="s">
        <v>9</v>
      </c>
      <c r="F7909" s="2" t="s">
        <v>3306</v>
      </c>
      <c r="G7909" s="5">
        <v>-13</v>
      </c>
      <c r="H7909" s="5">
        <v>31.85</v>
      </c>
      <c r="I7909" s="5">
        <v>-414.05</v>
      </c>
      <c r="J7909" s="5">
        <v>-363007.1</v>
      </c>
      <c r="K7909" s="5" t="str" cm="1">
        <f t="array" ref="K7909">_xlfn.LET(_xlpm.d,UPPER(TRIM(CLEAN(SUBSTITUTE(F7909,CHAR(160),"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10" spans="2:11" x14ac:dyDescent="0.25">
      <c r="B7910" s="21">
        <v>45702</v>
      </c>
      <c r="C7910" s="2" t="s">
        <v>1</v>
      </c>
      <c r="D7910" s="2" t="s">
        <v>1543</v>
      </c>
      <c r="E7910" s="2" t="s">
        <v>76</v>
      </c>
      <c r="F7910" s="2" t="s">
        <v>3306</v>
      </c>
      <c r="G7910" s="5">
        <v>-84</v>
      </c>
      <c r="H7910" s="5">
        <v>31.85</v>
      </c>
      <c r="I7910" s="5">
        <v>-2675.4</v>
      </c>
      <c r="J7910" s="5">
        <v>-365682.5</v>
      </c>
      <c r="K7910" s="5" t="str" cm="1">
        <f t="array" ref="K7910">_xlfn.LET(_xlpm.d,UPPER(TRIM(CLEAN(SUBSTITUTE(F7910,CHAR(160),"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11" spans="2:11" x14ac:dyDescent="0.25">
      <c r="B7911" s="21">
        <v>45702</v>
      </c>
      <c r="C7911" s="2" t="s">
        <v>1</v>
      </c>
      <c r="D7911" s="2" t="s">
        <v>891</v>
      </c>
      <c r="E7911" s="2" t="s">
        <v>72</v>
      </c>
      <c r="F7911" s="2" t="s">
        <v>3306</v>
      </c>
      <c r="G7911" s="5">
        <v>-8</v>
      </c>
      <c r="H7911" s="5">
        <v>31.85</v>
      </c>
      <c r="I7911" s="5">
        <v>-254.8</v>
      </c>
      <c r="J7911" s="5">
        <v>-365937.3</v>
      </c>
      <c r="K7911" s="5" t="str" cm="1">
        <f t="array" ref="K7911">_xlfn.LET(_xlpm.d,UPPER(TRIM(CLEAN(SUBSTITUTE(F7911,CHAR(160),"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12" spans="2:11" x14ac:dyDescent="0.25">
      <c r="B7912" s="21">
        <v>45702</v>
      </c>
      <c r="C7912" s="2" t="s">
        <v>1</v>
      </c>
      <c r="D7912" s="2" t="s">
        <v>1544</v>
      </c>
      <c r="E7912" s="2" t="s">
        <v>24</v>
      </c>
      <c r="F7912" s="2" t="s">
        <v>3306</v>
      </c>
      <c r="G7912" s="5">
        <v>-20</v>
      </c>
      <c r="H7912" s="5">
        <v>31.85</v>
      </c>
      <c r="I7912" s="5">
        <v>-637</v>
      </c>
      <c r="J7912" s="5">
        <v>-366574.3</v>
      </c>
      <c r="K7912" s="5" t="str" cm="1">
        <f t="array" ref="K7912">_xlfn.LET(_xlpm.d,UPPER(TRIM(CLEAN(SUBSTITUTE(F7912,CHAR(160),"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13" spans="2:11" x14ac:dyDescent="0.25">
      <c r="B7913" s="21">
        <v>45702</v>
      </c>
      <c r="C7913" s="2" t="s">
        <v>1</v>
      </c>
      <c r="D7913" s="2" t="s">
        <v>294</v>
      </c>
      <c r="E7913" s="2" t="s">
        <v>143</v>
      </c>
      <c r="F7913" s="2" t="s">
        <v>3308</v>
      </c>
      <c r="G7913" s="5">
        <v>-37</v>
      </c>
      <c r="H7913" s="5">
        <v>27.3</v>
      </c>
      <c r="I7913" s="5">
        <v>-1010.1</v>
      </c>
      <c r="J7913" s="5">
        <v>-367584.39999999997</v>
      </c>
      <c r="K7913" s="5" t="str" cm="1">
        <f t="array" ref="K7913">_xlfn.LET(_xlpm.d,UPPER(TRIM(CLEAN(SUBSTITUTE(F7913,CHAR(160),"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14" spans="2:11" x14ac:dyDescent="0.25">
      <c r="B7914" s="21">
        <v>45702</v>
      </c>
      <c r="C7914" s="2" t="s">
        <v>1</v>
      </c>
      <c r="D7914" s="2" t="s">
        <v>350</v>
      </c>
      <c r="E7914" s="2" t="s">
        <v>110</v>
      </c>
      <c r="F7914" s="2" t="s">
        <v>3306</v>
      </c>
      <c r="G7914" s="5">
        <v>-4</v>
      </c>
      <c r="H7914" s="5">
        <v>31.85</v>
      </c>
      <c r="I7914" s="5">
        <v>-127.4</v>
      </c>
      <c r="J7914" s="5">
        <v>-367711.8</v>
      </c>
      <c r="K7914" s="5" t="str" cm="1">
        <f t="array" ref="K7914">_xlfn.LET(_xlpm.d,UPPER(TRIM(CLEAN(SUBSTITUTE(F7914,CHAR(160),"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15" spans="2:11" x14ac:dyDescent="0.25">
      <c r="B7915" s="21">
        <v>45702</v>
      </c>
      <c r="C7915" s="2" t="s">
        <v>1</v>
      </c>
      <c r="D7915" s="2" t="s">
        <v>3392</v>
      </c>
      <c r="E7915" s="2" t="s">
        <v>95</v>
      </c>
      <c r="F7915" s="2" t="s">
        <v>3306</v>
      </c>
      <c r="G7915" s="5">
        <v>-16</v>
      </c>
      <c r="H7915" s="5">
        <v>31.85</v>
      </c>
      <c r="I7915" s="5">
        <v>-509.6</v>
      </c>
      <c r="J7915" s="5">
        <v>-368221.39999999997</v>
      </c>
      <c r="K7915" s="5" t="str" cm="1">
        <f t="array" ref="K7915">_xlfn.LET(_xlpm.d,UPPER(TRIM(CLEAN(SUBSTITUTE(F7915,CHAR(160),"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16" spans="2:11" x14ac:dyDescent="0.25">
      <c r="B7916" s="21">
        <v>45702</v>
      </c>
      <c r="C7916" s="2" t="s">
        <v>1</v>
      </c>
      <c r="D7916" s="2" t="s">
        <v>1545</v>
      </c>
      <c r="E7916" s="2" t="s">
        <v>60</v>
      </c>
      <c r="F7916" s="2" t="s">
        <v>3306</v>
      </c>
      <c r="G7916" s="5">
        <v>-20</v>
      </c>
      <c r="H7916" s="5">
        <v>31.85</v>
      </c>
      <c r="I7916" s="5">
        <v>-637</v>
      </c>
      <c r="J7916" s="5">
        <v>-368858.39999999997</v>
      </c>
      <c r="K7916" s="5" t="str" cm="1">
        <f t="array" ref="K7916">_xlfn.LET(_xlpm.d,UPPER(TRIM(CLEAN(SUBSTITUTE(F7916,CHAR(160),"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17" spans="2:11" x14ac:dyDescent="0.25">
      <c r="B7917" s="21">
        <v>45702</v>
      </c>
      <c r="C7917" s="2" t="s">
        <v>1</v>
      </c>
      <c r="D7917" s="2" t="s">
        <v>3093</v>
      </c>
      <c r="E7917" s="2" t="s">
        <v>857</v>
      </c>
      <c r="F7917" s="2" t="s">
        <v>3308</v>
      </c>
      <c r="G7917" s="5">
        <v>-30</v>
      </c>
      <c r="H7917" s="5">
        <v>29.99</v>
      </c>
      <c r="I7917" s="5">
        <v>-899.7</v>
      </c>
      <c r="J7917" s="5">
        <v>-369758.1</v>
      </c>
      <c r="K7917" s="5" t="str" cm="1">
        <f t="array" ref="K7917">_xlfn.LET(_xlpm.d,UPPER(TRIM(CLEAN(SUBSTITUTE(F7917,CHAR(160),"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18" spans="2:11" x14ac:dyDescent="0.25">
      <c r="B7918" s="21">
        <v>45702</v>
      </c>
      <c r="C7918" s="2" t="s">
        <v>1</v>
      </c>
      <c r="D7918" s="2" t="s">
        <v>1546</v>
      </c>
      <c r="E7918" s="2" t="s">
        <v>82</v>
      </c>
      <c r="F7918" s="2" t="s">
        <v>3306</v>
      </c>
      <c r="G7918" s="5">
        <v>-28</v>
      </c>
      <c r="H7918" s="5">
        <v>31.85</v>
      </c>
      <c r="I7918" s="5">
        <v>-891.8</v>
      </c>
      <c r="J7918" s="5">
        <v>-370649.89999999997</v>
      </c>
      <c r="K7918" s="5" t="str" cm="1">
        <f t="array" ref="K7918">_xlfn.LET(_xlpm.d,UPPER(TRIM(CLEAN(SUBSTITUTE(F7918,CHAR(160),"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19" spans="2:11" x14ac:dyDescent="0.25">
      <c r="B7919" s="21">
        <v>45705</v>
      </c>
      <c r="C7919" s="2" t="s">
        <v>1</v>
      </c>
      <c r="D7919" s="2" t="s">
        <v>563</v>
      </c>
      <c r="E7919" s="2" t="s">
        <v>49</v>
      </c>
      <c r="F7919" s="2" t="s">
        <v>3306</v>
      </c>
      <c r="G7919" s="5">
        <v>-26</v>
      </c>
      <c r="H7919" s="5">
        <v>31.85</v>
      </c>
      <c r="I7919" s="5">
        <v>-828.1</v>
      </c>
      <c r="J7919" s="5">
        <v>-371477.99999999994</v>
      </c>
      <c r="K7919" s="5" t="str" cm="1">
        <f t="array" ref="K7919">_xlfn.LET(_xlpm.d,UPPER(TRIM(CLEAN(SUBSTITUTE(F7919,CHAR(160),"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20" spans="2:11" x14ac:dyDescent="0.25">
      <c r="B7920" s="21">
        <v>45705</v>
      </c>
      <c r="C7920" s="2" t="s">
        <v>1</v>
      </c>
      <c r="D7920" s="2" t="s">
        <v>3393</v>
      </c>
      <c r="E7920" s="2" t="s">
        <v>19</v>
      </c>
      <c r="F7920" s="2" t="s">
        <v>3306</v>
      </c>
      <c r="G7920" s="5">
        <v>-10</v>
      </c>
      <c r="H7920" s="5">
        <v>31.85</v>
      </c>
      <c r="I7920" s="5">
        <v>-318.5</v>
      </c>
      <c r="J7920" s="5">
        <v>-371796.49999999994</v>
      </c>
      <c r="K7920" s="5" t="str" cm="1">
        <f t="array" ref="K7920">_xlfn.LET(_xlpm.d,UPPER(TRIM(CLEAN(SUBSTITUTE(F7920,CHAR(160),"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21" spans="2:11" x14ac:dyDescent="0.25">
      <c r="B7921" s="21">
        <v>45705</v>
      </c>
      <c r="C7921" s="2" t="s">
        <v>1</v>
      </c>
      <c r="D7921" s="2" t="s">
        <v>2968</v>
      </c>
      <c r="E7921" s="2" t="s">
        <v>110</v>
      </c>
      <c r="F7921" s="2" t="s">
        <v>3306</v>
      </c>
      <c r="G7921" s="5">
        <v>-10</v>
      </c>
      <c r="H7921" s="5">
        <v>31.85</v>
      </c>
      <c r="I7921" s="5">
        <v>-318.5</v>
      </c>
      <c r="J7921" s="5">
        <v>-372114.99999999994</v>
      </c>
      <c r="K7921" s="5" t="str" cm="1">
        <f t="array" ref="K7921">_xlfn.LET(_xlpm.d,UPPER(TRIM(CLEAN(SUBSTITUTE(F7921,CHAR(160),"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22" spans="2:11" x14ac:dyDescent="0.25">
      <c r="B7922" s="21">
        <v>45705</v>
      </c>
      <c r="C7922" s="2" t="s">
        <v>1</v>
      </c>
      <c r="D7922" s="2" t="s">
        <v>3394</v>
      </c>
      <c r="E7922" s="2" t="s">
        <v>68</v>
      </c>
      <c r="F7922" s="2" t="s">
        <v>3306</v>
      </c>
      <c r="G7922" s="5">
        <v>-11</v>
      </c>
      <c r="H7922" s="5">
        <v>31.85</v>
      </c>
      <c r="I7922" s="5">
        <v>-350.35</v>
      </c>
      <c r="J7922" s="5">
        <v>-372465.34999999992</v>
      </c>
      <c r="K7922" s="5" t="str" cm="1">
        <f t="array" ref="K7922">_xlfn.LET(_xlpm.d,UPPER(TRIM(CLEAN(SUBSTITUTE(F7922,CHAR(160),"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23" spans="2:11" x14ac:dyDescent="0.25">
      <c r="B7923" s="21">
        <v>45705</v>
      </c>
      <c r="C7923" s="2" t="s">
        <v>1</v>
      </c>
      <c r="D7923" s="2" t="s">
        <v>893</v>
      </c>
      <c r="E7923" s="2" t="s">
        <v>465</v>
      </c>
      <c r="F7923" s="2" t="s">
        <v>3306</v>
      </c>
      <c r="G7923" s="5">
        <v>-20</v>
      </c>
      <c r="H7923" s="5">
        <v>31.85</v>
      </c>
      <c r="I7923" s="5">
        <v>-637</v>
      </c>
      <c r="J7923" s="5">
        <v>-373102.34999999992</v>
      </c>
      <c r="K7923" s="5" t="str" cm="1">
        <f t="array" ref="K7923">_xlfn.LET(_xlpm.d,UPPER(TRIM(CLEAN(SUBSTITUTE(F7923,CHAR(160),"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24" spans="2:11" x14ac:dyDescent="0.25">
      <c r="B7924" s="21">
        <v>45705</v>
      </c>
      <c r="C7924" s="2" t="s">
        <v>1</v>
      </c>
      <c r="D7924" s="2" t="s">
        <v>1548</v>
      </c>
      <c r="E7924" s="2" t="s">
        <v>791</v>
      </c>
      <c r="F7924" s="2" t="s">
        <v>3306</v>
      </c>
      <c r="G7924" s="5">
        <v>-5</v>
      </c>
      <c r="H7924" s="5">
        <v>31.85</v>
      </c>
      <c r="I7924" s="5">
        <v>-159.25</v>
      </c>
      <c r="J7924" s="5">
        <v>-373261.59999999992</v>
      </c>
      <c r="K7924" s="5" t="str" cm="1">
        <f t="array" ref="K7924">_xlfn.LET(_xlpm.d,UPPER(TRIM(CLEAN(SUBSTITUTE(F7924,CHAR(160),"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25" spans="2:11" x14ac:dyDescent="0.25">
      <c r="B7925" s="21">
        <v>45705</v>
      </c>
      <c r="C7925" s="2" t="s">
        <v>1</v>
      </c>
      <c r="D7925" s="2" t="s">
        <v>3395</v>
      </c>
      <c r="E7925" s="2" t="s">
        <v>311</v>
      </c>
      <c r="F7925" s="2" t="s">
        <v>3308</v>
      </c>
      <c r="G7925" s="5">
        <v>-22</v>
      </c>
      <c r="H7925" s="5">
        <v>28.65</v>
      </c>
      <c r="I7925" s="5">
        <v>-630.29999999999995</v>
      </c>
      <c r="J7925" s="5">
        <v>-373891.89999999991</v>
      </c>
      <c r="K7925" s="5" t="str" cm="1">
        <f t="array" ref="K7925">_xlfn.LET(_xlpm.d,UPPER(TRIM(CLEAN(SUBSTITUTE(F7925,CHAR(160),"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26" spans="2:11" x14ac:dyDescent="0.25">
      <c r="B7926" s="21">
        <v>45706</v>
      </c>
      <c r="C7926" s="2" t="s">
        <v>1</v>
      </c>
      <c r="D7926" s="2" t="s">
        <v>894</v>
      </c>
      <c r="E7926" s="2" t="s">
        <v>29</v>
      </c>
      <c r="F7926" s="2" t="s">
        <v>3306</v>
      </c>
      <c r="G7926" s="5">
        <v>-28</v>
      </c>
      <c r="H7926" s="5">
        <v>31.85</v>
      </c>
      <c r="I7926" s="5">
        <v>-891.8</v>
      </c>
      <c r="J7926" s="5">
        <v>-374783.6999999999</v>
      </c>
      <c r="K7926" s="5" t="str" cm="1">
        <f t="array" ref="K7926">_xlfn.LET(_xlpm.d,UPPER(TRIM(CLEAN(SUBSTITUTE(F7926,CHAR(160),"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27" spans="2:11" x14ac:dyDescent="0.25">
      <c r="B7927" s="21">
        <v>45706</v>
      </c>
      <c r="C7927" s="2" t="s">
        <v>1</v>
      </c>
      <c r="D7927" s="2" t="s">
        <v>2969</v>
      </c>
      <c r="E7927" s="2" t="s">
        <v>32</v>
      </c>
      <c r="F7927" s="2" t="s">
        <v>3306</v>
      </c>
      <c r="G7927" s="5">
        <v>-25</v>
      </c>
      <c r="H7927" s="5">
        <v>31.85</v>
      </c>
      <c r="I7927" s="5">
        <v>-796.25</v>
      </c>
      <c r="J7927" s="5">
        <v>-375579.9499999999</v>
      </c>
      <c r="K7927" s="5" t="str" cm="1">
        <f t="array" ref="K7927">_xlfn.LET(_xlpm.d,UPPER(TRIM(CLEAN(SUBSTITUTE(F7927,CHAR(160),"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28" spans="2:11" x14ac:dyDescent="0.25">
      <c r="B7928" s="21">
        <v>45706</v>
      </c>
      <c r="C7928" s="2" t="s">
        <v>1</v>
      </c>
      <c r="D7928" s="2" t="s">
        <v>3396</v>
      </c>
      <c r="E7928" s="2" t="s">
        <v>60</v>
      </c>
      <c r="F7928" s="2" t="s">
        <v>3306</v>
      </c>
      <c r="G7928" s="5">
        <v>-19</v>
      </c>
      <c r="H7928" s="5">
        <v>31.85</v>
      </c>
      <c r="I7928" s="5">
        <v>-605.15</v>
      </c>
      <c r="J7928" s="5">
        <v>-376185.09999999992</v>
      </c>
      <c r="K7928" s="5" t="str" cm="1">
        <f t="array" ref="K7928">_xlfn.LET(_xlpm.d,UPPER(TRIM(CLEAN(SUBSTITUTE(F7928,CHAR(160),"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29" spans="2:11" x14ac:dyDescent="0.25">
      <c r="B7929" s="21">
        <v>45706</v>
      </c>
      <c r="C7929" s="2" t="s">
        <v>1</v>
      </c>
      <c r="D7929" s="2" t="s">
        <v>3397</v>
      </c>
      <c r="E7929" s="2" t="s">
        <v>89</v>
      </c>
      <c r="F7929" s="2" t="s">
        <v>3306</v>
      </c>
      <c r="G7929" s="5">
        <v>-18</v>
      </c>
      <c r="H7929" s="5">
        <v>31.85</v>
      </c>
      <c r="I7929" s="5">
        <v>-573.29999999999995</v>
      </c>
      <c r="J7929" s="5">
        <v>-376758.39999999991</v>
      </c>
      <c r="K7929" s="5" t="str" cm="1">
        <f t="array" ref="K7929">_xlfn.LET(_xlpm.d,UPPER(TRIM(CLEAN(SUBSTITUTE(F7929,CHAR(160),"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30" spans="2:11" x14ac:dyDescent="0.25">
      <c r="B7930" s="21">
        <v>45706</v>
      </c>
      <c r="C7930" s="2" t="s">
        <v>1</v>
      </c>
      <c r="D7930" s="2" t="s">
        <v>895</v>
      </c>
      <c r="E7930" s="2" t="s">
        <v>807</v>
      </c>
      <c r="F7930" s="2" t="s">
        <v>3308</v>
      </c>
      <c r="G7930" s="5">
        <v>-18</v>
      </c>
      <c r="H7930" s="5">
        <v>29.5</v>
      </c>
      <c r="I7930" s="5">
        <v>-531</v>
      </c>
      <c r="J7930" s="5">
        <v>-377289.39999999991</v>
      </c>
      <c r="K7930" s="5" t="str" cm="1">
        <f t="array" ref="K7930">_xlfn.LET(_xlpm.d,UPPER(TRIM(CLEAN(SUBSTITUTE(F7930,CHAR(160),"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31" spans="2:11" x14ac:dyDescent="0.25">
      <c r="B7931" s="21">
        <v>45706</v>
      </c>
      <c r="C7931" s="2" t="s">
        <v>1</v>
      </c>
      <c r="D7931" s="2" t="s">
        <v>3398</v>
      </c>
      <c r="E7931" s="2" t="s">
        <v>35</v>
      </c>
      <c r="F7931" s="2" t="s">
        <v>3306</v>
      </c>
      <c r="G7931" s="5">
        <v>-50</v>
      </c>
      <c r="H7931" s="5">
        <v>31.85</v>
      </c>
      <c r="I7931" s="5">
        <v>-1592.5</v>
      </c>
      <c r="J7931" s="5">
        <v>-378881.89999999991</v>
      </c>
      <c r="K7931" s="5" t="str" cm="1">
        <f t="array" ref="K7931">_xlfn.LET(_xlpm.d,UPPER(TRIM(CLEAN(SUBSTITUTE(F7931,CHAR(160),"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32" spans="2:11" x14ac:dyDescent="0.25">
      <c r="B7932" s="21">
        <v>45706</v>
      </c>
      <c r="C7932" s="2" t="s">
        <v>1</v>
      </c>
      <c r="D7932" s="2" t="s">
        <v>3399</v>
      </c>
      <c r="E7932" s="2" t="s">
        <v>2099</v>
      </c>
      <c r="F7932" s="2" t="s">
        <v>3308</v>
      </c>
      <c r="G7932" s="5">
        <v>-14</v>
      </c>
      <c r="H7932" s="5">
        <v>29.99</v>
      </c>
      <c r="I7932" s="5">
        <v>-419.86</v>
      </c>
      <c r="J7932" s="5">
        <v>-379301.75999999989</v>
      </c>
      <c r="K7932" s="5" t="str" cm="1">
        <f t="array" ref="K7932">_xlfn.LET(_xlpm.d,UPPER(TRIM(CLEAN(SUBSTITUTE(F7932,CHAR(160),"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33" spans="2:11" x14ac:dyDescent="0.25">
      <c r="B7933" s="21">
        <v>45707</v>
      </c>
      <c r="C7933" s="2" t="s">
        <v>1</v>
      </c>
      <c r="D7933" s="2" t="s">
        <v>1550</v>
      </c>
      <c r="E7933" s="2" t="s">
        <v>163</v>
      </c>
      <c r="F7933" s="2" t="s">
        <v>3306</v>
      </c>
      <c r="G7933" s="5">
        <v>-130</v>
      </c>
      <c r="H7933" s="5">
        <v>31.84</v>
      </c>
      <c r="I7933" s="5">
        <v>-4139.2</v>
      </c>
      <c r="J7933" s="5">
        <v>-383440.9599999999</v>
      </c>
      <c r="K7933" s="5" t="str" cm="1">
        <f t="array" ref="K7933">_xlfn.LET(_xlpm.d,UPPER(TRIM(CLEAN(SUBSTITUTE(F7933,CHAR(160),"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34" spans="2:11" x14ac:dyDescent="0.25">
      <c r="B7934" s="21">
        <v>45708</v>
      </c>
      <c r="C7934" s="2" t="s">
        <v>1</v>
      </c>
      <c r="D7934" s="2" t="s">
        <v>1552</v>
      </c>
      <c r="E7934" s="2" t="s">
        <v>19</v>
      </c>
      <c r="F7934" s="2" t="s">
        <v>3306</v>
      </c>
      <c r="G7934" s="5">
        <v>-8</v>
      </c>
      <c r="H7934" s="5">
        <v>31.85</v>
      </c>
      <c r="I7934" s="5">
        <v>-254.8</v>
      </c>
      <c r="J7934" s="5">
        <v>-383695.75999999989</v>
      </c>
      <c r="K7934" s="5" t="str" cm="1">
        <f t="array" ref="K7934">_xlfn.LET(_xlpm.d,UPPER(TRIM(CLEAN(SUBSTITUTE(F7934,CHAR(160),"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35" spans="2:11" x14ac:dyDescent="0.25">
      <c r="B7935" s="21">
        <v>45708</v>
      </c>
      <c r="C7935" s="2" t="s">
        <v>1</v>
      </c>
      <c r="D7935" s="2" t="s">
        <v>3400</v>
      </c>
      <c r="E7935" s="2" t="s">
        <v>99</v>
      </c>
      <c r="F7935" s="2" t="s">
        <v>3306</v>
      </c>
      <c r="G7935" s="5">
        <v>-11</v>
      </c>
      <c r="H7935" s="5">
        <v>31.85</v>
      </c>
      <c r="I7935" s="5">
        <v>-350.35</v>
      </c>
      <c r="J7935" s="5">
        <v>-384046.10999999987</v>
      </c>
      <c r="K7935" s="5" t="str" cm="1">
        <f t="array" ref="K7935">_xlfn.LET(_xlpm.d,UPPER(TRIM(CLEAN(SUBSTITUTE(F7935,CHAR(160),"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36" spans="2:11" x14ac:dyDescent="0.25">
      <c r="B7936" s="21">
        <v>45708</v>
      </c>
      <c r="C7936" s="2" t="s">
        <v>1</v>
      </c>
      <c r="D7936" s="2" t="s">
        <v>614</v>
      </c>
      <c r="E7936" s="2" t="s">
        <v>14</v>
      </c>
      <c r="F7936" s="2" t="s">
        <v>3306</v>
      </c>
      <c r="G7936" s="5">
        <v>-70</v>
      </c>
      <c r="H7936" s="5">
        <v>31.85</v>
      </c>
      <c r="I7936" s="5">
        <v>-2229.5</v>
      </c>
      <c r="J7936" s="5">
        <v>-386275.60999999987</v>
      </c>
      <c r="K7936" s="5" t="str" cm="1">
        <f t="array" ref="K7936">_xlfn.LET(_xlpm.d,UPPER(TRIM(CLEAN(SUBSTITUTE(F7936,CHAR(160),"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37" spans="2:11" x14ac:dyDescent="0.25">
      <c r="B7937" s="21">
        <v>45708</v>
      </c>
      <c r="C7937" s="2" t="s">
        <v>1</v>
      </c>
      <c r="D7937" s="2" t="s">
        <v>3401</v>
      </c>
      <c r="E7937" s="2" t="s">
        <v>595</v>
      </c>
      <c r="F7937" s="2" t="s">
        <v>3306</v>
      </c>
      <c r="G7937" s="5">
        <v>-50</v>
      </c>
      <c r="H7937" s="5">
        <v>31.85</v>
      </c>
      <c r="I7937" s="5">
        <v>-1592.5</v>
      </c>
      <c r="J7937" s="5">
        <v>-387868.10999999987</v>
      </c>
      <c r="K7937" s="5" t="str" cm="1">
        <f t="array" ref="K7937">_xlfn.LET(_xlpm.d,UPPER(TRIM(CLEAN(SUBSTITUTE(F7937,CHAR(160),"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38" spans="2:11" x14ac:dyDescent="0.25">
      <c r="B7938" s="21">
        <v>45708</v>
      </c>
      <c r="C7938" s="2" t="s">
        <v>1</v>
      </c>
      <c r="D7938" s="2" t="s">
        <v>3402</v>
      </c>
      <c r="E7938" s="2" t="s">
        <v>1403</v>
      </c>
      <c r="F7938" s="2" t="s">
        <v>3308</v>
      </c>
      <c r="G7938" s="5">
        <v>-22</v>
      </c>
      <c r="H7938" s="5">
        <v>26.25</v>
      </c>
      <c r="I7938" s="5">
        <v>-577.5</v>
      </c>
      <c r="J7938" s="5">
        <v>-388445.60999999987</v>
      </c>
      <c r="K7938" s="5" t="str" cm="1">
        <f t="array" ref="K7938">_xlfn.LET(_xlpm.d,UPPER(TRIM(CLEAN(SUBSTITUTE(F7938,CHAR(160),"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39" spans="2:11" x14ac:dyDescent="0.25">
      <c r="B7939" s="21">
        <v>45708</v>
      </c>
      <c r="C7939" s="2" t="s">
        <v>1</v>
      </c>
      <c r="D7939" s="2" t="s">
        <v>3261</v>
      </c>
      <c r="E7939" s="2" t="s">
        <v>801</v>
      </c>
      <c r="F7939" s="2" t="s">
        <v>3308</v>
      </c>
      <c r="G7939" s="5">
        <v>-3</v>
      </c>
      <c r="H7939" s="5">
        <v>26.99</v>
      </c>
      <c r="I7939" s="5">
        <v>-80.97</v>
      </c>
      <c r="J7939" s="5">
        <v>-388526.57999999984</v>
      </c>
      <c r="K7939" s="5" t="str" cm="1">
        <f t="array" ref="K7939">_xlfn.LET(_xlpm.d,UPPER(TRIM(CLEAN(SUBSTITUTE(F7939,CHAR(160),"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40" spans="2:11" x14ac:dyDescent="0.25">
      <c r="B7940" s="21">
        <v>45708</v>
      </c>
      <c r="C7940" s="2" t="s">
        <v>1</v>
      </c>
      <c r="D7940" s="2" t="s">
        <v>1554</v>
      </c>
      <c r="E7940" s="2" t="s">
        <v>317</v>
      </c>
      <c r="F7940" s="2" t="s">
        <v>3308</v>
      </c>
      <c r="G7940" s="5">
        <v>-36</v>
      </c>
      <c r="H7940" s="5">
        <v>29.99</v>
      </c>
      <c r="I7940" s="5">
        <v>-1079.6400000000001</v>
      </c>
      <c r="J7940" s="5">
        <v>-389606.21999999986</v>
      </c>
      <c r="K7940" s="5" t="str" cm="1">
        <f t="array" ref="K7940">_xlfn.LET(_xlpm.d,UPPER(TRIM(CLEAN(SUBSTITUTE(F7940,CHAR(160),"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41" spans="2:11" x14ac:dyDescent="0.25">
      <c r="B7941" s="21">
        <v>45708</v>
      </c>
      <c r="C7941" s="2" t="s">
        <v>1</v>
      </c>
      <c r="D7941" s="2" t="s">
        <v>3403</v>
      </c>
      <c r="E7941" s="2" t="s">
        <v>999</v>
      </c>
      <c r="F7941" s="2" t="s">
        <v>3306</v>
      </c>
      <c r="G7941" s="5">
        <v>-40</v>
      </c>
      <c r="H7941" s="5">
        <v>31.85</v>
      </c>
      <c r="I7941" s="5">
        <v>-1274</v>
      </c>
      <c r="J7941" s="5">
        <v>-390880.21999999986</v>
      </c>
      <c r="K7941" s="5" t="str" cm="1">
        <f t="array" ref="K7941">_xlfn.LET(_xlpm.d,UPPER(TRIM(CLEAN(SUBSTITUTE(F7941,CHAR(160),"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42" spans="2:11" x14ac:dyDescent="0.25">
      <c r="B7942" s="21">
        <v>45708</v>
      </c>
      <c r="C7942" s="2" t="s">
        <v>1</v>
      </c>
      <c r="D7942" s="2" t="s">
        <v>1555</v>
      </c>
      <c r="E7942" s="2" t="s">
        <v>1397</v>
      </c>
      <c r="F7942" s="2" t="s">
        <v>3306</v>
      </c>
      <c r="G7942" s="5">
        <v>-150</v>
      </c>
      <c r="H7942" s="5">
        <v>31.85</v>
      </c>
      <c r="I7942" s="5">
        <v>-4777.5</v>
      </c>
      <c r="J7942" s="5">
        <v>-395657.71999999986</v>
      </c>
      <c r="K7942" s="5" t="str" cm="1">
        <f t="array" ref="K7942">_xlfn.LET(_xlpm.d,UPPER(TRIM(CLEAN(SUBSTITUTE(F7942,CHAR(160),"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43" spans="2:11" x14ac:dyDescent="0.25">
      <c r="B7943" s="21">
        <v>45709</v>
      </c>
      <c r="C7943" s="2" t="s">
        <v>1</v>
      </c>
      <c r="D7943" s="2" t="s">
        <v>3404</v>
      </c>
      <c r="E7943" s="2" t="s">
        <v>1245</v>
      </c>
      <c r="F7943" s="2" t="s">
        <v>3308</v>
      </c>
      <c r="G7943" s="5">
        <v>-16</v>
      </c>
      <c r="H7943" s="5">
        <v>20</v>
      </c>
      <c r="I7943" s="5">
        <v>-320</v>
      </c>
      <c r="J7943" s="5">
        <v>-395977.71999999986</v>
      </c>
      <c r="K7943" s="5" t="str" cm="1">
        <f t="array" ref="K7943">_xlfn.LET(_xlpm.d,UPPER(TRIM(CLEAN(SUBSTITUTE(F7943,CHAR(160),"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44" spans="2:11" x14ac:dyDescent="0.25">
      <c r="B7944" s="21">
        <v>45709</v>
      </c>
      <c r="C7944" s="2" t="s">
        <v>1</v>
      </c>
      <c r="D7944" s="2" t="s">
        <v>1556</v>
      </c>
      <c r="E7944" s="2" t="s">
        <v>1130</v>
      </c>
      <c r="F7944" s="2" t="s">
        <v>3306</v>
      </c>
      <c r="G7944" s="5">
        <v>-153</v>
      </c>
      <c r="H7944" s="5">
        <v>31.85</v>
      </c>
      <c r="I7944" s="5">
        <v>-4873.05</v>
      </c>
      <c r="J7944" s="5">
        <v>-400850.76999999984</v>
      </c>
      <c r="K7944" s="5" t="str" cm="1">
        <f t="array" ref="K7944">_xlfn.LET(_xlpm.d,UPPER(TRIM(CLEAN(SUBSTITUTE(F7944,CHAR(160),"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45" spans="2:11" x14ac:dyDescent="0.25">
      <c r="B7945" s="21">
        <v>45709</v>
      </c>
      <c r="C7945" s="2" t="s">
        <v>1</v>
      </c>
      <c r="D7945" s="2" t="s">
        <v>1557</v>
      </c>
      <c r="E7945" s="2" t="s">
        <v>1016</v>
      </c>
      <c r="F7945" s="2" t="s">
        <v>3306</v>
      </c>
      <c r="G7945" s="5">
        <v>-160</v>
      </c>
      <c r="H7945" s="5">
        <v>31.85</v>
      </c>
      <c r="I7945" s="5">
        <v>-5096</v>
      </c>
      <c r="J7945" s="5">
        <v>-405946.76999999984</v>
      </c>
      <c r="K7945" s="5" t="str" cm="1">
        <f t="array" ref="K7945">_xlfn.LET(_xlpm.d,UPPER(TRIM(CLEAN(SUBSTITUTE(F7945,CHAR(160),"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46" spans="2:11" x14ac:dyDescent="0.25">
      <c r="B7946" s="21">
        <v>45709</v>
      </c>
      <c r="C7946" s="2" t="s">
        <v>1</v>
      </c>
      <c r="D7946" s="2" t="s">
        <v>2569</v>
      </c>
      <c r="E7946" s="2" t="s">
        <v>62</v>
      </c>
      <c r="F7946" s="2" t="s">
        <v>3306</v>
      </c>
      <c r="G7946" s="5">
        <v>-30</v>
      </c>
      <c r="H7946" s="5">
        <v>31.85</v>
      </c>
      <c r="I7946" s="5">
        <v>-955.5</v>
      </c>
      <c r="J7946" s="5">
        <v>-406902.26999999984</v>
      </c>
      <c r="K7946" s="5" t="str" cm="1">
        <f t="array" ref="K7946">_xlfn.LET(_xlpm.d,UPPER(TRIM(CLEAN(SUBSTITUTE(F7946,CHAR(160),"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47" spans="2:11" x14ac:dyDescent="0.25">
      <c r="B7947" s="21">
        <v>45709</v>
      </c>
      <c r="C7947" s="2" t="s">
        <v>1</v>
      </c>
      <c r="D7947" s="2" t="s">
        <v>757</v>
      </c>
      <c r="E7947" s="2" t="s">
        <v>53</v>
      </c>
      <c r="F7947" s="2" t="s">
        <v>3306</v>
      </c>
      <c r="G7947" s="5">
        <v>-20</v>
      </c>
      <c r="H7947" s="5">
        <v>31.85</v>
      </c>
      <c r="I7947" s="5">
        <v>-637</v>
      </c>
      <c r="J7947" s="5">
        <v>-407539.26999999984</v>
      </c>
      <c r="K7947" s="5" t="str" cm="1">
        <f t="array" ref="K7947">_xlfn.LET(_xlpm.d,UPPER(TRIM(CLEAN(SUBSTITUTE(F7947,CHAR(160),"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48" spans="2:11" x14ac:dyDescent="0.25">
      <c r="B7948" s="21">
        <v>45709</v>
      </c>
      <c r="C7948" s="2" t="s">
        <v>1</v>
      </c>
      <c r="D7948" s="2" t="s">
        <v>3405</v>
      </c>
      <c r="E7948" s="2" t="s">
        <v>9</v>
      </c>
      <c r="F7948" s="2" t="s">
        <v>3306</v>
      </c>
      <c r="G7948" s="5">
        <v>-43</v>
      </c>
      <c r="H7948" s="5">
        <v>31.85</v>
      </c>
      <c r="I7948" s="5">
        <v>-1369.55</v>
      </c>
      <c r="J7948" s="5">
        <v>-408908.81999999983</v>
      </c>
      <c r="K7948" s="5" t="str" cm="1">
        <f t="array" ref="K7948">_xlfn.LET(_xlpm.d,UPPER(TRIM(CLEAN(SUBSTITUTE(F7948,CHAR(160),"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49" spans="2:11" x14ac:dyDescent="0.25">
      <c r="B7949" s="21">
        <v>45712</v>
      </c>
      <c r="C7949" s="2" t="s">
        <v>1</v>
      </c>
      <c r="D7949" s="2" t="s">
        <v>3406</v>
      </c>
      <c r="E7949" s="2" t="s">
        <v>3322</v>
      </c>
      <c r="F7949" s="2" t="s">
        <v>3308</v>
      </c>
      <c r="G7949" s="5">
        <v>-1</v>
      </c>
      <c r="H7949" s="5">
        <v>29.99</v>
      </c>
      <c r="I7949" s="5">
        <v>-29.99</v>
      </c>
      <c r="J7949" s="5">
        <v>-408938.80999999982</v>
      </c>
      <c r="K7949" s="5" t="str" cm="1">
        <f t="array" ref="K7949">_xlfn.LET(_xlpm.d,UPPER(TRIM(CLEAN(SUBSTITUTE(F7949,CHAR(160),"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50" spans="2:11" x14ac:dyDescent="0.25">
      <c r="B7950" s="21">
        <v>45712</v>
      </c>
      <c r="C7950" s="2" t="s">
        <v>1</v>
      </c>
      <c r="D7950" s="2" t="s">
        <v>2317</v>
      </c>
      <c r="E7950" s="2" t="s">
        <v>1384</v>
      </c>
      <c r="F7950" s="2" t="s">
        <v>3308</v>
      </c>
      <c r="G7950" s="5">
        <v>-12</v>
      </c>
      <c r="H7950" s="5">
        <v>28.99</v>
      </c>
      <c r="I7950" s="5">
        <v>-347.88</v>
      </c>
      <c r="J7950" s="5">
        <v>-409286.68999999983</v>
      </c>
      <c r="K7950" s="5" t="str" cm="1">
        <f t="array" ref="K7950">_xlfn.LET(_xlpm.d,UPPER(TRIM(CLEAN(SUBSTITUTE(F7950,CHAR(160),"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51" spans="2:11" x14ac:dyDescent="0.25">
      <c r="B7951" s="21">
        <v>45712</v>
      </c>
      <c r="C7951" s="2" t="s">
        <v>1</v>
      </c>
      <c r="D7951" s="2" t="s">
        <v>1558</v>
      </c>
      <c r="E7951" s="2" t="s">
        <v>324</v>
      </c>
      <c r="F7951" s="2" t="s">
        <v>3308</v>
      </c>
      <c r="G7951" s="5">
        <v>-37</v>
      </c>
      <c r="H7951" s="5">
        <v>29.99</v>
      </c>
      <c r="I7951" s="5">
        <v>-1109.6300000000001</v>
      </c>
      <c r="J7951" s="5">
        <v>-410396.31999999983</v>
      </c>
      <c r="K7951" s="5" t="str" cm="1">
        <f t="array" ref="K7951">_xlfn.LET(_xlpm.d,UPPER(TRIM(CLEAN(SUBSTITUTE(F7951,CHAR(160),"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52" spans="2:11" x14ac:dyDescent="0.25">
      <c r="B7952" s="21">
        <v>45712</v>
      </c>
      <c r="C7952" s="2" t="s">
        <v>1</v>
      </c>
      <c r="D7952" s="2" t="s">
        <v>3407</v>
      </c>
      <c r="E7952" s="2" t="s">
        <v>1403</v>
      </c>
      <c r="F7952" s="2" t="s">
        <v>3308</v>
      </c>
      <c r="G7952" s="5">
        <v>-20</v>
      </c>
      <c r="H7952" s="5">
        <v>29.99</v>
      </c>
      <c r="I7952" s="5">
        <v>-599.79999999999995</v>
      </c>
      <c r="J7952" s="5">
        <v>-410996.11999999982</v>
      </c>
      <c r="K7952" s="5" t="str" cm="1">
        <f t="array" ref="K7952">_xlfn.LET(_xlpm.d,UPPER(TRIM(CLEAN(SUBSTITUTE(F7952,CHAR(160),"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53" spans="2:11" x14ac:dyDescent="0.25">
      <c r="B7953" s="21">
        <v>45712</v>
      </c>
      <c r="C7953" s="2" t="s">
        <v>1</v>
      </c>
      <c r="D7953" s="2" t="s">
        <v>1559</v>
      </c>
      <c r="E7953" s="2" t="s">
        <v>311</v>
      </c>
      <c r="F7953" s="2" t="s">
        <v>3308</v>
      </c>
      <c r="G7953" s="5">
        <v>-30</v>
      </c>
      <c r="H7953" s="5">
        <v>28.65</v>
      </c>
      <c r="I7953" s="5">
        <v>-859.5</v>
      </c>
      <c r="J7953" s="5">
        <v>-411855.61999999982</v>
      </c>
      <c r="K7953" s="5" t="str" cm="1">
        <f t="array" ref="K7953">_xlfn.LET(_xlpm.d,UPPER(TRIM(CLEAN(SUBSTITUTE(F7953,CHAR(160),"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54" spans="2:11" x14ac:dyDescent="0.25">
      <c r="B7954" s="21">
        <v>45712</v>
      </c>
      <c r="C7954" s="2" t="s">
        <v>1</v>
      </c>
      <c r="D7954" s="2" t="s">
        <v>3408</v>
      </c>
      <c r="E7954" s="2" t="s">
        <v>84</v>
      </c>
      <c r="F7954" s="2" t="s">
        <v>3306</v>
      </c>
      <c r="G7954" s="5">
        <v>-13</v>
      </c>
      <c r="H7954" s="5">
        <v>31.85</v>
      </c>
      <c r="I7954" s="5">
        <v>-414.05</v>
      </c>
      <c r="J7954" s="5">
        <v>-412269.66999999981</v>
      </c>
      <c r="K7954" s="5" t="str" cm="1">
        <f t="array" ref="K7954">_xlfn.LET(_xlpm.d,UPPER(TRIM(CLEAN(SUBSTITUTE(F7954,CHAR(160),"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55" spans="2:11" x14ac:dyDescent="0.25">
      <c r="B7955" s="21">
        <v>45712</v>
      </c>
      <c r="C7955" s="2" t="s">
        <v>1</v>
      </c>
      <c r="D7955" s="2" t="s">
        <v>3409</v>
      </c>
      <c r="E7955" s="2" t="s">
        <v>465</v>
      </c>
      <c r="F7955" s="2" t="s">
        <v>3306</v>
      </c>
      <c r="G7955" s="5">
        <v>-20</v>
      </c>
      <c r="H7955" s="5">
        <v>31.85</v>
      </c>
      <c r="I7955" s="5">
        <v>-637</v>
      </c>
      <c r="J7955" s="5">
        <v>-412906.66999999981</v>
      </c>
      <c r="K7955" s="5" t="str" cm="1">
        <f t="array" ref="K7955">_xlfn.LET(_xlpm.d,UPPER(TRIM(CLEAN(SUBSTITUTE(F7955,CHAR(160),"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56" spans="2:11" x14ac:dyDescent="0.25">
      <c r="B7956" s="21">
        <v>45712</v>
      </c>
      <c r="C7956" s="2" t="s">
        <v>1</v>
      </c>
      <c r="D7956" s="2" t="s">
        <v>3410</v>
      </c>
      <c r="E7956" s="2" t="s">
        <v>99</v>
      </c>
      <c r="F7956" s="2" t="s">
        <v>3306</v>
      </c>
      <c r="G7956" s="5">
        <v>-16</v>
      </c>
      <c r="H7956" s="5">
        <v>31.85</v>
      </c>
      <c r="I7956" s="5">
        <v>-509.6</v>
      </c>
      <c r="J7956" s="5">
        <v>-413416.26999999979</v>
      </c>
      <c r="K7956" s="5" t="str" cm="1">
        <f t="array" ref="K7956">_xlfn.LET(_xlpm.d,UPPER(TRIM(CLEAN(SUBSTITUTE(F7956,CHAR(160),"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57" spans="2:11" x14ac:dyDescent="0.25">
      <c r="B7957" s="21">
        <v>45712</v>
      </c>
      <c r="C7957" s="2" t="s">
        <v>1</v>
      </c>
      <c r="D7957" s="2" t="s">
        <v>3411</v>
      </c>
      <c r="E7957" s="2" t="s">
        <v>19</v>
      </c>
      <c r="F7957" s="2" t="s">
        <v>3306</v>
      </c>
      <c r="G7957" s="5">
        <v>-17</v>
      </c>
      <c r="H7957" s="5">
        <v>31.85</v>
      </c>
      <c r="I7957" s="5">
        <v>-541.45000000000005</v>
      </c>
      <c r="J7957" s="5">
        <v>-413957.7199999998</v>
      </c>
      <c r="K7957" s="5" t="str" cm="1">
        <f t="array" ref="K7957">_xlfn.LET(_xlpm.d,UPPER(TRIM(CLEAN(SUBSTITUTE(F7957,CHAR(160),"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58" spans="2:11" x14ac:dyDescent="0.25">
      <c r="B7958" s="21">
        <v>45712</v>
      </c>
      <c r="C7958" s="2" t="s">
        <v>1</v>
      </c>
      <c r="D7958" s="2" t="s">
        <v>351</v>
      </c>
      <c r="E7958" s="2" t="s">
        <v>97</v>
      </c>
      <c r="F7958" s="2" t="s">
        <v>3306</v>
      </c>
      <c r="G7958" s="5">
        <v>-45</v>
      </c>
      <c r="H7958" s="5">
        <v>31.85</v>
      </c>
      <c r="I7958" s="5">
        <v>-1433.25</v>
      </c>
      <c r="J7958" s="5">
        <v>-415390.9699999998</v>
      </c>
      <c r="K7958" s="5" t="str" cm="1">
        <f t="array" ref="K7958">_xlfn.LET(_xlpm.d,UPPER(TRIM(CLEAN(SUBSTITUTE(F7958,CHAR(160),"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59" spans="2:11" x14ac:dyDescent="0.25">
      <c r="B7959" s="21">
        <v>45713</v>
      </c>
      <c r="C7959" s="2" t="s">
        <v>1</v>
      </c>
      <c r="D7959" s="2" t="s">
        <v>1560</v>
      </c>
      <c r="E7959" s="2" t="s">
        <v>446</v>
      </c>
      <c r="F7959" s="2" t="s">
        <v>3306</v>
      </c>
      <c r="G7959" s="5">
        <v>-37</v>
      </c>
      <c r="H7959" s="5">
        <v>31.85</v>
      </c>
      <c r="I7959" s="5">
        <v>-1178.45</v>
      </c>
      <c r="J7959" s="5">
        <v>-416569.41999999981</v>
      </c>
      <c r="K7959" s="5" t="str" cm="1">
        <f t="array" ref="K7959">_xlfn.LET(_xlpm.d,UPPER(TRIM(CLEAN(SUBSTITUTE(F7959,CHAR(160),"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60" spans="2:11" x14ac:dyDescent="0.25">
      <c r="B7960" s="21">
        <v>45713</v>
      </c>
      <c r="C7960" s="2" t="s">
        <v>1</v>
      </c>
      <c r="D7960" s="2" t="s">
        <v>1561</v>
      </c>
      <c r="E7960" s="2" t="s">
        <v>86</v>
      </c>
      <c r="F7960" s="2" t="s">
        <v>3306</v>
      </c>
      <c r="G7960" s="5">
        <v>-50</v>
      </c>
      <c r="H7960" s="5">
        <v>31.85</v>
      </c>
      <c r="I7960" s="5">
        <v>-1592.5</v>
      </c>
      <c r="J7960" s="5">
        <v>-418161.91999999981</v>
      </c>
      <c r="K7960" s="5" t="str" cm="1">
        <f t="array" ref="K7960">_xlfn.LET(_xlpm.d,UPPER(TRIM(CLEAN(SUBSTITUTE(F7960,CHAR(160),"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61" spans="2:11" x14ac:dyDescent="0.25">
      <c r="B7961" s="21">
        <v>45713</v>
      </c>
      <c r="C7961" s="2" t="s">
        <v>1</v>
      </c>
      <c r="D7961" s="2" t="s">
        <v>1562</v>
      </c>
      <c r="E7961" s="2" t="s">
        <v>403</v>
      </c>
      <c r="F7961" s="2" t="s">
        <v>3306</v>
      </c>
      <c r="G7961" s="5">
        <v>-20</v>
      </c>
      <c r="H7961" s="5">
        <v>31.85</v>
      </c>
      <c r="I7961" s="5">
        <v>-637</v>
      </c>
      <c r="J7961" s="5">
        <v>-418798.91999999981</v>
      </c>
      <c r="K7961" s="5" t="str" cm="1">
        <f t="array" ref="K7961">_xlfn.LET(_xlpm.d,UPPER(TRIM(CLEAN(SUBSTITUTE(F7961,CHAR(160),"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62" spans="2:11" x14ac:dyDescent="0.25">
      <c r="B7962" s="21">
        <v>45713</v>
      </c>
      <c r="C7962" s="2" t="s">
        <v>1</v>
      </c>
      <c r="D7962" s="2" t="s">
        <v>1563</v>
      </c>
      <c r="E7962" s="2" t="s">
        <v>29</v>
      </c>
      <c r="F7962" s="2" t="s">
        <v>3306</v>
      </c>
      <c r="G7962" s="5">
        <v>-30</v>
      </c>
      <c r="H7962" s="5">
        <v>31.85</v>
      </c>
      <c r="I7962" s="5">
        <v>-955.5</v>
      </c>
      <c r="J7962" s="5">
        <v>-419754.41999999981</v>
      </c>
      <c r="K7962" s="5" t="str" cm="1">
        <f t="array" ref="K7962">_xlfn.LET(_xlpm.d,UPPER(TRIM(CLEAN(SUBSTITUTE(F7962,CHAR(160),"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63" spans="2:11" x14ac:dyDescent="0.25">
      <c r="B7963" s="21">
        <v>45713</v>
      </c>
      <c r="C7963" s="2" t="s">
        <v>1</v>
      </c>
      <c r="D7963" s="2" t="s">
        <v>896</v>
      </c>
      <c r="E7963" s="2" t="s">
        <v>60</v>
      </c>
      <c r="F7963" s="2" t="s">
        <v>3306</v>
      </c>
      <c r="G7963" s="5">
        <v>-10</v>
      </c>
      <c r="H7963" s="5">
        <v>31.85</v>
      </c>
      <c r="I7963" s="5">
        <v>-318.5</v>
      </c>
      <c r="J7963" s="5">
        <v>-420072.91999999981</v>
      </c>
      <c r="K7963" s="5" t="str" cm="1">
        <f t="array" ref="K7963">_xlfn.LET(_xlpm.d,UPPER(TRIM(CLEAN(SUBSTITUTE(F7963,CHAR(160),"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64" spans="2:11" x14ac:dyDescent="0.25">
      <c r="B7964" s="21">
        <v>45713</v>
      </c>
      <c r="C7964" s="2" t="s">
        <v>1</v>
      </c>
      <c r="D7964" s="2" t="s">
        <v>773</v>
      </c>
      <c r="E7964" s="2" t="s">
        <v>148</v>
      </c>
      <c r="F7964" s="2" t="s">
        <v>3306</v>
      </c>
      <c r="G7964" s="5">
        <v>-12</v>
      </c>
      <c r="H7964" s="5">
        <v>31.85</v>
      </c>
      <c r="I7964" s="5">
        <v>-382.2</v>
      </c>
      <c r="J7964" s="5">
        <v>-420455.11999999982</v>
      </c>
      <c r="K7964" s="5" t="str" cm="1">
        <f t="array" ref="K7964">_xlfn.LET(_xlpm.d,UPPER(TRIM(CLEAN(SUBSTITUTE(F7964,CHAR(160),"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65" spans="2:11" x14ac:dyDescent="0.25">
      <c r="B7965" s="21">
        <v>45713</v>
      </c>
      <c r="C7965" s="2" t="s">
        <v>1</v>
      </c>
      <c r="D7965" s="2" t="s">
        <v>3412</v>
      </c>
      <c r="E7965" s="2" t="s">
        <v>9</v>
      </c>
      <c r="F7965" s="2" t="s">
        <v>3306</v>
      </c>
      <c r="G7965" s="5">
        <v>-25</v>
      </c>
      <c r="H7965" s="5">
        <v>31.85</v>
      </c>
      <c r="I7965" s="5">
        <v>-796.25</v>
      </c>
      <c r="J7965" s="5">
        <v>-421251.36999999982</v>
      </c>
      <c r="K7965" s="5" t="str" cm="1">
        <f t="array" ref="K7965">_xlfn.LET(_xlpm.d,UPPER(TRIM(CLEAN(SUBSTITUTE(F7965,CHAR(160),"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66" spans="2:11" x14ac:dyDescent="0.25">
      <c r="B7966" s="21">
        <v>45713</v>
      </c>
      <c r="C7966" s="2" t="s">
        <v>1</v>
      </c>
      <c r="D7966" s="2" t="s">
        <v>3413</v>
      </c>
      <c r="E7966" s="2" t="s">
        <v>807</v>
      </c>
      <c r="F7966" s="2" t="s">
        <v>3308</v>
      </c>
      <c r="G7966" s="5">
        <v>-48</v>
      </c>
      <c r="H7966" s="5">
        <v>29.5</v>
      </c>
      <c r="I7966" s="5">
        <v>-1416</v>
      </c>
      <c r="J7966" s="5">
        <v>-422667.36999999982</v>
      </c>
      <c r="K7966" s="5" t="str" cm="1">
        <f t="array" ref="K7966">_xlfn.LET(_xlpm.d,UPPER(TRIM(CLEAN(SUBSTITUTE(F7966,CHAR(160),"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67" spans="2:11" x14ac:dyDescent="0.25">
      <c r="B7967" s="21">
        <v>45713</v>
      </c>
      <c r="C7967" s="2" t="s">
        <v>1</v>
      </c>
      <c r="D7967" s="2" t="s">
        <v>2970</v>
      </c>
      <c r="E7967" s="2" t="s">
        <v>816</v>
      </c>
      <c r="F7967" s="2" t="s">
        <v>3308</v>
      </c>
      <c r="G7967" s="5">
        <v>-19</v>
      </c>
      <c r="H7967" s="5">
        <v>29.5</v>
      </c>
      <c r="I7967" s="5">
        <v>-560.5</v>
      </c>
      <c r="J7967" s="5">
        <v>-423227.86999999982</v>
      </c>
      <c r="K7967" s="5" t="str" cm="1">
        <f t="array" ref="K7967">_xlfn.LET(_xlpm.d,UPPER(TRIM(CLEAN(SUBSTITUTE(F7967,CHAR(160),"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68" spans="2:11" x14ac:dyDescent="0.25">
      <c r="B7968" s="21">
        <v>45713</v>
      </c>
      <c r="C7968" s="2" t="s">
        <v>1</v>
      </c>
      <c r="D7968" s="2" t="s">
        <v>3414</v>
      </c>
      <c r="E7968" s="2" t="s">
        <v>852</v>
      </c>
      <c r="F7968" s="2" t="s">
        <v>3308</v>
      </c>
      <c r="G7968" s="5">
        <v>-81</v>
      </c>
      <c r="H7968" s="5">
        <v>32.200000000000003</v>
      </c>
      <c r="I7968" s="5">
        <v>-2608.1999999999998</v>
      </c>
      <c r="J7968" s="5">
        <v>-425836.06999999983</v>
      </c>
      <c r="K7968" s="5" t="str" cm="1">
        <f t="array" ref="K7968">_xlfn.LET(_xlpm.d,UPPER(TRIM(CLEAN(SUBSTITUTE(F7968,CHAR(160),"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69" spans="2:11" x14ac:dyDescent="0.25">
      <c r="B7969" s="21">
        <v>45713</v>
      </c>
      <c r="C7969" s="2" t="s">
        <v>1</v>
      </c>
      <c r="D7969" s="2" t="s">
        <v>2834</v>
      </c>
      <c r="E7969" s="2" t="s">
        <v>35</v>
      </c>
      <c r="F7969" s="2" t="s">
        <v>3306</v>
      </c>
      <c r="G7969" s="5">
        <v>-12</v>
      </c>
      <c r="H7969" s="5">
        <v>31.85</v>
      </c>
      <c r="I7969" s="5">
        <v>-382.2</v>
      </c>
      <c r="J7969" s="5">
        <v>-426218.26999999984</v>
      </c>
      <c r="K7969" s="5" t="str" cm="1">
        <f t="array" ref="K7969">_xlfn.LET(_xlpm.d,UPPER(TRIM(CLEAN(SUBSTITUTE(F7969,CHAR(160),"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70" spans="2:11" x14ac:dyDescent="0.25">
      <c r="B7970" s="21">
        <v>45713</v>
      </c>
      <c r="C7970" s="2" t="s">
        <v>1</v>
      </c>
      <c r="D7970" s="2" t="s">
        <v>659</v>
      </c>
      <c r="E7970" s="2" t="s">
        <v>660</v>
      </c>
      <c r="F7970" s="2" t="s">
        <v>3306</v>
      </c>
      <c r="G7970" s="5">
        <v>-24</v>
      </c>
      <c r="H7970" s="5">
        <v>31.85</v>
      </c>
      <c r="I7970" s="5">
        <v>-764.4</v>
      </c>
      <c r="J7970" s="5">
        <v>-426982.66999999987</v>
      </c>
      <c r="K7970" s="5" t="str" cm="1">
        <f t="array" ref="K7970">_xlfn.LET(_xlpm.d,UPPER(TRIM(CLEAN(SUBSTITUTE(F7970,CHAR(160),"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71" spans="2:11" x14ac:dyDescent="0.25">
      <c r="B7971" s="21">
        <v>45713</v>
      </c>
      <c r="C7971" s="2" t="s">
        <v>1</v>
      </c>
      <c r="D7971" s="2" t="s">
        <v>3207</v>
      </c>
      <c r="E7971" s="2" t="s">
        <v>72</v>
      </c>
      <c r="F7971" s="2" t="s">
        <v>3306</v>
      </c>
      <c r="G7971" s="5">
        <v>-12</v>
      </c>
      <c r="H7971" s="5">
        <v>31.85</v>
      </c>
      <c r="I7971" s="5">
        <v>-382.2</v>
      </c>
      <c r="J7971" s="5">
        <v>-427364.86999999988</v>
      </c>
      <c r="K7971" s="5" t="str" cm="1">
        <f t="array" ref="K7971">_xlfn.LET(_xlpm.d,UPPER(TRIM(CLEAN(SUBSTITUTE(F7971,CHAR(160),"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72" spans="2:11" x14ac:dyDescent="0.25">
      <c r="B7972" s="21">
        <v>45713</v>
      </c>
      <c r="C7972" s="2" t="s">
        <v>1</v>
      </c>
      <c r="D7972" s="2" t="s">
        <v>3415</v>
      </c>
      <c r="E7972" s="2" t="s">
        <v>986</v>
      </c>
      <c r="F7972" s="2" t="s">
        <v>3308</v>
      </c>
      <c r="G7972" s="5">
        <v>-4</v>
      </c>
      <c r="H7972" s="5">
        <v>32.200000000000003</v>
      </c>
      <c r="I7972" s="5">
        <v>-128.80000000000001</v>
      </c>
      <c r="J7972" s="5">
        <v>-427493.66999999987</v>
      </c>
      <c r="K7972" s="5" t="str" cm="1">
        <f t="array" ref="K7972">_xlfn.LET(_xlpm.d,UPPER(TRIM(CLEAN(SUBSTITUTE(F7972,CHAR(160),"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73" spans="2:11" x14ac:dyDescent="0.25">
      <c r="B7973" s="21">
        <v>45713</v>
      </c>
      <c r="C7973" s="2" t="s">
        <v>1</v>
      </c>
      <c r="D7973" s="2" t="s">
        <v>897</v>
      </c>
      <c r="E7973" s="2" t="s">
        <v>857</v>
      </c>
      <c r="F7973" s="2" t="s">
        <v>3308</v>
      </c>
      <c r="G7973" s="5">
        <v>-12</v>
      </c>
      <c r="H7973" s="5">
        <v>29.99</v>
      </c>
      <c r="I7973" s="5">
        <v>-359.88</v>
      </c>
      <c r="J7973" s="5">
        <v>-427853.54999999987</v>
      </c>
      <c r="K7973" s="5" t="str" cm="1">
        <f t="array" ref="K7973">_xlfn.LET(_xlpm.d,UPPER(TRIM(CLEAN(SUBSTITUTE(F7973,CHAR(160),"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74" spans="2:11" x14ac:dyDescent="0.25">
      <c r="B7974" s="21">
        <v>45713</v>
      </c>
      <c r="C7974" s="2" t="s">
        <v>1</v>
      </c>
      <c r="D7974" s="2" t="s">
        <v>898</v>
      </c>
      <c r="E7974" s="2" t="s">
        <v>3</v>
      </c>
      <c r="F7974" s="2" t="s">
        <v>3308</v>
      </c>
      <c r="G7974" s="5">
        <v>-60</v>
      </c>
      <c r="H7974" s="5">
        <v>29.2</v>
      </c>
      <c r="I7974" s="5">
        <v>-1752</v>
      </c>
      <c r="J7974" s="5">
        <v>-429605.54999999987</v>
      </c>
      <c r="K7974" s="5" t="str" cm="1">
        <f t="array" ref="K7974">_xlfn.LET(_xlpm.d,UPPER(TRIM(CLEAN(SUBSTITUTE(F7974,CHAR(160),"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75" spans="2:11" x14ac:dyDescent="0.25">
      <c r="B7975" s="21">
        <v>45713</v>
      </c>
      <c r="C7975" s="2" t="s">
        <v>1</v>
      </c>
      <c r="D7975" s="2" t="s">
        <v>3416</v>
      </c>
      <c r="E7975" s="2" t="s">
        <v>3</v>
      </c>
      <c r="F7975" s="2" t="s">
        <v>3308</v>
      </c>
      <c r="G7975" s="5">
        <v>-10</v>
      </c>
      <c r="H7975" s="5">
        <v>29.2</v>
      </c>
      <c r="I7975" s="5">
        <v>-292</v>
      </c>
      <c r="J7975" s="5">
        <v>-429897.54999999987</v>
      </c>
      <c r="K7975" s="5" t="str" cm="1">
        <f t="array" ref="K7975">_xlfn.LET(_xlpm.d,UPPER(TRIM(CLEAN(SUBSTITUTE(F7975,CHAR(160),"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76" spans="2:11" x14ac:dyDescent="0.25">
      <c r="B7976" s="21">
        <v>45714</v>
      </c>
      <c r="C7976" s="2" t="s">
        <v>1</v>
      </c>
      <c r="D7976" s="2" t="s">
        <v>1564</v>
      </c>
      <c r="E7976" s="2" t="s">
        <v>65</v>
      </c>
      <c r="F7976" s="2" t="s">
        <v>3417</v>
      </c>
      <c r="G7976" s="5">
        <v>-10</v>
      </c>
      <c r="H7976" s="5">
        <v>31.85</v>
      </c>
      <c r="I7976" s="5">
        <v>-318.5</v>
      </c>
      <c r="J7976" s="5">
        <v>-430216.04999999987</v>
      </c>
      <c r="K7976" s="5" t="str" cm="1">
        <f t="array" ref="K7976">_xlfn.LET(_xlpm.d,UPPER(TRIM(CLEAN(SUBSTITUTE(F7976,CHAR(160),"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77" spans="2:11" x14ac:dyDescent="0.25">
      <c r="B7977" s="21">
        <v>45714</v>
      </c>
      <c r="C7977" s="2" t="s">
        <v>1</v>
      </c>
      <c r="D7977" s="2" t="s">
        <v>661</v>
      </c>
      <c r="E7977" s="2" t="s">
        <v>129</v>
      </c>
      <c r="F7977" s="2" t="s">
        <v>3306</v>
      </c>
      <c r="G7977" s="5">
        <v>-58</v>
      </c>
      <c r="H7977" s="5">
        <v>31.85</v>
      </c>
      <c r="I7977" s="5">
        <v>-1847.3</v>
      </c>
      <c r="J7977" s="5">
        <v>-432063.34999999986</v>
      </c>
      <c r="K7977" s="5" t="str" cm="1">
        <f t="array" ref="K7977">_xlfn.LET(_xlpm.d,UPPER(TRIM(CLEAN(SUBSTITUTE(F7977,CHAR(160),"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78" spans="2:11" x14ac:dyDescent="0.25">
      <c r="B7978" s="21">
        <v>45714</v>
      </c>
      <c r="C7978" s="2" t="s">
        <v>1</v>
      </c>
      <c r="D7978" s="2" t="s">
        <v>2971</v>
      </c>
      <c r="E7978" s="2" t="s">
        <v>1619</v>
      </c>
      <c r="F7978" s="2" t="s">
        <v>3308</v>
      </c>
      <c r="G7978" s="5">
        <v>-52</v>
      </c>
      <c r="H7978" s="5">
        <v>29.5</v>
      </c>
      <c r="I7978" s="5">
        <v>-1534</v>
      </c>
      <c r="J7978" s="5">
        <v>-433597.34999999986</v>
      </c>
      <c r="K7978" s="5" t="str" cm="1">
        <f t="array" ref="K7978">_xlfn.LET(_xlpm.d,UPPER(TRIM(CLEAN(SUBSTITUTE(F7978,CHAR(160),"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79" spans="2:11" x14ac:dyDescent="0.25">
      <c r="B7979" s="21">
        <v>45714</v>
      </c>
      <c r="C7979" s="2" t="s">
        <v>1</v>
      </c>
      <c r="D7979" s="2" t="s">
        <v>1565</v>
      </c>
      <c r="E7979" s="2" t="s">
        <v>58</v>
      </c>
      <c r="F7979" s="2" t="s">
        <v>3306</v>
      </c>
      <c r="G7979" s="5">
        <v>-39</v>
      </c>
      <c r="H7979" s="5">
        <v>31.85</v>
      </c>
      <c r="I7979" s="5">
        <v>-1242.1500000000001</v>
      </c>
      <c r="J7979" s="5">
        <v>-434839.49999999988</v>
      </c>
      <c r="K7979" s="5" t="str" cm="1">
        <f t="array" ref="K7979">_xlfn.LET(_xlpm.d,UPPER(TRIM(CLEAN(SUBSTITUTE(F7979,CHAR(160),"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80" spans="2:11" x14ac:dyDescent="0.25">
      <c r="B7980" s="21">
        <v>45715</v>
      </c>
      <c r="C7980" s="2" t="s">
        <v>1</v>
      </c>
      <c r="D7980" s="2" t="s">
        <v>3418</v>
      </c>
      <c r="E7980" s="2" t="s">
        <v>74</v>
      </c>
      <c r="F7980" s="2" t="s">
        <v>3306</v>
      </c>
      <c r="G7980" s="5">
        <v>-52</v>
      </c>
      <c r="H7980" s="5">
        <v>31.85</v>
      </c>
      <c r="I7980" s="5">
        <v>-1656.2</v>
      </c>
      <c r="J7980" s="5">
        <v>-436495.6999999999</v>
      </c>
      <c r="K7980" s="5" t="str" cm="1">
        <f t="array" ref="K7980">_xlfn.LET(_xlpm.d,UPPER(TRIM(CLEAN(SUBSTITUTE(F7980,CHAR(160),"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81" spans="2:11" x14ac:dyDescent="0.25">
      <c r="B7981" s="21">
        <v>45715</v>
      </c>
      <c r="C7981" s="2" t="s">
        <v>1</v>
      </c>
      <c r="D7981" s="2" t="s">
        <v>1566</v>
      </c>
      <c r="E7981" s="2" t="s">
        <v>791</v>
      </c>
      <c r="F7981" s="2" t="s">
        <v>3306</v>
      </c>
      <c r="G7981" s="5">
        <v>-10</v>
      </c>
      <c r="H7981" s="5">
        <v>31.85</v>
      </c>
      <c r="I7981" s="5">
        <v>-318.5</v>
      </c>
      <c r="J7981" s="5">
        <v>-436814.1999999999</v>
      </c>
      <c r="K7981" s="5" t="str" cm="1">
        <f t="array" ref="K7981">_xlfn.LET(_xlpm.d,UPPER(TRIM(CLEAN(SUBSTITUTE(F7981,CHAR(160),"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82" spans="2:11" x14ac:dyDescent="0.25">
      <c r="B7982" s="21">
        <v>45715</v>
      </c>
      <c r="C7982" s="2" t="s">
        <v>1</v>
      </c>
      <c r="D7982" s="2" t="s">
        <v>3419</v>
      </c>
      <c r="E7982" s="2" t="s">
        <v>141</v>
      </c>
      <c r="F7982" s="2" t="s">
        <v>3306</v>
      </c>
      <c r="G7982" s="5">
        <v>-30</v>
      </c>
      <c r="H7982" s="5">
        <v>31.85</v>
      </c>
      <c r="I7982" s="5">
        <v>-955.5</v>
      </c>
      <c r="J7982" s="5">
        <v>-437769.6999999999</v>
      </c>
      <c r="K7982" s="5" t="str" cm="1">
        <f t="array" ref="K7982">_xlfn.LET(_xlpm.d,UPPER(TRIM(CLEAN(SUBSTITUTE(F7982,CHAR(160),"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83" spans="2:11" x14ac:dyDescent="0.25">
      <c r="B7983" s="21">
        <v>45715</v>
      </c>
      <c r="C7983" s="2" t="s">
        <v>1</v>
      </c>
      <c r="D7983" s="2" t="s">
        <v>3420</v>
      </c>
      <c r="E7983" s="2" t="s">
        <v>1403</v>
      </c>
      <c r="F7983" s="2" t="s">
        <v>3308</v>
      </c>
      <c r="G7983" s="5">
        <v>-27</v>
      </c>
      <c r="H7983" s="5">
        <v>26.25</v>
      </c>
      <c r="I7983" s="5">
        <v>-708.75</v>
      </c>
      <c r="J7983" s="5">
        <v>-438478.4499999999</v>
      </c>
      <c r="K7983" s="5" t="str" cm="1">
        <f t="array" ref="K7983">_xlfn.LET(_xlpm.d,UPPER(TRIM(CLEAN(SUBSTITUTE(F7983,CHAR(160),"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84" spans="2:11" x14ac:dyDescent="0.25">
      <c r="B7984" s="21">
        <v>45715</v>
      </c>
      <c r="C7984" s="2" t="s">
        <v>1</v>
      </c>
      <c r="D7984" s="2" t="s">
        <v>2380</v>
      </c>
      <c r="E7984" s="2" t="s">
        <v>324</v>
      </c>
      <c r="F7984" s="2" t="s">
        <v>3308</v>
      </c>
      <c r="G7984" s="5">
        <v>-4</v>
      </c>
      <c r="H7984" s="5">
        <v>29.99</v>
      </c>
      <c r="I7984" s="5">
        <v>-119.96</v>
      </c>
      <c r="J7984" s="5">
        <v>-438598.40999999992</v>
      </c>
      <c r="K7984" s="5" t="str" cm="1">
        <f t="array" ref="K7984">_xlfn.LET(_xlpm.d,UPPER(TRIM(CLEAN(SUBSTITUTE(F7984,CHAR(160),"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85" spans="2:11" x14ac:dyDescent="0.25">
      <c r="B7985" s="21">
        <v>45715</v>
      </c>
      <c r="C7985" s="2" t="s">
        <v>1</v>
      </c>
      <c r="D7985" s="2" t="s">
        <v>899</v>
      </c>
      <c r="E7985" s="2" t="s">
        <v>38</v>
      </c>
      <c r="F7985" s="2" t="s">
        <v>3306</v>
      </c>
      <c r="G7985" s="5">
        <v>-10</v>
      </c>
      <c r="H7985" s="5">
        <v>31.85</v>
      </c>
      <c r="I7985" s="5">
        <v>-318.5</v>
      </c>
      <c r="J7985" s="5">
        <v>-438916.90999999992</v>
      </c>
      <c r="K7985" s="5" t="str" cm="1">
        <f t="array" ref="K7985">_xlfn.LET(_xlpm.d,UPPER(TRIM(CLEAN(SUBSTITUTE(F7985,CHAR(160),"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86" spans="2:11" x14ac:dyDescent="0.25">
      <c r="B7986" s="21">
        <v>45715</v>
      </c>
      <c r="C7986" s="2" t="s">
        <v>1</v>
      </c>
      <c r="D7986" s="2" t="s">
        <v>3421</v>
      </c>
      <c r="E7986" s="2" t="s">
        <v>852</v>
      </c>
      <c r="F7986" s="2" t="s">
        <v>3308</v>
      </c>
      <c r="G7986" s="5">
        <v>-30</v>
      </c>
      <c r="H7986" s="5">
        <v>32.200000000000003</v>
      </c>
      <c r="I7986" s="5">
        <v>-966</v>
      </c>
      <c r="J7986" s="5">
        <v>-439882.90999999992</v>
      </c>
      <c r="K7986" s="5" t="str" cm="1">
        <f t="array" ref="K7986">_xlfn.LET(_xlpm.d,UPPER(TRIM(CLEAN(SUBSTITUTE(F7986,CHAR(160),"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87" spans="2:11" x14ac:dyDescent="0.25">
      <c r="B7987" s="21">
        <v>45716</v>
      </c>
      <c r="C7987" s="2" t="s">
        <v>1</v>
      </c>
      <c r="D7987" s="2" t="s">
        <v>1568</v>
      </c>
      <c r="E7987" s="2" t="s">
        <v>311</v>
      </c>
      <c r="F7987" s="2" t="s">
        <v>3308</v>
      </c>
      <c r="G7987" s="5">
        <v>-10</v>
      </c>
      <c r="H7987" s="5">
        <v>25.2</v>
      </c>
      <c r="I7987" s="5">
        <v>-252</v>
      </c>
      <c r="J7987" s="5">
        <v>-440134.90999999992</v>
      </c>
      <c r="K7987" s="5" t="str" cm="1">
        <f t="array" ref="K7987">_xlfn.LET(_xlpm.d,UPPER(TRIM(CLEAN(SUBSTITUTE(F7987,CHAR(160),"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88" spans="2:11" x14ac:dyDescent="0.25">
      <c r="B7988" s="21">
        <v>45716</v>
      </c>
      <c r="C7988" s="2" t="s">
        <v>1</v>
      </c>
      <c r="D7988" s="2" t="s">
        <v>900</v>
      </c>
      <c r="E7988" s="2" t="s">
        <v>202</v>
      </c>
      <c r="F7988" s="2" t="s">
        <v>3306</v>
      </c>
      <c r="G7988" s="5">
        <v>-80</v>
      </c>
      <c r="H7988" s="5">
        <v>31.85</v>
      </c>
      <c r="I7988" s="5">
        <v>-2548</v>
      </c>
      <c r="J7988" s="5">
        <v>-442682.90999999992</v>
      </c>
      <c r="K7988" s="5" t="str" cm="1">
        <f t="array" ref="K7988">_xlfn.LET(_xlpm.d,UPPER(TRIM(CLEAN(SUBSTITUTE(F7988,CHAR(160),"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89" spans="2:11" x14ac:dyDescent="0.25">
      <c r="B7989" s="21">
        <v>45716</v>
      </c>
      <c r="C7989" s="2" t="s">
        <v>1</v>
      </c>
      <c r="D7989" s="2" t="s">
        <v>1569</v>
      </c>
      <c r="E7989" s="2" t="s">
        <v>72</v>
      </c>
      <c r="F7989" s="2" t="s">
        <v>3306</v>
      </c>
      <c r="G7989" s="5">
        <v>-11</v>
      </c>
      <c r="H7989" s="5">
        <v>31.85</v>
      </c>
      <c r="I7989" s="5">
        <v>-350.35</v>
      </c>
      <c r="J7989" s="5">
        <v>-443033.25999999989</v>
      </c>
      <c r="K7989" s="5" t="str" cm="1">
        <f t="array" ref="K7989">_xlfn.LET(_xlpm.d,UPPER(TRIM(CLEAN(SUBSTITUTE(F7989,CHAR(160),"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90" spans="2:11" x14ac:dyDescent="0.25">
      <c r="B7990" s="21">
        <v>45716</v>
      </c>
      <c r="C7990" s="2" t="s">
        <v>1</v>
      </c>
      <c r="D7990" s="2" t="s">
        <v>901</v>
      </c>
      <c r="E7990" s="2" t="s">
        <v>82</v>
      </c>
      <c r="F7990" s="2" t="s">
        <v>3306</v>
      </c>
      <c r="G7990" s="5">
        <v>-22</v>
      </c>
      <c r="H7990" s="5">
        <v>31.85</v>
      </c>
      <c r="I7990" s="5">
        <v>-700.7</v>
      </c>
      <c r="J7990" s="5">
        <v>-443733.9599999999</v>
      </c>
      <c r="K7990" s="5" t="str" cm="1">
        <f t="array" ref="K7990">_xlfn.LET(_xlpm.d,UPPER(TRIM(CLEAN(SUBSTITUTE(F7990,CHAR(160),"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91" spans="2:11" x14ac:dyDescent="0.25">
      <c r="B7991" s="21">
        <v>45716</v>
      </c>
      <c r="C7991" s="2" t="s">
        <v>1</v>
      </c>
      <c r="D7991" s="2" t="s">
        <v>1570</v>
      </c>
      <c r="E7991" s="2" t="s">
        <v>24</v>
      </c>
      <c r="F7991" s="2" t="s">
        <v>3306</v>
      </c>
      <c r="G7991" s="5">
        <v>-60</v>
      </c>
      <c r="H7991" s="5">
        <v>31.85</v>
      </c>
      <c r="I7991" s="5">
        <v>-1911</v>
      </c>
      <c r="J7991" s="5">
        <v>-445644.9599999999</v>
      </c>
      <c r="K7991" s="5" t="str" cm="1">
        <f t="array" ref="K7991">_xlfn.LET(_xlpm.d,UPPER(TRIM(CLEAN(SUBSTITUTE(F7991,CHAR(160),"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92" spans="2:11" x14ac:dyDescent="0.25">
      <c r="B7992" s="21">
        <v>45716</v>
      </c>
      <c r="C7992" s="2" t="s">
        <v>1</v>
      </c>
      <c r="D7992" s="2" t="s">
        <v>1571</v>
      </c>
      <c r="E7992" s="2" t="s">
        <v>53</v>
      </c>
      <c r="F7992" s="2" t="s">
        <v>3306</v>
      </c>
      <c r="G7992" s="5">
        <v>-30</v>
      </c>
      <c r="H7992" s="5">
        <v>31.85</v>
      </c>
      <c r="I7992" s="5">
        <v>-955.5</v>
      </c>
      <c r="J7992" s="5">
        <v>-446600.4599999999</v>
      </c>
      <c r="K7992" s="5" t="str" cm="1">
        <f t="array" ref="K7992">_xlfn.LET(_xlpm.d,UPPER(TRIM(CLEAN(SUBSTITUTE(F7992,CHAR(160),"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93" spans="2:11" x14ac:dyDescent="0.25">
      <c r="B7993" s="21">
        <v>45716</v>
      </c>
      <c r="C7993" s="2" t="s">
        <v>1</v>
      </c>
      <c r="D7993" s="2" t="s">
        <v>1572</v>
      </c>
      <c r="E7993" s="2" t="s">
        <v>9</v>
      </c>
      <c r="F7993" s="2" t="s">
        <v>3306</v>
      </c>
      <c r="G7993" s="5">
        <v>-5</v>
      </c>
      <c r="H7993" s="5">
        <v>31.85</v>
      </c>
      <c r="I7993" s="5">
        <v>-159.25</v>
      </c>
      <c r="J7993" s="5">
        <v>-446759.7099999999</v>
      </c>
      <c r="K7993" s="5" t="str" cm="1">
        <f t="array" ref="K7993">_xlfn.LET(_xlpm.d,UPPER(TRIM(CLEAN(SUBSTITUTE(F7993,CHAR(160),"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94" spans="2:11" x14ac:dyDescent="0.25">
      <c r="B7994" s="21">
        <v>45716</v>
      </c>
      <c r="C7994" s="2" t="s">
        <v>1</v>
      </c>
      <c r="D7994" s="2" t="s">
        <v>3422</v>
      </c>
      <c r="E7994" s="2" t="s">
        <v>76</v>
      </c>
      <c r="F7994" s="2" t="s">
        <v>3306</v>
      </c>
      <c r="G7994" s="5">
        <v>-23</v>
      </c>
      <c r="H7994" s="5">
        <v>31.85</v>
      </c>
      <c r="I7994" s="5">
        <v>-732.55</v>
      </c>
      <c r="J7994" s="5">
        <v>-447492.25999999989</v>
      </c>
      <c r="K7994" s="5" t="str" cm="1">
        <f t="array" ref="K7994">_xlfn.LET(_xlpm.d,UPPER(TRIM(CLEAN(SUBSTITUTE(F7994,CHAR(160),"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95" spans="2:11" x14ac:dyDescent="0.25">
      <c r="B7995" s="21">
        <v>45716</v>
      </c>
      <c r="C7995" s="2" t="s">
        <v>1</v>
      </c>
      <c r="D7995" s="2" t="s">
        <v>1573</v>
      </c>
      <c r="E7995" s="2" t="s">
        <v>829</v>
      </c>
      <c r="F7995" s="2" t="s">
        <v>3306</v>
      </c>
      <c r="G7995" s="5">
        <v>-150</v>
      </c>
      <c r="H7995" s="5">
        <v>31.85</v>
      </c>
      <c r="I7995" s="5">
        <v>-4777.5</v>
      </c>
      <c r="J7995" s="5">
        <v>-452269.75999999989</v>
      </c>
      <c r="K7995" s="5" t="str" cm="1">
        <f t="array" ref="K7995">_xlfn.LET(_xlpm.d,UPPER(TRIM(CLEAN(SUBSTITUTE(F7995,CHAR(160),"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96" spans="2:11" x14ac:dyDescent="0.25">
      <c r="B7996" s="21">
        <v>45719</v>
      </c>
      <c r="C7996" s="2" t="s">
        <v>1</v>
      </c>
      <c r="D7996" s="2" t="s">
        <v>3423</v>
      </c>
      <c r="E7996" s="2" t="s">
        <v>110</v>
      </c>
      <c r="F7996" s="2" t="s">
        <v>3306</v>
      </c>
      <c r="G7996" s="5">
        <v>-11</v>
      </c>
      <c r="H7996" s="5">
        <v>31.85</v>
      </c>
      <c r="I7996" s="5">
        <v>-350.35</v>
      </c>
      <c r="J7996" s="5">
        <v>-452620.10999999987</v>
      </c>
      <c r="K7996" s="5" t="str" cm="1">
        <f t="array" ref="K7996">_xlfn.LET(_xlpm.d,UPPER(TRIM(CLEAN(SUBSTITUTE(F7996,CHAR(160),"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97" spans="2:11" x14ac:dyDescent="0.25">
      <c r="B7997" s="21">
        <v>45719</v>
      </c>
      <c r="C7997" s="2" t="s">
        <v>1</v>
      </c>
      <c r="D7997" s="2" t="s">
        <v>3424</v>
      </c>
      <c r="E7997" s="2" t="s">
        <v>84</v>
      </c>
      <c r="F7997" s="2" t="s">
        <v>3306</v>
      </c>
      <c r="G7997" s="5">
        <v>-40</v>
      </c>
      <c r="H7997" s="5">
        <v>31.85</v>
      </c>
      <c r="I7997" s="5">
        <v>-1274</v>
      </c>
      <c r="J7997" s="5">
        <v>-453894.10999999987</v>
      </c>
      <c r="K7997" s="5" t="str" cm="1">
        <f t="array" ref="K7997">_xlfn.LET(_xlpm.d,UPPER(TRIM(CLEAN(SUBSTITUTE(F7997,CHAR(160),"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98" spans="2:11" x14ac:dyDescent="0.25">
      <c r="B7998" s="21">
        <v>45719</v>
      </c>
      <c r="C7998" s="2" t="s">
        <v>1</v>
      </c>
      <c r="D7998" s="2" t="s">
        <v>3425</v>
      </c>
      <c r="E7998" s="2" t="s">
        <v>465</v>
      </c>
      <c r="F7998" s="2" t="s">
        <v>3306</v>
      </c>
      <c r="G7998" s="5">
        <v>-35</v>
      </c>
      <c r="H7998" s="5">
        <v>31.85</v>
      </c>
      <c r="I7998" s="5">
        <v>-1114.75</v>
      </c>
      <c r="J7998" s="5">
        <v>-455008.85999999987</v>
      </c>
      <c r="K7998" s="5" t="str" cm="1">
        <f t="array" ref="K7998">_xlfn.LET(_xlpm.d,UPPER(TRIM(CLEAN(SUBSTITUTE(F7998,CHAR(160),"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7999" spans="2:11" x14ac:dyDescent="0.25">
      <c r="B7999" s="21">
        <v>45719</v>
      </c>
      <c r="C7999" s="2" t="s">
        <v>1</v>
      </c>
      <c r="D7999" s="2" t="s">
        <v>1574</v>
      </c>
      <c r="E7999" s="2" t="s">
        <v>53</v>
      </c>
      <c r="F7999" s="2" t="s">
        <v>3306</v>
      </c>
      <c r="G7999" s="5">
        <v>-10</v>
      </c>
      <c r="H7999" s="5">
        <v>31.85</v>
      </c>
      <c r="I7999" s="5">
        <v>-318.5</v>
      </c>
      <c r="J7999" s="5">
        <v>-455327.35999999987</v>
      </c>
      <c r="K7999" s="5" t="str" cm="1">
        <f t="array" ref="K7999">_xlfn.LET(_xlpm.d,UPPER(TRIM(CLEAN(SUBSTITUTE(F7999,CHAR(160),"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00" spans="2:11" x14ac:dyDescent="0.25">
      <c r="B8000" s="21">
        <v>45720</v>
      </c>
      <c r="C8000" s="2" t="s">
        <v>1</v>
      </c>
      <c r="D8000" s="2" t="s">
        <v>902</v>
      </c>
      <c r="E8000" s="2" t="s">
        <v>289</v>
      </c>
      <c r="F8000" s="2" t="s">
        <v>3308</v>
      </c>
      <c r="G8000" s="5">
        <v>-13</v>
      </c>
      <c r="H8000" s="5">
        <v>29.6</v>
      </c>
      <c r="I8000" s="5">
        <v>-384.8</v>
      </c>
      <c r="J8000" s="5">
        <v>-455712.15999999986</v>
      </c>
      <c r="K8000" s="5" t="str" cm="1">
        <f t="array" ref="K8000">_xlfn.LET(_xlpm.d,UPPER(TRIM(CLEAN(SUBSTITUTE(F8000,CHAR(160),"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01" spans="2:11" x14ac:dyDescent="0.25">
      <c r="B8001" s="21">
        <v>45720</v>
      </c>
      <c r="C8001" s="2" t="s">
        <v>1</v>
      </c>
      <c r="D8001" s="2" t="s">
        <v>2572</v>
      </c>
      <c r="E8001" s="2" t="s">
        <v>89</v>
      </c>
      <c r="F8001" s="2" t="s">
        <v>3306</v>
      </c>
      <c r="G8001" s="5">
        <v>-16</v>
      </c>
      <c r="H8001" s="5">
        <v>31.85</v>
      </c>
      <c r="I8001" s="5">
        <v>-509.6</v>
      </c>
      <c r="J8001" s="5">
        <v>-456221.75999999983</v>
      </c>
      <c r="K8001" s="5" t="str" cm="1">
        <f t="array" ref="K8001">_xlfn.LET(_xlpm.d,UPPER(TRIM(CLEAN(SUBSTITUTE(F8001,CHAR(160),"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02" spans="2:11" x14ac:dyDescent="0.25">
      <c r="B8002" s="21">
        <v>45720</v>
      </c>
      <c r="C8002" s="2" t="s">
        <v>1</v>
      </c>
      <c r="D8002" s="2" t="s">
        <v>352</v>
      </c>
      <c r="E8002" s="2" t="s">
        <v>49</v>
      </c>
      <c r="F8002" s="2" t="s">
        <v>3306</v>
      </c>
      <c r="G8002" s="5">
        <v>-100</v>
      </c>
      <c r="H8002" s="5">
        <v>31.85</v>
      </c>
      <c r="I8002" s="5">
        <v>-3185</v>
      </c>
      <c r="J8002" s="5">
        <v>-459406.75999999983</v>
      </c>
      <c r="K8002" s="5" t="str" cm="1">
        <f t="array" ref="K8002">_xlfn.LET(_xlpm.d,UPPER(TRIM(CLEAN(SUBSTITUTE(F8002,CHAR(160),"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03" spans="2:11" x14ac:dyDescent="0.25">
      <c r="B8003" s="21">
        <v>45720</v>
      </c>
      <c r="C8003" s="2" t="s">
        <v>1</v>
      </c>
      <c r="D8003" s="2" t="s">
        <v>903</v>
      </c>
      <c r="E8003" s="2" t="s">
        <v>3</v>
      </c>
      <c r="F8003" s="2" t="s">
        <v>3308</v>
      </c>
      <c r="G8003" s="5">
        <v>-20</v>
      </c>
      <c r="H8003" s="5">
        <v>29.2</v>
      </c>
      <c r="I8003" s="5">
        <v>-584</v>
      </c>
      <c r="J8003" s="5">
        <v>-459990.75999999983</v>
      </c>
      <c r="K8003" s="5" t="str" cm="1">
        <f t="array" ref="K8003">_xlfn.LET(_xlpm.d,UPPER(TRIM(CLEAN(SUBSTITUTE(F8003,CHAR(160),"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04" spans="2:11" x14ac:dyDescent="0.25">
      <c r="B8004" s="21">
        <v>45720</v>
      </c>
      <c r="C8004" s="2" t="s">
        <v>1</v>
      </c>
      <c r="D8004" s="2" t="s">
        <v>904</v>
      </c>
      <c r="E8004" s="2" t="s">
        <v>3</v>
      </c>
      <c r="F8004" s="2" t="s">
        <v>3308</v>
      </c>
      <c r="G8004" s="5">
        <v>-35</v>
      </c>
      <c r="H8004" s="5">
        <v>29.2</v>
      </c>
      <c r="I8004" s="5">
        <v>-1022</v>
      </c>
      <c r="J8004" s="5">
        <v>-461012.75999999983</v>
      </c>
      <c r="K8004" s="5" t="str" cm="1">
        <f t="array" ref="K8004">_xlfn.LET(_xlpm.d,UPPER(TRIM(CLEAN(SUBSTITUTE(F8004,CHAR(160),"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05" spans="2:11" x14ac:dyDescent="0.25">
      <c r="B8005" s="21">
        <v>45720</v>
      </c>
      <c r="C8005" s="2" t="s">
        <v>1</v>
      </c>
      <c r="D8005" s="2" t="s">
        <v>1575</v>
      </c>
      <c r="E8005" s="2" t="s">
        <v>35</v>
      </c>
      <c r="F8005" s="2" t="s">
        <v>3306</v>
      </c>
      <c r="G8005" s="5">
        <v>-58</v>
      </c>
      <c r="H8005" s="5">
        <v>31.85</v>
      </c>
      <c r="I8005" s="5">
        <v>-1847.3</v>
      </c>
      <c r="J8005" s="5">
        <v>-462860.05999999982</v>
      </c>
      <c r="K8005" s="5" t="str" cm="1">
        <f t="array" ref="K8005">_xlfn.LET(_xlpm.d,UPPER(TRIM(CLEAN(SUBSTITUTE(F8005,CHAR(160),"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06" spans="2:11" x14ac:dyDescent="0.25">
      <c r="B8006" s="21">
        <v>45720</v>
      </c>
      <c r="C8006" s="2" t="s">
        <v>1</v>
      </c>
      <c r="D8006" s="2" t="s">
        <v>905</v>
      </c>
      <c r="E8006" s="2" t="s">
        <v>95</v>
      </c>
      <c r="F8006" s="2" t="s">
        <v>3306</v>
      </c>
      <c r="G8006" s="5">
        <v>-10</v>
      </c>
      <c r="H8006" s="5">
        <v>31.85</v>
      </c>
      <c r="I8006" s="5">
        <v>-318.5</v>
      </c>
      <c r="J8006" s="5">
        <v>-463178.55999999982</v>
      </c>
      <c r="K8006" s="5" t="str" cm="1">
        <f t="array" ref="K8006">_xlfn.LET(_xlpm.d,UPPER(TRIM(CLEAN(SUBSTITUTE(F8006,CHAR(160),"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07" spans="2:11" x14ac:dyDescent="0.25">
      <c r="B8007" s="21">
        <v>45720</v>
      </c>
      <c r="C8007" s="2" t="s">
        <v>1</v>
      </c>
      <c r="D8007" s="2" t="s">
        <v>906</v>
      </c>
      <c r="E8007" s="2" t="s">
        <v>29</v>
      </c>
      <c r="F8007" s="2" t="s">
        <v>3306</v>
      </c>
      <c r="G8007" s="5">
        <v>-20</v>
      </c>
      <c r="H8007" s="5">
        <v>31.85</v>
      </c>
      <c r="I8007" s="5">
        <v>-637</v>
      </c>
      <c r="J8007" s="5">
        <v>-463815.55999999982</v>
      </c>
      <c r="K8007" s="5" t="str" cm="1">
        <f t="array" ref="K8007">_xlfn.LET(_xlpm.d,UPPER(TRIM(CLEAN(SUBSTITUTE(F8007,CHAR(160),"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08" spans="2:11" x14ac:dyDescent="0.25">
      <c r="B8008" s="21">
        <v>45720</v>
      </c>
      <c r="C8008" s="2" t="s">
        <v>1</v>
      </c>
      <c r="D8008" s="2" t="s">
        <v>3426</v>
      </c>
      <c r="E8008" s="2" t="s">
        <v>403</v>
      </c>
      <c r="F8008" s="2" t="s">
        <v>3306</v>
      </c>
      <c r="G8008" s="5">
        <v>-20</v>
      </c>
      <c r="H8008" s="5">
        <v>31.85</v>
      </c>
      <c r="I8008" s="5">
        <v>-637</v>
      </c>
      <c r="J8008" s="5">
        <v>-464452.55999999982</v>
      </c>
      <c r="K8008" s="5" t="str" cm="1">
        <f t="array" ref="K8008">_xlfn.LET(_xlpm.d,UPPER(TRIM(CLEAN(SUBSTITUTE(F8008,CHAR(160),"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09" spans="2:11" x14ac:dyDescent="0.25">
      <c r="B8009" s="21">
        <v>45720</v>
      </c>
      <c r="C8009" s="2" t="s">
        <v>1</v>
      </c>
      <c r="D8009" s="2" t="s">
        <v>663</v>
      </c>
      <c r="E8009" s="2" t="s">
        <v>148</v>
      </c>
      <c r="F8009" s="2" t="s">
        <v>3306</v>
      </c>
      <c r="G8009" s="5">
        <v>-36</v>
      </c>
      <c r="H8009" s="5">
        <v>31.85</v>
      </c>
      <c r="I8009" s="5">
        <v>-1146.5999999999999</v>
      </c>
      <c r="J8009" s="5">
        <v>-465599.1599999998</v>
      </c>
      <c r="K8009" s="5" t="str" cm="1">
        <f t="array" ref="K8009">_xlfn.LET(_xlpm.d,UPPER(TRIM(CLEAN(SUBSTITUTE(F8009,CHAR(160),"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10" spans="2:11" x14ac:dyDescent="0.25">
      <c r="B8010" s="21">
        <v>45720</v>
      </c>
      <c r="C8010" s="2" t="s">
        <v>1</v>
      </c>
      <c r="D8010" s="2" t="s">
        <v>3427</v>
      </c>
      <c r="E8010" s="2" t="s">
        <v>72</v>
      </c>
      <c r="F8010" s="2" t="s">
        <v>3306</v>
      </c>
      <c r="G8010" s="5">
        <v>-20</v>
      </c>
      <c r="H8010" s="5">
        <v>31.85</v>
      </c>
      <c r="I8010" s="5">
        <v>-637</v>
      </c>
      <c r="J8010" s="5">
        <v>-466236.1599999998</v>
      </c>
      <c r="K8010" s="5" t="str" cm="1">
        <f t="array" ref="K8010">_xlfn.LET(_xlpm.d,UPPER(TRIM(CLEAN(SUBSTITUTE(F8010,CHAR(160),"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11" spans="2:11" x14ac:dyDescent="0.25">
      <c r="B8011" s="21">
        <v>45720</v>
      </c>
      <c r="C8011" s="2" t="s">
        <v>1</v>
      </c>
      <c r="D8011" s="2" t="s">
        <v>2574</v>
      </c>
      <c r="E8011" s="2" t="s">
        <v>92</v>
      </c>
      <c r="F8011" s="2" t="s">
        <v>3306</v>
      </c>
      <c r="G8011" s="5">
        <v>-75</v>
      </c>
      <c r="H8011" s="5">
        <v>31.85</v>
      </c>
      <c r="I8011" s="5">
        <v>-2388.75</v>
      </c>
      <c r="J8011" s="5">
        <v>-468624.9099999998</v>
      </c>
      <c r="K8011" s="5" t="str" cm="1">
        <f t="array" ref="K8011">_xlfn.LET(_xlpm.d,UPPER(TRIM(CLEAN(SUBSTITUTE(F8011,CHAR(160),"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12" spans="2:11" x14ac:dyDescent="0.25">
      <c r="B8012" s="21">
        <v>45721</v>
      </c>
      <c r="C8012" s="2" t="s">
        <v>1</v>
      </c>
      <c r="D8012" s="2" t="s">
        <v>3428</v>
      </c>
      <c r="E8012" s="2" t="s">
        <v>40</v>
      </c>
      <c r="F8012" s="2" t="s">
        <v>3306</v>
      </c>
      <c r="G8012" s="5">
        <v>-35</v>
      </c>
      <c r="H8012" s="5">
        <v>31.85</v>
      </c>
      <c r="I8012" s="5">
        <v>-1114.75</v>
      </c>
      <c r="J8012" s="5">
        <v>-469739.6599999998</v>
      </c>
      <c r="K8012" s="5" t="str" cm="1">
        <f t="array" ref="K8012">_xlfn.LET(_xlpm.d,UPPER(TRIM(CLEAN(SUBSTITUTE(F8012,CHAR(160),"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13" spans="2:11" x14ac:dyDescent="0.25">
      <c r="B8013" s="21">
        <v>45721</v>
      </c>
      <c r="C8013" s="2" t="s">
        <v>1</v>
      </c>
      <c r="D8013" s="2" t="s">
        <v>3429</v>
      </c>
      <c r="E8013" s="2" t="s">
        <v>40</v>
      </c>
      <c r="F8013" s="2" t="s">
        <v>3306</v>
      </c>
      <c r="G8013" s="5">
        <v>-5</v>
      </c>
      <c r="H8013" s="5">
        <v>31.85</v>
      </c>
      <c r="I8013" s="5">
        <v>-159.25</v>
      </c>
      <c r="J8013" s="5">
        <v>-469898.9099999998</v>
      </c>
      <c r="K8013" s="5" t="str" cm="1">
        <f t="array" ref="K8013">_xlfn.LET(_xlpm.d,UPPER(TRIM(CLEAN(SUBSTITUTE(F8013,CHAR(160),"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14" spans="2:11" x14ac:dyDescent="0.25">
      <c r="B8014" s="21">
        <v>45721</v>
      </c>
      <c r="C8014" s="2" t="s">
        <v>1</v>
      </c>
      <c r="D8014" s="2" t="s">
        <v>3430</v>
      </c>
      <c r="E8014" s="2" t="s">
        <v>58</v>
      </c>
      <c r="F8014" s="2" t="s">
        <v>3306</v>
      </c>
      <c r="G8014" s="5">
        <v>-10</v>
      </c>
      <c r="H8014" s="5">
        <v>31.85</v>
      </c>
      <c r="I8014" s="5">
        <v>-318.5</v>
      </c>
      <c r="J8014" s="5">
        <v>-470217.4099999998</v>
      </c>
      <c r="K8014" s="5" t="str" cm="1">
        <f t="array" ref="K8014">_xlfn.LET(_xlpm.d,UPPER(TRIM(CLEAN(SUBSTITUTE(F8014,CHAR(160),"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15" spans="2:11" x14ac:dyDescent="0.25">
      <c r="B8015" s="21">
        <v>45721</v>
      </c>
      <c r="C8015" s="2" t="s">
        <v>1</v>
      </c>
      <c r="D8015" s="2" t="s">
        <v>353</v>
      </c>
      <c r="E8015" s="2" t="s">
        <v>129</v>
      </c>
      <c r="F8015" s="2" t="s">
        <v>3306</v>
      </c>
      <c r="G8015" s="5">
        <v>-12</v>
      </c>
      <c r="H8015" s="5">
        <v>31.85</v>
      </c>
      <c r="I8015" s="5">
        <v>-382.2</v>
      </c>
      <c r="J8015" s="5">
        <v>-470599.60999999981</v>
      </c>
      <c r="K8015" s="5" t="str" cm="1">
        <f t="array" ref="K8015">_xlfn.LET(_xlpm.d,UPPER(TRIM(CLEAN(SUBSTITUTE(F8015,CHAR(160),"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16" spans="2:11" x14ac:dyDescent="0.25">
      <c r="B8016" s="21">
        <v>45721</v>
      </c>
      <c r="C8016" s="2" t="s">
        <v>1</v>
      </c>
      <c r="D8016" s="2" t="s">
        <v>3431</v>
      </c>
      <c r="E8016" s="2" t="s">
        <v>3327</v>
      </c>
      <c r="F8016" s="2" t="s">
        <v>3306</v>
      </c>
      <c r="G8016" s="5">
        <v>-10</v>
      </c>
      <c r="H8016" s="5">
        <v>31.85</v>
      </c>
      <c r="I8016" s="5">
        <v>-318.5</v>
      </c>
      <c r="J8016" s="5">
        <v>-470918.10999999981</v>
      </c>
      <c r="K8016" s="5" t="str" cm="1">
        <f t="array" ref="K8016">_xlfn.LET(_xlpm.d,UPPER(TRIM(CLEAN(SUBSTITUTE(F8016,CHAR(160),"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17" spans="2:11" x14ac:dyDescent="0.25">
      <c r="B8017" s="21">
        <v>45721</v>
      </c>
      <c r="C8017" s="2" t="s">
        <v>1</v>
      </c>
      <c r="D8017" s="2" t="s">
        <v>3432</v>
      </c>
      <c r="E8017" s="2" t="s">
        <v>65</v>
      </c>
      <c r="F8017" s="2" t="s">
        <v>3306</v>
      </c>
      <c r="G8017" s="5">
        <v>-10</v>
      </c>
      <c r="H8017" s="5">
        <v>31.85</v>
      </c>
      <c r="I8017" s="5">
        <v>-318.5</v>
      </c>
      <c r="J8017" s="5">
        <v>-471236.60999999981</v>
      </c>
      <c r="K8017" s="5" t="str" cm="1">
        <f t="array" ref="K8017">_xlfn.LET(_xlpm.d,UPPER(TRIM(CLEAN(SUBSTITUTE(F8017,CHAR(160),"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18" spans="2:11" x14ac:dyDescent="0.25">
      <c r="B8018" s="21">
        <v>45721</v>
      </c>
      <c r="C8018" s="2" t="s">
        <v>1</v>
      </c>
      <c r="D8018" s="2" t="s">
        <v>1576</v>
      </c>
      <c r="E8018" s="2" t="s">
        <v>5</v>
      </c>
      <c r="F8018" s="2" t="s">
        <v>3308</v>
      </c>
      <c r="G8018" s="5">
        <v>-10</v>
      </c>
      <c r="H8018" s="5">
        <v>31.8</v>
      </c>
      <c r="I8018" s="5">
        <v>-318</v>
      </c>
      <c r="J8018" s="5">
        <v>-471554.60999999981</v>
      </c>
      <c r="K8018" s="5" t="str" cm="1">
        <f t="array" ref="K8018">_xlfn.LET(_xlpm.d,UPPER(TRIM(CLEAN(SUBSTITUTE(F8018,CHAR(160),"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19" spans="2:11" x14ac:dyDescent="0.25">
      <c r="B8019" s="21">
        <v>45721</v>
      </c>
      <c r="C8019" s="2" t="s">
        <v>1</v>
      </c>
      <c r="D8019" s="2" t="s">
        <v>1577</v>
      </c>
      <c r="E8019" s="2" t="s">
        <v>926</v>
      </c>
      <c r="F8019" s="2" t="s">
        <v>3308</v>
      </c>
      <c r="G8019" s="5">
        <v>-10</v>
      </c>
      <c r="H8019" s="5">
        <v>31.85</v>
      </c>
      <c r="I8019" s="5">
        <v>-318.5</v>
      </c>
      <c r="J8019" s="5">
        <v>-471873.10999999981</v>
      </c>
      <c r="K8019" s="5" t="str" cm="1">
        <f t="array" ref="K8019">_xlfn.LET(_xlpm.d,UPPER(TRIM(CLEAN(SUBSTITUTE(F8019,CHAR(160),"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20" spans="2:11" x14ac:dyDescent="0.25">
      <c r="B8020" s="21">
        <v>45722</v>
      </c>
      <c r="C8020" s="2" t="s">
        <v>1</v>
      </c>
      <c r="D8020" s="2" t="s">
        <v>1578</v>
      </c>
      <c r="E8020" s="2" t="s">
        <v>791</v>
      </c>
      <c r="F8020" s="2" t="s">
        <v>3306</v>
      </c>
      <c r="G8020" s="5">
        <v>-20</v>
      </c>
      <c r="H8020" s="5">
        <v>31.85</v>
      </c>
      <c r="I8020" s="5">
        <v>-637</v>
      </c>
      <c r="J8020" s="5">
        <v>-472510.10999999981</v>
      </c>
      <c r="K8020" s="5" t="str" cm="1">
        <f t="array" ref="K8020">_xlfn.LET(_xlpm.d,UPPER(TRIM(CLEAN(SUBSTITUTE(F8020,CHAR(160),"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21" spans="2:11" x14ac:dyDescent="0.25">
      <c r="B8021" s="21">
        <v>45722</v>
      </c>
      <c r="C8021" s="2" t="s">
        <v>1</v>
      </c>
      <c r="D8021" s="2" t="s">
        <v>1579</v>
      </c>
      <c r="E8021" s="2" t="s">
        <v>74</v>
      </c>
      <c r="F8021" s="2" t="s">
        <v>3306</v>
      </c>
      <c r="G8021" s="5">
        <v>-45</v>
      </c>
      <c r="H8021" s="5">
        <v>31.85</v>
      </c>
      <c r="I8021" s="5">
        <v>-1433.25</v>
      </c>
      <c r="J8021" s="5">
        <v>-473943.35999999981</v>
      </c>
      <c r="K8021" s="5" t="str" cm="1">
        <f t="array" ref="K8021">_xlfn.LET(_xlpm.d,UPPER(TRIM(CLEAN(SUBSTITUTE(F8021,CHAR(160),"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22" spans="2:11" x14ac:dyDescent="0.25">
      <c r="B8022" s="21">
        <v>45722</v>
      </c>
      <c r="C8022" s="2" t="s">
        <v>1</v>
      </c>
      <c r="D8022" s="2" t="s">
        <v>3433</v>
      </c>
      <c r="E8022" s="2" t="s">
        <v>2020</v>
      </c>
      <c r="F8022" s="2" t="s">
        <v>3306</v>
      </c>
      <c r="G8022" s="5">
        <v>-37</v>
      </c>
      <c r="H8022" s="5">
        <v>31.85</v>
      </c>
      <c r="I8022" s="5">
        <v>-1178.45</v>
      </c>
      <c r="J8022" s="5">
        <v>-475121.80999999982</v>
      </c>
      <c r="K8022" s="5" t="str" cm="1">
        <f t="array" ref="K8022">_xlfn.LET(_xlpm.d,UPPER(TRIM(CLEAN(SUBSTITUTE(F8022,CHAR(160),"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23" spans="2:11" x14ac:dyDescent="0.25">
      <c r="B8023" s="21">
        <v>45722</v>
      </c>
      <c r="C8023" s="2" t="s">
        <v>1</v>
      </c>
      <c r="D8023" s="2" t="s">
        <v>1580</v>
      </c>
      <c r="E8023" s="2" t="s">
        <v>19</v>
      </c>
      <c r="F8023" s="2" t="s">
        <v>3306</v>
      </c>
      <c r="G8023" s="5">
        <v>-30</v>
      </c>
      <c r="H8023" s="5">
        <v>31.85</v>
      </c>
      <c r="I8023" s="5">
        <v>-955.5</v>
      </c>
      <c r="J8023" s="5">
        <v>-476077.30999999982</v>
      </c>
      <c r="K8023" s="5" t="str" cm="1">
        <f t="array" ref="K8023">_xlfn.LET(_xlpm.d,UPPER(TRIM(CLEAN(SUBSTITUTE(F8023,CHAR(160),"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24" spans="2:11" x14ac:dyDescent="0.25">
      <c r="B8024" s="21">
        <v>45722</v>
      </c>
      <c r="C8024" s="2" t="s">
        <v>1</v>
      </c>
      <c r="D8024" s="2" t="s">
        <v>1581</v>
      </c>
      <c r="E8024" s="2" t="s">
        <v>465</v>
      </c>
      <c r="F8024" s="2" t="s">
        <v>3306</v>
      </c>
      <c r="G8024" s="5">
        <v>-10</v>
      </c>
      <c r="H8024" s="5">
        <v>31.85</v>
      </c>
      <c r="I8024" s="5">
        <v>-318.5</v>
      </c>
      <c r="J8024" s="5">
        <v>-476395.80999999982</v>
      </c>
      <c r="K8024" s="5" t="str" cm="1">
        <f t="array" ref="K8024">_xlfn.LET(_xlpm.d,UPPER(TRIM(CLEAN(SUBSTITUTE(F8024,CHAR(160),"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25" spans="2:11" x14ac:dyDescent="0.25">
      <c r="B8025" s="21">
        <v>45722</v>
      </c>
      <c r="C8025" s="2" t="s">
        <v>1</v>
      </c>
      <c r="D8025" s="2" t="s">
        <v>1582</v>
      </c>
      <c r="E8025" s="2" t="s">
        <v>595</v>
      </c>
      <c r="F8025" s="2" t="s">
        <v>3306</v>
      </c>
      <c r="G8025" s="5">
        <v>-30</v>
      </c>
      <c r="H8025" s="5">
        <v>31.85</v>
      </c>
      <c r="I8025" s="5">
        <v>-955.5</v>
      </c>
      <c r="J8025" s="5">
        <v>-477351.30999999982</v>
      </c>
      <c r="K8025" s="5" t="str" cm="1">
        <f t="array" ref="K8025">_xlfn.LET(_xlpm.d,UPPER(TRIM(CLEAN(SUBSTITUTE(F8025,CHAR(160),"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26" spans="2:11" x14ac:dyDescent="0.25">
      <c r="B8026" s="21">
        <v>45722</v>
      </c>
      <c r="C8026" s="2" t="s">
        <v>1</v>
      </c>
      <c r="D8026" s="2" t="s">
        <v>1583</v>
      </c>
      <c r="E8026" s="2" t="s">
        <v>324</v>
      </c>
      <c r="F8026" s="2" t="s">
        <v>3434</v>
      </c>
      <c r="G8026" s="5">
        <v>-8</v>
      </c>
      <c r="H8026" s="5">
        <v>19.989999999999998</v>
      </c>
      <c r="I8026" s="5">
        <v>-159.91999999999999</v>
      </c>
      <c r="J8026" s="5">
        <v>-477511.22999999981</v>
      </c>
      <c r="K8026" s="5" t="str" cm="1">
        <f t="array" ref="K8026">_xlfn.LET(_xlpm.d,UPPER(TRIM(CLEAN(SUBSTITUTE(F8026,CHAR(160),"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27" spans="2:11" x14ac:dyDescent="0.25">
      <c r="B8027" s="21">
        <v>45722</v>
      </c>
      <c r="C8027" s="2" t="s">
        <v>1</v>
      </c>
      <c r="D8027" s="2" t="s">
        <v>1583</v>
      </c>
      <c r="E8027" s="2" t="s">
        <v>324</v>
      </c>
      <c r="F8027" s="2" t="s">
        <v>3308</v>
      </c>
      <c r="G8027" s="5">
        <v>-3</v>
      </c>
      <c r="H8027" s="5">
        <v>29.99</v>
      </c>
      <c r="I8027" s="5">
        <v>-89.97</v>
      </c>
      <c r="J8027" s="5">
        <v>-477601.19999999978</v>
      </c>
      <c r="K8027" s="5" t="str" cm="1">
        <f t="array" ref="K8027">_xlfn.LET(_xlpm.d,UPPER(TRIM(CLEAN(SUBSTITUTE(F8027,CHAR(160),"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28" spans="2:11" x14ac:dyDescent="0.25">
      <c r="B8028" s="21">
        <v>45722</v>
      </c>
      <c r="C8028" s="2" t="s">
        <v>1</v>
      </c>
      <c r="D8028" s="2" t="s">
        <v>3094</v>
      </c>
      <c r="E8028" s="2" t="s">
        <v>857</v>
      </c>
      <c r="F8028" s="2" t="s">
        <v>3308</v>
      </c>
      <c r="G8028" s="5">
        <v>-13</v>
      </c>
      <c r="H8028" s="5">
        <v>29.99</v>
      </c>
      <c r="I8028" s="5">
        <v>-389.87</v>
      </c>
      <c r="J8028" s="5">
        <v>-477991.06999999977</v>
      </c>
      <c r="K8028" s="5" t="str" cm="1">
        <f t="array" ref="K8028">_xlfn.LET(_xlpm.d,UPPER(TRIM(CLEAN(SUBSTITUTE(F8028,CHAR(160),"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29" spans="2:11" x14ac:dyDescent="0.25">
      <c r="B8029" s="21">
        <v>45722</v>
      </c>
      <c r="C8029" s="2" t="s">
        <v>1</v>
      </c>
      <c r="D8029" s="2" t="s">
        <v>3094</v>
      </c>
      <c r="E8029" s="2" t="s">
        <v>857</v>
      </c>
      <c r="F8029" s="2" t="s">
        <v>3435</v>
      </c>
      <c r="G8029" s="5">
        <v>-11</v>
      </c>
      <c r="H8029" s="5">
        <v>19.989999999999998</v>
      </c>
      <c r="I8029" s="5">
        <v>-219.89</v>
      </c>
      <c r="J8029" s="5">
        <v>-478210.95999999979</v>
      </c>
      <c r="K8029" s="5" t="str" cm="1">
        <f t="array" ref="K8029">_xlfn.LET(_xlpm.d,UPPER(TRIM(CLEAN(SUBSTITUTE(F8029,CHAR(160),"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30" spans="2:11" x14ac:dyDescent="0.25">
      <c r="B8030" s="21">
        <v>45722</v>
      </c>
      <c r="C8030" s="2" t="s">
        <v>1</v>
      </c>
      <c r="D8030" s="2" t="s">
        <v>907</v>
      </c>
      <c r="E8030" s="2" t="s">
        <v>82</v>
      </c>
      <c r="F8030" s="2" t="s">
        <v>3306</v>
      </c>
      <c r="G8030" s="5">
        <v>-36</v>
      </c>
      <c r="H8030" s="5">
        <v>31.85</v>
      </c>
      <c r="I8030" s="5">
        <v>-1146.5999999999999</v>
      </c>
      <c r="J8030" s="5">
        <v>-479357.55999999976</v>
      </c>
      <c r="K8030" s="5" t="str" cm="1">
        <f t="array" ref="K8030">_xlfn.LET(_xlpm.d,UPPER(TRIM(CLEAN(SUBSTITUTE(F8030,CHAR(160),"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31" spans="2:11" x14ac:dyDescent="0.25">
      <c r="B8031" s="21">
        <v>45722</v>
      </c>
      <c r="C8031" s="2" t="s">
        <v>1</v>
      </c>
      <c r="D8031" s="2" t="s">
        <v>1585</v>
      </c>
      <c r="E8031" s="2" t="s">
        <v>9</v>
      </c>
      <c r="F8031" s="2" t="s">
        <v>3306</v>
      </c>
      <c r="G8031" s="5">
        <v>-20</v>
      </c>
      <c r="H8031" s="5">
        <v>31.85</v>
      </c>
      <c r="I8031" s="5">
        <v>-637</v>
      </c>
      <c r="J8031" s="5">
        <v>-479994.55999999976</v>
      </c>
      <c r="K8031" s="5" t="str" cm="1">
        <f t="array" ref="K8031">_xlfn.LET(_xlpm.d,UPPER(TRIM(CLEAN(SUBSTITUTE(F8031,CHAR(160),"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32" spans="2:11" x14ac:dyDescent="0.25">
      <c r="B8032" s="21">
        <v>45723</v>
      </c>
      <c r="C8032" s="2" t="s">
        <v>1</v>
      </c>
      <c r="D8032" s="2" t="s">
        <v>2575</v>
      </c>
      <c r="E8032" s="2" t="s">
        <v>1130</v>
      </c>
      <c r="F8032" s="2" t="s">
        <v>3306</v>
      </c>
      <c r="G8032" s="5">
        <v>-88</v>
      </c>
      <c r="H8032" s="5">
        <v>31.85</v>
      </c>
      <c r="I8032" s="5">
        <v>-2802.8</v>
      </c>
      <c r="J8032" s="5">
        <v>-482797.35999999975</v>
      </c>
      <c r="K8032" s="5" t="str" cm="1">
        <f t="array" ref="K8032">_xlfn.LET(_xlpm.d,UPPER(TRIM(CLEAN(SUBSTITUTE(F8032,CHAR(160),"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33" spans="2:11" x14ac:dyDescent="0.25">
      <c r="B8033" s="21">
        <v>45723</v>
      </c>
      <c r="C8033" s="2" t="s">
        <v>1</v>
      </c>
      <c r="D8033" s="2" t="s">
        <v>3436</v>
      </c>
      <c r="E8033" s="2" t="s">
        <v>72</v>
      </c>
      <c r="F8033" s="2" t="s">
        <v>3306</v>
      </c>
      <c r="G8033" s="5">
        <v>-15</v>
      </c>
      <c r="H8033" s="5">
        <v>31.85</v>
      </c>
      <c r="I8033" s="5">
        <v>-477.75</v>
      </c>
      <c r="J8033" s="5">
        <v>-483275.10999999975</v>
      </c>
      <c r="K8033" s="5" t="str" cm="1">
        <f t="array" ref="K8033">_xlfn.LET(_xlpm.d,UPPER(TRIM(CLEAN(SUBSTITUTE(F8033,CHAR(160),"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34" spans="2:11" x14ac:dyDescent="0.25">
      <c r="B8034" s="21">
        <v>45723</v>
      </c>
      <c r="C8034" s="2" t="s">
        <v>1</v>
      </c>
      <c r="D8034" s="2" t="s">
        <v>355</v>
      </c>
      <c r="E8034" s="2" t="s">
        <v>24</v>
      </c>
      <c r="F8034" s="2" t="s">
        <v>3306</v>
      </c>
      <c r="G8034" s="5">
        <v>-25</v>
      </c>
      <c r="H8034" s="5">
        <v>31.85</v>
      </c>
      <c r="I8034" s="5">
        <v>-796.25</v>
      </c>
      <c r="J8034" s="5">
        <v>-484071.35999999975</v>
      </c>
      <c r="K8034" s="5" t="str" cm="1">
        <f t="array" ref="K8034">_xlfn.LET(_xlpm.d,UPPER(TRIM(CLEAN(SUBSTITUTE(F8034,CHAR(160),"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35" spans="2:11" x14ac:dyDescent="0.25">
      <c r="B8035" s="21">
        <v>45723</v>
      </c>
      <c r="C8035" s="2" t="s">
        <v>1</v>
      </c>
      <c r="D8035" s="2" t="s">
        <v>356</v>
      </c>
      <c r="E8035" s="2" t="s">
        <v>76</v>
      </c>
      <c r="F8035" s="2" t="s">
        <v>3314</v>
      </c>
      <c r="G8035" s="5">
        <v>-93</v>
      </c>
      <c r="H8035" s="5">
        <v>31.85</v>
      </c>
      <c r="I8035" s="5">
        <v>-2962.05</v>
      </c>
      <c r="J8035" s="5">
        <v>-487033.40999999974</v>
      </c>
      <c r="K8035" s="5" t="str" cm="1">
        <f t="array" ref="K8035">_xlfn.LET(_xlpm.d,UPPER(TRIM(CLEAN(SUBSTITUTE(F8035,CHAR(160),"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36" spans="2:11" x14ac:dyDescent="0.25">
      <c r="B8036" s="21">
        <v>45723</v>
      </c>
      <c r="C8036" s="2" t="s">
        <v>1</v>
      </c>
      <c r="D8036" s="2" t="s">
        <v>357</v>
      </c>
      <c r="E8036" s="2" t="s">
        <v>53</v>
      </c>
      <c r="F8036" s="2" t="s">
        <v>3306</v>
      </c>
      <c r="G8036" s="5">
        <v>-50</v>
      </c>
      <c r="H8036" s="5">
        <v>31.85</v>
      </c>
      <c r="I8036" s="5">
        <v>-1592.5</v>
      </c>
      <c r="J8036" s="5">
        <v>-488625.90999999974</v>
      </c>
      <c r="K8036" s="5" t="str" cm="1">
        <f t="array" ref="K8036">_xlfn.LET(_xlpm.d,UPPER(TRIM(CLEAN(SUBSTITUTE(F8036,CHAR(160),"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37" spans="2:11" x14ac:dyDescent="0.25">
      <c r="B8037" s="21">
        <v>45723</v>
      </c>
      <c r="C8037" s="2" t="s">
        <v>1</v>
      </c>
      <c r="D8037" s="2" t="s">
        <v>908</v>
      </c>
      <c r="E8037" s="2" t="s">
        <v>143</v>
      </c>
      <c r="F8037" s="2" t="s">
        <v>3308</v>
      </c>
      <c r="G8037" s="5">
        <v>-100</v>
      </c>
      <c r="H8037" s="5">
        <v>27.3</v>
      </c>
      <c r="I8037" s="5">
        <v>-2730</v>
      </c>
      <c r="J8037" s="5">
        <v>-491355.90999999974</v>
      </c>
      <c r="K8037" s="5" t="str" cm="1">
        <f t="array" ref="K8037">_xlfn.LET(_xlpm.d,UPPER(TRIM(CLEAN(SUBSTITUTE(F8037,CHAR(160),"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38" spans="2:11" x14ac:dyDescent="0.25">
      <c r="B8038" s="21">
        <v>45723</v>
      </c>
      <c r="C8038" s="2" t="s">
        <v>1</v>
      </c>
      <c r="D8038" s="2" t="s">
        <v>3437</v>
      </c>
      <c r="E8038" s="2" t="s">
        <v>110</v>
      </c>
      <c r="F8038" s="2" t="s">
        <v>3306</v>
      </c>
      <c r="G8038" s="5">
        <v>-17</v>
      </c>
      <c r="H8038" s="5">
        <v>31.85</v>
      </c>
      <c r="I8038" s="5">
        <v>-541.45000000000005</v>
      </c>
      <c r="J8038" s="5">
        <v>-491897.35999999975</v>
      </c>
      <c r="K8038" s="5" t="str" cm="1">
        <f t="array" ref="K8038">_xlfn.LET(_xlpm.d,UPPER(TRIM(CLEAN(SUBSTITUTE(F8038,CHAR(160),"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39" spans="2:11" x14ac:dyDescent="0.25">
      <c r="B8039" s="21">
        <v>45723</v>
      </c>
      <c r="C8039" s="2" t="s">
        <v>1</v>
      </c>
      <c r="D8039" s="2" t="s">
        <v>1586</v>
      </c>
      <c r="E8039" s="2" t="s">
        <v>3</v>
      </c>
      <c r="F8039" s="2" t="s">
        <v>3308</v>
      </c>
      <c r="G8039" s="5">
        <v>-130</v>
      </c>
      <c r="H8039" s="5">
        <v>29.2</v>
      </c>
      <c r="I8039" s="5">
        <v>-3796</v>
      </c>
      <c r="J8039" s="5">
        <v>-495693.35999999975</v>
      </c>
      <c r="K8039" s="5" t="str" cm="1">
        <f t="array" ref="K8039">_xlfn.LET(_xlpm.d,UPPER(TRIM(CLEAN(SUBSTITUTE(F8039,CHAR(160),"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40" spans="2:11" x14ac:dyDescent="0.25">
      <c r="B8040" s="21">
        <v>45723</v>
      </c>
      <c r="C8040" s="2" t="s">
        <v>1</v>
      </c>
      <c r="D8040" s="2" t="s">
        <v>3438</v>
      </c>
      <c r="E8040" s="2" t="s">
        <v>1245</v>
      </c>
      <c r="F8040" s="2" t="s">
        <v>3308</v>
      </c>
      <c r="G8040" s="5">
        <v>-44</v>
      </c>
      <c r="H8040" s="5">
        <v>29.6</v>
      </c>
      <c r="I8040" s="5">
        <v>-1302.4000000000001</v>
      </c>
      <c r="J8040" s="5">
        <v>-496995.75999999978</v>
      </c>
      <c r="K8040" s="5" t="str" cm="1">
        <f t="array" ref="K8040">_xlfn.LET(_xlpm.d,UPPER(TRIM(CLEAN(SUBSTITUTE(F8040,CHAR(160),"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41" spans="2:11" x14ac:dyDescent="0.25">
      <c r="B8041" s="21">
        <v>45726</v>
      </c>
      <c r="C8041" s="2" t="s">
        <v>1</v>
      </c>
      <c r="D8041" s="2" t="s">
        <v>2330</v>
      </c>
      <c r="E8041" s="2" t="s">
        <v>1384</v>
      </c>
      <c r="F8041" s="2" t="s">
        <v>3439</v>
      </c>
      <c r="G8041" s="5">
        <v>-37</v>
      </c>
      <c r="H8041" s="5">
        <v>19.989999999999998</v>
      </c>
      <c r="I8041" s="5">
        <v>-739.63</v>
      </c>
      <c r="J8041" s="5">
        <v>-497735.38999999978</v>
      </c>
      <c r="K8041" s="5" t="str" cm="1">
        <f t="array" ref="K8041">_xlfn.LET(_xlpm.d,UPPER(TRIM(CLEAN(SUBSTITUTE(F8041,CHAR(160),"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42" spans="2:11" x14ac:dyDescent="0.25">
      <c r="B8042" s="21">
        <v>45726</v>
      </c>
      <c r="C8042" s="2" t="s">
        <v>1</v>
      </c>
      <c r="D8042" s="2" t="s">
        <v>2330</v>
      </c>
      <c r="E8042" s="2" t="s">
        <v>1384</v>
      </c>
      <c r="F8042" s="2" t="s">
        <v>3308</v>
      </c>
      <c r="G8042" s="5">
        <v>-12</v>
      </c>
      <c r="H8042" s="5">
        <v>28.99</v>
      </c>
      <c r="I8042" s="5">
        <v>-347.88</v>
      </c>
      <c r="J8042" s="5">
        <v>-498083.26999999979</v>
      </c>
      <c r="K8042" s="5" t="str" cm="1">
        <f t="array" ref="K8042">_xlfn.LET(_xlpm.d,UPPER(TRIM(CLEAN(SUBSTITUTE(F8042,CHAR(160),"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43" spans="2:11" x14ac:dyDescent="0.25">
      <c r="B8043" s="21">
        <v>45726</v>
      </c>
      <c r="C8043" s="2" t="s">
        <v>1</v>
      </c>
      <c r="D8043" s="2" t="s">
        <v>1587</v>
      </c>
      <c r="E8043" s="2" t="s">
        <v>324</v>
      </c>
      <c r="F8043" s="2" t="s">
        <v>3308</v>
      </c>
      <c r="G8043" s="5">
        <v>-5</v>
      </c>
      <c r="H8043" s="5">
        <v>29.99</v>
      </c>
      <c r="I8043" s="5">
        <v>-149.94999999999999</v>
      </c>
      <c r="J8043" s="5">
        <v>-498233.2199999998</v>
      </c>
      <c r="K8043" s="5" t="str" cm="1">
        <f t="array" ref="K8043">_xlfn.LET(_xlpm.d,UPPER(TRIM(CLEAN(SUBSTITUTE(F8043,CHAR(160),"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44" spans="2:11" x14ac:dyDescent="0.25">
      <c r="B8044" s="21">
        <v>45726</v>
      </c>
      <c r="C8044" s="2" t="s">
        <v>1</v>
      </c>
      <c r="D8044" s="2" t="s">
        <v>3440</v>
      </c>
      <c r="E8044" s="2" t="s">
        <v>465</v>
      </c>
      <c r="F8044" s="2" t="s">
        <v>3306</v>
      </c>
      <c r="G8044" s="5">
        <v>-24</v>
      </c>
      <c r="H8044" s="5">
        <v>31.85</v>
      </c>
      <c r="I8044" s="5">
        <v>-764.4</v>
      </c>
      <c r="J8044" s="5">
        <v>-498997.61999999982</v>
      </c>
      <c r="K8044" s="5" t="str" cm="1">
        <f t="array" ref="K8044">_xlfn.LET(_xlpm.d,UPPER(TRIM(CLEAN(SUBSTITUTE(F8044,CHAR(160),"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45" spans="2:11" x14ac:dyDescent="0.25">
      <c r="B8045" s="21">
        <v>45726</v>
      </c>
      <c r="C8045" s="2" t="s">
        <v>1</v>
      </c>
      <c r="D8045" s="2" t="s">
        <v>3441</v>
      </c>
      <c r="E8045" s="2" t="s">
        <v>84</v>
      </c>
      <c r="F8045" s="2" t="s">
        <v>3306</v>
      </c>
      <c r="G8045" s="5">
        <v>-15</v>
      </c>
      <c r="H8045" s="5">
        <v>31.85</v>
      </c>
      <c r="I8045" s="5">
        <v>-477.75</v>
      </c>
      <c r="J8045" s="5">
        <v>-499475.36999999982</v>
      </c>
      <c r="K8045" s="5" t="str" cm="1">
        <f t="array" ref="K8045">_xlfn.LET(_xlpm.d,UPPER(TRIM(CLEAN(SUBSTITUTE(F8045,CHAR(160),"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46" spans="2:11" x14ac:dyDescent="0.25">
      <c r="B8046" s="21">
        <v>45726</v>
      </c>
      <c r="C8046" s="2" t="s">
        <v>1</v>
      </c>
      <c r="D8046" s="2" t="s">
        <v>359</v>
      </c>
      <c r="E8046" s="2" t="s">
        <v>32</v>
      </c>
      <c r="F8046" s="2" t="s">
        <v>3306</v>
      </c>
      <c r="G8046" s="5">
        <v>-115</v>
      </c>
      <c r="H8046" s="5">
        <v>31.85</v>
      </c>
      <c r="I8046" s="5">
        <v>-3662.75</v>
      </c>
      <c r="J8046" s="5">
        <v>-503138.11999999982</v>
      </c>
      <c r="K8046" s="5" t="str" cm="1">
        <f t="array" ref="K8046">_xlfn.LET(_xlpm.d,UPPER(TRIM(CLEAN(SUBSTITUTE(F8046,CHAR(160),"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47" spans="2:11" x14ac:dyDescent="0.25">
      <c r="B8047" s="21">
        <v>45726</v>
      </c>
      <c r="C8047" s="2" t="s">
        <v>1</v>
      </c>
      <c r="D8047" s="2" t="s">
        <v>3442</v>
      </c>
      <c r="E8047" s="2" t="s">
        <v>32</v>
      </c>
      <c r="F8047" s="2" t="s">
        <v>3306</v>
      </c>
      <c r="G8047" s="5">
        <v>-10</v>
      </c>
      <c r="H8047" s="5">
        <v>31.85</v>
      </c>
      <c r="I8047" s="5">
        <v>-318.5</v>
      </c>
      <c r="J8047" s="5">
        <v>-503456.61999999982</v>
      </c>
      <c r="K8047" s="5" t="str" cm="1">
        <f t="array" ref="K8047">_xlfn.LET(_xlpm.d,UPPER(TRIM(CLEAN(SUBSTITUTE(F8047,CHAR(160),"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48" spans="2:11" x14ac:dyDescent="0.25">
      <c r="B8048" s="21">
        <v>45726</v>
      </c>
      <c r="C8048" s="2" t="s">
        <v>1</v>
      </c>
      <c r="D8048" s="2" t="s">
        <v>360</v>
      </c>
      <c r="E8048" s="2" t="s">
        <v>27</v>
      </c>
      <c r="F8048" s="2" t="s">
        <v>3306</v>
      </c>
      <c r="G8048" s="5">
        <v>-120</v>
      </c>
      <c r="H8048" s="5">
        <v>31.85</v>
      </c>
      <c r="I8048" s="5">
        <v>-3822</v>
      </c>
      <c r="J8048" s="5">
        <v>-507278.61999999982</v>
      </c>
      <c r="K8048" s="5" t="str" cm="1">
        <f t="array" ref="K8048">_xlfn.LET(_xlpm.d,UPPER(TRIM(CLEAN(SUBSTITUTE(F8048,CHAR(160),"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49" spans="2:11" x14ac:dyDescent="0.25">
      <c r="B8049" s="21">
        <v>45727</v>
      </c>
      <c r="C8049" s="2" t="s">
        <v>1</v>
      </c>
      <c r="D8049" s="2" t="s">
        <v>1589</v>
      </c>
      <c r="E8049" s="2" t="s">
        <v>446</v>
      </c>
      <c r="F8049" s="2" t="s">
        <v>3306</v>
      </c>
      <c r="G8049" s="5">
        <v>-49</v>
      </c>
      <c r="H8049" s="5">
        <v>31.85</v>
      </c>
      <c r="I8049" s="5">
        <v>-1560.65</v>
      </c>
      <c r="J8049" s="5">
        <v>-508839.26999999984</v>
      </c>
      <c r="K8049" s="5" t="str" cm="1">
        <f t="array" ref="K8049">_xlfn.LET(_xlpm.d,UPPER(TRIM(CLEAN(SUBSTITUTE(F8049,CHAR(160),"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50" spans="2:11" x14ac:dyDescent="0.25">
      <c r="B8050" s="21">
        <v>45727</v>
      </c>
      <c r="C8050" s="2" t="s">
        <v>1</v>
      </c>
      <c r="D8050" s="2" t="s">
        <v>909</v>
      </c>
      <c r="E8050" s="2" t="s">
        <v>29</v>
      </c>
      <c r="F8050" s="2" t="s">
        <v>3306</v>
      </c>
      <c r="G8050" s="5">
        <v>-20</v>
      </c>
      <c r="H8050" s="5">
        <v>31.85</v>
      </c>
      <c r="I8050" s="5">
        <v>-637</v>
      </c>
      <c r="J8050" s="5">
        <v>-509476.26999999984</v>
      </c>
      <c r="K8050" s="5" t="str" cm="1">
        <f t="array" ref="K8050">_xlfn.LET(_xlpm.d,UPPER(TRIM(CLEAN(SUBSTITUTE(F8050,CHAR(160),"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51" spans="2:11" x14ac:dyDescent="0.25">
      <c r="B8051" s="21">
        <v>45727</v>
      </c>
      <c r="C8051" s="2" t="s">
        <v>1</v>
      </c>
      <c r="D8051" s="2" t="s">
        <v>2576</v>
      </c>
      <c r="E8051" s="2" t="s">
        <v>9</v>
      </c>
      <c r="F8051" s="2" t="s">
        <v>3306</v>
      </c>
      <c r="G8051" s="5">
        <v>-10</v>
      </c>
      <c r="H8051" s="5">
        <v>31.85</v>
      </c>
      <c r="I8051" s="5">
        <v>-318.5</v>
      </c>
      <c r="J8051" s="5">
        <v>-509794.76999999984</v>
      </c>
      <c r="K8051" s="5" t="str" cm="1">
        <f t="array" ref="K8051">_xlfn.LET(_xlpm.d,UPPER(TRIM(CLEAN(SUBSTITUTE(F8051,CHAR(160),"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52" spans="2:11" x14ac:dyDescent="0.25">
      <c r="B8052" s="21">
        <v>45727</v>
      </c>
      <c r="C8052" s="2" t="s">
        <v>1</v>
      </c>
      <c r="D8052" s="2" t="s">
        <v>362</v>
      </c>
      <c r="E8052" s="2" t="s">
        <v>35</v>
      </c>
      <c r="F8052" s="2" t="s">
        <v>3306</v>
      </c>
      <c r="G8052" s="5">
        <v>-130</v>
      </c>
      <c r="H8052" s="5">
        <v>31.85</v>
      </c>
      <c r="I8052" s="5">
        <v>-4140.5</v>
      </c>
      <c r="J8052" s="5">
        <v>-513935.26999999984</v>
      </c>
      <c r="K8052" s="5" t="str" cm="1">
        <f t="array" ref="K8052">_xlfn.LET(_xlpm.d,UPPER(TRIM(CLEAN(SUBSTITUTE(F8052,CHAR(160),"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53" spans="2:11" x14ac:dyDescent="0.25">
      <c r="B8053" s="21">
        <v>45727</v>
      </c>
      <c r="C8053" s="2" t="s">
        <v>1</v>
      </c>
      <c r="D8053" s="2" t="s">
        <v>911</v>
      </c>
      <c r="E8053" s="2" t="s">
        <v>72</v>
      </c>
      <c r="F8053" s="2" t="s">
        <v>3306</v>
      </c>
      <c r="G8053" s="5">
        <v>-7</v>
      </c>
      <c r="H8053" s="5">
        <v>31.85</v>
      </c>
      <c r="I8053" s="5">
        <v>-222.95</v>
      </c>
      <c r="J8053" s="5">
        <v>-514158.21999999986</v>
      </c>
      <c r="K8053" s="5" t="str" cm="1">
        <f t="array" ref="K8053">_xlfn.LET(_xlpm.d,UPPER(TRIM(CLEAN(SUBSTITUTE(F8053,CHAR(160),"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54" spans="2:11" x14ac:dyDescent="0.25">
      <c r="B8054" s="21">
        <v>45727</v>
      </c>
      <c r="C8054" s="2" t="s">
        <v>1</v>
      </c>
      <c r="D8054" s="2" t="s">
        <v>2577</v>
      </c>
      <c r="E8054" s="2" t="s">
        <v>403</v>
      </c>
      <c r="F8054" s="2" t="s">
        <v>3306</v>
      </c>
      <c r="G8054" s="5">
        <v>-25</v>
      </c>
      <c r="H8054" s="5">
        <v>31.85</v>
      </c>
      <c r="I8054" s="5">
        <v>-796.25</v>
      </c>
      <c r="J8054" s="5">
        <v>-514954.46999999986</v>
      </c>
      <c r="K8054" s="5" t="str" cm="1">
        <f t="array" ref="K8054">_xlfn.LET(_xlpm.d,UPPER(TRIM(CLEAN(SUBSTITUTE(F8054,CHAR(160),"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55" spans="2:11" x14ac:dyDescent="0.25">
      <c r="B8055" s="21">
        <v>45727</v>
      </c>
      <c r="C8055" s="2" t="s">
        <v>1</v>
      </c>
      <c r="D8055" s="2" t="s">
        <v>3443</v>
      </c>
      <c r="E8055" s="2" t="s">
        <v>14</v>
      </c>
      <c r="F8055" s="2" t="s">
        <v>3306</v>
      </c>
      <c r="G8055" s="5">
        <v>-30</v>
      </c>
      <c r="H8055" s="5">
        <v>31.85</v>
      </c>
      <c r="I8055" s="5">
        <v>-955.5</v>
      </c>
      <c r="J8055" s="5">
        <v>-515909.96999999986</v>
      </c>
      <c r="K8055" s="5" t="str" cm="1">
        <f t="array" ref="K8055">_xlfn.LET(_xlpm.d,UPPER(TRIM(CLEAN(SUBSTITUTE(F8055,CHAR(160),"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56" spans="2:11" x14ac:dyDescent="0.25">
      <c r="B8056" s="21">
        <v>45727</v>
      </c>
      <c r="C8056" s="2" t="s">
        <v>1</v>
      </c>
      <c r="D8056" s="2" t="s">
        <v>3444</v>
      </c>
      <c r="E8056" s="2" t="s">
        <v>89</v>
      </c>
      <c r="F8056" s="2" t="s">
        <v>3306</v>
      </c>
      <c r="G8056" s="5">
        <v>-25</v>
      </c>
      <c r="H8056" s="5">
        <v>31.85</v>
      </c>
      <c r="I8056" s="5">
        <v>-796.25</v>
      </c>
      <c r="J8056" s="5">
        <v>-516706.21999999986</v>
      </c>
      <c r="K8056" s="5" t="str" cm="1">
        <f t="array" ref="K8056">_xlfn.LET(_xlpm.d,UPPER(TRIM(CLEAN(SUBSTITUTE(F8056,CHAR(160),"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57" spans="2:11" x14ac:dyDescent="0.25">
      <c r="B8057" s="21">
        <v>45727</v>
      </c>
      <c r="C8057" s="2" t="s">
        <v>1</v>
      </c>
      <c r="D8057" s="2" t="s">
        <v>2974</v>
      </c>
      <c r="E8057" s="2" t="s">
        <v>238</v>
      </c>
      <c r="F8057" s="2" t="s">
        <v>3308</v>
      </c>
      <c r="G8057" s="5">
        <v>-24</v>
      </c>
      <c r="H8057" s="5">
        <v>31.85</v>
      </c>
      <c r="I8057" s="5">
        <v>-764.4</v>
      </c>
      <c r="J8057" s="5">
        <v>-517470.61999999988</v>
      </c>
      <c r="K8057" s="5" t="str" cm="1">
        <f t="array" ref="K8057">_xlfn.LET(_xlpm.d,UPPER(TRIM(CLEAN(SUBSTITUTE(F8057,CHAR(160),"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58" spans="2:11" x14ac:dyDescent="0.25">
      <c r="B8058" s="21">
        <v>45727</v>
      </c>
      <c r="C8058" s="2" t="s">
        <v>1</v>
      </c>
      <c r="D8058" s="2" t="s">
        <v>3445</v>
      </c>
      <c r="E8058" s="2" t="s">
        <v>844</v>
      </c>
      <c r="F8058" s="2" t="s">
        <v>3308</v>
      </c>
      <c r="G8058" s="5">
        <v>-16</v>
      </c>
      <c r="H8058" s="5">
        <v>31.85</v>
      </c>
      <c r="I8058" s="5">
        <v>-509.6</v>
      </c>
      <c r="J8058" s="5">
        <v>-517980.21999999986</v>
      </c>
      <c r="K8058" s="5" t="str" cm="1">
        <f t="array" ref="K8058">_xlfn.LET(_xlpm.d,UPPER(TRIM(CLEAN(SUBSTITUTE(F8058,CHAR(160),"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59" spans="2:11" x14ac:dyDescent="0.25">
      <c r="B8059" s="21">
        <v>45727</v>
      </c>
      <c r="C8059" s="2" t="s">
        <v>1</v>
      </c>
      <c r="D8059" s="2" t="s">
        <v>912</v>
      </c>
      <c r="E8059" s="2" t="s">
        <v>5</v>
      </c>
      <c r="F8059" s="2" t="s">
        <v>3308</v>
      </c>
      <c r="G8059" s="5">
        <v>-5</v>
      </c>
      <c r="H8059" s="5">
        <v>31.8</v>
      </c>
      <c r="I8059" s="5">
        <v>-159</v>
      </c>
      <c r="J8059" s="5">
        <v>-518139.21999999986</v>
      </c>
      <c r="K8059" s="5" t="str" cm="1">
        <f t="array" ref="K8059">_xlfn.LET(_xlpm.d,UPPER(TRIM(CLEAN(SUBSTITUTE(F8059,CHAR(160),"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60" spans="2:11" x14ac:dyDescent="0.25">
      <c r="B8060" s="21">
        <v>45728</v>
      </c>
      <c r="C8060" s="2" t="s">
        <v>1</v>
      </c>
      <c r="D8060" s="2" t="s">
        <v>2578</v>
      </c>
      <c r="E8060" s="2" t="s">
        <v>1478</v>
      </c>
      <c r="F8060" s="2" t="s">
        <v>3308</v>
      </c>
      <c r="G8060" s="5">
        <v>-14</v>
      </c>
      <c r="H8060" s="5">
        <v>29.99</v>
      </c>
      <c r="I8060" s="5">
        <v>-419.86</v>
      </c>
      <c r="J8060" s="5">
        <v>-518559.07999999984</v>
      </c>
      <c r="K8060" s="5" t="str" cm="1">
        <f t="array" ref="K8060">_xlfn.LET(_xlpm.d,UPPER(TRIM(CLEAN(SUBSTITUTE(F8060,CHAR(160),"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61" spans="2:11" x14ac:dyDescent="0.25">
      <c r="B8061" s="21">
        <v>45728</v>
      </c>
      <c r="C8061" s="2" t="s">
        <v>1</v>
      </c>
      <c r="D8061" s="2" t="s">
        <v>2976</v>
      </c>
      <c r="E8061" s="2" t="s">
        <v>304</v>
      </c>
      <c r="F8061" s="2" t="s">
        <v>3308</v>
      </c>
      <c r="G8061" s="5">
        <v>-54</v>
      </c>
      <c r="H8061" s="5">
        <v>29.99</v>
      </c>
      <c r="I8061" s="5">
        <v>-1619.46</v>
      </c>
      <c r="J8061" s="5">
        <v>-520178.53999999986</v>
      </c>
      <c r="K8061" s="5" t="str" cm="1">
        <f t="array" ref="K8061">_xlfn.LET(_xlpm.d,UPPER(TRIM(CLEAN(SUBSTITUTE(F8061,CHAR(160),"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62" spans="2:11" x14ac:dyDescent="0.25">
      <c r="B8062" s="21">
        <v>45728</v>
      </c>
      <c r="C8062" s="2" t="s">
        <v>1</v>
      </c>
      <c r="D8062" s="2" t="s">
        <v>2977</v>
      </c>
      <c r="E8062" s="2" t="s">
        <v>129</v>
      </c>
      <c r="F8062" s="2" t="s">
        <v>3306</v>
      </c>
      <c r="G8062" s="5">
        <v>-32</v>
      </c>
      <c r="H8062" s="5">
        <v>31.85</v>
      </c>
      <c r="I8062" s="5">
        <v>-1019.2</v>
      </c>
      <c r="J8062" s="5">
        <v>-521197.73999999987</v>
      </c>
      <c r="K8062" s="5" t="str" cm="1">
        <f t="array" ref="K8062">_xlfn.LET(_xlpm.d,UPPER(TRIM(CLEAN(SUBSTITUTE(F8062,CHAR(160),"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63" spans="2:11" x14ac:dyDescent="0.25">
      <c r="B8063" s="21">
        <v>45728</v>
      </c>
      <c r="C8063" s="2" t="s">
        <v>1</v>
      </c>
      <c r="D8063" s="2" t="s">
        <v>913</v>
      </c>
      <c r="E8063" s="2" t="s">
        <v>65</v>
      </c>
      <c r="F8063" s="2" t="s">
        <v>3306</v>
      </c>
      <c r="G8063" s="5">
        <v>-11</v>
      </c>
      <c r="H8063" s="5">
        <v>31.85</v>
      </c>
      <c r="I8063" s="5">
        <v>-350.35</v>
      </c>
      <c r="J8063" s="5">
        <v>-521548.08999999985</v>
      </c>
      <c r="K8063" s="5" t="str" cm="1">
        <f t="array" ref="K8063">_xlfn.LET(_xlpm.d,UPPER(TRIM(CLEAN(SUBSTITUTE(F8063,CHAR(160),"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64" spans="2:11" x14ac:dyDescent="0.25">
      <c r="B8064" s="21">
        <v>45728</v>
      </c>
      <c r="C8064" s="2" t="s">
        <v>1</v>
      </c>
      <c r="D8064" s="2" t="s">
        <v>3446</v>
      </c>
      <c r="E8064" s="2" t="s">
        <v>58</v>
      </c>
      <c r="F8064" s="2" t="s">
        <v>3306</v>
      </c>
      <c r="G8064" s="5">
        <v>-30</v>
      </c>
      <c r="H8064" s="5">
        <v>31.85</v>
      </c>
      <c r="I8064" s="5">
        <v>-955.5</v>
      </c>
      <c r="J8064" s="5">
        <v>-522503.58999999985</v>
      </c>
      <c r="K8064" s="5" t="str" cm="1">
        <f t="array" ref="K8064">_xlfn.LET(_xlpm.d,UPPER(TRIM(CLEAN(SUBSTITUTE(F8064,CHAR(160),"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65" spans="2:11" x14ac:dyDescent="0.25">
      <c r="B8065" s="21">
        <v>45728</v>
      </c>
      <c r="C8065" s="2" t="s">
        <v>1</v>
      </c>
      <c r="D8065" s="2" t="s">
        <v>363</v>
      </c>
      <c r="E8065" s="2" t="s">
        <v>40</v>
      </c>
      <c r="F8065" s="2" t="s">
        <v>3306</v>
      </c>
      <c r="G8065" s="5">
        <v>-30</v>
      </c>
      <c r="H8065" s="5">
        <v>31.85</v>
      </c>
      <c r="I8065" s="5">
        <v>-955.5</v>
      </c>
      <c r="J8065" s="5">
        <v>-523459.08999999985</v>
      </c>
      <c r="K8065" s="5" t="str" cm="1">
        <f t="array" ref="K8065">_xlfn.LET(_xlpm.d,UPPER(TRIM(CLEAN(SUBSTITUTE(F8065,CHAR(160),"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66" spans="2:11" x14ac:dyDescent="0.25">
      <c r="B8066" s="21">
        <v>45728</v>
      </c>
      <c r="C8066" s="2" t="s">
        <v>1</v>
      </c>
      <c r="D8066" s="2" t="s">
        <v>3447</v>
      </c>
      <c r="E8066" s="2" t="s">
        <v>3448</v>
      </c>
      <c r="F8066" s="2" t="s">
        <v>3308</v>
      </c>
      <c r="G8066" s="5">
        <v>-10</v>
      </c>
      <c r="H8066" s="5">
        <v>29.6</v>
      </c>
      <c r="I8066" s="5">
        <v>-296</v>
      </c>
      <c r="J8066" s="5">
        <v>-523755.08999999985</v>
      </c>
      <c r="K8066" s="5" t="str" cm="1">
        <f t="array" ref="K8066">_xlfn.LET(_xlpm.d,UPPER(TRIM(CLEAN(SUBSTITUTE(F8066,CHAR(160),"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67" spans="2:11" x14ac:dyDescent="0.25">
      <c r="B8067" s="21">
        <v>45728</v>
      </c>
      <c r="C8067" s="2" t="s">
        <v>1</v>
      </c>
      <c r="D8067" s="2" t="s">
        <v>914</v>
      </c>
      <c r="E8067" s="2" t="s">
        <v>202</v>
      </c>
      <c r="F8067" s="2" t="s">
        <v>3306</v>
      </c>
      <c r="G8067" s="5">
        <v>-140</v>
      </c>
      <c r="H8067" s="5">
        <v>31.85</v>
      </c>
      <c r="I8067" s="5">
        <v>-4459</v>
      </c>
      <c r="J8067" s="5">
        <v>-528214.08999999985</v>
      </c>
      <c r="K8067" s="5" t="str" cm="1">
        <f t="array" ref="K8067">_xlfn.LET(_xlpm.d,UPPER(TRIM(CLEAN(SUBSTITUTE(F8067,CHAR(160),"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68" spans="2:11" x14ac:dyDescent="0.25">
      <c r="B8068" s="21">
        <v>45729</v>
      </c>
      <c r="C8068" s="2" t="s">
        <v>1</v>
      </c>
      <c r="D8068" s="2" t="s">
        <v>3449</v>
      </c>
      <c r="E8068" s="2" t="s">
        <v>74</v>
      </c>
      <c r="F8068" s="2" t="s">
        <v>3306</v>
      </c>
      <c r="G8068" s="5">
        <v>-50</v>
      </c>
      <c r="H8068" s="5">
        <v>31.85</v>
      </c>
      <c r="I8068" s="5">
        <v>-1592.5</v>
      </c>
      <c r="J8068" s="5">
        <v>-529806.58999999985</v>
      </c>
      <c r="K8068" s="5" t="str" cm="1">
        <f t="array" ref="K8068">_xlfn.LET(_xlpm.d,UPPER(TRIM(CLEAN(SUBSTITUTE(F8068,CHAR(160),"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69" spans="2:11" x14ac:dyDescent="0.25">
      <c r="B8069" s="21">
        <v>45729</v>
      </c>
      <c r="C8069" s="2" t="s">
        <v>1</v>
      </c>
      <c r="D8069" s="2" t="s">
        <v>3450</v>
      </c>
      <c r="E8069" s="2" t="s">
        <v>38</v>
      </c>
      <c r="F8069" s="2" t="s">
        <v>3306</v>
      </c>
      <c r="G8069" s="5">
        <v>-30</v>
      </c>
      <c r="H8069" s="5">
        <v>31.85</v>
      </c>
      <c r="I8069" s="5">
        <v>-955.5</v>
      </c>
      <c r="J8069" s="5">
        <v>-530762.08999999985</v>
      </c>
      <c r="K8069" s="5" t="str" cm="1">
        <f t="array" ref="K8069">_xlfn.LET(_xlpm.d,UPPER(TRIM(CLEAN(SUBSTITUTE(F8069,CHAR(160),"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70" spans="2:11" x14ac:dyDescent="0.25">
      <c r="B8070" s="21">
        <v>45729</v>
      </c>
      <c r="C8070" s="2" t="s">
        <v>1</v>
      </c>
      <c r="D8070" s="2" t="s">
        <v>3451</v>
      </c>
      <c r="E8070" s="2" t="s">
        <v>84</v>
      </c>
      <c r="F8070" s="2" t="s">
        <v>3306</v>
      </c>
      <c r="G8070" s="5">
        <v>-30</v>
      </c>
      <c r="H8070" s="5">
        <v>31.85</v>
      </c>
      <c r="I8070" s="5">
        <v>-955.5</v>
      </c>
      <c r="J8070" s="5">
        <v>-531717.58999999985</v>
      </c>
      <c r="K8070" s="5" t="str" cm="1">
        <f t="array" ref="K8070">_xlfn.LET(_xlpm.d,UPPER(TRIM(CLEAN(SUBSTITUTE(F8070,CHAR(160),"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71" spans="2:11" x14ac:dyDescent="0.25">
      <c r="B8071" s="21">
        <v>45729</v>
      </c>
      <c r="C8071" s="2" t="s">
        <v>1</v>
      </c>
      <c r="D8071" s="2" t="s">
        <v>364</v>
      </c>
      <c r="E8071" s="2" t="s">
        <v>19</v>
      </c>
      <c r="F8071" s="2" t="s">
        <v>3306</v>
      </c>
      <c r="G8071" s="5">
        <v>-30</v>
      </c>
      <c r="H8071" s="5">
        <v>31.85</v>
      </c>
      <c r="I8071" s="5">
        <v>-955.5</v>
      </c>
      <c r="J8071" s="5">
        <v>-532673.08999999985</v>
      </c>
      <c r="K8071" s="5" t="str" cm="1">
        <f t="array" ref="K8071">_xlfn.LET(_xlpm.d,UPPER(TRIM(CLEAN(SUBSTITUTE(F8071,CHAR(160),"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72" spans="2:11" x14ac:dyDescent="0.25">
      <c r="B8072" s="21">
        <v>45729</v>
      </c>
      <c r="C8072" s="2" t="s">
        <v>1</v>
      </c>
      <c r="D8072" s="2" t="s">
        <v>1591</v>
      </c>
      <c r="E8072" s="2" t="s">
        <v>99</v>
      </c>
      <c r="F8072" s="2" t="s">
        <v>3306</v>
      </c>
      <c r="G8072" s="5">
        <v>-30</v>
      </c>
      <c r="H8072" s="5">
        <v>31.85</v>
      </c>
      <c r="I8072" s="5">
        <v>-955.5</v>
      </c>
      <c r="J8072" s="5">
        <v>-533628.58999999985</v>
      </c>
      <c r="K8072" s="5" t="str" cm="1">
        <f t="array" ref="K8072">_xlfn.LET(_xlpm.d,UPPER(TRIM(CLEAN(SUBSTITUTE(F8072,CHAR(160),"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73" spans="2:11" x14ac:dyDescent="0.25">
      <c r="B8073" s="21">
        <v>45729</v>
      </c>
      <c r="C8073" s="2" t="s">
        <v>1</v>
      </c>
      <c r="D8073" s="2" t="s">
        <v>1592</v>
      </c>
      <c r="E8073" s="2" t="s">
        <v>801</v>
      </c>
      <c r="F8073" s="2" t="s">
        <v>3308</v>
      </c>
      <c r="G8073" s="5">
        <v>-3</v>
      </c>
      <c r="H8073" s="5">
        <v>31.65</v>
      </c>
      <c r="I8073" s="5">
        <v>-94.95</v>
      </c>
      <c r="J8073" s="5">
        <v>-533723.5399999998</v>
      </c>
      <c r="K8073" s="5" t="str" cm="1">
        <f t="array" ref="K8073">_xlfn.LET(_xlpm.d,UPPER(TRIM(CLEAN(SUBSTITUTE(F8073,CHAR(160),"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74" spans="2:11" x14ac:dyDescent="0.25">
      <c r="B8074" s="21">
        <v>45730</v>
      </c>
      <c r="C8074" s="2" t="s">
        <v>1</v>
      </c>
      <c r="D8074" s="2" t="s">
        <v>1595</v>
      </c>
      <c r="E8074" s="2" t="s">
        <v>244</v>
      </c>
      <c r="F8074" s="2" t="s">
        <v>3306</v>
      </c>
      <c r="G8074" s="5">
        <v>-200</v>
      </c>
      <c r="H8074" s="5">
        <v>31.85</v>
      </c>
      <c r="I8074" s="5">
        <v>-6370</v>
      </c>
      <c r="J8074" s="5">
        <v>-540093.5399999998</v>
      </c>
      <c r="K8074" s="5" t="str" cm="1">
        <f t="array" ref="K8074">_xlfn.LET(_xlpm.d,UPPER(TRIM(CLEAN(SUBSTITUTE(F8074,CHAR(160),"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75" spans="2:11" x14ac:dyDescent="0.25">
      <c r="B8075" s="21">
        <v>45730</v>
      </c>
      <c r="C8075" s="2" t="s">
        <v>1</v>
      </c>
      <c r="D8075" s="2" t="s">
        <v>1596</v>
      </c>
      <c r="E8075" s="2" t="s">
        <v>24</v>
      </c>
      <c r="F8075" s="2" t="s">
        <v>3306</v>
      </c>
      <c r="G8075" s="5">
        <v>-72</v>
      </c>
      <c r="H8075" s="5">
        <v>31.85</v>
      </c>
      <c r="I8075" s="5">
        <v>-2293.1999999999998</v>
      </c>
      <c r="J8075" s="5">
        <v>-542386.73999999976</v>
      </c>
      <c r="K8075" s="5" t="str" cm="1">
        <f t="array" ref="K8075">_xlfn.LET(_xlpm.d,UPPER(TRIM(CLEAN(SUBSTITUTE(F8075,CHAR(160),"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76" spans="2:11" x14ac:dyDescent="0.25">
      <c r="B8076" s="21">
        <v>45730</v>
      </c>
      <c r="C8076" s="2" t="s">
        <v>1</v>
      </c>
      <c r="D8076" s="2" t="s">
        <v>1597</v>
      </c>
      <c r="E8076" s="2" t="s">
        <v>82</v>
      </c>
      <c r="F8076" s="2" t="s">
        <v>3306</v>
      </c>
      <c r="G8076" s="5">
        <v>-15</v>
      </c>
      <c r="H8076" s="5">
        <v>31.85</v>
      </c>
      <c r="I8076" s="5">
        <v>-477.75</v>
      </c>
      <c r="J8076" s="5">
        <v>-542864.48999999976</v>
      </c>
      <c r="K8076" s="5" t="str" cm="1">
        <f t="array" ref="K8076">_xlfn.LET(_xlpm.d,UPPER(TRIM(CLEAN(SUBSTITUTE(F8076,CHAR(160),"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77" spans="2:11" x14ac:dyDescent="0.25">
      <c r="B8077" s="21">
        <v>45730</v>
      </c>
      <c r="C8077" s="2" t="s">
        <v>1</v>
      </c>
      <c r="D8077" s="2" t="s">
        <v>665</v>
      </c>
      <c r="E8077" s="2" t="s">
        <v>86</v>
      </c>
      <c r="F8077" s="2" t="s">
        <v>3306</v>
      </c>
      <c r="G8077" s="5">
        <v>-120</v>
      </c>
      <c r="H8077" s="5">
        <v>31.85</v>
      </c>
      <c r="I8077" s="5">
        <v>-3822</v>
      </c>
      <c r="J8077" s="5">
        <v>-546686.48999999976</v>
      </c>
      <c r="K8077" s="5" t="str" cm="1">
        <f t="array" ref="K8077">_xlfn.LET(_xlpm.d,UPPER(TRIM(CLEAN(SUBSTITUTE(F8077,CHAR(160),"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78" spans="2:11" x14ac:dyDescent="0.25">
      <c r="B8078" s="21">
        <v>45730</v>
      </c>
      <c r="C8078" s="2" t="s">
        <v>1</v>
      </c>
      <c r="D8078" s="2" t="s">
        <v>916</v>
      </c>
      <c r="E8078" s="2" t="s">
        <v>72</v>
      </c>
      <c r="F8078" s="2" t="s">
        <v>3306</v>
      </c>
      <c r="G8078" s="5">
        <v>-8</v>
      </c>
      <c r="H8078" s="5">
        <v>31.85</v>
      </c>
      <c r="I8078" s="5">
        <v>-254.8</v>
      </c>
      <c r="J8078" s="5">
        <v>-546941.2899999998</v>
      </c>
      <c r="K8078" s="5" t="str" cm="1">
        <f t="array" ref="K8078">_xlfn.LET(_xlpm.d,UPPER(TRIM(CLEAN(SUBSTITUTE(F8078,CHAR(160),"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79" spans="2:11" x14ac:dyDescent="0.25">
      <c r="B8079" s="21">
        <v>45730</v>
      </c>
      <c r="C8079" s="2" t="s">
        <v>1</v>
      </c>
      <c r="D8079" s="2" t="s">
        <v>1598</v>
      </c>
      <c r="E8079" s="2" t="s">
        <v>53</v>
      </c>
      <c r="F8079" s="2" t="s">
        <v>3306</v>
      </c>
      <c r="G8079" s="5">
        <v>-40</v>
      </c>
      <c r="H8079" s="5">
        <v>31.85</v>
      </c>
      <c r="I8079" s="5">
        <v>-1274</v>
      </c>
      <c r="J8079" s="5">
        <v>-548215.2899999998</v>
      </c>
      <c r="K8079" s="5" t="str" cm="1">
        <f t="array" ref="K8079">_xlfn.LET(_xlpm.d,UPPER(TRIM(CLEAN(SUBSTITUTE(F8079,CHAR(160),"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80" spans="2:11" x14ac:dyDescent="0.25">
      <c r="B8080" s="21">
        <v>45730</v>
      </c>
      <c r="C8080" s="2" t="s">
        <v>1</v>
      </c>
      <c r="D8080" s="2" t="s">
        <v>3452</v>
      </c>
      <c r="E8080" s="2" t="s">
        <v>9</v>
      </c>
      <c r="F8080" s="2" t="s">
        <v>3306</v>
      </c>
      <c r="G8080" s="5">
        <v>-60</v>
      </c>
      <c r="H8080" s="5">
        <v>31.85</v>
      </c>
      <c r="I8080" s="5">
        <v>-1911</v>
      </c>
      <c r="J8080" s="5">
        <v>-550126.2899999998</v>
      </c>
      <c r="K8080" s="5" t="str" cm="1">
        <f t="array" ref="K8080">_xlfn.LET(_xlpm.d,UPPER(TRIM(CLEAN(SUBSTITUTE(F8080,CHAR(160),"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81" spans="2:11" x14ac:dyDescent="0.25">
      <c r="B8081" s="21">
        <v>45730</v>
      </c>
      <c r="C8081" s="2" t="s">
        <v>1</v>
      </c>
      <c r="D8081" s="2" t="s">
        <v>365</v>
      </c>
      <c r="E8081" s="2" t="s">
        <v>68</v>
      </c>
      <c r="F8081" s="2" t="s">
        <v>3306</v>
      </c>
      <c r="G8081" s="5">
        <v>-150</v>
      </c>
      <c r="H8081" s="5">
        <v>31.85</v>
      </c>
      <c r="I8081" s="5">
        <v>-4777.5</v>
      </c>
      <c r="J8081" s="5">
        <v>-554903.7899999998</v>
      </c>
      <c r="K8081" s="5" t="str" cm="1">
        <f t="array" ref="K8081">_xlfn.LET(_xlpm.d,UPPER(TRIM(CLEAN(SUBSTITUTE(F8081,CHAR(160),"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82" spans="2:11" x14ac:dyDescent="0.25">
      <c r="B8082" s="21">
        <v>45730</v>
      </c>
      <c r="C8082" s="2" t="s">
        <v>1</v>
      </c>
      <c r="D8082" s="2" t="s">
        <v>917</v>
      </c>
      <c r="E8082" s="2" t="s">
        <v>433</v>
      </c>
      <c r="F8082" s="2" t="s">
        <v>3306</v>
      </c>
      <c r="G8082" s="5">
        <v>-48</v>
      </c>
      <c r="H8082" s="5">
        <v>31.85</v>
      </c>
      <c r="I8082" s="5">
        <v>-1528.8</v>
      </c>
      <c r="J8082" s="5">
        <v>-556432.58999999985</v>
      </c>
      <c r="K8082" s="5" t="str" cm="1">
        <f t="array" ref="K8082">_xlfn.LET(_xlpm.d,UPPER(TRIM(CLEAN(SUBSTITUTE(F8082,CHAR(160),"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83" spans="2:11" x14ac:dyDescent="0.25">
      <c r="B8083" s="21">
        <v>45730</v>
      </c>
      <c r="C8083" s="2" t="s">
        <v>1</v>
      </c>
      <c r="D8083" s="2" t="s">
        <v>918</v>
      </c>
      <c r="E8083" s="2" t="s">
        <v>3</v>
      </c>
      <c r="F8083" s="2" t="s">
        <v>3308</v>
      </c>
      <c r="G8083" s="5">
        <v>-20</v>
      </c>
      <c r="H8083" s="5">
        <v>29.2</v>
      </c>
      <c r="I8083" s="5">
        <v>-584</v>
      </c>
      <c r="J8083" s="5">
        <v>-557016.58999999985</v>
      </c>
      <c r="K8083" s="5" t="str" cm="1">
        <f t="array" ref="K8083">_xlfn.LET(_xlpm.d,UPPER(TRIM(CLEAN(SUBSTITUTE(F8083,CHAR(160),"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84" spans="2:11" x14ac:dyDescent="0.25">
      <c r="B8084" s="21">
        <v>45730</v>
      </c>
      <c r="C8084" s="2" t="s">
        <v>1</v>
      </c>
      <c r="D8084" s="2" t="s">
        <v>1600</v>
      </c>
      <c r="E8084" s="2" t="s">
        <v>311</v>
      </c>
      <c r="F8084" s="2" t="s">
        <v>3308</v>
      </c>
      <c r="G8084" s="5">
        <v>-20</v>
      </c>
      <c r="H8084" s="5">
        <v>28.65</v>
      </c>
      <c r="I8084" s="5">
        <v>-573</v>
      </c>
      <c r="J8084" s="5">
        <v>-557589.58999999985</v>
      </c>
      <c r="K8084" s="5" t="str" cm="1">
        <f t="array" ref="K8084">_xlfn.LET(_xlpm.d,UPPER(TRIM(CLEAN(SUBSTITUTE(F8084,CHAR(160),"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85" spans="2:11" x14ac:dyDescent="0.25">
      <c r="B8085" s="21">
        <v>45731</v>
      </c>
      <c r="C8085" s="2" t="s">
        <v>1</v>
      </c>
      <c r="D8085" s="2" t="s">
        <v>296</v>
      </c>
      <c r="E8085" s="2" t="s">
        <v>143</v>
      </c>
      <c r="F8085" s="2" t="s">
        <v>3308</v>
      </c>
      <c r="G8085" s="5">
        <v>-35</v>
      </c>
      <c r="H8085" s="5">
        <v>27.3</v>
      </c>
      <c r="I8085" s="5">
        <v>-955.5</v>
      </c>
      <c r="J8085" s="5">
        <v>-558545.08999999985</v>
      </c>
      <c r="K8085" s="5" t="str" cm="1">
        <f t="array" ref="K8085">_xlfn.LET(_xlpm.d,UPPER(TRIM(CLEAN(SUBSTITUTE(F8085,CHAR(160),"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86" spans="2:11" x14ac:dyDescent="0.25">
      <c r="B8086" s="21">
        <v>45733</v>
      </c>
      <c r="C8086" s="2" t="s">
        <v>1</v>
      </c>
      <c r="D8086" s="2" t="s">
        <v>3453</v>
      </c>
      <c r="E8086" s="2" t="s">
        <v>3322</v>
      </c>
      <c r="F8086" s="2" t="s">
        <v>3308</v>
      </c>
      <c r="G8086" s="5">
        <v>-9</v>
      </c>
      <c r="H8086" s="5">
        <v>29.99</v>
      </c>
      <c r="I8086" s="5">
        <v>-269.91000000000003</v>
      </c>
      <c r="J8086" s="5">
        <v>-558814.99999999988</v>
      </c>
      <c r="K8086" s="5" t="str" cm="1">
        <f t="array" ref="K8086">_xlfn.LET(_xlpm.d,UPPER(TRIM(CLEAN(SUBSTITUTE(F8086,CHAR(160),"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87" spans="2:11" x14ac:dyDescent="0.25">
      <c r="B8087" s="21">
        <v>45733</v>
      </c>
      <c r="C8087" s="2" t="s">
        <v>1</v>
      </c>
      <c r="D8087" s="2" t="s">
        <v>2356</v>
      </c>
      <c r="E8087" s="2" t="s">
        <v>324</v>
      </c>
      <c r="F8087" s="2" t="s">
        <v>3308</v>
      </c>
      <c r="G8087" s="5">
        <v>-8</v>
      </c>
      <c r="H8087" s="5">
        <v>29.99</v>
      </c>
      <c r="I8087" s="5">
        <v>-239.92</v>
      </c>
      <c r="J8087" s="5">
        <v>-559054.91999999993</v>
      </c>
      <c r="K8087" s="5" t="str" cm="1">
        <f t="array" ref="K8087">_xlfn.LET(_xlpm.d,UPPER(TRIM(CLEAN(SUBSTITUTE(F8087,CHAR(160),"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88" spans="2:11" x14ac:dyDescent="0.25">
      <c r="B8088" s="21">
        <v>45733</v>
      </c>
      <c r="C8088" s="2" t="s">
        <v>1</v>
      </c>
      <c r="D8088" s="2" t="s">
        <v>3454</v>
      </c>
      <c r="E8088" s="2" t="s">
        <v>1530</v>
      </c>
      <c r="F8088" s="2" t="s">
        <v>3308</v>
      </c>
      <c r="G8088" s="5">
        <v>-32</v>
      </c>
      <c r="H8088" s="5">
        <v>29.99</v>
      </c>
      <c r="I8088" s="5">
        <v>-959.68</v>
      </c>
      <c r="J8088" s="5">
        <v>-560014.6</v>
      </c>
      <c r="K8088" s="5" t="str" cm="1">
        <f t="array" ref="K8088">_xlfn.LET(_xlpm.d,UPPER(TRIM(CLEAN(SUBSTITUTE(F8088,CHAR(160),"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89" spans="2:11" x14ac:dyDescent="0.25">
      <c r="B8089" s="21">
        <v>45733</v>
      </c>
      <c r="C8089" s="2" t="s">
        <v>1</v>
      </c>
      <c r="D8089" s="2" t="s">
        <v>3141</v>
      </c>
      <c r="E8089" s="2" t="s">
        <v>99</v>
      </c>
      <c r="F8089" s="2" t="s">
        <v>3306</v>
      </c>
      <c r="G8089" s="5">
        <v>-40</v>
      </c>
      <c r="H8089" s="5">
        <v>31.85</v>
      </c>
      <c r="I8089" s="5">
        <v>-1274</v>
      </c>
      <c r="J8089" s="5">
        <v>-561288.6</v>
      </c>
      <c r="K8089" s="5" t="str" cm="1">
        <f t="array" ref="K8089">_xlfn.LET(_xlpm.d,UPPER(TRIM(CLEAN(SUBSTITUTE(F8089,CHAR(160),"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90" spans="2:11" x14ac:dyDescent="0.25">
      <c r="B8090" s="21">
        <v>45733</v>
      </c>
      <c r="C8090" s="2" t="s">
        <v>1</v>
      </c>
      <c r="D8090" s="2" t="s">
        <v>3455</v>
      </c>
      <c r="E8090" s="2" t="s">
        <v>19</v>
      </c>
      <c r="F8090" s="2" t="s">
        <v>3306</v>
      </c>
      <c r="G8090" s="5">
        <v>-20</v>
      </c>
      <c r="H8090" s="5">
        <v>31.85</v>
      </c>
      <c r="I8090" s="5">
        <v>-637</v>
      </c>
      <c r="J8090" s="5">
        <v>-561925.6</v>
      </c>
      <c r="K8090" s="5" t="str" cm="1">
        <f t="array" ref="K8090">_xlfn.LET(_xlpm.d,UPPER(TRIM(CLEAN(SUBSTITUTE(F8090,CHAR(160),"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91" spans="2:11" x14ac:dyDescent="0.25">
      <c r="B8091" s="21">
        <v>45733</v>
      </c>
      <c r="C8091" s="2" t="s">
        <v>1</v>
      </c>
      <c r="D8091" s="2" t="s">
        <v>1601</v>
      </c>
      <c r="E8091" s="2" t="s">
        <v>465</v>
      </c>
      <c r="F8091" s="2" t="s">
        <v>3306</v>
      </c>
      <c r="G8091" s="5">
        <v>-20</v>
      </c>
      <c r="H8091" s="5">
        <v>31.85</v>
      </c>
      <c r="I8091" s="5">
        <v>-637</v>
      </c>
      <c r="J8091" s="5">
        <v>-562562.6</v>
      </c>
      <c r="K8091" s="5" t="str" cm="1">
        <f t="array" ref="K8091">_xlfn.LET(_xlpm.d,UPPER(TRIM(CLEAN(SUBSTITUTE(F8091,CHAR(160),"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92" spans="2:11" x14ac:dyDescent="0.25">
      <c r="B8092" s="21">
        <v>45733</v>
      </c>
      <c r="C8092" s="2" t="s">
        <v>1</v>
      </c>
      <c r="D8092" s="2" t="s">
        <v>366</v>
      </c>
      <c r="E8092" s="2" t="s">
        <v>49</v>
      </c>
      <c r="F8092" s="2" t="s">
        <v>3306</v>
      </c>
      <c r="G8092" s="5">
        <v>-110</v>
      </c>
      <c r="H8092" s="5">
        <v>31.85</v>
      </c>
      <c r="I8092" s="5">
        <v>-3503.5</v>
      </c>
      <c r="J8092" s="5">
        <v>-566066.1</v>
      </c>
      <c r="K8092" s="5" t="str" cm="1">
        <f t="array" ref="K8092">_xlfn.LET(_xlpm.d,UPPER(TRIM(CLEAN(SUBSTITUTE(F8092,CHAR(160),"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93" spans="2:11" x14ac:dyDescent="0.25">
      <c r="B8093" s="21">
        <v>45733</v>
      </c>
      <c r="C8093" s="2" t="s">
        <v>1</v>
      </c>
      <c r="D8093" s="2" t="s">
        <v>367</v>
      </c>
      <c r="E8093" s="2" t="s">
        <v>97</v>
      </c>
      <c r="F8093" s="2" t="s">
        <v>3306</v>
      </c>
      <c r="G8093" s="5">
        <v>-138</v>
      </c>
      <c r="H8093" s="5">
        <v>31.85</v>
      </c>
      <c r="I8093" s="5">
        <v>-4395.3</v>
      </c>
      <c r="J8093" s="5">
        <v>-570461.4</v>
      </c>
      <c r="K8093" s="5" t="str" cm="1">
        <f t="array" ref="K8093">_xlfn.LET(_xlpm.d,UPPER(TRIM(CLEAN(SUBSTITUTE(F8093,CHAR(160),"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94" spans="2:11" x14ac:dyDescent="0.25">
      <c r="B8094" s="21">
        <v>45733</v>
      </c>
      <c r="C8094" s="2" t="s">
        <v>1</v>
      </c>
      <c r="D8094" s="2" t="s">
        <v>3456</v>
      </c>
      <c r="E8094" s="2" t="s">
        <v>2099</v>
      </c>
      <c r="F8094" s="2" t="s">
        <v>3308</v>
      </c>
      <c r="G8094" s="5">
        <v>-10</v>
      </c>
      <c r="H8094" s="5">
        <v>29.99</v>
      </c>
      <c r="I8094" s="5">
        <v>-299.89999999999998</v>
      </c>
      <c r="J8094" s="5">
        <v>-570761.30000000005</v>
      </c>
      <c r="K8094" s="5" t="str" cm="1">
        <f t="array" ref="K8094">_xlfn.LET(_xlpm.d,UPPER(TRIM(CLEAN(SUBSTITUTE(F8094,CHAR(160),"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95" spans="2:11" x14ac:dyDescent="0.25">
      <c r="B8095" s="21">
        <v>45733</v>
      </c>
      <c r="C8095" s="2" t="s">
        <v>1</v>
      </c>
      <c r="D8095" s="2" t="s">
        <v>3457</v>
      </c>
      <c r="E8095" s="2" t="s">
        <v>110</v>
      </c>
      <c r="F8095" s="2" t="s">
        <v>3308</v>
      </c>
      <c r="G8095" s="5">
        <v>-10</v>
      </c>
      <c r="H8095" s="5">
        <v>31.85</v>
      </c>
      <c r="I8095" s="5">
        <v>-318.5</v>
      </c>
      <c r="J8095" s="5">
        <v>-571079.80000000005</v>
      </c>
      <c r="K8095" s="5" t="str" cm="1">
        <f t="array" ref="K8095">_xlfn.LET(_xlpm.d,UPPER(TRIM(CLEAN(SUBSTITUTE(F8095,CHAR(160),"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96" spans="2:11" x14ac:dyDescent="0.25">
      <c r="B8096" s="21">
        <v>45733</v>
      </c>
      <c r="C8096" s="2" t="s">
        <v>1</v>
      </c>
      <c r="D8096" s="2" t="s">
        <v>919</v>
      </c>
      <c r="E8096" s="2" t="s">
        <v>110</v>
      </c>
      <c r="F8096" s="2" t="s">
        <v>3308</v>
      </c>
      <c r="G8096" s="5">
        <v>-20</v>
      </c>
      <c r="H8096" s="5">
        <v>31.85</v>
      </c>
      <c r="I8096" s="5">
        <v>-637</v>
      </c>
      <c r="J8096" s="5">
        <v>-571716.80000000005</v>
      </c>
      <c r="K8096" s="5" t="str" cm="1">
        <f t="array" ref="K8096">_xlfn.LET(_xlpm.d,UPPER(TRIM(CLEAN(SUBSTITUTE(F8096,CHAR(160),"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97" spans="2:11" x14ac:dyDescent="0.25">
      <c r="B8097" s="21">
        <v>45734</v>
      </c>
      <c r="C8097" s="2" t="s">
        <v>1</v>
      </c>
      <c r="D8097" s="2" t="s">
        <v>3458</v>
      </c>
      <c r="E8097" s="2" t="s">
        <v>403</v>
      </c>
      <c r="F8097" s="2" t="s">
        <v>3306</v>
      </c>
      <c r="G8097" s="5">
        <v>-30</v>
      </c>
      <c r="H8097" s="5">
        <v>31.85</v>
      </c>
      <c r="I8097" s="5">
        <v>-955.5</v>
      </c>
      <c r="J8097" s="5">
        <v>-572672.30000000005</v>
      </c>
      <c r="K8097" s="5" t="str" cm="1">
        <f t="array" ref="K8097">_xlfn.LET(_xlpm.d,UPPER(TRIM(CLEAN(SUBSTITUTE(F8097,CHAR(160),"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98" spans="2:11" x14ac:dyDescent="0.25">
      <c r="B8098" s="21">
        <v>45734</v>
      </c>
      <c r="C8098" s="2" t="s">
        <v>1</v>
      </c>
      <c r="D8098" s="2" t="s">
        <v>1602</v>
      </c>
      <c r="E8098" s="2" t="s">
        <v>14</v>
      </c>
      <c r="F8098" s="2" t="s">
        <v>3306</v>
      </c>
      <c r="G8098" s="5">
        <v>-13</v>
      </c>
      <c r="H8098" s="5">
        <v>31.85</v>
      </c>
      <c r="I8098" s="5">
        <v>-414.05</v>
      </c>
      <c r="J8098" s="5">
        <v>-573086.35000000009</v>
      </c>
      <c r="K8098" s="5" t="str" cm="1">
        <f t="array" ref="K8098">_xlfn.LET(_xlpm.d,UPPER(TRIM(CLEAN(SUBSTITUTE(F8098,CHAR(160),"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099" spans="2:11" x14ac:dyDescent="0.25">
      <c r="B8099" s="21">
        <v>45734</v>
      </c>
      <c r="C8099" s="2" t="s">
        <v>1</v>
      </c>
      <c r="D8099" s="2" t="s">
        <v>3459</v>
      </c>
      <c r="E8099" s="2" t="s">
        <v>32</v>
      </c>
      <c r="F8099" s="2" t="s">
        <v>3306</v>
      </c>
      <c r="G8099" s="5">
        <v>-27</v>
      </c>
      <c r="H8099" s="5">
        <v>31.85</v>
      </c>
      <c r="I8099" s="5">
        <v>-859.95</v>
      </c>
      <c r="J8099" s="5">
        <v>-573946.30000000005</v>
      </c>
      <c r="K8099" s="5" t="str" cm="1">
        <f t="array" ref="K8099">_xlfn.LET(_xlpm.d,UPPER(TRIM(CLEAN(SUBSTITUTE(F8099,CHAR(160),"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00" spans="2:11" x14ac:dyDescent="0.25">
      <c r="B8100" s="21">
        <v>45734</v>
      </c>
      <c r="C8100" s="2" t="s">
        <v>1</v>
      </c>
      <c r="D8100" s="2" t="s">
        <v>3460</v>
      </c>
      <c r="E8100" s="2" t="s">
        <v>72</v>
      </c>
      <c r="F8100" s="2" t="s">
        <v>3306</v>
      </c>
      <c r="G8100" s="5">
        <v>-10</v>
      </c>
      <c r="H8100" s="5">
        <v>31.85</v>
      </c>
      <c r="I8100" s="5">
        <v>-318.5</v>
      </c>
      <c r="J8100" s="5">
        <v>-574264.80000000005</v>
      </c>
      <c r="K8100" s="5" t="str" cm="1">
        <f t="array" ref="K8100">_xlfn.LET(_xlpm.d,UPPER(TRIM(CLEAN(SUBSTITUTE(F8100,CHAR(160),"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01" spans="2:11" x14ac:dyDescent="0.25">
      <c r="B8101" s="21">
        <v>45734</v>
      </c>
      <c r="C8101" s="2" t="s">
        <v>1</v>
      </c>
      <c r="D8101" s="2" t="s">
        <v>920</v>
      </c>
      <c r="E8101" s="2" t="s">
        <v>148</v>
      </c>
      <c r="F8101" s="2" t="s">
        <v>3306</v>
      </c>
      <c r="G8101" s="5">
        <v>-21</v>
      </c>
      <c r="H8101" s="5">
        <v>31.85</v>
      </c>
      <c r="I8101" s="5">
        <v>-668.85</v>
      </c>
      <c r="J8101" s="5">
        <v>-574933.65</v>
      </c>
      <c r="K8101" s="5" t="str" cm="1">
        <f t="array" ref="K8101">_xlfn.LET(_xlpm.d,UPPER(TRIM(CLEAN(SUBSTITUTE(F8101,CHAR(160),"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02" spans="2:11" x14ac:dyDescent="0.25">
      <c r="B8102" s="21">
        <v>45734</v>
      </c>
      <c r="C8102" s="2" t="s">
        <v>1</v>
      </c>
      <c r="D8102" s="2" t="s">
        <v>1603</v>
      </c>
      <c r="E8102" s="2" t="s">
        <v>9</v>
      </c>
      <c r="F8102" s="2" t="s">
        <v>3306</v>
      </c>
      <c r="G8102" s="5">
        <v>-28</v>
      </c>
      <c r="H8102" s="5">
        <v>31.85</v>
      </c>
      <c r="I8102" s="5">
        <v>-891.8</v>
      </c>
      <c r="J8102" s="5">
        <v>-575825.45000000007</v>
      </c>
      <c r="K8102" s="5" t="str" cm="1">
        <f t="array" ref="K8102">_xlfn.LET(_xlpm.d,UPPER(TRIM(CLEAN(SUBSTITUTE(F8102,CHAR(160),"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03" spans="2:11" x14ac:dyDescent="0.25">
      <c r="B8103" s="21">
        <v>45734</v>
      </c>
      <c r="C8103" s="2" t="s">
        <v>1</v>
      </c>
      <c r="D8103" s="2" t="s">
        <v>3209</v>
      </c>
      <c r="E8103" s="2" t="s">
        <v>92</v>
      </c>
      <c r="F8103" s="2" t="s">
        <v>3306</v>
      </c>
      <c r="G8103" s="5">
        <v>-75</v>
      </c>
      <c r="H8103" s="5">
        <v>31.85</v>
      </c>
      <c r="I8103" s="5">
        <v>-2388.75</v>
      </c>
      <c r="J8103" s="5">
        <v>-578214.20000000007</v>
      </c>
      <c r="K8103" s="5" t="str" cm="1">
        <f t="array" ref="K8103">_xlfn.LET(_xlpm.d,UPPER(TRIM(CLEAN(SUBSTITUTE(F8103,CHAR(160),"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04" spans="2:11" x14ac:dyDescent="0.25">
      <c r="B8104" s="21">
        <v>45734</v>
      </c>
      <c r="C8104" s="2" t="s">
        <v>1</v>
      </c>
      <c r="D8104" s="2" t="s">
        <v>368</v>
      </c>
      <c r="E8104" s="2" t="s">
        <v>29</v>
      </c>
      <c r="F8104" s="2" t="s">
        <v>3306</v>
      </c>
      <c r="G8104" s="5">
        <v>-45</v>
      </c>
      <c r="H8104" s="5">
        <v>31.85</v>
      </c>
      <c r="I8104" s="5">
        <v>-1433.25</v>
      </c>
      <c r="J8104" s="5">
        <v>-579647.45000000007</v>
      </c>
      <c r="K8104" s="5" t="str" cm="1">
        <f t="array" ref="K8104">_xlfn.LET(_xlpm.d,UPPER(TRIM(CLEAN(SUBSTITUTE(F8104,CHAR(160),"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05" spans="2:11" x14ac:dyDescent="0.25">
      <c r="B8105" s="21">
        <v>45734</v>
      </c>
      <c r="C8105" s="2" t="s">
        <v>1</v>
      </c>
      <c r="D8105" s="2" t="s">
        <v>3461</v>
      </c>
      <c r="E8105" s="2" t="s">
        <v>89</v>
      </c>
      <c r="F8105" s="2" t="s">
        <v>3306</v>
      </c>
      <c r="G8105" s="5">
        <v>-20</v>
      </c>
      <c r="H8105" s="5">
        <v>31.85</v>
      </c>
      <c r="I8105" s="5">
        <v>-637</v>
      </c>
      <c r="J8105" s="5">
        <v>-580284.45000000007</v>
      </c>
      <c r="K8105" s="5" t="str" cm="1">
        <f t="array" ref="K8105">_xlfn.LET(_xlpm.d,UPPER(TRIM(CLEAN(SUBSTITUTE(F8105,CHAR(160),"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06" spans="2:11" x14ac:dyDescent="0.25">
      <c r="B8106" s="21">
        <v>45734</v>
      </c>
      <c r="C8106" s="2" t="s">
        <v>1</v>
      </c>
      <c r="D8106" s="2" t="s">
        <v>921</v>
      </c>
      <c r="E8106" s="2" t="s">
        <v>95</v>
      </c>
      <c r="F8106" s="2" t="s">
        <v>3306</v>
      </c>
      <c r="G8106" s="5">
        <v>-10</v>
      </c>
      <c r="H8106" s="5">
        <v>31.85</v>
      </c>
      <c r="I8106" s="5">
        <v>-318.5</v>
      </c>
      <c r="J8106" s="5">
        <v>-580602.95000000007</v>
      </c>
      <c r="K8106" s="5" t="str" cm="1">
        <f t="array" ref="K8106">_xlfn.LET(_xlpm.d,UPPER(TRIM(CLEAN(SUBSTITUTE(F8106,CHAR(160),"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07" spans="2:11" x14ac:dyDescent="0.25">
      <c r="B8107" s="21">
        <v>45734</v>
      </c>
      <c r="C8107" s="2" t="s">
        <v>1</v>
      </c>
      <c r="D8107" s="2" t="s">
        <v>1604</v>
      </c>
      <c r="E8107" s="2" t="s">
        <v>660</v>
      </c>
      <c r="F8107" s="2" t="s">
        <v>3306</v>
      </c>
      <c r="G8107" s="5">
        <v>-50</v>
      </c>
      <c r="H8107" s="5">
        <v>31.85</v>
      </c>
      <c r="I8107" s="5">
        <v>-1592.5</v>
      </c>
      <c r="J8107" s="5">
        <v>-582195.45000000007</v>
      </c>
      <c r="K8107" s="5" t="str" cm="1">
        <f t="array" ref="K8107">_xlfn.LET(_xlpm.d,UPPER(TRIM(CLEAN(SUBSTITUTE(F8107,CHAR(160),"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08" spans="2:11" x14ac:dyDescent="0.25">
      <c r="B8108" s="21">
        <v>45734</v>
      </c>
      <c r="C8108" s="2" t="s">
        <v>1</v>
      </c>
      <c r="D8108" s="2" t="s">
        <v>3462</v>
      </c>
      <c r="E8108" s="2" t="s">
        <v>3327</v>
      </c>
      <c r="F8108" s="2" t="s">
        <v>3306</v>
      </c>
      <c r="G8108" s="5">
        <v>-10</v>
      </c>
      <c r="H8108" s="5">
        <v>31.85</v>
      </c>
      <c r="I8108" s="5">
        <v>-318.5</v>
      </c>
      <c r="J8108" s="5">
        <v>-582513.95000000007</v>
      </c>
      <c r="K8108" s="5" t="str" cm="1">
        <f t="array" ref="K8108">_xlfn.LET(_xlpm.d,UPPER(TRIM(CLEAN(SUBSTITUTE(F8108,CHAR(160),"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09" spans="2:11" x14ac:dyDescent="0.25">
      <c r="B8109" s="21">
        <v>45734</v>
      </c>
      <c r="C8109" s="2" t="s">
        <v>1</v>
      </c>
      <c r="D8109" s="2" t="s">
        <v>1605</v>
      </c>
      <c r="E8109" s="2" t="s">
        <v>159</v>
      </c>
      <c r="F8109" s="2" t="s">
        <v>3306</v>
      </c>
      <c r="G8109" s="5">
        <v>-100</v>
      </c>
      <c r="H8109" s="5">
        <v>31.85</v>
      </c>
      <c r="I8109" s="5">
        <v>-3185</v>
      </c>
      <c r="J8109" s="5">
        <v>-585698.95000000007</v>
      </c>
      <c r="K8109" s="5" t="str" cm="1">
        <f t="array" ref="K8109">_xlfn.LET(_xlpm.d,UPPER(TRIM(CLEAN(SUBSTITUTE(F8109,CHAR(160),"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10" spans="2:11" x14ac:dyDescent="0.25">
      <c r="B8110" s="21">
        <v>45734</v>
      </c>
      <c r="C8110" s="2" t="s">
        <v>1</v>
      </c>
      <c r="D8110" s="2" t="s">
        <v>3463</v>
      </c>
      <c r="E8110" s="2" t="s">
        <v>60</v>
      </c>
      <c r="F8110" s="2" t="s">
        <v>3306</v>
      </c>
      <c r="G8110" s="5">
        <v>-50</v>
      </c>
      <c r="H8110" s="5">
        <v>31.85</v>
      </c>
      <c r="I8110" s="5">
        <v>-1592.5</v>
      </c>
      <c r="J8110" s="5">
        <v>-587291.45000000007</v>
      </c>
      <c r="K8110" s="5" t="str" cm="1">
        <f t="array" ref="K8110">_xlfn.LET(_xlpm.d,UPPER(TRIM(CLEAN(SUBSTITUTE(F8110,CHAR(160),"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11" spans="2:11" x14ac:dyDescent="0.25">
      <c r="B8111" s="21">
        <v>45734</v>
      </c>
      <c r="C8111" s="2" t="s">
        <v>1</v>
      </c>
      <c r="D8111" s="2" t="s">
        <v>1606</v>
      </c>
      <c r="E8111" s="2" t="s">
        <v>289</v>
      </c>
      <c r="F8111" s="2" t="s">
        <v>3308</v>
      </c>
      <c r="G8111" s="5">
        <v>-23</v>
      </c>
      <c r="H8111" s="5">
        <v>29.6</v>
      </c>
      <c r="I8111" s="5">
        <v>-680.8</v>
      </c>
      <c r="J8111" s="5">
        <v>-587972.25000000012</v>
      </c>
      <c r="K8111" s="5" t="str" cm="1">
        <f t="array" ref="K8111">_xlfn.LET(_xlpm.d,UPPER(TRIM(CLEAN(SUBSTITUTE(F8111,CHAR(160),"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12" spans="2:11" x14ac:dyDescent="0.25">
      <c r="B8112" s="21">
        <v>45734</v>
      </c>
      <c r="C8112" s="2" t="s">
        <v>1</v>
      </c>
      <c r="D8112" s="2" t="s">
        <v>3464</v>
      </c>
      <c r="E8112" s="2" t="s">
        <v>3</v>
      </c>
      <c r="F8112" s="2" t="s">
        <v>3308</v>
      </c>
      <c r="G8112" s="5">
        <v>-20</v>
      </c>
      <c r="H8112" s="5">
        <v>29.3</v>
      </c>
      <c r="I8112" s="5">
        <v>-586</v>
      </c>
      <c r="J8112" s="5">
        <v>-588558.25000000012</v>
      </c>
      <c r="K8112" s="5" t="str" cm="1">
        <f t="array" ref="K8112">_xlfn.LET(_xlpm.d,UPPER(TRIM(CLEAN(SUBSTITUTE(F8112,CHAR(160),"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13" spans="2:11" x14ac:dyDescent="0.25">
      <c r="B8113" s="21">
        <v>45734</v>
      </c>
      <c r="C8113" s="2" t="s">
        <v>1</v>
      </c>
      <c r="D8113" s="2" t="s">
        <v>3465</v>
      </c>
      <c r="E8113" s="2" t="s">
        <v>986</v>
      </c>
      <c r="F8113" s="2" t="s">
        <v>3308</v>
      </c>
      <c r="G8113" s="5">
        <v>-10</v>
      </c>
      <c r="H8113" s="5">
        <v>32.200000000000003</v>
      </c>
      <c r="I8113" s="5">
        <v>-322</v>
      </c>
      <c r="J8113" s="5">
        <v>-588880.25000000012</v>
      </c>
      <c r="K8113" s="5" t="str" cm="1">
        <f t="array" ref="K8113">_xlfn.LET(_xlpm.d,UPPER(TRIM(CLEAN(SUBSTITUTE(F8113,CHAR(160),"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14" spans="2:11" x14ac:dyDescent="0.25">
      <c r="B8114" s="21">
        <v>45734</v>
      </c>
      <c r="C8114" s="2" t="s">
        <v>1</v>
      </c>
      <c r="D8114" s="2" t="s">
        <v>922</v>
      </c>
      <c r="E8114" s="2" t="s">
        <v>852</v>
      </c>
      <c r="F8114" s="2" t="s">
        <v>3308</v>
      </c>
      <c r="G8114" s="5">
        <v>-5</v>
      </c>
      <c r="H8114" s="5">
        <v>32.200000000000003</v>
      </c>
      <c r="I8114" s="5">
        <v>-161</v>
      </c>
      <c r="J8114" s="5">
        <v>-589041.25000000012</v>
      </c>
      <c r="K8114" s="5" t="str" cm="1">
        <f t="array" ref="K8114">_xlfn.LET(_xlpm.d,UPPER(TRIM(CLEAN(SUBSTITUTE(F8114,CHAR(160),"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15" spans="2:11" x14ac:dyDescent="0.25">
      <c r="B8115" s="21">
        <v>45735</v>
      </c>
      <c r="C8115" s="2" t="s">
        <v>1</v>
      </c>
      <c r="D8115" s="2" t="s">
        <v>3466</v>
      </c>
      <c r="E8115" s="2" t="s">
        <v>1245</v>
      </c>
      <c r="F8115" s="2" t="s">
        <v>3308</v>
      </c>
      <c r="G8115" s="5">
        <v>-47</v>
      </c>
      <c r="H8115" s="5">
        <v>29.99</v>
      </c>
      <c r="I8115" s="5">
        <v>-1409.53</v>
      </c>
      <c r="J8115" s="5">
        <v>-590450.78000000014</v>
      </c>
      <c r="K8115" s="5" t="str" cm="1">
        <f t="array" ref="K8115">_xlfn.LET(_xlpm.d,UPPER(TRIM(CLEAN(SUBSTITUTE(F8115,CHAR(160),"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16" spans="2:11" x14ac:dyDescent="0.25">
      <c r="B8116" s="21">
        <v>45735</v>
      </c>
      <c r="C8116" s="2" t="s">
        <v>1</v>
      </c>
      <c r="D8116" s="2" t="s">
        <v>1607</v>
      </c>
      <c r="E8116" s="2" t="s">
        <v>1130</v>
      </c>
      <c r="F8116" s="2" t="s">
        <v>3306</v>
      </c>
      <c r="G8116" s="5">
        <v>-75</v>
      </c>
      <c r="H8116" s="5">
        <v>31.85</v>
      </c>
      <c r="I8116" s="5">
        <v>-2388.75</v>
      </c>
      <c r="J8116" s="5">
        <v>-592839.53000000014</v>
      </c>
      <c r="K8116" s="5" t="str" cm="1">
        <f t="array" ref="K8116">_xlfn.LET(_xlpm.d,UPPER(TRIM(CLEAN(SUBSTITUTE(F8116,CHAR(160),"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17" spans="2:11" x14ac:dyDescent="0.25">
      <c r="B8117" s="21">
        <v>45735</v>
      </c>
      <c r="C8117" s="2" t="s">
        <v>1</v>
      </c>
      <c r="D8117" s="2" t="s">
        <v>1608</v>
      </c>
      <c r="E8117" s="2" t="s">
        <v>163</v>
      </c>
      <c r="F8117" s="2" t="s">
        <v>3306</v>
      </c>
      <c r="G8117" s="5">
        <v>-40</v>
      </c>
      <c r="H8117" s="5">
        <v>31.85</v>
      </c>
      <c r="I8117" s="5">
        <v>-1274</v>
      </c>
      <c r="J8117" s="5">
        <v>-594113.53000000014</v>
      </c>
      <c r="K8117" s="5" t="str" cm="1">
        <f t="array" ref="K8117">_xlfn.LET(_xlpm.d,UPPER(TRIM(CLEAN(SUBSTITUTE(F8117,CHAR(160),"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18" spans="2:11" x14ac:dyDescent="0.25">
      <c r="B8118" s="21">
        <v>45735</v>
      </c>
      <c r="C8118" s="2" t="s">
        <v>1</v>
      </c>
      <c r="D8118" s="2" t="s">
        <v>1609</v>
      </c>
      <c r="E8118" s="2" t="s">
        <v>163</v>
      </c>
      <c r="F8118" s="2" t="s">
        <v>3306</v>
      </c>
      <c r="G8118" s="5">
        <v>-240</v>
      </c>
      <c r="H8118" s="5">
        <v>31.85</v>
      </c>
      <c r="I8118" s="5">
        <v>-7644</v>
      </c>
      <c r="J8118" s="5">
        <v>-601757.53000000014</v>
      </c>
      <c r="K8118" s="5" t="str" cm="1">
        <f t="array" ref="K8118">_xlfn.LET(_xlpm.d,UPPER(TRIM(CLEAN(SUBSTITUTE(F8118,CHAR(160),"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19" spans="2:11" x14ac:dyDescent="0.25">
      <c r="B8119" s="21">
        <v>45735</v>
      </c>
      <c r="C8119" s="2" t="s">
        <v>1</v>
      </c>
      <c r="D8119" s="2" t="s">
        <v>3262</v>
      </c>
      <c r="E8119" s="2" t="s">
        <v>65</v>
      </c>
      <c r="F8119" s="2" t="s">
        <v>3306</v>
      </c>
      <c r="G8119" s="5">
        <v>-40</v>
      </c>
      <c r="H8119" s="5">
        <v>31.85</v>
      </c>
      <c r="I8119" s="5">
        <v>-1274</v>
      </c>
      <c r="J8119" s="5">
        <v>-603031.53000000014</v>
      </c>
      <c r="K8119" s="5" t="str" cm="1">
        <f t="array" ref="K8119">_xlfn.LET(_xlpm.d,UPPER(TRIM(CLEAN(SUBSTITUTE(F8119,CHAR(160),"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20" spans="2:11" x14ac:dyDescent="0.25">
      <c r="B8120" s="21">
        <v>45735</v>
      </c>
      <c r="C8120" s="2" t="s">
        <v>1</v>
      </c>
      <c r="D8120" s="2" t="s">
        <v>708</v>
      </c>
      <c r="E8120" s="2" t="s">
        <v>433</v>
      </c>
      <c r="F8120" s="2" t="s">
        <v>3306</v>
      </c>
      <c r="G8120" s="5">
        <v>-20</v>
      </c>
      <c r="H8120" s="5">
        <v>31.85</v>
      </c>
      <c r="I8120" s="5">
        <v>-637</v>
      </c>
      <c r="J8120" s="5">
        <v>-603668.53000000014</v>
      </c>
      <c r="K8120" s="5" t="str" cm="1">
        <f t="array" ref="K8120">_xlfn.LET(_xlpm.d,UPPER(TRIM(CLEAN(SUBSTITUTE(F8120,CHAR(160),"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21" spans="2:11" x14ac:dyDescent="0.25">
      <c r="B8121" s="21">
        <v>45735</v>
      </c>
      <c r="C8121" s="2" t="s">
        <v>1</v>
      </c>
      <c r="D8121" s="2" t="s">
        <v>369</v>
      </c>
      <c r="E8121" s="2" t="s">
        <v>58</v>
      </c>
      <c r="F8121" s="2" t="s">
        <v>3306</v>
      </c>
      <c r="G8121" s="5">
        <v>-32</v>
      </c>
      <c r="H8121" s="5">
        <v>31.85</v>
      </c>
      <c r="I8121" s="5">
        <v>-1019.2</v>
      </c>
      <c r="J8121" s="5">
        <v>-604687.7300000001</v>
      </c>
      <c r="K8121" s="5" t="str" cm="1">
        <f t="array" ref="K8121">_xlfn.LET(_xlpm.d,UPPER(TRIM(CLEAN(SUBSTITUTE(F8121,CHAR(160),"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22" spans="2:11" x14ac:dyDescent="0.25">
      <c r="B8122" s="21">
        <v>45735</v>
      </c>
      <c r="C8122" s="2" t="s">
        <v>1</v>
      </c>
      <c r="D8122" s="2" t="s">
        <v>370</v>
      </c>
      <c r="E8122" s="2" t="s">
        <v>129</v>
      </c>
      <c r="F8122" s="2" t="s">
        <v>3306</v>
      </c>
      <c r="G8122" s="5">
        <v>-40</v>
      </c>
      <c r="H8122" s="5">
        <v>31.85</v>
      </c>
      <c r="I8122" s="5">
        <v>-1274</v>
      </c>
      <c r="J8122" s="5">
        <v>-605961.7300000001</v>
      </c>
      <c r="K8122" s="5" t="str" cm="1">
        <f t="array" ref="K8122">_xlfn.LET(_xlpm.d,UPPER(TRIM(CLEAN(SUBSTITUTE(F8122,CHAR(160),"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23" spans="2:11" x14ac:dyDescent="0.25">
      <c r="B8123" s="21">
        <v>45735</v>
      </c>
      <c r="C8123" s="2" t="s">
        <v>1</v>
      </c>
      <c r="D8123" s="2" t="s">
        <v>924</v>
      </c>
      <c r="E8123" s="2" t="s">
        <v>153</v>
      </c>
      <c r="F8123" s="2" t="s">
        <v>3306</v>
      </c>
      <c r="G8123" s="5">
        <v>-50</v>
      </c>
      <c r="H8123" s="5">
        <v>31.85</v>
      </c>
      <c r="I8123" s="5">
        <v>-1592.5</v>
      </c>
      <c r="J8123" s="5">
        <v>-607554.2300000001</v>
      </c>
      <c r="K8123" s="5" t="str" cm="1">
        <f t="array" ref="K8123">_xlfn.LET(_xlpm.d,UPPER(TRIM(CLEAN(SUBSTITUTE(F8123,CHAR(160),"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24" spans="2:11" x14ac:dyDescent="0.25">
      <c r="B8124" s="21">
        <v>45735</v>
      </c>
      <c r="C8124" s="2" t="s">
        <v>1</v>
      </c>
      <c r="D8124" s="2" t="s">
        <v>925</v>
      </c>
      <c r="E8124" s="2" t="s">
        <v>926</v>
      </c>
      <c r="F8124" s="2" t="s">
        <v>3308</v>
      </c>
      <c r="G8124" s="5">
        <v>-16</v>
      </c>
      <c r="H8124" s="5">
        <v>31.85</v>
      </c>
      <c r="I8124" s="5">
        <v>-509.6</v>
      </c>
      <c r="J8124" s="5">
        <v>-608063.83000000007</v>
      </c>
      <c r="K8124" s="5" t="str" cm="1">
        <f t="array" ref="K8124">_xlfn.LET(_xlpm.d,UPPER(TRIM(CLEAN(SUBSTITUTE(F8124,CHAR(160),"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25" spans="2:11" x14ac:dyDescent="0.25">
      <c r="B8125" s="21">
        <v>45735</v>
      </c>
      <c r="C8125" s="2" t="s">
        <v>1</v>
      </c>
      <c r="D8125" s="2" t="s">
        <v>3467</v>
      </c>
      <c r="E8125" s="2" t="s">
        <v>999</v>
      </c>
      <c r="F8125" s="2" t="s">
        <v>3306</v>
      </c>
      <c r="G8125" s="5">
        <v>-20</v>
      </c>
      <c r="H8125" s="5">
        <v>31.85</v>
      </c>
      <c r="I8125" s="5">
        <v>-637</v>
      </c>
      <c r="J8125" s="5">
        <v>-608700.83000000007</v>
      </c>
      <c r="K8125" s="5" t="str" cm="1">
        <f t="array" ref="K8125">_xlfn.LET(_xlpm.d,UPPER(TRIM(CLEAN(SUBSTITUTE(F8125,CHAR(160),"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26" spans="2:11" x14ac:dyDescent="0.25">
      <c r="B8126" s="21">
        <v>45735</v>
      </c>
      <c r="C8126" s="2" t="s">
        <v>1</v>
      </c>
      <c r="D8126" s="2" t="s">
        <v>3468</v>
      </c>
      <c r="E8126" s="2" t="s">
        <v>2473</v>
      </c>
      <c r="F8126" s="2" t="s">
        <v>3314</v>
      </c>
      <c r="G8126" s="5">
        <v>-55</v>
      </c>
      <c r="H8126" s="5">
        <v>31.85</v>
      </c>
      <c r="I8126" s="5">
        <v>-1751.75</v>
      </c>
      <c r="J8126" s="5">
        <v>-610452.58000000007</v>
      </c>
      <c r="K8126" s="5" t="str" cm="1">
        <f t="array" ref="K8126">_xlfn.LET(_xlpm.d,UPPER(TRIM(CLEAN(SUBSTITUTE(F8126,CHAR(160),"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27" spans="2:11" x14ac:dyDescent="0.25">
      <c r="B8127" s="21">
        <v>45736</v>
      </c>
      <c r="C8127" s="2" t="s">
        <v>1</v>
      </c>
      <c r="D8127" s="2" t="s">
        <v>2837</v>
      </c>
      <c r="E8127" s="2" t="s">
        <v>1478</v>
      </c>
      <c r="F8127" s="2" t="s">
        <v>3308</v>
      </c>
      <c r="G8127" s="5">
        <v>-4</v>
      </c>
      <c r="H8127" s="5">
        <v>29.99</v>
      </c>
      <c r="I8127" s="5">
        <v>-119.96</v>
      </c>
      <c r="J8127" s="5">
        <v>-610572.54</v>
      </c>
      <c r="K8127" s="5" t="str" cm="1">
        <f t="array" ref="K8127">_xlfn.LET(_xlpm.d,UPPER(TRIM(CLEAN(SUBSTITUTE(F8127,CHAR(160),"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28" spans="2:11" x14ac:dyDescent="0.25">
      <c r="B8128" s="21">
        <v>45736</v>
      </c>
      <c r="C8128" s="2" t="s">
        <v>1</v>
      </c>
      <c r="D8128" s="2" t="s">
        <v>3469</v>
      </c>
      <c r="E8128" s="2" t="s">
        <v>1016</v>
      </c>
      <c r="F8128" s="2" t="s">
        <v>3306</v>
      </c>
      <c r="G8128" s="5">
        <v>-200</v>
      </c>
      <c r="H8128" s="5">
        <v>31.85</v>
      </c>
      <c r="I8128" s="5">
        <v>-6370</v>
      </c>
      <c r="J8128" s="5">
        <v>-616942.54</v>
      </c>
      <c r="K8128" s="5" t="str" cm="1">
        <f t="array" ref="K8128">_xlfn.LET(_xlpm.d,UPPER(TRIM(CLEAN(SUBSTITUTE(F8128,CHAR(160),"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29" spans="2:11" x14ac:dyDescent="0.25">
      <c r="B8129" s="21">
        <v>45736</v>
      </c>
      <c r="C8129" s="2" t="s">
        <v>1</v>
      </c>
      <c r="D8129" s="2" t="s">
        <v>1613</v>
      </c>
      <c r="E8129" s="2" t="s">
        <v>1397</v>
      </c>
      <c r="F8129" s="2" t="s">
        <v>3306</v>
      </c>
      <c r="G8129" s="5">
        <v>-100</v>
      </c>
      <c r="H8129" s="5">
        <v>31.85</v>
      </c>
      <c r="I8129" s="5">
        <v>-3185</v>
      </c>
      <c r="J8129" s="5">
        <v>-620127.54</v>
      </c>
      <c r="K8129" s="5" t="str" cm="1">
        <f t="array" ref="K8129">_xlfn.LET(_xlpm.d,UPPER(TRIM(CLEAN(SUBSTITUTE(F8129,CHAR(160),"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30" spans="2:11" x14ac:dyDescent="0.25">
      <c r="B8130" s="21">
        <v>45736</v>
      </c>
      <c r="C8130" s="2" t="s">
        <v>1</v>
      </c>
      <c r="D8130" s="2" t="s">
        <v>1614</v>
      </c>
      <c r="E8130" s="2" t="s">
        <v>202</v>
      </c>
      <c r="F8130" s="2" t="s">
        <v>3306</v>
      </c>
      <c r="G8130" s="5">
        <v>-80</v>
      </c>
      <c r="H8130" s="5">
        <v>31.85</v>
      </c>
      <c r="I8130" s="5">
        <v>-2548</v>
      </c>
      <c r="J8130" s="5">
        <v>-622675.54</v>
      </c>
      <c r="K8130" s="5" t="str" cm="1">
        <f t="array" ref="K8130">_xlfn.LET(_xlpm.d,UPPER(TRIM(CLEAN(SUBSTITUTE(F8130,CHAR(160),"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31" spans="2:11" x14ac:dyDescent="0.25">
      <c r="B8131" s="21">
        <v>45736</v>
      </c>
      <c r="C8131" s="2" t="s">
        <v>1</v>
      </c>
      <c r="D8131" s="2" t="s">
        <v>927</v>
      </c>
      <c r="E8131" s="2" t="s">
        <v>74</v>
      </c>
      <c r="F8131" s="2" t="s">
        <v>3306</v>
      </c>
      <c r="G8131" s="5">
        <v>-34</v>
      </c>
      <c r="H8131" s="5">
        <v>31.85</v>
      </c>
      <c r="I8131" s="5">
        <v>-1082.9000000000001</v>
      </c>
      <c r="J8131" s="5">
        <v>-623758.44000000006</v>
      </c>
      <c r="K8131" s="5" t="str" cm="1">
        <f t="array" ref="K8131">_xlfn.LET(_xlpm.d,UPPER(TRIM(CLEAN(SUBSTITUTE(F8131,CHAR(160),"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32" spans="2:11" x14ac:dyDescent="0.25">
      <c r="B8132" s="21">
        <v>45736</v>
      </c>
      <c r="C8132" s="2" t="s">
        <v>1</v>
      </c>
      <c r="D8132" s="2" t="s">
        <v>1615</v>
      </c>
      <c r="E8132" s="2" t="s">
        <v>324</v>
      </c>
      <c r="F8132" s="2" t="s">
        <v>3308</v>
      </c>
      <c r="G8132" s="5">
        <v>-22</v>
      </c>
      <c r="H8132" s="5">
        <v>29.99</v>
      </c>
      <c r="I8132" s="5">
        <v>-659.78</v>
      </c>
      <c r="J8132" s="5">
        <v>-624418.22000000009</v>
      </c>
      <c r="K8132" s="5" t="str" cm="1">
        <f t="array" ref="K8132">_xlfn.LET(_xlpm.d,UPPER(TRIM(CLEAN(SUBSTITUTE(F8132,CHAR(160),"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33" spans="2:11" x14ac:dyDescent="0.25">
      <c r="B8133" s="21">
        <v>45736</v>
      </c>
      <c r="C8133" s="2" t="s">
        <v>1</v>
      </c>
      <c r="D8133" s="2" t="s">
        <v>3470</v>
      </c>
      <c r="E8133" s="2" t="s">
        <v>1403</v>
      </c>
      <c r="F8133" s="2" t="s">
        <v>3308</v>
      </c>
      <c r="G8133" s="5">
        <v>-18</v>
      </c>
      <c r="H8133" s="5">
        <v>26.65</v>
      </c>
      <c r="I8133" s="5">
        <v>-479.7</v>
      </c>
      <c r="J8133" s="5">
        <v>-624897.92000000004</v>
      </c>
      <c r="K8133" s="5" t="str" cm="1">
        <f t="array" ref="K8133">_xlfn.LET(_xlpm.d,UPPER(TRIM(CLEAN(SUBSTITUTE(F8133,CHAR(160),"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34" spans="2:11" x14ac:dyDescent="0.25">
      <c r="B8134" s="21">
        <v>45736</v>
      </c>
      <c r="C8134" s="2" t="s">
        <v>1</v>
      </c>
      <c r="D8134" s="2" t="s">
        <v>928</v>
      </c>
      <c r="E8134" s="2" t="s">
        <v>143</v>
      </c>
      <c r="F8134" s="2" t="s">
        <v>3308</v>
      </c>
      <c r="G8134" s="5">
        <v>-17</v>
      </c>
      <c r="H8134" s="5">
        <v>27.3</v>
      </c>
      <c r="I8134" s="5">
        <v>-464.1</v>
      </c>
      <c r="J8134" s="5">
        <v>-625362.02</v>
      </c>
      <c r="K8134" s="5" t="str" cm="1">
        <f t="array" ref="K8134">_xlfn.LET(_xlpm.d,UPPER(TRIM(CLEAN(SUBSTITUTE(F8134,CHAR(160),"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35" spans="2:11" x14ac:dyDescent="0.25">
      <c r="B8135" s="21">
        <v>45736</v>
      </c>
      <c r="C8135" s="2" t="s">
        <v>1</v>
      </c>
      <c r="D8135" s="2" t="s">
        <v>3210</v>
      </c>
      <c r="E8135" s="2" t="s">
        <v>62</v>
      </c>
      <c r="F8135" s="2" t="s">
        <v>3306</v>
      </c>
      <c r="G8135" s="5">
        <v>-35</v>
      </c>
      <c r="H8135" s="5">
        <v>31.85</v>
      </c>
      <c r="I8135" s="5">
        <v>-1114.75</v>
      </c>
      <c r="J8135" s="5">
        <v>-626476.77</v>
      </c>
      <c r="K8135" s="5" t="str" cm="1">
        <f t="array" ref="K8135">_xlfn.LET(_xlpm.d,UPPER(TRIM(CLEAN(SUBSTITUTE(F8135,CHAR(160),"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36" spans="2:11" x14ac:dyDescent="0.25">
      <c r="B8136" s="21">
        <v>45736</v>
      </c>
      <c r="C8136" s="2" t="s">
        <v>1</v>
      </c>
      <c r="D8136" s="2" t="s">
        <v>1616</v>
      </c>
      <c r="E8136" s="2" t="s">
        <v>76</v>
      </c>
      <c r="F8136" s="2" t="s">
        <v>3306</v>
      </c>
      <c r="G8136" s="5">
        <v>-40</v>
      </c>
      <c r="H8136" s="5">
        <v>31.85</v>
      </c>
      <c r="I8136" s="5">
        <v>-1274</v>
      </c>
      <c r="J8136" s="5">
        <v>-627750.77</v>
      </c>
      <c r="K8136" s="5" t="str" cm="1">
        <f t="array" ref="K8136">_xlfn.LET(_xlpm.d,UPPER(TRIM(CLEAN(SUBSTITUTE(F8136,CHAR(160),"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37" spans="2:11" x14ac:dyDescent="0.25">
      <c r="B8137" s="21">
        <v>45740</v>
      </c>
      <c r="C8137" s="2" t="s">
        <v>1</v>
      </c>
      <c r="D8137" s="2" t="s">
        <v>3471</v>
      </c>
      <c r="E8137" s="2" t="s">
        <v>2099</v>
      </c>
      <c r="F8137" s="2" t="s">
        <v>3308</v>
      </c>
      <c r="G8137" s="5">
        <v>-10</v>
      </c>
      <c r="H8137" s="5">
        <v>29.99</v>
      </c>
      <c r="I8137" s="5">
        <v>-299.89999999999998</v>
      </c>
      <c r="J8137" s="5">
        <v>-628050.67000000004</v>
      </c>
      <c r="K8137" s="5" t="str" cm="1">
        <f t="array" ref="K8137">_xlfn.LET(_xlpm.d,UPPER(TRIM(CLEAN(SUBSTITUTE(F8137,CHAR(160),"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38" spans="2:11" x14ac:dyDescent="0.25">
      <c r="B8138" s="21">
        <v>45740</v>
      </c>
      <c r="C8138" s="2" t="s">
        <v>1</v>
      </c>
      <c r="D8138" s="2" t="s">
        <v>2357</v>
      </c>
      <c r="E8138" s="2" t="s">
        <v>324</v>
      </c>
      <c r="F8138" s="2" t="s">
        <v>3308</v>
      </c>
      <c r="G8138" s="5">
        <v>-6</v>
      </c>
      <c r="H8138" s="5">
        <v>29.99</v>
      </c>
      <c r="I8138" s="5">
        <v>-179.94</v>
      </c>
      <c r="J8138" s="5">
        <v>-628230.61</v>
      </c>
      <c r="K8138" s="5" t="str" cm="1">
        <f t="array" ref="K8138">_xlfn.LET(_xlpm.d,UPPER(TRIM(CLEAN(SUBSTITUTE(F8138,CHAR(160),"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39" spans="2:11" x14ac:dyDescent="0.25">
      <c r="B8139" s="21">
        <v>45740</v>
      </c>
      <c r="C8139" s="2" t="s">
        <v>1</v>
      </c>
      <c r="D8139" s="2" t="s">
        <v>3472</v>
      </c>
      <c r="E8139" s="2" t="s">
        <v>19</v>
      </c>
      <c r="F8139" s="2" t="s">
        <v>3306</v>
      </c>
      <c r="G8139" s="5">
        <v>-10</v>
      </c>
      <c r="H8139" s="5">
        <v>31.85</v>
      </c>
      <c r="I8139" s="5">
        <v>-318.5</v>
      </c>
      <c r="J8139" s="5">
        <v>-628549.11</v>
      </c>
      <c r="K8139" s="5" t="str" cm="1">
        <f t="array" ref="K8139">_xlfn.LET(_xlpm.d,UPPER(TRIM(CLEAN(SUBSTITUTE(F8139,CHAR(160),"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40" spans="2:11" x14ac:dyDescent="0.25">
      <c r="B8140" s="21">
        <v>45740</v>
      </c>
      <c r="C8140" s="2" t="s">
        <v>1</v>
      </c>
      <c r="D8140" s="2" t="s">
        <v>3473</v>
      </c>
      <c r="E8140" s="2" t="s">
        <v>99</v>
      </c>
      <c r="F8140" s="2" t="s">
        <v>3314</v>
      </c>
      <c r="G8140" s="5">
        <v>-10</v>
      </c>
      <c r="H8140" s="5">
        <v>31.85</v>
      </c>
      <c r="I8140" s="5">
        <v>-318.5</v>
      </c>
      <c r="J8140" s="5">
        <v>-628867.61</v>
      </c>
      <c r="K8140" s="5" t="str" cm="1">
        <f t="array" ref="K8140">_xlfn.LET(_xlpm.d,UPPER(TRIM(CLEAN(SUBSTITUTE(F8140,CHAR(160),"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41" spans="2:11" x14ac:dyDescent="0.25">
      <c r="B8141" s="21">
        <v>45740</v>
      </c>
      <c r="C8141" s="2" t="s">
        <v>1</v>
      </c>
      <c r="D8141" s="2" t="s">
        <v>3474</v>
      </c>
      <c r="E8141" s="2" t="s">
        <v>110</v>
      </c>
      <c r="F8141" s="2" t="s">
        <v>3306</v>
      </c>
      <c r="G8141" s="5">
        <v>-26</v>
      </c>
      <c r="H8141" s="5">
        <v>31.85</v>
      </c>
      <c r="I8141" s="5">
        <v>-828.1</v>
      </c>
      <c r="J8141" s="5">
        <v>-629695.71</v>
      </c>
      <c r="K8141" s="5" t="str" cm="1">
        <f t="array" ref="K8141">_xlfn.LET(_xlpm.d,UPPER(TRIM(CLEAN(SUBSTITUTE(F8141,CHAR(160),"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42" spans="2:11" x14ac:dyDescent="0.25">
      <c r="B8142" s="21">
        <v>45740</v>
      </c>
      <c r="C8142" s="2" t="s">
        <v>1</v>
      </c>
      <c r="D8142" s="2" t="s">
        <v>3475</v>
      </c>
      <c r="E8142" s="2" t="s">
        <v>465</v>
      </c>
      <c r="F8142" s="2" t="s">
        <v>3306</v>
      </c>
      <c r="G8142" s="5">
        <v>-40</v>
      </c>
      <c r="H8142" s="5">
        <v>31.85</v>
      </c>
      <c r="I8142" s="5">
        <v>-1274</v>
      </c>
      <c r="J8142" s="5">
        <v>-630969.71</v>
      </c>
      <c r="K8142" s="5" t="str" cm="1">
        <f t="array" ref="K8142">_xlfn.LET(_xlpm.d,UPPER(TRIM(CLEAN(SUBSTITUTE(F8142,CHAR(160),"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43" spans="2:11" x14ac:dyDescent="0.25">
      <c r="B8143" s="21">
        <v>45740</v>
      </c>
      <c r="C8143" s="2" t="s">
        <v>1</v>
      </c>
      <c r="D8143" s="2" t="s">
        <v>3476</v>
      </c>
      <c r="E8143" s="2" t="s">
        <v>791</v>
      </c>
      <c r="F8143" s="2" t="s">
        <v>3306</v>
      </c>
      <c r="G8143" s="5">
        <v>-40</v>
      </c>
      <c r="H8143" s="5">
        <v>31.85</v>
      </c>
      <c r="I8143" s="5">
        <v>-1274</v>
      </c>
      <c r="J8143" s="5">
        <v>-632243.71</v>
      </c>
      <c r="K8143" s="5" t="str" cm="1">
        <f t="array" ref="K8143">_xlfn.LET(_xlpm.d,UPPER(TRIM(CLEAN(SUBSTITUTE(F8143,CHAR(160),"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44" spans="2:11" x14ac:dyDescent="0.25">
      <c r="B8144" s="21">
        <v>45740</v>
      </c>
      <c r="C8144" s="2" t="s">
        <v>1</v>
      </c>
      <c r="D8144" s="2" t="s">
        <v>3477</v>
      </c>
      <c r="E8144" s="2" t="s">
        <v>84</v>
      </c>
      <c r="F8144" s="2" t="s">
        <v>3306</v>
      </c>
      <c r="G8144" s="5">
        <v>-20</v>
      </c>
      <c r="H8144" s="5">
        <v>31.85</v>
      </c>
      <c r="I8144" s="5">
        <v>-637</v>
      </c>
      <c r="J8144" s="5">
        <v>-632880.71</v>
      </c>
      <c r="K8144" s="5" t="str" cm="1">
        <f t="array" ref="K8144">_xlfn.LET(_xlpm.d,UPPER(TRIM(CLEAN(SUBSTITUTE(F8144,CHAR(160),"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45" spans="2:11" x14ac:dyDescent="0.25">
      <c r="B8145" s="21">
        <v>45740</v>
      </c>
      <c r="C8145" s="2" t="s">
        <v>1</v>
      </c>
      <c r="D8145" s="2" t="s">
        <v>371</v>
      </c>
      <c r="E8145" s="2" t="s">
        <v>53</v>
      </c>
      <c r="F8145" s="2" t="s">
        <v>3306</v>
      </c>
      <c r="G8145" s="5">
        <v>-41</v>
      </c>
      <c r="H8145" s="5">
        <v>31.85</v>
      </c>
      <c r="I8145" s="5">
        <v>-1305.8499999999999</v>
      </c>
      <c r="J8145" s="5">
        <v>-634186.55999999994</v>
      </c>
      <c r="K8145" s="5" t="str" cm="1">
        <f t="array" ref="K8145">_xlfn.LET(_xlpm.d,UPPER(TRIM(CLEAN(SUBSTITUTE(F8145,CHAR(160),"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46" spans="2:11" x14ac:dyDescent="0.25">
      <c r="B8146" s="21">
        <v>45741</v>
      </c>
      <c r="C8146" s="2" t="s">
        <v>1</v>
      </c>
      <c r="D8146" s="2" t="s">
        <v>3478</v>
      </c>
      <c r="E8146" s="2" t="s">
        <v>14</v>
      </c>
      <c r="F8146" s="2" t="s">
        <v>3306</v>
      </c>
      <c r="G8146" s="5">
        <v>-26</v>
      </c>
      <c r="H8146" s="5">
        <v>31.85</v>
      </c>
      <c r="I8146" s="5">
        <v>-828.1</v>
      </c>
      <c r="J8146" s="5">
        <v>-635014.65999999992</v>
      </c>
      <c r="K8146" s="5" t="str" cm="1">
        <f t="array" ref="K8146">_xlfn.LET(_xlpm.d,UPPER(TRIM(CLEAN(SUBSTITUTE(F8146,CHAR(160),"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47" spans="2:11" x14ac:dyDescent="0.25">
      <c r="B8147" s="21">
        <v>45741</v>
      </c>
      <c r="C8147" s="2" t="s">
        <v>1</v>
      </c>
      <c r="D8147" s="2" t="s">
        <v>3479</v>
      </c>
      <c r="E8147" s="2" t="s">
        <v>27</v>
      </c>
      <c r="F8147" s="2" t="s">
        <v>3306</v>
      </c>
      <c r="G8147" s="5">
        <v>-16</v>
      </c>
      <c r="H8147" s="5">
        <v>31.85</v>
      </c>
      <c r="I8147" s="5">
        <v>-509.6</v>
      </c>
      <c r="J8147" s="5">
        <v>-635524.25999999989</v>
      </c>
      <c r="K8147" s="5" t="str" cm="1">
        <f t="array" ref="K8147">_xlfn.LET(_xlpm.d,UPPER(TRIM(CLEAN(SUBSTITUTE(F8147,CHAR(160),"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48" spans="2:11" x14ac:dyDescent="0.25">
      <c r="B8148" s="21">
        <v>45741</v>
      </c>
      <c r="C8148" s="2" t="s">
        <v>1</v>
      </c>
      <c r="D8148" s="2" t="s">
        <v>3480</v>
      </c>
      <c r="E8148" s="2" t="s">
        <v>60</v>
      </c>
      <c r="F8148" s="2" t="s">
        <v>3306</v>
      </c>
      <c r="G8148" s="5">
        <v>-44</v>
      </c>
      <c r="H8148" s="5">
        <v>31.85</v>
      </c>
      <c r="I8148" s="5">
        <v>-1401.4</v>
      </c>
      <c r="J8148" s="5">
        <v>-636925.65999999992</v>
      </c>
      <c r="K8148" s="5" t="str" cm="1">
        <f t="array" ref="K8148">_xlfn.LET(_xlpm.d,UPPER(TRIM(CLEAN(SUBSTITUTE(F8148,CHAR(160),"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49" spans="2:11" x14ac:dyDescent="0.25">
      <c r="B8149" s="21">
        <v>45741</v>
      </c>
      <c r="C8149" s="2" t="s">
        <v>1</v>
      </c>
      <c r="D8149" s="2" t="s">
        <v>372</v>
      </c>
      <c r="E8149" s="2" t="s">
        <v>58</v>
      </c>
      <c r="F8149" s="2" t="s">
        <v>3306</v>
      </c>
      <c r="G8149" s="5">
        <v>-31</v>
      </c>
      <c r="H8149" s="5">
        <v>31.85</v>
      </c>
      <c r="I8149" s="5">
        <v>-987.35</v>
      </c>
      <c r="J8149" s="5">
        <v>-637913.00999999989</v>
      </c>
      <c r="K8149" s="5" t="str" cm="1">
        <f t="array" ref="K8149">_xlfn.LET(_xlpm.d,UPPER(TRIM(CLEAN(SUBSTITUTE(F8149,CHAR(160),"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50" spans="2:11" x14ac:dyDescent="0.25">
      <c r="B8150" s="21">
        <v>45741</v>
      </c>
      <c r="C8150" s="2" t="s">
        <v>1</v>
      </c>
      <c r="D8150" s="2" t="s">
        <v>929</v>
      </c>
      <c r="E8150" s="2" t="s">
        <v>852</v>
      </c>
      <c r="F8150" s="2" t="s">
        <v>3308</v>
      </c>
      <c r="G8150" s="5">
        <v>-20</v>
      </c>
      <c r="H8150" s="5">
        <v>32.200000000000003</v>
      </c>
      <c r="I8150" s="5">
        <v>-644</v>
      </c>
      <c r="J8150" s="5">
        <v>-638557.00999999989</v>
      </c>
      <c r="K8150" s="5" t="str" cm="1">
        <f t="array" ref="K8150">_xlfn.LET(_xlpm.d,UPPER(TRIM(CLEAN(SUBSTITUTE(F8150,CHAR(160),"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51" spans="2:11" x14ac:dyDescent="0.25">
      <c r="B8151" s="21">
        <v>45741</v>
      </c>
      <c r="C8151" s="2" t="s">
        <v>1</v>
      </c>
      <c r="D8151" s="2" t="s">
        <v>2358</v>
      </c>
      <c r="E8151" s="2" t="s">
        <v>289</v>
      </c>
      <c r="F8151" s="2" t="s">
        <v>3308</v>
      </c>
      <c r="G8151" s="5">
        <v>-19</v>
      </c>
      <c r="H8151" s="5">
        <v>29.6</v>
      </c>
      <c r="I8151" s="5">
        <v>-562.4</v>
      </c>
      <c r="J8151" s="5">
        <v>-639119.40999999992</v>
      </c>
      <c r="K8151" s="5" t="str" cm="1">
        <f t="array" ref="K8151">_xlfn.LET(_xlpm.d,UPPER(TRIM(CLEAN(SUBSTITUTE(F8151,CHAR(160),"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52" spans="2:11" x14ac:dyDescent="0.25">
      <c r="B8152" s="21">
        <v>45741</v>
      </c>
      <c r="C8152" s="2" t="s">
        <v>1</v>
      </c>
      <c r="D8152" s="2" t="s">
        <v>2838</v>
      </c>
      <c r="E8152" s="2" t="s">
        <v>9</v>
      </c>
      <c r="F8152" s="2" t="s">
        <v>3308</v>
      </c>
      <c r="G8152" s="5">
        <v>-55</v>
      </c>
      <c r="H8152" s="5">
        <v>31.85</v>
      </c>
      <c r="I8152" s="5">
        <v>-1751.75</v>
      </c>
      <c r="J8152" s="5">
        <v>-640871.15999999992</v>
      </c>
      <c r="K8152" s="5" t="str" cm="1">
        <f t="array" ref="K8152">_xlfn.LET(_xlpm.d,UPPER(TRIM(CLEAN(SUBSTITUTE(F8152,CHAR(160),"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53" spans="2:11" x14ac:dyDescent="0.25">
      <c r="B8153" s="21">
        <v>45741</v>
      </c>
      <c r="C8153" s="2" t="s">
        <v>1</v>
      </c>
      <c r="D8153" s="2" t="s">
        <v>3481</v>
      </c>
      <c r="E8153" s="2" t="s">
        <v>95</v>
      </c>
      <c r="F8153" s="2" t="s">
        <v>3306</v>
      </c>
      <c r="G8153" s="5">
        <v>-45</v>
      </c>
      <c r="H8153" s="5">
        <v>31.85</v>
      </c>
      <c r="I8153" s="5">
        <v>-1433.25</v>
      </c>
      <c r="J8153" s="5">
        <v>-642304.40999999992</v>
      </c>
      <c r="K8153" s="5" t="str" cm="1">
        <f t="array" ref="K8153">_xlfn.LET(_xlpm.d,UPPER(TRIM(CLEAN(SUBSTITUTE(F8153,CHAR(160),"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54" spans="2:11" x14ac:dyDescent="0.25">
      <c r="B8154" s="21">
        <v>45741</v>
      </c>
      <c r="C8154" s="2" t="s">
        <v>1</v>
      </c>
      <c r="D8154" s="2" t="s">
        <v>3211</v>
      </c>
      <c r="E8154" s="2" t="s">
        <v>403</v>
      </c>
      <c r="F8154" s="2" t="s">
        <v>3306</v>
      </c>
      <c r="G8154" s="5">
        <v>-37</v>
      </c>
      <c r="H8154" s="5">
        <v>31.85</v>
      </c>
      <c r="I8154" s="5">
        <v>-1178.45</v>
      </c>
      <c r="J8154" s="5">
        <v>-643482.85999999987</v>
      </c>
      <c r="K8154" s="5" t="str" cm="1">
        <f t="array" ref="K8154">_xlfn.LET(_xlpm.d,UPPER(TRIM(CLEAN(SUBSTITUTE(F8154,CHAR(160),"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55" spans="2:11" x14ac:dyDescent="0.25">
      <c r="B8155" s="21">
        <v>45741</v>
      </c>
      <c r="C8155" s="2" t="s">
        <v>1</v>
      </c>
      <c r="D8155" s="2" t="s">
        <v>3482</v>
      </c>
      <c r="E8155" s="2" t="s">
        <v>3</v>
      </c>
      <c r="F8155" s="2" t="s">
        <v>3308</v>
      </c>
      <c r="G8155" s="5">
        <v>-130</v>
      </c>
      <c r="H8155" s="5">
        <v>29.2</v>
      </c>
      <c r="I8155" s="5">
        <v>-3796</v>
      </c>
      <c r="J8155" s="5">
        <v>-647278.85999999987</v>
      </c>
      <c r="K8155" s="5" t="str" cm="1">
        <f t="array" ref="K8155">_xlfn.LET(_xlpm.d,UPPER(TRIM(CLEAN(SUBSTITUTE(F8155,CHAR(160),"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56" spans="2:11" x14ac:dyDescent="0.25">
      <c r="B8156" s="21">
        <v>45741</v>
      </c>
      <c r="C8156" s="2" t="s">
        <v>1</v>
      </c>
      <c r="D8156" s="2" t="s">
        <v>931</v>
      </c>
      <c r="E8156" s="2" t="s">
        <v>3</v>
      </c>
      <c r="F8156" s="2" t="s">
        <v>3308</v>
      </c>
      <c r="G8156" s="5">
        <v>-35</v>
      </c>
      <c r="H8156" s="5">
        <v>29.2</v>
      </c>
      <c r="I8156" s="5">
        <v>-1022</v>
      </c>
      <c r="J8156" s="5">
        <v>-648300.85999999987</v>
      </c>
      <c r="K8156" s="5" t="str" cm="1">
        <f t="array" ref="K8156">_xlfn.LET(_xlpm.d,UPPER(TRIM(CLEAN(SUBSTITUTE(F8156,CHAR(160),"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57" spans="2:11" x14ac:dyDescent="0.25">
      <c r="B8157" s="21">
        <v>45742</v>
      </c>
      <c r="C8157" s="2" t="s">
        <v>1</v>
      </c>
      <c r="D8157" s="2" t="s">
        <v>3483</v>
      </c>
      <c r="E8157" s="2" t="s">
        <v>65</v>
      </c>
      <c r="F8157" s="2" t="s">
        <v>3306</v>
      </c>
      <c r="G8157" s="5">
        <v>-40</v>
      </c>
      <c r="H8157" s="5">
        <v>31.85</v>
      </c>
      <c r="I8157" s="5">
        <v>-1274</v>
      </c>
      <c r="J8157" s="5">
        <v>-649574.85999999987</v>
      </c>
      <c r="K8157" s="5" t="str" cm="1">
        <f t="array" ref="K8157">_xlfn.LET(_xlpm.d,UPPER(TRIM(CLEAN(SUBSTITUTE(F8157,CHAR(160),"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58" spans="2:11" x14ac:dyDescent="0.25">
      <c r="B8158" s="21">
        <v>45742</v>
      </c>
      <c r="C8158" s="2" t="s">
        <v>1</v>
      </c>
      <c r="D8158" s="2" t="s">
        <v>932</v>
      </c>
      <c r="E8158" s="2" t="s">
        <v>844</v>
      </c>
      <c r="F8158" s="2" t="s">
        <v>3308</v>
      </c>
      <c r="G8158" s="5">
        <v>-11</v>
      </c>
      <c r="H8158" s="5">
        <v>31.85</v>
      </c>
      <c r="I8158" s="5">
        <v>-350.35</v>
      </c>
      <c r="J8158" s="5">
        <v>-649925.20999999985</v>
      </c>
      <c r="K8158" s="5" t="str" cm="1">
        <f t="array" ref="K8158">_xlfn.LET(_xlpm.d,UPPER(TRIM(CLEAN(SUBSTITUTE(F8158,CHAR(160),"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59" spans="2:11" x14ac:dyDescent="0.25">
      <c r="B8159" s="21">
        <v>45742</v>
      </c>
      <c r="C8159" s="2" t="s">
        <v>1</v>
      </c>
      <c r="D8159" s="2" t="s">
        <v>1617</v>
      </c>
      <c r="E8159" s="2" t="s">
        <v>129</v>
      </c>
      <c r="F8159" s="2" t="s">
        <v>3306</v>
      </c>
      <c r="G8159" s="5">
        <v>-70</v>
      </c>
      <c r="H8159" s="5">
        <v>31.85</v>
      </c>
      <c r="I8159" s="5">
        <v>-2229.5</v>
      </c>
      <c r="J8159" s="5">
        <v>-652154.70999999985</v>
      </c>
      <c r="K8159" s="5" t="str" cm="1">
        <f t="array" ref="K8159">_xlfn.LET(_xlpm.d,UPPER(TRIM(CLEAN(SUBSTITUTE(F8159,CHAR(160),"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60" spans="2:11" x14ac:dyDescent="0.25">
      <c r="B8160" s="21">
        <v>45742</v>
      </c>
      <c r="C8160" s="2" t="s">
        <v>1</v>
      </c>
      <c r="D8160" s="2" t="s">
        <v>1618</v>
      </c>
      <c r="E8160" s="2" t="s">
        <v>1619</v>
      </c>
      <c r="F8160" s="2" t="s">
        <v>3308</v>
      </c>
      <c r="G8160" s="5">
        <v>-2</v>
      </c>
      <c r="H8160" s="5">
        <v>31.85</v>
      </c>
      <c r="I8160" s="5">
        <v>-63.7</v>
      </c>
      <c r="J8160" s="5">
        <v>-652218.4099999998</v>
      </c>
      <c r="K8160" s="5" t="str" cm="1">
        <f t="array" ref="K8160">_xlfn.LET(_xlpm.d,UPPER(TRIM(CLEAN(SUBSTITUTE(F8160,CHAR(160),"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61" spans="2:11" x14ac:dyDescent="0.25">
      <c r="B8161" s="21">
        <v>45742</v>
      </c>
      <c r="C8161" s="2" t="s">
        <v>1</v>
      </c>
      <c r="D8161" s="2" t="s">
        <v>3484</v>
      </c>
      <c r="E8161" s="2" t="s">
        <v>3448</v>
      </c>
      <c r="F8161" s="2" t="s">
        <v>3308</v>
      </c>
      <c r="G8161" s="5">
        <v>-3</v>
      </c>
      <c r="H8161" s="5">
        <v>29.6</v>
      </c>
      <c r="I8161" s="5">
        <v>-88.8</v>
      </c>
      <c r="J8161" s="5">
        <v>-652307.20999999985</v>
      </c>
      <c r="K8161" s="5" t="str" cm="1">
        <f t="array" ref="K8161">_xlfn.LET(_xlpm.d,UPPER(TRIM(CLEAN(SUBSTITUTE(F8161,CHAR(160),"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62" spans="2:11" x14ac:dyDescent="0.25">
      <c r="B8162" s="21">
        <v>45742</v>
      </c>
      <c r="C8162" s="2" t="s">
        <v>1</v>
      </c>
      <c r="D8162" s="2" t="s">
        <v>373</v>
      </c>
      <c r="E8162" s="2" t="s">
        <v>40</v>
      </c>
      <c r="F8162" s="2" t="s">
        <v>3306</v>
      </c>
      <c r="G8162" s="5">
        <v>-30</v>
      </c>
      <c r="H8162" s="5">
        <v>31.85</v>
      </c>
      <c r="I8162" s="5">
        <v>-955.5</v>
      </c>
      <c r="J8162" s="5">
        <v>-653262.70999999985</v>
      </c>
      <c r="K8162" s="5" t="str" cm="1">
        <f t="array" ref="K8162">_xlfn.LET(_xlpm.d,UPPER(TRIM(CLEAN(SUBSTITUTE(F8162,CHAR(160),"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63" spans="2:11" x14ac:dyDescent="0.25">
      <c r="B8163" s="21">
        <v>45742</v>
      </c>
      <c r="C8163" s="2" t="s">
        <v>1</v>
      </c>
      <c r="D8163" s="2" t="s">
        <v>1620</v>
      </c>
      <c r="E8163" s="2" t="s">
        <v>5</v>
      </c>
      <c r="F8163" s="2" t="s">
        <v>3439</v>
      </c>
      <c r="G8163" s="5">
        <v>-35</v>
      </c>
      <c r="H8163" s="5">
        <v>19.989999999999998</v>
      </c>
      <c r="I8163" s="5">
        <v>-699.65</v>
      </c>
      <c r="J8163" s="5">
        <v>-653962.35999999987</v>
      </c>
      <c r="K8163" s="5" t="str" cm="1">
        <f t="array" ref="K8163">_xlfn.LET(_xlpm.d,UPPER(TRIM(CLEAN(SUBSTITUTE(F8163,CHAR(160),"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64" spans="2:11" x14ac:dyDescent="0.25">
      <c r="B8164" s="21">
        <v>45742</v>
      </c>
      <c r="C8164" s="2" t="s">
        <v>1</v>
      </c>
      <c r="D8164" s="2" t="s">
        <v>1620</v>
      </c>
      <c r="E8164" s="2" t="s">
        <v>5</v>
      </c>
      <c r="F8164" s="2" t="s">
        <v>3308</v>
      </c>
      <c r="G8164" s="5">
        <v>-43</v>
      </c>
      <c r="H8164" s="5">
        <v>31.8</v>
      </c>
      <c r="I8164" s="5">
        <v>-1367.4</v>
      </c>
      <c r="J8164" s="5">
        <v>-655329.75999999989</v>
      </c>
      <c r="K8164" s="5" t="str" cm="1">
        <f t="array" ref="K8164">_xlfn.LET(_xlpm.d,UPPER(TRIM(CLEAN(SUBSTITUTE(F8164,CHAR(160),"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65" spans="2:11" x14ac:dyDescent="0.25">
      <c r="B8165" s="21">
        <v>45742</v>
      </c>
      <c r="C8165" s="2" t="s">
        <v>1</v>
      </c>
      <c r="D8165" s="2" t="s">
        <v>374</v>
      </c>
      <c r="E8165" s="2" t="s">
        <v>68</v>
      </c>
      <c r="F8165" s="2" t="s">
        <v>3306</v>
      </c>
      <c r="G8165" s="5">
        <v>-53</v>
      </c>
      <c r="H8165" s="5">
        <v>31.85</v>
      </c>
      <c r="I8165" s="5">
        <v>-1688.05</v>
      </c>
      <c r="J8165" s="5">
        <v>-657017.80999999994</v>
      </c>
      <c r="K8165" s="5" t="str" cm="1">
        <f t="array" ref="K8165">_xlfn.LET(_xlpm.d,UPPER(TRIM(CLEAN(SUBSTITUTE(F8165,CHAR(160),"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66" spans="2:11" x14ac:dyDescent="0.25">
      <c r="B8166" s="21">
        <v>45743</v>
      </c>
      <c r="C8166" s="2" t="s">
        <v>1</v>
      </c>
      <c r="D8166" s="2" t="s">
        <v>3485</v>
      </c>
      <c r="E8166" s="2" t="s">
        <v>38</v>
      </c>
      <c r="F8166" s="2" t="s">
        <v>3306</v>
      </c>
      <c r="G8166" s="5">
        <v>-50</v>
      </c>
      <c r="H8166" s="5">
        <v>31.85</v>
      </c>
      <c r="I8166" s="5">
        <v>-1592.5</v>
      </c>
      <c r="J8166" s="5">
        <v>-658610.30999999994</v>
      </c>
      <c r="K8166" s="5" t="str" cm="1">
        <f t="array" ref="K8166">_xlfn.LET(_xlpm.d,UPPER(TRIM(CLEAN(SUBSTITUTE(F8166,CHAR(160),"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67" spans="2:11" x14ac:dyDescent="0.25">
      <c r="B8167" s="21">
        <v>45743</v>
      </c>
      <c r="C8167" s="2" t="s">
        <v>1</v>
      </c>
      <c r="D8167" s="2" t="s">
        <v>2979</v>
      </c>
      <c r="E8167" s="2" t="s">
        <v>2020</v>
      </c>
      <c r="F8167" s="2" t="s">
        <v>3306</v>
      </c>
      <c r="G8167" s="5">
        <v>-80</v>
      </c>
      <c r="H8167" s="5">
        <v>31.85</v>
      </c>
      <c r="I8167" s="5">
        <v>-2548</v>
      </c>
      <c r="J8167" s="5">
        <v>-661158.30999999994</v>
      </c>
      <c r="K8167" s="5" t="str" cm="1">
        <f t="array" ref="K8167">_xlfn.LET(_xlpm.d,UPPER(TRIM(CLEAN(SUBSTITUTE(F8167,CHAR(160),"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68" spans="2:11" x14ac:dyDescent="0.25">
      <c r="B8168" s="21">
        <v>45743</v>
      </c>
      <c r="C8168" s="2" t="s">
        <v>1</v>
      </c>
      <c r="D8168" s="2" t="s">
        <v>1621</v>
      </c>
      <c r="E8168" s="2" t="s">
        <v>595</v>
      </c>
      <c r="F8168" s="2" t="s">
        <v>3306</v>
      </c>
      <c r="G8168" s="5">
        <v>-24</v>
      </c>
      <c r="H8168" s="5">
        <v>31.85</v>
      </c>
      <c r="I8168" s="5">
        <v>-764.4</v>
      </c>
      <c r="J8168" s="5">
        <v>-661922.71</v>
      </c>
      <c r="K8168" s="5" t="str" cm="1">
        <f t="array" ref="K8168">_xlfn.LET(_xlpm.d,UPPER(TRIM(CLEAN(SUBSTITUTE(F8168,CHAR(160),"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69" spans="2:11" x14ac:dyDescent="0.25">
      <c r="B8169" s="21">
        <v>45743</v>
      </c>
      <c r="C8169" s="2" t="s">
        <v>1</v>
      </c>
      <c r="D8169" s="2" t="s">
        <v>3486</v>
      </c>
      <c r="E8169" s="2" t="s">
        <v>1403</v>
      </c>
      <c r="F8169" s="2" t="s">
        <v>3308</v>
      </c>
      <c r="G8169" s="5">
        <v>-22</v>
      </c>
      <c r="H8169" s="5">
        <v>26.25</v>
      </c>
      <c r="I8169" s="5">
        <v>-577.5</v>
      </c>
      <c r="J8169" s="5">
        <v>-662500.21</v>
      </c>
      <c r="K8169" s="5" t="str" cm="1">
        <f t="array" ref="K8169">_xlfn.LET(_xlpm.d,UPPER(TRIM(CLEAN(SUBSTITUTE(F8169,CHAR(160),"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70" spans="2:11" x14ac:dyDescent="0.25">
      <c r="B8170" s="21">
        <v>45743</v>
      </c>
      <c r="C8170" s="2" t="s">
        <v>1</v>
      </c>
      <c r="D8170" s="2" t="s">
        <v>3487</v>
      </c>
      <c r="E8170" s="2" t="s">
        <v>324</v>
      </c>
      <c r="F8170" s="2" t="s">
        <v>3308</v>
      </c>
      <c r="G8170" s="5">
        <v>-22</v>
      </c>
      <c r="H8170" s="5">
        <v>29.99</v>
      </c>
      <c r="I8170" s="5">
        <v>-659.78</v>
      </c>
      <c r="J8170" s="5">
        <v>-663159.99</v>
      </c>
      <c r="K8170" s="5" t="str" cm="1">
        <f t="array" ref="K8170">_xlfn.LET(_xlpm.d,UPPER(TRIM(CLEAN(SUBSTITUTE(F8170,CHAR(160),"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71" spans="2:11" x14ac:dyDescent="0.25">
      <c r="B8171" s="21">
        <v>45743</v>
      </c>
      <c r="C8171" s="2" t="s">
        <v>1</v>
      </c>
      <c r="D8171" s="2" t="s">
        <v>1622</v>
      </c>
      <c r="E8171" s="2" t="s">
        <v>801</v>
      </c>
      <c r="F8171" s="2" t="s">
        <v>3308</v>
      </c>
      <c r="G8171" s="5">
        <v>-7</v>
      </c>
      <c r="H8171" s="5">
        <v>31.65</v>
      </c>
      <c r="I8171" s="5">
        <v>-221.55</v>
      </c>
      <c r="J8171" s="5">
        <v>-663381.54</v>
      </c>
      <c r="K8171" s="5" t="str" cm="1">
        <f t="array" ref="K8171">_xlfn.LET(_xlpm.d,UPPER(TRIM(CLEAN(SUBSTITUTE(F8171,CHAR(160),"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72" spans="2:11" x14ac:dyDescent="0.25">
      <c r="B8172" s="21">
        <v>45743</v>
      </c>
      <c r="C8172" s="2" t="s">
        <v>1</v>
      </c>
      <c r="D8172" s="2" t="s">
        <v>1625</v>
      </c>
      <c r="E8172" s="2" t="s">
        <v>99</v>
      </c>
      <c r="F8172" s="2" t="s">
        <v>3306</v>
      </c>
      <c r="G8172" s="5">
        <v>-31</v>
      </c>
      <c r="H8172" s="5">
        <v>31.85</v>
      </c>
      <c r="I8172" s="5">
        <v>-987.35</v>
      </c>
      <c r="J8172" s="5">
        <v>-664368.89</v>
      </c>
      <c r="K8172" s="5" t="str" cm="1">
        <f t="array" ref="K8172">_xlfn.LET(_xlpm.d,UPPER(TRIM(CLEAN(SUBSTITUTE(F8172,CHAR(160),"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73" spans="2:11" x14ac:dyDescent="0.25">
      <c r="B8173" s="21">
        <v>45743</v>
      </c>
      <c r="C8173" s="2" t="s">
        <v>1</v>
      </c>
      <c r="D8173" s="2" t="s">
        <v>375</v>
      </c>
      <c r="E8173" s="2" t="s">
        <v>19</v>
      </c>
      <c r="F8173" s="2" t="s">
        <v>3306</v>
      </c>
      <c r="G8173" s="5">
        <v>-60</v>
      </c>
      <c r="H8173" s="5">
        <v>31.85</v>
      </c>
      <c r="I8173" s="5">
        <v>-1911</v>
      </c>
      <c r="J8173" s="5">
        <v>-666279.89</v>
      </c>
      <c r="K8173" s="5" t="str" cm="1">
        <f t="array" ref="K8173">_xlfn.LET(_xlpm.d,UPPER(TRIM(CLEAN(SUBSTITUTE(F8173,CHAR(160),"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74" spans="2:11" x14ac:dyDescent="0.25">
      <c r="B8174" s="21">
        <v>45744</v>
      </c>
      <c r="C8174" s="2" t="s">
        <v>1</v>
      </c>
      <c r="D8174" s="2" t="s">
        <v>1626</v>
      </c>
      <c r="E8174" s="2" t="s">
        <v>311</v>
      </c>
      <c r="F8174" s="2" t="s">
        <v>3308</v>
      </c>
      <c r="G8174" s="5">
        <v>-20</v>
      </c>
      <c r="H8174" s="5">
        <v>29.99</v>
      </c>
      <c r="I8174" s="5">
        <v>-599.79999999999995</v>
      </c>
      <c r="J8174" s="5">
        <v>-666879.69000000006</v>
      </c>
      <c r="K8174" s="5" t="str" cm="1">
        <f t="array" ref="K8174">_xlfn.LET(_xlpm.d,UPPER(TRIM(CLEAN(SUBSTITUTE(F8174,CHAR(160),"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75" spans="2:11" x14ac:dyDescent="0.25">
      <c r="B8175" s="21">
        <v>45744</v>
      </c>
      <c r="C8175" s="2" t="s">
        <v>1</v>
      </c>
      <c r="D8175" s="2" t="s">
        <v>1627</v>
      </c>
      <c r="E8175" s="2" t="s">
        <v>110</v>
      </c>
      <c r="F8175" s="2" t="s">
        <v>3306</v>
      </c>
      <c r="G8175" s="5">
        <v>-70</v>
      </c>
      <c r="H8175" s="5">
        <v>31.85</v>
      </c>
      <c r="I8175" s="5">
        <v>-2229.5</v>
      </c>
      <c r="J8175" s="5">
        <v>-669109.19000000006</v>
      </c>
      <c r="K8175" s="5" t="str" cm="1">
        <f t="array" ref="K8175">_xlfn.LET(_xlpm.d,UPPER(TRIM(CLEAN(SUBSTITUTE(F8175,CHAR(160),"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76" spans="2:11" x14ac:dyDescent="0.25">
      <c r="B8176" s="21">
        <v>45744</v>
      </c>
      <c r="C8176" s="2" t="s">
        <v>1</v>
      </c>
      <c r="D8176" s="2" t="s">
        <v>1628</v>
      </c>
      <c r="E8176" s="2" t="s">
        <v>829</v>
      </c>
      <c r="F8176" s="2" t="s">
        <v>3306</v>
      </c>
      <c r="G8176" s="5">
        <v>-180</v>
      </c>
      <c r="H8176" s="5">
        <v>31.85</v>
      </c>
      <c r="I8176" s="5">
        <v>-5733</v>
      </c>
      <c r="J8176" s="5">
        <v>-674842.19000000006</v>
      </c>
      <c r="K8176" s="5" t="str" cm="1">
        <f t="array" ref="K8176">_xlfn.LET(_xlpm.d,UPPER(TRIM(CLEAN(SUBSTITUTE(F8176,CHAR(160),"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77" spans="2:11" x14ac:dyDescent="0.25">
      <c r="B8177" s="21">
        <v>45744</v>
      </c>
      <c r="C8177" s="2" t="s">
        <v>1</v>
      </c>
      <c r="D8177" s="2" t="s">
        <v>1629</v>
      </c>
      <c r="E8177" s="2" t="s">
        <v>72</v>
      </c>
      <c r="F8177" s="2" t="s">
        <v>3306</v>
      </c>
      <c r="G8177" s="5">
        <v>-30</v>
      </c>
      <c r="H8177" s="5">
        <v>31.85</v>
      </c>
      <c r="I8177" s="5">
        <v>-955.5</v>
      </c>
      <c r="J8177" s="5">
        <v>-675797.69000000006</v>
      </c>
      <c r="K8177" s="5" t="str" cm="1">
        <f t="array" ref="K8177">_xlfn.LET(_xlpm.d,UPPER(TRIM(CLEAN(SUBSTITUTE(F8177,CHAR(160),"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78" spans="2:11" x14ac:dyDescent="0.25">
      <c r="B8178" s="21">
        <v>45744</v>
      </c>
      <c r="C8178" s="2" t="s">
        <v>1</v>
      </c>
      <c r="D8178" s="2" t="s">
        <v>1630</v>
      </c>
      <c r="E8178" s="2" t="s">
        <v>82</v>
      </c>
      <c r="F8178" s="2" t="s">
        <v>3306</v>
      </c>
      <c r="G8178" s="5">
        <v>-50</v>
      </c>
      <c r="H8178" s="5">
        <v>31.85</v>
      </c>
      <c r="I8178" s="5">
        <v>-1592.5</v>
      </c>
      <c r="J8178" s="5">
        <v>-677390.19000000006</v>
      </c>
      <c r="K8178" s="5" t="str" cm="1">
        <f t="array" ref="K8178">_xlfn.LET(_xlpm.d,UPPER(TRIM(CLEAN(SUBSTITUTE(F8178,CHAR(160),"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79" spans="2:11" x14ac:dyDescent="0.25">
      <c r="B8179" s="21">
        <v>45744</v>
      </c>
      <c r="C8179" s="2" t="s">
        <v>1</v>
      </c>
      <c r="D8179" s="2" t="s">
        <v>376</v>
      </c>
      <c r="E8179" s="2" t="s">
        <v>76</v>
      </c>
      <c r="F8179" s="2" t="s">
        <v>3306</v>
      </c>
      <c r="G8179" s="5">
        <v>-41</v>
      </c>
      <c r="H8179" s="5">
        <v>31.85</v>
      </c>
      <c r="I8179" s="5">
        <v>-1305.8499999999999</v>
      </c>
      <c r="J8179" s="5">
        <v>-678696.04</v>
      </c>
      <c r="K8179" s="5" t="str" cm="1">
        <f t="array" ref="K8179">_xlfn.LET(_xlpm.d,UPPER(TRIM(CLEAN(SUBSTITUTE(F8179,CHAR(160),"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80" spans="2:11" x14ac:dyDescent="0.25">
      <c r="B8180" s="21">
        <v>45744</v>
      </c>
      <c r="C8180" s="2" t="s">
        <v>1</v>
      </c>
      <c r="D8180" s="2" t="s">
        <v>3488</v>
      </c>
      <c r="E8180" s="2" t="s">
        <v>76</v>
      </c>
      <c r="F8180" s="2" t="s">
        <v>3306</v>
      </c>
      <c r="G8180" s="5">
        <v>-4</v>
      </c>
      <c r="H8180" s="5">
        <v>31.85</v>
      </c>
      <c r="I8180" s="5">
        <v>-127.4</v>
      </c>
      <c r="J8180" s="5">
        <v>-678823.44000000006</v>
      </c>
      <c r="K8180" s="5" t="str" cm="1">
        <f t="array" ref="K8180">_xlfn.LET(_xlpm.d,UPPER(TRIM(CLEAN(SUBSTITUTE(F8180,CHAR(160),"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81" spans="2:11" x14ac:dyDescent="0.25">
      <c r="B8181" s="21">
        <v>45744</v>
      </c>
      <c r="C8181" s="2" t="s">
        <v>1</v>
      </c>
      <c r="D8181" s="2" t="s">
        <v>3212</v>
      </c>
      <c r="E8181" s="2" t="s">
        <v>9</v>
      </c>
      <c r="F8181" s="2" t="s">
        <v>3306</v>
      </c>
      <c r="G8181" s="5">
        <v>-40</v>
      </c>
      <c r="H8181" s="5">
        <v>31.85</v>
      </c>
      <c r="I8181" s="5">
        <v>-1274</v>
      </c>
      <c r="J8181" s="5">
        <v>-680097.44000000006</v>
      </c>
      <c r="K8181" s="5" t="str" cm="1">
        <f t="array" ref="K8181">_xlfn.LET(_xlpm.d,UPPER(TRIM(CLEAN(SUBSTITUTE(F8181,CHAR(160),"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82" spans="2:11" x14ac:dyDescent="0.25">
      <c r="B8182" s="21">
        <v>45744</v>
      </c>
      <c r="C8182" s="2" t="s">
        <v>1</v>
      </c>
      <c r="D8182" s="2" t="s">
        <v>377</v>
      </c>
      <c r="E8182" s="2" t="s">
        <v>24</v>
      </c>
      <c r="F8182" s="2" t="s">
        <v>3306</v>
      </c>
      <c r="G8182" s="5">
        <v>-35</v>
      </c>
      <c r="H8182" s="5">
        <v>31.85</v>
      </c>
      <c r="I8182" s="5">
        <v>-1114.75</v>
      </c>
      <c r="J8182" s="5">
        <v>-681212.19000000006</v>
      </c>
      <c r="K8182" s="5" t="str" cm="1">
        <f t="array" ref="K8182">_xlfn.LET(_xlpm.d,UPPER(TRIM(CLEAN(SUBSTITUTE(F8182,CHAR(160),"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83" spans="2:11" x14ac:dyDescent="0.25">
      <c r="B8183" s="21">
        <v>45744</v>
      </c>
      <c r="C8183" s="2" t="s">
        <v>1</v>
      </c>
      <c r="D8183" s="2" t="s">
        <v>933</v>
      </c>
      <c r="E8183" s="2" t="s">
        <v>143</v>
      </c>
      <c r="F8183" s="2" t="s">
        <v>3308</v>
      </c>
      <c r="G8183" s="5">
        <v>-45</v>
      </c>
      <c r="H8183" s="5">
        <v>27.3</v>
      </c>
      <c r="I8183" s="5">
        <v>-1228.5</v>
      </c>
      <c r="J8183" s="5">
        <v>-682440.69000000006</v>
      </c>
      <c r="K8183" s="5" t="str" cm="1">
        <f t="array" ref="K8183">_xlfn.LET(_xlpm.d,UPPER(TRIM(CLEAN(SUBSTITUTE(F8183,CHAR(160),"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84" spans="2:11" x14ac:dyDescent="0.25">
      <c r="B8184" s="21">
        <v>45744</v>
      </c>
      <c r="C8184" s="2" t="s">
        <v>1</v>
      </c>
      <c r="D8184" s="2" t="s">
        <v>2580</v>
      </c>
      <c r="E8184" s="2" t="s">
        <v>60</v>
      </c>
      <c r="F8184" s="2" t="s">
        <v>3306</v>
      </c>
      <c r="G8184" s="5">
        <v>-20</v>
      </c>
      <c r="H8184" s="5">
        <v>31.85</v>
      </c>
      <c r="I8184" s="5">
        <v>-637</v>
      </c>
      <c r="J8184" s="5">
        <v>-683077.69000000006</v>
      </c>
      <c r="K8184" s="5" t="str" cm="1">
        <f t="array" ref="K8184">_xlfn.LET(_xlpm.d,UPPER(TRIM(CLEAN(SUBSTITUTE(F8184,CHAR(160),"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85" spans="2:11" x14ac:dyDescent="0.25">
      <c r="B8185" s="21">
        <v>45744</v>
      </c>
      <c r="C8185" s="2" t="s">
        <v>1</v>
      </c>
      <c r="D8185" s="2" t="s">
        <v>934</v>
      </c>
      <c r="E8185" s="2" t="s">
        <v>3</v>
      </c>
      <c r="F8185" s="2" t="s">
        <v>3308</v>
      </c>
      <c r="G8185" s="5">
        <v>-40</v>
      </c>
      <c r="H8185" s="5">
        <v>29.2</v>
      </c>
      <c r="I8185" s="5">
        <v>-1168</v>
      </c>
      <c r="J8185" s="5">
        <v>-684245.69000000006</v>
      </c>
      <c r="K8185" s="5" t="str" cm="1">
        <f t="array" ref="K8185">_xlfn.LET(_xlpm.d,UPPER(TRIM(CLEAN(SUBSTITUTE(F8185,CHAR(160),"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86" spans="2:11" x14ac:dyDescent="0.25">
      <c r="B8186" s="21">
        <v>45747</v>
      </c>
      <c r="C8186" s="2" t="s">
        <v>1</v>
      </c>
      <c r="D8186" s="2" t="s">
        <v>2307</v>
      </c>
      <c r="E8186" s="2" t="s">
        <v>1384</v>
      </c>
      <c r="F8186" s="2" t="s">
        <v>3308</v>
      </c>
      <c r="G8186" s="5">
        <v>-4</v>
      </c>
      <c r="H8186" s="5">
        <v>28.99</v>
      </c>
      <c r="I8186" s="5">
        <v>-115.96</v>
      </c>
      <c r="J8186" s="5">
        <v>-684361.65</v>
      </c>
      <c r="K8186" s="5" t="str" cm="1">
        <f t="array" ref="K8186">_xlfn.LET(_xlpm.d,UPPER(TRIM(CLEAN(SUBSTITUTE(F8186,CHAR(160),"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87" spans="2:11" x14ac:dyDescent="0.25">
      <c r="B8187" s="21">
        <v>45747</v>
      </c>
      <c r="C8187" s="2" t="s">
        <v>1</v>
      </c>
      <c r="D8187" s="2" t="s">
        <v>3489</v>
      </c>
      <c r="E8187" s="2" t="s">
        <v>791</v>
      </c>
      <c r="F8187" s="2" t="s">
        <v>3306</v>
      </c>
      <c r="G8187" s="5">
        <v>-10</v>
      </c>
      <c r="H8187" s="5">
        <v>31.85</v>
      </c>
      <c r="I8187" s="5">
        <v>-318.5</v>
      </c>
      <c r="J8187" s="5">
        <v>-684680.15</v>
      </c>
      <c r="K8187" s="5" t="str" cm="1">
        <f t="array" ref="K8187">_xlfn.LET(_xlpm.d,UPPER(TRIM(CLEAN(SUBSTITUTE(F8187,CHAR(160),"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88" spans="2:11" x14ac:dyDescent="0.25">
      <c r="B8188" s="21">
        <v>45747</v>
      </c>
      <c r="C8188" s="2" t="s">
        <v>1</v>
      </c>
      <c r="D8188" s="2" t="s">
        <v>378</v>
      </c>
      <c r="E8188" s="2" t="s">
        <v>49</v>
      </c>
      <c r="F8188" s="2" t="s">
        <v>3306</v>
      </c>
      <c r="G8188" s="5">
        <v>-15</v>
      </c>
      <c r="H8188" s="5">
        <v>31.85</v>
      </c>
      <c r="I8188" s="5">
        <v>-477.75</v>
      </c>
      <c r="J8188" s="5">
        <v>-685157.9</v>
      </c>
      <c r="K8188" s="5" t="str" cm="1">
        <f t="array" ref="K8188">_xlfn.LET(_xlpm.d,UPPER(TRIM(CLEAN(SUBSTITUTE(F8188,CHAR(160),"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89" spans="2:11" x14ac:dyDescent="0.25">
      <c r="B8189" s="21">
        <v>45747</v>
      </c>
      <c r="C8189" s="2" t="s">
        <v>1</v>
      </c>
      <c r="D8189" s="2" t="s">
        <v>1329</v>
      </c>
      <c r="E8189" s="2" t="s">
        <v>29</v>
      </c>
      <c r="F8189" s="2" t="s">
        <v>3306</v>
      </c>
      <c r="G8189" s="5">
        <v>-30</v>
      </c>
      <c r="H8189" s="5">
        <v>31.85</v>
      </c>
      <c r="I8189" s="5">
        <v>-955.5</v>
      </c>
      <c r="J8189" s="5">
        <v>-686113.4</v>
      </c>
      <c r="K8189" s="5" t="str" cm="1">
        <f t="array" ref="K8189">_xlfn.LET(_xlpm.d,UPPER(TRIM(CLEAN(SUBSTITUTE(F8189,CHAR(160),"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90" spans="2:11" x14ac:dyDescent="0.25">
      <c r="B8190" s="21">
        <v>45747</v>
      </c>
      <c r="C8190" s="2" t="s">
        <v>1</v>
      </c>
      <c r="D8190" s="2" t="s">
        <v>935</v>
      </c>
      <c r="E8190" s="2" t="s">
        <v>72</v>
      </c>
      <c r="F8190" s="2" t="s">
        <v>3306</v>
      </c>
      <c r="G8190" s="5">
        <v>-20</v>
      </c>
      <c r="H8190" s="5">
        <v>31.85</v>
      </c>
      <c r="I8190" s="5">
        <v>-637</v>
      </c>
      <c r="J8190" s="5">
        <v>-686750.4</v>
      </c>
      <c r="K8190" s="5" t="str" cm="1">
        <f t="array" ref="K8190">_xlfn.LET(_xlpm.d,UPPER(TRIM(CLEAN(SUBSTITUTE(F8190,CHAR(160),"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91" spans="2:11" x14ac:dyDescent="0.25">
      <c r="B8191" s="21">
        <v>45748</v>
      </c>
      <c r="C8191" s="2" t="s">
        <v>1</v>
      </c>
      <c r="D8191" s="2" t="s">
        <v>809</v>
      </c>
      <c r="E8191" s="2" t="s">
        <v>807</v>
      </c>
      <c r="F8191" s="2" t="s">
        <v>3308</v>
      </c>
      <c r="G8191" s="5">
        <v>-67</v>
      </c>
      <c r="H8191" s="5">
        <v>31.85</v>
      </c>
      <c r="I8191" s="5">
        <v>-2133.9499999999998</v>
      </c>
      <c r="J8191" s="5">
        <v>-688884.35</v>
      </c>
      <c r="K8191" s="5" t="str" cm="1">
        <f t="array" ref="K8191">_xlfn.LET(_xlpm.d,UPPER(TRIM(CLEAN(SUBSTITUTE(F8191,CHAR(160),"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92" spans="2:11" x14ac:dyDescent="0.25">
      <c r="B8192" s="21">
        <v>45748</v>
      </c>
      <c r="C8192" s="2" t="s">
        <v>1</v>
      </c>
      <c r="D8192" s="2" t="s">
        <v>379</v>
      </c>
      <c r="E8192" s="2" t="s">
        <v>89</v>
      </c>
      <c r="F8192" s="2" t="s">
        <v>3306</v>
      </c>
      <c r="G8192" s="5">
        <v>-15</v>
      </c>
      <c r="H8192" s="5">
        <v>31.85</v>
      </c>
      <c r="I8192" s="5">
        <v>-477.75</v>
      </c>
      <c r="J8192" s="5">
        <v>-689362.1</v>
      </c>
      <c r="K8192" s="5" t="str" cm="1">
        <f t="array" ref="K8192">_xlfn.LET(_xlpm.d,UPPER(TRIM(CLEAN(SUBSTITUTE(F8192,CHAR(160),"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93" spans="2:11" x14ac:dyDescent="0.25">
      <c r="B8193" s="21">
        <v>45748</v>
      </c>
      <c r="C8193" s="2" t="s">
        <v>1</v>
      </c>
      <c r="D8193" s="2" t="s">
        <v>1633</v>
      </c>
      <c r="E8193" s="2" t="s">
        <v>35</v>
      </c>
      <c r="F8193" s="2" t="s">
        <v>3306</v>
      </c>
      <c r="G8193" s="5">
        <v>-63</v>
      </c>
      <c r="H8193" s="5">
        <v>31.85</v>
      </c>
      <c r="I8193" s="5">
        <v>-2006.55</v>
      </c>
      <c r="J8193" s="5">
        <v>-691368.65</v>
      </c>
      <c r="K8193" s="5" t="str" cm="1">
        <f t="array" ref="K8193">_xlfn.LET(_xlpm.d,UPPER(TRIM(CLEAN(SUBSTITUTE(F8193,CHAR(160),"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94" spans="2:11" x14ac:dyDescent="0.25">
      <c r="B8194" s="21">
        <v>45748</v>
      </c>
      <c r="C8194" s="2" t="s">
        <v>1</v>
      </c>
      <c r="D8194" s="2" t="s">
        <v>2699</v>
      </c>
      <c r="E8194" s="2" t="s">
        <v>660</v>
      </c>
      <c r="F8194" s="2" t="s">
        <v>3306</v>
      </c>
      <c r="G8194" s="5">
        <v>-30</v>
      </c>
      <c r="H8194" s="5">
        <v>31.85</v>
      </c>
      <c r="I8194" s="5">
        <v>-955.5</v>
      </c>
      <c r="J8194" s="5">
        <v>-692324.15</v>
      </c>
      <c r="K8194" s="5" t="str" cm="1">
        <f t="array" ref="K8194">_xlfn.LET(_xlpm.d,UPPER(TRIM(CLEAN(SUBSTITUTE(F8194,CHAR(160),"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95" spans="2:11" x14ac:dyDescent="0.25">
      <c r="B8195" s="21">
        <v>45748</v>
      </c>
      <c r="C8195" s="2" t="s">
        <v>1</v>
      </c>
      <c r="D8195" s="2" t="s">
        <v>3490</v>
      </c>
      <c r="E8195" s="2" t="s">
        <v>148</v>
      </c>
      <c r="F8195" s="2" t="s">
        <v>3306</v>
      </c>
      <c r="G8195" s="5">
        <v>-30</v>
      </c>
      <c r="H8195" s="5">
        <v>31.85</v>
      </c>
      <c r="I8195" s="5">
        <v>-955.5</v>
      </c>
      <c r="J8195" s="5">
        <v>-693279.65</v>
      </c>
      <c r="K8195" s="5" t="str" cm="1">
        <f t="array" ref="K8195">_xlfn.LET(_xlpm.d,UPPER(TRIM(CLEAN(SUBSTITUTE(F8195,CHAR(160),"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96" spans="2:11" x14ac:dyDescent="0.25">
      <c r="B8196" s="21">
        <v>45748</v>
      </c>
      <c r="C8196" s="2" t="s">
        <v>1</v>
      </c>
      <c r="D8196" s="2" t="s">
        <v>1634</v>
      </c>
      <c r="E8196" s="2" t="s">
        <v>32</v>
      </c>
      <c r="F8196" s="2" t="s">
        <v>3306</v>
      </c>
      <c r="G8196" s="5">
        <v>-22</v>
      </c>
      <c r="H8196" s="5">
        <v>31.85</v>
      </c>
      <c r="I8196" s="5">
        <v>-700.7</v>
      </c>
      <c r="J8196" s="5">
        <v>-693980.35</v>
      </c>
      <c r="K8196" s="5" t="str" cm="1">
        <f t="array" ref="K8196">_xlfn.LET(_xlpm.d,UPPER(TRIM(CLEAN(SUBSTITUTE(F8196,CHAR(160),"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97" spans="2:11" x14ac:dyDescent="0.25">
      <c r="B8197" s="21">
        <v>45748</v>
      </c>
      <c r="C8197" s="2" t="s">
        <v>1</v>
      </c>
      <c r="D8197" s="2" t="s">
        <v>1635</v>
      </c>
      <c r="E8197" s="2" t="s">
        <v>92</v>
      </c>
      <c r="F8197" s="2" t="s">
        <v>3306</v>
      </c>
      <c r="G8197" s="5">
        <v>-35</v>
      </c>
      <c r="H8197" s="5">
        <v>31.85</v>
      </c>
      <c r="I8197" s="5">
        <v>-1114.75</v>
      </c>
      <c r="J8197" s="5">
        <v>-695095.1</v>
      </c>
      <c r="K8197" s="5" t="str" cm="1">
        <f t="array" ref="K8197">_xlfn.LET(_xlpm.d,UPPER(TRIM(CLEAN(SUBSTITUTE(F8197,CHAR(160),"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98" spans="2:11" x14ac:dyDescent="0.25">
      <c r="B8198" s="21">
        <v>45748</v>
      </c>
      <c r="C8198" s="2" t="s">
        <v>1</v>
      </c>
      <c r="D8198" s="2" t="s">
        <v>2839</v>
      </c>
      <c r="E8198" s="2" t="s">
        <v>153</v>
      </c>
      <c r="F8198" s="2" t="s">
        <v>3306</v>
      </c>
      <c r="G8198" s="5">
        <v>-20</v>
      </c>
      <c r="H8198" s="5">
        <v>31.85</v>
      </c>
      <c r="I8198" s="5">
        <v>-637</v>
      </c>
      <c r="J8198" s="5">
        <v>-695732.1</v>
      </c>
      <c r="K8198" s="5" t="str" cm="1">
        <f t="array" ref="K8198">_xlfn.LET(_xlpm.d,UPPER(TRIM(CLEAN(SUBSTITUTE(F8198,CHAR(160),"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199" spans="2:11" x14ac:dyDescent="0.25">
      <c r="B8199" s="21">
        <v>45748</v>
      </c>
      <c r="C8199" s="2" t="s">
        <v>1</v>
      </c>
      <c r="D8199" s="2" t="s">
        <v>1636</v>
      </c>
      <c r="E8199" s="2" t="s">
        <v>95</v>
      </c>
      <c r="F8199" s="2" t="s">
        <v>3306</v>
      </c>
      <c r="G8199" s="5">
        <v>-34</v>
      </c>
      <c r="H8199" s="5">
        <v>31.85</v>
      </c>
      <c r="I8199" s="5">
        <v>-1082.9000000000001</v>
      </c>
      <c r="J8199" s="5">
        <v>-696815</v>
      </c>
      <c r="K8199" s="5" t="str" cm="1">
        <f t="array" ref="K8199">_xlfn.LET(_xlpm.d,UPPER(TRIM(CLEAN(SUBSTITUTE(F8199,CHAR(160),"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00" spans="2:11" x14ac:dyDescent="0.25">
      <c r="B8200" s="21">
        <v>45748</v>
      </c>
      <c r="C8200" s="2" t="s">
        <v>1</v>
      </c>
      <c r="D8200" s="2" t="s">
        <v>936</v>
      </c>
      <c r="E8200" s="2" t="s">
        <v>3</v>
      </c>
      <c r="F8200" s="2" t="s">
        <v>3308</v>
      </c>
      <c r="G8200" s="5">
        <v>-10</v>
      </c>
      <c r="H8200" s="5">
        <v>29.2</v>
      </c>
      <c r="I8200" s="5">
        <v>-292</v>
      </c>
      <c r="J8200" s="5">
        <v>-697107</v>
      </c>
      <c r="K8200" s="5" t="str" cm="1">
        <f t="array" ref="K8200">_xlfn.LET(_xlpm.d,UPPER(TRIM(CLEAN(SUBSTITUTE(F8200,CHAR(160),"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01" spans="2:11" x14ac:dyDescent="0.25">
      <c r="B8201" s="21">
        <v>45748</v>
      </c>
      <c r="C8201" s="2" t="s">
        <v>1</v>
      </c>
      <c r="D8201" s="2" t="s">
        <v>2840</v>
      </c>
      <c r="E8201" s="2" t="s">
        <v>446</v>
      </c>
      <c r="F8201" s="2" t="s">
        <v>3306</v>
      </c>
      <c r="G8201" s="5">
        <v>-54</v>
      </c>
      <c r="H8201" s="5">
        <v>31.85</v>
      </c>
      <c r="I8201" s="5">
        <v>-1719.9</v>
      </c>
      <c r="J8201" s="5">
        <v>-698826.9</v>
      </c>
      <c r="K8201" s="5" t="str" cm="1">
        <f t="array" ref="K8201">_xlfn.LET(_xlpm.d,UPPER(TRIM(CLEAN(SUBSTITUTE(F8201,CHAR(160),"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02" spans="2:11" x14ac:dyDescent="0.25">
      <c r="B8202" s="21">
        <v>45749</v>
      </c>
      <c r="C8202" s="2" t="s">
        <v>1</v>
      </c>
      <c r="D8202" s="2" t="s">
        <v>3491</v>
      </c>
      <c r="E8202" s="2" t="s">
        <v>3327</v>
      </c>
      <c r="F8202" s="2" t="s">
        <v>3306</v>
      </c>
      <c r="G8202" s="5">
        <v>-6</v>
      </c>
      <c r="H8202" s="5">
        <v>31.85</v>
      </c>
      <c r="I8202" s="5">
        <v>-191.1</v>
      </c>
      <c r="J8202" s="5">
        <v>-699018</v>
      </c>
      <c r="K8202" s="5" t="str" cm="1">
        <f t="array" ref="K8202">_xlfn.LET(_xlpm.d,UPPER(TRIM(CLEAN(SUBSTITUTE(F8202,CHAR(160),"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03" spans="2:11" x14ac:dyDescent="0.25">
      <c r="B8203" s="21">
        <v>45749</v>
      </c>
      <c r="C8203" s="2" t="s">
        <v>1</v>
      </c>
      <c r="D8203" s="2" t="s">
        <v>3492</v>
      </c>
      <c r="E8203" s="2" t="s">
        <v>238</v>
      </c>
      <c r="F8203" s="2" t="s">
        <v>3308</v>
      </c>
      <c r="G8203" s="5">
        <v>-24</v>
      </c>
      <c r="H8203" s="5">
        <v>31.85</v>
      </c>
      <c r="I8203" s="5">
        <v>-764.4</v>
      </c>
      <c r="J8203" s="5">
        <v>-699782.4</v>
      </c>
      <c r="K8203" s="5" t="str" cm="1">
        <f t="array" ref="K8203">_xlfn.LET(_xlpm.d,UPPER(TRIM(CLEAN(SUBSTITUTE(F8203,CHAR(160),"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04" spans="2:11" x14ac:dyDescent="0.25">
      <c r="B8204" s="21">
        <v>45749</v>
      </c>
      <c r="C8204" s="2" t="s">
        <v>1</v>
      </c>
      <c r="D8204" s="2" t="s">
        <v>3493</v>
      </c>
      <c r="E8204" s="2" t="s">
        <v>816</v>
      </c>
      <c r="F8204" s="2" t="s">
        <v>3308</v>
      </c>
      <c r="G8204" s="5">
        <v>-23</v>
      </c>
      <c r="H8204" s="5">
        <v>31.85</v>
      </c>
      <c r="I8204" s="5">
        <v>-732.55</v>
      </c>
      <c r="J8204" s="5">
        <v>-700514.95000000007</v>
      </c>
      <c r="K8204" s="5" t="str" cm="1">
        <f t="array" ref="K8204">_xlfn.LET(_xlpm.d,UPPER(TRIM(CLEAN(SUBSTITUTE(F8204,CHAR(160),"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05" spans="2:11" x14ac:dyDescent="0.25">
      <c r="B8205" s="21">
        <v>45749</v>
      </c>
      <c r="C8205" s="2" t="s">
        <v>1</v>
      </c>
      <c r="D8205" s="2" t="s">
        <v>297</v>
      </c>
      <c r="E8205" s="2" t="s">
        <v>5</v>
      </c>
      <c r="F8205" s="2" t="s">
        <v>3308</v>
      </c>
      <c r="G8205" s="5">
        <v>-40</v>
      </c>
      <c r="H8205" s="5">
        <v>31.8</v>
      </c>
      <c r="I8205" s="5">
        <v>-1272</v>
      </c>
      <c r="J8205" s="5">
        <v>-701786.95000000007</v>
      </c>
      <c r="K8205" s="5" t="str" cm="1">
        <f t="array" ref="K8205">_xlfn.LET(_xlpm.d,UPPER(TRIM(CLEAN(SUBSTITUTE(F8205,CHAR(160),"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06" spans="2:11" x14ac:dyDescent="0.25">
      <c r="B8206" s="21">
        <v>45749</v>
      </c>
      <c r="C8206" s="2" t="s">
        <v>1</v>
      </c>
      <c r="D8206" s="2" t="s">
        <v>297</v>
      </c>
      <c r="E8206" s="2" t="s">
        <v>5</v>
      </c>
      <c r="F8206" s="2" t="s">
        <v>3308</v>
      </c>
      <c r="G8206" s="5">
        <v>-13</v>
      </c>
      <c r="H8206" s="5">
        <v>31.8</v>
      </c>
      <c r="I8206" s="5">
        <v>-413.4</v>
      </c>
      <c r="J8206" s="5">
        <v>-702200.35000000009</v>
      </c>
      <c r="K8206" s="5" t="str" cm="1">
        <f t="array" ref="K8206">_xlfn.LET(_xlpm.d,UPPER(TRIM(CLEAN(SUBSTITUTE(F8206,CHAR(160),"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07" spans="2:11" x14ac:dyDescent="0.25">
      <c r="B8207" s="21">
        <v>45749</v>
      </c>
      <c r="C8207" s="2" t="s">
        <v>1</v>
      </c>
      <c r="D8207" s="2" t="s">
        <v>2841</v>
      </c>
      <c r="E8207" s="2" t="s">
        <v>852</v>
      </c>
      <c r="F8207" s="2" t="s">
        <v>3308</v>
      </c>
      <c r="G8207" s="5">
        <v>-30</v>
      </c>
      <c r="H8207" s="5">
        <v>32.200000000000003</v>
      </c>
      <c r="I8207" s="5">
        <v>-966</v>
      </c>
      <c r="J8207" s="5">
        <v>-703166.35000000009</v>
      </c>
      <c r="K8207" s="5" t="str" cm="1">
        <f t="array" ref="K8207">_xlfn.LET(_xlpm.d,UPPER(TRIM(CLEAN(SUBSTITUTE(F8207,CHAR(160),"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08" spans="2:11" x14ac:dyDescent="0.25">
      <c r="B8208" s="21">
        <v>45749</v>
      </c>
      <c r="C8208" s="2" t="s">
        <v>1</v>
      </c>
      <c r="D8208" s="2" t="s">
        <v>1639</v>
      </c>
      <c r="E8208" s="2" t="s">
        <v>1478</v>
      </c>
      <c r="F8208" s="2" t="s">
        <v>3308</v>
      </c>
      <c r="G8208" s="5">
        <v>-8</v>
      </c>
      <c r="H8208" s="5">
        <v>29.99</v>
      </c>
      <c r="I8208" s="5">
        <v>-239.92</v>
      </c>
      <c r="J8208" s="5">
        <v>-703406.27000000014</v>
      </c>
      <c r="K8208" s="5" t="str" cm="1">
        <f t="array" ref="K8208">_xlfn.LET(_xlpm.d,UPPER(TRIM(CLEAN(SUBSTITUTE(F8208,CHAR(160),"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09" spans="2:11" x14ac:dyDescent="0.25">
      <c r="B8209" s="21">
        <v>45749</v>
      </c>
      <c r="C8209" s="2" t="s">
        <v>1</v>
      </c>
      <c r="D8209" s="2" t="s">
        <v>3494</v>
      </c>
      <c r="E8209" s="2" t="s">
        <v>1130</v>
      </c>
      <c r="F8209" s="2" t="s">
        <v>3306</v>
      </c>
      <c r="G8209" s="5">
        <v>-100</v>
      </c>
      <c r="H8209" s="5">
        <v>31.85</v>
      </c>
      <c r="I8209" s="5">
        <v>-3185</v>
      </c>
      <c r="J8209" s="5">
        <v>-706591.27000000014</v>
      </c>
      <c r="K8209" s="5" t="str" cm="1">
        <f t="array" ref="K8209">_xlfn.LET(_xlpm.d,UPPER(TRIM(CLEAN(SUBSTITUTE(F8209,CHAR(160),"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10" spans="2:11" x14ac:dyDescent="0.25">
      <c r="B8210" s="21">
        <v>45749</v>
      </c>
      <c r="C8210" s="2" t="s">
        <v>1</v>
      </c>
      <c r="D8210" s="2" t="s">
        <v>939</v>
      </c>
      <c r="E8210" s="2" t="s">
        <v>202</v>
      </c>
      <c r="F8210" s="2" t="s">
        <v>3306</v>
      </c>
      <c r="G8210" s="5">
        <v>-110</v>
      </c>
      <c r="H8210" s="5">
        <v>31.85</v>
      </c>
      <c r="I8210" s="5">
        <v>-3503.5</v>
      </c>
      <c r="J8210" s="5">
        <v>-710094.77000000014</v>
      </c>
      <c r="K8210" s="5" t="str" cm="1">
        <f t="array" ref="K8210">_xlfn.LET(_xlpm.d,UPPER(TRIM(CLEAN(SUBSTITUTE(F8210,CHAR(160),"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11" spans="2:11" x14ac:dyDescent="0.25">
      <c r="B8211" s="21">
        <v>45749</v>
      </c>
      <c r="C8211" s="2" t="s">
        <v>1</v>
      </c>
      <c r="D8211" s="2" t="s">
        <v>2581</v>
      </c>
      <c r="E8211" s="2" t="s">
        <v>129</v>
      </c>
      <c r="F8211" s="2" t="s">
        <v>3314</v>
      </c>
      <c r="G8211" s="5">
        <v>-74</v>
      </c>
      <c r="H8211" s="5">
        <v>31.85</v>
      </c>
      <c r="I8211" s="5">
        <v>-2356.9</v>
      </c>
      <c r="J8211" s="5">
        <v>-712451.67000000016</v>
      </c>
      <c r="K8211" s="5" t="str" cm="1">
        <f t="array" ref="K8211">_xlfn.LET(_xlpm.d,UPPER(TRIM(CLEAN(SUBSTITUTE(F8211,CHAR(160),"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12" spans="2:11" x14ac:dyDescent="0.25">
      <c r="B8212" s="21">
        <v>45750</v>
      </c>
      <c r="C8212" s="2" t="s">
        <v>1</v>
      </c>
      <c r="D8212" s="2" t="s">
        <v>380</v>
      </c>
      <c r="E8212" s="2" t="s">
        <v>99</v>
      </c>
      <c r="F8212" s="2" t="s">
        <v>3306</v>
      </c>
      <c r="G8212" s="5">
        <v>-14</v>
      </c>
      <c r="H8212" s="5">
        <v>31.85</v>
      </c>
      <c r="I8212" s="5">
        <v>-445.9</v>
      </c>
      <c r="J8212" s="5">
        <v>-712897.57000000018</v>
      </c>
      <c r="K8212" s="5" t="str" cm="1">
        <f t="array" ref="K8212">_xlfn.LET(_xlpm.d,UPPER(TRIM(CLEAN(SUBSTITUTE(F8212,CHAR(160),"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13" spans="2:11" x14ac:dyDescent="0.25">
      <c r="B8213" s="21">
        <v>45750</v>
      </c>
      <c r="C8213" s="2" t="s">
        <v>1</v>
      </c>
      <c r="D8213" s="2" t="s">
        <v>940</v>
      </c>
      <c r="E8213" s="2" t="s">
        <v>74</v>
      </c>
      <c r="F8213" s="2" t="s">
        <v>3306</v>
      </c>
      <c r="G8213" s="5">
        <v>-36</v>
      </c>
      <c r="H8213" s="5">
        <v>31.85</v>
      </c>
      <c r="I8213" s="5">
        <v>-1146.5999999999999</v>
      </c>
      <c r="J8213" s="5">
        <v>-714044.17000000016</v>
      </c>
      <c r="K8213" s="5" t="str" cm="1">
        <f t="array" ref="K8213">_xlfn.LET(_xlpm.d,UPPER(TRIM(CLEAN(SUBSTITUTE(F8213,CHAR(160),"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14" spans="2:11" x14ac:dyDescent="0.25">
      <c r="B8214" s="21">
        <v>45750</v>
      </c>
      <c r="C8214" s="2" t="s">
        <v>1</v>
      </c>
      <c r="D8214" s="2" t="s">
        <v>3495</v>
      </c>
      <c r="E8214" s="2" t="s">
        <v>1403</v>
      </c>
      <c r="F8214" s="2" t="s">
        <v>3308</v>
      </c>
      <c r="G8214" s="5">
        <v>-25</v>
      </c>
      <c r="H8214" s="5">
        <v>26.25</v>
      </c>
      <c r="I8214" s="5">
        <v>-656.25</v>
      </c>
      <c r="J8214" s="5">
        <v>-714700.42000000016</v>
      </c>
      <c r="K8214" s="5" t="str" cm="1">
        <f t="array" ref="K8214">_xlfn.LET(_xlpm.d,UPPER(TRIM(CLEAN(SUBSTITUTE(F8214,CHAR(160),"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15" spans="2:11" x14ac:dyDescent="0.25">
      <c r="B8215" s="21">
        <v>45750</v>
      </c>
      <c r="C8215" s="2" t="s">
        <v>1</v>
      </c>
      <c r="D8215" s="2" t="s">
        <v>1640</v>
      </c>
      <c r="E8215" s="2" t="s">
        <v>324</v>
      </c>
      <c r="F8215" s="2" t="s">
        <v>3308</v>
      </c>
      <c r="G8215" s="5">
        <v>-4</v>
      </c>
      <c r="H8215" s="5">
        <v>29.99</v>
      </c>
      <c r="I8215" s="5">
        <v>-119.96</v>
      </c>
      <c r="J8215" s="5">
        <v>-714820.38000000012</v>
      </c>
      <c r="K8215" s="5" t="str" cm="1">
        <f t="array" ref="K8215">_xlfn.LET(_xlpm.d,UPPER(TRIM(CLEAN(SUBSTITUTE(F8215,CHAR(160),"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16" spans="2:11" x14ac:dyDescent="0.25">
      <c r="B8216" s="21">
        <v>45750</v>
      </c>
      <c r="C8216" s="2" t="s">
        <v>1</v>
      </c>
      <c r="D8216" s="2" t="s">
        <v>381</v>
      </c>
      <c r="E8216" s="2" t="s">
        <v>141</v>
      </c>
      <c r="F8216" s="2" t="s">
        <v>3306</v>
      </c>
      <c r="G8216" s="5">
        <v>-109</v>
      </c>
      <c r="H8216" s="5">
        <v>31.85</v>
      </c>
      <c r="I8216" s="5">
        <v>-3471.65</v>
      </c>
      <c r="J8216" s="5">
        <v>-718292.03000000014</v>
      </c>
      <c r="K8216" s="5" t="str" cm="1">
        <f t="array" ref="K8216">_xlfn.LET(_xlpm.d,UPPER(TRIM(CLEAN(SUBSTITUTE(F8216,CHAR(160),"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17" spans="2:11" x14ac:dyDescent="0.25">
      <c r="B8217" s="21">
        <v>45750</v>
      </c>
      <c r="C8217" s="2" t="s">
        <v>1</v>
      </c>
      <c r="D8217" s="2" t="s">
        <v>1641</v>
      </c>
      <c r="E8217" s="2" t="s">
        <v>84</v>
      </c>
      <c r="F8217" s="2" t="s">
        <v>3306</v>
      </c>
      <c r="G8217" s="5">
        <v>-10</v>
      </c>
      <c r="H8217" s="5">
        <v>31.85</v>
      </c>
      <c r="I8217" s="5">
        <v>-318.5</v>
      </c>
      <c r="J8217" s="5">
        <v>-718610.53000000014</v>
      </c>
      <c r="K8217" s="5" t="str" cm="1">
        <f t="array" ref="K8217">_xlfn.LET(_xlpm.d,UPPER(TRIM(CLEAN(SUBSTITUTE(F8217,CHAR(160),"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18" spans="2:11" x14ac:dyDescent="0.25">
      <c r="B8218" s="21">
        <v>45750</v>
      </c>
      <c r="C8218" s="2" t="s">
        <v>1</v>
      </c>
      <c r="D8218" s="2" t="s">
        <v>3496</v>
      </c>
      <c r="E8218" s="2" t="s">
        <v>801</v>
      </c>
      <c r="F8218" s="2" t="s">
        <v>3308</v>
      </c>
      <c r="G8218" s="5">
        <v>-10</v>
      </c>
      <c r="H8218" s="5">
        <v>26.99</v>
      </c>
      <c r="I8218" s="5">
        <v>-269.89999999999998</v>
      </c>
      <c r="J8218" s="5">
        <v>-718880.43000000017</v>
      </c>
      <c r="K8218" s="5" t="str" cm="1">
        <f t="array" ref="K8218">_xlfn.LET(_xlpm.d,UPPER(TRIM(CLEAN(SUBSTITUTE(F8218,CHAR(160),"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19" spans="2:11" x14ac:dyDescent="0.25">
      <c r="B8219" s="21">
        <v>45750</v>
      </c>
      <c r="C8219" s="2" t="s">
        <v>1</v>
      </c>
      <c r="D8219" s="2" t="s">
        <v>709</v>
      </c>
      <c r="E8219" s="2" t="s">
        <v>19</v>
      </c>
      <c r="F8219" s="2" t="s">
        <v>3306</v>
      </c>
      <c r="G8219" s="5">
        <v>-40</v>
      </c>
      <c r="H8219" s="5">
        <v>31.85</v>
      </c>
      <c r="I8219" s="5">
        <v>-1274</v>
      </c>
      <c r="J8219" s="5">
        <v>-720154.43000000017</v>
      </c>
      <c r="K8219" s="5" t="str" cm="1">
        <f t="array" ref="K8219">_xlfn.LET(_xlpm.d,UPPER(TRIM(CLEAN(SUBSTITUTE(F8219,CHAR(160),"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20" spans="2:11" x14ac:dyDescent="0.25">
      <c r="B8220" s="21">
        <v>45750</v>
      </c>
      <c r="C8220" s="2" t="s">
        <v>1</v>
      </c>
      <c r="D8220" s="2" t="s">
        <v>382</v>
      </c>
      <c r="E8220" s="2" t="s">
        <v>38</v>
      </c>
      <c r="F8220" s="2" t="s">
        <v>3306</v>
      </c>
      <c r="G8220" s="5">
        <v>-25</v>
      </c>
      <c r="H8220" s="5">
        <v>31.85</v>
      </c>
      <c r="I8220" s="5">
        <v>-796.25</v>
      </c>
      <c r="J8220" s="5">
        <v>-720950.68000000017</v>
      </c>
      <c r="K8220" s="5" t="str" cm="1">
        <f t="array" ref="K8220">_xlfn.LET(_xlpm.d,UPPER(TRIM(CLEAN(SUBSTITUTE(F8220,CHAR(160),"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21" spans="2:11" x14ac:dyDescent="0.25">
      <c r="B8221" s="21">
        <v>45750</v>
      </c>
      <c r="C8221" s="2" t="s">
        <v>1</v>
      </c>
      <c r="D8221" s="2" t="s">
        <v>1330</v>
      </c>
      <c r="E8221" s="2" t="s">
        <v>163</v>
      </c>
      <c r="F8221" s="2" t="s">
        <v>3306</v>
      </c>
      <c r="G8221" s="5">
        <v>-60</v>
      </c>
      <c r="H8221" s="5">
        <v>31.85</v>
      </c>
      <c r="I8221" s="5">
        <v>-1911</v>
      </c>
      <c r="J8221" s="5">
        <v>-722861.68000000017</v>
      </c>
      <c r="K8221" s="5" t="str" cm="1">
        <f t="array" ref="K8221">_xlfn.LET(_xlpm.d,UPPER(TRIM(CLEAN(SUBSTITUTE(F8221,CHAR(160),"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22" spans="2:11" x14ac:dyDescent="0.25">
      <c r="B8222" s="21">
        <v>45751</v>
      </c>
      <c r="C8222" s="2" t="s">
        <v>1</v>
      </c>
      <c r="D8222" s="2" t="s">
        <v>3497</v>
      </c>
      <c r="E8222" s="2" t="s">
        <v>311</v>
      </c>
      <c r="F8222" s="2" t="s">
        <v>3308</v>
      </c>
      <c r="G8222" s="5">
        <v>-30</v>
      </c>
      <c r="H8222" s="5">
        <v>28.65</v>
      </c>
      <c r="I8222" s="5">
        <v>-859.5</v>
      </c>
      <c r="J8222" s="5">
        <v>-723721.18000000017</v>
      </c>
      <c r="K8222" s="5" t="str" cm="1">
        <f t="array" ref="K8222">_xlfn.LET(_xlpm.d,UPPER(TRIM(CLEAN(SUBSTITUTE(F8222,CHAR(160),"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23" spans="2:11" x14ac:dyDescent="0.25">
      <c r="B8223" s="21">
        <v>45751</v>
      </c>
      <c r="C8223" s="2" t="s">
        <v>1</v>
      </c>
      <c r="D8223" s="2" t="s">
        <v>3498</v>
      </c>
      <c r="E8223" s="2" t="s">
        <v>565</v>
      </c>
      <c r="F8223" s="2" t="s">
        <v>3306</v>
      </c>
      <c r="G8223" s="5">
        <v>-28</v>
      </c>
      <c r="H8223" s="5">
        <v>31.85</v>
      </c>
      <c r="I8223" s="5">
        <v>-891.8</v>
      </c>
      <c r="J8223" s="5">
        <v>-724612.98000000021</v>
      </c>
      <c r="K8223" s="5" t="str" cm="1">
        <f t="array" ref="K8223">_xlfn.LET(_xlpm.d,UPPER(TRIM(CLEAN(SUBSTITUTE(F8223,CHAR(160),"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24" spans="2:11" x14ac:dyDescent="0.25">
      <c r="B8224" s="21">
        <v>45751</v>
      </c>
      <c r="C8224" s="2" t="s">
        <v>1</v>
      </c>
      <c r="D8224" s="2" t="s">
        <v>788</v>
      </c>
      <c r="E8224" s="2" t="s">
        <v>9</v>
      </c>
      <c r="F8224" s="2" t="s">
        <v>3306</v>
      </c>
      <c r="G8224" s="5">
        <v>-30</v>
      </c>
      <c r="H8224" s="5">
        <v>31.85</v>
      </c>
      <c r="I8224" s="5">
        <v>-955.5</v>
      </c>
      <c r="J8224" s="5">
        <v>-725568.48000000021</v>
      </c>
      <c r="K8224" s="5" t="str" cm="1">
        <f t="array" ref="K8224">_xlfn.LET(_xlpm.d,UPPER(TRIM(CLEAN(SUBSTITUTE(F8224,CHAR(160),"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25" spans="2:11" x14ac:dyDescent="0.25">
      <c r="B8225" s="21">
        <v>45751</v>
      </c>
      <c r="C8225" s="2" t="s">
        <v>1</v>
      </c>
      <c r="D8225" s="2" t="s">
        <v>1642</v>
      </c>
      <c r="E8225" s="2" t="s">
        <v>403</v>
      </c>
      <c r="F8225" s="2" t="s">
        <v>3306</v>
      </c>
      <c r="G8225" s="5">
        <v>-30</v>
      </c>
      <c r="H8225" s="5">
        <v>31.85</v>
      </c>
      <c r="I8225" s="5">
        <v>-955.5</v>
      </c>
      <c r="J8225" s="5">
        <v>-726523.98000000021</v>
      </c>
      <c r="K8225" s="5" t="str" cm="1">
        <f t="array" ref="K8225">_xlfn.LET(_xlpm.d,UPPER(TRIM(CLEAN(SUBSTITUTE(F8225,CHAR(160),"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26" spans="2:11" x14ac:dyDescent="0.25">
      <c r="B8226" s="21">
        <v>45751</v>
      </c>
      <c r="C8226" s="2" t="s">
        <v>1</v>
      </c>
      <c r="D8226" s="2" t="s">
        <v>3499</v>
      </c>
      <c r="E8226" s="2" t="s">
        <v>76</v>
      </c>
      <c r="F8226" s="2" t="s">
        <v>3306</v>
      </c>
      <c r="G8226" s="5">
        <v>-32</v>
      </c>
      <c r="H8226" s="5">
        <v>31.85</v>
      </c>
      <c r="I8226" s="5">
        <v>-1019.2</v>
      </c>
      <c r="J8226" s="5">
        <v>-727543.18000000017</v>
      </c>
      <c r="K8226" s="5" t="str" cm="1">
        <f t="array" ref="K8226">_xlfn.LET(_xlpm.d,UPPER(TRIM(CLEAN(SUBSTITUTE(F8226,CHAR(160),"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27" spans="2:11" x14ac:dyDescent="0.25">
      <c r="B8227" s="21">
        <v>45751</v>
      </c>
      <c r="C8227" s="2" t="s">
        <v>1</v>
      </c>
      <c r="D8227" s="2" t="s">
        <v>941</v>
      </c>
      <c r="E8227" s="2" t="s">
        <v>143</v>
      </c>
      <c r="F8227" s="2" t="s">
        <v>3308</v>
      </c>
      <c r="G8227" s="5">
        <v>-54</v>
      </c>
      <c r="H8227" s="5">
        <v>27.3</v>
      </c>
      <c r="I8227" s="5">
        <v>-1474.2</v>
      </c>
      <c r="J8227" s="5">
        <v>-729017.38000000012</v>
      </c>
      <c r="K8227" s="5" t="str" cm="1">
        <f t="array" ref="K8227">_xlfn.LET(_xlpm.d,UPPER(TRIM(CLEAN(SUBSTITUTE(F8227,CHAR(160),"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28" spans="2:11" x14ac:dyDescent="0.25">
      <c r="B8228" s="21">
        <v>45751</v>
      </c>
      <c r="C8228" s="2" t="s">
        <v>1</v>
      </c>
      <c r="D8228" s="2" t="s">
        <v>2842</v>
      </c>
      <c r="E8228" s="2" t="s">
        <v>110</v>
      </c>
      <c r="F8228" s="2" t="s">
        <v>3306</v>
      </c>
      <c r="G8228" s="5">
        <v>-53</v>
      </c>
      <c r="H8228" s="5">
        <v>31.85</v>
      </c>
      <c r="I8228" s="5">
        <v>-1688.05</v>
      </c>
      <c r="J8228" s="5">
        <v>-730705.43000000017</v>
      </c>
      <c r="K8228" s="5" t="str" cm="1">
        <f t="array" ref="K8228">_xlfn.LET(_xlpm.d,UPPER(TRIM(CLEAN(SUBSTITUTE(F8228,CHAR(160),"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29" spans="2:11" x14ac:dyDescent="0.25">
      <c r="B8229" s="21">
        <v>45751</v>
      </c>
      <c r="C8229" s="2" t="s">
        <v>1</v>
      </c>
      <c r="D8229" s="2" t="s">
        <v>3500</v>
      </c>
      <c r="E8229" s="2" t="s">
        <v>926</v>
      </c>
      <c r="F8229" s="2" t="s">
        <v>3308</v>
      </c>
      <c r="G8229" s="5">
        <v>-10</v>
      </c>
      <c r="H8229" s="5">
        <v>31.85</v>
      </c>
      <c r="I8229" s="5">
        <v>-318.5</v>
      </c>
      <c r="J8229" s="5">
        <v>-731023.93000000017</v>
      </c>
      <c r="K8229" s="5" t="str" cm="1">
        <f t="array" ref="K8229">_xlfn.LET(_xlpm.d,UPPER(TRIM(CLEAN(SUBSTITUTE(F8229,CHAR(160),"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30" spans="2:11" x14ac:dyDescent="0.25">
      <c r="B8230" s="21">
        <v>45751</v>
      </c>
      <c r="C8230" s="2" t="s">
        <v>1</v>
      </c>
      <c r="D8230" s="2" t="s">
        <v>1644</v>
      </c>
      <c r="E8230" s="2" t="s">
        <v>926</v>
      </c>
      <c r="F8230" s="2" t="s">
        <v>3308</v>
      </c>
      <c r="G8230" s="5">
        <v>-20</v>
      </c>
      <c r="H8230" s="5">
        <v>31.85</v>
      </c>
      <c r="I8230" s="5">
        <v>-637</v>
      </c>
      <c r="J8230" s="5">
        <v>-731660.93000000017</v>
      </c>
      <c r="K8230" s="5" t="str" cm="1">
        <f t="array" ref="K8230">_xlfn.LET(_xlpm.d,UPPER(TRIM(CLEAN(SUBSTITUTE(F8230,CHAR(160),"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31" spans="2:11" x14ac:dyDescent="0.25">
      <c r="B8231" s="21">
        <v>45754</v>
      </c>
      <c r="C8231" s="2" t="s">
        <v>1</v>
      </c>
      <c r="D8231" s="2" t="s">
        <v>2799</v>
      </c>
      <c r="E8231" s="2" t="s">
        <v>2800</v>
      </c>
      <c r="F8231" s="2" t="s">
        <v>3501</v>
      </c>
      <c r="G8231" s="5">
        <v>-78</v>
      </c>
      <c r="H8231" s="5">
        <v>19.95</v>
      </c>
      <c r="I8231" s="5">
        <v>-1556.1</v>
      </c>
      <c r="J8231" s="5">
        <v>-733217.03000000014</v>
      </c>
      <c r="K8231" s="5" t="str" cm="1">
        <f t="array" ref="K8231">_xlfn.LET(_xlpm.d,UPPER(TRIM(CLEAN(SUBSTITUTE(F8231,CHAR(160),"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32" spans="2:11" x14ac:dyDescent="0.25">
      <c r="B8232" s="21">
        <v>45754</v>
      </c>
      <c r="C8232" s="2" t="s">
        <v>1</v>
      </c>
      <c r="D8232" s="2" t="s">
        <v>2331</v>
      </c>
      <c r="E8232" s="2" t="s">
        <v>1384</v>
      </c>
      <c r="F8232" s="2" t="s">
        <v>3308</v>
      </c>
      <c r="G8232" s="5">
        <v>-2</v>
      </c>
      <c r="H8232" s="5">
        <v>29.99</v>
      </c>
      <c r="I8232" s="5">
        <v>-59.98</v>
      </c>
      <c r="J8232" s="5">
        <v>-733277.01000000013</v>
      </c>
      <c r="K8232" s="5" t="str" cm="1">
        <f t="array" ref="K8232">_xlfn.LET(_xlpm.d,UPPER(TRIM(CLEAN(SUBSTITUTE(F8232,CHAR(160),"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33" spans="2:11" x14ac:dyDescent="0.25">
      <c r="B8233" s="21">
        <v>45754</v>
      </c>
      <c r="C8233" s="2" t="s">
        <v>1</v>
      </c>
      <c r="D8233" s="2" t="s">
        <v>3502</v>
      </c>
      <c r="E8233" s="2" t="s">
        <v>465</v>
      </c>
      <c r="F8233" s="2" t="s">
        <v>3306</v>
      </c>
      <c r="G8233" s="5">
        <v>-30</v>
      </c>
      <c r="H8233" s="5">
        <v>31.85</v>
      </c>
      <c r="I8233" s="5">
        <v>-955.5</v>
      </c>
      <c r="J8233" s="5">
        <v>-734232.51000000013</v>
      </c>
      <c r="K8233" s="5" t="str" cm="1">
        <f t="array" ref="K8233">_xlfn.LET(_xlpm.d,UPPER(TRIM(CLEAN(SUBSTITUTE(F8233,CHAR(160),"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34" spans="2:11" x14ac:dyDescent="0.25">
      <c r="B8234" s="21">
        <v>45754</v>
      </c>
      <c r="C8234" s="2" t="s">
        <v>1</v>
      </c>
      <c r="D8234" s="2" t="s">
        <v>2582</v>
      </c>
      <c r="E8234" s="2" t="s">
        <v>791</v>
      </c>
      <c r="F8234" s="2" t="s">
        <v>3306</v>
      </c>
      <c r="G8234" s="5">
        <v>-16</v>
      </c>
      <c r="H8234" s="5">
        <v>31.85</v>
      </c>
      <c r="I8234" s="5">
        <v>-509.6</v>
      </c>
      <c r="J8234" s="5">
        <v>-734742.1100000001</v>
      </c>
      <c r="K8234" s="5" t="str" cm="1">
        <f t="array" ref="K8234">_xlfn.LET(_xlpm.d,UPPER(TRIM(CLEAN(SUBSTITUTE(F8234,CHAR(160),"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35" spans="2:11" x14ac:dyDescent="0.25">
      <c r="B8235" s="21">
        <v>45754</v>
      </c>
      <c r="C8235" s="2" t="s">
        <v>1</v>
      </c>
      <c r="D8235" s="2" t="s">
        <v>2583</v>
      </c>
      <c r="E8235" s="2" t="s">
        <v>97</v>
      </c>
      <c r="F8235" s="2" t="s">
        <v>3306</v>
      </c>
      <c r="G8235" s="5">
        <v>-30</v>
      </c>
      <c r="H8235" s="5">
        <v>31.85</v>
      </c>
      <c r="I8235" s="5">
        <v>-955.5</v>
      </c>
      <c r="J8235" s="5">
        <v>-735697.6100000001</v>
      </c>
      <c r="K8235" s="5" t="str" cm="1">
        <f t="array" ref="K8235">_xlfn.LET(_xlpm.d,UPPER(TRIM(CLEAN(SUBSTITUTE(F8235,CHAR(160),"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36" spans="2:11" x14ac:dyDescent="0.25">
      <c r="B8236" s="21">
        <v>45755</v>
      </c>
      <c r="C8236" s="2" t="s">
        <v>1</v>
      </c>
      <c r="D8236" s="2" t="s">
        <v>1331</v>
      </c>
      <c r="E8236" s="2" t="s">
        <v>32</v>
      </c>
      <c r="F8236" s="2" t="s">
        <v>3306</v>
      </c>
      <c r="G8236" s="5">
        <v>-30</v>
      </c>
      <c r="H8236" s="5">
        <v>31.85</v>
      </c>
      <c r="I8236" s="5">
        <v>-955.5</v>
      </c>
      <c r="J8236" s="5">
        <v>-736653.1100000001</v>
      </c>
      <c r="K8236" s="5" t="str" cm="1">
        <f t="array" ref="K8236">_xlfn.LET(_xlpm.d,UPPER(TRIM(CLEAN(SUBSTITUTE(F8236,CHAR(160),"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37" spans="2:11" x14ac:dyDescent="0.25">
      <c r="B8237" s="21">
        <v>45755</v>
      </c>
      <c r="C8237" s="2" t="s">
        <v>1</v>
      </c>
      <c r="D8237" s="2" t="s">
        <v>383</v>
      </c>
      <c r="E8237" s="2" t="s">
        <v>60</v>
      </c>
      <c r="F8237" s="2" t="s">
        <v>3306</v>
      </c>
      <c r="G8237" s="5">
        <v>-40</v>
      </c>
      <c r="H8237" s="5">
        <v>31.85</v>
      </c>
      <c r="I8237" s="5">
        <v>-1274</v>
      </c>
      <c r="J8237" s="5">
        <v>-737927.1100000001</v>
      </c>
      <c r="K8237" s="5" t="str" cm="1">
        <f t="array" ref="K8237">_xlfn.LET(_xlpm.d,UPPER(TRIM(CLEAN(SUBSTITUTE(F8237,CHAR(160),"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38" spans="2:11" x14ac:dyDescent="0.25">
      <c r="B8238" s="21">
        <v>45755</v>
      </c>
      <c r="C8238" s="2" t="s">
        <v>1</v>
      </c>
      <c r="D8238" s="2" t="s">
        <v>2739</v>
      </c>
      <c r="E8238" s="2" t="s">
        <v>86</v>
      </c>
      <c r="F8238" s="2" t="s">
        <v>3306</v>
      </c>
      <c r="G8238" s="5">
        <v>-74</v>
      </c>
      <c r="H8238" s="5">
        <v>31.85</v>
      </c>
      <c r="I8238" s="5">
        <v>-2356.9</v>
      </c>
      <c r="J8238" s="5">
        <v>-740284.01000000013</v>
      </c>
      <c r="K8238" s="5" t="str" cm="1">
        <f t="array" ref="K8238">_xlfn.LET(_xlpm.d,UPPER(TRIM(CLEAN(SUBSTITUTE(F8238,CHAR(160),"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39" spans="2:11" x14ac:dyDescent="0.25">
      <c r="B8239" s="21">
        <v>45755</v>
      </c>
      <c r="C8239" s="2" t="s">
        <v>1</v>
      </c>
      <c r="D8239" s="2" t="s">
        <v>942</v>
      </c>
      <c r="E8239" s="2" t="s">
        <v>3</v>
      </c>
      <c r="F8239" s="2" t="s">
        <v>3308</v>
      </c>
      <c r="G8239" s="5">
        <v>-18</v>
      </c>
      <c r="H8239" s="5">
        <v>29.2</v>
      </c>
      <c r="I8239" s="5">
        <v>-525.6</v>
      </c>
      <c r="J8239" s="5">
        <v>-740809.6100000001</v>
      </c>
      <c r="K8239" s="5" t="str" cm="1">
        <f t="array" ref="K8239">_xlfn.LET(_xlpm.d,UPPER(TRIM(CLEAN(SUBSTITUTE(F8239,CHAR(160),"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40" spans="2:11" x14ac:dyDescent="0.25">
      <c r="B8240" s="21">
        <v>45755</v>
      </c>
      <c r="C8240" s="2" t="s">
        <v>1</v>
      </c>
      <c r="D8240" s="2" t="s">
        <v>1647</v>
      </c>
      <c r="E8240" s="2" t="s">
        <v>14</v>
      </c>
      <c r="F8240" s="2" t="s">
        <v>3306</v>
      </c>
      <c r="G8240" s="5">
        <v>-19</v>
      </c>
      <c r="H8240" s="5">
        <v>31.85</v>
      </c>
      <c r="I8240" s="5">
        <v>-605.15</v>
      </c>
      <c r="J8240" s="5">
        <v>-741414.76000000013</v>
      </c>
      <c r="K8240" s="5" t="str" cm="1">
        <f t="array" ref="K8240">_xlfn.LET(_xlpm.d,UPPER(TRIM(CLEAN(SUBSTITUTE(F8240,CHAR(160),"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41" spans="2:11" x14ac:dyDescent="0.25">
      <c r="B8241" s="21">
        <v>45755</v>
      </c>
      <c r="C8241" s="2" t="s">
        <v>1</v>
      </c>
      <c r="D8241" s="2" t="s">
        <v>943</v>
      </c>
      <c r="E8241" s="2" t="s">
        <v>72</v>
      </c>
      <c r="F8241" s="2" t="s">
        <v>3306</v>
      </c>
      <c r="G8241" s="5">
        <v>-20</v>
      </c>
      <c r="H8241" s="5">
        <v>31.85</v>
      </c>
      <c r="I8241" s="5">
        <v>-637</v>
      </c>
      <c r="J8241" s="5">
        <v>-742051.76000000013</v>
      </c>
      <c r="K8241" s="5" t="str" cm="1">
        <f t="array" ref="K8241">_xlfn.LET(_xlpm.d,UPPER(TRIM(CLEAN(SUBSTITUTE(F8241,CHAR(160),"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42" spans="2:11" x14ac:dyDescent="0.25">
      <c r="B8242" s="21">
        <v>45755</v>
      </c>
      <c r="C8242" s="2" t="s">
        <v>1</v>
      </c>
      <c r="D8242" s="2" t="s">
        <v>3503</v>
      </c>
      <c r="E8242" s="2" t="s">
        <v>9</v>
      </c>
      <c r="F8242" s="2" t="s">
        <v>3306</v>
      </c>
      <c r="G8242" s="5">
        <v>-25</v>
      </c>
      <c r="H8242" s="5">
        <v>31.85</v>
      </c>
      <c r="I8242" s="5">
        <v>-796.25</v>
      </c>
      <c r="J8242" s="5">
        <v>-742848.01000000013</v>
      </c>
      <c r="K8242" s="5" t="str" cm="1">
        <f t="array" ref="K8242">_xlfn.LET(_xlpm.d,UPPER(TRIM(CLEAN(SUBSTITUTE(F8242,CHAR(160),"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43" spans="2:11" x14ac:dyDescent="0.25">
      <c r="B8243" s="21">
        <v>45755</v>
      </c>
      <c r="C8243" s="2" t="s">
        <v>1</v>
      </c>
      <c r="D8243" s="2" t="s">
        <v>944</v>
      </c>
      <c r="E8243" s="2" t="s">
        <v>29</v>
      </c>
      <c r="F8243" s="2" t="s">
        <v>3306</v>
      </c>
      <c r="G8243" s="5">
        <v>-90</v>
      </c>
      <c r="H8243" s="5">
        <v>31.85</v>
      </c>
      <c r="I8243" s="5">
        <v>-2866.5</v>
      </c>
      <c r="J8243" s="5">
        <v>-745714.51000000013</v>
      </c>
      <c r="K8243" s="5" t="str" cm="1">
        <f t="array" ref="K8243">_xlfn.LET(_xlpm.d,UPPER(TRIM(CLEAN(SUBSTITUTE(F8243,CHAR(160),"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44" spans="2:11" x14ac:dyDescent="0.25">
      <c r="B8244" s="21">
        <v>45755</v>
      </c>
      <c r="C8244" s="2" t="s">
        <v>1</v>
      </c>
      <c r="D8244" s="2" t="s">
        <v>3504</v>
      </c>
      <c r="E8244" s="2" t="s">
        <v>148</v>
      </c>
      <c r="F8244" s="2" t="s">
        <v>3306</v>
      </c>
      <c r="G8244" s="5">
        <v>-20</v>
      </c>
      <c r="H8244" s="5">
        <v>31.85</v>
      </c>
      <c r="I8244" s="5">
        <v>-637</v>
      </c>
      <c r="J8244" s="5">
        <v>-746351.51000000013</v>
      </c>
      <c r="K8244" s="5" t="str" cm="1">
        <f t="array" ref="K8244">_xlfn.LET(_xlpm.d,UPPER(TRIM(CLEAN(SUBSTITUTE(F8244,CHAR(160),"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45" spans="2:11" x14ac:dyDescent="0.25">
      <c r="B8245" s="21">
        <v>45755</v>
      </c>
      <c r="C8245" s="2" t="s">
        <v>1</v>
      </c>
      <c r="D8245" s="2" t="s">
        <v>3505</v>
      </c>
      <c r="E8245" s="2" t="s">
        <v>852</v>
      </c>
      <c r="F8245" s="2" t="s">
        <v>3308</v>
      </c>
      <c r="G8245" s="5">
        <v>-40</v>
      </c>
      <c r="H8245" s="5">
        <v>32.200000000000003</v>
      </c>
      <c r="I8245" s="5">
        <v>-1288</v>
      </c>
      <c r="J8245" s="5">
        <v>-747639.51000000013</v>
      </c>
      <c r="K8245" s="5" t="str" cm="1">
        <f t="array" ref="K8245">_xlfn.LET(_xlpm.d,UPPER(TRIM(CLEAN(SUBSTITUTE(F8245,CHAR(160),"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46" spans="2:11" x14ac:dyDescent="0.25">
      <c r="B8246" s="21">
        <v>45756</v>
      </c>
      <c r="C8246" s="2" t="s">
        <v>1</v>
      </c>
      <c r="D8246" s="2" t="s">
        <v>384</v>
      </c>
      <c r="E8246" s="2" t="s">
        <v>40</v>
      </c>
      <c r="F8246" s="2" t="s">
        <v>3306</v>
      </c>
      <c r="G8246" s="5">
        <v>-20</v>
      </c>
      <c r="H8246" s="5">
        <v>31.85</v>
      </c>
      <c r="I8246" s="5">
        <v>-637</v>
      </c>
      <c r="J8246" s="5">
        <v>-748276.51000000013</v>
      </c>
      <c r="K8246" s="5" t="str" cm="1">
        <f t="array" ref="K8246">_xlfn.LET(_xlpm.d,UPPER(TRIM(CLEAN(SUBSTITUTE(F8246,CHAR(160),"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47" spans="2:11" x14ac:dyDescent="0.25">
      <c r="B8247" s="21">
        <v>45756</v>
      </c>
      <c r="C8247" s="2" t="s">
        <v>1</v>
      </c>
      <c r="D8247" s="2" t="s">
        <v>2982</v>
      </c>
      <c r="E8247" s="2" t="s">
        <v>816</v>
      </c>
      <c r="F8247" s="2" t="s">
        <v>3308</v>
      </c>
      <c r="G8247" s="5">
        <v>-11</v>
      </c>
      <c r="H8247" s="5">
        <v>31.85</v>
      </c>
      <c r="I8247" s="5">
        <v>-350.35</v>
      </c>
      <c r="J8247" s="5">
        <v>-748626.8600000001</v>
      </c>
      <c r="K8247" s="5" t="str" cm="1">
        <f t="array" ref="K8247">_xlfn.LET(_xlpm.d,UPPER(TRIM(CLEAN(SUBSTITUTE(F8247,CHAR(160),"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48" spans="2:11" x14ac:dyDescent="0.25">
      <c r="B8248" s="21">
        <v>45756</v>
      </c>
      <c r="C8248" s="2" t="s">
        <v>1</v>
      </c>
      <c r="D8248" s="2" t="s">
        <v>946</v>
      </c>
      <c r="E8248" s="2" t="s">
        <v>65</v>
      </c>
      <c r="F8248" s="2" t="s">
        <v>3306</v>
      </c>
      <c r="G8248" s="5">
        <v>-25</v>
      </c>
      <c r="H8248" s="5">
        <v>31.85</v>
      </c>
      <c r="I8248" s="5">
        <v>-796.25</v>
      </c>
      <c r="J8248" s="5">
        <v>-749423.1100000001</v>
      </c>
      <c r="K8248" s="5" t="str" cm="1">
        <f t="array" ref="K8248">_xlfn.LET(_xlpm.d,UPPER(TRIM(CLEAN(SUBSTITUTE(F8248,CHAR(160),"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49" spans="2:11" x14ac:dyDescent="0.25">
      <c r="B8249" s="21">
        <v>45756</v>
      </c>
      <c r="C8249" s="2" t="s">
        <v>1</v>
      </c>
      <c r="D8249" s="2" t="s">
        <v>3506</v>
      </c>
      <c r="E8249" s="2" t="s">
        <v>58</v>
      </c>
      <c r="F8249" s="2" t="s">
        <v>3306</v>
      </c>
      <c r="G8249" s="5">
        <v>-10</v>
      </c>
      <c r="H8249" s="5">
        <v>31.85</v>
      </c>
      <c r="I8249" s="5">
        <v>-318.5</v>
      </c>
      <c r="J8249" s="5">
        <v>-749741.6100000001</v>
      </c>
      <c r="K8249" s="5" t="str" cm="1">
        <f t="array" ref="K8249">_xlfn.LET(_xlpm.d,UPPER(TRIM(CLEAN(SUBSTITUTE(F8249,CHAR(160),"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50" spans="2:11" x14ac:dyDescent="0.25">
      <c r="B8250" s="21">
        <v>45756</v>
      </c>
      <c r="C8250" s="2" t="s">
        <v>1</v>
      </c>
      <c r="D8250" s="2" t="s">
        <v>2584</v>
      </c>
      <c r="E8250" s="2" t="s">
        <v>1619</v>
      </c>
      <c r="F8250" s="2" t="s">
        <v>3308</v>
      </c>
      <c r="G8250" s="5">
        <v>-17</v>
      </c>
      <c r="H8250" s="5">
        <v>31.85</v>
      </c>
      <c r="I8250" s="5">
        <v>-541.45000000000005</v>
      </c>
      <c r="J8250" s="5">
        <v>-750283.06</v>
      </c>
      <c r="K8250" s="5" t="str" cm="1">
        <f t="array" ref="K8250">_xlfn.LET(_xlpm.d,UPPER(TRIM(CLEAN(SUBSTITUTE(F8250,CHAR(160),"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51" spans="2:11" x14ac:dyDescent="0.25">
      <c r="B8251" s="21">
        <v>45757</v>
      </c>
      <c r="C8251" s="2" t="s">
        <v>1</v>
      </c>
      <c r="D8251" s="2" t="s">
        <v>1650</v>
      </c>
      <c r="E8251" s="2" t="s">
        <v>926</v>
      </c>
      <c r="F8251" s="2" t="s">
        <v>3308</v>
      </c>
      <c r="G8251" s="5">
        <v>-39</v>
      </c>
      <c r="H8251" s="5">
        <v>31.85</v>
      </c>
      <c r="I8251" s="5">
        <v>-1242.1500000000001</v>
      </c>
      <c r="J8251" s="5">
        <v>-751525.21000000008</v>
      </c>
      <c r="K8251" s="5" t="str" cm="1">
        <f t="array" ref="K8251">_xlfn.LET(_xlpm.d,UPPER(TRIM(CLEAN(SUBSTITUTE(F8251,CHAR(160),"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52" spans="2:11" x14ac:dyDescent="0.25">
      <c r="B8252" s="21">
        <v>45757</v>
      </c>
      <c r="C8252" s="2" t="s">
        <v>1</v>
      </c>
      <c r="D8252" s="2" t="s">
        <v>3507</v>
      </c>
      <c r="E8252" s="2" t="s">
        <v>141</v>
      </c>
      <c r="F8252" s="2" t="s">
        <v>3306</v>
      </c>
      <c r="G8252" s="5">
        <v>-10</v>
      </c>
      <c r="H8252" s="5">
        <v>31.85</v>
      </c>
      <c r="I8252" s="5">
        <v>-318.5</v>
      </c>
      <c r="J8252" s="5">
        <v>-751843.71000000008</v>
      </c>
      <c r="K8252" s="5" t="str" cm="1">
        <f t="array" ref="K8252">_xlfn.LET(_xlpm.d,UPPER(TRIM(CLEAN(SUBSTITUTE(F8252,CHAR(160),"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53" spans="2:11" x14ac:dyDescent="0.25">
      <c r="B8253" s="21">
        <v>45757</v>
      </c>
      <c r="C8253" s="2" t="s">
        <v>1</v>
      </c>
      <c r="D8253" s="2" t="s">
        <v>947</v>
      </c>
      <c r="E8253" s="2" t="s">
        <v>19</v>
      </c>
      <c r="F8253" s="2" t="s">
        <v>3306</v>
      </c>
      <c r="G8253" s="5">
        <v>-67</v>
      </c>
      <c r="H8253" s="5">
        <v>31.85</v>
      </c>
      <c r="I8253" s="5">
        <v>-2133.9499999999998</v>
      </c>
      <c r="J8253" s="5">
        <v>-753977.66</v>
      </c>
      <c r="K8253" s="5" t="str" cm="1">
        <f t="array" ref="K8253">_xlfn.LET(_xlpm.d,UPPER(TRIM(CLEAN(SUBSTITUTE(F8253,CHAR(160),"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54" spans="2:11" x14ac:dyDescent="0.25">
      <c r="B8254" s="21">
        <v>45757</v>
      </c>
      <c r="C8254" s="2" t="s">
        <v>1</v>
      </c>
      <c r="D8254" s="2" t="s">
        <v>1651</v>
      </c>
      <c r="E8254" s="2" t="s">
        <v>99</v>
      </c>
      <c r="F8254" s="2" t="s">
        <v>3306</v>
      </c>
      <c r="G8254" s="5">
        <v>-18</v>
      </c>
      <c r="H8254" s="5">
        <v>31.85</v>
      </c>
      <c r="I8254" s="5">
        <v>-573.29999999999995</v>
      </c>
      <c r="J8254" s="5">
        <v>-754550.96000000008</v>
      </c>
      <c r="K8254" s="5" t="str" cm="1">
        <f t="array" ref="K8254">_xlfn.LET(_xlpm.d,UPPER(TRIM(CLEAN(SUBSTITUTE(F8254,CHAR(160),"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55" spans="2:11" x14ac:dyDescent="0.25">
      <c r="B8255" s="21">
        <v>45757</v>
      </c>
      <c r="C8255" s="2" t="s">
        <v>1</v>
      </c>
      <c r="D8255" s="2" t="s">
        <v>1652</v>
      </c>
      <c r="E8255" s="2" t="s">
        <v>595</v>
      </c>
      <c r="F8255" s="2" t="s">
        <v>3306</v>
      </c>
      <c r="G8255" s="5">
        <v>-40</v>
      </c>
      <c r="H8255" s="5">
        <v>31.85</v>
      </c>
      <c r="I8255" s="5">
        <v>-1274</v>
      </c>
      <c r="J8255" s="5">
        <v>-755824.96000000008</v>
      </c>
      <c r="K8255" s="5" t="str" cm="1">
        <f t="array" ref="K8255">_xlfn.LET(_xlpm.d,UPPER(TRIM(CLEAN(SUBSTITUTE(F8255,CHAR(160),"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56" spans="2:11" x14ac:dyDescent="0.25">
      <c r="B8256" s="21">
        <v>45757</v>
      </c>
      <c r="C8256" s="2" t="s">
        <v>1</v>
      </c>
      <c r="D8256" s="2" t="s">
        <v>1653</v>
      </c>
      <c r="E8256" s="2" t="s">
        <v>324</v>
      </c>
      <c r="F8256" s="2" t="s">
        <v>3308</v>
      </c>
      <c r="G8256" s="5">
        <v>-13</v>
      </c>
      <c r="H8256" s="5">
        <v>29.99</v>
      </c>
      <c r="I8256" s="5">
        <v>-389.87</v>
      </c>
      <c r="J8256" s="5">
        <v>-756214.83000000007</v>
      </c>
      <c r="K8256" s="5" t="str" cm="1">
        <f t="array" ref="K8256">_xlfn.LET(_xlpm.d,UPPER(TRIM(CLEAN(SUBSTITUTE(F8256,CHAR(160),"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57" spans="2:11" x14ac:dyDescent="0.25">
      <c r="B8257" s="21">
        <v>45757</v>
      </c>
      <c r="C8257" s="2" t="s">
        <v>1</v>
      </c>
      <c r="D8257" s="2" t="s">
        <v>3508</v>
      </c>
      <c r="E8257" s="2" t="s">
        <v>2099</v>
      </c>
      <c r="F8257" s="2" t="s">
        <v>3308</v>
      </c>
      <c r="G8257" s="5">
        <v>-11</v>
      </c>
      <c r="H8257" s="5">
        <v>29.99</v>
      </c>
      <c r="I8257" s="5">
        <v>-329.89</v>
      </c>
      <c r="J8257" s="5">
        <v>-756544.72000000009</v>
      </c>
      <c r="K8257" s="5" t="str" cm="1">
        <f t="array" ref="K8257">_xlfn.LET(_xlpm.d,UPPER(TRIM(CLEAN(SUBSTITUTE(F8257,CHAR(160),"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58" spans="2:11" x14ac:dyDescent="0.25">
      <c r="B8258" s="21">
        <v>45757</v>
      </c>
      <c r="C8258" s="2" t="s">
        <v>1</v>
      </c>
      <c r="D8258" s="2" t="s">
        <v>385</v>
      </c>
      <c r="E8258" s="2" t="s">
        <v>68</v>
      </c>
      <c r="F8258" s="2" t="s">
        <v>3306</v>
      </c>
      <c r="G8258" s="5">
        <v>-70</v>
      </c>
      <c r="H8258" s="5">
        <v>31.85</v>
      </c>
      <c r="I8258" s="5">
        <v>-2229.5</v>
      </c>
      <c r="J8258" s="5">
        <v>-758774.22000000009</v>
      </c>
      <c r="K8258" s="5" t="str" cm="1">
        <f t="array" ref="K8258">_xlfn.LET(_xlpm.d,UPPER(TRIM(CLEAN(SUBSTITUTE(F8258,CHAR(160),"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59" spans="2:11" x14ac:dyDescent="0.25">
      <c r="B8259" s="21">
        <v>45757</v>
      </c>
      <c r="C8259" s="2" t="s">
        <v>1</v>
      </c>
      <c r="D8259" s="2" t="s">
        <v>3509</v>
      </c>
      <c r="E8259" s="2" t="s">
        <v>1397</v>
      </c>
      <c r="F8259" s="2" t="s">
        <v>3306</v>
      </c>
      <c r="G8259" s="5">
        <v>-40</v>
      </c>
      <c r="H8259" s="5">
        <v>31.85</v>
      </c>
      <c r="I8259" s="5">
        <v>-1274</v>
      </c>
      <c r="J8259" s="5">
        <v>-760048.22000000009</v>
      </c>
      <c r="K8259" s="5" t="str" cm="1">
        <f t="array" ref="K8259">_xlfn.LET(_xlpm.d,UPPER(TRIM(CLEAN(SUBSTITUTE(F8259,CHAR(160),"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60" spans="2:11" x14ac:dyDescent="0.25">
      <c r="B8260" s="21">
        <v>45757</v>
      </c>
      <c r="C8260" s="2" t="s">
        <v>1</v>
      </c>
      <c r="D8260" s="2" t="s">
        <v>3510</v>
      </c>
      <c r="E8260" s="2" t="s">
        <v>999</v>
      </c>
      <c r="F8260" s="2" t="s">
        <v>3306</v>
      </c>
      <c r="G8260" s="5">
        <v>-30</v>
      </c>
      <c r="H8260" s="5">
        <v>31.85</v>
      </c>
      <c r="I8260" s="5">
        <v>-955.5</v>
      </c>
      <c r="J8260" s="5">
        <v>-761003.72000000009</v>
      </c>
      <c r="K8260" s="5" t="str" cm="1">
        <f t="array" ref="K8260">_xlfn.LET(_xlpm.d,UPPER(TRIM(CLEAN(SUBSTITUTE(F8260,CHAR(160),"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61" spans="2:11" x14ac:dyDescent="0.25">
      <c r="B8261" s="21">
        <v>45758</v>
      </c>
      <c r="C8261" s="2" t="s">
        <v>1</v>
      </c>
      <c r="D8261" s="2" t="s">
        <v>386</v>
      </c>
      <c r="E8261" s="2" t="s">
        <v>24</v>
      </c>
      <c r="F8261" s="2" t="s">
        <v>3306</v>
      </c>
      <c r="G8261" s="5">
        <v>-25</v>
      </c>
      <c r="H8261" s="5">
        <v>31.85</v>
      </c>
      <c r="I8261" s="5">
        <v>-796.25</v>
      </c>
      <c r="J8261" s="5">
        <v>-761799.97000000009</v>
      </c>
      <c r="K8261" s="5" t="str" cm="1">
        <f t="array" ref="K8261">_xlfn.LET(_xlpm.d,UPPER(TRIM(CLEAN(SUBSTITUTE(F8261,CHAR(160),"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62" spans="2:11" x14ac:dyDescent="0.25">
      <c r="B8262" s="21">
        <v>45758</v>
      </c>
      <c r="C8262" s="2" t="s">
        <v>1</v>
      </c>
      <c r="D8262" s="2" t="s">
        <v>1654</v>
      </c>
      <c r="E8262" s="2" t="s">
        <v>403</v>
      </c>
      <c r="F8262" s="2" t="s">
        <v>3306</v>
      </c>
      <c r="G8262" s="5">
        <v>-28</v>
      </c>
      <c r="H8262" s="5">
        <v>31.85</v>
      </c>
      <c r="I8262" s="5">
        <v>-891.8</v>
      </c>
      <c r="J8262" s="5">
        <v>-762691.77000000014</v>
      </c>
      <c r="K8262" s="5" t="str" cm="1">
        <f t="array" ref="K8262">_xlfn.LET(_xlpm.d,UPPER(TRIM(CLEAN(SUBSTITUTE(F8262,CHAR(160),"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63" spans="2:11" x14ac:dyDescent="0.25">
      <c r="B8263" s="21">
        <v>45758</v>
      </c>
      <c r="C8263" s="2" t="s">
        <v>1</v>
      </c>
      <c r="D8263" s="2" t="s">
        <v>1655</v>
      </c>
      <c r="E8263" s="2" t="s">
        <v>9</v>
      </c>
      <c r="F8263" s="2" t="s">
        <v>3306</v>
      </c>
      <c r="G8263" s="5">
        <v>-10</v>
      </c>
      <c r="H8263" s="5">
        <v>31.85</v>
      </c>
      <c r="I8263" s="5">
        <v>-318.5</v>
      </c>
      <c r="J8263" s="5">
        <v>-763010.27000000014</v>
      </c>
      <c r="K8263" s="5" t="str" cm="1">
        <f t="array" ref="K8263">_xlfn.LET(_xlpm.d,UPPER(TRIM(CLEAN(SUBSTITUTE(F8263,CHAR(160),"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64" spans="2:11" x14ac:dyDescent="0.25">
      <c r="B8264" s="21">
        <v>45758</v>
      </c>
      <c r="C8264" s="2" t="s">
        <v>1</v>
      </c>
      <c r="D8264" s="2" t="s">
        <v>948</v>
      </c>
      <c r="E8264" s="2" t="s">
        <v>143</v>
      </c>
      <c r="F8264" s="2" t="s">
        <v>3308</v>
      </c>
      <c r="G8264" s="5">
        <v>-7</v>
      </c>
      <c r="H8264" s="5">
        <v>27.3</v>
      </c>
      <c r="I8264" s="5">
        <v>-191.1</v>
      </c>
      <c r="J8264" s="5">
        <v>-763201.37000000011</v>
      </c>
      <c r="K8264" s="5" t="str" cm="1">
        <f t="array" ref="K8264">_xlfn.LET(_xlpm.d,UPPER(TRIM(CLEAN(SUBSTITUTE(F8264,CHAR(160),"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65" spans="2:11" x14ac:dyDescent="0.25">
      <c r="B8265" s="21">
        <v>45758</v>
      </c>
      <c r="C8265" s="2" t="s">
        <v>1</v>
      </c>
      <c r="D8265" s="2" t="s">
        <v>1656</v>
      </c>
      <c r="E8265" s="2" t="s">
        <v>801</v>
      </c>
      <c r="F8265" s="2" t="s">
        <v>3308</v>
      </c>
      <c r="G8265" s="5">
        <v>-7</v>
      </c>
      <c r="H8265" s="5">
        <v>32.19</v>
      </c>
      <c r="I8265" s="5">
        <v>-225.33</v>
      </c>
      <c r="J8265" s="5">
        <v>-763426.70000000007</v>
      </c>
      <c r="K8265" s="5" t="str" cm="1">
        <f t="array" ref="K8265">_xlfn.LET(_xlpm.d,UPPER(TRIM(CLEAN(SUBSTITUTE(F8265,CHAR(160),"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66" spans="2:11" x14ac:dyDescent="0.25">
      <c r="B8266" s="21">
        <v>45758</v>
      </c>
      <c r="C8266" s="2" t="s">
        <v>1</v>
      </c>
      <c r="D8266" s="2" t="s">
        <v>387</v>
      </c>
      <c r="E8266" s="2" t="s">
        <v>82</v>
      </c>
      <c r="F8266" s="2" t="s">
        <v>3306</v>
      </c>
      <c r="G8266" s="5">
        <v>-40</v>
      </c>
      <c r="H8266" s="5">
        <v>31.85</v>
      </c>
      <c r="I8266" s="5">
        <v>-1274</v>
      </c>
      <c r="J8266" s="5">
        <v>-764700.70000000007</v>
      </c>
      <c r="K8266" s="5" t="str" cm="1">
        <f t="array" ref="K8266">_xlfn.LET(_xlpm.d,UPPER(TRIM(CLEAN(SUBSTITUTE(F8266,CHAR(160),"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67" spans="2:11" x14ac:dyDescent="0.25">
      <c r="B8267" s="21">
        <v>45758</v>
      </c>
      <c r="C8267" s="2" t="s">
        <v>1</v>
      </c>
      <c r="D8267" s="2" t="s">
        <v>949</v>
      </c>
      <c r="E8267" s="2" t="s">
        <v>95</v>
      </c>
      <c r="F8267" s="2" t="s">
        <v>3306</v>
      </c>
      <c r="G8267" s="5">
        <v>-20</v>
      </c>
      <c r="H8267" s="5">
        <v>31.85</v>
      </c>
      <c r="I8267" s="5">
        <v>-637</v>
      </c>
      <c r="J8267" s="5">
        <v>-765337.70000000007</v>
      </c>
      <c r="K8267" s="5" t="str" cm="1">
        <f t="array" ref="K8267">_xlfn.LET(_xlpm.d,UPPER(TRIM(CLEAN(SUBSTITUTE(F8267,CHAR(160),"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68" spans="2:11" x14ac:dyDescent="0.25">
      <c r="B8268" s="21">
        <v>45758</v>
      </c>
      <c r="C8268" s="2" t="s">
        <v>1</v>
      </c>
      <c r="D8268" s="2" t="s">
        <v>1657</v>
      </c>
      <c r="E8268" s="2" t="s">
        <v>53</v>
      </c>
      <c r="F8268" s="2" t="s">
        <v>3306</v>
      </c>
      <c r="G8268" s="5">
        <v>-40</v>
      </c>
      <c r="H8268" s="5">
        <v>31.85</v>
      </c>
      <c r="I8268" s="5">
        <v>-1274</v>
      </c>
      <c r="J8268" s="5">
        <v>-766611.70000000007</v>
      </c>
      <c r="K8268" s="5" t="str" cm="1">
        <f t="array" ref="K8268">_xlfn.LET(_xlpm.d,UPPER(TRIM(CLEAN(SUBSTITUTE(F8268,CHAR(160),"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69" spans="2:11" x14ac:dyDescent="0.25">
      <c r="B8269" s="21">
        <v>45758</v>
      </c>
      <c r="C8269" s="2" t="s">
        <v>1</v>
      </c>
      <c r="D8269" s="2" t="s">
        <v>2359</v>
      </c>
      <c r="E8269" s="2" t="s">
        <v>311</v>
      </c>
      <c r="F8269" s="2" t="s">
        <v>3308</v>
      </c>
      <c r="G8269" s="5">
        <v>-30</v>
      </c>
      <c r="H8269" s="5">
        <v>28.99</v>
      </c>
      <c r="I8269" s="5">
        <v>-869.7</v>
      </c>
      <c r="J8269" s="5">
        <v>-767481.4</v>
      </c>
      <c r="K8269" s="5" t="str" cm="1">
        <f t="array" ref="K8269">_xlfn.LET(_xlpm.d,UPPER(TRIM(CLEAN(SUBSTITUTE(F8269,CHAR(160),"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70" spans="2:11" x14ac:dyDescent="0.25">
      <c r="B8270" s="21">
        <v>45758</v>
      </c>
      <c r="C8270" s="2" t="s">
        <v>1</v>
      </c>
      <c r="D8270" s="2" t="s">
        <v>1658</v>
      </c>
      <c r="E8270" s="2" t="s">
        <v>1016</v>
      </c>
      <c r="F8270" s="2" t="s">
        <v>3306</v>
      </c>
      <c r="G8270" s="5">
        <v>-200</v>
      </c>
      <c r="H8270" s="5">
        <v>31.85</v>
      </c>
      <c r="I8270" s="5">
        <v>-6370</v>
      </c>
      <c r="J8270" s="5">
        <v>-773851.4</v>
      </c>
      <c r="K8270" s="5" t="str" cm="1">
        <f t="array" ref="K8270">_xlfn.LET(_xlpm.d,UPPER(TRIM(CLEAN(SUBSTITUTE(F8270,CHAR(160),"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71" spans="2:11" x14ac:dyDescent="0.25">
      <c r="B8271" s="21">
        <v>45761</v>
      </c>
      <c r="C8271" s="2" t="s">
        <v>1</v>
      </c>
      <c r="D8271" s="2" t="s">
        <v>2332</v>
      </c>
      <c r="E8271" s="2" t="s">
        <v>1384</v>
      </c>
      <c r="F8271" s="2" t="s">
        <v>3308</v>
      </c>
      <c r="G8271" s="5">
        <v>-10</v>
      </c>
      <c r="H8271" s="5">
        <v>28.99</v>
      </c>
      <c r="I8271" s="5">
        <v>-289.89999999999998</v>
      </c>
      <c r="J8271" s="5">
        <v>-774141.3</v>
      </c>
      <c r="K8271" s="5" t="str" cm="1">
        <f t="array" ref="K8271">_xlfn.LET(_xlpm.d,UPPER(TRIM(CLEAN(SUBSTITUTE(F8271,CHAR(160),"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72" spans="2:11" x14ac:dyDescent="0.25">
      <c r="B8272" s="21">
        <v>45761</v>
      </c>
      <c r="C8272" s="2" t="s">
        <v>1</v>
      </c>
      <c r="D8272" s="2" t="s">
        <v>3511</v>
      </c>
      <c r="E8272" s="2" t="s">
        <v>3322</v>
      </c>
      <c r="F8272" s="2" t="s">
        <v>3308</v>
      </c>
      <c r="G8272" s="5">
        <v>-11</v>
      </c>
      <c r="H8272" s="5">
        <v>29.99</v>
      </c>
      <c r="I8272" s="5">
        <v>-329.89</v>
      </c>
      <c r="J8272" s="5">
        <v>-774471.19000000006</v>
      </c>
      <c r="K8272" s="5" t="str" cm="1">
        <f t="array" ref="K8272">_xlfn.LET(_xlpm.d,UPPER(TRIM(CLEAN(SUBSTITUTE(F8272,CHAR(160),"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73" spans="2:11" x14ac:dyDescent="0.25">
      <c r="B8273" s="21">
        <v>45761</v>
      </c>
      <c r="C8273" s="2" t="s">
        <v>1</v>
      </c>
      <c r="D8273" s="2" t="s">
        <v>2585</v>
      </c>
      <c r="E8273" s="2" t="s">
        <v>1478</v>
      </c>
      <c r="F8273" s="2" t="s">
        <v>3308</v>
      </c>
      <c r="G8273" s="5">
        <v>-13</v>
      </c>
      <c r="H8273" s="5">
        <v>29.99</v>
      </c>
      <c r="I8273" s="5">
        <v>-389.87</v>
      </c>
      <c r="J8273" s="5">
        <v>-774861.06</v>
      </c>
      <c r="K8273" s="5" t="str" cm="1">
        <f t="array" ref="K8273">_xlfn.LET(_xlpm.d,UPPER(TRIM(CLEAN(SUBSTITUTE(F8273,CHAR(160),"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74" spans="2:11" x14ac:dyDescent="0.25">
      <c r="B8274" s="21">
        <v>45761</v>
      </c>
      <c r="C8274" s="2" t="s">
        <v>1</v>
      </c>
      <c r="D8274" s="2" t="s">
        <v>1661</v>
      </c>
      <c r="E8274" s="2" t="s">
        <v>19</v>
      </c>
      <c r="F8274" s="2" t="s">
        <v>3306</v>
      </c>
      <c r="G8274" s="5">
        <v>-6</v>
      </c>
      <c r="H8274" s="5">
        <v>31.85</v>
      </c>
      <c r="I8274" s="5">
        <v>-191.1</v>
      </c>
      <c r="J8274" s="5">
        <v>-775052.16</v>
      </c>
      <c r="K8274" s="5" t="str" cm="1">
        <f t="array" ref="K8274">_xlfn.LET(_xlpm.d,UPPER(TRIM(CLEAN(SUBSTITUTE(F8274,CHAR(160),"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75" spans="2:11" x14ac:dyDescent="0.25">
      <c r="B8275" s="21">
        <v>45761</v>
      </c>
      <c r="C8275" s="2" t="s">
        <v>1</v>
      </c>
      <c r="D8275" s="2" t="s">
        <v>3512</v>
      </c>
      <c r="E8275" s="2" t="s">
        <v>99</v>
      </c>
      <c r="F8275" s="2" t="s">
        <v>3306</v>
      </c>
      <c r="G8275" s="5">
        <v>-16</v>
      </c>
      <c r="H8275" s="5">
        <v>31.85</v>
      </c>
      <c r="I8275" s="5">
        <v>-509.6</v>
      </c>
      <c r="J8275" s="5">
        <v>-775561.76</v>
      </c>
      <c r="K8275" s="5" t="str" cm="1">
        <f t="array" ref="K8275">_xlfn.LET(_xlpm.d,UPPER(TRIM(CLEAN(SUBSTITUTE(F8275,CHAR(160),"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76" spans="2:11" x14ac:dyDescent="0.25">
      <c r="B8276" s="21">
        <v>45761</v>
      </c>
      <c r="C8276" s="2" t="s">
        <v>1</v>
      </c>
      <c r="D8276" s="2" t="s">
        <v>3513</v>
      </c>
      <c r="E8276" s="2" t="s">
        <v>53</v>
      </c>
      <c r="F8276" s="2" t="s">
        <v>3306</v>
      </c>
      <c r="G8276" s="5">
        <v>-10</v>
      </c>
      <c r="H8276" s="5">
        <v>31.85</v>
      </c>
      <c r="I8276" s="5">
        <v>-318.5</v>
      </c>
      <c r="J8276" s="5">
        <v>-775880.26</v>
      </c>
      <c r="K8276" s="5" t="str" cm="1">
        <f t="array" ref="K8276">_xlfn.LET(_xlpm.d,UPPER(TRIM(CLEAN(SUBSTITUTE(F8276,CHAR(160),"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77" spans="2:11" x14ac:dyDescent="0.25">
      <c r="B8277" s="21">
        <v>45761</v>
      </c>
      <c r="C8277" s="2" t="s">
        <v>1</v>
      </c>
      <c r="D8277" s="2" t="s">
        <v>1662</v>
      </c>
      <c r="E8277" s="2" t="s">
        <v>791</v>
      </c>
      <c r="F8277" s="2" t="s">
        <v>3306</v>
      </c>
      <c r="G8277" s="5">
        <v>-20</v>
      </c>
      <c r="H8277" s="5">
        <v>31.85</v>
      </c>
      <c r="I8277" s="5">
        <v>-637</v>
      </c>
      <c r="J8277" s="5">
        <v>-776517.26</v>
      </c>
      <c r="K8277" s="5" t="str" cm="1">
        <f t="array" ref="K8277">_xlfn.LET(_xlpm.d,UPPER(TRIM(CLEAN(SUBSTITUTE(F8277,CHAR(160),"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78" spans="2:11" x14ac:dyDescent="0.25">
      <c r="B8278" s="21">
        <v>45761</v>
      </c>
      <c r="C8278" s="2" t="s">
        <v>1</v>
      </c>
      <c r="D8278" s="2" t="s">
        <v>3514</v>
      </c>
      <c r="E8278" s="2" t="s">
        <v>84</v>
      </c>
      <c r="F8278" s="2" t="s">
        <v>3306</v>
      </c>
      <c r="G8278" s="5">
        <v>-14</v>
      </c>
      <c r="H8278" s="5">
        <v>31.85</v>
      </c>
      <c r="I8278" s="5">
        <v>-445.9</v>
      </c>
      <c r="J8278" s="5">
        <v>-776963.16</v>
      </c>
      <c r="K8278" s="5" t="str" cm="1">
        <f t="array" ref="K8278">_xlfn.LET(_xlpm.d,UPPER(TRIM(CLEAN(SUBSTITUTE(F8278,CHAR(160),"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79" spans="2:11" x14ac:dyDescent="0.25">
      <c r="B8279" s="21">
        <v>45761</v>
      </c>
      <c r="C8279" s="2" t="s">
        <v>1</v>
      </c>
      <c r="D8279" s="2" t="s">
        <v>950</v>
      </c>
      <c r="E8279" s="2" t="s">
        <v>202</v>
      </c>
      <c r="F8279" s="2" t="s">
        <v>3306</v>
      </c>
      <c r="G8279" s="5">
        <v>-90</v>
      </c>
      <c r="H8279" s="5">
        <v>31.85</v>
      </c>
      <c r="I8279" s="5">
        <v>-2866.5</v>
      </c>
      <c r="J8279" s="5">
        <v>-779829.66</v>
      </c>
      <c r="K8279" s="5" t="str" cm="1">
        <f t="array" ref="K8279">_xlfn.LET(_xlpm.d,UPPER(TRIM(CLEAN(SUBSTITUTE(F8279,CHAR(160),"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80" spans="2:11" x14ac:dyDescent="0.25">
      <c r="B8280" s="21">
        <v>45762</v>
      </c>
      <c r="C8280" s="2" t="s">
        <v>1</v>
      </c>
      <c r="D8280" s="2" t="s">
        <v>3515</v>
      </c>
      <c r="E8280" s="2" t="s">
        <v>148</v>
      </c>
      <c r="F8280" s="2" t="s">
        <v>3306</v>
      </c>
      <c r="G8280" s="5">
        <v>-40</v>
      </c>
      <c r="H8280" s="5">
        <v>31.85</v>
      </c>
      <c r="I8280" s="5">
        <v>-1274</v>
      </c>
      <c r="J8280" s="5">
        <v>-781103.66</v>
      </c>
      <c r="K8280" s="5" t="str" cm="1">
        <f t="array" ref="K8280">_xlfn.LET(_xlpm.d,UPPER(TRIM(CLEAN(SUBSTITUTE(F8280,CHAR(160),"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81" spans="2:11" x14ac:dyDescent="0.25">
      <c r="B8281" s="21">
        <v>45762</v>
      </c>
      <c r="C8281" s="2" t="s">
        <v>1</v>
      </c>
      <c r="D8281" s="2" t="s">
        <v>2844</v>
      </c>
      <c r="E8281" s="2" t="s">
        <v>14</v>
      </c>
      <c r="F8281" s="2" t="s">
        <v>3306</v>
      </c>
      <c r="G8281" s="5">
        <v>-16</v>
      </c>
      <c r="H8281" s="5">
        <v>31.85</v>
      </c>
      <c r="I8281" s="5">
        <v>-509.6</v>
      </c>
      <c r="J8281" s="5">
        <v>-781613.26</v>
      </c>
      <c r="K8281" s="5" t="str" cm="1">
        <f t="array" ref="K8281">_xlfn.LET(_xlpm.d,UPPER(TRIM(CLEAN(SUBSTITUTE(F8281,CHAR(160),"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82" spans="2:11" x14ac:dyDescent="0.25">
      <c r="B8282" s="21">
        <v>45762</v>
      </c>
      <c r="C8282" s="2" t="s">
        <v>1</v>
      </c>
      <c r="D8282" s="2" t="s">
        <v>1663</v>
      </c>
      <c r="E8282" s="2" t="s">
        <v>72</v>
      </c>
      <c r="F8282" s="2" t="s">
        <v>3306</v>
      </c>
      <c r="G8282" s="5">
        <v>-20</v>
      </c>
      <c r="H8282" s="5">
        <v>31.85</v>
      </c>
      <c r="I8282" s="5">
        <v>-637</v>
      </c>
      <c r="J8282" s="5">
        <v>-782250.26</v>
      </c>
      <c r="K8282" s="5" t="str" cm="1">
        <f t="array" ref="K8282">_xlfn.LET(_xlpm.d,UPPER(TRIM(CLEAN(SUBSTITUTE(F8282,CHAR(160),"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83" spans="2:11" x14ac:dyDescent="0.25">
      <c r="B8283" s="21">
        <v>45762</v>
      </c>
      <c r="C8283" s="2" t="s">
        <v>1</v>
      </c>
      <c r="D8283" s="2" t="s">
        <v>951</v>
      </c>
      <c r="E8283" s="2" t="s">
        <v>153</v>
      </c>
      <c r="F8283" s="2" t="s">
        <v>3306</v>
      </c>
      <c r="G8283" s="5">
        <v>-100</v>
      </c>
      <c r="H8283" s="5">
        <v>31.85</v>
      </c>
      <c r="I8283" s="5">
        <v>-3185</v>
      </c>
      <c r="J8283" s="5">
        <v>-785435.26</v>
      </c>
      <c r="K8283" s="5" t="str" cm="1">
        <f t="array" ref="K8283">_xlfn.LET(_xlpm.d,UPPER(TRIM(CLEAN(SUBSTITUTE(F8283,CHAR(160),"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84" spans="2:11" x14ac:dyDescent="0.25">
      <c r="B8284" s="21">
        <v>45762</v>
      </c>
      <c r="C8284" s="2" t="s">
        <v>1</v>
      </c>
      <c r="D8284" s="2" t="s">
        <v>152</v>
      </c>
      <c r="E8284" s="2" t="s">
        <v>153</v>
      </c>
      <c r="F8284" s="2" t="s">
        <v>3306</v>
      </c>
      <c r="G8284" s="5">
        <v>-10</v>
      </c>
      <c r="H8284" s="5">
        <v>31.85</v>
      </c>
      <c r="I8284" s="5">
        <v>-318.5</v>
      </c>
      <c r="J8284" s="5">
        <v>-785753.76</v>
      </c>
      <c r="K8284" s="5" t="str" cm="1">
        <f t="array" ref="K8284">_xlfn.LET(_xlpm.d,UPPER(TRIM(CLEAN(SUBSTITUTE(F8284,CHAR(160),"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85" spans="2:11" x14ac:dyDescent="0.25">
      <c r="B8285" s="21">
        <v>45762</v>
      </c>
      <c r="C8285" s="2" t="s">
        <v>1</v>
      </c>
      <c r="D8285" s="2" t="s">
        <v>1664</v>
      </c>
      <c r="E8285" s="2" t="s">
        <v>403</v>
      </c>
      <c r="F8285" s="2" t="s">
        <v>3306</v>
      </c>
      <c r="G8285" s="5">
        <v>-13</v>
      </c>
      <c r="H8285" s="5">
        <v>31.85</v>
      </c>
      <c r="I8285" s="5">
        <v>-414.05</v>
      </c>
      <c r="J8285" s="5">
        <v>-786167.81</v>
      </c>
      <c r="K8285" s="5" t="str" cm="1">
        <f t="array" ref="K8285">_xlfn.LET(_xlpm.d,UPPER(TRIM(CLEAN(SUBSTITUTE(F8285,CHAR(160),"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86" spans="2:11" x14ac:dyDescent="0.25">
      <c r="B8286" s="21">
        <v>45762</v>
      </c>
      <c r="C8286" s="2" t="s">
        <v>1</v>
      </c>
      <c r="D8286" s="2" t="s">
        <v>388</v>
      </c>
      <c r="E8286" s="2" t="s">
        <v>49</v>
      </c>
      <c r="F8286" s="2" t="s">
        <v>3306</v>
      </c>
      <c r="G8286" s="5">
        <v>-60</v>
      </c>
      <c r="H8286" s="5">
        <v>31.85</v>
      </c>
      <c r="I8286" s="5">
        <v>-1911</v>
      </c>
      <c r="J8286" s="5">
        <v>-788078.81</v>
      </c>
      <c r="K8286" s="5" t="str" cm="1">
        <f t="array" ref="K8286">_xlfn.LET(_xlpm.d,UPPER(TRIM(CLEAN(SUBSTITUTE(F8286,CHAR(160),"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87" spans="2:11" x14ac:dyDescent="0.25">
      <c r="B8287" s="21">
        <v>45762</v>
      </c>
      <c r="C8287" s="2" t="s">
        <v>1</v>
      </c>
      <c r="D8287" s="2" t="s">
        <v>3516</v>
      </c>
      <c r="E8287" s="2" t="s">
        <v>32</v>
      </c>
      <c r="F8287" s="2" t="s">
        <v>3306</v>
      </c>
      <c r="G8287" s="5">
        <v>-30</v>
      </c>
      <c r="H8287" s="5">
        <v>31.85</v>
      </c>
      <c r="I8287" s="5">
        <v>-955.5</v>
      </c>
      <c r="J8287" s="5">
        <v>-789034.31</v>
      </c>
      <c r="K8287" s="5" t="str" cm="1">
        <f t="array" ref="K8287">_xlfn.LET(_xlpm.d,UPPER(TRIM(CLEAN(SUBSTITUTE(F8287,CHAR(160),"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88" spans="2:11" x14ac:dyDescent="0.25">
      <c r="B8288" s="21">
        <v>45762</v>
      </c>
      <c r="C8288" s="2" t="s">
        <v>1</v>
      </c>
      <c r="D8288" s="2" t="s">
        <v>1665</v>
      </c>
      <c r="E8288" s="2" t="s">
        <v>60</v>
      </c>
      <c r="F8288" s="2" t="s">
        <v>3306</v>
      </c>
      <c r="G8288" s="5">
        <v>-70</v>
      </c>
      <c r="H8288" s="5">
        <v>31.85</v>
      </c>
      <c r="I8288" s="5">
        <v>-2229.5</v>
      </c>
      <c r="J8288" s="5">
        <v>-791263.81</v>
      </c>
      <c r="K8288" s="5" t="str" cm="1">
        <f t="array" ref="K8288">_xlfn.LET(_xlpm.d,UPPER(TRIM(CLEAN(SUBSTITUTE(F8288,CHAR(160),"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89" spans="2:11" x14ac:dyDescent="0.25">
      <c r="B8289" s="21">
        <v>45762</v>
      </c>
      <c r="C8289" s="2" t="s">
        <v>1</v>
      </c>
      <c r="D8289" s="2" t="s">
        <v>952</v>
      </c>
      <c r="E8289" s="2" t="s">
        <v>289</v>
      </c>
      <c r="F8289" s="2" t="s">
        <v>3308</v>
      </c>
      <c r="G8289" s="5">
        <v>-8</v>
      </c>
      <c r="H8289" s="5">
        <v>29.6</v>
      </c>
      <c r="I8289" s="5">
        <v>-236.8</v>
      </c>
      <c r="J8289" s="5">
        <v>-791500.6100000001</v>
      </c>
      <c r="K8289" s="5" t="str" cm="1">
        <f t="array" ref="K8289">_xlfn.LET(_xlpm.d,UPPER(TRIM(CLEAN(SUBSTITUTE(F8289,CHAR(160),"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90" spans="2:11" x14ac:dyDescent="0.25">
      <c r="B8290" s="21">
        <v>45762</v>
      </c>
      <c r="C8290" s="2" t="s">
        <v>1</v>
      </c>
      <c r="D8290" s="2" t="s">
        <v>3517</v>
      </c>
      <c r="E8290" s="2" t="s">
        <v>986</v>
      </c>
      <c r="F8290" s="2" t="s">
        <v>3308</v>
      </c>
      <c r="G8290" s="5">
        <v>-10</v>
      </c>
      <c r="H8290" s="5">
        <v>32.200000000000003</v>
      </c>
      <c r="I8290" s="5">
        <v>-322</v>
      </c>
      <c r="J8290" s="5">
        <v>-791822.6100000001</v>
      </c>
      <c r="K8290" s="5" t="str" cm="1">
        <f t="array" ref="K8290">_xlfn.LET(_xlpm.d,UPPER(TRIM(CLEAN(SUBSTITUTE(F8290,CHAR(160),"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91" spans="2:11" x14ac:dyDescent="0.25">
      <c r="B8291" s="21">
        <v>45762</v>
      </c>
      <c r="C8291" s="2" t="s">
        <v>1</v>
      </c>
      <c r="D8291" s="2" t="s">
        <v>953</v>
      </c>
      <c r="E8291" s="2" t="s">
        <v>95</v>
      </c>
      <c r="F8291" s="2" t="s">
        <v>3306</v>
      </c>
      <c r="G8291" s="5">
        <v>-10</v>
      </c>
      <c r="H8291" s="5">
        <v>31.85</v>
      </c>
      <c r="I8291" s="5">
        <v>-318.5</v>
      </c>
      <c r="J8291" s="5">
        <v>-792141.1100000001</v>
      </c>
      <c r="K8291" s="5" t="str" cm="1">
        <f t="array" ref="K8291">_xlfn.LET(_xlpm.d,UPPER(TRIM(CLEAN(SUBSTITUTE(F8291,CHAR(160),"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92" spans="2:11" x14ac:dyDescent="0.25">
      <c r="B8292" s="21">
        <v>45762</v>
      </c>
      <c r="C8292" s="2" t="s">
        <v>1</v>
      </c>
      <c r="D8292" s="2" t="s">
        <v>1666</v>
      </c>
      <c r="E8292" s="2" t="s">
        <v>852</v>
      </c>
      <c r="F8292" s="2" t="s">
        <v>3308</v>
      </c>
      <c r="G8292" s="5">
        <v>-20</v>
      </c>
      <c r="H8292" s="5">
        <v>32.200000000000003</v>
      </c>
      <c r="I8292" s="5">
        <v>-644</v>
      </c>
      <c r="J8292" s="5">
        <v>-792785.1100000001</v>
      </c>
      <c r="K8292" s="5" t="str" cm="1">
        <f t="array" ref="K8292">_xlfn.LET(_xlpm.d,UPPER(TRIM(CLEAN(SUBSTITUTE(F8292,CHAR(160),"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93" spans="2:11" x14ac:dyDescent="0.25">
      <c r="B8293" s="21">
        <v>45762</v>
      </c>
      <c r="C8293" s="2" t="s">
        <v>1</v>
      </c>
      <c r="D8293" s="2" t="s">
        <v>3096</v>
      </c>
      <c r="E8293" s="2" t="s">
        <v>857</v>
      </c>
      <c r="F8293" s="2" t="s">
        <v>3308</v>
      </c>
      <c r="G8293" s="5">
        <v>-10</v>
      </c>
      <c r="H8293" s="5">
        <v>29.99</v>
      </c>
      <c r="I8293" s="5">
        <v>-299.89999999999998</v>
      </c>
      <c r="J8293" s="5">
        <v>-793085.01000000013</v>
      </c>
      <c r="K8293" s="5" t="str" cm="1">
        <f t="array" ref="K8293">_xlfn.LET(_xlpm.d,UPPER(TRIM(CLEAN(SUBSTITUTE(F8293,CHAR(160),"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94" spans="2:11" x14ac:dyDescent="0.25">
      <c r="B8294" s="21">
        <v>45762</v>
      </c>
      <c r="C8294" s="2" t="s">
        <v>1</v>
      </c>
      <c r="D8294" s="2" t="s">
        <v>955</v>
      </c>
      <c r="E8294" s="2" t="s">
        <v>3</v>
      </c>
      <c r="F8294" s="2" t="s">
        <v>3308</v>
      </c>
      <c r="G8294" s="5">
        <v>-48</v>
      </c>
      <c r="H8294" s="5">
        <v>29.2</v>
      </c>
      <c r="I8294" s="5">
        <v>-1401.6</v>
      </c>
      <c r="J8294" s="5">
        <v>-794486.6100000001</v>
      </c>
      <c r="K8294" s="5" t="str" cm="1">
        <f t="array" ref="K8294">_xlfn.LET(_xlpm.d,UPPER(TRIM(CLEAN(SUBSTITUTE(F8294,CHAR(160),"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95" spans="2:11" x14ac:dyDescent="0.25">
      <c r="B8295" s="21">
        <v>45762</v>
      </c>
      <c r="C8295" s="2" t="s">
        <v>1</v>
      </c>
      <c r="D8295" s="2" t="s">
        <v>2462</v>
      </c>
      <c r="E8295" s="2" t="s">
        <v>35</v>
      </c>
      <c r="F8295" s="2" t="s">
        <v>3306</v>
      </c>
      <c r="G8295" s="5">
        <v>-130</v>
      </c>
      <c r="H8295" s="5">
        <v>31.85</v>
      </c>
      <c r="I8295" s="5">
        <v>-4140.5</v>
      </c>
      <c r="J8295" s="5">
        <v>-798627.1100000001</v>
      </c>
      <c r="K8295" s="5" t="str" cm="1">
        <f t="array" ref="K8295">_xlfn.LET(_xlpm.d,UPPER(TRIM(CLEAN(SUBSTITUTE(F8295,CHAR(160),"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96" spans="2:11" x14ac:dyDescent="0.25">
      <c r="B8296" s="21">
        <v>45762</v>
      </c>
      <c r="C8296" s="2" t="s">
        <v>1</v>
      </c>
      <c r="D8296" s="2" t="s">
        <v>389</v>
      </c>
      <c r="E8296" s="2" t="s">
        <v>89</v>
      </c>
      <c r="F8296" s="2" t="s">
        <v>3306</v>
      </c>
      <c r="G8296" s="5">
        <v>-70</v>
      </c>
      <c r="H8296" s="5">
        <v>31.85</v>
      </c>
      <c r="I8296" s="5">
        <v>-2229.5</v>
      </c>
      <c r="J8296" s="5">
        <v>-800856.6100000001</v>
      </c>
      <c r="K8296" s="5" t="str" cm="1">
        <f t="array" ref="K8296">_xlfn.LET(_xlpm.d,UPPER(TRIM(CLEAN(SUBSTITUTE(F8296,CHAR(160),"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97" spans="2:11" x14ac:dyDescent="0.25">
      <c r="B8297" s="21">
        <v>45763</v>
      </c>
      <c r="C8297" s="2" t="s">
        <v>1</v>
      </c>
      <c r="D8297" s="2" t="s">
        <v>1667</v>
      </c>
      <c r="E8297" s="2" t="s">
        <v>324</v>
      </c>
      <c r="F8297" s="2" t="s">
        <v>3308</v>
      </c>
      <c r="G8297" s="5">
        <v>-10</v>
      </c>
      <c r="H8297" s="5">
        <v>29.99</v>
      </c>
      <c r="I8297" s="5">
        <v>-299.89999999999998</v>
      </c>
      <c r="J8297" s="5">
        <v>-801156.51000000013</v>
      </c>
      <c r="K8297" s="5" t="str" cm="1">
        <f t="array" ref="K8297">_xlfn.LET(_xlpm.d,UPPER(TRIM(CLEAN(SUBSTITUTE(F8297,CHAR(160),"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98" spans="2:11" x14ac:dyDescent="0.25">
      <c r="B8298" s="21">
        <v>45763</v>
      </c>
      <c r="C8298" s="2" t="s">
        <v>1</v>
      </c>
      <c r="D8298" s="2" t="s">
        <v>3518</v>
      </c>
      <c r="E8298" s="2" t="s">
        <v>1245</v>
      </c>
      <c r="F8298" s="2" t="s">
        <v>3308</v>
      </c>
      <c r="G8298" s="5">
        <v>-86</v>
      </c>
      <c r="H8298" s="5">
        <v>29.99</v>
      </c>
      <c r="I8298" s="5">
        <v>-2579.14</v>
      </c>
      <c r="J8298" s="5">
        <v>-803735.65000000014</v>
      </c>
      <c r="K8298" s="5" t="str" cm="1">
        <f t="array" ref="K8298">_xlfn.LET(_xlpm.d,UPPER(TRIM(CLEAN(SUBSTITUTE(F8298,CHAR(160),"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299" spans="2:11" x14ac:dyDescent="0.25">
      <c r="B8299" s="21">
        <v>45763</v>
      </c>
      <c r="C8299" s="2" t="s">
        <v>1</v>
      </c>
      <c r="D8299" s="2" t="s">
        <v>1668</v>
      </c>
      <c r="E8299" s="2" t="s">
        <v>1130</v>
      </c>
      <c r="F8299" s="2" t="s">
        <v>3306</v>
      </c>
      <c r="G8299" s="5">
        <v>-90</v>
      </c>
      <c r="H8299" s="5">
        <v>31.85</v>
      </c>
      <c r="I8299" s="5">
        <v>-2866.5</v>
      </c>
      <c r="J8299" s="5">
        <v>-806602.15000000014</v>
      </c>
      <c r="K8299" s="5" t="str" cm="1">
        <f t="array" ref="K8299">_xlfn.LET(_xlpm.d,UPPER(TRIM(CLEAN(SUBSTITUTE(F8299,CHAR(160),"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00" spans="2:11" x14ac:dyDescent="0.25">
      <c r="B8300" s="21">
        <v>45763</v>
      </c>
      <c r="C8300" s="2" t="s">
        <v>1</v>
      </c>
      <c r="D8300" s="2" t="s">
        <v>956</v>
      </c>
      <c r="E8300" s="2" t="s">
        <v>5</v>
      </c>
      <c r="F8300" s="2" t="s">
        <v>3308</v>
      </c>
      <c r="G8300" s="5">
        <v>-60</v>
      </c>
      <c r="H8300" s="5">
        <v>31.8</v>
      </c>
      <c r="I8300" s="5">
        <v>-1908</v>
      </c>
      <c r="J8300" s="5">
        <v>-808510.15000000014</v>
      </c>
      <c r="K8300" s="5" t="str" cm="1">
        <f t="array" ref="K8300">_xlfn.LET(_xlpm.d,UPPER(TRIM(CLEAN(SUBSTITUTE(F8300,CHAR(160),"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01" spans="2:11" x14ac:dyDescent="0.25">
      <c r="B8301" s="21">
        <v>45763</v>
      </c>
      <c r="C8301" s="2" t="s">
        <v>1</v>
      </c>
      <c r="D8301" s="2" t="s">
        <v>957</v>
      </c>
      <c r="E8301" s="2" t="s">
        <v>807</v>
      </c>
      <c r="F8301" s="2" t="s">
        <v>3308</v>
      </c>
      <c r="G8301" s="5">
        <v>-58</v>
      </c>
      <c r="H8301" s="5">
        <v>31.85</v>
      </c>
      <c r="I8301" s="5">
        <v>-1847.3</v>
      </c>
      <c r="J8301" s="5">
        <v>-810357.45000000019</v>
      </c>
      <c r="K8301" s="5" t="str" cm="1">
        <f t="array" ref="K8301">_xlfn.LET(_xlpm.d,UPPER(TRIM(CLEAN(SUBSTITUTE(F8301,CHAR(160),"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02" spans="2:11" x14ac:dyDescent="0.25">
      <c r="B8302" s="21">
        <v>45763</v>
      </c>
      <c r="C8302" s="2" t="s">
        <v>1</v>
      </c>
      <c r="D8302" s="2" t="s">
        <v>390</v>
      </c>
      <c r="E8302" s="2" t="s">
        <v>129</v>
      </c>
      <c r="F8302" s="2" t="s">
        <v>3306</v>
      </c>
      <c r="G8302" s="5">
        <v>-50</v>
      </c>
      <c r="H8302" s="5">
        <v>31.85</v>
      </c>
      <c r="I8302" s="5">
        <v>-1592.5</v>
      </c>
      <c r="J8302" s="5">
        <v>-811949.95000000019</v>
      </c>
      <c r="K8302" s="5" t="str" cm="1">
        <f t="array" ref="K8302">_xlfn.LET(_xlpm.d,UPPER(TRIM(CLEAN(SUBSTITUTE(F8302,CHAR(160),"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03" spans="2:11" x14ac:dyDescent="0.25">
      <c r="B8303" s="21">
        <v>45763</v>
      </c>
      <c r="C8303" s="2" t="s">
        <v>1</v>
      </c>
      <c r="D8303" s="2" t="s">
        <v>2983</v>
      </c>
      <c r="E8303" s="2" t="s">
        <v>433</v>
      </c>
      <c r="F8303" s="2" t="s">
        <v>3306</v>
      </c>
      <c r="G8303" s="5">
        <v>-50</v>
      </c>
      <c r="H8303" s="5">
        <v>31.85</v>
      </c>
      <c r="I8303" s="5">
        <v>-1592.5</v>
      </c>
      <c r="J8303" s="5">
        <v>-813542.45000000019</v>
      </c>
      <c r="K8303" s="5" t="str" cm="1">
        <f t="array" ref="K8303">_xlfn.LET(_xlpm.d,UPPER(TRIM(CLEAN(SUBSTITUTE(F8303,CHAR(160),"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04" spans="2:11" x14ac:dyDescent="0.25">
      <c r="B8304" s="21">
        <v>45763</v>
      </c>
      <c r="C8304" s="2" t="s">
        <v>1</v>
      </c>
      <c r="D8304" s="2" t="s">
        <v>1669</v>
      </c>
      <c r="E8304" s="2" t="s">
        <v>801</v>
      </c>
      <c r="F8304" s="2" t="s">
        <v>3308</v>
      </c>
      <c r="G8304" s="5">
        <v>-7</v>
      </c>
      <c r="H8304" s="5">
        <v>26.99</v>
      </c>
      <c r="I8304" s="5">
        <v>-188.93</v>
      </c>
      <c r="J8304" s="5">
        <v>-813731.38000000024</v>
      </c>
      <c r="K8304" s="5" t="str" cm="1">
        <f t="array" ref="K8304">_xlfn.LET(_xlpm.d,UPPER(TRIM(CLEAN(SUBSTITUTE(F8304,CHAR(160),"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05" spans="2:11" x14ac:dyDescent="0.25">
      <c r="B8305" s="21">
        <v>45763</v>
      </c>
      <c r="C8305" s="2" t="s">
        <v>1</v>
      </c>
      <c r="D8305" s="2" t="s">
        <v>3519</v>
      </c>
      <c r="E8305" s="2" t="s">
        <v>1403</v>
      </c>
      <c r="F8305" s="2" t="s">
        <v>3308</v>
      </c>
      <c r="G8305" s="5">
        <v>-38</v>
      </c>
      <c r="H8305" s="5">
        <v>29.99</v>
      </c>
      <c r="I8305" s="5">
        <v>-1139.6199999999999</v>
      </c>
      <c r="J8305" s="5">
        <v>-814871.00000000023</v>
      </c>
      <c r="K8305" s="5" t="str" cm="1">
        <f t="array" ref="K8305">_xlfn.LET(_xlpm.d,UPPER(TRIM(CLEAN(SUBSTITUTE(F8305,CHAR(160),"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06" spans="2:11" x14ac:dyDescent="0.25">
      <c r="B8306" s="21">
        <v>45763</v>
      </c>
      <c r="C8306" s="2" t="s">
        <v>1</v>
      </c>
      <c r="D8306" s="2" t="s">
        <v>155</v>
      </c>
      <c r="E8306" s="2" t="s">
        <v>29</v>
      </c>
      <c r="F8306" s="2" t="s">
        <v>3308</v>
      </c>
      <c r="G8306" s="5">
        <v>-64</v>
      </c>
      <c r="H8306" s="5">
        <v>31.85</v>
      </c>
      <c r="I8306" s="5">
        <v>-2038.4</v>
      </c>
      <c r="J8306" s="5">
        <v>-816909.40000000026</v>
      </c>
      <c r="K8306" s="5" t="str" cm="1">
        <f t="array" ref="K8306">_xlfn.LET(_xlpm.d,UPPER(TRIM(CLEAN(SUBSTITUTE(F8306,CHAR(160),"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07" spans="2:11" x14ac:dyDescent="0.25">
      <c r="B8307" s="21">
        <v>45764</v>
      </c>
      <c r="C8307" s="2" t="s">
        <v>1</v>
      </c>
      <c r="D8307" s="2" t="s">
        <v>3520</v>
      </c>
      <c r="E8307" s="2" t="s">
        <v>244</v>
      </c>
      <c r="F8307" s="2" t="s">
        <v>3306</v>
      </c>
      <c r="G8307" s="5">
        <v>-70</v>
      </c>
      <c r="H8307" s="5">
        <v>31.85</v>
      </c>
      <c r="I8307" s="5">
        <v>-2229.5</v>
      </c>
      <c r="J8307" s="5">
        <v>-819138.90000000026</v>
      </c>
      <c r="K8307" s="5" t="str" cm="1">
        <f t="array" ref="K8307">_xlfn.LET(_xlpm.d,UPPER(TRIM(CLEAN(SUBSTITUTE(F8307,CHAR(160),"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08" spans="2:11" x14ac:dyDescent="0.25">
      <c r="B8308" s="21">
        <v>45764</v>
      </c>
      <c r="C8308" s="2" t="s">
        <v>1</v>
      </c>
      <c r="D8308" s="2" t="s">
        <v>391</v>
      </c>
      <c r="E8308" s="2" t="s">
        <v>76</v>
      </c>
      <c r="F8308" s="2" t="s">
        <v>3306</v>
      </c>
      <c r="G8308" s="5">
        <v>-162</v>
      </c>
      <c r="H8308" s="5">
        <v>31.85</v>
      </c>
      <c r="I8308" s="5">
        <v>-5159.7</v>
      </c>
      <c r="J8308" s="5">
        <v>-824298.60000000021</v>
      </c>
      <c r="K8308" s="5" t="str" cm="1">
        <f t="array" ref="K8308">_xlfn.LET(_xlpm.d,UPPER(TRIM(CLEAN(SUBSTITUTE(F8308,CHAR(160),"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09" spans="2:11" x14ac:dyDescent="0.25">
      <c r="B8309" s="21">
        <v>45764</v>
      </c>
      <c r="C8309" s="2" t="s">
        <v>1</v>
      </c>
      <c r="D8309" s="2" t="s">
        <v>1670</v>
      </c>
      <c r="E8309" s="2" t="s">
        <v>53</v>
      </c>
      <c r="F8309" s="2" t="s">
        <v>3306</v>
      </c>
      <c r="G8309" s="5">
        <v>-60</v>
      </c>
      <c r="H8309" s="5">
        <v>31.85</v>
      </c>
      <c r="I8309" s="5">
        <v>-1911</v>
      </c>
      <c r="J8309" s="5">
        <v>-826209.60000000021</v>
      </c>
      <c r="K8309" s="5" t="str" cm="1">
        <f t="array" ref="K8309">_xlfn.LET(_xlpm.d,UPPER(TRIM(CLEAN(SUBSTITUTE(F8309,CHAR(160),"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10" spans="2:11" x14ac:dyDescent="0.25">
      <c r="B8310" s="21">
        <v>45764</v>
      </c>
      <c r="C8310" s="2" t="s">
        <v>1</v>
      </c>
      <c r="D8310" s="2" t="s">
        <v>2586</v>
      </c>
      <c r="E8310" s="2" t="s">
        <v>465</v>
      </c>
      <c r="F8310" s="2" t="s">
        <v>3306</v>
      </c>
      <c r="G8310" s="5">
        <v>-30</v>
      </c>
      <c r="H8310" s="5">
        <v>31.85</v>
      </c>
      <c r="I8310" s="5">
        <v>-955.5</v>
      </c>
      <c r="J8310" s="5">
        <v>-827165.10000000021</v>
      </c>
      <c r="K8310" s="5" t="str" cm="1">
        <f t="array" ref="K8310">_xlfn.LET(_xlpm.d,UPPER(TRIM(CLEAN(SUBSTITUTE(F8310,CHAR(160),"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11" spans="2:11" x14ac:dyDescent="0.25">
      <c r="B8311" s="21">
        <v>45764</v>
      </c>
      <c r="C8311" s="2" t="s">
        <v>1</v>
      </c>
      <c r="D8311" s="2" t="s">
        <v>958</v>
      </c>
      <c r="E8311" s="2" t="s">
        <v>74</v>
      </c>
      <c r="F8311" s="2" t="s">
        <v>3306</v>
      </c>
      <c r="G8311" s="5">
        <v>-30</v>
      </c>
      <c r="H8311" s="5">
        <v>31.85</v>
      </c>
      <c r="I8311" s="5">
        <v>-955.5</v>
      </c>
      <c r="J8311" s="5">
        <v>-828120.60000000021</v>
      </c>
      <c r="K8311" s="5" t="str" cm="1">
        <f t="array" ref="K8311">_xlfn.LET(_xlpm.d,UPPER(TRIM(CLEAN(SUBSTITUTE(F8311,CHAR(160),"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12" spans="2:11" x14ac:dyDescent="0.25">
      <c r="B8312" s="21">
        <v>45764</v>
      </c>
      <c r="C8312" s="2" t="s">
        <v>1</v>
      </c>
      <c r="D8312" s="2" t="s">
        <v>667</v>
      </c>
      <c r="E8312" s="2" t="s">
        <v>62</v>
      </c>
      <c r="F8312" s="2" t="s">
        <v>3306</v>
      </c>
      <c r="G8312" s="5">
        <v>-124</v>
      </c>
      <c r="H8312" s="5">
        <v>31.85</v>
      </c>
      <c r="I8312" s="5">
        <v>-3949.4</v>
      </c>
      <c r="J8312" s="5">
        <v>-832070.00000000023</v>
      </c>
      <c r="K8312" s="5" t="str" cm="1">
        <f t="array" ref="K8312">_xlfn.LET(_xlpm.d,UPPER(TRIM(CLEAN(SUBSTITUTE(F8312,CHAR(160),"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13" spans="2:11" x14ac:dyDescent="0.25">
      <c r="B8313" s="21">
        <v>45764</v>
      </c>
      <c r="C8313" s="2" t="s">
        <v>1</v>
      </c>
      <c r="D8313" s="2" t="s">
        <v>156</v>
      </c>
      <c r="E8313" s="2" t="s">
        <v>110</v>
      </c>
      <c r="F8313" s="2" t="s">
        <v>3306</v>
      </c>
      <c r="G8313" s="5">
        <v>-50</v>
      </c>
      <c r="H8313" s="5">
        <v>31.85</v>
      </c>
      <c r="I8313" s="5">
        <v>-1592.5</v>
      </c>
      <c r="J8313" s="5">
        <v>-833662.50000000023</v>
      </c>
      <c r="K8313" s="5" t="str" cm="1">
        <f t="array" ref="K8313">_xlfn.LET(_xlpm.d,UPPER(TRIM(CLEAN(SUBSTITUTE(F8313,CHAR(160),"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14" spans="2:11" x14ac:dyDescent="0.25">
      <c r="B8314" s="21">
        <v>45764</v>
      </c>
      <c r="C8314" s="2" t="s">
        <v>1</v>
      </c>
      <c r="D8314" s="2" t="s">
        <v>299</v>
      </c>
      <c r="E8314" s="2" t="s">
        <v>143</v>
      </c>
      <c r="F8314" s="2" t="s">
        <v>3308</v>
      </c>
      <c r="G8314" s="5">
        <v>-65</v>
      </c>
      <c r="H8314" s="5">
        <v>27.3</v>
      </c>
      <c r="I8314" s="5">
        <v>-1774.5</v>
      </c>
      <c r="J8314" s="5">
        <v>-835437.00000000023</v>
      </c>
      <c r="K8314" s="5" t="str" cm="1">
        <f t="array" ref="K8314">_xlfn.LET(_xlpm.d,UPPER(TRIM(CLEAN(SUBSTITUTE(F8314,CHAR(160),"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15" spans="2:11" x14ac:dyDescent="0.25">
      <c r="B8315" s="21">
        <v>45764</v>
      </c>
      <c r="C8315" s="2" t="s">
        <v>1</v>
      </c>
      <c r="D8315" s="2" t="s">
        <v>392</v>
      </c>
      <c r="E8315" s="2" t="s">
        <v>24</v>
      </c>
      <c r="F8315" s="2" t="s">
        <v>3306</v>
      </c>
      <c r="G8315" s="5">
        <v>-60</v>
      </c>
      <c r="H8315" s="5">
        <v>31.85</v>
      </c>
      <c r="I8315" s="5">
        <v>-1911</v>
      </c>
      <c r="J8315" s="5">
        <v>-837348.00000000023</v>
      </c>
      <c r="K8315" s="5" t="str" cm="1">
        <f t="array" ref="K8315">_xlfn.LET(_xlpm.d,UPPER(TRIM(CLEAN(SUBSTITUTE(F8315,CHAR(160),"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16" spans="2:11" x14ac:dyDescent="0.25">
      <c r="B8316" s="21">
        <v>45764</v>
      </c>
      <c r="C8316" s="2" t="s">
        <v>1</v>
      </c>
      <c r="D8316" s="2" t="s">
        <v>1671</v>
      </c>
      <c r="E8316" s="2" t="s">
        <v>82</v>
      </c>
      <c r="F8316" s="2" t="s">
        <v>3306</v>
      </c>
      <c r="G8316" s="5">
        <v>-35</v>
      </c>
      <c r="H8316" s="5">
        <v>31.85</v>
      </c>
      <c r="I8316" s="5">
        <v>-1114.75</v>
      </c>
      <c r="J8316" s="5">
        <v>-838462.75000000023</v>
      </c>
      <c r="K8316" s="5" t="str" cm="1">
        <f t="array" ref="K8316">_xlfn.LET(_xlpm.d,UPPER(TRIM(CLEAN(SUBSTITUTE(F8316,CHAR(160),"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17" spans="2:11" x14ac:dyDescent="0.25">
      <c r="B8317" s="21">
        <v>45769</v>
      </c>
      <c r="C8317" s="2" t="s">
        <v>1</v>
      </c>
      <c r="D8317" s="2" t="s">
        <v>3521</v>
      </c>
      <c r="E8317" s="2" t="s">
        <v>311</v>
      </c>
      <c r="F8317" s="2" t="s">
        <v>3308</v>
      </c>
      <c r="G8317" s="5">
        <v>-10</v>
      </c>
      <c r="H8317" s="5">
        <v>28.65</v>
      </c>
      <c r="I8317" s="5">
        <v>-286.5</v>
      </c>
      <c r="J8317" s="5">
        <v>-838749.25000000023</v>
      </c>
      <c r="K8317" s="5" t="str" cm="1">
        <f t="array" ref="K8317">_xlfn.LET(_xlpm.d,UPPER(TRIM(CLEAN(SUBSTITUTE(F8317,CHAR(160),"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18" spans="2:11" x14ac:dyDescent="0.25">
      <c r="B8318" s="21">
        <v>45769</v>
      </c>
      <c r="C8318" s="2" t="s">
        <v>1</v>
      </c>
      <c r="D8318" s="2" t="s">
        <v>3522</v>
      </c>
      <c r="E8318" s="2" t="s">
        <v>68</v>
      </c>
      <c r="F8318" s="2" t="s">
        <v>3306</v>
      </c>
      <c r="G8318" s="5">
        <v>-50</v>
      </c>
      <c r="H8318" s="5">
        <v>31.85</v>
      </c>
      <c r="I8318" s="5">
        <v>-1592.5</v>
      </c>
      <c r="J8318" s="5">
        <v>-840341.75000000023</v>
      </c>
      <c r="K8318" s="5" t="str" cm="1">
        <f t="array" ref="K8318">_xlfn.LET(_xlpm.d,UPPER(TRIM(CLEAN(SUBSTITUTE(F8318,CHAR(160),"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19" spans="2:11" x14ac:dyDescent="0.25">
      <c r="B8319" s="21">
        <v>45769</v>
      </c>
      <c r="C8319" s="2" t="s">
        <v>1</v>
      </c>
      <c r="D8319" s="2" t="s">
        <v>1672</v>
      </c>
      <c r="E8319" s="2" t="s">
        <v>465</v>
      </c>
      <c r="F8319" s="2" t="s">
        <v>3306</v>
      </c>
      <c r="G8319" s="5">
        <v>-10</v>
      </c>
      <c r="H8319" s="5">
        <v>31.85</v>
      </c>
      <c r="I8319" s="5">
        <v>-318.5</v>
      </c>
      <c r="J8319" s="5">
        <v>-840660.25000000023</v>
      </c>
      <c r="K8319" s="5" t="str" cm="1">
        <f t="array" ref="K8319">_xlfn.LET(_xlpm.d,UPPER(TRIM(CLEAN(SUBSTITUTE(F8319,CHAR(160),"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20" spans="2:11" x14ac:dyDescent="0.25">
      <c r="B8320" s="21">
        <v>45769</v>
      </c>
      <c r="C8320" s="2" t="s">
        <v>1</v>
      </c>
      <c r="D8320" s="2" t="s">
        <v>2587</v>
      </c>
      <c r="E8320" s="2" t="s">
        <v>791</v>
      </c>
      <c r="F8320" s="2" t="s">
        <v>3306</v>
      </c>
      <c r="G8320" s="5">
        <v>-28</v>
      </c>
      <c r="H8320" s="5">
        <v>31.85</v>
      </c>
      <c r="I8320" s="5">
        <v>-891.8</v>
      </c>
      <c r="J8320" s="5">
        <v>-841552.05000000028</v>
      </c>
      <c r="K8320" s="5" t="str" cm="1">
        <f t="array" ref="K8320">_xlfn.LET(_xlpm.d,UPPER(TRIM(CLEAN(SUBSTITUTE(F8320,CHAR(160),"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21" spans="2:11" x14ac:dyDescent="0.25">
      <c r="B8321" s="21">
        <v>45769</v>
      </c>
      <c r="C8321" s="2" t="s">
        <v>1</v>
      </c>
      <c r="D8321" s="2" t="s">
        <v>3523</v>
      </c>
      <c r="E8321" s="2" t="s">
        <v>99</v>
      </c>
      <c r="F8321" s="2" t="s">
        <v>3306</v>
      </c>
      <c r="G8321" s="5">
        <v>-30</v>
      </c>
      <c r="H8321" s="5">
        <v>31.85</v>
      </c>
      <c r="I8321" s="5">
        <v>-955.5</v>
      </c>
      <c r="J8321" s="5">
        <v>-842507.55000000028</v>
      </c>
      <c r="K8321" s="5" t="str" cm="1">
        <f t="array" ref="K8321">_xlfn.LET(_xlpm.d,UPPER(TRIM(CLEAN(SUBSTITUTE(F8321,CHAR(160),"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22" spans="2:11" x14ac:dyDescent="0.25">
      <c r="B8322" s="21">
        <v>45769</v>
      </c>
      <c r="C8322" s="2" t="s">
        <v>1</v>
      </c>
      <c r="D8322" s="2" t="s">
        <v>3524</v>
      </c>
      <c r="E8322" s="2" t="s">
        <v>19</v>
      </c>
      <c r="F8322" s="2" t="s">
        <v>3306</v>
      </c>
      <c r="G8322" s="5">
        <v>-20</v>
      </c>
      <c r="H8322" s="5">
        <v>31.85</v>
      </c>
      <c r="I8322" s="5">
        <v>-637</v>
      </c>
      <c r="J8322" s="5">
        <v>-843144.55000000028</v>
      </c>
      <c r="K8322" s="5" t="str" cm="1">
        <f t="array" ref="K8322">_xlfn.LET(_xlpm.d,UPPER(TRIM(CLEAN(SUBSTITUTE(F8322,CHAR(160),"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23" spans="2:11" x14ac:dyDescent="0.25">
      <c r="B8323" s="21">
        <v>45770</v>
      </c>
      <c r="C8323" s="2" t="s">
        <v>1</v>
      </c>
      <c r="D8323" s="2" t="s">
        <v>959</v>
      </c>
      <c r="E8323" s="2" t="s">
        <v>9</v>
      </c>
      <c r="F8323" s="2" t="s">
        <v>3306</v>
      </c>
      <c r="G8323" s="5">
        <v>-80</v>
      </c>
      <c r="H8323" s="5">
        <v>31.85</v>
      </c>
      <c r="I8323" s="5">
        <v>-2548</v>
      </c>
      <c r="J8323" s="5">
        <v>-845692.55000000028</v>
      </c>
      <c r="K8323" s="5" t="str" cm="1">
        <f t="array" ref="K8323">_xlfn.LET(_xlpm.d,UPPER(TRIM(CLEAN(SUBSTITUTE(F8323,CHAR(160),"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24" spans="2:11" x14ac:dyDescent="0.25">
      <c r="B8324" s="21">
        <v>45770</v>
      </c>
      <c r="C8324" s="2" t="s">
        <v>1</v>
      </c>
      <c r="D8324" s="2" t="s">
        <v>157</v>
      </c>
      <c r="E8324" s="2" t="s">
        <v>29</v>
      </c>
      <c r="F8324" s="2" t="s">
        <v>3306</v>
      </c>
      <c r="G8324" s="5">
        <v>-15</v>
      </c>
      <c r="H8324" s="5">
        <v>31.85</v>
      </c>
      <c r="I8324" s="5">
        <v>-477.75</v>
      </c>
      <c r="J8324" s="5">
        <v>-846170.30000000028</v>
      </c>
      <c r="K8324" s="5" t="str" cm="1">
        <f t="array" ref="K8324">_xlfn.LET(_xlpm.d,UPPER(TRIM(CLEAN(SUBSTITUTE(F8324,CHAR(160),"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25" spans="2:11" x14ac:dyDescent="0.25">
      <c r="B8325" s="21">
        <v>45770</v>
      </c>
      <c r="C8325" s="2" t="s">
        <v>1</v>
      </c>
      <c r="D8325" s="2" t="s">
        <v>960</v>
      </c>
      <c r="E8325" s="2" t="s">
        <v>95</v>
      </c>
      <c r="F8325" s="2" t="s">
        <v>3306</v>
      </c>
      <c r="G8325" s="5">
        <v>-10</v>
      </c>
      <c r="H8325" s="5">
        <v>31.85</v>
      </c>
      <c r="I8325" s="5">
        <v>-318.5</v>
      </c>
      <c r="J8325" s="5">
        <v>-846488.80000000028</v>
      </c>
      <c r="K8325" s="5" t="str" cm="1">
        <f t="array" ref="K8325">_xlfn.LET(_xlpm.d,UPPER(TRIM(CLEAN(SUBSTITUTE(F8325,CHAR(160),"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26" spans="2:11" x14ac:dyDescent="0.25">
      <c r="B8326" s="21">
        <v>45770</v>
      </c>
      <c r="C8326" s="2" t="s">
        <v>1</v>
      </c>
      <c r="D8326" s="2" t="s">
        <v>3525</v>
      </c>
      <c r="E8326" s="2" t="s">
        <v>60</v>
      </c>
      <c r="F8326" s="2" t="s">
        <v>3306</v>
      </c>
      <c r="G8326" s="5">
        <v>-53</v>
      </c>
      <c r="H8326" s="5">
        <v>31.85</v>
      </c>
      <c r="I8326" s="5">
        <v>-1688.05</v>
      </c>
      <c r="J8326" s="5">
        <v>-848176.85000000033</v>
      </c>
      <c r="K8326" s="5" t="str" cm="1">
        <f t="array" ref="K8326">_xlfn.LET(_xlpm.d,UPPER(TRIM(CLEAN(SUBSTITUTE(F8326,CHAR(160),"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27" spans="2:11" x14ac:dyDescent="0.25">
      <c r="B8327" s="21">
        <v>45770</v>
      </c>
      <c r="C8327" s="2" t="s">
        <v>1</v>
      </c>
      <c r="D8327" s="2" t="s">
        <v>158</v>
      </c>
      <c r="E8327" s="2" t="s">
        <v>159</v>
      </c>
      <c r="F8327" s="2" t="s">
        <v>3306</v>
      </c>
      <c r="G8327" s="5">
        <v>-34</v>
      </c>
      <c r="H8327" s="5">
        <v>31.85</v>
      </c>
      <c r="I8327" s="5">
        <v>-1082.9000000000001</v>
      </c>
      <c r="J8327" s="5">
        <v>-849259.75000000035</v>
      </c>
      <c r="K8327" s="5" t="str" cm="1">
        <f t="array" ref="K8327">_xlfn.LET(_xlpm.d,UPPER(TRIM(CLEAN(SUBSTITUTE(F8327,CHAR(160),"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28" spans="2:11" x14ac:dyDescent="0.25">
      <c r="B8328" s="21">
        <v>45770</v>
      </c>
      <c r="C8328" s="2" t="s">
        <v>1</v>
      </c>
      <c r="D8328" s="2" t="s">
        <v>3526</v>
      </c>
      <c r="E8328" s="2" t="s">
        <v>852</v>
      </c>
      <c r="F8328" s="2" t="s">
        <v>3308</v>
      </c>
      <c r="G8328" s="5">
        <v>-42</v>
      </c>
      <c r="H8328" s="5">
        <v>32.200000000000003</v>
      </c>
      <c r="I8328" s="5">
        <v>-1352.4</v>
      </c>
      <c r="J8328" s="5">
        <v>-850612.15000000037</v>
      </c>
      <c r="K8328" s="5" t="str" cm="1">
        <f t="array" ref="K8328">_xlfn.LET(_xlpm.d,UPPER(TRIM(CLEAN(SUBSTITUTE(F8328,CHAR(160),"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29" spans="2:11" x14ac:dyDescent="0.25">
      <c r="B8329" s="21">
        <v>45770</v>
      </c>
      <c r="C8329" s="2" t="s">
        <v>1</v>
      </c>
      <c r="D8329" s="2" t="s">
        <v>961</v>
      </c>
      <c r="E8329" s="2" t="s">
        <v>3</v>
      </c>
      <c r="F8329" s="2" t="s">
        <v>3308</v>
      </c>
      <c r="G8329" s="5">
        <v>-47</v>
      </c>
      <c r="H8329" s="5">
        <v>29.3</v>
      </c>
      <c r="I8329" s="5">
        <v>-1377.1</v>
      </c>
      <c r="J8329" s="5">
        <v>-851989.25000000035</v>
      </c>
      <c r="K8329" s="5" t="str" cm="1">
        <f t="array" ref="K8329">_xlfn.LET(_xlpm.d,UPPER(TRIM(CLEAN(SUBSTITUTE(F8329,CHAR(160),"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30" spans="2:11" x14ac:dyDescent="0.25">
      <c r="B8330" s="21">
        <v>45770</v>
      </c>
      <c r="C8330" s="2" t="s">
        <v>1</v>
      </c>
      <c r="D8330" s="2" t="s">
        <v>2464</v>
      </c>
      <c r="E8330" s="2" t="s">
        <v>403</v>
      </c>
      <c r="F8330" s="2" t="s">
        <v>3306</v>
      </c>
      <c r="G8330" s="5">
        <v>-10</v>
      </c>
      <c r="H8330" s="5">
        <v>31.85</v>
      </c>
      <c r="I8330" s="5">
        <v>-318.5</v>
      </c>
      <c r="J8330" s="5">
        <v>-852307.75000000035</v>
      </c>
      <c r="K8330" s="5" t="str" cm="1">
        <f t="array" ref="K8330">_xlfn.LET(_xlpm.d,UPPER(TRIM(CLEAN(SUBSTITUTE(F8330,CHAR(160),"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31" spans="2:11" x14ac:dyDescent="0.25">
      <c r="B8331" s="21">
        <v>45770</v>
      </c>
      <c r="C8331" s="2" t="s">
        <v>1</v>
      </c>
      <c r="D8331" s="2" t="s">
        <v>963</v>
      </c>
      <c r="E8331" s="2" t="s">
        <v>72</v>
      </c>
      <c r="F8331" s="2" t="s">
        <v>3306</v>
      </c>
      <c r="G8331" s="5">
        <v>-20</v>
      </c>
      <c r="H8331" s="5">
        <v>31.85</v>
      </c>
      <c r="I8331" s="5">
        <v>-637</v>
      </c>
      <c r="J8331" s="5">
        <v>-852944.75000000035</v>
      </c>
      <c r="K8331" s="5" t="str" cm="1">
        <f t="array" ref="K8331">_xlfn.LET(_xlpm.d,UPPER(TRIM(CLEAN(SUBSTITUTE(F8331,CHAR(160),"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32" spans="2:11" x14ac:dyDescent="0.25">
      <c r="B8332" s="21">
        <v>45771</v>
      </c>
      <c r="C8332" s="2" t="s">
        <v>1</v>
      </c>
      <c r="D8332" s="2" t="s">
        <v>2465</v>
      </c>
      <c r="E8332" s="2" t="s">
        <v>163</v>
      </c>
      <c r="F8332" s="2" t="s">
        <v>3306</v>
      </c>
      <c r="G8332" s="5">
        <v>-70</v>
      </c>
      <c r="H8332" s="5">
        <v>31.85</v>
      </c>
      <c r="I8332" s="5">
        <v>-2229.5</v>
      </c>
      <c r="J8332" s="5">
        <v>-855174.25000000035</v>
      </c>
      <c r="K8332" s="5" t="str" cm="1">
        <f t="array" ref="K8332">_xlfn.LET(_xlpm.d,UPPER(TRIM(CLEAN(SUBSTITUTE(F8332,CHAR(160),"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33" spans="2:11" x14ac:dyDescent="0.25">
      <c r="B8333" s="21">
        <v>45771</v>
      </c>
      <c r="C8333" s="2" t="s">
        <v>1</v>
      </c>
      <c r="D8333" s="2" t="s">
        <v>3527</v>
      </c>
      <c r="E8333" s="2" t="s">
        <v>1025</v>
      </c>
      <c r="F8333" s="2" t="s">
        <v>3308</v>
      </c>
      <c r="G8333" s="5">
        <v>-50</v>
      </c>
      <c r="H8333" s="5">
        <v>29.5</v>
      </c>
      <c r="I8333" s="5">
        <v>-1475</v>
      </c>
      <c r="J8333" s="5">
        <v>-856649.25000000035</v>
      </c>
      <c r="K8333" s="5" t="str" cm="1">
        <f t="array" ref="K8333">_xlfn.LET(_xlpm.d,UPPER(TRIM(CLEAN(SUBSTITUTE(F8333,CHAR(160),"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34" spans="2:11" x14ac:dyDescent="0.25">
      <c r="B8334" s="21">
        <v>45771</v>
      </c>
      <c r="C8334" s="2" t="s">
        <v>1</v>
      </c>
      <c r="D8334" s="2" t="s">
        <v>393</v>
      </c>
      <c r="E8334" s="2" t="s">
        <v>129</v>
      </c>
      <c r="F8334" s="2" t="s">
        <v>3306</v>
      </c>
      <c r="G8334" s="5">
        <v>-30</v>
      </c>
      <c r="H8334" s="5">
        <v>31.85</v>
      </c>
      <c r="I8334" s="5">
        <v>-955.5</v>
      </c>
      <c r="J8334" s="5">
        <v>-857604.75000000035</v>
      </c>
      <c r="K8334" s="5" t="str" cm="1">
        <f t="array" ref="K8334">_xlfn.LET(_xlpm.d,UPPER(TRIM(CLEAN(SUBSTITUTE(F8334,CHAR(160),"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35" spans="2:11" x14ac:dyDescent="0.25">
      <c r="B8335" s="21">
        <v>45771</v>
      </c>
      <c r="C8335" s="2" t="s">
        <v>1</v>
      </c>
      <c r="D8335" s="2" t="s">
        <v>1673</v>
      </c>
      <c r="E8335" s="2" t="s">
        <v>65</v>
      </c>
      <c r="F8335" s="2" t="s">
        <v>3306</v>
      </c>
      <c r="G8335" s="5">
        <v>-10</v>
      </c>
      <c r="H8335" s="5">
        <v>31.85</v>
      </c>
      <c r="I8335" s="5">
        <v>-318.5</v>
      </c>
      <c r="J8335" s="5">
        <v>-857923.25000000035</v>
      </c>
      <c r="K8335" s="5" t="str" cm="1">
        <f t="array" ref="K8335">_xlfn.LET(_xlpm.d,UPPER(TRIM(CLEAN(SUBSTITUTE(F8335,CHAR(160),"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36" spans="2:11" x14ac:dyDescent="0.25">
      <c r="B8336" s="21">
        <v>45771</v>
      </c>
      <c r="C8336" s="2" t="s">
        <v>1</v>
      </c>
      <c r="D8336" s="2" t="s">
        <v>3528</v>
      </c>
      <c r="E8336" s="2" t="s">
        <v>801</v>
      </c>
      <c r="F8336" s="2" t="s">
        <v>3308</v>
      </c>
      <c r="G8336" s="5">
        <v>-2</v>
      </c>
      <c r="H8336" s="5">
        <v>26.99</v>
      </c>
      <c r="I8336" s="5">
        <v>-53.98</v>
      </c>
      <c r="J8336" s="5">
        <v>-857977.23000000033</v>
      </c>
      <c r="K8336" s="5" t="str" cm="1">
        <f t="array" ref="K8336">_xlfn.LET(_xlpm.d,UPPER(TRIM(CLEAN(SUBSTITUTE(F8336,CHAR(160),"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37" spans="2:11" x14ac:dyDescent="0.25">
      <c r="B8337" s="21">
        <v>45772</v>
      </c>
      <c r="C8337" s="2" t="s">
        <v>1</v>
      </c>
      <c r="D8337" s="2" t="s">
        <v>964</v>
      </c>
      <c r="E8337" s="2" t="s">
        <v>311</v>
      </c>
      <c r="F8337" s="2" t="s">
        <v>3308</v>
      </c>
      <c r="G8337" s="5">
        <v>-16</v>
      </c>
      <c r="H8337" s="5">
        <v>28.65</v>
      </c>
      <c r="I8337" s="5">
        <v>-458.4</v>
      </c>
      <c r="J8337" s="5">
        <v>-858435.63000000035</v>
      </c>
      <c r="K8337" s="5" t="str" cm="1">
        <f t="array" ref="K8337">_xlfn.LET(_xlpm.d,UPPER(TRIM(CLEAN(SUBSTITUTE(F8337,CHAR(160),"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38" spans="2:11" x14ac:dyDescent="0.25">
      <c r="B8338" s="21">
        <v>45772</v>
      </c>
      <c r="C8338" s="2" t="s">
        <v>1</v>
      </c>
      <c r="D8338" s="2" t="s">
        <v>394</v>
      </c>
      <c r="E8338" s="2" t="s">
        <v>86</v>
      </c>
      <c r="F8338" s="2" t="s">
        <v>3306</v>
      </c>
      <c r="G8338" s="5">
        <v>-36</v>
      </c>
      <c r="H8338" s="5">
        <v>31.85</v>
      </c>
      <c r="I8338" s="5">
        <v>-1146.5999999999999</v>
      </c>
      <c r="J8338" s="5">
        <v>-859582.23000000033</v>
      </c>
      <c r="K8338" s="5" t="str" cm="1">
        <f t="array" ref="K8338">_xlfn.LET(_xlpm.d,UPPER(TRIM(CLEAN(SUBSTITUTE(F8338,CHAR(160),"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39" spans="2:11" x14ac:dyDescent="0.25">
      <c r="B8339" s="21">
        <v>45772</v>
      </c>
      <c r="C8339" s="2" t="s">
        <v>1</v>
      </c>
      <c r="D8339" s="2" t="s">
        <v>544</v>
      </c>
      <c r="E8339" s="2" t="s">
        <v>143</v>
      </c>
      <c r="F8339" s="2" t="s">
        <v>3308</v>
      </c>
      <c r="G8339" s="5">
        <v>-62</v>
      </c>
      <c r="H8339" s="5">
        <v>27.3</v>
      </c>
      <c r="I8339" s="5">
        <v>-1692.6</v>
      </c>
      <c r="J8339" s="5">
        <v>-861274.83000000031</v>
      </c>
      <c r="K8339" s="5" t="str" cm="1">
        <f t="array" ref="K8339">_xlfn.LET(_xlpm.d,UPPER(TRIM(CLEAN(SUBSTITUTE(F8339,CHAR(160),"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40" spans="2:11" x14ac:dyDescent="0.25">
      <c r="B8340" s="21">
        <v>45772</v>
      </c>
      <c r="C8340" s="2" t="s">
        <v>1</v>
      </c>
      <c r="D8340" s="2" t="s">
        <v>965</v>
      </c>
      <c r="E8340" s="2" t="s">
        <v>238</v>
      </c>
      <c r="F8340" s="2" t="s">
        <v>3308</v>
      </c>
      <c r="G8340" s="5">
        <v>-55</v>
      </c>
      <c r="H8340" s="5">
        <v>31.85</v>
      </c>
      <c r="I8340" s="5">
        <v>-1751.75</v>
      </c>
      <c r="J8340" s="5">
        <v>-863026.58000000031</v>
      </c>
      <c r="K8340" s="5" t="str" cm="1">
        <f t="array" ref="K8340">_xlfn.LET(_xlpm.d,UPPER(TRIM(CLEAN(SUBSTITUTE(F8340,CHAR(160),"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41" spans="2:11" x14ac:dyDescent="0.25">
      <c r="B8341" s="21">
        <v>45772</v>
      </c>
      <c r="C8341" s="2" t="s">
        <v>1</v>
      </c>
      <c r="D8341" s="2" t="s">
        <v>395</v>
      </c>
      <c r="E8341" s="2" t="s">
        <v>24</v>
      </c>
      <c r="F8341" s="2" t="s">
        <v>3306</v>
      </c>
      <c r="G8341" s="5">
        <v>-50</v>
      </c>
      <c r="H8341" s="5">
        <v>31.85</v>
      </c>
      <c r="I8341" s="5">
        <v>-1592.5</v>
      </c>
      <c r="J8341" s="5">
        <v>-864619.08000000031</v>
      </c>
      <c r="K8341" s="5" t="str" cm="1">
        <f t="array" ref="K8341">_xlfn.LET(_xlpm.d,UPPER(TRIM(CLEAN(SUBSTITUTE(F8341,CHAR(160),"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42" spans="2:11" x14ac:dyDescent="0.25">
      <c r="B8342" s="21">
        <v>45772</v>
      </c>
      <c r="C8342" s="2" t="s">
        <v>1</v>
      </c>
      <c r="D8342" s="2" t="s">
        <v>2845</v>
      </c>
      <c r="E8342" s="2" t="s">
        <v>289</v>
      </c>
      <c r="F8342" s="2" t="s">
        <v>3308</v>
      </c>
      <c r="G8342" s="5">
        <v>-1</v>
      </c>
      <c r="H8342" s="5">
        <v>29.6</v>
      </c>
      <c r="I8342" s="5">
        <v>-29.6</v>
      </c>
      <c r="J8342" s="5">
        <v>-864648.68000000028</v>
      </c>
      <c r="K8342" s="5" t="str" cm="1">
        <f t="array" ref="K8342">_xlfn.LET(_xlpm.d,UPPER(TRIM(CLEAN(SUBSTITUTE(F8342,CHAR(160),"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43" spans="2:11" x14ac:dyDescent="0.25">
      <c r="B8343" s="21">
        <v>45776</v>
      </c>
      <c r="C8343" s="2" t="s">
        <v>1</v>
      </c>
      <c r="D8343" s="2" t="s">
        <v>2416</v>
      </c>
      <c r="E8343" s="2" t="s">
        <v>324</v>
      </c>
      <c r="F8343" s="2" t="s">
        <v>3308</v>
      </c>
      <c r="G8343" s="5">
        <v>-13</v>
      </c>
      <c r="H8343" s="5">
        <v>29.99</v>
      </c>
      <c r="I8343" s="5">
        <v>-389.87</v>
      </c>
      <c r="J8343" s="5">
        <v>-865038.55000000028</v>
      </c>
      <c r="K8343" s="5" t="str" cm="1">
        <f t="array" ref="K8343">_xlfn.LET(_xlpm.d,UPPER(TRIM(CLEAN(SUBSTITUTE(F8343,CHAR(160),"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44" spans="2:11" x14ac:dyDescent="0.25">
      <c r="B8344" s="21">
        <v>45776</v>
      </c>
      <c r="C8344" s="2" t="s">
        <v>1</v>
      </c>
      <c r="D8344" s="2" t="s">
        <v>1674</v>
      </c>
      <c r="E8344" s="2" t="s">
        <v>1403</v>
      </c>
      <c r="F8344" s="2" t="s">
        <v>3308</v>
      </c>
      <c r="G8344" s="5">
        <v>-34</v>
      </c>
      <c r="H8344" s="5">
        <v>29.99</v>
      </c>
      <c r="I8344" s="5">
        <v>-1019.66</v>
      </c>
      <c r="J8344" s="5">
        <v>-866058.21000000031</v>
      </c>
      <c r="K8344" s="5" t="str" cm="1">
        <f t="array" ref="K8344">_xlfn.LET(_xlpm.d,UPPER(TRIM(CLEAN(SUBSTITUTE(F8344,CHAR(160),"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45" spans="2:11" x14ac:dyDescent="0.25">
      <c r="B8345" s="21">
        <v>45776</v>
      </c>
      <c r="C8345" s="2" t="s">
        <v>1</v>
      </c>
      <c r="D8345" s="2" t="s">
        <v>1675</v>
      </c>
      <c r="E8345" s="2" t="s">
        <v>68</v>
      </c>
      <c r="F8345" s="2" t="s">
        <v>3306</v>
      </c>
      <c r="G8345" s="5">
        <v>-10</v>
      </c>
      <c r="H8345" s="5">
        <v>31.85</v>
      </c>
      <c r="I8345" s="5">
        <v>-318.5</v>
      </c>
      <c r="J8345" s="5">
        <v>-866376.71000000031</v>
      </c>
      <c r="K8345" s="5" t="str" cm="1">
        <f t="array" ref="K8345">_xlfn.LET(_xlpm.d,UPPER(TRIM(CLEAN(SUBSTITUTE(F8345,CHAR(160),"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46" spans="2:11" x14ac:dyDescent="0.25">
      <c r="B8346" s="21">
        <v>45776</v>
      </c>
      <c r="C8346" s="2" t="s">
        <v>1</v>
      </c>
      <c r="D8346" s="2" t="s">
        <v>2714</v>
      </c>
      <c r="E8346" s="2" t="s">
        <v>465</v>
      </c>
      <c r="F8346" s="2" t="s">
        <v>3306</v>
      </c>
      <c r="G8346" s="5">
        <v>-20</v>
      </c>
      <c r="H8346" s="5">
        <v>31.85</v>
      </c>
      <c r="I8346" s="5">
        <v>-637</v>
      </c>
      <c r="J8346" s="5">
        <v>-867013.71000000031</v>
      </c>
      <c r="K8346" s="5" t="str" cm="1">
        <f t="array" ref="K8346">_xlfn.LET(_xlpm.d,UPPER(TRIM(CLEAN(SUBSTITUTE(F8346,CHAR(160),"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47" spans="2:11" x14ac:dyDescent="0.25">
      <c r="B8347" s="21">
        <v>45776</v>
      </c>
      <c r="C8347" s="2" t="s">
        <v>1</v>
      </c>
      <c r="D8347" s="2" t="s">
        <v>2984</v>
      </c>
      <c r="E8347" s="2" t="s">
        <v>791</v>
      </c>
      <c r="F8347" s="2" t="s">
        <v>3306</v>
      </c>
      <c r="G8347" s="5">
        <v>-10</v>
      </c>
      <c r="H8347" s="5">
        <v>31.85</v>
      </c>
      <c r="I8347" s="5">
        <v>-318.5</v>
      </c>
      <c r="J8347" s="5">
        <v>-867332.21000000031</v>
      </c>
      <c r="K8347" s="5" t="str" cm="1">
        <f t="array" ref="K8347">_xlfn.LET(_xlpm.d,UPPER(TRIM(CLEAN(SUBSTITUTE(F8347,CHAR(160),"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48" spans="2:11" x14ac:dyDescent="0.25">
      <c r="B8348" s="21">
        <v>45776</v>
      </c>
      <c r="C8348" s="2" t="s">
        <v>1</v>
      </c>
      <c r="D8348" s="2" t="s">
        <v>3529</v>
      </c>
      <c r="E8348" s="2" t="s">
        <v>1530</v>
      </c>
      <c r="F8348" s="2" t="s">
        <v>3308</v>
      </c>
      <c r="G8348" s="5">
        <v>-45</v>
      </c>
      <c r="H8348" s="5">
        <v>29.99</v>
      </c>
      <c r="I8348" s="5">
        <v>-1349.55</v>
      </c>
      <c r="J8348" s="5">
        <v>-868681.76000000036</v>
      </c>
      <c r="K8348" s="5" t="str" cm="1">
        <f t="array" ref="K8348">_xlfn.LET(_xlpm.d,UPPER(TRIM(CLEAN(SUBSTITUTE(F8348,CHAR(160),"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49" spans="2:11" x14ac:dyDescent="0.25">
      <c r="B8349" s="21">
        <v>45776</v>
      </c>
      <c r="C8349" s="2" t="s">
        <v>1</v>
      </c>
      <c r="D8349" s="2" t="s">
        <v>3530</v>
      </c>
      <c r="E8349" s="2" t="s">
        <v>84</v>
      </c>
      <c r="F8349" s="2" t="s">
        <v>3306</v>
      </c>
      <c r="G8349" s="5">
        <v>-50</v>
      </c>
      <c r="H8349" s="5">
        <v>31.85</v>
      </c>
      <c r="I8349" s="5">
        <v>-1592.5</v>
      </c>
      <c r="J8349" s="5">
        <v>-870274.26000000036</v>
      </c>
      <c r="K8349" s="5" t="str" cm="1">
        <f t="array" ref="K8349">_xlfn.LET(_xlpm.d,UPPER(TRIM(CLEAN(SUBSTITUTE(F8349,CHAR(160),"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50" spans="2:11" x14ac:dyDescent="0.25">
      <c r="B8350" s="21">
        <v>45776</v>
      </c>
      <c r="C8350" s="2" t="s">
        <v>1</v>
      </c>
      <c r="D8350" s="2" t="s">
        <v>3531</v>
      </c>
      <c r="E8350" s="2" t="s">
        <v>32</v>
      </c>
      <c r="F8350" s="2" t="s">
        <v>3306</v>
      </c>
      <c r="G8350" s="5">
        <v>-94</v>
      </c>
      <c r="H8350" s="5">
        <v>31.85</v>
      </c>
      <c r="I8350" s="5">
        <v>-2993.9</v>
      </c>
      <c r="J8350" s="5">
        <v>-873268.16000000038</v>
      </c>
      <c r="K8350" s="5" t="str" cm="1">
        <f t="array" ref="K8350">_xlfn.LET(_xlpm.d,UPPER(TRIM(CLEAN(SUBSTITUTE(F8350,CHAR(160),"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51" spans="2:11" x14ac:dyDescent="0.25">
      <c r="B8351" s="21">
        <v>45777</v>
      </c>
      <c r="C8351" s="2" t="s">
        <v>1</v>
      </c>
      <c r="D8351" s="2" t="s">
        <v>1676</v>
      </c>
      <c r="E8351" s="2" t="s">
        <v>202</v>
      </c>
      <c r="F8351" s="2" t="s">
        <v>3306</v>
      </c>
      <c r="G8351" s="5">
        <v>-60</v>
      </c>
      <c r="H8351" s="5">
        <v>31.85</v>
      </c>
      <c r="I8351" s="5">
        <v>-1911</v>
      </c>
      <c r="J8351" s="5">
        <v>-875179.16000000038</v>
      </c>
      <c r="K8351" s="5" t="str" cm="1">
        <f t="array" ref="K8351">_xlfn.LET(_xlpm.d,UPPER(TRIM(CLEAN(SUBSTITUTE(F8351,CHAR(160),"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52" spans="2:11" x14ac:dyDescent="0.25">
      <c r="B8352" s="21">
        <v>45777</v>
      </c>
      <c r="C8352" s="2" t="s">
        <v>1</v>
      </c>
      <c r="D8352" s="2" t="s">
        <v>966</v>
      </c>
      <c r="E8352" s="2" t="s">
        <v>92</v>
      </c>
      <c r="F8352" s="2" t="s">
        <v>3306</v>
      </c>
      <c r="G8352" s="5">
        <v>-50</v>
      </c>
      <c r="H8352" s="5">
        <v>31.85</v>
      </c>
      <c r="I8352" s="5">
        <v>-1592.5</v>
      </c>
      <c r="J8352" s="5">
        <v>-876771.66000000038</v>
      </c>
      <c r="K8352" s="5" t="str" cm="1">
        <f t="array" ref="K8352">_xlfn.LET(_xlpm.d,UPPER(TRIM(CLEAN(SUBSTITUTE(F8352,CHAR(160),"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53" spans="2:11" x14ac:dyDescent="0.25">
      <c r="B8353" s="21">
        <v>45777</v>
      </c>
      <c r="C8353" s="2" t="s">
        <v>1</v>
      </c>
      <c r="D8353" s="2" t="s">
        <v>396</v>
      </c>
      <c r="E8353" s="2" t="s">
        <v>60</v>
      </c>
      <c r="F8353" s="2" t="s">
        <v>3306</v>
      </c>
      <c r="G8353" s="5">
        <v>-37</v>
      </c>
      <c r="H8353" s="5">
        <v>31.85</v>
      </c>
      <c r="I8353" s="5">
        <v>-1178.45</v>
      </c>
      <c r="J8353" s="5">
        <v>-877950.11000000034</v>
      </c>
      <c r="K8353" s="5" t="str" cm="1">
        <f t="array" ref="K8353">_xlfn.LET(_xlpm.d,UPPER(TRIM(CLEAN(SUBSTITUTE(F8353,CHAR(160),"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54" spans="2:11" x14ac:dyDescent="0.25">
      <c r="B8354" s="21">
        <v>45777</v>
      </c>
      <c r="C8354" s="2" t="s">
        <v>1</v>
      </c>
      <c r="D8354" s="2" t="s">
        <v>2715</v>
      </c>
      <c r="E8354" s="2" t="s">
        <v>403</v>
      </c>
      <c r="F8354" s="2" t="s">
        <v>3306</v>
      </c>
      <c r="G8354" s="5">
        <v>-30</v>
      </c>
      <c r="H8354" s="5">
        <v>31.85</v>
      </c>
      <c r="I8354" s="5">
        <v>-955.5</v>
      </c>
      <c r="J8354" s="5">
        <v>-878905.61000000034</v>
      </c>
      <c r="K8354" s="5" t="str" cm="1">
        <f t="array" ref="K8354">_xlfn.LET(_xlpm.d,UPPER(TRIM(CLEAN(SUBSTITUTE(F8354,CHAR(160),"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55" spans="2:11" x14ac:dyDescent="0.25">
      <c r="B8355" s="21">
        <v>45777</v>
      </c>
      <c r="C8355" s="2" t="s">
        <v>1</v>
      </c>
      <c r="D8355" s="2" t="s">
        <v>1677</v>
      </c>
      <c r="E8355" s="2" t="s">
        <v>153</v>
      </c>
      <c r="F8355" s="2" t="s">
        <v>3306</v>
      </c>
      <c r="G8355" s="5">
        <v>-20</v>
      </c>
      <c r="H8355" s="5">
        <v>31.85</v>
      </c>
      <c r="I8355" s="5">
        <v>-637</v>
      </c>
      <c r="J8355" s="5">
        <v>-879542.61000000034</v>
      </c>
      <c r="K8355" s="5" t="str" cm="1">
        <f t="array" ref="K8355">_xlfn.LET(_xlpm.d,UPPER(TRIM(CLEAN(SUBSTITUTE(F8355,CHAR(160),"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56" spans="2:11" x14ac:dyDescent="0.25">
      <c r="B8356" s="21">
        <v>45777</v>
      </c>
      <c r="C8356" s="2" t="s">
        <v>1</v>
      </c>
      <c r="D8356" s="2" t="s">
        <v>1678</v>
      </c>
      <c r="E8356" s="2" t="s">
        <v>9</v>
      </c>
      <c r="F8356" s="2" t="s">
        <v>3306</v>
      </c>
      <c r="G8356" s="5">
        <v>-40</v>
      </c>
      <c r="H8356" s="5">
        <v>31.85</v>
      </c>
      <c r="I8356" s="5">
        <v>-1274</v>
      </c>
      <c r="J8356" s="5">
        <v>-880816.61000000034</v>
      </c>
      <c r="K8356" s="5" t="str" cm="1">
        <f t="array" ref="K8356">_xlfn.LET(_xlpm.d,UPPER(TRIM(CLEAN(SUBSTITUTE(F8356,CHAR(160),"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57" spans="2:11" x14ac:dyDescent="0.25">
      <c r="B8357" s="21">
        <v>45777</v>
      </c>
      <c r="C8357" s="2" t="s">
        <v>1</v>
      </c>
      <c r="D8357" s="2" t="s">
        <v>1679</v>
      </c>
      <c r="E8357" s="2" t="s">
        <v>72</v>
      </c>
      <c r="F8357" s="2" t="s">
        <v>3306</v>
      </c>
      <c r="G8357" s="5">
        <v>-31</v>
      </c>
      <c r="H8357" s="5">
        <v>31.85</v>
      </c>
      <c r="I8357" s="5">
        <v>-987.35</v>
      </c>
      <c r="J8357" s="5">
        <v>-881803.96000000031</v>
      </c>
      <c r="K8357" s="5" t="str" cm="1">
        <f t="array" ref="K8357">_xlfn.LET(_xlpm.d,UPPER(TRIM(CLEAN(SUBSTITUTE(F8357,CHAR(160),"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58" spans="2:11" x14ac:dyDescent="0.25">
      <c r="B8358" s="21">
        <v>45777</v>
      </c>
      <c r="C8358" s="2" t="s">
        <v>1</v>
      </c>
      <c r="D8358" s="2" t="s">
        <v>160</v>
      </c>
      <c r="E8358" s="2" t="s">
        <v>29</v>
      </c>
      <c r="F8358" s="2" t="s">
        <v>3306</v>
      </c>
      <c r="G8358" s="5">
        <v>-40</v>
      </c>
      <c r="H8358" s="5">
        <v>31.85</v>
      </c>
      <c r="I8358" s="5">
        <v>-1274</v>
      </c>
      <c r="J8358" s="5">
        <v>-883077.96000000031</v>
      </c>
      <c r="K8358" s="5" t="str" cm="1">
        <f t="array" ref="K8358">_xlfn.LET(_xlpm.d,UPPER(TRIM(CLEAN(SUBSTITUTE(F8358,CHAR(160),"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59" spans="2:11" x14ac:dyDescent="0.25">
      <c r="B8359" s="21">
        <v>45777</v>
      </c>
      <c r="C8359" s="2" t="s">
        <v>1</v>
      </c>
      <c r="D8359" s="2" t="s">
        <v>967</v>
      </c>
      <c r="E8359" s="2" t="s">
        <v>807</v>
      </c>
      <c r="F8359" s="2" t="s">
        <v>3308</v>
      </c>
      <c r="G8359" s="5">
        <v>-66</v>
      </c>
      <c r="H8359" s="5">
        <v>31.85</v>
      </c>
      <c r="I8359" s="5">
        <v>-2102.1</v>
      </c>
      <c r="J8359" s="5">
        <v>-885180.06000000029</v>
      </c>
      <c r="K8359" s="5" t="str" cm="1">
        <f t="array" ref="K8359">_xlfn.LET(_xlpm.d,UPPER(TRIM(CLEAN(SUBSTITUTE(F8359,CHAR(160),"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60" spans="2:11" x14ac:dyDescent="0.25">
      <c r="B8360" s="21">
        <v>45777</v>
      </c>
      <c r="C8360" s="2" t="s">
        <v>1</v>
      </c>
      <c r="D8360" s="2" t="s">
        <v>397</v>
      </c>
      <c r="E8360" s="2" t="s">
        <v>89</v>
      </c>
      <c r="F8360" s="2" t="s">
        <v>3306</v>
      </c>
      <c r="G8360" s="5">
        <v>-25</v>
      </c>
      <c r="H8360" s="5">
        <v>31.85</v>
      </c>
      <c r="I8360" s="5">
        <v>-796.25</v>
      </c>
      <c r="J8360" s="5">
        <v>-885976.31000000029</v>
      </c>
      <c r="K8360" s="5" t="str" cm="1">
        <f t="array" ref="K8360">_xlfn.LET(_xlpm.d,UPPER(TRIM(CLEAN(SUBSTITUTE(F8360,CHAR(160),"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61" spans="2:11" x14ac:dyDescent="0.25">
      <c r="B8361" s="21">
        <v>45777</v>
      </c>
      <c r="C8361" s="2" t="s">
        <v>1</v>
      </c>
      <c r="D8361" s="2" t="s">
        <v>398</v>
      </c>
      <c r="E8361" s="2" t="s">
        <v>35</v>
      </c>
      <c r="F8361" s="2" t="s">
        <v>3306</v>
      </c>
      <c r="G8361" s="5">
        <v>-160</v>
      </c>
      <c r="H8361" s="5">
        <v>31.85</v>
      </c>
      <c r="I8361" s="5">
        <v>-5096</v>
      </c>
      <c r="J8361" s="5">
        <v>-891072.31000000029</v>
      </c>
      <c r="K8361" s="5" t="str" cm="1">
        <f t="array" ref="K8361">_xlfn.LET(_xlpm.d,UPPER(TRIM(CLEAN(SUBSTITUTE(F8361,CHAR(160),"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62" spans="2:11" x14ac:dyDescent="0.25">
      <c r="B8362" s="21">
        <v>45777</v>
      </c>
      <c r="C8362" s="2" t="s">
        <v>1</v>
      </c>
      <c r="D8362" s="2" t="s">
        <v>1680</v>
      </c>
      <c r="E8362" s="2" t="s">
        <v>3</v>
      </c>
      <c r="F8362" s="2" t="s">
        <v>3308</v>
      </c>
      <c r="G8362" s="5">
        <v>-39</v>
      </c>
      <c r="H8362" s="5">
        <v>29.2</v>
      </c>
      <c r="I8362" s="5">
        <v>-1138.8</v>
      </c>
      <c r="J8362" s="5">
        <v>-892211.11000000034</v>
      </c>
      <c r="K8362" s="5" t="str" cm="1">
        <f t="array" ref="K8362">_xlfn.LET(_xlpm.d,UPPER(TRIM(CLEAN(SUBSTITUTE(F8362,CHAR(160),"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63" spans="2:11" x14ac:dyDescent="0.25">
      <c r="B8363" s="21">
        <v>45777</v>
      </c>
      <c r="C8363" s="2" t="s">
        <v>1</v>
      </c>
      <c r="D8363" s="2" t="s">
        <v>3532</v>
      </c>
      <c r="E8363" s="2" t="s">
        <v>852</v>
      </c>
      <c r="F8363" s="2" t="s">
        <v>3308</v>
      </c>
      <c r="G8363" s="5">
        <v>-80</v>
      </c>
      <c r="H8363" s="5">
        <v>32.200000000000003</v>
      </c>
      <c r="I8363" s="5">
        <v>-2576</v>
      </c>
      <c r="J8363" s="5">
        <v>-894787.11000000034</v>
      </c>
      <c r="K8363" s="5" t="str" cm="1">
        <f t="array" ref="K8363">_xlfn.LET(_xlpm.d,UPPER(TRIM(CLEAN(SUBSTITUTE(F8363,CHAR(160),"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64" spans="2:11" x14ac:dyDescent="0.25">
      <c r="B8364" s="21">
        <v>45777</v>
      </c>
      <c r="C8364" s="2" t="s">
        <v>1</v>
      </c>
      <c r="D8364" s="2" t="s">
        <v>3533</v>
      </c>
      <c r="E8364" s="2" t="s">
        <v>1530</v>
      </c>
      <c r="F8364" s="2" t="s">
        <v>3308</v>
      </c>
      <c r="G8364" s="5">
        <v>-21</v>
      </c>
      <c r="H8364" s="5">
        <v>29.99</v>
      </c>
      <c r="I8364" s="5">
        <v>-629.79</v>
      </c>
      <c r="J8364" s="5">
        <v>-895416.90000000037</v>
      </c>
      <c r="K8364" s="5" t="str" cm="1">
        <f t="array" ref="K8364">_xlfn.LET(_xlpm.d,UPPER(TRIM(CLEAN(SUBSTITUTE(F8364,CHAR(160),"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65" spans="2:11" x14ac:dyDescent="0.25">
      <c r="B8365" s="21">
        <v>45779</v>
      </c>
      <c r="C8365" s="2" t="s">
        <v>1</v>
      </c>
      <c r="D8365" s="2" t="s">
        <v>1681</v>
      </c>
      <c r="E8365" s="2" t="s">
        <v>324</v>
      </c>
      <c r="F8365" s="2" t="s">
        <v>3308</v>
      </c>
      <c r="G8365" s="5">
        <v>-38</v>
      </c>
      <c r="H8365" s="5">
        <v>29.99</v>
      </c>
      <c r="I8365" s="5">
        <v>-1139.6199999999999</v>
      </c>
      <c r="J8365" s="5">
        <v>-896556.52000000037</v>
      </c>
      <c r="K8365" s="5" t="str" cm="1">
        <f t="array" ref="K8365">_xlfn.LET(_xlpm.d,UPPER(TRIM(CLEAN(SUBSTITUTE(F8365,CHAR(160),"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66" spans="2:11" x14ac:dyDescent="0.25">
      <c r="B8366" s="21">
        <v>45779</v>
      </c>
      <c r="C8366" s="2" t="s">
        <v>1</v>
      </c>
      <c r="D8366" s="2" t="s">
        <v>3534</v>
      </c>
      <c r="E8366" s="2" t="s">
        <v>801</v>
      </c>
      <c r="F8366" s="2" t="s">
        <v>3308</v>
      </c>
      <c r="G8366" s="5">
        <v>-11</v>
      </c>
      <c r="H8366" s="5">
        <v>26.99</v>
      </c>
      <c r="I8366" s="5">
        <v>-296.89</v>
      </c>
      <c r="J8366" s="5">
        <v>-896853.41000000038</v>
      </c>
      <c r="K8366" s="5" t="str" cm="1">
        <f t="array" ref="K8366">_xlfn.LET(_xlpm.d,UPPER(TRIM(CLEAN(SUBSTITUTE(F8366,CHAR(160),"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67" spans="2:11" x14ac:dyDescent="0.25">
      <c r="B8367" s="21">
        <v>45779</v>
      </c>
      <c r="C8367" s="2" t="s">
        <v>1</v>
      </c>
      <c r="D8367" s="2" t="s">
        <v>3214</v>
      </c>
      <c r="E8367" s="2" t="s">
        <v>110</v>
      </c>
      <c r="F8367" s="2" t="s">
        <v>3306</v>
      </c>
      <c r="G8367" s="5">
        <v>-30</v>
      </c>
      <c r="H8367" s="5">
        <v>31.85</v>
      </c>
      <c r="I8367" s="5">
        <v>-955.5</v>
      </c>
      <c r="J8367" s="5">
        <v>-897808.91000000038</v>
      </c>
      <c r="K8367" s="5" t="str" cm="1">
        <f t="array" ref="K8367">_xlfn.LET(_xlpm.d,UPPER(TRIM(CLEAN(SUBSTITUTE(F8367,CHAR(160),"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68" spans="2:11" x14ac:dyDescent="0.25">
      <c r="B8368" s="21">
        <v>45779</v>
      </c>
      <c r="C8368" s="2" t="s">
        <v>1</v>
      </c>
      <c r="D8368" s="2" t="s">
        <v>1683</v>
      </c>
      <c r="E8368" s="2" t="s">
        <v>40</v>
      </c>
      <c r="F8368" s="2" t="s">
        <v>3306</v>
      </c>
      <c r="G8368" s="5">
        <v>-23</v>
      </c>
      <c r="H8368" s="5">
        <v>31.85</v>
      </c>
      <c r="I8368" s="5">
        <v>-732.55</v>
      </c>
      <c r="J8368" s="5">
        <v>-898541.46000000043</v>
      </c>
      <c r="K8368" s="5" t="str" cm="1">
        <f t="array" ref="K8368">_xlfn.LET(_xlpm.d,UPPER(TRIM(CLEAN(SUBSTITUTE(F8368,CHAR(160),"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69" spans="2:11" x14ac:dyDescent="0.25">
      <c r="B8369" s="21">
        <v>45779</v>
      </c>
      <c r="C8369" s="2" t="s">
        <v>1</v>
      </c>
      <c r="D8369" s="2" t="s">
        <v>399</v>
      </c>
      <c r="E8369" s="2" t="s">
        <v>65</v>
      </c>
      <c r="F8369" s="2" t="s">
        <v>3306</v>
      </c>
      <c r="G8369" s="5">
        <v>-10</v>
      </c>
      <c r="H8369" s="5">
        <v>31.85</v>
      </c>
      <c r="I8369" s="5">
        <v>-318.5</v>
      </c>
      <c r="J8369" s="5">
        <v>-898859.96000000043</v>
      </c>
      <c r="K8369" s="5" t="str" cm="1">
        <f t="array" ref="K8369">_xlfn.LET(_xlpm.d,UPPER(TRIM(CLEAN(SUBSTITUTE(F8369,CHAR(160),"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70" spans="2:11" x14ac:dyDescent="0.25">
      <c r="B8370" s="21">
        <v>45779</v>
      </c>
      <c r="C8370" s="2" t="s">
        <v>1</v>
      </c>
      <c r="D8370" s="2" t="s">
        <v>789</v>
      </c>
      <c r="E8370" s="2" t="s">
        <v>74</v>
      </c>
      <c r="F8370" s="2" t="s">
        <v>3306</v>
      </c>
      <c r="G8370" s="5">
        <v>-35</v>
      </c>
      <c r="H8370" s="5">
        <v>31.85</v>
      </c>
      <c r="I8370" s="5">
        <v>-1114.75</v>
      </c>
      <c r="J8370" s="5">
        <v>-899974.71000000043</v>
      </c>
      <c r="K8370" s="5" t="str" cm="1">
        <f t="array" ref="K8370">_xlfn.LET(_xlpm.d,UPPER(TRIM(CLEAN(SUBSTITUTE(F8370,CHAR(160),"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71" spans="2:11" x14ac:dyDescent="0.25">
      <c r="B8371" s="21">
        <v>45779</v>
      </c>
      <c r="C8371" s="2" t="s">
        <v>1</v>
      </c>
      <c r="D8371" s="2" t="s">
        <v>1684</v>
      </c>
      <c r="E8371" s="2" t="s">
        <v>926</v>
      </c>
      <c r="F8371" s="2" t="s">
        <v>3308</v>
      </c>
      <c r="G8371" s="5">
        <v>-78</v>
      </c>
      <c r="H8371" s="5">
        <v>31.85</v>
      </c>
      <c r="I8371" s="5">
        <v>-2484.3000000000002</v>
      </c>
      <c r="J8371" s="5">
        <v>-902459.01000000047</v>
      </c>
      <c r="K8371" s="5" t="str" cm="1">
        <f t="array" ref="K8371">_xlfn.LET(_xlpm.d,UPPER(TRIM(CLEAN(SUBSTITUTE(F8371,CHAR(160),"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72" spans="2:11" x14ac:dyDescent="0.25">
      <c r="B8372" s="21">
        <v>45782</v>
      </c>
      <c r="C8372" s="2" t="s">
        <v>1</v>
      </c>
      <c r="D8372" s="2" t="s">
        <v>3535</v>
      </c>
      <c r="E8372" s="2" t="s">
        <v>84</v>
      </c>
      <c r="F8372" s="2" t="s">
        <v>3306</v>
      </c>
      <c r="G8372" s="5">
        <v>-40</v>
      </c>
      <c r="H8372" s="5">
        <v>31.85</v>
      </c>
      <c r="I8372" s="5">
        <v>-1274</v>
      </c>
      <c r="J8372" s="5">
        <v>-903733.01000000047</v>
      </c>
      <c r="K8372" s="5" t="str" cm="1">
        <f t="array" ref="K8372">_xlfn.LET(_xlpm.d,UPPER(TRIM(CLEAN(SUBSTITUTE(F8372,CHAR(160),"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73" spans="2:11" x14ac:dyDescent="0.25">
      <c r="B8373" s="21">
        <v>45782</v>
      </c>
      <c r="C8373" s="2" t="s">
        <v>1</v>
      </c>
      <c r="D8373" s="2" t="s">
        <v>3536</v>
      </c>
      <c r="E8373" s="2" t="s">
        <v>19</v>
      </c>
      <c r="F8373" s="2" t="s">
        <v>3306</v>
      </c>
      <c r="G8373" s="5">
        <v>-30</v>
      </c>
      <c r="H8373" s="5">
        <v>31.85</v>
      </c>
      <c r="I8373" s="5">
        <v>-955.5</v>
      </c>
      <c r="J8373" s="5">
        <v>-904688.51000000047</v>
      </c>
      <c r="K8373" s="5" t="str" cm="1">
        <f t="array" ref="K8373">_xlfn.LET(_xlpm.d,UPPER(TRIM(CLEAN(SUBSTITUTE(F8373,CHAR(160),"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74" spans="2:11" x14ac:dyDescent="0.25">
      <c r="B8374" s="21">
        <v>45782</v>
      </c>
      <c r="C8374" s="2" t="s">
        <v>1</v>
      </c>
      <c r="D8374" s="2" t="s">
        <v>3537</v>
      </c>
      <c r="E8374" s="2" t="s">
        <v>99</v>
      </c>
      <c r="F8374" s="2" t="s">
        <v>3306</v>
      </c>
      <c r="G8374" s="5">
        <v>-25</v>
      </c>
      <c r="H8374" s="5">
        <v>31.85</v>
      </c>
      <c r="I8374" s="5">
        <v>-796.25</v>
      </c>
      <c r="J8374" s="5">
        <v>-905484.76000000047</v>
      </c>
      <c r="K8374" s="5" t="str" cm="1">
        <f t="array" ref="K8374">_xlfn.LET(_xlpm.d,UPPER(TRIM(CLEAN(SUBSTITUTE(F8374,CHAR(160),"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75" spans="2:11" x14ac:dyDescent="0.25">
      <c r="B8375" s="21">
        <v>45782</v>
      </c>
      <c r="C8375" s="2" t="s">
        <v>1</v>
      </c>
      <c r="D8375" s="2" t="s">
        <v>3538</v>
      </c>
      <c r="E8375" s="2" t="s">
        <v>53</v>
      </c>
      <c r="F8375" s="2" t="s">
        <v>3306</v>
      </c>
      <c r="G8375" s="5">
        <v>-20</v>
      </c>
      <c r="H8375" s="5">
        <v>31.85</v>
      </c>
      <c r="I8375" s="5">
        <v>-637</v>
      </c>
      <c r="J8375" s="5">
        <v>-906121.76000000047</v>
      </c>
      <c r="K8375" s="5" t="str" cm="1">
        <f t="array" ref="K8375">_xlfn.LET(_xlpm.d,UPPER(TRIM(CLEAN(SUBSTITUTE(F8375,CHAR(160),"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76" spans="2:11" x14ac:dyDescent="0.25">
      <c r="B8376" s="21">
        <v>45782</v>
      </c>
      <c r="C8376" s="2" t="s">
        <v>1</v>
      </c>
      <c r="D8376" s="2" t="s">
        <v>3539</v>
      </c>
      <c r="E8376" s="2" t="s">
        <v>68</v>
      </c>
      <c r="F8376" s="2" t="s">
        <v>3306</v>
      </c>
      <c r="G8376" s="5">
        <v>-15</v>
      </c>
      <c r="H8376" s="5">
        <v>31.85</v>
      </c>
      <c r="I8376" s="5">
        <v>-477.75</v>
      </c>
      <c r="J8376" s="5">
        <v>-906599.51000000047</v>
      </c>
      <c r="K8376" s="5" t="str" cm="1">
        <f t="array" ref="K8376">_xlfn.LET(_xlpm.d,UPPER(TRIM(CLEAN(SUBSTITUTE(F8376,CHAR(160),"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77" spans="2:11" x14ac:dyDescent="0.25">
      <c r="B8377" s="21">
        <v>45782</v>
      </c>
      <c r="C8377" s="2" t="s">
        <v>1</v>
      </c>
      <c r="D8377" s="2" t="s">
        <v>968</v>
      </c>
      <c r="E8377" s="2" t="s">
        <v>465</v>
      </c>
      <c r="F8377" s="2" t="s">
        <v>3306</v>
      </c>
      <c r="G8377" s="5">
        <v>-20</v>
      </c>
      <c r="H8377" s="5">
        <v>31.85</v>
      </c>
      <c r="I8377" s="5">
        <v>-637</v>
      </c>
      <c r="J8377" s="5">
        <v>-907236.51000000047</v>
      </c>
      <c r="K8377" s="5" t="str" cm="1">
        <f t="array" ref="K8377">_xlfn.LET(_xlpm.d,UPPER(TRIM(CLEAN(SUBSTITUTE(F8377,CHAR(160),"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78" spans="2:11" x14ac:dyDescent="0.25">
      <c r="B8378" s="21">
        <v>45782</v>
      </c>
      <c r="C8378" s="2" t="s">
        <v>1</v>
      </c>
      <c r="D8378" s="2" t="s">
        <v>300</v>
      </c>
      <c r="E8378" s="2" t="s">
        <v>143</v>
      </c>
      <c r="F8378" s="2" t="s">
        <v>3308</v>
      </c>
      <c r="G8378" s="5">
        <v>-82</v>
      </c>
      <c r="H8378" s="5">
        <v>27.3</v>
      </c>
      <c r="I8378" s="5">
        <v>-2238.6</v>
      </c>
      <c r="J8378" s="5">
        <v>-909475.11000000045</v>
      </c>
      <c r="K8378" s="5" t="str" cm="1">
        <f t="array" ref="K8378">_xlfn.LET(_xlpm.d,UPPER(TRIM(CLEAN(SUBSTITUTE(F8378,CHAR(160),"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79" spans="2:11" x14ac:dyDescent="0.25">
      <c r="B8379" s="21">
        <v>45782</v>
      </c>
      <c r="C8379" s="2" t="s">
        <v>1</v>
      </c>
      <c r="D8379" s="2" t="s">
        <v>400</v>
      </c>
      <c r="E8379" s="2" t="s">
        <v>49</v>
      </c>
      <c r="F8379" s="2" t="s">
        <v>3306</v>
      </c>
      <c r="G8379" s="5">
        <v>-74</v>
      </c>
      <c r="H8379" s="5">
        <v>31.85</v>
      </c>
      <c r="I8379" s="5">
        <v>-2356.9</v>
      </c>
      <c r="J8379" s="5">
        <v>-911832.01000000047</v>
      </c>
      <c r="K8379" s="5" t="str" cm="1">
        <f t="array" ref="K8379">_xlfn.LET(_xlpm.d,UPPER(TRIM(CLEAN(SUBSTITUTE(F8379,CHAR(160),"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80" spans="2:11" x14ac:dyDescent="0.25">
      <c r="B8380" s="21">
        <v>45782</v>
      </c>
      <c r="C8380" s="2" t="s">
        <v>1</v>
      </c>
      <c r="D8380" s="2" t="s">
        <v>2588</v>
      </c>
      <c r="E8380" s="2" t="s">
        <v>82</v>
      </c>
      <c r="F8380" s="2" t="s">
        <v>3306</v>
      </c>
      <c r="G8380" s="5">
        <v>-30</v>
      </c>
      <c r="H8380" s="5">
        <v>31.85</v>
      </c>
      <c r="I8380" s="5">
        <v>-955.5</v>
      </c>
      <c r="J8380" s="5">
        <v>-912787.51000000047</v>
      </c>
      <c r="K8380" s="5" t="str" cm="1">
        <f t="array" ref="K8380">_xlfn.LET(_xlpm.d,UPPER(TRIM(CLEAN(SUBSTITUTE(F8380,CHAR(160),"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81" spans="2:11" x14ac:dyDescent="0.25">
      <c r="B8381" s="21">
        <v>45783</v>
      </c>
      <c r="C8381" s="2" t="s">
        <v>1</v>
      </c>
      <c r="D8381" s="2" t="s">
        <v>1686</v>
      </c>
      <c r="E8381" s="2" t="s">
        <v>446</v>
      </c>
      <c r="F8381" s="2" t="s">
        <v>3306</v>
      </c>
      <c r="G8381" s="5">
        <v>-153</v>
      </c>
      <c r="H8381" s="5">
        <v>31.85</v>
      </c>
      <c r="I8381" s="5">
        <v>-4873.05</v>
      </c>
      <c r="J8381" s="5">
        <v>-917660.56000000052</v>
      </c>
      <c r="K8381" s="5" t="str" cm="1">
        <f t="array" ref="K8381">_xlfn.LET(_xlpm.d,UPPER(TRIM(CLEAN(SUBSTITUTE(F8381,CHAR(160),"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82" spans="2:11" x14ac:dyDescent="0.25">
      <c r="B8382" s="21">
        <v>45783</v>
      </c>
      <c r="C8382" s="2" t="s">
        <v>1</v>
      </c>
      <c r="D8382" s="2" t="s">
        <v>1332</v>
      </c>
      <c r="E8382" s="2" t="s">
        <v>14</v>
      </c>
      <c r="F8382" s="2" t="s">
        <v>3306</v>
      </c>
      <c r="G8382" s="5">
        <v>-70</v>
      </c>
      <c r="H8382" s="5">
        <v>31.85</v>
      </c>
      <c r="I8382" s="5">
        <v>-2229.5</v>
      </c>
      <c r="J8382" s="5">
        <v>-919890.06000000052</v>
      </c>
      <c r="K8382" s="5" t="str" cm="1">
        <f t="array" ref="K8382">_xlfn.LET(_xlpm.d,UPPER(TRIM(CLEAN(SUBSTITUTE(F8382,CHAR(160),"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83" spans="2:11" x14ac:dyDescent="0.25">
      <c r="B8383" s="21">
        <v>45783</v>
      </c>
      <c r="C8383" s="2" t="s">
        <v>1</v>
      </c>
      <c r="D8383" s="2" t="s">
        <v>401</v>
      </c>
      <c r="E8383" s="2" t="s">
        <v>35</v>
      </c>
      <c r="F8383" s="2" t="s">
        <v>3306</v>
      </c>
      <c r="G8383" s="5">
        <v>-59</v>
      </c>
      <c r="H8383" s="5">
        <v>31.85</v>
      </c>
      <c r="I8383" s="5">
        <v>-1879.15</v>
      </c>
      <c r="J8383" s="5">
        <v>-921769.21000000054</v>
      </c>
      <c r="K8383" s="5" t="str" cm="1">
        <f t="array" ref="K8383">_xlfn.LET(_xlpm.d,UPPER(TRIM(CLEAN(SUBSTITUTE(F8383,CHAR(160),"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84" spans="2:11" x14ac:dyDescent="0.25">
      <c r="B8384" s="21">
        <v>45783</v>
      </c>
      <c r="C8384" s="2" t="s">
        <v>1</v>
      </c>
      <c r="D8384" s="2" t="s">
        <v>969</v>
      </c>
      <c r="E8384" s="2" t="s">
        <v>148</v>
      </c>
      <c r="F8384" s="2" t="s">
        <v>3306</v>
      </c>
      <c r="G8384" s="5">
        <v>-40</v>
      </c>
      <c r="H8384" s="5">
        <v>31.85</v>
      </c>
      <c r="I8384" s="5">
        <v>-1274</v>
      </c>
      <c r="J8384" s="5">
        <v>-923043.21000000054</v>
      </c>
      <c r="K8384" s="5" t="str" cm="1">
        <f t="array" ref="K8384">_xlfn.LET(_xlpm.d,UPPER(TRIM(CLEAN(SUBSTITUTE(F8384,CHAR(160),"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85" spans="2:11" x14ac:dyDescent="0.25">
      <c r="B8385" s="21">
        <v>45783</v>
      </c>
      <c r="C8385" s="2" t="s">
        <v>1</v>
      </c>
      <c r="D8385" s="2" t="s">
        <v>1687</v>
      </c>
      <c r="E8385" s="2" t="s">
        <v>95</v>
      </c>
      <c r="F8385" s="2" t="s">
        <v>3306</v>
      </c>
      <c r="G8385" s="5">
        <v>-5</v>
      </c>
      <c r="H8385" s="5">
        <v>31.85</v>
      </c>
      <c r="I8385" s="5">
        <v>-159.25</v>
      </c>
      <c r="J8385" s="5">
        <v>-923202.46000000054</v>
      </c>
      <c r="K8385" s="5" t="str" cm="1">
        <f t="array" ref="K8385">_xlfn.LET(_xlpm.d,UPPER(TRIM(CLEAN(SUBSTITUTE(F8385,CHAR(160),"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86" spans="2:11" x14ac:dyDescent="0.25">
      <c r="B8386" s="21">
        <v>45783</v>
      </c>
      <c r="C8386" s="2" t="s">
        <v>1</v>
      </c>
      <c r="D8386" s="2" t="s">
        <v>1688</v>
      </c>
      <c r="E8386" s="2" t="s">
        <v>9</v>
      </c>
      <c r="F8386" s="2" t="s">
        <v>3306</v>
      </c>
      <c r="G8386" s="5">
        <v>-32</v>
      </c>
      <c r="H8386" s="5">
        <v>31.85</v>
      </c>
      <c r="I8386" s="5">
        <v>-1019.2</v>
      </c>
      <c r="J8386" s="5">
        <v>-924221.6600000005</v>
      </c>
      <c r="K8386" s="5" t="str" cm="1">
        <f t="array" ref="K8386">_xlfn.LET(_xlpm.d,UPPER(TRIM(CLEAN(SUBSTITUTE(F8386,CHAR(160),"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87" spans="2:11" x14ac:dyDescent="0.25">
      <c r="B8387" s="21">
        <v>45783</v>
      </c>
      <c r="C8387" s="2" t="s">
        <v>1</v>
      </c>
      <c r="D8387" s="2" t="s">
        <v>402</v>
      </c>
      <c r="E8387" s="2" t="s">
        <v>403</v>
      </c>
      <c r="F8387" s="2" t="s">
        <v>3306</v>
      </c>
      <c r="G8387" s="5">
        <v>-20</v>
      </c>
      <c r="H8387" s="5">
        <v>31.85</v>
      </c>
      <c r="I8387" s="5">
        <v>-637</v>
      </c>
      <c r="J8387" s="5">
        <v>-924858.6600000005</v>
      </c>
      <c r="K8387" s="5" t="str" cm="1">
        <f t="array" ref="K8387">_xlfn.LET(_xlpm.d,UPPER(TRIM(CLEAN(SUBSTITUTE(F8387,CHAR(160),"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88" spans="2:11" x14ac:dyDescent="0.25">
      <c r="B8388" s="21">
        <v>45783</v>
      </c>
      <c r="C8388" s="2" t="s">
        <v>1</v>
      </c>
      <c r="D8388" s="2" t="s">
        <v>970</v>
      </c>
      <c r="E8388" s="2" t="s">
        <v>72</v>
      </c>
      <c r="F8388" s="2" t="s">
        <v>3306</v>
      </c>
      <c r="G8388" s="5">
        <v>-22</v>
      </c>
      <c r="H8388" s="5">
        <v>31.85</v>
      </c>
      <c r="I8388" s="5">
        <v>-700.7</v>
      </c>
      <c r="J8388" s="5">
        <v>-925559.36000000045</v>
      </c>
      <c r="K8388" s="5" t="str" cm="1">
        <f t="array" ref="K8388">_xlfn.LET(_xlpm.d,UPPER(TRIM(CLEAN(SUBSTITUTE(F8388,CHAR(160),"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89" spans="2:11" x14ac:dyDescent="0.25">
      <c r="B8389" s="21">
        <v>45783</v>
      </c>
      <c r="C8389" s="2" t="s">
        <v>1</v>
      </c>
      <c r="D8389" s="2" t="s">
        <v>161</v>
      </c>
      <c r="E8389" s="2" t="s">
        <v>29</v>
      </c>
      <c r="F8389" s="2" t="s">
        <v>3306</v>
      </c>
      <c r="G8389" s="5">
        <v>-40</v>
      </c>
      <c r="H8389" s="5">
        <v>31.85</v>
      </c>
      <c r="I8389" s="5">
        <v>-1274</v>
      </c>
      <c r="J8389" s="5">
        <v>-926833.36000000045</v>
      </c>
      <c r="K8389" s="5" t="str" cm="1">
        <f t="array" ref="K8389">_xlfn.LET(_xlpm.d,UPPER(TRIM(CLEAN(SUBSTITUTE(F8389,CHAR(160),"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90" spans="2:11" x14ac:dyDescent="0.25">
      <c r="B8390" s="21">
        <v>45783</v>
      </c>
      <c r="C8390" s="2" t="s">
        <v>1</v>
      </c>
      <c r="D8390" s="2" t="s">
        <v>3540</v>
      </c>
      <c r="E8390" s="2" t="s">
        <v>1619</v>
      </c>
      <c r="F8390" s="2" t="s">
        <v>3308</v>
      </c>
      <c r="G8390" s="5">
        <v>-2</v>
      </c>
      <c r="H8390" s="5">
        <v>31.85</v>
      </c>
      <c r="I8390" s="5">
        <v>-63.7</v>
      </c>
      <c r="J8390" s="5">
        <v>-926897.06000000041</v>
      </c>
      <c r="K8390" s="5" t="str" cm="1">
        <f t="array" ref="K8390">_xlfn.LET(_xlpm.d,UPPER(TRIM(CLEAN(SUBSTITUTE(F8390,CHAR(160),"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91" spans="2:11" x14ac:dyDescent="0.25">
      <c r="B8391" s="21">
        <v>45783</v>
      </c>
      <c r="C8391" s="2" t="s">
        <v>1</v>
      </c>
      <c r="D8391" s="2" t="s">
        <v>3541</v>
      </c>
      <c r="E8391" s="2" t="s">
        <v>1619</v>
      </c>
      <c r="F8391" s="2" t="s">
        <v>3308</v>
      </c>
      <c r="G8391" s="5">
        <v>-16</v>
      </c>
      <c r="H8391" s="5">
        <v>31.85</v>
      </c>
      <c r="I8391" s="5">
        <v>-509.6</v>
      </c>
      <c r="J8391" s="5">
        <v>-927406.66000000038</v>
      </c>
      <c r="K8391" s="5" t="str" cm="1">
        <f t="array" ref="K8391">_xlfn.LET(_xlpm.d,UPPER(TRIM(CLEAN(SUBSTITUTE(F8391,CHAR(160),"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92" spans="2:11" x14ac:dyDescent="0.25">
      <c r="B8392" s="21">
        <v>45783</v>
      </c>
      <c r="C8392" s="2" t="s">
        <v>1</v>
      </c>
      <c r="D8392" s="2" t="s">
        <v>1689</v>
      </c>
      <c r="E8392" s="2" t="s">
        <v>159</v>
      </c>
      <c r="F8392" s="2" t="s">
        <v>3306</v>
      </c>
      <c r="G8392" s="5">
        <v>-20</v>
      </c>
      <c r="H8392" s="5">
        <v>31.85</v>
      </c>
      <c r="I8392" s="5">
        <v>-637</v>
      </c>
      <c r="J8392" s="5">
        <v>-928043.66000000038</v>
      </c>
      <c r="K8392" s="5" t="str" cm="1">
        <f t="array" ref="K8392">_xlfn.LET(_xlpm.d,UPPER(TRIM(CLEAN(SUBSTITUTE(F8392,CHAR(160),"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93" spans="2:11" x14ac:dyDescent="0.25">
      <c r="B8393" s="21">
        <v>45783</v>
      </c>
      <c r="C8393" s="2" t="s">
        <v>1</v>
      </c>
      <c r="D8393" s="2" t="s">
        <v>2333</v>
      </c>
      <c r="E8393" s="2" t="s">
        <v>317</v>
      </c>
      <c r="F8393" s="2" t="s">
        <v>3308</v>
      </c>
      <c r="G8393" s="5">
        <v>-42</v>
      </c>
      <c r="H8393" s="5">
        <v>29.99</v>
      </c>
      <c r="I8393" s="5">
        <v>-1259.58</v>
      </c>
      <c r="J8393" s="5">
        <v>-929303.24000000034</v>
      </c>
      <c r="K8393" s="5" t="str" cm="1">
        <f t="array" ref="K8393">_xlfn.LET(_xlpm.d,UPPER(TRIM(CLEAN(SUBSTITUTE(F8393,CHAR(160),"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94" spans="2:11" x14ac:dyDescent="0.25">
      <c r="B8394" s="21">
        <v>45783</v>
      </c>
      <c r="C8394" s="2" t="s">
        <v>1</v>
      </c>
      <c r="D8394" s="2" t="s">
        <v>3542</v>
      </c>
      <c r="E8394" s="2" t="s">
        <v>1397</v>
      </c>
      <c r="F8394" s="2" t="s">
        <v>3306</v>
      </c>
      <c r="G8394" s="5">
        <v>-100</v>
      </c>
      <c r="H8394" s="5">
        <v>31.85</v>
      </c>
      <c r="I8394" s="5">
        <v>-3185</v>
      </c>
      <c r="J8394" s="5">
        <v>-932488.24000000034</v>
      </c>
      <c r="K8394" s="5" t="str" cm="1">
        <f t="array" ref="K8394">_xlfn.LET(_xlpm.d,UPPER(TRIM(CLEAN(SUBSTITUTE(F8394,CHAR(160),"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95" spans="2:11" x14ac:dyDescent="0.25">
      <c r="B8395" s="21">
        <v>45783</v>
      </c>
      <c r="C8395" s="2" t="s">
        <v>1</v>
      </c>
      <c r="D8395" s="2" t="s">
        <v>3543</v>
      </c>
      <c r="E8395" s="2" t="s">
        <v>999</v>
      </c>
      <c r="F8395" s="2" t="s">
        <v>3306</v>
      </c>
      <c r="G8395" s="5">
        <v>-35</v>
      </c>
      <c r="H8395" s="5">
        <v>31.85</v>
      </c>
      <c r="I8395" s="5">
        <v>-1114.75</v>
      </c>
      <c r="J8395" s="5">
        <v>-933602.99000000034</v>
      </c>
      <c r="K8395" s="5" t="str" cm="1">
        <f t="array" ref="K8395">_xlfn.LET(_xlpm.d,UPPER(TRIM(CLEAN(SUBSTITUTE(F8395,CHAR(160),"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96" spans="2:11" x14ac:dyDescent="0.25">
      <c r="B8396" s="21">
        <v>45784</v>
      </c>
      <c r="C8396" s="2" t="s">
        <v>1</v>
      </c>
      <c r="D8396" s="2" t="s">
        <v>972</v>
      </c>
      <c r="E8396" s="2" t="s">
        <v>238</v>
      </c>
      <c r="F8396" s="2" t="s">
        <v>3308</v>
      </c>
      <c r="G8396" s="5">
        <v>-39</v>
      </c>
      <c r="H8396" s="5">
        <v>31.85</v>
      </c>
      <c r="I8396" s="5">
        <v>-1242.1500000000001</v>
      </c>
      <c r="J8396" s="5">
        <v>-934845.14000000036</v>
      </c>
      <c r="K8396" s="5" t="str" cm="1">
        <f t="array" ref="K8396">_xlfn.LET(_xlpm.d,UPPER(TRIM(CLEAN(SUBSTITUTE(F8396,CHAR(160),"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97" spans="2:11" x14ac:dyDescent="0.25">
      <c r="B8397" s="21">
        <v>45784</v>
      </c>
      <c r="C8397" s="2" t="s">
        <v>1</v>
      </c>
      <c r="D8397" s="2" t="s">
        <v>2986</v>
      </c>
      <c r="E8397" s="2" t="s">
        <v>807</v>
      </c>
      <c r="F8397" s="2" t="s">
        <v>3308</v>
      </c>
      <c r="G8397" s="5">
        <v>-9</v>
      </c>
      <c r="H8397" s="5">
        <v>21.3</v>
      </c>
      <c r="I8397" s="5">
        <v>-191.7</v>
      </c>
      <c r="J8397" s="5">
        <v>-935036.84000000032</v>
      </c>
      <c r="K8397" s="5" t="str" cm="1">
        <f t="array" ref="K8397">_xlfn.LET(_xlpm.d,UPPER(TRIM(CLEAN(SUBSTITUTE(F8397,CHAR(160),"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98" spans="2:11" x14ac:dyDescent="0.25">
      <c r="B8398" s="21">
        <v>45784</v>
      </c>
      <c r="C8398" s="2" t="s">
        <v>1</v>
      </c>
      <c r="D8398" s="2" t="s">
        <v>2986</v>
      </c>
      <c r="E8398" s="2" t="s">
        <v>807</v>
      </c>
      <c r="F8398" s="2" t="s">
        <v>3308</v>
      </c>
      <c r="G8398" s="5">
        <v>-10</v>
      </c>
      <c r="H8398" s="5">
        <v>31.85</v>
      </c>
      <c r="I8398" s="5">
        <v>-318.5</v>
      </c>
      <c r="J8398" s="5">
        <v>-935355.34000000032</v>
      </c>
      <c r="K8398" s="5" t="str" cm="1">
        <f t="array" ref="K8398">_xlfn.LET(_xlpm.d,UPPER(TRIM(CLEAN(SUBSTITUTE(F8398,CHAR(160),"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399" spans="2:11" x14ac:dyDescent="0.25">
      <c r="B8399" s="21">
        <v>45784</v>
      </c>
      <c r="C8399" s="2" t="s">
        <v>1</v>
      </c>
      <c r="D8399" s="2" t="s">
        <v>973</v>
      </c>
      <c r="E8399" s="2" t="s">
        <v>5</v>
      </c>
      <c r="F8399" s="2" t="s">
        <v>3308</v>
      </c>
      <c r="G8399" s="5">
        <v>-55</v>
      </c>
      <c r="H8399" s="5">
        <v>31.8</v>
      </c>
      <c r="I8399" s="5">
        <v>-1749</v>
      </c>
      <c r="J8399" s="5">
        <v>-937104.34000000032</v>
      </c>
      <c r="K8399" s="5" t="str" cm="1">
        <f t="array" ref="K8399">_xlfn.LET(_xlpm.d,UPPER(TRIM(CLEAN(SUBSTITUTE(F8399,CHAR(160),"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00" spans="2:11" x14ac:dyDescent="0.25">
      <c r="B8400" s="21">
        <v>45784</v>
      </c>
      <c r="C8400" s="2" t="s">
        <v>1</v>
      </c>
      <c r="D8400" s="2" t="s">
        <v>404</v>
      </c>
      <c r="E8400" s="2" t="s">
        <v>58</v>
      </c>
      <c r="F8400" s="2" t="s">
        <v>3306</v>
      </c>
      <c r="G8400" s="5">
        <v>-40</v>
      </c>
      <c r="H8400" s="5">
        <v>31.85</v>
      </c>
      <c r="I8400" s="5">
        <v>-1274</v>
      </c>
      <c r="J8400" s="5">
        <v>-938378.34000000032</v>
      </c>
      <c r="K8400" s="5" t="str" cm="1">
        <f t="array" ref="K8400">_xlfn.LET(_xlpm.d,UPPER(TRIM(CLEAN(SUBSTITUTE(F8400,CHAR(160),"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01" spans="2:11" x14ac:dyDescent="0.25">
      <c r="B8401" s="21">
        <v>45784</v>
      </c>
      <c r="C8401" s="2" t="s">
        <v>1</v>
      </c>
      <c r="D8401" s="2" t="s">
        <v>3544</v>
      </c>
      <c r="E8401" s="2" t="s">
        <v>1016</v>
      </c>
      <c r="F8401" s="2" t="s">
        <v>3306</v>
      </c>
      <c r="G8401" s="5">
        <v>-200</v>
      </c>
      <c r="H8401" s="5">
        <v>31.85</v>
      </c>
      <c r="I8401" s="5">
        <v>-6370</v>
      </c>
      <c r="J8401" s="5">
        <v>-944748.34000000032</v>
      </c>
      <c r="K8401" s="5" t="str" cm="1">
        <f t="array" ref="K8401">_xlfn.LET(_xlpm.d,UPPER(TRIM(CLEAN(SUBSTITUTE(F8401,CHAR(160),"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02" spans="2:11" x14ac:dyDescent="0.25">
      <c r="B8402" s="21">
        <v>45785</v>
      </c>
      <c r="C8402" s="2" t="s">
        <v>1</v>
      </c>
      <c r="D8402" s="2" t="s">
        <v>405</v>
      </c>
      <c r="E8402" s="2" t="s">
        <v>97</v>
      </c>
      <c r="F8402" s="2" t="s">
        <v>3308</v>
      </c>
      <c r="G8402" s="5">
        <v>-131</v>
      </c>
      <c r="H8402" s="5">
        <v>31.85</v>
      </c>
      <c r="I8402" s="5">
        <v>-4172.3500000000004</v>
      </c>
      <c r="J8402" s="5">
        <v>-948920.69000000029</v>
      </c>
      <c r="K8402" s="5" t="str" cm="1">
        <f t="array" ref="K8402">_xlfn.LET(_xlpm.d,UPPER(TRIM(CLEAN(SUBSTITUTE(F8402,CHAR(160),"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03" spans="2:11" x14ac:dyDescent="0.25">
      <c r="B8403" s="21">
        <v>45785</v>
      </c>
      <c r="C8403" s="2" t="s">
        <v>1</v>
      </c>
      <c r="D8403" s="2" t="s">
        <v>162</v>
      </c>
      <c r="E8403" s="2" t="s">
        <v>163</v>
      </c>
      <c r="F8403" s="2" t="s">
        <v>3306</v>
      </c>
      <c r="G8403" s="5">
        <v>-100</v>
      </c>
      <c r="H8403" s="5">
        <v>31.85</v>
      </c>
      <c r="I8403" s="5">
        <v>-3185</v>
      </c>
      <c r="J8403" s="5">
        <v>-952105.69000000029</v>
      </c>
      <c r="K8403" s="5" t="str" cm="1">
        <f t="array" ref="K8403">_xlfn.LET(_xlpm.d,UPPER(TRIM(CLEAN(SUBSTITUTE(F8403,CHAR(160),"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04" spans="2:11" x14ac:dyDescent="0.25">
      <c r="B8404" s="21">
        <v>45785</v>
      </c>
      <c r="C8404" s="2" t="s">
        <v>1</v>
      </c>
      <c r="D8404" s="2" t="s">
        <v>1691</v>
      </c>
      <c r="E8404" s="2" t="s">
        <v>791</v>
      </c>
      <c r="F8404" s="2" t="s">
        <v>3306</v>
      </c>
      <c r="G8404" s="5">
        <v>-10</v>
      </c>
      <c r="H8404" s="5">
        <v>31.85</v>
      </c>
      <c r="I8404" s="5">
        <v>-318.5</v>
      </c>
      <c r="J8404" s="5">
        <v>-952424.19000000029</v>
      </c>
      <c r="K8404" s="5" t="str" cm="1">
        <f t="array" ref="K8404">_xlfn.LET(_xlpm.d,UPPER(TRIM(CLEAN(SUBSTITUTE(F8404,CHAR(160),"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05" spans="2:11" x14ac:dyDescent="0.25">
      <c r="B8405" s="21">
        <v>45785</v>
      </c>
      <c r="C8405" s="2" t="s">
        <v>1</v>
      </c>
      <c r="D8405" s="2" t="s">
        <v>1692</v>
      </c>
      <c r="E8405" s="2" t="s">
        <v>74</v>
      </c>
      <c r="F8405" s="2" t="s">
        <v>3306</v>
      </c>
      <c r="G8405" s="5">
        <v>-55</v>
      </c>
      <c r="H8405" s="5">
        <v>31.85</v>
      </c>
      <c r="I8405" s="5">
        <v>-1751.75</v>
      </c>
      <c r="J8405" s="5">
        <v>-954175.94000000029</v>
      </c>
      <c r="K8405" s="5" t="str" cm="1">
        <f t="array" ref="K8405">_xlfn.LET(_xlpm.d,UPPER(TRIM(CLEAN(SUBSTITUTE(F8405,CHAR(160),"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06" spans="2:11" x14ac:dyDescent="0.25">
      <c r="B8406" s="21">
        <v>45785</v>
      </c>
      <c r="C8406" s="2" t="s">
        <v>1</v>
      </c>
      <c r="D8406" s="2" t="s">
        <v>1693</v>
      </c>
      <c r="E8406" s="2" t="s">
        <v>324</v>
      </c>
      <c r="F8406" s="2" t="s">
        <v>3308</v>
      </c>
      <c r="G8406" s="5">
        <v>-16</v>
      </c>
      <c r="H8406" s="5">
        <v>29.99</v>
      </c>
      <c r="I8406" s="5">
        <v>-479.84</v>
      </c>
      <c r="J8406" s="5">
        <v>-954655.78000000026</v>
      </c>
      <c r="K8406" s="5" t="str" cm="1">
        <f t="array" ref="K8406">_xlfn.LET(_xlpm.d,UPPER(TRIM(CLEAN(SUBSTITUTE(F8406,CHAR(160),"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07" spans="2:11" x14ac:dyDescent="0.25">
      <c r="B8407" s="21">
        <v>45785</v>
      </c>
      <c r="C8407" s="2" t="s">
        <v>1</v>
      </c>
      <c r="D8407" s="2" t="s">
        <v>1694</v>
      </c>
      <c r="E8407" s="2" t="s">
        <v>595</v>
      </c>
      <c r="F8407" s="2" t="s">
        <v>3306</v>
      </c>
      <c r="G8407" s="5">
        <v>-105</v>
      </c>
      <c r="H8407" s="5">
        <v>31.85</v>
      </c>
      <c r="I8407" s="5">
        <v>-3344.25</v>
      </c>
      <c r="J8407" s="5">
        <v>-958000.03000000026</v>
      </c>
      <c r="K8407" s="5" t="str" cm="1">
        <f t="array" ref="K8407">_xlfn.LET(_xlpm.d,UPPER(TRIM(CLEAN(SUBSTITUTE(F8407,CHAR(160),"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08" spans="2:11" x14ac:dyDescent="0.25">
      <c r="B8408" s="21">
        <v>45785</v>
      </c>
      <c r="C8408" s="2" t="s">
        <v>1</v>
      </c>
      <c r="D8408" s="2" t="s">
        <v>1333</v>
      </c>
      <c r="E8408" s="2" t="s">
        <v>19</v>
      </c>
      <c r="F8408" s="2" t="s">
        <v>3306</v>
      </c>
      <c r="G8408" s="5">
        <v>-10</v>
      </c>
      <c r="H8408" s="5">
        <v>31.85</v>
      </c>
      <c r="I8408" s="5">
        <v>-318.5</v>
      </c>
      <c r="J8408" s="5">
        <v>-958318.53000000026</v>
      </c>
      <c r="K8408" s="5" t="str" cm="1">
        <f t="array" ref="K8408">_xlfn.LET(_xlpm.d,UPPER(TRIM(CLEAN(SUBSTITUTE(F8408,CHAR(160),"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09" spans="2:11" x14ac:dyDescent="0.25">
      <c r="B8409" s="21">
        <v>45785</v>
      </c>
      <c r="C8409" s="2" t="s">
        <v>1</v>
      </c>
      <c r="D8409" s="2" t="s">
        <v>974</v>
      </c>
      <c r="E8409" s="2" t="s">
        <v>38</v>
      </c>
      <c r="F8409" s="2" t="s">
        <v>3306</v>
      </c>
      <c r="G8409" s="5">
        <v>-62</v>
      </c>
      <c r="H8409" s="5">
        <v>31.85</v>
      </c>
      <c r="I8409" s="5">
        <v>-1974.7</v>
      </c>
      <c r="J8409" s="5">
        <v>-960293.23000000021</v>
      </c>
      <c r="K8409" s="5" t="str" cm="1">
        <f t="array" ref="K8409">_xlfn.LET(_xlpm.d,UPPER(TRIM(CLEAN(SUBSTITUTE(F8409,CHAR(160),"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10" spans="2:11" x14ac:dyDescent="0.25">
      <c r="B8410" s="21">
        <v>45785</v>
      </c>
      <c r="C8410" s="2" t="s">
        <v>1</v>
      </c>
      <c r="D8410" s="2" t="s">
        <v>3545</v>
      </c>
      <c r="E8410" s="2" t="s">
        <v>2020</v>
      </c>
      <c r="F8410" s="2" t="s">
        <v>3306</v>
      </c>
      <c r="G8410" s="5">
        <v>-100</v>
      </c>
      <c r="H8410" s="5">
        <v>31.85</v>
      </c>
      <c r="I8410" s="5">
        <v>-3185</v>
      </c>
      <c r="J8410" s="5">
        <v>-963478.23000000021</v>
      </c>
      <c r="K8410" s="5" t="str" cm="1">
        <f t="array" ref="K8410">_xlfn.LET(_xlpm.d,UPPER(TRIM(CLEAN(SUBSTITUTE(F8410,CHAR(160),"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11" spans="2:11" x14ac:dyDescent="0.25">
      <c r="B8411" s="21">
        <v>45785</v>
      </c>
      <c r="C8411" s="2" t="s">
        <v>1</v>
      </c>
      <c r="D8411" s="2" t="s">
        <v>3546</v>
      </c>
      <c r="E8411" s="2" t="s">
        <v>1403</v>
      </c>
      <c r="F8411" s="2" t="s">
        <v>3308</v>
      </c>
      <c r="G8411" s="5">
        <v>-15</v>
      </c>
      <c r="H8411" s="5">
        <v>26.65</v>
      </c>
      <c r="I8411" s="5">
        <v>-399.75</v>
      </c>
      <c r="J8411" s="5">
        <v>-963877.98000000021</v>
      </c>
      <c r="K8411" s="5" t="str" cm="1">
        <f t="array" ref="K8411">_xlfn.LET(_xlpm.d,UPPER(TRIM(CLEAN(SUBSTITUTE(F8411,CHAR(160),"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12" spans="2:11" x14ac:dyDescent="0.25">
      <c r="B8412" s="21">
        <v>45785</v>
      </c>
      <c r="C8412" s="2" t="s">
        <v>1</v>
      </c>
      <c r="D8412" s="2" t="s">
        <v>407</v>
      </c>
      <c r="E8412" s="2" t="s">
        <v>99</v>
      </c>
      <c r="F8412" s="2" t="s">
        <v>3306</v>
      </c>
      <c r="G8412" s="5">
        <v>-35</v>
      </c>
      <c r="H8412" s="5">
        <v>31.85</v>
      </c>
      <c r="I8412" s="5">
        <v>-1114.75</v>
      </c>
      <c r="J8412" s="5">
        <v>-964992.73000000021</v>
      </c>
      <c r="K8412" s="5" t="str" cm="1">
        <f t="array" ref="K8412">_xlfn.LET(_xlpm.d,UPPER(TRIM(CLEAN(SUBSTITUTE(F8412,CHAR(160),"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13" spans="2:11" x14ac:dyDescent="0.25">
      <c r="B8413" s="21">
        <v>45786</v>
      </c>
      <c r="C8413" s="2" t="s">
        <v>1</v>
      </c>
      <c r="D8413" s="2" t="s">
        <v>564</v>
      </c>
      <c r="E8413" s="2" t="s">
        <v>565</v>
      </c>
      <c r="F8413" s="2" t="s">
        <v>3306</v>
      </c>
      <c r="G8413" s="5">
        <v>-6</v>
      </c>
      <c r="H8413" s="5">
        <v>31.85</v>
      </c>
      <c r="I8413" s="5">
        <v>-191.1</v>
      </c>
      <c r="J8413" s="5">
        <v>-965183.83000000019</v>
      </c>
      <c r="K8413" s="5" t="str" cm="1">
        <f t="array" ref="K8413">_xlfn.LET(_xlpm.d,UPPER(TRIM(CLEAN(SUBSTITUTE(F8413,CHAR(160),"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14" spans="2:11" x14ac:dyDescent="0.25">
      <c r="B8414" s="21">
        <v>45786</v>
      </c>
      <c r="C8414" s="2" t="s">
        <v>1</v>
      </c>
      <c r="D8414" s="2" t="s">
        <v>1696</v>
      </c>
      <c r="E8414" s="2" t="s">
        <v>202</v>
      </c>
      <c r="F8414" s="2" t="s">
        <v>3306</v>
      </c>
      <c r="G8414" s="5">
        <v>-60</v>
      </c>
      <c r="H8414" s="5">
        <v>31.85</v>
      </c>
      <c r="I8414" s="5">
        <v>-1911</v>
      </c>
      <c r="J8414" s="5">
        <v>-967094.83000000019</v>
      </c>
      <c r="K8414" s="5" t="str" cm="1">
        <f t="array" ref="K8414">_xlfn.LET(_xlpm.d,UPPER(TRIM(CLEAN(SUBSTITUTE(F8414,CHAR(160),"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15" spans="2:11" x14ac:dyDescent="0.25">
      <c r="B8415" s="21">
        <v>45786</v>
      </c>
      <c r="C8415" s="2" t="s">
        <v>1</v>
      </c>
      <c r="D8415" s="2" t="s">
        <v>3547</v>
      </c>
      <c r="E8415" s="2" t="s">
        <v>829</v>
      </c>
      <c r="F8415" s="2" t="s">
        <v>3306</v>
      </c>
      <c r="G8415" s="5">
        <v>-100</v>
      </c>
      <c r="H8415" s="5">
        <v>31.85</v>
      </c>
      <c r="I8415" s="5">
        <v>-3185</v>
      </c>
      <c r="J8415" s="5">
        <v>-970279.83000000019</v>
      </c>
      <c r="K8415" s="5" t="str" cm="1">
        <f t="array" ref="K8415">_xlfn.LET(_xlpm.d,UPPER(TRIM(CLEAN(SUBSTITUTE(F8415,CHAR(160),"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16" spans="2:11" x14ac:dyDescent="0.25">
      <c r="B8416" s="21">
        <v>45786</v>
      </c>
      <c r="C8416" s="2" t="s">
        <v>1</v>
      </c>
      <c r="D8416" s="2" t="s">
        <v>3548</v>
      </c>
      <c r="E8416" s="2" t="s">
        <v>433</v>
      </c>
      <c r="F8416" s="2" t="s">
        <v>3306</v>
      </c>
      <c r="G8416" s="5">
        <v>-55</v>
      </c>
      <c r="H8416" s="5">
        <v>31.85</v>
      </c>
      <c r="I8416" s="5">
        <v>-1751.75</v>
      </c>
      <c r="J8416" s="5">
        <v>-972031.58000000019</v>
      </c>
      <c r="K8416" s="5" t="str" cm="1">
        <f t="array" ref="K8416">_xlfn.LET(_xlpm.d,UPPER(TRIM(CLEAN(SUBSTITUTE(F8416,CHAR(160),"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17" spans="2:11" x14ac:dyDescent="0.25">
      <c r="B8417" s="21">
        <v>45786</v>
      </c>
      <c r="C8417" s="2" t="s">
        <v>1</v>
      </c>
      <c r="D8417" s="2" t="s">
        <v>975</v>
      </c>
      <c r="E8417" s="2" t="s">
        <v>110</v>
      </c>
      <c r="F8417" s="2" t="s">
        <v>3306</v>
      </c>
      <c r="G8417" s="5">
        <v>-20</v>
      </c>
      <c r="H8417" s="5">
        <v>31.85</v>
      </c>
      <c r="I8417" s="5">
        <v>-637</v>
      </c>
      <c r="J8417" s="5">
        <v>-972668.58000000019</v>
      </c>
      <c r="K8417" s="5" t="str" cm="1">
        <f t="array" ref="K8417">_xlfn.LET(_xlpm.d,UPPER(TRIM(CLEAN(SUBSTITUTE(F8417,CHAR(160),"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18" spans="2:11" x14ac:dyDescent="0.25">
      <c r="B8418" s="21">
        <v>45786</v>
      </c>
      <c r="C8418" s="2" t="s">
        <v>1</v>
      </c>
      <c r="D8418" s="2" t="s">
        <v>623</v>
      </c>
      <c r="E8418" s="2" t="s">
        <v>76</v>
      </c>
      <c r="F8418" s="2" t="s">
        <v>3306</v>
      </c>
      <c r="G8418" s="5">
        <v>-139</v>
      </c>
      <c r="H8418" s="5">
        <v>31.85</v>
      </c>
      <c r="I8418" s="5">
        <v>-4427.1499999999996</v>
      </c>
      <c r="J8418" s="5">
        <v>-977095.73000000021</v>
      </c>
      <c r="K8418" s="5" t="str" cm="1">
        <f t="array" ref="K8418">_xlfn.LET(_xlpm.d,UPPER(TRIM(CLEAN(SUBSTITUTE(F8418,CHAR(160),"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19" spans="2:11" x14ac:dyDescent="0.25">
      <c r="B8419" s="21">
        <v>45786</v>
      </c>
      <c r="C8419" s="2" t="s">
        <v>1</v>
      </c>
      <c r="D8419" s="2" t="s">
        <v>1334</v>
      </c>
      <c r="E8419" s="2" t="s">
        <v>62</v>
      </c>
      <c r="F8419" s="2" t="s">
        <v>3306</v>
      </c>
      <c r="G8419" s="5">
        <v>-20</v>
      </c>
      <c r="H8419" s="5">
        <v>31.85</v>
      </c>
      <c r="I8419" s="5">
        <v>-637</v>
      </c>
      <c r="J8419" s="5">
        <v>-977732.73000000021</v>
      </c>
      <c r="K8419" s="5" t="str" cm="1">
        <f t="array" ref="K8419">_xlfn.LET(_xlpm.d,UPPER(TRIM(CLEAN(SUBSTITUTE(F8419,CHAR(160),"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20" spans="2:11" x14ac:dyDescent="0.25">
      <c r="B8420" s="21">
        <v>45786</v>
      </c>
      <c r="C8420" s="2" t="s">
        <v>1</v>
      </c>
      <c r="D8420" s="2" t="s">
        <v>164</v>
      </c>
      <c r="E8420" s="2" t="s">
        <v>82</v>
      </c>
      <c r="F8420" s="2" t="s">
        <v>3306</v>
      </c>
      <c r="G8420" s="5">
        <v>-50</v>
      </c>
      <c r="H8420" s="5">
        <v>31.85</v>
      </c>
      <c r="I8420" s="5">
        <v>-1592.5</v>
      </c>
      <c r="J8420" s="5">
        <v>-979325.23000000021</v>
      </c>
      <c r="K8420" s="5" t="str" cm="1">
        <f t="array" ref="K8420">_xlfn.LET(_xlpm.d,UPPER(TRIM(CLEAN(SUBSTITUTE(F8420,CHAR(160),"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21" spans="2:11" x14ac:dyDescent="0.25">
      <c r="B8421" s="21">
        <v>45786</v>
      </c>
      <c r="C8421" s="2" t="s">
        <v>1</v>
      </c>
      <c r="D8421" s="2" t="s">
        <v>976</v>
      </c>
      <c r="E8421" s="2" t="s">
        <v>143</v>
      </c>
      <c r="F8421" s="2" t="s">
        <v>3308</v>
      </c>
      <c r="G8421" s="5">
        <v>-38</v>
      </c>
      <c r="H8421" s="5">
        <v>27.3</v>
      </c>
      <c r="I8421" s="5">
        <v>-1037.4000000000001</v>
      </c>
      <c r="J8421" s="5">
        <v>-980362.63000000024</v>
      </c>
      <c r="K8421" s="5" t="str" cm="1">
        <f t="array" ref="K8421">_xlfn.LET(_xlpm.d,UPPER(TRIM(CLEAN(SUBSTITUTE(F8421,CHAR(160),"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22" spans="2:11" x14ac:dyDescent="0.25">
      <c r="B8422" s="21">
        <v>45786</v>
      </c>
      <c r="C8422" s="2" t="s">
        <v>1</v>
      </c>
      <c r="D8422" s="2" t="s">
        <v>408</v>
      </c>
      <c r="E8422" s="2" t="s">
        <v>24</v>
      </c>
      <c r="F8422" s="2" t="s">
        <v>3306</v>
      </c>
      <c r="G8422" s="5">
        <v>-140</v>
      </c>
      <c r="H8422" s="5">
        <v>31.85</v>
      </c>
      <c r="I8422" s="5">
        <v>-4459</v>
      </c>
      <c r="J8422" s="5">
        <v>-984821.63000000024</v>
      </c>
      <c r="K8422" s="5" t="str" cm="1">
        <f t="array" ref="K8422">_xlfn.LET(_xlpm.d,UPPER(TRIM(CLEAN(SUBSTITUTE(F8422,CHAR(160),"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23" spans="2:11" x14ac:dyDescent="0.25">
      <c r="B8423" s="21">
        <v>45786</v>
      </c>
      <c r="C8423" s="2" t="s">
        <v>1</v>
      </c>
      <c r="D8423" s="2" t="s">
        <v>1698</v>
      </c>
      <c r="E8423" s="2" t="s">
        <v>3</v>
      </c>
      <c r="F8423" s="2" t="s">
        <v>3308</v>
      </c>
      <c r="G8423" s="5">
        <v>-45</v>
      </c>
      <c r="H8423" s="5">
        <v>29.2</v>
      </c>
      <c r="I8423" s="5">
        <v>-1314</v>
      </c>
      <c r="J8423" s="5">
        <v>-986135.63000000024</v>
      </c>
      <c r="K8423" s="5" t="str" cm="1">
        <f t="array" ref="K8423">_xlfn.LET(_xlpm.d,UPPER(TRIM(CLEAN(SUBSTITUTE(F8423,CHAR(160),"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24" spans="2:11" x14ac:dyDescent="0.25">
      <c r="B8424" s="21">
        <v>45786</v>
      </c>
      <c r="C8424" s="2" t="s">
        <v>1</v>
      </c>
      <c r="D8424" s="2" t="s">
        <v>2</v>
      </c>
      <c r="E8424" s="2" t="s">
        <v>3</v>
      </c>
      <c r="F8424" s="2" t="s">
        <v>3308</v>
      </c>
      <c r="G8424" s="5">
        <v>-10</v>
      </c>
      <c r="H8424" s="5">
        <v>29.2</v>
      </c>
      <c r="I8424" s="5">
        <v>-292</v>
      </c>
      <c r="J8424" s="5">
        <v>-986427.63000000024</v>
      </c>
      <c r="K8424" s="5" t="str" cm="1">
        <f t="array" ref="K8424">_xlfn.LET(_xlpm.d,UPPER(TRIM(CLEAN(SUBSTITUTE(F8424,CHAR(160),"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25" spans="2:11" x14ac:dyDescent="0.25">
      <c r="B8425" s="21">
        <v>45789</v>
      </c>
      <c r="C8425" s="2" t="s">
        <v>1</v>
      </c>
      <c r="D8425" s="2" t="s">
        <v>977</v>
      </c>
      <c r="E8425" s="2" t="s">
        <v>311</v>
      </c>
      <c r="F8425" s="2" t="s">
        <v>3308</v>
      </c>
      <c r="G8425" s="5">
        <v>-30</v>
      </c>
      <c r="H8425" s="5">
        <v>28.65</v>
      </c>
      <c r="I8425" s="5">
        <v>-859.5</v>
      </c>
      <c r="J8425" s="5">
        <v>-987287.13000000024</v>
      </c>
      <c r="K8425" s="5" t="str" cm="1">
        <f t="array" ref="K8425">_xlfn.LET(_xlpm.d,UPPER(TRIM(CLEAN(SUBSTITUTE(F8425,CHAR(160),"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26" spans="2:11" x14ac:dyDescent="0.25">
      <c r="B8426" s="21">
        <v>45789</v>
      </c>
      <c r="C8426" s="2" t="s">
        <v>1</v>
      </c>
      <c r="D8426" s="2" t="s">
        <v>2334</v>
      </c>
      <c r="E8426" s="2" t="s">
        <v>1384</v>
      </c>
      <c r="F8426" s="2" t="s">
        <v>3308</v>
      </c>
      <c r="G8426" s="5">
        <v>-7</v>
      </c>
      <c r="H8426" s="5">
        <v>29.99</v>
      </c>
      <c r="I8426" s="5">
        <v>-209.93</v>
      </c>
      <c r="J8426" s="5">
        <v>-987497.06000000029</v>
      </c>
      <c r="K8426" s="5" t="str" cm="1">
        <f t="array" ref="K8426">_xlfn.LET(_xlpm.d,UPPER(TRIM(CLEAN(SUBSTITUTE(F8426,CHAR(160),"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27" spans="2:11" x14ac:dyDescent="0.25">
      <c r="B8427" s="21">
        <v>45789</v>
      </c>
      <c r="C8427" s="2" t="s">
        <v>1</v>
      </c>
      <c r="D8427" s="2" t="s">
        <v>3549</v>
      </c>
      <c r="E8427" s="2" t="s">
        <v>791</v>
      </c>
      <c r="F8427" s="2" t="s">
        <v>3306</v>
      </c>
      <c r="G8427" s="5">
        <v>-20</v>
      </c>
      <c r="H8427" s="5">
        <v>31.85</v>
      </c>
      <c r="I8427" s="5">
        <v>-637</v>
      </c>
      <c r="J8427" s="5">
        <v>-988134.06000000029</v>
      </c>
      <c r="K8427" s="5" t="str" cm="1">
        <f t="array" ref="K8427">_xlfn.LET(_xlpm.d,UPPER(TRIM(CLEAN(SUBSTITUTE(F8427,CHAR(160),"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28" spans="2:11" x14ac:dyDescent="0.25">
      <c r="B8428" s="21">
        <v>45789</v>
      </c>
      <c r="C8428" s="2" t="s">
        <v>1</v>
      </c>
      <c r="D8428" s="2" t="s">
        <v>978</v>
      </c>
      <c r="E8428" s="2" t="s">
        <v>465</v>
      </c>
      <c r="F8428" s="2" t="s">
        <v>3306</v>
      </c>
      <c r="G8428" s="5">
        <v>-6</v>
      </c>
      <c r="H8428" s="5">
        <v>31.85</v>
      </c>
      <c r="I8428" s="5">
        <v>-191.1</v>
      </c>
      <c r="J8428" s="5">
        <v>-988325.16000000027</v>
      </c>
      <c r="K8428" s="5" t="str" cm="1">
        <f t="array" ref="K8428">_xlfn.LET(_xlpm.d,UPPER(TRIM(CLEAN(SUBSTITUTE(F8428,CHAR(160),"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29" spans="2:11" x14ac:dyDescent="0.25">
      <c r="B8429" s="21">
        <v>45789</v>
      </c>
      <c r="C8429" s="2" t="s">
        <v>1</v>
      </c>
      <c r="D8429" s="2" t="s">
        <v>3215</v>
      </c>
      <c r="E8429" s="2" t="s">
        <v>19</v>
      </c>
      <c r="F8429" s="2" t="s">
        <v>3306</v>
      </c>
      <c r="G8429" s="5">
        <v>-21</v>
      </c>
      <c r="H8429" s="5">
        <v>31.85</v>
      </c>
      <c r="I8429" s="5">
        <v>-668.85</v>
      </c>
      <c r="J8429" s="5">
        <v>-988994.01000000024</v>
      </c>
      <c r="K8429" s="5" t="str" cm="1">
        <f t="array" ref="K8429">_xlfn.LET(_xlpm.d,UPPER(TRIM(CLEAN(SUBSTITUTE(F8429,CHAR(160),"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30" spans="2:11" x14ac:dyDescent="0.25">
      <c r="B8430" s="21">
        <v>45789</v>
      </c>
      <c r="C8430" s="2" t="s">
        <v>1</v>
      </c>
      <c r="D8430" s="2" t="s">
        <v>1699</v>
      </c>
      <c r="E8430" s="2" t="s">
        <v>53</v>
      </c>
      <c r="F8430" s="2" t="s">
        <v>3306</v>
      </c>
      <c r="G8430" s="5">
        <v>-72</v>
      </c>
      <c r="H8430" s="5">
        <v>31.85</v>
      </c>
      <c r="I8430" s="5">
        <v>-2293.1999999999998</v>
      </c>
      <c r="J8430" s="5">
        <v>-991287.2100000002</v>
      </c>
      <c r="K8430" s="5" t="str" cm="1">
        <f t="array" ref="K8430">_xlfn.LET(_xlpm.d,UPPER(TRIM(CLEAN(SUBSTITUTE(F8430,CHAR(160),"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31" spans="2:11" x14ac:dyDescent="0.25">
      <c r="B8431" s="21">
        <v>45789</v>
      </c>
      <c r="C8431" s="2" t="s">
        <v>1</v>
      </c>
      <c r="D8431" s="2" t="s">
        <v>3550</v>
      </c>
      <c r="E8431" s="2" t="s">
        <v>1130</v>
      </c>
      <c r="F8431" s="2" t="s">
        <v>3306</v>
      </c>
      <c r="G8431" s="5">
        <v>-150</v>
      </c>
      <c r="H8431" s="5">
        <v>31.85</v>
      </c>
      <c r="I8431" s="5">
        <v>-4777.5</v>
      </c>
      <c r="J8431" s="5">
        <v>-996064.7100000002</v>
      </c>
      <c r="K8431" s="5" t="str" cm="1">
        <f t="array" ref="K8431">_xlfn.LET(_xlpm.d,UPPER(TRIM(CLEAN(SUBSTITUTE(F8431,CHAR(160),"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32" spans="2:11" x14ac:dyDescent="0.25">
      <c r="B8432" s="21">
        <v>45789</v>
      </c>
      <c r="C8432" s="2" t="s">
        <v>1</v>
      </c>
      <c r="D8432" s="2" t="s">
        <v>3551</v>
      </c>
      <c r="E8432" s="2" t="s">
        <v>1245</v>
      </c>
      <c r="F8432" s="2" t="s">
        <v>3308</v>
      </c>
      <c r="G8432" s="5">
        <v>-20</v>
      </c>
      <c r="H8432" s="5">
        <v>29.6</v>
      </c>
      <c r="I8432" s="5">
        <v>-592</v>
      </c>
      <c r="J8432" s="5">
        <v>-996656.7100000002</v>
      </c>
      <c r="K8432" s="5" t="str" cm="1">
        <f t="array" ref="K8432">_xlfn.LET(_xlpm.d,UPPER(TRIM(CLEAN(SUBSTITUTE(F8432,CHAR(160),"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33" spans="2:11" x14ac:dyDescent="0.25">
      <c r="B8433" s="21">
        <v>45790</v>
      </c>
      <c r="C8433" s="2" t="s">
        <v>1</v>
      </c>
      <c r="D8433" s="2" t="s">
        <v>979</v>
      </c>
      <c r="E8433" s="2" t="s">
        <v>9</v>
      </c>
      <c r="F8433" s="2" t="s">
        <v>3306</v>
      </c>
      <c r="G8433" s="5">
        <v>-10</v>
      </c>
      <c r="H8433" s="5">
        <v>31.85</v>
      </c>
      <c r="I8433" s="5">
        <v>-318.5</v>
      </c>
      <c r="J8433" s="5">
        <v>-996975.2100000002</v>
      </c>
      <c r="K8433" s="5" t="str" cm="1">
        <f t="array" ref="K8433">_xlfn.LET(_xlpm.d,UPPER(TRIM(CLEAN(SUBSTITUTE(F8433,CHAR(160),"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34" spans="2:11" x14ac:dyDescent="0.25">
      <c r="B8434" s="21">
        <v>45790</v>
      </c>
      <c r="C8434" s="2" t="s">
        <v>1</v>
      </c>
      <c r="D8434" s="2" t="s">
        <v>165</v>
      </c>
      <c r="E8434" s="2" t="s">
        <v>29</v>
      </c>
      <c r="F8434" s="2" t="s">
        <v>3306</v>
      </c>
      <c r="G8434" s="5">
        <v>-60</v>
      </c>
      <c r="H8434" s="5">
        <v>31.85</v>
      </c>
      <c r="I8434" s="5">
        <v>-1911</v>
      </c>
      <c r="J8434" s="5">
        <v>-998886.2100000002</v>
      </c>
      <c r="K8434" s="5" t="str" cm="1">
        <f t="array" ref="K8434">_xlfn.LET(_xlpm.d,UPPER(TRIM(CLEAN(SUBSTITUTE(F8434,CHAR(160),"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35" spans="2:11" x14ac:dyDescent="0.25">
      <c r="B8435" s="21">
        <v>45790</v>
      </c>
      <c r="C8435" s="2" t="s">
        <v>1</v>
      </c>
      <c r="D8435" s="2" t="s">
        <v>980</v>
      </c>
      <c r="E8435" s="2" t="s">
        <v>403</v>
      </c>
      <c r="F8435" s="2" t="s">
        <v>3320</v>
      </c>
      <c r="G8435" s="5">
        <v>-10</v>
      </c>
      <c r="H8435" s="5">
        <v>31.85</v>
      </c>
      <c r="I8435" s="5">
        <v>-318.5</v>
      </c>
      <c r="J8435" s="5">
        <v>-999204.7100000002</v>
      </c>
      <c r="K8435" s="5" t="str" cm="1">
        <f t="array" ref="K8435">_xlfn.LET(_xlpm.d,UPPER(TRIM(CLEAN(SUBSTITUTE(F8435,CHAR(160),"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36" spans="2:11" x14ac:dyDescent="0.25">
      <c r="B8436" s="21">
        <v>45790</v>
      </c>
      <c r="C8436" s="2" t="s">
        <v>1</v>
      </c>
      <c r="D8436" s="2" t="s">
        <v>981</v>
      </c>
      <c r="E8436" s="2" t="s">
        <v>403</v>
      </c>
      <c r="F8436" s="2" t="s">
        <v>3306</v>
      </c>
      <c r="G8436" s="5">
        <v>-10</v>
      </c>
      <c r="H8436" s="5">
        <v>31.85</v>
      </c>
      <c r="I8436" s="5">
        <v>-318.5</v>
      </c>
      <c r="J8436" s="5">
        <v>-999523.2100000002</v>
      </c>
      <c r="K8436" s="5" t="str" cm="1">
        <f t="array" ref="K8436">_xlfn.LET(_xlpm.d,UPPER(TRIM(CLEAN(SUBSTITUTE(F8436,CHAR(160),"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37" spans="2:11" x14ac:dyDescent="0.25">
      <c r="B8437" s="21">
        <v>45790</v>
      </c>
      <c r="C8437" s="2" t="s">
        <v>1</v>
      </c>
      <c r="D8437" s="2" t="s">
        <v>982</v>
      </c>
      <c r="E8437" s="2" t="s">
        <v>72</v>
      </c>
      <c r="F8437" s="2" t="s">
        <v>3306</v>
      </c>
      <c r="G8437" s="5">
        <v>-10</v>
      </c>
      <c r="H8437" s="5">
        <v>31.85</v>
      </c>
      <c r="I8437" s="5">
        <v>-318.5</v>
      </c>
      <c r="J8437" s="5">
        <v>-999841.7100000002</v>
      </c>
      <c r="K8437" s="5" t="str" cm="1">
        <f t="array" ref="K8437">_xlfn.LET(_xlpm.d,UPPER(TRIM(CLEAN(SUBSTITUTE(F8437,CHAR(160),"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38" spans="2:11" x14ac:dyDescent="0.25">
      <c r="B8438" s="21">
        <v>45790</v>
      </c>
      <c r="C8438" s="2" t="s">
        <v>1</v>
      </c>
      <c r="D8438" s="2" t="s">
        <v>983</v>
      </c>
      <c r="E8438" s="2" t="s">
        <v>153</v>
      </c>
      <c r="F8438" s="2" t="s">
        <v>3306</v>
      </c>
      <c r="G8438" s="5">
        <v>-100</v>
      </c>
      <c r="H8438" s="5">
        <v>31.85</v>
      </c>
      <c r="I8438" s="5">
        <v>-3185</v>
      </c>
      <c r="J8438" s="5">
        <v>-1003026.7100000002</v>
      </c>
      <c r="K8438" s="5" t="str" cm="1">
        <f t="array" ref="K8438">_xlfn.LET(_xlpm.d,UPPER(TRIM(CLEAN(SUBSTITUTE(F8438,CHAR(160),"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39" spans="2:11" x14ac:dyDescent="0.25">
      <c r="B8439" s="21">
        <v>45790</v>
      </c>
      <c r="C8439" s="2" t="s">
        <v>1</v>
      </c>
      <c r="D8439" s="2" t="s">
        <v>1335</v>
      </c>
      <c r="E8439" s="2" t="s">
        <v>32</v>
      </c>
      <c r="F8439" s="2" t="s">
        <v>3306</v>
      </c>
      <c r="G8439" s="5">
        <v>-40</v>
      </c>
      <c r="H8439" s="5">
        <v>31.85</v>
      </c>
      <c r="I8439" s="5">
        <v>-1274</v>
      </c>
      <c r="J8439" s="5">
        <v>-1004300.7100000002</v>
      </c>
      <c r="K8439" s="5" t="str" cm="1">
        <f t="array" ref="K8439">_xlfn.LET(_xlpm.d,UPPER(TRIM(CLEAN(SUBSTITUTE(F8439,CHAR(160),"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40" spans="2:11" x14ac:dyDescent="0.25">
      <c r="B8440" s="21">
        <v>45790</v>
      </c>
      <c r="C8440" s="2" t="s">
        <v>1</v>
      </c>
      <c r="D8440" s="2" t="s">
        <v>984</v>
      </c>
      <c r="E8440" s="2" t="s">
        <v>60</v>
      </c>
      <c r="F8440" s="2" t="s">
        <v>3306</v>
      </c>
      <c r="G8440" s="5">
        <v>-35</v>
      </c>
      <c r="H8440" s="5">
        <v>31.85</v>
      </c>
      <c r="I8440" s="5">
        <v>-1114.75</v>
      </c>
      <c r="J8440" s="5">
        <v>-1005415.4600000002</v>
      </c>
      <c r="K8440" s="5" t="str" cm="1">
        <f t="array" ref="K8440">_xlfn.LET(_xlpm.d,UPPER(TRIM(CLEAN(SUBSTITUTE(F8440,CHAR(160),"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41" spans="2:11" x14ac:dyDescent="0.25">
      <c r="B8441" s="21">
        <v>45790</v>
      </c>
      <c r="C8441" s="2" t="s">
        <v>1</v>
      </c>
      <c r="D8441" s="2" t="s">
        <v>985</v>
      </c>
      <c r="E8441" s="2" t="s">
        <v>986</v>
      </c>
      <c r="F8441" s="2" t="s">
        <v>3308</v>
      </c>
      <c r="G8441" s="5">
        <v>-11</v>
      </c>
      <c r="H8441" s="5">
        <v>32.200000000000003</v>
      </c>
      <c r="I8441" s="5">
        <v>-354.2</v>
      </c>
      <c r="J8441" s="5">
        <v>-1005769.6600000001</v>
      </c>
      <c r="K8441" s="5" t="str" cm="1">
        <f t="array" ref="K8441">_xlfn.LET(_xlpm.d,UPPER(TRIM(CLEAN(SUBSTITUTE(F8441,CHAR(160),"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42" spans="2:11" x14ac:dyDescent="0.25">
      <c r="B8442" s="21">
        <v>45790</v>
      </c>
      <c r="C8442" s="2" t="s">
        <v>1</v>
      </c>
      <c r="D8442" s="2" t="s">
        <v>3552</v>
      </c>
      <c r="E8442" s="2" t="s">
        <v>852</v>
      </c>
      <c r="F8442" s="2" t="s">
        <v>3308</v>
      </c>
      <c r="G8442" s="5">
        <v>-10</v>
      </c>
      <c r="H8442" s="5">
        <v>32.200000000000003</v>
      </c>
      <c r="I8442" s="5">
        <v>-322</v>
      </c>
      <c r="J8442" s="5">
        <v>-1006091.6600000001</v>
      </c>
      <c r="K8442" s="5" t="str" cm="1">
        <f t="array" ref="K8442">_xlfn.LET(_xlpm.d,UPPER(TRIM(CLEAN(SUBSTITUTE(F8442,CHAR(160),"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43" spans="2:11" x14ac:dyDescent="0.25">
      <c r="B8443" s="21">
        <v>45790</v>
      </c>
      <c r="C8443" s="2" t="s">
        <v>1</v>
      </c>
      <c r="D8443" s="2" t="s">
        <v>410</v>
      </c>
      <c r="E8443" s="2" t="s">
        <v>89</v>
      </c>
      <c r="F8443" s="2" t="s">
        <v>3306</v>
      </c>
      <c r="G8443" s="5">
        <v>-20</v>
      </c>
      <c r="H8443" s="5">
        <v>31.85</v>
      </c>
      <c r="I8443" s="5">
        <v>-637</v>
      </c>
      <c r="J8443" s="5">
        <v>-1006728.6600000001</v>
      </c>
      <c r="K8443" s="5" t="str" cm="1">
        <f t="array" ref="K8443">_xlfn.LET(_xlpm.d,UPPER(TRIM(CLEAN(SUBSTITUTE(F8443,CHAR(160),"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44" spans="2:11" x14ac:dyDescent="0.25">
      <c r="B8444" s="21">
        <v>45790</v>
      </c>
      <c r="C8444" s="2" t="s">
        <v>1</v>
      </c>
      <c r="D8444" s="2" t="s">
        <v>2741</v>
      </c>
      <c r="E8444" s="2" t="s">
        <v>49</v>
      </c>
      <c r="F8444" s="2" t="s">
        <v>3306</v>
      </c>
      <c r="G8444" s="5">
        <v>-27</v>
      </c>
      <c r="H8444" s="5">
        <v>31.85</v>
      </c>
      <c r="I8444" s="5">
        <v>-859.95</v>
      </c>
      <c r="J8444" s="5">
        <v>-1007588.6100000001</v>
      </c>
      <c r="K8444" s="5" t="str" cm="1">
        <f t="array" ref="K8444">_xlfn.LET(_xlpm.d,UPPER(TRIM(CLEAN(SUBSTITUTE(F8444,CHAR(160),"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45" spans="2:11" x14ac:dyDescent="0.25">
      <c r="B8445" s="21">
        <v>45791</v>
      </c>
      <c r="C8445" s="2" t="s">
        <v>1</v>
      </c>
      <c r="D8445" s="2" t="s">
        <v>3553</v>
      </c>
      <c r="E8445" s="2" t="s">
        <v>1403</v>
      </c>
      <c r="F8445" s="2" t="s">
        <v>3308</v>
      </c>
      <c r="G8445" s="5">
        <v>-1</v>
      </c>
      <c r="H8445" s="5">
        <v>1004.89</v>
      </c>
      <c r="I8445" s="5">
        <v>-1004.89</v>
      </c>
      <c r="J8445" s="5">
        <v>-1008593.5000000001</v>
      </c>
      <c r="K8445" s="5" t="str" cm="1">
        <f t="array" ref="K8445">_xlfn.LET(_xlpm.d,UPPER(TRIM(CLEAN(SUBSTITUTE(F8445,CHAR(160),"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46" spans="2:11" x14ac:dyDescent="0.25">
      <c r="B8446" s="21">
        <v>45791</v>
      </c>
      <c r="C8446" s="2" t="s">
        <v>1</v>
      </c>
      <c r="D8446" s="2" t="s">
        <v>3554</v>
      </c>
      <c r="E8446" s="2" t="s">
        <v>35</v>
      </c>
      <c r="F8446" s="2" t="s">
        <v>3306</v>
      </c>
      <c r="G8446" s="5">
        <v>-25</v>
      </c>
      <c r="H8446" s="5">
        <v>31.85</v>
      </c>
      <c r="I8446" s="5">
        <v>-796.25</v>
      </c>
      <c r="J8446" s="5">
        <v>-1009389.7500000001</v>
      </c>
      <c r="K8446" s="5" t="str" cm="1">
        <f t="array" ref="K8446">_xlfn.LET(_xlpm.d,UPPER(TRIM(CLEAN(SUBSTITUTE(F8446,CHAR(160),"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47" spans="2:11" x14ac:dyDescent="0.25">
      <c r="B8447" s="21">
        <v>45791</v>
      </c>
      <c r="C8447" s="2" t="s">
        <v>1</v>
      </c>
      <c r="D8447" s="2" t="s">
        <v>166</v>
      </c>
      <c r="E8447" s="2" t="s">
        <v>129</v>
      </c>
      <c r="F8447" s="2" t="s">
        <v>3306</v>
      </c>
      <c r="G8447" s="5">
        <v>-20</v>
      </c>
      <c r="H8447" s="5">
        <v>31.85</v>
      </c>
      <c r="I8447" s="5">
        <v>-637</v>
      </c>
      <c r="J8447" s="5">
        <v>-1010026.7500000001</v>
      </c>
      <c r="K8447" s="5" t="str" cm="1">
        <f t="array" ref="K8447">_xlfn.LET(_xlpm.d,UPPER(TRIM(CLEAN(SUBSTITUTE(F8447,CHAR(160),"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48" spans="2:11" x14ac:dyDescent="0.25">
      <c r="B8448" s="21">
        <v>45791</v>
      </c>
      <c r="C8448" s="2" t="s">
        <v>1</v>
      </c>
      <c r="D8448" s="2" t="s">
        <v>3555</v>
      </c>
      <c r="E8448" s="2" t="s">
        <v>65</v>
      </c>
      <c r="F8448" s="2" t="s">
        <v>3306</v>
      </c>
      <c r="G8448" s="5">
        <v>-40</v>
      </c>
      <c r="H8448" s="5">
        <v>31.85</v>
      </c>
      <c r="I8448" s="5">
        <v>-1274</v>
      </c>
      <c r="J8448" s="5">
        <v>-1011300.7500000001</v>
      </c>
      <c r="K8448" s="5" t="str" cm="1">
        <f t="array" ref="K8448">_xlfn.LET(_xlpm.d,UPPER(TRIM(CLEAN(SUBSTITUTE(F8448,CHAR(160),"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49" spans="2:11" x14ac:dyDescent="0.25">
      <c r="B8449" s="21">
        <v>45791</v>
      </c>
      <c r="C8449" s="2" t="s">
        <v>1</v>
      </c>
      <c r="D8449" s="2" t="s">
        <v>167</v>
      </c>
      <c r="E8449" s="2" t="s">
        <v>58</v>
      </c>
      <c r="F8449" s="2" t="s">
        <v>3306</v>
      </c>
      <c r="G8449" s="5">
        <v>-13</v>
      </c>
      <c r="H8449" s="5">
        <v>31.85</v>
      </c>
      <c r="I8449" s="5">
        <v>-414.05</v>
      </c>
      <c r="J8449" s="5">
        <v>-1011714.8000000002</v>
      </c>
      <c r="K8449" s="5" t="str" cm="1">
        <f t="array" ref="K8449">_xlfn.LET(_xlpm.d,UPPER(TRIM(CLEAN(SUBSTITUTE(F8449,CHAR(160),"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50" spans="2:11" x14ac:dyDescent="0.25">
      <c r="B8450" s="21">
        <v>45791</v>
      </c>
      <c r="C8450" s="2" t="s">
        <v>1</v>
      </c>
      <c r="D8450" s="2" t="s">
        <v>3556</v>
      </c>
      <c r="E8450" s="2" t="s">
        <v>816</v>
      </c>
      <c r="F8450" s="2" t="s">
        <v>3308</v>
      </c>
      <c r="G8450" s="5">
        <v>-19</v>
      </c>
      <c r="H8450" s="5">
        <v>31.85</v>
      </c>
      <c r="I8450" s="5">
        <v>-605.15</v>
      </c>
      <c r="J8450" s="5">
        <v>-1012319.9500000002</v>
      </c>
      <c r="K8450" s="5" t="str" cm="1">
        <f t="array" ref="K8450">_xlfn.LET(_xlpm.d,UPPER(TRIM(CLEAN(SUBSTITUTE(F8450,CHAR(160),"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51" spans="2:11" x14ac:dyDescent="0.25">
      <c r="B8451" s="21">
        <v>45791</v>
      </c>
      <c r="C8451" s="2" t="s">
        <v>1</v>
      </c>
      <c r="D8451" s="2" t="s">
        <v>3557</v>
      </c>
      <c r="E8451" s="2" t="s">
        <v>1025</v>
      </c>
      <c r="F8451" s="2" t="s">
        <v>3308</v>
      </c>
      <c r="G8451" s="5">
        <v>-51</v>
      </c>
      <c r="H8451" s="5">
        <v>29.5</v>
      </c>
      <c r="I8451" s="5">
        <v>-1504.5</v>
      </c>
      <c r="J8451" s="5">
        <v>-1013824.4500000002</v>
      </c>
      <c r="K8451" s="5" t="str" cm="1">
        <f t="array" ref="K8451">_xlfn.LET(_xlpm.d,UPPER(TRIM(CLEAN(SUBSTITUTE(F8451,CHAR(160),"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52" spans="2:11" x14ac:dyDescent="0.25">
      <c r="B8452" s="21">
        <v>45791</v>
      </c>
      <c r="C8452" s="2" t="s">
        <v>1</v>
      </c>
      <c r="D8452" s="2" t="s">
        <v>1703</v>
      </c>
      <c r="E8452" s="2" t="s">
        <v>40</v>
      </c>
      <c r="F8452" s="2" t="s">
        <v>3306</v>
      </c>
      <c r="G8452" s="5">
        <v>-40</v>
      </c>
      <c r="H8452" s="5">
        <v>31.85</v>
      </c>
      <c r="I8452" s="5">
        <v>-1274</v>
      </c>
      <c r="J8452" s="5">
        <v>-1015098.4500000002</v>
      </c>
      <c r="K8452" s="5" t="str" cm="1">
        <f t="array" ref="K8452">_xlfn.LET(_xlpm.d,UPPER(TRIM(CLEAN(SUBSTITUTE(F8452,CHAR(160),"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53" spans="2:11" x14ac:dyDescent="0.25">
      <c r="B8453" s="21">
        <v>45791</v>
      </c>
      <c r="C8453" s="2" t="s">
        <v>1</v>
      </c>
      <c r="D8453" s="2" t="s">
        <v>987</v>
      </c>
      <c r="E8453" s="2" t="s">
        <v>844</v>
      </c>
      <c r="F8453" s="2" t="s">
        <v>3308</v>
      </c>
      <c r="G8453" s="5">
        <v>-54</v>
      </c>
      <c r="H8453" s="5">
        <v>31.85</v>
      </c>
      <c r="I8453" s="5">
        <v>-1719.9</v>
      </c>
      <c r="J8453" s="5">
        <v>-1016818.3500000002</v>
      </c>
      <c r="K8453" s="5" t="str" cm="1">
        <f t="array" ref="K8453">_xlfn.LET(_xlpm.d,UPPER(TRIM(CLEAN(SUBSTITUTE(F8453,CHAR(160),"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54" spans="2:11" x14ac:dyDescent="0.25">
      <c r="B8454" s="21">
        <v>45791</v>
      </c>
      <c r="C8454" s="2" t="s">
        <v>1</v>
      </c>
      <c r="D8454" s="2" t="s">
        <v>810</v>
      </c>
      <c r="E8454" s="2" t="s">
        <v>807</v>
      </c>
      <c r="F8454" s="2" t="s">
        <v>3308</v>
      </c>
      <c r="G8454" s="5">
        <v>-19</v>
      </c>
      <c r="H8454" s="5">
        <v>31.85</v>
      </c>
      <c r="I8454" s="5">
        <v>-605.15</v>
      </c>
      <c r="J8454" s="5">
        <v>-1017423.5000000002</v>
      </c>
      <c r="K8454" s="5" t="str" cm="1">
        <f t="array" ref="K8454">_xlfn.LET(_xlpm.d,UPPER(TRIM(CLEAN(SUBSTITUTE(F8454,CHAR(160),"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55" spans="2:11" x14ac:dyDescent="0.25">
      <c r="B8455" s="21">
        <v>45791</v>
      </c>
      <c r="C8455" s="2" t="s">
        <v>1</v>
      </c>
      <c r="D8455" s="2" t="s">
        <v>3558</v>
      </c>
      <c r="E8455" s="2" t="s">
        <v>3559</v>
      </c>
      <c r="F8455" s="2" t="s">
        <v>3308</v>
      </c>
      <c r="G8455" s="5">
        <v>-10</v>
      </c>
      <c r="H8455" s="5">
        <v>29.99</v>
      </c>
      <c r="I8455" s="5">
        <v>-299.89999999999998</v>
      </c>
      <c r="J8455" s="5">
        <v>-1017723.4000000003</v>
      </c>
      <c r="K8455" s="5" t="str" cm="1">
        <f t="array" ref="K8455">_xlfn.LET(_xlpm.d,UPPER(TRIM(CLEAN(SUBSTITUTE(F8455,CHAR(160),"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56" spans="2:11" x14ac:dyDescent="0.25">
      <c r="B8456" s="21">
        <v>45791</v>
      </c>
      <c r="C8456" s="2" t="s">
        <v>1</v>
      </c>
      <c r="D8456" s="2" t="s">
        <v>988</v>
      </c>
      <c r="E8456" s="2" t="s">
        <v>857</v>
      </c>
      <c r="F8456" s="2" t="s">
        <v>3308</v>
      </c>
      <c r="G8456" s="5">
        <v>-10</v>
      </c>
      <c r="H8456" s="5">
        <v>29.99</v>
      </c>
      <c r="I8456" s="5">
        <v>-299.89999999999998</v>
      </c>
      <c r="J8456" s="5">
        <v>-1018023.3000000003</v>
      </c>
      <c r="K8456" s="5" t="str" cm="1">
        <f t="array" ref="K8456">_xlfn.LET(_xlpm.d,UPPER(TRIM(CLEAN(SUBSTITUTE(F8456,CHAR(160),"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57" spans="2:11" x14ac:dyDescent="0.25">
      <c r="B8457" s="21">
        <v>45791</v>
      </c>
      <c r="C8457" s="2" t="s">
        <v>1</v>
      </c>
      <c r="D8457" s="2" t="s">
        <v>989</v>
      </c>
      <c r="E8457" s="2" t="s">
        <v>5</v>
      </c>
      <c r="F8457" s="2" t="s">
        <v>3308</v>
      </c>
      <c r="G8457" s="5">
        <v>-3</v>
      </c>
      <c r="H8457" s="5">
        <v>31.8</v>
      </c>
      <c r="I8457" s="5">
        <v>-95.4</v>
      </c>
      <c r="J8457" s="5">
        <v>-1018118.7000000003</v>
      </c>
      <c r="K8457" s="5" t="str" cm="1">
        <f t="array" ref="K8457">_xlfn.LET(_xlpm.d,UPPER(TRIM(CLEAN(SUBSTITUTE(F8457,CHAR(160),"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58" spans="2:11" x14ac:dyDescent="0.25">
      <c r="B8458" s="21">
        <v>45792</v>
      </c>
      <c r="C8458" s="2" t="s">
        <v>1</v>
      </c>
      <c r="D8458" s="2" t="s">
        <v>670</v>
      </c>
      <c r="E8458" s="2" t="s">
        <v>99</v>
      </c>
      <c r="F8458" s="2" t="s">
        <v>3306</v>
      </c>
      <c r="G8458" s="5">
        <v>-80</v>
      </c>
      <c r="H8458" s="5">
        <v>31.85</v>
      </c>
      <c r="I8458" s="5">
        <v>-2548</v>
      </c>
      <c r="J8458" s="5">
        <v>-1020666.7000000003</v>
      </c>
      <c r="K8458" s="5" t="str" cm="1">
        <f t="array" ref="K8458">_xlfn.LET(_xlpm.d,UPPER(TRIM(CLEAN(SUBSTITUTE(F8458,CHAR(160),"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59" spans="2:11" x14ac:dyDescent="0.25">
      <c r="B8459" s="21">
        <v>45792</v>
      </c>
      <c r="C8459" s="2" t="s">
        <v>1</v>
      </c>
      <c r="D8459" s="2" t="s">
        <v>3560</v>
      </c>
      <c r="E8459" s="2" t="s">
        <v>1403</v>
      </c>
      <c r="F8459" s="2" t="s">
        <v>3308</v>
      </c>
      <c r="G8459" s="5">
        <v>-12</v>
      </c>
      <c r="H8459" s="5">
        <v>26.65</v>
      </c>
      <c r="I8459" s="5">
        <v>-319.8</v>
      </c>
      <c r="J8459" s="5">
        <v>-1020986.5000000003</v>
      </c>
      <c r="K8459" s="5" t="str" cm="1">
        <f t="array" ref="K8459">_xlfn.LET(_xlpm.d,UPPER(TRIM(CLEAN(SUBSTITUTE(F8459,CHAR(160),"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60" spans="2:11" x14ac:dyDescent="0.25">
      <c r="B8460" s="21">
        <v>45792</v>
      </c>
      <c r="C8460" s="2" t="s">
        <v>1</v>
      </c>
      <c r="D8460" s="2" t="s">
        <v>2742</v>
      </c>
      <c r="E8460" s="2" t="s">
        <v>68</v>
      </c>
      <c r="F8460" s="2" t="s">
        <v>3306</v>
      </c>
      <c r="G8460" s="5">
        <v>-2</v>
      </c>
      <c r="H8460" s="5">
        <v>31.85</v>
      </c>
      <c r="I8460" s="5">
        <v>-63.7</v>
      </c>
      <c r="J8460" s="5">
        <v>-1021050.2000000003</v>
      </c>
      <c r="K8460" s="5" t="str" cm="1">
        <f t="array" ref="K8460">_xlfn.LET(_xlpm.d,UPPER(TRIM(CLEAN(SUBSTITUTE(F8460,CHAR(160),"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61" spans="2:11" x14ac:dyDescent="0.25">
      <c r="B8461" s="21">
        <v>45792</v>
      </c>
      <c r="C8461" s="2" t="s">
        <v>1</v>
      </c>
      <c r="D8461" s="2" t="s">
        <v>1704</v>
      </c>
      <c r="E8461" s="2" t="s">
        <v>801</v>
      </c>
      <c r="F8461" s="2" t="s">
        <v>3308</v>
      </c>
      <c r="G8461" s="5">
        <v>-13</v>
      </c>
      <c r="H8461" s="5">
        <v>26.99</v>
      </c>
      <c r="I8461" s="5">
        <v>-350.87</v>
      </c>
      <c r="J8461" s="5">
        <v>-1021401.0700000003</v>
      </c>
      <c r="K8461" s="5" t="str" cm="1">
        <f t="array" ref="K8461">_xlfn.LET(_xlpm.d,UPPER(TRIM(CLEAN(SUBSTITUTE(F8461,CHAR(160),"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62" spans="2:11" x14ac:dyDescent="0.25">
      <c r="B8462" s="21">
        <v>45792</v>
      </c>
      <c r="C8462" s="2" t="s">
        <v>1</v>
      </c>
      <c r="D8462" s="2" t="s">
        <v>671</v>
      </c>
      <c r="E8462" s="2" t="s">
        <v>84</v>
      </c>
      <c r="F8462" s="2" t="s">
        <v>3306</v>
      </c>
      <c r="G8462" s="5">
        <v>-19</v>
      </c>
      <c r="H8462" s="5">
        <v>31.85</v>
      </c>
      <c r="I8462" s="5">
        <v>-605.15</v>
      </c>
      <c r="J8462" s="5">
        <v>-1022006.2200000003</v>
      </c>
      <c r="K8462" s="5" t="str" cm="1">
        <f t="array" ref="K8462">_xlfn.LET(_xlpm.d,UPPER(TRIM(CLEAN(SUBSTITUTE(F8462,CHAR(160),"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63" spans="2:11" x14ac:dyDescent="0.25">
      <c r="B8463" s="21">
        <v>45792</v>
      </c>
      <c r="C8463" s="2" t="s">
        <v>1</v>
      </c>
      <c r="D8463" s="2" t="s">
        <v>1705</v>
      </c>
      <c r="E8463" s="2" t="s">
        <v>324</v>
      </c>
      <c r="F8463" s="2" t="s">
        <v>3308</v>
      </c>
      <c r="G8463" s="5">
        <v>-15</v>
      </c>
      <c r="H8463" s="5">
        <v>29.99</v>
      </c>
      <c r="I8463" s="5">
        <v>-449.85</v>
      </c>
      <c r="J8463" s="5">
        <v>-1022456.0700000003</v>
      </c>
      <c r="K8463" s="5" t="str" cm="1">
        <f t="array" ref="K8463">_xlfn.LET(_xlpm.d,UPPER(TRIM(CLEAN(SUBSTITUTE(F8463,CHAR(160),"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64" spans="2:11" x14ac:dyDescent="0.25">
      <c r="B8464" s="21">
        <v>45793</v>
      </c>
      <c r="C8464" s="2" t="s">
        <v>1</v>
      </c>
      <c r="D8464" s="2" t="s">
        <v>3561</v>
      </c>
      <c r="E8464" s="2" t="s">
        <v>311</v>
      </c>
      <c r="F8464" s="2" t="s">
        <v>3308</v>
      </c>
      <c r="G8464" s="5">
        <v>-25</v>
      </c>
      <c r="H8464" s="5">
        <v>28.65</v>
      </c>
      <c r="I8464" s="5">
        <v>-716.25</v>
      </c>
      <c r="J8464" s="5">
        <v>-1023172.3200000003</v>
      </c>
      <c r="K8464" s="5" t="str" cm="1">
        <f t="array" ref="K8464">_xlfn.LET(_xlpm.d,UPPER(TRIM(CLEAN(SUBSTITUTE(F8464,CHAR(160),"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65" spans="2:11" x14ac:dyDescent="0.25">
      <c r="B8465" s="21">
        <v>45793</v>
      </c>
      <c r="C8465" s="2" t="s">
        <v>1</v>
      </c>
      <c r="D8465" s="2" t="s">
        <v>2424</v>
      </c>
      <c r="E8465" s="2" t="s">
        <v>72</v>
      </c>
      <c r="F8465" s="2" t="s">
        <v>3306</v>
      </c>
      <c r="G8465" s="5">
        <v>-8</v>
      </c>
      <c r="H8465" s="5">
        <v>31.85</v>
      </c>
      <c r="I8465" s="5">
        <v>-254.8</v>
      </c>
      <c r="J8465" s="5">
        <v>-1023427.1200000003</v>
      </c>
      <c r="K8465" s="5" t="str" cm="1">
        <f t="array" ref="K8465">_xlfn.LET(_xlpm.d,UPPER(TRIM(CLEAN(SUBSTITUTE(F8465,CHAR(160),"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66" spans="2:11" x14ac:dyDescent="0.25">
      <c r="B8466" s="21">
        <v>45793</v>
      </c>
      <c r="C8466" s="2" t="s">
        <v>1</v>
      </c>
      <c r="D8466" s="2" t="s">
        <v>1706</v>
      </c>
      <c r="E8466" s="2" t="s">
        <v>76</v>
      </c>
      <c r="F8466" s="2" t="s">
        <v>3306</v>
      </c>
      <c r="G8466" s="5">
        <v>-70</v>
      </c>
      <c r="H8466" s="5">
        <v>31.85</v>
      </c>
      <c r="I8466" s="5">
        <v>-2229.5</v>
      </c>
      <c r="J8466" s="5">
        <v>-1025656.6200000003</v>
      </c>
      <c r="K8466" s="5" t="str" cm="1">
        <f t="array" ref="K8466">_xlfn.LET(_xlpm.d,UPPER(TRIM(CLEAN(SUBSTITUTE(F8466,CHAR(160),"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67" spans="2:11" x14ac:dyDescent="0.25">
      <c r="B8467" s="21">
        <v>45793</v>
      </c>
      <c r="C8467" s="2" t="s">
        <v>1</v>
      </c>
      <c r="D8467" s="2" t="s">
        <v>990</v>
      </c>
      <c r="E8467" s="2" t="s">
        <v>60</v>
      </c>
      <c r="F8467" s="2" t="s">
        <v>3306</v>
      </c>
      <c r="G8467" s="5">
        <v>-15</v>
      </c>
      <c r="H8467" s="5">
        <v>31.85</v>
      </c>
      <c r="I8467" s="5">
        <v>-477.75</v>
      </c>
      <c r="J8467" s="5">
        <v>-1026134.3700000003</v>
      </c>
      <c r="K8467" s="5" t="str" cm="1">
        <f t="array" ref="K8467">_xlfn.LET(_xlpm.d,UPPER(TRIM(CLEAN(SUBSTITUTE(F8467,CHAR(160),"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68" spans="2:11" x14ac:dyDescent="0.25">
      <c r="B8468" s="21">
        <v>45793</v>
      </c>
      <c r="C8468" s="2" t="s">
        <v>1</v>
      </c>
      <c r="D8468" s="2" t="s">
        <v>992</v>
      </c>
      <c r="E8468" s="2" t="s">
        <v>9</v>
      </c>
      <c r="F8468" s="2" t="s">
        <v>3306</v>
      </c>
      <c r="G8468" s="5">
        <v>-25</v>
      </c>
      <c r="H8468" s="5">
        <v>31.85</v>
      </c>
      <c r="I8468" s="5">
        <v>-796.25</v>
      </c>
      <c r="J8468" s="5">
        <v>-1026930.6200000003</v>
      </c>
      <c r="K8468" s="5" t="str" cm="1">
        <f t="array" ref="K8468">_xlfn.LET(_xlpm.d,UPPER(TRIM(CLEAN(SUBSTITUTE(F8468,CHAR(160),"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69" spans="2:11" x14ac:dyDescent="0.25">
      <c r="B8469" s="21">
        <v>45793</v>
      </c>
      <c r="C8469" s="2" t="s">
        <v>1</v>
      </c>
      <c r="D8469" s="2" t="s">
        <v>3562</v>
      </c>
      <c r="E8469" s="2" t="s">
        <v>62</v>
      </c>
      <c r="F8469" s="2" t="s">
        <v>3306</v>
      </c>
      <c r="G8469" s="5">
        <v>-15</v>
      </c>
      <c r="H8469" s="5">
        <v>31.85</v>
      </c>
      <c r="I8469" s="5">
        <v>-477.75</v>
      </c>
      <c r="J8469" s="5">
        <v>-1027408.3700000003</v>
      </c>
      <c r="K8469" s="5" t="str" cm="1">
        <f t="array" ref="K8469">_xlfn.LET(_xlpm.d,UPPER(TRIM(CLEAN(SUBSTITUTE(F8469,CHAR(160),"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70" spans="2:11" x14ac:dyDescent="0.25">
      <c r="B8470" s="21">
        <v>45793</v>
      </c>
      <c r="C8470" s="2" t="s">
        <v>1</v>
      </c>
      <c r="D8470" s="2" t="s">
        <v>3563</v>
      </c>
      <c r="E8470" s="2" t="s">
        <v>62</v>
      </c>
      <c r="F8470" s="2" t="s">
        <v>3306</v>
      </c>
      <c r="G8470" s="5">
        <v>-5</v>
      </c>
      <c r="H8470" s="5">
        <v>31.85</v>
      </c>
      <c r="I8470" s="5">
        <v>-159.25</v>
      </c>
      <c r="J8470" s="5">
        <v>-1027567.6200000003</v>
      </c>
      <c r="K8470" s="5" t="str" cm="1">
        <f t="array" ref="K8470">_xlfn.LET(_xlpm.d,UPPER(TRIM(CLEAN(SUBSTITUTE(F8470,CHAR(160),"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71" spans="2:11" x14ac:dyDescent="0.25">
      <c r="B8471" s="21">
        <v>45793</v>
      </c>
      <c r="C8471" s="2" t="s">
        <v>1</v>
      </c>
      <c r="D8471" s="2" t="s">
        <v>168</v>
      </c>
      <c r="E8471" s="2" t="s">
        <v>82</v>
      </c>
      <c r="F8471" s="2" t="s">
        <v>3306</v>
      </c>
      <c r="G8471" s="5">
        <v>-15</v>
      </c>
      <c r="H8471" s="5">
        <v>31.85</v>
      </c>
      <c r="I8471" s="5">
        <v>-477.75</v>
      </c>
      <c r="J8471" s="5">
        <v>-1028045.3700000003</v>
      </c>
      <c r="K8471" s="5" t="str" cm="1">
        <f t="array" ref="K8471">_xlfn.LET(_xlpm.d,UPPER(TRIM(CLEAN(SUBSTITUTE(F8471,CHAR(160),"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72" spans="2:11" x14ac:dyDescent="0.25">
      <c r="B8472" s="21">
        <v>45793</v>
      </c>
      <c r="C8472" s="2" t="s">
        <v>1</v>
      </c>
      <c r="D8472" s="2" t="s">
        <v>2989</v>
      </c>
      <c r="E8472" s="2" t="s">
        <v>110</v>
      </c>
      <c r="F8472" s="2" t="s">
        <v>3306</v>
      </c>
      <c r="G8472" s="5">
        <v>-31</v>
      </c>
      <c r="H8472" s="5">
        <v>31.85</v>
      </c>
      <c r="I8472" s="5">
        <v>-987.35</v>
      </c>
      <c r="J8472" s="5">
        <v>-1029032.7200000003</v>
      </c>
      <c r="K8472" s="5" t="str" cm="1">
        <f t="array" ref="K8472">_xlfn.LET(_xlpm.d,UPPER(TRIM(CLEAN(SUBSTITUTE(F8472,CHAR(160),"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73" spans="2:11" x14ac:dyDescent="0.25">
      <c r="B8473" s="21">
        <v>45793</v>
      </c>
      <c r="C8473" s="2" t="s">
        <v>1</v>
      </c>
      <c r="D8473" s="2" t="s">
        <v>672</v>
      </c>
      <c r="E8473" s="2" t="s">
        <v>86</v>
      </c>
      <c r="F8473" s="2" t="s">
        <v>3308</v>
      </c>
      <c r="G8473" s="5">
        <v>-36</v>
      </c>
      <c r="H8473" s="5">
        <v>31.85</v>
      </c>
      <c r="I8473" s="5">
        <v>-1146.5999999999999</v>
      </c>
      <c r="J8473" s="5">
        <v>-1030179.3200000003</v>
      </c>
      <c r="K8473" s="5" t="str" cm="1">
        <f t="array" ref="K8473">_xlfn.LET(_xlpm.d,UPPER(TRIM(CLEAN(SUBSTITUTE(F8473,CHAR(160),"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74" spans="2:11" x14ac:dyDescent="0.25">
      <c r="B8474" s="21">
        <v>45796</v>
      </c>
      <c r="C8474" s="2" t="s">
        <v>1</v>
      </c>
      <c r="D8474" s="2" t="s">
        <v>3564</v>
      </c>
      <c r="E8474" s="2" t="s">
        <v>1530</v>
      </c>
      <c r="F8474" s="2" t="s">
        <v>3308</v>
      </c>
      <c r="G8474" s="5">
        <v>-13</v>
      </c>
      <c r="H8474" s="5">
        <v>29.99</v>
      </c>
      <c r="I8474" s="5">
        <v>-389.87</v>
      </c>
      <c r="J8474" s="5">
        <v>-1030569.1900000003</v>
      </c>
      <c r="K8474" s="5" t="str" cm="1">
        <f t="array" ref="K8474">_xlfn.LET(_xlpm.d,UPPER(TRIM(CLEAN(SUBSTITUTE(F8474,CHAR(160),"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75" spans="2:11" x14ac:dyDescent="0.25">
      <c r="B8475" s="21">
        <v>45796</v>
      </c>
      <c r="C8475" s="2" t="s">
        <v>1</v>
      </c>
      <c r="D8475" s="2" t="s">
        <v>1707</v>
      </c>
      <c r="E8475" s="2" t="s">
        <v>68</v>
      </c>
      <c r="F8475" s="2" t="s">
        <v>3306</v>
      </c>
      <c r="G8475" s="5">
        <v>-30</v>
      </c>
      <c r="H8475" s="5">
        <v>31.85</v>
      </c>
      <c r="I8475" s="5">
        <v>-955.5</v>
      </c>
      <c r="J8475" s="5">
        <v>-1031524.6900000003</v>
      </c>
      <c r="K8475" s="5" t="str" cm="1">
        <f t="array" ref="K8475">_xlfn.LET(_xlpm.d,UPPER(TRIM(CLEAN(SUBSTITUTE(F8475,CHAR(160),"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76" spans="2:11" x14ac:dyDescent="0.25">
      <c r="B8476" s="21">
        <v>45796</v>
      </c>
      <c r="C8476" s="2" t="s">
        <v>1</v>
      </c>
      <c r="D8476" s="2" t="s">
        <v>3088</v>
      </c>
      <c r="E8476" s="2" t="s">
        <v>465</v>
      </c>
      <c r="F8476" s="2" t="s">
        <v>3306</v>
      </c>
      <c r="G8476" s="5">
        <v>-15</v>
      </c>
      <c r="H8476" s="5">
        <v>31.85</v>
      </c>
      <c r="I8476" s="5">
        <v>-477.75</v>
      </c>
      <c r="J8476" s="5">
        <v>-1032002.4400000003</v>
      </c>
      <c r="K8476" s="5" t="str" cm="1">
        <f t="array" ref="K8476">_xlfn.LET(_xlpm.d,UPPER(TRIM(CLEAN(SUBSTITUTE(F8476,CHAR(160),"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77" spans="2:11" x14ac:dyDescent="0.25">
      <c r="B8477" s="21">
        <v>45796</v>
      </c>
      <c r="C8477" s="2" t="s">
        <v>1</v>
      </c>
      <c r="D8477" s="2" t="s">
        <v>993</v>
      </c>
      <c r="E8477" s="2" t="s">
        <v>791</v>
      </c>
      <c r="F8477" s="2" t="s">
        <v>3306</v>
      </c>
      <c r="G8477" s="5">
        <v>-23</v>
      </c>
      <c r="H8477" s="5">
        <v>31.85</v>
      </c>
      <c r="I8477" s="5">
        <v>-732.55</v>
      </c>
      <c r="J8477" s="5">
        <v>-1032734.9900000003</v>
      </c>
      <c r="K8477" s="5" t="str" cm="1">
        <f t="array" ref="K8477">_xlfn.LET(_xlpm.d,UPPER(TRIM(CLEAN(SUBSTITUTE(F8477,CHAR(160),"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78" spans="2:11" x14ac:dyDescent="0.25">
      <c r="B8478" s="21">
        <v>45796</v>
      </c>
      <c r="C8478" s="2" t="s">
        <v>1</v>
      </c>
      <c r="D8478" s="2" t="s">
        <v>3565</v>
      </c>
      <c r="E8478" s="2" t="s">
        <v>19</v>
      </c>
      <c r="F8478" s="2" t="s">
        <v>3306</v>
      </c>
      <c r="G8478" s="5">
        <v>-10</v>
      </c>
      <c r="H8478" s="5">
        <v>31.85</v>
      </c>
      <c r="I8478" s="5">
        <v>-318.5</v>
      </c>
      <c r="J8478" s="5">
        <v>-1033053.4900000003</v>
      </c>
      <c r="K8478" s="5" t="str" cm="1">
        <f t="array" ref="K8478">_xlfn.LET(_xlpm.d,UPPER(TRIM(CLEAN(SUBSTITUTE(F8478,CHAR(160),"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79" spans="2:11" x14ac:dyDescent="0.25">
      <c r="B8479" s="21">
        <v>45796</v>
      </c>
      <c r="C8479" s="2" t="s">
        <v>1</v>
      </c>
      <c r="D8479" s="2" t="s">
        <v>3566</v>
      </c>
      <c r="E8479" s="2" t="s">
        <v>53</v>
      </c>
      <c r="F8479" s="2" t="s">
        <v>3306</v>
      </c>
      <c r="G8479" s="5">
        <v>-15</v>
      </c>
      <c r="H8479" s="5">
        <v>31.85</v>
      </c>
      <c r="I8479" s="5">
        <v>-477.75</v>
      </c>
      <c r="J8479" s="5">
        <v>-1033531.2400000003</v>
      </c>
      <c r="K8479" s="5" t="str" cm="1">
        <f t="array" ref="K8479">_xlfn.LET(_xlpm.d,UPPER(TRIM(CLEAN(SUBSTITUTE(F8479,CHAR(160),"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80" spans="2:11" x14ac:dyDescent="0.25">
      <c r="B8480" s="21">
        <v>45797</v>
      </c>
      <c r="C8480" s="2" t="s">
        <v>1</v>
      </c>
      <c r="D8480" s="2" t="s">
        <v>3567</v>
      </c>
      <c r="E8480" s="2" t="s">
        <v>1245</v>
      </c>
      <c r="F8480" s="2" t="s">
        <v>3308</v>
      </c>
      <c r="G8480" s="5">
        <v>-17</v>
      </c>
      <c r="H8480" s="5">
        <v>29.99</v>
      </c>
      <c r="I8480" s="5">
        <v>-509.83</v>
      </c>
      <c r="J8480" s="5">
        <v>-1034041.0700000003</v>
      </c>
      <c r="K8480" s="5" t="str" cm="1">
        <f t="array" ref="K8480">_xlfn.LET(_xlpm.d,UPPER(TRIM(CLEAN(SUBSTITUTE(F8480,CHAR(160),"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81" spans="2:11" x14ac:dyDescent="0.25">
      <c r="B8481" s="21">
        <v>45797</v>
      </c>
      <c r="C8481" s="2" t="s">
        <v>1</v>
      </c>
      <c r="D8481" s="2" t="s">
        <v>412</v>
      </c>
      <c r="E8481" s="2" t="s">
        <v>27</v>
      </c>
      <c r="F8481" s="2" t="s">
        <v>3306</v>
      </c>
      <c r="G8481" s="5">
        <v>-105</v>
      </c>
      <c r="H8481" s="5">
        <v>31.85</v>
      </c>
      <c r="I8481" s="5">
        <v>-3344.25</v>
      </c>
      <c r="J8481" s="5">
        <v>-1037385.3200000003</v>
      </c>
      <c r="K8481" s="5" t="str" cm="1">
        <f t="array" ref="K8481">_xlfn.LET(_xlpm.d,UPPER(TRIM(CLEAN(SUBSTITUTE(F8481,CHAR(160),"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82" spans="2:11" x14ac:dyDescent="0.25">
      <c r="B8482" s="21">
        <v>45797</v>
      </c>
      <c r="C8482" s="2" t="s">
        <v>1</v>
      </c>
      <c r="D8482" s="2" t="s">
        <v>1708</v>
      </c>
      <c r="E8482" s="2" t="s">
        <v>403</v>
      </c>
      <c r="F8482" s="2" t="s">
        <v>3306</v>
      </c>
      <c r="G8482" s="5">
        <v>-14</v>
      </c>
      <c r="H8482" s="5">
        <v>31.85</v>
      </c>
      <c r="I8482" s="5">
        <v>-445.9</v>
      </c>
      <c r="J8482" s="5">
        <v>-1037831.2200000003</v>
      </c>
      <c r="K8482" s="5" t="str" cm="1">
        <f t="array" ref="K8482">_xlfn.LET(_xlpm.d,UPPER(TRIM(CLEAN(SUBSTITUTE(F8482,CHAR(160),"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83" spans="2:11" x14ac:dyDescent="0.25">
      <c r="B8483" s="21">
        <v>45797</v>
      </c>
      <c r="C8483" s="2" t="s">
        <v>1</v>
      </c>
      <c r="D8483" s="2" t="s">
        <v>994</v>
      </c>
      <c r="E8483" s="2" t="s">
        <v>92</v>
      </c>
      <c r="F8483" s="2" t="s">
        <v>3306</v>
      </c>
      <c r="G8483" s="5">
        <v>-70</v>
      </c>
      <c r="H8483" s="5">
        <v>31.85</v>
      </c>
      <c r="I8483" s="5">
        <v>-2229.5</v>
      </c>
      <c r="J8483" s="5">
        <v>-1040060.7200000003</v>
      </c>
      <c r="K8483" s="5" t="str" cm="1">
        <f t="array" ref="K8483">_xlfn.LET(_xlpm.d,UPPER(TRIM(CLEAN(SUBSTITUTE(F8483,CHAR(160),"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84" spans="2:11" x14ac:dyDescent="0.25">
      <c r="B8484" s="21">
        <v>45797</v>
      </c>
      <c r="C8484" s="2" t="s">
        <v>1</v>
      </c>
      <c r="D8484" s="2" t="s">
        <v>3568</v>
      </c>
      <c r="E8484" s="2" t="s">
        <v>153</v>
      </c>
      <c r="F8484" s="2" t="s">
        <v>3306</v>
      </c>
      <c r="G8484" s="5">
        <v>-30</v>
      </c>
      <c r="H8484" s="5">
        <v>31.85</v>
      </c>
      <c r="I8484" s="5">
        <v>-955.5</v>
      </c>
      <c r="J8484" s="5">
        <v>-1041016.2200000003</v>
      </c>
      <c r="K8484" s="5" t="str" cm="1">
        <f t="array" ref="K8484">_xlfn.LET(_xlpm.d,UPPER(TRIM(CLEAN(SUBSTITUTE(F8484,CHAR(160),"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85" spans="2:11" x14ac:dyDescent="0.25">
      <c r="B8485" s="21">
        <v>45797</v>
      </c>
      <c r="C8485" s="2" t="s">
        <v>1</v>
      </c>
      <c r="D8485" s="2" t="s">
        <v>3569</v>
      </c>
      <c r="E8485" s="2" t="s">
        <v>72</v>
      </c>
      <c r="F8485" s="2" t="s">
        <v>3306</v>
      </c>
      <c r="G8485" s="5">
        <v>-10</v>
      </c>
      <c r="H8485" s="5">
        <v>31.85</v>
      </c>
      <c r="I8485" s="5">
        <v>-318.5</v>
      </c>
      <c r="J8485" s="5">
        <v>-1041334.7200000003</v>
      </c>
      <c r="K8485" s="5" t="str" cm="1">
        <f t="array" ref="K8485">_xlfn.LET(_xlpm.d,UPPER(TRIM(CLEAN(SUBSTITUTE(F8485,CHAR(160),"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86" spans="2:11" x14ac:dyDescent="0.25">
      <c r="B8486" s="21">
        <v>45797</v>
      </c>
      <c r="C8486" s="2" t="s">
        <v>1</v>
      </c>
      <c r="D8486" s="2" t="s">
        <v>995</v>
      </c>
      <c r="E8486" s="2" t="s">
        <v>14</v>
      </c>
      <c r="F8486" s="2" t="s">
        <v>3306</v>
      </c>
      <c r="G8486" s="5">
        <v>-35</v>
      </c>
      <c r="H8486" s="5">
        <v>31.85</v>
      </c>
      <c r="I8486" s="5">
        <v>-1114.75</v>
      </c>
      <c r="J8486" s="5">
        <v>-1042449.4700000003</v>
      </c>
      <c r="K8486" s="5" t="str" cm="1">
        <f t="array" ref="K8486">_xlfn.LET(_xlpm.d,UPPER(TRIM(CLEAN(SUBSTITUTE(F8486,CHAR(160),"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87" spans="2:11" x14ac:dyDescent="0.25">
      <c r="B8487" s="21">
        <v>45797</v>
      </c>
      <c r="C8487" s="2" t="s">
        <v>1</v>
      </c>
      <c r="D8487" s="2" t="s">
        <v>3570</v>
      </c>
      <c r="E8487" s="2" t="s">
        <v>89</v>
      </c>
      <c r="F8487" s="2" t="s">
        <v>3306</v>
      </c>
      <c r="G8487" s="5">
        <v>-18</v>
      </c>
      <c r="H8487" s="5">
        <v>31.85</v>
      </c>
      <c r="I8487" s="5">
        <v>-573.29999999999995</v>
      </c>
      <c r="J8487" s="5">
        <v>-1043022.7700000004</v>
      </c>
      <c r="K8487" s="5" t="str" cm="1">
        <f t="array" ref="K8487">_xlfn.LET(_xlpm.d,UPPER(TRIM(CLEAN(SUBSTITUTE(F8487,CHAR(160),"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88" spans="2:11" x14ac:dyDescent="0.25">
      <c r="B8488" s="21">
        <v>45797</v>
      </c>
      <c r="C8488" s="2" t="s">
        <v>1</v>
      </c>
      <c r="D8488" s="2" t="s">
        <v>1709</v>
      </c>
      <c r="E8488" s="2" t="s">
        <v>9</v>
      </c>
      <c r="F8488" s="2" t="s">
        <v>3306</v>
      </c>
      <c r="G8488" s="5">
        <v>-54</v>
      </c>
      <c r="H8488" s="5">
        <v>31.85</v>
      </c>
      <c r="I8488" s="5">
        <v>-1719.9</v>
      </c>
      <c r="J8488" s="5">
        <v>-1044742.6700000004</v>
      </c>
      <c r="K8488" s="5" t="str" cm="1">
        <f t="array" ref="K8488">_xlfn.LET(_xlpm.d,UPPER(TRIM(CLEAN(SUBSTITUTE(F8488,CHAR(160),"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89" spans="2:11" x14ac:dyDescent="0.25">
      <c r="B8489" s="21">
        <v>45797</v>
      </c>
      <c r="C8489" s="2" t="s">
        <v>1</v>
      </c>
      <c r="D8489" s="2" t="s">
        <v>3216</v>
      </c>
      <c r="E8489" s="2" t="s">
        <v>148</v>
      </c>
      <c r="F8489" s="2" t="s">
        <v>3306</v>
      </c>
      <c r="G8489" s="5">
        <v>-80</v>
      </c>
      <c r="H8489" s="5">
        <v>31.85</v>
      </c>
      <c r="I8489" s="5">
        <v>-2548</v>
      </c>
      <c r="J8489" s="5">
        <v>-1047290.6700000004</v>
      </c>
      <c r="K8489" s="5" t="str" cm="1">
        <f t="array" ref="K8489">_xlfn.LET(_xlpm.d,UPPER(TRIM(CLEAN(SUBSTITUTE(F8489,CHAR(160),"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90" spans="2:11" x14ac:dyDescent="0.25">
      <c r="B8490" s="21">
        <v>45797</v>
      </c>
      <c r="C8490" s="2" t="s">
        <v>1</v>
      </c>
      <c r="D8490" s="2" t="s">
        <v>169</v>
      </c>
      <c r="E8490" s="2" t="s">
        <v>29</v>
      </c>
      <c r="F8490" s="2" t="s">
        <v>3306</v>
      </c>
      <c r="G8490" s="5">
        <v>-50</v>
      </c>
      <c r="H8490" s="5">
        <v>31.85</v>
      </c>
      <c r="I8490" s="5">
        <v>-1592.5</v>
      </c>
      <c r="J8490" s="5">
        <v>-1048883.1700000004</v>
      </c>
      <c r="K8490" s="5" t="str" cm="1">
        <f t="array" ref="K8490">_xlfn.LET(_xlpm.d,UPPER(TRIM(CLEAN(SUBSTITUTE(F8490,CHAR(160),"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91" spans="2:11" x14ac:dyDescent="0.25">
      <c r="B8491" s="21">
        <v>45797</v>
      </c>
      <c r="C8491" s="2" t="s">
        <v>1</v>
      </c>
      <c r="D8491" s="2" t="s">
        <v>3217</v>
      </c>
      <c r="E8491" s="2" t="s">
        <v>60</v>
      </c>
      <c r="F8491" s="2" t="s">
        <v>3306</v>
      </c>
      <c r="G8491" s="5">
        <v>-40</v>
      </c>
      <c r="H8491" s="5">
        <v>31.85</v>
      </c>
      <c r="I8491" s="5">
        <v>-1274</v>
      </c>
      <c r="J8491" s="5">
        <v>-1050157.1700000004</v>
      </c>
      <c r="K8491" s="5" t="str" cm="1">
        <f t="array" ref="K8491">_xlfn.LET(_xlpm.d,UPPER(TRIM(CLEAN(SUBSTITUTE(F8491,CHAR(160),"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92" spans="2:11" x14ac:dyDescent="0.25">
      <c r="B8492" s="21">
        <v>45797</v>
      </c>
      <c r="C8492" s="2" t="s">
        <v>1</v>
      </c>
      <c r="D8492" s="2" t="s">
        <v>414</v>
      </c>
      <c r="E8492" s="2" t="s">
        <v>35</v>
      </c>
      <c r="F8492" s="2" t="s">
        <v>3306</v>
      </c>
      <c r="G8492" s="5">
        <v>-50</v>
      </c>
      <c r="H8492" s="5">
        <v>31.85</v>
      </c>
      <c r="I8492" s="5">
        <v>-1592.5</v>
      </c>
      <c r="J8492" s="5">
        <v>-1051749.6700000004</v>
      </c>
      <c r="K8492" s="5" t="str" cm="1">
        <f t="array" ref="K8492">_xlfn.LET(_xlpm.d,UPPER(TRIM(CLEAN(SUBSTITUTE(F8492,CHAR(160),"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93" spans="2:11" x14ac:dyDescent="0.25">
      <c r="B8493" s="21">
        <v>45797</v>
      </c>
      <c r="C8493" s="2" t="s">
        <v>1</v>
      </c>
      <c r="D8493" s="2" t="s">
        <v>170</v>
      </c>
      <c r="E8493" s="2" t="s">
        <v>159</v>
      </c>
      <c r="F8493" s="2" t="s">
        <v>3306</v>
      </c>
      <c r="G8493" s="5">
        <v>-9</v>
      </c>
      <c r="H8493" s="5">
        <v>31.85</v>
      </c>
      <c r="I8493" s="5">
        <v>-286.64999999999998</v>
      </c>
      <c r="J8493" s="5">
        <v>-1052036.3200000003</v>
      </c>
      <c r="K8493" s="5" t="str" cm="1">
        <f t="array" ref="K8493">_xlfn.LET(_xlpm.d,UPPER(TRIM(CLEAN(SUBSTITUTE(F8493,CHAR(160),"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94" spans="2:11" x14ac:dyDescent="0.25">
      <c r="B8494" s="21">
        <v>45797</v>
      </c>
      <c r="C8494" s="2" t="s">
        <v>1</v>
      </c>
      <c r="D8494" s="2" t="s">
        <v>3571</v>
      </c>
      <c r="E8494" s="2" t="s">
        <v>807</v>
      </c>
      <c r="F8494" s="2" t="s">
        <v>3308</v>
      </c>
      <c r="G8494" s="5">
        <v>-8</v>
      </c>
      <c r="H8494" s="5">
        <v>31.85</v>
      </c>
      <c r="I8494" s="5">
        <v>-254.8</v>
      </c>
      <c r="J8494" s="5">
        <v>-1052291.1200000003</v>
      </c>
      <c r="K8494" s="5" t="str" cm="1">
        <f t="array" ref="K8494">_xlfn.LET(_xlpm.d,UPPER(TRIM(CLEAN(SUBSTITUTE(F8494,CHAR(160),"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95" spans="2:11" x14ac:dyDescent="0.25">
      <c r="B8495" s="21">
        <v>45798</v>
      </c>
      <c r="C8495" s="2" t="s">
        <v>1</v>
      </c>
      <c r="D8495" s="2" t="s">
        <v>997</v>
      </c>
      <c r="E8495" s="2" t="s">
        <v>65</v>
      </c>
      <c r="F8495" s="2" t="s">
        <v>3306</v>
      </c>
      <c r="G8495" s="5">
        <v>-15</v>
      </c>
      <c r="H8495" s="5">
        <v>31.85</v>
      </c>
      <c r="I8495" s="5">
        <v>-477.75</v>
      </c>
      <c r="J8495" s="5">
        <v>-1052768.8700000003</v>
      </c>
      <c r="K8495" s="5" t="str" cm="1">
        <f t="array" ref="K8495">_xlfn.LET(_xlpm.d,UPPER(TRIM(CLEAN(SUBSTITUTE(F8495,CHAR(160),"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96" spans="2:11" x14ac:dyDescent="0.25">
      <c r="B8496" s="21">
        <v>45798</v>
      </c>
      <c r="C8496" s="2" t="s">
        <v>1</v>
      </c>
      <c r="D8496" s="2" t="s">
        <v>415</v>
      </c>
      <c r="E8496" s="2" t="s">
        <v>129</v>
      </c>
      <c r="F8496" s="2" t="s">
        <v>3306</v>
      </c>
      <c r="G8496" s="5">
        <v>-25</v>
      </c>
      <c r="H8496" s="5">
        <v>31.85</v>
      </c>
      <c r="I8496" s="5">
        <v>-796.25</v>
      </c>
      <c r="J8496" s="5">
        <v>-1053565.1200000003</v>
      </c>
      <c r="K8496" s="5" t="str" cm="1">
        <f t="array" ref="K8496">_xlfn.LET(_xlpm.d,UPPER(TRIM(CLEAN(SUBSTITUTE(F8496,CHAR(160),"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97" spans="2:11" x14ac:dyDescent="0.25">
      <c r="B8497" s="21">
        <v>45798</v>
      </c>
      <c r="C8497" s="2" t="s">
        <v>1</v>
      </c>
      <c r="D8497" s="2" t="s">
        <v>2846</v>
      </c>
      <c r="E8497" s="2" t="s">
        <v>289</v>
      </c>
      <c r="F8497" s="2" t="s">
        <v>3308</v>
      </c>
      <c r="G8497" s="5">
        <v>-1</v>
      </c>
      <c r="H8497" s="5">
        <v>25.9</v>
      </c>
      <c r="I8497" s="5">
        <v>-25.9</v>
      </c>
      <c r="J8497" s="5">
        <v>-1053591.0200000003</v>
      </c>
      <c r="K8497" s="5" t="str" cm="1">
        <f t="array" ref="K8497">_xlfn.LET(_xlpm.d,UPPER(TRIM(CLEAN(SUBSTITUTE(F8497,CHAR(160),"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98" spans="2:11" x14ac:dyDescent="0.25">
      <c r="B8498" s="21">
        <v>45799</v>
      </c>
      <c r="C8498" s="2" t="s">
        <v>1</v>
      </c>
      <c r="D8498" s="2" t="s">
        <v>3572</v>
      </c>
      <c r="E8498" s="2" t="s">
        <v>1397</v>
      </c>
      <c r="F8498" s="2" t="s">
        <v>3306</v>
      </c>
      <c r="G8498" s="5">
        <v>-28</v>
      </c>
      <c r="H8498" s="5">
        <v>31.85</v>
      </c>
      <c r="I8498" s="5">
        <v>-891.8</v>
      </c>
      <c r="J8498" s="5">
        <v>-1054482.8200000003</v>
      </c>
      <c r="K8498" s="5" t="str" cm="1">
        <f t="array" ref="K8498">_xlfn.LET(_xlpm.d,UPPER(TRIM(CLEAN(SUBSTITUTE(F8498,CHAR(160),"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499" spans="2:11" x14ac:dyDescent="0.25">
      <c r="B8499" s="21">
        <v>45799</v>
      </c>
      <c r="C8499" s="2" t="s">
        <v>1</v>
      </c>
      <c r="D8499" s="2" t="s">
        <v>3573</v>
      </c>
      <c r="E8499" s="2" t="s">
        <v>1397</v>
      </c>
      <c r="F8499" s="2" t="s">
        <v>3306</v>
      </c>
      <c r="G8499" s="5">
        <v>-30</v>
      </c>
      <c r="H8499" s="5">
        <v>31.85</v>
      </c>
      <c r="I8499" s="5">
        <v>-955.5</v>
      </c>
      <c r="J8499" s="5">
        <v>-1055438.3200000003</v>
      </c>
      <c r="K8499" s="5" t="str" cm="1">
        <f t="array" ref="K8499">_xlfn.LET(_xlpm.d,UPPER(TRIM(CLEAN(SUBSTITUTE(F8499,CHAR(160),"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00" spans="2:11" x14ac:dyDescent="0.25">
      <c r="B8500" s="21">
        <v>45799</v>
      </c>
      <c r="C8500" s="2" t="s">
        <v>1</v>
      </c>
      <c r="D8500" s="2" t="s">
        <v>998</v>
      </c>
      <c r="E8500" s="2" t="s">
        <v>999</v>
      </c>
      <c r="F8500" s="2" t="s">
        <v>3306</v>
      </c>
      <c r="G8500" s="5">
        <v>-40</v>
      </c>
      <c r="H8500" s="5">
        <v>31.85</v>
      </c>
      <c r="I8500" s="5">
        <v>-1274</v>
      </c>
      <c r="J8500" s="5">
        <v>-1056712.3200000003</v>
      </c>
      <c r="K8500" s="5" t="str" cm="1">
        <f t="array" ref="K8500">_xlfn.LET(_xlpm.d,UPPER(TRIM(CLEAN(SUBSTITUTE(F8500,CHAR(160),"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01" spans="2:11" x14ac:dyDescent="0.25">
      <c r="B8501" s="21">
        <v>45799</v>
      </c>
      <c r="C8501" s="2" t="s">
        <v>1</v>
      </c>
      <c r="D8501" s="2" t="s">
        <v>1000</v>
      </c>
      <c r="E8501" s="2" t="s">
        <v>38</v>
      </c>
      <c r="F8501" s="2" t="s">
        <v>3306</v>
      </c>
      <c r="G8501" s="5">
        <v>-42</v>
      </c>
      <c r="H8501" s="5">
        <v>31.85</v>
      </c>
      <c r="I8501" s="5">
        <v>-1337.7</v>
      </c>
      <c r="J8501" s="5">
        <v>-1058050.0200000003</v>
      </c>
      <c r="K8501" s="5" t="str" cm="1">
        <f t="array" ref="K8501">_xlfn.LET(_xlpm.d,UPPER(TRIM(CLEAN(SUBSTITUTE(F8501,CHAR(160),"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02" spans="2:11" x14ac:dyDescent="0.25">
      <c r="B8502" s="21">
        <v>45799</v>
      </c>
      <c r="C8502" s="2" t="s">
        <v>1</v>
      </c>
      <c r="D8502" s="2" t="s">
        <v>3574</v>
      </c>
      <c r="E8502" s="2" t="s">
        <v>141</v>
      </c>
      <c r="F8502" s="2" t="s">
        <v>3306</v>
      </c>
      <c r="G8502" s="5">
        <v>-40</v>
      </c>
      <c r="H8502" s="5">
        <v>31.85</v>
      </c>
      <c r="I8502" s="5">
        <v>-1274</v>
      </c>
      <c r="J8502" s="5">
        <v>-1059324.0200000003</v>
      </c>
      <c r="K8502" s="5" t="str" cm="1">
        <f t="array" ref="K8502">_xlfn.LET(_xlpm.d,UPPER(TRIM(CLEAN(SUBSTITUTE(F8502,CHAR(160),"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03" spans="2:11" x14ac:dyDescent="0.25">
      <c r="B8503" s="21">
        <v>45799</v>
      </c>
      <c r="C8503" s="2" t="s">
        <v>1</v>
      </c>
      <c r="D8503" s="2" t="s">
        <v>2847</v>
      </c>
      <c r="E8503" s="2" t="s">
        <v>19</v>
      </c>
      <c r="F8503" s="2" t="s">
        <v>3306</v>
      </c>
      <c r="G8503" s="5">
        <v>-22</v>
      </c>
      <c r="H8503" s="5">
        <v>31.85</v>
      </c>
      <c r="I8503" s="5">
        <v>-700.7</v>
      </c>
      <c r="J8503" s="5">
        <v>-1060024.7200000002</v>
      </c>
      <c r="K8503" s="5" t="str" cm="1">
        <f t="array" ref="K8503">_xlfn.LET(_xlpm.d,UPPER(TRIM(CLEAN(SUBSTITUTE(F8503,CHAR(160),"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04" spans="2:11" x14ac:dyDescent="0.25">
      <c r="B8504" s="21">
        <v>45799</v>
      </c>
      <c r="C8504" s="2" t="s">
        <v>1</v>
      </c>
      <c r="D8504" s="2" t="s">
        <v>1001</v>
      </c>
      <c r="E8504" s="2" t="s">
        <v>163</v>
      </c>
      <c r="F8504" s="2" t="s">
        <v>3306</v>
      </c>
      <c r="G8504" s="5">
        <v>-100</v>
      </c>
      <c r="H8504" s="5">
        <v>31.85</v>
      </c>
      <c r="I8504" s="5">
        <v>-3185</v>
      </c>
      <c r="J8504" s="5">
        <v>-1063209.7200000002</v>
      </c>
      <c r="K8504" s="5" t="str" cm="1">
        <f t="array" ref="K8504">_xlfn.LET(_xlpm.d,UPPER(TRIM(CLEAN(SUBSTITUTE(F8504,CHAR(160),"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05" spans="2:11" x14ac:dyDescent="0.25">
      <c r="B8505" s="21">
        <v>45799</v>
      </c>
      <c r="C8505" s="2" t="s">
        <v>1</v>
      </c>
      <c r="D8505" s="2" t="s">
        <v>3575</v>
      </c>
      <c r="E8505" s="2" t="s">
        <v>1403</v>
      </c>
      <c r="F8505" s="2" t="s">
        <v>3308</v>
      </c>
      <c r="G8505" s="5">
        <v>-7</v>
      </c>
      <c r="H8505" s="5">
        <v>26.25</v>
      </c>
      <c r="I8505" s="5">
        <v>-183.75</v>
      </c>
      <c r="J8505" s="5">
        <v>-1063393.4700000002</v>
      </c>
      <c r="K8505" s="5" t="str" cm="1">
        <f t="array" ref="K8505">_xlfn.LET(_xlpm.d,UPPER(TRIM(CLEAN(SUBSTITUTE(F8505,CHAR(160),"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06" spans="2:11" x14ac:dyDescent="0.25">
      <c r="B8506" s="21">
        <v>45800</v>
      </c>
      <c r="C8506" s="2" t="s">
        <v>1</v>
      </c>
      <c r="D8506" s="2" t="s">
        <v>3576</v>
      </c>
      <c r="E8506" s="2" t="s">
        <v>24</v>
      </c>
      <c r="F8506" s="2" t="s">
        <v>3306</v>
      </c>
      <c r="G8506" s="5">
        <v>-30</v>
      </c>
      <c r="H8506" s="5">
        <v>31.85</v>
      </c>
      <c r="I8506" s="5">
        <v>-955.5</v>
      </c>
      <c r="J8506" s="5">
        <v>-1064348.9700000002</v>
      </c>
      <c r="K8506" s="5" t="str" cm="1">
        <f t="array" ref="K8506">_xlfn.LET(_xlpm.d,UPPER(TRIM(CLEAN(SUBSTITUTE(F8506,CHAR(160),"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07" spans="2:11" x14ac:dyDescent="0.25">
      <c r="B8507" s="21">
        <v>45800</v>
      </c>
      <c r="C8507" s="2" t="s">
        <v>1</v>
      </c>
      <c r="D8507" s="2" t="s">
        <v>710</v>
      </c>
      <c r="E8507" s="2" t="s">
        <v>76</v>
      </c>
      <c r="F8507" s="2" t="s">
        <v>3306</v>
      </c>
      <c r="G8507" s="5">
        <v>-13</v>
      </c>
      <c r="H8507" s="5">
        <v>31.85</v>
      </c>
      <c r="I8507" s="5">
        <v>-414.05</v>
      </c>
      <c r="J8507" s="5">
        <v>-1064763.0200000003</v>
      </c>
      <c r="K8507" s="5" t="str" cm="1">
        <f t="array" ref="K8507">_xlfn.LET(_xlpm.d,UPPER(TRIM(CLEAN(SUBSTITUTE(F8507,CHAR(160),"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08" spans="2:11" x14ac:dyDescent="0.25">
      <c r="B8508" s="21">
        <v>45800</v>
      </c>
      <c r="C8508" s="2" t="s">
        <v>1</v>
      </c>
      <c r="D8508" s="2" t="s">
        <v>1002</v>
      </c>
      <c r="E8508" s="2" t="s">
        <v>3</v>
      </c>
      <c r="F8508" s="2" t="s">
        <v>3308</v>
      </c>
      <c r="G8508" s="5">
        <v>-30</v>
      </c>
      <c r="H8508" s="5">
        <v>29.2</v>
      </c>
      <c r="I8508" s="5">
        <v>-876</v>
      </c>
      <c r="J8508" s="5">
        <v>-1065639.0200000003</v>
      </c>
      <c r="K8508" s="5" t="str" cm="1">
        <f t="array" ref="K8508">_xlfn.LET(_xlpm.d,UPPER(TRIM(CLEAN(SUBSTITUTE(F8508,CHAR(160),"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09" spans="2:11" x14ac:dyDescent="0.25">
      <c r="B8509" s="21">
        <v>45800</v>
      </c>
      <c r="C8509" s="2" t="s">
        <v>1</v>
      </c>
      <c r="D8509" s="2" t="s">
        <v>1711</v>
      </c>
      <c r="E8509" s="2" t="s">
        <v>5</v>
      </c>
      <c r="F8509" s="2" t="s">
        <v>3308</v>
      </c>
      <c r="G8509" s="5">
        <v>-8</v>
      </c>
      <c r="H8509" s="5">
        <v>31.8</v>
      </c>
      <c r="I8509" s="5">
        <v>-254.4</v>
      </c>
      <c r="J8509" s="5">
        <v>-1065893.4200000002</v>
      </c>
      <c r="K8509" s="5" t="str" cm="1">
        <f t="array" ref="K8509">_xlfn.LET(_xlpm.d,UPPER(TRIM(CLEAN(SUBSTITUTE(F8509,CHAR(160),"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10" spans="2:11" x14ac:dyDescent="0.25">
      <c r="B8510" s="21">
        <v>45800</v>
      </c>
      <c r="C8510" s="2" t="s">
        <v>1</v>
      </c>
      <c r="D8510" s="2" t="s">
        <v>2593</v>
      </c>
      <c r="E8510" s="2" t="s">
        <v>1478</v>
      </c>
      <c r="F8510" s="2" t="s">
        <v>3308</v>
      </c>
      <c r="G8510" s="5">
        <v>-5</v>
      </c>
      <c r="H8510" s="5">
        <v>29.99</v>
      </c>
      <c r="I8510" s="5">
        <v>-149.94999999999999</v>
      </c>
      <c r="J8510" s="5">
        <v>-1066043.3700000001</v>
      </c>
      <c r="K8510" s="5" t="str" cm="1">
        <f t="array" ref="K8510">_xlfn.LET(_xlpm.d,UPPER(TRIM(CLEAN(SUBSTITUTE(F8510,CHAR(160),"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11" spans="2:11" x14ac:dyDescent="0.25">
      <c r="B8511" s="21">
        <v>45800</v>
      </c>
      <c r="C8511" s="2" t="s">
        <v>1</v>
      </c>
      <c r="D8511" s="2" t="s">
        <v>1003</v>
      </c>
      <c r="E8511" s="2" t="s">
        <v>311</v>
      </c>
      <c r="F8511" s="2" t="s">
        <v>3308</v>
      </c>
      <c r="G8511" s="5">
        <v>-3</v>
      </c>
      <c r="H8511" s="5">
        <v>28.65</v>
      </c>
      <c r="I8511" s="5">
        <v>-85.95</v>
      </c>
      <c r="J8511" s="5">
        <v>-1066129.32</v>
      </c>
      <c r="K8511" s="5" t="str" cm="1">
        <f t="array" ref="K8511">_xlfn.LET(_xlpm.d,UPPER(TRIM(CLEAN(SUBSTITUTE(F8511,CHAR(160),"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12" spans="2:11" x14ac:dyDescent="0.25">
      <c r="B8512" s="21">
        <v>45800</v>
      </c>
      <c r="C8512" s="2" t="s">
        <v>1</v>
      </c>
      <c r="D8512" s="2" t="s">
        <v>1004</v>
      </c>
      <c r="E8512" s="2" t="s">
        <v>202</v>
      </c>
      <c r="F8512" s="2" t="s">
        <v>3306</v>
      </c>
      <c r="G8512" s="5">
        <v>-90</v>
      </c>
      <c r="H8512" s="5">
        <v>31.85</v>
      </c>
      <c r="I8512" s="5">
        <v>-2866.5</v>
      </c>
      <c r="J8512" s="5">
        <v>-1068995.82</v>
      </c>
      <c r="K8512" s="5" t="str" cm="1">
        <f t="array" ref="K8512">_xlfn.LET(_xlpm.d,UPPER(TRIM(CLEAN(SUBSTITUTE(F8512,CHAR(160),"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13" spans="2:11" x14ac:dyDescent="0.25">
      <c r="B8513" s="21">
        <v>45800</v>
      </c>
      <c r="C8513" s="2" t="s">
        <v>1</v>
      </c>
      <c r="D8513" s="2" t="s">
        <v>171</v>
      </c>
      <c r="E8513" s="2" t="s">
        <v>53</v>
      </c>
      <c r="F8513" s="2" t="s">
        <v>3306</v>
      </c>
      <c r="G8513" s="5">
        <v>-15</v>
      </c>
      <c r="H8513" s="5">
        <v>31.85</v>
      </c>
      <c r="I8513" s="5">
        <v>-477.75</v>
      </c>
      <c r="J8513" s="5">
        <v>-1069473.57</v>
      </c>
      <c r="K8513" s="5" t="str" cm="1">
        <f t="array" ref="K8513">_xlfn.LET(_xlpm.d,UPPER(TRIM(CLEAN(SUBSTITUTE(F8513,CHAR(160),"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14" spans="2:11" x14ac:dyDescent="0.25">
      <c r="B8514" s="21">
        <v>45800</v>
      </c>
      <c r="C8514" s="2" t="s">
        <v>1</v>
      </c>
      <c r="D8514" s="2" t="s">
        <v>1005</v>
      </c>
      <c r="E8514" s="2" t="s">
        <v>143</v>
      </c>
      <c r="F8514" s="2" t="s">
        <v>3308</v>
      </c>
      <c r="G8514" s="5">
        <v>-32</v>
      </c>
      <c r="H8514" s="5">
        <v>27.3</v>
      </c>
      <c r="I8514" s="5">
        <v>-873.6</v>
      </c>
      <c r="J8514" s="5">
        <v>-1070347.1700000002</v>
      </c>
      <c r="K8514" s="5" t="str" cm="1">
        <f t="array" ref="K8514">_xlfn.LET(_xlpm.d,UPPER(TRIM(CLEAN(SUBSTITUTE(F8514,CHAR(160),"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15" spans="2:11" x14ac:dyDescent="0.25">
      <c r="B8515" s="21">
        <v>45800</v>
      </c>
      <c r="C8515" s="2" t="s">
        <v>1</v>
      </c>
      <c r="D8515" s="2" t="s">
        <v>1712</v>
      </c>
      <c r="E8515" s="2" t="s">
        <v>82</v>
      </c>
      <c r="F8515" s="2" t="s">
        <v>3306</v>
      </c>
      <c r="G8515" s="5">
        <v>-20</v>
      </c>
      <c r="H8515" s="5">
        <v>31.85</v>
      </c>
      <c r="I8515" s="5">
        <v>-637</v>
      </c>
      <c r="J8515" s="5">
        <v>-1070984.1700000002</v>
      </c>
      <c r="K8515" s="5" t="str" cm="1">
        <f t="array" ref="K8515">_xlfn.LET(_xlpm.d,UPPER(TRIM(CLEAN(SUBSTITUTE(F8515,CHAR(160),"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16" spans="2:11" x14ac:dyDescent="0.25">
      <c r="B8516" s="21">
        <v>45800</v>
      </c>
      <c r="C8516" s="2" t="s">
        <v>1</v>
      </c>
      <c r="D8516" s="2" t="s">
        <v>1713</v>
      </c>
      <c r="E8516" s="2" t="s">
        <v>1016</v>
      </c>
      <c r="F8516" s="2" t="s">
        <v>3308</v>
      </c>
      <c r="G8516" s="5">
        <v>-200</v>
      </c>
      <c r="H8516" s="5">
        <v>31.85</v>
      </c>
      <c r="I8516" s="5">
        <v>-6370</v>
      </c>
      <c r="J8516" s="5">
        <v>-1077354.1700000002</v>
      </c>
      <c r="K8516" s="5" t="str" cm="1">
        <f t="array" ref="K8516">_xlfn.LET(_xlpm.d,UPPER(TRIM(CLEAN(SUBSTITUTE(F8516,CHAR(160),"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17" spans="2:11" x14ac:dyDescent="0.25">
      <c r="B8517" s="21">
        <v>45803</v>
      </c>
      <c r="C8517" s="2" t="s">
        <v>1</v>
      </c>
      <c r="D8517" s="2" t="s">
        <v>3577</v>
      </c>
      <c r="E8517" s="2" t="s">
        <v>19</v>
      </c>
      <c r="F8517" s="2" t="s">
        <v>3306</v>
      </c>
      <c r="G8517" s="5">
        <v>-20</v>
      </c>
      <c r="H8517" s="5">
        <v>31.85</v>
      </c>
      <c r="I8517" s="5">
        <v>-637</v>
      </c>
      <c r="J8517" s="5">
        <v>-1077991.1700000002</v>
      </c>
      <c r="K8517" s="5" t="str" cm="1">
        <f t="array" ref="K8517">_xlfn.LET(_xlpm.d,UPPER(TRIM(CLEAN(SUBSTITUTE(F8517,CHAR(160),"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18" spans="2:11" x14ac:dyDescent="0.25">
      <c r="B8518" s="21">
        <v>45803</v>
      </c>
      <c r="C8518" s="2" t="s">
        <v>1</v>
      </c>
      <c r="D8518" s="2" t="s">
        <v>3578</v>
      </c>
      <c r="E8518" s="2" t="s">
        <v>99</v>
      </c>
      <c r="F8518" s="2" t="s">
        <v>3306</v>
      </c>
      <c r="G8518" s="5">
        <v>-25</v>
      </c>
      <c r="H8518" s="5">
        <v>31.85</v>
      </c>
      <c r="I8518" s="5">
        <v>-796.25</v>
      </c>
      <c r="J8518" s="5">
        <v>-1078787.4200000002</v>
      </c>
      <c r="K8518" s="5" t="str" cm="1">
        <f t="array" ref="K8518">_xlfn.LET(_xlpm.d,UPPER(TRIM(CLEAN(SUBSTITUTE(F8518,CHAR(160),"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19" spans="2:11" x14ac:dyDescent="0.25">
      <c r="B8519" s="21">
        <v>45803</v>
      </c>
      <c r="C8519" s="2" t="s">
        <v>1</v>
      </c>
      <c r="D8519" s="2" t="s">
        <v>3579</v>
      </c>
      <c r="E8519" s="2" t="s">
        <v>68</v>
      </c>
      <c r="F8519" s="2" t="s">
        <v>3306</v>
      </c>
      <c r="G8519" s="5">
        <v>-10</v>
      </c>
      <c r="H8519" s="5">
        <v>31.85</v>
      </c>
      <c r="I8519" s="5">
        <v>-318.5</v>
      </c>
      <c r="J8519" s="5">
        <v>-1079105.9200000002</v>
      </c>
      <c r="K8519" s="5" t="str" cm="1">
        <f t="array" ref="K8519">_xlfn.LET(_xlpm.d,UPPER(TRIM(CLEAN(SUBSTITUTE(F8519,CHAR(160),"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20" spans="2:11" x14ac:dyDescent="0.25">
      <c r="B8520" s="21">
        <v>45803</v>
      </c>
      <c r="C8520" s="2" t="s">
        <v>1</v>
      </c>
      <c r="D8520" s="2" t="s">
        <v>3580</v>
      </c>
      <c r="E8520" s="2" t="s">
        <v>465</v>
      </c>
      <c r="F8520" s="2" t="s">
        <v>3306</v>
      </c>
      <c r="G8520" s="5">
        <v>-30</v>
      </c>
      <c r="H8520" s="5">
        <v>31.85</v>
      </c>
      <c r="I8520" s="5">
        <v>-955.5</v>
      </c>
      <c r="J8520" s="5">
        <v>-1080061.4200000002</v>
      </c>
      <c r="K8520" s="5" t="str" cm="1">
        <f t="array" ref="K8520">_xlfn.LET(_xlpm.d,UPPER(TRIM(CLEAN(SUBSTITUTE(F8520,CHAR(160),"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21" spans="2:11" x14ac:dyDescent="0.25">
      <c r="B8521" s="21">
        <v>45803</v>
      </c>
      <c r="C8521" s="2" t="s">
        <v>1</v>
      </c>
      <c r="D8521" s="2" t="s">
        <v>1714</v>
      </c>
      <c r="E8521" s="2" t="s">
        <v>791</v>
      </c>
      <c r="F8521" s="2" t="s">
        <v>3306</v>
      </c>
      <c r="G8521" s="5">
        <v>-4</v>
      </c>
      <c r="H8521" s="5">
        <v>31.85</v>
      </c>
      <c r="I8521" s="5">
        <v>-127.4</v>
      </c>
      <c r="J8521" s="5">
        <v>-1080188.82</v>
      </c>
      <c r="K8521" s="5" t="str" cm="1">
        <f t="array" ref="K8521">_xlfn.LET(_xlpm.d,UPPER(TRIM(CLEAN(SUBSTITUTE(F8521,CHAR(160),"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22" spans="2:11" x14ac:dyDescent="0.25">
      <c r="B8522" s="21">
        <v>45803</v>
      </c>
      <c r="C8522" s="2" t="s">
        <v>1</v>
      </c>
      <c r="D8522" s="2" t="s">
        <v>416</v>
      </c>
      <c r="E8522" s="2" t="s">
        <v>97</v>
      </c>
      <c r="F8522" s="2" t="s">
        <v>3306</v>
      </c>
      <c r="G8522" s="5">
        <v>-50</v>
      </c>
      <c r="H8522" s="5">
        <v>31.85</v>
      </c>
      <c r="I8522" s="5">
        <v>-1592.5</v>
      </c>
      <c r="J8522" s="5">
        <v>-1081781.32</v>
      </c>
      <c r="K8522" s="5" t="str" cm="1">
        <f t="array" ref="K8522">_xlfn.LET(_xlpm.d,UPPER(TRIM(CLEAN(SUBSTITUTE(F8522,CHAR(160),"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23" spans="2:11" x14ac:dyDescent="0.25">
      <c r="B8523" s="21">
        <v>45804</v>
      </c>
      <c r="C8523" s="2" t="s">
        <v>1</v>
      </c>
      <c r="D8523" s="2" t="s">
        <v>3581</v>
      </c>
      <c r="E8523" s="2" t="s">
        <v>32</v>
      </c>
      <c r="F8523" s="2" t="s">
        <v>3306</v>
      </c>
      <c r="G8523" s="5">
        <v>-60</v>
      </c>
      <c r="H8523" s="5">
        <v>31.85</v>
      </c>
      <c r="I8523" s="5">
        <v>-1911</v>
      </c>
      <c r="J8523" s="5">
        <v>-1083692.32</v>
      </c>
      <c r="K8523" s="5" t="str" cm="1">
        <f t="array" ref="K8523">_xlfn.LET(_xlpm.d,UPPER(TRIM(CLEAN(SUBSTITUTE(F8523,CHAR(160),"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24" spans="2:11" x14ac:dyDescent="0.25">
      <c r="B8524" s="21">
        <v>45804</v>
      </c>
      <c r="C8524" s="2" t="s">
        <v>1</v>
      </c>
      <c r="D8524" s="2" t="s">
        <v>3582</v>
      </c>
      <c r="E8524" s="2" t="s">
        <v>3</v>
      </c>
      <c r="F8524" s="2" t="s">
        <v>3308</v>
      </c>
      <c r="G8524" s="5">
        <v>-16</v>
      </c>
      <c r="H8524" s="5">
        <v>29.2</v>
      </c>
      <c r="I8524" s="5">
        <v>-467.2</v>
      </c>
      <c r="J8524" s="5">
        <v>-1084159.52</v>
      </c>
      <c r="K8524" s="5" t="str" cm="1">
        <f t="array" ref="K8524">_xlfn.LET(_xlpm.d,UPPER(TRIM(CLEAN(SUBSTITUTE(F8524,CHAR(160),"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25" spans="2:11" x14ac:dyDescent="0.25">
      <c r="B8525" s="21">
        <v>45804</v>
      </c>
      <c r="C8525" s="2" t="s">
        <v>1</v>
      </c>
      <c r="D8525" s="2" t="s">
        <v>3583</v>
      </c>
      <c r="E8525" s="2" t="s">
        <v>3</v>
      </c>
      <c r="F8525" s="2" t="s">
        <v>3308</v>
      </c>
      <c r="G8525" s="5">
        <v>-50</v>
      </c>
      <c r="H8525" s="5">
        <v>29.2</v>
      </c>
      <c r="I8525" s="5">
        <v>-1460</v>
      </c>
      <c r="J8525" s="5">
        <v>-1085619.52</v>
      </c>
      <c r="K8525" s="5" t="str" cm="1">
        <f t="array" ref="K8525">_xlfn.LET(_xlpm.d,UPPER(TRIM(CLEAN(SUBSTITUTE(F8525,CHAR(160),"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26" spans="2:11" x14ac:dyDescent="0.25">
      <c r="B8526" s="21">
        <v>45804</v>
      </c>
      <c r="C8526" s="2" t="s">
        <v>1</v>
      </c>
      <c r="D8526" s="2" t="s">
        <v>172</v>
      </c>
      <c r="E8526" s="2" t="s">
        <v>29</v>
      </c>
      <c r="F8526" s="2" t="s">
        <v>3306</v>
      </c>
      <c r="G8526" s="5">
        <v>-22</v>
      </c>
      <c r="H8526" s="5">
        <v>31.85</v>
      </c>
      <c r="I8526" s="5">
        <v>-700.7</v>
      </c>
      <c r="J8526" s="5">
        <v>-1086320.22</v>
      </c>
      <c r="K8526" s="5" t="str" cm="1">
        <f t="array" ref="K8526">_xlfn.LET(_xlpm.d,UPPER(TRIM(CLEAN(SUBSTITUTE(F8526,CHAR(160),"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27" spans="2:11" x14ac:dyDescent="0.25">
      <c r="B8527" s="21">
        <v>45804</v>
      </c>
      <c r="C8527" s="2" t="s">
        <v>1</v>
      </c>
      <c r="D8527" s="2" t="s">
        <v>3584</v>
      </c>
      <c r="E8527" s="2" t="s">
        <v>60</v>
      </c>
      <c r="F8527" s="2" t="s">
        <v>3306</v>
      </c>
      <c r="G8527" s="5">
        <v>-20</v>
      </c>
      <c r="H8527" s="5">
        <v>31.85</v>
      </c>
      <c r="I8527" s="5">
        <v>-637</v>
      </c>
      <c r="J8527" s="5">
        <v>-1086957.22</v>
      </c>
      <c r="K8527" s="5" t="str" cm="1">
        <f t="array" ref="K8527">_xlfn.LET(_xlpm.d,UPPER(TRIM(CLEAN(SUBSTITUTE(F8527,CHAR(160),"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28" spans="2:11" x14ac:dyDescent="0.25">
      <c r="B8528" s="21">
        <v>45804</v>
      </c>
      <c r="C8528" s="2" t="s">
        <v>1</v>
      </c>
      <c r="D8528" s="2" t="s">
        <v>1715</v>
      </c>
      <c r="E8528" s="2" t="s">
        <v>9</v>
      </c>
      <c r="F8528" s="2" t="s">
        <v>3306</v>
      </c>
      <c r="G8528" s="5">
        <v>-25</v>
      </c>
      <c r="H8528" s="5">
        <v>31.85</v>
      </c>
      <c r="I8528" s="5">
        <v>-796.25</v>
      </c>
      <c r="J8528" s="5">
        <v>-1087753.47</v>
      </c>
      <c r="K8528" s="5" t="str" cm="1">
        <f t="array" ref="K8528">_xlfn.LET(_xlpm.d,UPPER(TRIM(CLEAN(SUBSTITUTE(F8528,CHAR(160),"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29" spans="2:11" x14ac:dyDescent="0.25">
      <c r="B8529" s="21">
        <v>45804</v>
      </c>
      <c r="C8529" s="2" t="s">
        <v>1</v>
      </c>
      <c r="D8529" s="2" t="s">
        <v>2990</v>
      </c>
      <c r="E8529" s="2" t="s">
        <v>403</v>
      </c>
      <c r="F8529" s="2" t="s">
        <v>3306</v>
      </c>
      <c r="G8529" s="5">
        <v>-10</v>
      </c>
      <c r="H8529" s="5">
        <v>31.85</v>
      </c>
      <c r="I8529" s="5">
        <v>-318.5</v>
      </c>
      <c r="J8529" s="5">
        <v>-1088071.97</v>
      </c>
      <c r="K8529" s="5" t="str" cm="1">
        <f t="array" ref="K8529">_xlfn.LET(_xlpm.d,UPPER(TRIM(CLEAN(SUBSTITUTE(F8529,CHAR(160),"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30" spans="2:11" x14ac:dyDescent="0.25">
      <c r="B8530" s="21">
        <v>45804</v>
      </c>
      <c r="C8530" s="2" t="s">
        <v>1</v>
      </c>
      <c r="D8530" s="2" t="s">
        <v>1716</v>
      </c>
      <c r="E8530" s="2" t="s">
        <v>238</v>
      </c>
      <c r="F8530" s="2" t="s">
        <v>3308</v>
      </c>
      <c r="G8530" s="5">
        <v>-10</v>
      </c>
      <c r="H8530" s="5">
        <v>31.85</v>
      </c>
      <c r="I8530" s="5">
        <v>-318.5</v>
      </c>
      <c r="J8530" s="5">
        <v>-1088390.47</v>
      </c>
      <c r="K8530" s="5" t="str" cm="1">
        <f t="array" ref="K8530">_xlfn.LET(_xlpm.d,UPPER(TRIM(CLEAN(SUBSTITUTE(F8530,CHAR(160),"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31" spans="2:11" x14ac:dyDescent="0.25">
      <c r="B8531" s="21">
        <v>45804</v>
      </c>
      <c r="C8531" s="2" t="s">
        <v>1</v>
      </c>
      <c r="D8531" s="2" t="s">
        <v>417</v>
      </c>
      <c r="E8531" s="2" t="s">
        <v>49</v>
      </c>
      <c r="F8531" s="2" t="s">
        <v>3306</v>
      </c>
      <c r="G8531" s="5">
        <v>-12</v>
      </c>
      <c r="H8531" s="5">
        <v>31.85</v>
      </c>
      <c r="I8531" s="5">
        <v>-382.2</v>
      </c>
      <c r="J8531" s="5">
        <v>-1088772.67</v>
      </c>
      <c r="K8531" s="5" t="str" cm="1">
        <f t="array" ref="K8531">_xlfn.LET(_xlpm.d,UPPER(TRIM(CLEAN(SUBSTITUTE(F8531,CHAR(160),"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32" spans="2:11" x14ac:dyDescent="0.25">
      <c r="B8532" s="21">
        <v>45804</v>
      </c>
      <c r="C8532" s="2" t="s">
        <v>1</v>
      </c>
      <c r="D8532" s="2" t="s">
        <v>1006</v>
      </c>
      <c r="E8532" s="2" t="s">
        <v>807</v>
      </c>
      <c r="F8532" s="2" t="s">
        <v>3308</v>
      </c>
      <c r="G8532" s="5">
        <v>-5</v>
      </c>
      <c r="H8532" s="5">
        <v>31.85</v>
      </c>
      <c r="I8532" s="5">
        <v>-159.25</v>
      </c>
      <c r="J8532" s="5">
        <v>-1088931.92</v>
      </c>
      <c r="K8532" s="5" t="str" cm="1">
        <f t="array" ref="K8532">_xlfn.LET(_xlpm.d,UPPER(TRIM(CLEAN(SUBSTITUTE(F8532,CHAR(160),"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33" spans="2:11" x14ac:dyDescent="0.25">
      <c r="B8533" s="21">
        <v>45804</v>
      </c>
      <c r="C8533" s="2" t="s">
        <v>1</v>
      </c>
      <c r="D8533" s="2" t="s">
        <v>3585</v>
      </c>
      <c r="E8533" s="2" t="s">
        <v>986</v>
      </c>
      <c r="F8533" s="2" t="s">
        <v>3308</v>
      </c>
      <c r="G8533" s="5">
        <v>-11</v>
      </c>
      <c r="H8533" s="5">
        <v>32.200000000000003</v>
      </c>
      <c r="I8533" s="5">
        <v>-354.2</v>
      </c>
      <c r="J8533" s="5">
        <v>-1089286.1199999999</v>
      </c>
      <c r="K8533" s="5" t="str" cm="1">
        <f t="array" ref="K8533">_xlfn.LET(_xlpm.d,UPPER(TRIM(CLEAN(SUBSTITUTE(F8533,CHAR(160),"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34" spans="2:11" x14ac:dyDescent="0.25">
      <c r="B8534" s="21">
        <v>45804</v>
      </c>
      <c r="C8534" s="2" t="s">
        <v>1</v>
      </c>
      <c r="D8534" s="2" t="s">
        <v>2849</v>
      </c>
      <c r="E8534" s="2" t="s">
        <v>852</v>
      </c>
      <c r="F8534" s="2" t="s">
        <v>3308</v>
      </c>
      <c r="G8534" s="5">
        <v>-4</v>
      </c>
      <c r="H8534" s="5">
        <v>32.200000000000003</v>
      </c>
      <c r="I8534" s="5">
        <v>-128.80000000000001</v>
      </c>
      <c r="J8534" s="5">
        <v>-1089414.92</v>
      </c>
      <c r="K8534" s="5" t="str" cm="1">
        <f t="array" ref="K8534">_xlfn.LET(_xlpm.d,UPPER(TRIM(CLEAN(SUBSTITUTE(F8534,CHAR(160),"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35" spans="2:11" x14ac:dyDescent="0.25">
      <c r="B8535" s="21">
        <v>45805</v>
      </c>
      <c r="C8535" s="2" t="s">
        <v>1</v>
      </c>
      <c r="D8535" s="2" t="s">
        <v>3586</v>
      </c>
      <c r="E8535" s="2" t="s">
        <v>244</v>
      </c>
      <c r="F8535" s="2" t="s">
        <v>3306</v>
      </c>
      <c r="G8535" s="5">
        <v>-310</v>
      </c>
      <c r="H8535" s="5">
        <v>31.85</v>
      </c>
      <c r="I8535" s="5">
        <v>-9873.5</v>
      </c>
      <c r="J8535" s="5">
        <v>-1099288.42</v>
      </c>
      <c r="K8535" s="5" t="str" cm="1">
        <f t="array" ref="K8535">_xlfn.LET(_xlpm.d,UPPER(TRIM(CLEAN(SUBSTITUTE(F8535,CHAR(160),"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36" spans="2:11" x14ac:dyDescent="0.25">
      <c r="B8536" s="21">
        <v>45805</v>
      </c>
      <c r="C8536" s="2" t="s">
        <v>1</v>
      </c>
      <c r="D8536" s="2" t="s">
        <v>3587</v>
      </c>
      <c r="E8536" s="2" t="s">
        <v>58</v>
      </c>
      <c r="F8536" s="2" t="s">
        <v>3306</v>
      </c>
      <c r="G8536" s="5">
        <v>-50</v>
      </c>
      <c r="H8536" s="5">
        <v>31.85</v>
      </c>
      <c r="I8536" s="5">
        <v>-1592.5</v>
      </c>
      <c r="J8536" s="5">
        <v>-1100880.92</v>
      </c>
      <c r="K8536" s="5" t="str" cm="1">
        <f t="array" ref="K8536">_xlfn.LET(_xlpm.d,UPPER(TRIM(CLEAN(SUBSTITUTE(F8536,CHAR(160),"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37" spans="2:11" x14ac:dyDescent="0.25">
      <c r="B8537" s="21">
        <v>45805</v>
      </c>
      <c r="C8537" s="2" t="s">
        <v>1</v>
      </c>
      <c r="D8537" s="2" t="s">
        <v>1007</v>
      </c>
      <c r="E8537" s="2" t="s">
        <v>40</v>
      </c>
      <c r="F8537" s="2" t="s">
        <v>3306</v>
      </c>
      <c r="G8537" s="5">
        <v>-20</v>
      </c>
      <c r="H8537" s="5">
        <v>31.85</v>
      </c>
      <c r="I8537" s="5">
        <v>-637</v>
      </c>
      <c r="J8537" s="5">
        <v>-1101517.92</v>
      </c>
      <c r="K8537" s="5" t="str" cm="1">
        <f t="array" ref="K8537">_xlfn.LET(_xlpm.d,UPPER(TRIM(CLEAN(SUBSTITUTE(F8537,CHAR(160),"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38" spans="2:11" x14ac:dyDescent="0.25">
      <c r="B8538" s="21">
        <v>45805</v>
      </c>
      <c r="C8538" s="2" t="s">
        <v>1</v>
      </c>
      <c r="D8538" s="2" t="s">
        <v>3588</v>
      </c>
      <c r="E8538" s="2" t="s">
        <v>65</v>
      </c>
      <c r="F8538" s="2" t="s">
        <v>3306</v>
      </c>
      <c r="G8538" s="5">
        <v>-20</v>
      </c>
      <c r="H8538" s="5">
        <v>31.85</v>
      </c>
      <c r="I8538" s="5">
        <v>-637</v>
      </c>
      <c r="J8538" s="5">
        <v>-1102154.92</v>
      </c>
      <c r="K8538" s="5" t="str" cm="1">
        <f t="array" ref="K8538">_xlfn.LET(_xlpm.d,UPPER(TRIM(CLEAN(SUBSTITUTE(F8538,CHAR(160),"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39" spans="2:11" x14ac:dyDescent="0.25">
      <c r="B8539" s="21">
        <v>45805</v>
      </c>
      <c r="C8539" s="2" t="s">
        <v>1</v>
      </c>
      <c r="D8539" s="2" t="s">
        <v>2991</v>
      </c>
      <c r="E8539" s="2" t="s">
        <v>433</v>
      </c>
      <c r="F8539" s="2" t="s">
        <v>3306</v>
      </c>
      <c r="G8539" s="5">
        <v>-60</v>
      </c>
      <c r="H8539" s="5">
        <v>31.85</v>
      </c>
      <c r="I8539" s="5">
        <v>-1911</v>
      </c>
      <c r="J8539" s="5">
        <v>-1104065.92</v>
      </c>
      <c r="K8539" s="5" t="str" cm="1">
        <f t="array" ref="K8539">_xlfn.LET(_xlpm.d,UPPER(TRIM(CLEAN(SUBSTITUTE(F8539,CHAR(160),"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40" spans="2:11" x14ac:dyDescent="0.25">
      <c r="B8540" s="21">
        <v>45805</v>
      </c>
      <c r="C8540" s="2" t="s">
        <v>1</v>
      </c>
      <c r="D8540" s="2" t="s">
        <v>1717</v>
      </c>
      <c r="E8540" s="2" t="s">
        <v>446</v>
      </c>
      <c r="F8540" s="2" t="s">
        <v>3306</v>
      </c>
      <c r="G8540" s="5">
        <v>-50</v>
      </c>
      <c r="H8540" s="5">
        <v>31.85</v>
      </c>
      <c r="I8540" s="5">
        <v>-1592.5</v>
      </c>
      <c r="J8540" s="5">
        <v>-1105658.42</v>
      </c>
      <c r="K8540" s="5" t="str" cm="1">
        <f t="array" ref="K8540">_xlfn.LET(_xlpm.d,UPPER(TRIM(CLEAN(SUBSTITUTE(F8540,CHAR(160),"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41" spans="2:11" x14ac:dyDescent="0.25">
      <c r="B8541" s="21">
        <v>45806</v>
      </c>
      <c r="C8541" s="2" t="s">
        <v>1</v>
      </c>
      <c r="D8541" s="2" t="s">
        <v>3589</v>
      </c>
      <c r="E8541" s="2" t="s">
        <v>3590</v>
      </c>
      <c r="F8541" s="2" t="s">
        <v>3308</v>
      </c>
      <c r="G8541" s="5">
        <v>-10</v>
      </c>
      <c r="H8541" s="5">
        <v>28.9</v>
      </c>
      <c r="I8541" s="5">
        <v>-289</v>
      </c>
      <c r="J8541" s="5">
        <v>-1105947.42</v>
      </c>
      <c r="K8541" s="5" t="str" cm="1">
        <f t="array" ref="K8541">_xlfn.LET(_xlpm.d,UPPER(TRIM(CLEAN(SUBSTITUTE(F8541,CHAR(160),"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42" spans="2:11" x14ac:dyDescent="0.25">
      <c r="B8542" s="21">
        <v>45806</v>
      </c>
      <c r="C8542" s="2" t="s">
        <v>1</v>
      </c>
      <c r="D8542" s="2" t="s">
        <v>1008</v>
      </c>
      <c r="E8542" s="2" t="s">
        <v>74</v>
      </c>
      <c r="F8542" s="2" t="s">
        <v>3306</v>
      </c>
      <c r="G8542" s="5">
        <v>-60</v>
      </c>
      <c r="H8542" s="5">
        <v>31.85</v>
      </c>
      <c r="I8542" s="5">
        <v>-1911</v>
      </c>
      <c r="J8542" s="5">
        <v>-1107858.42</v>
      </c>
      <c r="K8542" s="5" t="str" cm="1">
        <f t="array" ref="K8542">_xlfn.LET(_xlpm.d,UPPER(TRIM(CLEAN(SUBSTITUTE(F8542,CHAR(160),"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43" spans="2:11" x14ac:dyDescent="0.25">
      <c r="B8543" s="21">
        <v>45806</v>
      </c>
      <c r="C8543" s="2" t="s">
        <v>1</v>
      </c>
      <c r="D8543" s="2" t="s">
        <v>1718</v>
      </c>
      <c r="E8543" s="2" t="s">
        <v>595</v>
      </c>
      <c r="F8543" s="2" t="s">
        <v>3306</v>
      </c>
      <c r="G8543" s="5">
        <v>-31</v>
      </c>
      <c r="H8543" s="5">
        <v>31.85</v>
      </c>
      <c r="I8543" s="5">
        <v>-987.35</v>
      </c>
      <c r="J8543" s="5">
        <v>-1108845.77</v>
      </c>
      <c r="K8543" s="5" t="str" cm="1">
        <f t="array" ref="K8543">_xlfn.LET(_xlpm.d,UPPER(TRIM(CLEAN(SUBSTITUTE(F8543,CHAR(160),"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44" spans="2:11" x14ac:dyDescent="0.25">
      <c r="B8544" s="21">
        <v>45806</v>
      </c>
      <c r="C8544" s="2" t="s">
        <v>1</v>
      </c>
      <c r="D8544" s="2" t="s">
        <v>1718</v>
      </c>
      <c r="E8544" s="2" t="s">
        <v>595</v>
      </c>
      <c r="F8544" s="2" t="s">
        <v>3306</v>
      </c>
      <c r="G8544" s="5">
        <v>-31</v>
      </c>
      <c r="H8544" s="5">
        <v>31.85</v>
      </c>
      <c r="I8544" s="5">
        <v>-987.35</v>
      </c>
      <c r="J8544" s="5">
        <v>-1109833.1200000001</v>
      </c>
      <c r="K8544" s="5" t="str" cm="1">
        <f t="array" ref="K8544">_xlfn.LET(_xlpm.d,UPPER(TRIM(CLEAN(SUBSTITUTE(F8544,CHAR(160),"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45" spans="2:11" x14ac:dyDescent="0.25">
      <c r="B8545" s="21">
        <v>45806</v>
      </c>
      <c r="C8545" s="2" t="s">
        <v>1</v>
      </c>
      <c r="D8545" s="2" t="s">
        <v>173</v>
      </c>
      <c r="E8545" s="2" t="s">
        <v>68</v>
      </c>
      <c r="F8545" s="2" t="s">
        <v>3306</v>
      </c>
      <c r="G8545" s="5">
        <v>-10</v>
      </c>
      <c r="H8545" s="5">
        <v>31.85</v>
      </c>
      <c r="I8545" s="5">
        <v>-318.5</v>
      </c>
      <c r="J8545" s="5">
        <v>-1110151.6200000001</v>
      </c>
      <c r="K8545" s="5" t="str" cm="1">
        <f t="array" ref="K8545">_xlfn.LET(_xlpm.d,UPPER(TRIM(CLEAN(SUBSTITUTE(F8545,CHAR(160),"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46" spans="2:11" x14ac:dyDescent="0.25">
      <c r="B8546" s="21">
        <v>45806</v>
      </c>
      <c r="C8546" s="2" t="s">
        <v>1</v>
      </c>
      <c r="D8546" s="2" t="s">
        <v>1719</v>
      </c>
      <c r="E8546" s="2" t="s">
        <v>99</v>
      </c>
      <c r="F8546" s="2" t="s">
        <v>3306</v>
      </c>
      <c r="G8546" s="5">
        <v>-9</v>
      </c>
      <c r="H8546" s="5">
        <v>31.85</v>
      </c>
      <c r="I8546" s="5">
        <v>-286.64999999999998</v>
      </c>
      <c r="J8546" s="5">
        <v>-1110438.27</v>
      </c>
      <c r="K8546" s="5" t="str" cm="1">
        <f t="array" ref="K8546">_xlfn.LET(_xlpm.d,UPPER(TRIM(CLEAN(SUBSTITUTE(F8546,CHAR(160),"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47" spans="2:11" x14ac:dyDescent="0.25">
      <c r="B8547" s="21">
        <v>45806</v>
      </c>
      <c r="C8547" s="2" t="s">
        <v>1</v>
      </c>
      <c r="D8547" s="2" t="s">
        <v>1720</v>
      </c>
      <c r="E8547" s="2" t="s">
        <v>5</v>
      </c>
      <c r="F8547" s="2" t="s">
        <v>3308</v>
      </c>
      <c r="G8547" s="5">
        <v>-30</v>
      </c>
      <c r="H8547" s="5">
        <v>31.8</v>
      </c>
      <c r="I8547" s="5">
        <v>-954</v>
      </c>
      <c r="J8547" s="5">
        <v>-1111392.27</v>
      </c>
      <c r="K8547" s="5" t="str" cm="1">
        <f t="array" ref="K8547">_xlfn.LET(_xlpm.d,UPPER(TRIM(CLEAN(SUBSTITUTE(F8547,CHAR(160),"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48" spans="2:11" x14ac:dyDescent="0.25">
      <c r="B8548" s="21">
        <v>45806</v>
      </c>
      <c r="C8548" s="2" t="s">
        <v>1</v>
      </c>
      <c r="D8548" s="2" t="s">
        <v>1721</v>
      </c>
      <c r="E8548" s="2" t="s">
        <v>926</v>
      </c>
      <c r="F8548" s="2" t="s">
        <v>3308</v>
      </c>
      <c r="G8548" s="5">
        <v>-33</v>
      </c>
      <c r="H8548" s="5">
        <v>31.85</v>
      </c>
      <c r="I8548" s="5">
        <v>-1051.05</v>
      </c>
      <c r="J8548" s="5">
        <v>-1112443.32</v>
      </c>
      <c r="K8548" s="5" t="str" cm="1">
        <f t="array" ref="K8548">_xlfn.LET(_xlpm.d,UPPER(TRIM(CLEAN(SUBSTITUTE(F8548,CHAR(160),"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49" spans="2:11" x14ac:dyDescent="0.25">
      <c r="B8549" s="21">
        <v>45806</v>
      </c>
      <c r="C8549" s="2" t="s">
        <v>1</v>
      </c>
      <c r="D8549" s="2" t="s">
        <v>3591</v>
      </c>
      <c r="E8549" s="2" t="s">
        <v>2099</v>
      </c>
      <c r="F8549" s="2" t="s">
        <v>3308</v>
      </c>
      <c r="G8549" s="5">
        <v>-7</v>
      </c>
      <c r="H8549" s="5">
        <v>29.99</v>
      </c>
      <c r="I8549" s="5">
        <v>-209.93</v>
      </c>
      <c r="J8549" s="5">
        <v>-1112653.25</v>
      </c>
      <c r="K8549" s="5" t="str" cm="1">
        <f t="array" ref="K8549">_xlfn.LET(_xlpm.d,UPPER(TRIM(CLEAN(SUBSTITUTE(F8549,CHAR(160),"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50" spans="2:11" x14ac:dyDescent="0.25">
      <c r="B8550" s="21">
        <v>45806</v>
      </c>
      <c r="C8550" s="2" t="s">
        <v>1</v>
      </c>
      <c r="D8550" s="2" t="s">
        <v>3592</v>
      </c>
      <c r="E8550" s="2" t="s">
        <v>801</v>
      </c>
      <c r="F8550" s="2" t="s">
        <v>3308</v>
      </c>
      <c r="G8550" s="5">
        <v>-4</v>
      </c>
      <c r="H8550" s="5">
        <v>26.99</v>
      </c>
      <c r="I8550" s="5">
        <v>-107.96</v>
      </c>
      <c r="J8550" s="5">
        <v>-1112761.21</v>
      </c>
      <c r="K8550" s="5" t="str" cm="1">
        <f t="array" ref="K8550">_xlfn.LET(_xlpm.d,UPPER(TRIM(CLEAN(SUBSTITUTE(F8550,CHAR(160),"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51" spans="2:11" x14ac:dyDescent="0.25">
      <c r="B8551" s="21">
        <v>45806</v>
      </c>
      <c r="C8551" s="2" t="s">
        <v>1</v>
      </c>
      <c r="D8551" s="2" t="s">
        <v>1009</v>
      </c>
      <c r="E8551" s="2" t="s">
        <v>324</v>
      </c>
      <c r="F8551" s="2" t="s">
        <v>3308</v>
      </c>
      <c r="G8551" s="5">
        <v>-2</v>
      </c>
      <c r="H8551" s="5">
        <v>29.99</v>
      </c>
      <c r="I8551" s="5">
        <v>-59.98</v>
      </c>
      <c r="J8551" s="5">
        <v>-1112821.19</v>
      </c>
      <c r="K8551" s="5" t="str" cm="1">
        <f t="array" ref="K8551">_xlfn.LET(_xlpm.d,UPPER(TRIM(CLEAN(SUBSTITUTE(F8551,CHAR(160),"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52" spans="2:11" x14ac:dyDescent="0.25">
      <c r="B8552" s="21">
        <v>45807</v>
      </c>
      <c r="C8552" s="2" t="s">
        <v>1</v>
      </c>
      <c r="D8552" s="2" t="s">
        <v>3593</v>
      </c>
      <c r="E8552" s="2" t="s">
        <v>1478</v>
      </c>
      <c r="F8552" s="2" t="s">
        <v>3308</v>
      </c>
      <c r="G8552" s="5">
        <v>-16</v>
      </c>
      <c r="H8552" s="5">
        <v>29.99</v>
      </c>
      <c r="I8552" s="5">
        <v>-479.84</v>
      </c>
      <c r="J8552" s="5">
        <v>-1113301.03</v>
      </c>
      <c r="K8552" s="5" t="str" cm="1">
        <f t="array" ref="K8552">_xlfn.LET(_xlpm.d,UPPER(TRIM(CLEAN(SUBSTITUTE(F8552,CHAR(160),"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53" spans="2:11" x14ac:dyDescent="0.25">
      <c r="B8553" s="21">
        <v>45807</v>
      </c>
      <c r="C8553" s="2" t="s">
        <v>1</v>
      </c>
      <c r="D8553" s="2" t="s">
        <v>3594</v>
      </c>
      <c r="E8553" s="2" t="s">
        <v>311</v>
      </c>
      <c r="F8553" s="2" t="s">
        <v>3308</v>
      </c>
      <c r="G8553" s="5">
        <v>-16</v>
      </c>
      <c r="H8553" s="5">
        <v>28.65</v>
      </c>
      <c r="I8553" s="5">
        <v>-458.4</v>
      </c>
      <c r="J8553" s="5">
        <v>-1113759.43</v>
      </c>
      <c r="K8553" s="5" t="str" cm="1">
        <f t="array" ref="K8553">_xlfn.LET(_xlpm.d,UPPER(TRIM(CLEAN(SUBSTITUTE(F8553,CHAR(160),"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54" spans="2:11" x14ac:dyDescent="0.25">
      <c r="B8554" s="21">
        <v>45807</v>
      </c>
      <c r="C8554" s="2" t="s">
        <v>1</v>
      </c>
      <c r="D8554" s="2" t="s">
        <v>2778</v>
      </c>
      <c r="E8554" s="2" t="s">
        <v>1130</v>
      </c>
      <c r="F8554" s="2" t="s">
        <v>3306</v>
      </c>
      <c r="G8554" s="5">
        <v>-120</v>
      </c>
      <c r="H8554" s="5">
        <v>31.85</v>
      </c>
      <c r="I8554" s="5">
        <v>-3822</v>
      </c>
      <c r="J8554" s="5">
        <v>-1117581.43</v>
      </c>
      <c r="K8554" s="5" t="str" cm="1">
        <f t="array" ref="K8554">_xlfn.LET(_xlpm.d,UPPER(TRIM(CLEAN(SUBSTITUTE(F8554,CHAR(160),"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55" spans="2:11" x14ac:dyDescent="0.25">
      <c r="B8555" s="21">
        <v>45807</v>
      </c>
      <c r="C8555" s="2" t="s">
        <v>1</v>
      </c>
      <c r="D8555" s="2" t="s">
        <v>2594</v>
      </c>
      <c r="E8555" s="2" t="s">
        <v>202</v>
      </c>
      <c r="F8555" s="2" t="s">
        <v>3306</v>
      </c>
      <c r="G8555" s="5">
        <v>-50</v>
      </c>
      <c r="H8555" s="5">
        <v>31.85</v>
      </c>
      <c r="I8555" s="5">
        <v>-1592.5</v>
      </c>
      <c r="J8555" s="5">
        <v>-1119173.93</v>
      </c>
      <c r="K8555" s="5" t="str" cm="1">
        <f t="array" ref="K8555">_xlfn.LET(_xlpm.d,UPPER(TRIM(CLEAN(SUBSTITUTE(F8555,CHAR(160),"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56" spans="2:11" x14ac:dyDescent="0.25">
      <c r="B8556" s="21">
        <v>45807</v>
      </c>
      <c r="C8556" s="2" t="s">
        <v>1</v>
      </c>
      <c r="D8556" s="2" t="s">
        <v>418</v>
      </c>
      <c r="E8556" s="2" t="s">
        <v>53</v>
      </c>
      <c r="F8556" s="2" t="s">
        <v>3306</v>
      </c>
      <c r="G8556" s="5">
        <v>-51</v>
      </c>
      <c r="H8556" s="5">
        <v>31.85</v>
      </c>
      <c r="I8556" s="5">
        <v>-1624.35</v>
      </c>
      <c r="J8556" s="5">
        <v>-1120798.28</v>
      </c>
      <c r="K8556" s="5" t="str" cm="1">
        <f t="array" ref="K8556">_xlfn.LET(_xlpm.d,UPPER(TRIM(CLEAN(SUBSTITUTE(F8556,CHAR(160),"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57" spans="2:11" x14ac:dyDescent="0.25">
      <c r="B8557" s="21">
        <v>45807</v>
      </c>
      <c r="C8557" s="2" t="s">
        <v>1</v>
      </c>
      <c r="D8557" s="2" t="s">
        <v>1317</v>
      </c>
      <c r="E8557" s="2" t="s">
        <v>24</v>
      </c>
      <c r="F8557" s="2" t="s">
        <v>3595</v>
      </c>
      <c r="G8557" s="5">
        <v>-15</v>
      </c>
      <c r="H8557" s="5">
        <v>31.85</v>
      </c>
      <c r="I8557" s="5">
        <v>-477.75</v>
      </c>
      <c r="J8557" s="5">
        <v>-1121276.03</v>
      </c>
      <c r="K8557" s="5" t="str" cm="1">
        <f t="array" ref="K8557">_xlfn.LET(_xlpm.d,UPPER(TRIM(CLEAN(SUBSTITUTE(F8557,CHAR(160),"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58" spans="2:11" x14ac:dyDescent="0.25">
      <c r="B8558" s="21">
        <v>45807</v>
      </c>
      <c r="C8558" s="2" t="s">
        <v>1</v>
      </c>
      <c r="D8558" s="2" t="s">
        <v>3596</v>
      </c>
      <c r="E8558" s="2" t="s">
        <v>110</v>
      </c>
      <c r="F8558" s="2" t="s">
        <v>3306</v>
      </c>
      <c r="G8558" s="5">
        <v>-12</v>
      </c>
      <c r="H8558" s="5">
        <v>31.85</v>
      </c>
      <c r="I8558" s="5">
        <v>-382.2</v>
      </c>
      <c r="J8558" s="5">
        <v>-1121658.23</v>
      </c>
      <c r="K8558" s="5" t="str" cm="1">
        <f t="array" ref="K8558">_xlfn.LET(_xlpm.d,UPPER(TRIM(CLEAN(SUBSTITUTE(F8558,CHAR(160),"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59" spans="2:11" x14ac:dyDescent="0.25">
      <c r="B8559" s="21">
        <v>45807</v>
      </c>
      <c r="C8559" s="2" t="s">
        <v>1</v>
      </c>
      <c r="D8559" s="2" t="s">
        <v>1722</v>
      </c>
      <c r="E8559" s="2" t="s">
        <v>76</v>
      </c>
      <c r="F8559" s="2" t="s">
        <v>3306</v>
      </c>
      <c r="G8559" s="5">
        <v>-8</v>
      </c>
      <c r="H8559" s="5">
        <v>31.85</v>
      </c>
      <c r="I8559" s="5">
        <v>-254.8</v>
      </c>
      <c r="J8559" s="5">
        <v>-1121913.03</v>
      </c>
      <c r="K8559" s="5" t="str" cm="1">
        <f t="array" ref="K8559">_xlfn.LET(_xlpm.d,UPPER(TRIM(CLEAN(SUBSTITUTE(F8559,CHAR(160),"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60" spans="2:11" x14ac:dyDescent="0.25">
      <c r="B8560" s="21">
        <v>45807</v>
      </c>
      <c r="C8560" s="2" t="s">
        <v>1</v>
      </c>
      <c r="D8560" s="2" t="s">
        <v>3597</v>
      </c>
      <c r="E8560" s="2" t="s">
        <v>72</v>
      </c>
      <c r="F8560" s="2" t="s">
        <v>3306</v>
      </c>
      <c r="G8560" s="5">
        <v>-10</v>
      </c>
      <c r="H8560" s="5">
        <v>31.85</v>
      </c>
      <c r="I8560" s="5">
        <v>-318.5</v>
      </c>
      <c r="J8560" s="5">
        <v>-1122231.53</v>
      </c>
      <c r="K8560" s="5" t="str" cm="1">
        <f t="array" ref="K8560">_xlfn.LET(_xlpm.d,UPPER(TRIM(CLEAN(SUBSTITUTE(F8560,CHAR(160),"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61" spans="2:11" x14ac:dyDescent="0.25">
      <c r="B8561" s="21">
        <v>45807</v>
      </c>
      <c r="C8561" s="2" t="s">
        <v>1</v>
      </c>
      <c r="D8561" s="2" t="s">
        <v>3598</v>
      </c>
      <c r="E8561" s="2" t="s">
        <v>403</v>
      </c>
      <c r="F8561" s="2" t="s">
        <v>3306</v>
      </c>
      <c r="G8561" s="5">
        <v>-20</v>
      </c>
      <c r="H8561" s="5">
        <v>31.85</v>
      </c>
      <c r="I8561" s="5">
        <v>-637</v>
      </c>
      <c r="J8561" s="5">
        <v>-1122868.53</v>
      </c>
      <c r="K8561" s="5" t="str" cm="1">
        <f t="array" ref="K8561">_xlfn.LET(_xlpm.d,UPPER(TRIM(CLEAN(SUBSTITUTE(F8561,CHAR(160),"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62" spans="2:11" x14ac:dyDescent="0.25">
      <c r="B8562" s="21">
        <v>45807</v>
      </c>
      <c r="C8562" s="2" t="s">
        <v>1</v>
      </c>
      <c r="D8562" s="2" t="s">
        <v>1010</v>
      </c>
      <c r="E8562" s="2" t="s">
        <v>9</v>
      </c>
      <c r="F8562" s="2" t="s">
        <v>3595</v>
      </c>
      <c r="G8562" s="5">
        <v>-25</v>
      </c>
      <c r="H8562" s="5">
        <v>31.85</v>
      </c>
      <c r="I8562" s="5">
        <v>-796.25</v>
      </c>
      <c r="J8562" s="5">
        <v>-1123664.78</v>
      </c>
      <c r="K8562" s="5" t="str" cm="1">
        <f t="array" ref="K8562">_xlfn.LET(_xlpm.d,UPPER(TRIM(CLEAN(SUBSTITUTE(F8562,CHAR(160),"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63" spans="2:11" x14ac:dyDescent="0.25">
      <c r="B8563" s="21">
        <v>45810</v>
      </c>
      <c r="C8563" s="2" t="s">
        <v>1</v>
      </c>
      <c r="D8563" s="2" t="s">
        <v>3599</v>
      </c>
      <c r="E8563" s="2" t="s">
        <v>1530</v>
      </c>
      <c r="F8563" s="2" t="s">
        <v>3308</v>
      </c>
      <c r="G8563" s="5">
        <v>-8</v>
      </c>
      <c r="H8563" s="5">
        <v>29.99</v>
      </c>
      <c r="I8563" s="5">
        <v>-239.92</v>
      </c>
      <c r="J8563" s="5">
        <v>-1123904.7</v>
      </c>
      <c r="K8563" s="5" t="str" cm="1">
        <f t="array" ref="K8563">_xlfn.LET(_xlpm.d,UPPER(TRIM(CLEAN(SUBSTITUTE(F8563,CHAR(160),"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64" spans="2:11" x14ac:dyDescent="0.25">
      <c r="B8564" s="21">
        <v>45810</v>
      </c>
      <c r="C8564" s="2" t="s">
        <v>1</v>
      </c>
      <c r="D8564" s="2" t="s">
        <v>2335</v>
      </c>
      <c r="E8564" s="2" t="s">
        <v>1384</v>
      </c>
      <c r="F8564" s="2" t="s">
        <v>3308</v>
      </c>
      <c r="G8564" s="5">
        <v>-4</v>
      </c>
      <c r="H8564" s="5">
        <v>28.99</v>
      </c>
      <c r="I8564" s="5">
        <v>-115.96</v>
      </c>
      <c r="J8564" s="5">
        <v>-1124020.6599999999</v>
      </c>
      <c r="K8564" s="5" t="str" cm="1">
        <f t="array" ref="K8564">_xlfn.LET(_xlpm.d,UPPER(TRIM(CLEAN(SUBSTITUTE(F8564,CHAR(160),"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65" spans="2:11" x14ac:dyDescent="0.25">
      <c r="B8565" s="21">
        <v>45810</v>
      </c>
      <c r="C8565" s="2" t="s">
        <v>1</v>
      </c>
      <c r="D8565" s="2" t="s">
        <v>3600</v>
      </c>
      <c r="E8565" s="2" t="s">
        <v>84</v>
      </c>
      <c r="F8565" s="2" t="s">
        <v>3306</v>
      </c>
      <c r="G8565" s="5">
        <v>-9</v>
      </c>
      <c r="H8565" s="5">
        <v>31.85</v>
      </c>
      <c r="I8565" s="5">
        <v>-286.64999999999998</v>
      </c>
      <c r="J8565" s="5">
        <v>-1124307.3099999998</v>
      </c>
      <c r="K8565" s="5" t="str" cm="1">
        <f t="array" ref="K8565">_xlfn.LET(_xlpm.d,UPPER(TRIM(CLEAN(SUBSTITUTE(F8565,CHAR(160),"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66" spans="2:11" x14ac:dyDescent="0.25">
      <c r="B8566" s="21">
        <v>45810</v>
      </c>
      <c r="C8566" s="2" t="s">
        <v>1</v>
      </c>
      <c r="D8566" s="2" t="s">
        <v>1011</v>
      </c>
      <c r="E8566" s="2" t="s">
        <v>465</v>
      </c>
      <c r="F8566" s="2" t="s">
        <v>3306</v>
      </c>
      <c r="G8566" s="5">
        <v>-10</v>
      </c>
      <c r="H8566" s="5">
        <v>31.85</v>
      </c>
      <c r="I8566" s="5">
        <v>-318.5</v>
      </c>
      <c r="J8566" s="5">
        <v>-1124625.8099999998</v>
      </c>
      <c r="K8566" s="5" t="str" cm="1">
        <f t="array" ref="K8566">_xlfn.LET(_xlpm.d,UPPER(TRIM(CLEAN(SUBSTITUTE(F8566,CHAR(160),"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67" spans="2:11" x14ac:dyDescent="0.25">
      <c r="B8567" s="21">
        <v>45810</v>
      </c>
      <c r="C8567" s="2" t="s">
        <v>1</v>
      </c>
      <c r="D8567" s="2" t="s">
        <v>2992</v>
      </c>
      <c r="E8567" s="2" t="s">
        <v>791</v>
      </c>
      <c r="F8567" s="2" t="s">
        <v>3306</v>
      </c>
      <c r="G8567" s="5">
        <v>-10</v>
      </c>
      <c r="H8567" s="5">
        <v>31.85</v>
      </c>
      <c r="I8567" s="5">
        <v>-318.5</v>
      </c>
      <c r="J8567" s="5">
        <v>-1124944.3099999998</v>
      </c>
      <c r="K8567" s="5" t="str" cm="1">
        <f t="array" ref="K8567">_xlfn.LET(_xlpm.d,UPPER(TRIM(CLEAN(SUBSTITUTE(F8567,CHAR(160),"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68" spans="2:11" x14ac:dyDescent="0.25">
      <c r="B8568" s="21">
        <v>45811</v>
      </c>
      <c r="C8568" s="2" t="s">
        <v>1</v>
      </c>
      <c r="D8568" s="2" t="s">
        <v>174</v>
      </c>
      <c r="E8568" s="2" t="s">
        <v>148</v>
      </c>
      <c r="F8568" s="2" t="s">
        <v>3306</v>
      </c>
      <c r="G8568" s="5">
        <v>-30</v>
      </c>
      <c r="H8568" s="5">
        <v>31.85</v>
      </c>
      <c r="I8568" s="5">
        <v>-955.5</v>
      </c>
      <c r="J8568" s="5">
        <v>-1125899.8099999998</v>
      </c>
      <c r="K8568" s="5" t="str" cm="1">
        <f t="array" ref="K8568">_xlfn.LET(_xlpm.d,UPPER(TRIM(CLEAN(SUBSTITUTE(F8568,CHAR(160),"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69" spans="2:11" x14ac:dyDescent="0.25">
      <c r="B8569" s="21">
        <v>45811</v>
      </c>
      <c r="C8569" s="2" t="s">
        <v>1</v>
      </c>
      <c r="D8569" s="2" t="s">
        <v>3601</v>
      </c>
      <c r="E8569" s="2" t="s">
        <v>72</v>
      </c>
      <c r="F8569" s="2" t="s">
        <v>3306</v>
      </c>
      <c r="G8569" s="5">
        <v>-11</v>
      </c>
      <c r="H8569" s="5">
        <v>31.85</v>
      </c>
      <c r="I8569" s="5">
        <v>-350.35</v>
      </c>
      <c r="J8569" s="5">
        <v>-1126250.1599999999</v>
      </c>
      <c r="K8569" s="5" t="str" cm="1">
        <f t="array" ref="K8569">_xlfn.LET(_xlpm.d,UPPER(TRIM(CLEAN(SUBSTITUTE(F8569,CHAR(160),"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70" spans="2:11" x14ac:dyDescent="0.25">
      <c r="B8570" s="21">
        <v>45811</v>
      </c>
      <c r="C8570" s="2" t="s">
        <v>1</v>
      </c>
      <c r="D8570" s="2" t="s">
        <v>674</v>
      </c>
      <c r="E8570" s="2" t="s">
        <v>14</v>
      </c>
      <c r="F8570" s="2" t="s">
        <v>3306</v>
      </c>
      <c r="G8570" s="5">
        <v>-20</v>
      </c>
      <c r="H8570" s="5">
        <v>31.85</v>
      </c>
      <c r="I8570" s="5">
        <v>-637</v>
      </c>
      <c r="J8570" s="5">
        <v>-1126887.1599999999</v>
      </c>
      <c r="K8570" s="5" t="str" cm="1">
        <f t="array" ref="K8570">_xlfn.LET(_xlpm.d,UPPER(TRIM(CLEAN(SUBSTITUTE(F8570,CHAR(160),"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71" spans="2:11" x14ac:dyDescent="0.25">
      <c r="B8571" s="21">
        <v>45811</v>
      </c>
      <c r="C8571" s="2" t="s">
        <v>1</v>
      </c>
      <c r="D8571" s="2" t="s">
        <v>1012</v>
      </c>
      <c r="E8571" s="2" t="s">
        <v>153</v>
      </c>
      <c r="F8571" s="2" t="s">
        <v>3306</v>
      </c>
      <c r="G8571" s="5">
        <v>-30</v>
      </c>
      <c r="H8571" s="5">
        <v>31.85</v>
      </c>
      <c r="I8571" s="5">
        <v>-955.5</v>
      </c>
      <c r="J8571" s="5">
        <v>-1127842.6599999999</v>
      </c>
      <c r="K8571" s="5" t="str" cm="1">
        <f t="array" ref="K8571">_xlfn.LET(_xlpm.d,UPPER(TRIM(CLEAN(SUBSTITUTE(F8571,CHAR(160),"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72" spans="2:11" x14ac:dyDescent="0.25">
      <c r="B8572" s="21">
        <v>45811</v>
      </c>
      <c r="C8572" s="2" t="s">
        <v>1</v>
      </c>
      <c r="D8572" s="2" t="s">
        <v>2779</v>
      </c>
      <c r="E8572" s="2" t="s">
        <v>9</v>
      </c>
      <c r="F8572" s="2" t="s">
        <v>3306</v>
      </c>
      <c r="G8572" s="5">
        <v>-10</v>
      </c>
      <c r="H8572" s="5">
        <v>31.85</v>
      </c>
      <c r="I8572" s="5">
        <v>-318.5</v>
      </c>
      <c r="J8572" s="5">
        <v>-1128161.1599999999</v>
      </c>
      <c r="K8572" s="5" t="str" cm="1">
        <f t="array" ref="K8572">_xlfn.LET(_xlpm.d,UPPER(TRIM(CLEAN(SUBSTITUTE(F8572,CHAR(160),"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73" spans="2:11" x14ac:dyDescent="0.25">
      <c r="B8573" s="21">
        <v>45811</v>
      </c>
      <c r="C8573" s="2" t="s">
        <v>1</v>
      </c>
      <c r="D8573" s="2" t="s">
        <v>3602</v>
      </c>
      <c r="E8573" s="2" t="s">
        <v>32</v>
      </c>
      <c r="F8573" s="2" t="s">
        <v>3306</v>
      </c>
      <c r="G8573" s="5">
        <v>-16</v>
      </c>
      <c r="H8573" s="5">
        <v>31.85</v>
      </c>
      <c r="I8573" s="5">
        <v>-509.6</v>
      </c>
      <c r="J8573" s="5">
        <v>-1128670.76</v>
      </c>
      <c r="K8573" s="5" t="str" cm="1">
        <f t="array" ref="K8573">_xlfn.LET(_xlpm.d,UPPER(TRIM(CLEAN(SUBSTITUTE(F8573,CHAR(160),"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74" spans="2:11" x14ac:dyDescent="0.25">
      <c r="B8574" s="21">
        <v>45811</v>
      </c>
      <c r="C8574" s="2" t="s">
        <v>1</v>
      </c>
      <c r="D8574" s="2" t="s">
        <v>3603</v>
      </c>
      <c r="E8574" s="2" t="s">
        <v>89</v>
      </c>
      <c r="F8574" s="2" t="s">
        <v>3306</v>
      </c>
      <c r="G8574" s="5">
        <v>-30</v>
      </c>
      <c r="H8574" s="5">
        <v>31.85</v>
      </c>
      <c r="I8574" s="5">
        <v>-955.5</v>
      </c>
      <c r="J8574" s="5">
        <v>-1129626.26</v>
      </c>
      <c r="K8574" s="5" t="str" cm="1">
        <f t="array" ref="K8574">_xlfn.LET(_xlpm.d,UPPER(TRIM(CLEAN(SUBSTITUTE(F8574,CHAR(160),"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75" spans="2:11" x14ac:dyDescent="0.25">
      <c r="B8575" s="21">
        <v>45811</v>
      </c>
      <c r="C8575" s="2" t="s">
        <v>1</v>
      </c>
      <c r="D8575" s="2" t="s">
        <v>2993</v>
      </c>
      <c r="E8575" s="2" t="s">
        <v>29</v>
      </c>
      <c r="F8575" s="2" t="s">
        <v>3306</v>
      </c>
      <c r="G8575" s="5">
        <v>-21</v>
      </c>
      <c r="H8575" s="5">
        <v>31.85</v>
      </c>
      <c r="I8575" s="5">
        <v>-668.85</v>
      </c>
      <c r="J8575" s="5">
        <v>-1130295.1100000001</v>
      </c>
      <c r="K8575" s="5" t="str" cm="1">
        <f t="array" ref="K8575">_xlfn.LET(_xlpm.d,UPPER(TRIM(CLEAN(SUBSTITUTE(F8575,CHAR(160),"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76" spans="2:11" x14ac:dyDescent="0.25">
      <c r="B8576" s="21">
        <v>45811</v>
      </c>
      <c r="C8576" s="2" t="s">
        <v>1</v>
      </c>
      <c r="D8576" s="2" t="s">
        <v>1014</v>
      </c>
      <c r="E8576" s="2" t="s">
        <v>3</v>
      </c>
      <c r="F8576" s="2" t="s">
        <v>3308</v>
      </c>
      <c r="G8576" s="5">
        <v>-34</v>
      </c>
      <c r="H8576" s="5">
        <v>29.2</v>
      </c>
      <c r="I8576" s="5">
        <v>-992.8</v>
      </c>
      <c r="J8576" s="5">
        <v>-1131287.9100000001</v>
      </c>
      <c r="K8576" s="5" t="str" cm="1">
        <f t="array" ref="K8576">_xlfn.LET(_xlpm.d,UPPER(TRIM(CLEAN(SUBSTITUTE(F8576,CHAR(160),"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77" spans="2:11" x14ac:dyDescent="0.25">
      <c r="B8577" s="21">
        <v>45811</v>
      </c>
      <c r="C8577" s="2" t="s">
        <v>1</v>
      </c>
      <c r="D8577" s="2" t="s">
        <v>2851</v>
      </c>
      <c r="E8577" s="2" t="s">
        <v>289</v>
      </c>
      <c r="F8577" s="2" t="s">
        <v>3308</v>
      </c>
      <c r="G8577" s="5">
        <v>-5</v>
      </c>
      <c r="H8577" s="5">
        <v>29.6</v>
      </c>
      <c r="I8577" s="5">
        <v>-148</v>
      </c>
      <c r="J8577" s="5">
        <v>-1131435.9100000001</v>
      </c>
      <c r="K8577" s="5" t="str" cm="1">
        <f t="array" ref="K8577">_xlfn.LET(_xlpm.d,UPPER(TRIM(CLEAN(SUBSTITUTE(F8577,CHAR(160),"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78" spans="2:11" x14ac:dyDescent="0.25">
      <c r="B8578" s="21">
        <v>45811</v>
      </c>
      <c r="C8578" s="2" t="s">
        <v>1</v>
      </c>
      <c r="D8578" s="2" t="s">
        <v>675</v>
      </c>
      <c r="E8578" s="2" t="s">
        <v>35</v>
      </c>
      <c r="F8578" s="2" t="s">
        <v>3306</v>
      </c>
      <c r="G8578" s="5">
        <v>-32</v>
      </c>
      <c r="H8578" s="5">
        <v>31.85</v>
      </c>
      <c r="I8578" s="5">
        <v>-1019.2</v>
      </c>
      <c r="J8578" s="5">
        <v>-1132455.1100000001</v>
      </c>
      <c r="K8578" s="5" t="str" cm="1">
        <f t="array" ref="K8578">_xlfn.LET(_xlpm.d,UPPER(TRIM(CLEAN(SUBSTITUTE(F8578,CHAR(160),"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79" spans="2:11" x14ac:dyDescent="0.25">
      <c r="B8579" s="21">
        <v>45811</v>
      </c>
      <c r="C8579" s="2" t="s">
        <v>1</v>
      </c>
      <c r="D8579" s="2" t="s">
        <v>1724</v>
      </c>
      <c r="E8579" s="2" t="s">
        <v>807</v>
      </c>
      <c r="F8579" s="2" t="s">
        <v>3308</v>
      </c>
      <c r="G8579" s="5">
        <v>-7</v>
      </c>
      <c r="H8579" s="5">
        <v>31.85</v>
      </c>
      <c r="I8579" s="5">
        <v>-222.95</v>
      </c>
      <c r="J8579" s="5">
        <v>-1132678.06</v>
      </c>
      <c r="K8579" s="5" t="str" cm="1">
        <f t="array" ref="K8579">_xlfn.LET(_xlpm.d,UPPER(TRIM(CLEAN(SUBSTITUTE(F8579,CHAR(160),"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80" spans="2:11" x14ac:dyDescent="0.25">
      <c r="B8580" s="21">
        <v>45812</v>
      </c>
      <c r="C8580" s="2" t="s">
        <v>1</v>
      </c>
      <c r="D8580" s="2" t="s">
        <v>676</v>
      </c>
      <c r="E8580" s="2" t="s">
        <v>129</v>
      </c>
      <c r="F8580" s="2" t="s">
        <v>3306</v>
      </c>
      <c r="G8580" s="5">
        <v>-14</v>
      </c>
      <c r="H8580" s="5">
        <v>31.85</v>
      </c>
      <c r="I8580" s="5">
        <v>-445.9</v>
      </c>
      <c r="J8580" s="5">
        <v>-1133123.96</v>
      </c>
      <c r="K8580" s="5" t="str" cm="1">
        <f t="array" ref="K8580">_xlfn.LET(_xlpm.d,UPPER(TRIM(CLEAN(SUBSTITUTE(F8580,CHAR(160),"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81" spans="2:11" x14ac:dyDescent="0.25">
      <c r="B8581" s="21">
        <v>45812</v>
      </c>
      <c r="C8581" s="2" t="s">
        <v>1</v>
      </c>
      <c r="D8581" s="2" t="s">
        <v>3604</v>
      </c>
      <c r="E8581" s="2" t="s">
        <v>5</v>
      </c>
      <c r="F8581" s="2" t="s">
        <v>3308</v>
      </c>
      <c r="G8581" s="5">
        <v>-17</v>
      </c>
      <c r="H8581" s="5">
        <v>31.8</v>
      </c>
      <c r="I8581" s="5">
        <v>-540.6</v>
      </c>
      <c r="J8581" s="5">
        <v>-1133664.56</v>
      </c>
      <c r="K8581" s="5" t="str" cm="1">
        <f t="array" ref="K8581">_xlfn.LET(_xlpm.d,UPPER(TRIM(CLEAN(SUBSTITUTE(F8581,CHAR(160),"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82" spans="2:11" x14ac:dyDescent="0.25">
      <c r="B8582" s="21">
        <v>45813</v>
      </c>
      <c r="C8582" s="2" t="s">
        <v>1</v>
      </c>
      <c r="D8582" s="2" t="s">
        <v>3605</v>
      </c>
      <c r="E8582" s="2" t="s">
        <v>163</v>
      </c>
      <c r="F8582" s="2" t="s">
        <v>3306</v>
      </c>
      <c r="G8582" s="5">
        <v>-60</v>
      </c>
      <c r="H8582" s="5">
        <v>31.85</v>
      </c>
      <c r="I8582" s="5">
        <v>-1911</v>
      </c>
      <c r="J8582" s="5">
        <v>-1135575.56</v>
      </c>
      <c r="K8582" s="5" t="str" cm="1">
        <f t="array" ref="K8582">_xlfn.LET(_xlpm.d,UPPER(TRIM(CLEAN(SUBSTITUTE(F8582,CHAR(160),"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83" spans="2:11" x14ac:dyDescent="0.25">
      <c r="B8583" s="21">
        <v>45813</v>
      </c>
      <c r="C8583" s="2" t="s">
        <v>1</v>
      </c>
      <c r="D8583" s="2" t="s">
        <v>739</v>
      </c>
      <c r="E8583" s="2" t="s">
        <v>19</v>
      </c>
      <c r="F8583" s="2" t="s">
        <v>3606</v>
      </c>
      <c r="G8583" s="5">
        <v>-31</v>
      </c>
      <c r="H8583" s="5">
        <v>31.85</v>
      </c>
      <c r="I8583" s="5">
        <v>-987.35</v>
      </c>
      <c r="J8583" s="5">
        <v>-1136562.9100000001</v>
      </c>
      <c r="K8583" s="5" t="str" cm="1">
        <f t="array" ref="K8583">_xlfn.LET(_xlpm.d,UPPER(TRIM(CLEAN(SUBSTITUTE(F8583,CHAR(160),"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84" spans="2:11" x14ac:dyDescent="0.25">
      <c r="B8584" s="21">
        <v>45813</v>
      </c>
      <c r="C8584" s="2" t="s">
        <v>1</v>
      </c>
      <c r="D8584" s="2" t="s">
        <v>2852</v>
      </c>
      <c r="E8584" s="2" t="s">
        <v>141</v>
      </c>
      <c r="F8584" s="2" t="s">
        <v>3306</v>
      </c>
      <c r="G8584" s="5">
        <v>-71</v>
      </c>
      <c r="H8584" s="5">
        <v>31.85</v>
      </c>
      <c r="I8584" s="5">
        <v>-2261.35</v>
      </c>
      <c r="J8584" s="5">
        <v>-1138824.2600000002</v>
      </c>
      <c r="K8584" s="5" t="str" cm="1">
        <f t="array" ref="K8584">_xlfn.LET(_xlpm.d,UPPER(TRIM(CLEAN(SUBSTITUTE(F8584,CHAR(160),"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85" spans="2:11" x14ac:dyDescent="0.25">
      <c r="B8585" s="21">
        <v>45813</v>
      </c>
      <c r="C8585" s="2" t="s">
        <v>1</v>
      </c>
      <c r="D8585" s="2" t="s">
        <v>3147</v>
      </c>
      <c r="E8585" s="2" t="s">
        <v>99</v>
      </c>
      <c r="F8585" s="2" t="s">
        <v>3306</v>
      </c>
      <c r="G8585" s="5">
        <v>-14</v>
      </c>
      <c r="H8585" s="5">
        <v>31.85</v>
      </c>
      <c r="I8585" s="5">
        <v>-445.9</v>
      </c>
      <c r="J8585" s="5">
        <v>-1139270.1600000001</v>
      </c>
      <c r="K8585" s="5" t="str" cm="1">
        <f t="array" ref="K8585">_xlfn.LET(_xlpm.d,UPPER(TRIM(CLEAN(SUBSTITUTE(F8585,CHAR(160),"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86" spans="2:11" x14ac:dyDescent="0.25">
      <c r="B8586" s="21">
        <v>45813</v>
      </c>
      <c r="C8586" s="2" t="s">
        <v>1</v>
      </c>
      <c r="D8586" s="2" t="s">
        <v>3607</v>
      </c>
      <c r="E8586" s="2" t="s">
        <v>2099</v>
      </c>
      <c r="F8586" s="2" t="s">
        <v>3308</v>
      </c>
      <c r="G8586" s="5">
        <v>-5</v>
      </c>
      <c r="H8586" s="5">
        <v>29.99</v>
      </c>
      <c r="I8586" s="5">
        <v>-149.94999999999999</v>
      </c>
      <c r="J8586" s="5">
        <v>-1139420.1100000001</v>
      </c>
      <c r="K8586" s="5" t="str" cm="1">
        <f t="array" ref="K8586">_xlfn.LET(_xlpm.d,UPPER(TRIM(CLEAN(SUBSTITUTE(F8586,CHAR(160),"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87" spans="2:11" x14ac:dyDescent="0.25">
      <c r="B8587" s="21">
        <v>45813</v>
      </c>
      <c r="C8587" s="2" t="s">
        <v>1</v>
      </c>
      <c r="D8587" s="2" t="s">
        <v>1725</v>
      </c>
      <c r="E8587" s="2" t="s">
        <v>324</v>
      </c>
      <c r="F8587" s="2" t="s">
        <v>3308</v>
      </c>
      <c r="G8587" s="5">
        <v>-6</v>
      </c>
      <c r="H8587" s="5">
        <v>29.99</v>
      </c>
      <c r="I8587" s="5">
        <v>-179.94</v>
      </c>
      <c r="J8587" s="5">
        <v>-1139600.05</v>
      </c>
      <c r="K8587" s="5" t="str" cm="1">
        <f t="array" ref="K8587">_xlfn.LET(_xlpm.d,UPPER(TRIM(CLEAN(SUBSTITUTE(F8587,CHAR(160),"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88" spans="2:11" x14ac:dyDescent="0.25">
      <c r="B8588" s="21">
        <v>45813</v>
      </c>
      <c r="C8588" s="2" t="s">
        <v>1</v>
      </c>
      <c r="D8588" s="2" t="s">
        <v>3608</v>
      </c>
      <c r="E8588" s="2" t="s">
        <v>999</v>
      </c>
      <c r="F8588" s="2" t="s">
        <v>3306</v>
      </c>
      <c r="G8588" s="5">
        <v>-30</v>
      </c>
      <c r="H8588" s="5">
        <v>31.85</v>
      </c>
      <c r="I8588" s="5">
        <v>-955.5</v>
      </c>
      <c r="J8588" s="5">
        <v>-1140555.55</v>
      </c>
      <c r="K8588" s="5" t="str" cm="1">
        <f t="array" ref="K8588">_xlfn.LET(_xlpm.d,UPPER(TRIM(CLEAN(SUBSTITUTE(F8588,CHAR(160),"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89" spans="2:11" x14ac:dyDescent="0.25">
      <c r="B8589" s="21">
        <v>45813</v>
      </c>
      <c r="C8589" s="2" t="s">
        <v>1</v>
      </c>
      <c r="D8589" s="2" t="s">
        <v>1726</v>
      </c>
      <c r="E8589" s="2" t="s">
        <v>1397</v>
      </c>
      <c r="F8589" s="2" t="s">
        <v>3306</v>
      </c>
      <c r="G8589" s="5">
        <v>-40</v>
      </c>
      <c r="H8589" s="5">
        <v>31.85</v>
      </c>
      <c r="I8589" s="5">
        <v>-1274</v>
      </c>
      <c r="J8589" s="5">
        <v>-1141829.55</v>
      </c>
      <c r="K8589" s="5" t="str" cm="1">
        <f t="array" ref="K8589">_xlfn.LET(_xlpm.d,UPPER(TRIM(CLEAN(SUBSTITUTE(F8589,CHAR(160),"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90" spans="2:11" x14ac:dyDescent="0.25">
      <c r="B8590" s="21">
        <v>45814</v>
      </c>
      <c r="C8590" s="2" t="s">
        <v>1</v>
      </c>
      <c r="D8590" s="2" t="s">
        <v>1727</v>
      </c>
      <c r="E8590" s="2" t="s">
        <v>311</v>
      </c>
      <c r="F8590" s="2" t="s">
        <v>3308</v>
      </c>
      <c r="G8590" s="5">
        <v>-11</v>
      </c>
      <c r="H8590" s="5">
        <v>28.65</v>
      </c>
      <c r="I8590" s="5">
        <v>-315.14999999999998</v>
      </c>
      <c r="J8590" s="5">
        <v>-1142144.7</v>
      </c>
      <c r="K8590" s="5" t="str" cm="1">
        <f t="array" ref="K8590">_xlfn.LET(_xlpm.d,UPPER(TRIM(CLEAN(SUBSTITUTE(F8590,CHAR(160),"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91" spans="2:11" x14ac:dyDescent="0.25">
      <c r="B8591" s="21">
        <v>45814</v>
      </c>
      <c r="C8591" s="2" t="s">
        <v>1</v>
      </c>
      <c r="D8591" s="2" t="s">
        <v>1015</v>
      </c>
      <c r="E8591" s="2" t="s">
        <v>1016</v>
      </c>
      <c r="F8591" s="2" t="s">
        <v>3306</v>
      </c>
      <c r="G8591" s="5">
        <v>-100</v>
      </c>
      <c r="H8591" s="5">
        <v>31.85</v>
      </c>
      <c r="I8591" s="5">
        <v>-3185</v>
      </c>
      <c r="J8591" s="5">
        <v>-1145329.7</v>
      </c>
      <c r="K8591" s="5" t="str" cm="1">
        <f t="array" ref="K8591">_xlfn.LET(_xlpm.d,UPPER(TRIM(CLEAN(SUBSTITUTE(F8591,CHAR(160),"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92" spans="2:11" x14ac:dyDescent="0.25">
      <c r="B8592" s="21">
        <v>45814</v>
      </c>
      <c r="C8592" s="2" t="s">
        <v>1</v>
      </c>
      <c r="D8592" s="2" t="s">
        <v>175</v>
      </c>
      <c r="E8592" s="2" t="s">
        <v>82</v>
      </c>
      <c r="F8592" s="2" t="s">
        <v>3306</v>
      </c>
      <c r="G8592" s="5">
        <v>-40</v>
      </c>
      <c r="H8592" s="5">
        <v>31.85</v>
      </c>
      <c r="I8592" s="5">
        <v>-1274</v>
      </c>
      <c r="J8592" s="5">
        <v>-1146603.7</v>
      </c>
      <c r="K8592" s="5" t="str" cm="1">
        <f t="array" ref="K8592">_xlfn.LET(_xlpm.d,UPPER(TRIM(CLEAN(SUBSTITUTE(F8592,CHAR(160),"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93" spans="2:11" x14ac:dyDescent="0.25">
      <c r="B8593" s="21">
        <v>45814</v>
      </c>
      <c r="C8593" s="2" t="s">
        <v>1</v>
      </c>
      <c r="D8593" s="2" t="s">
        <v>3609</v>
      </c>
      <c r="E8593" s="2" t="s">
        <v>76</v>
      </c>
      <c r="F8593" s="2" t="s">
        <v>3306</v>
      </c>
      <c r="G8593" s="5">
        <v>-20</v>
      </c>
      <c r="H8593" s="5">
        <v>31.85</v>
      </c>
      <c r="I8593" s="5">
        <v>-637</v>
      </c>
      <c r="J8593" s="5">
        <v>-1147240.7</v>
      </c>
      <c r="K8593" s="5" t="str" cm="1">
        <f t="array" ref="K8593">_xlfn.LET(_xlpm.d,UPPER(TRIM(CLEAN(SUBSTITUTE(F8593,CHAR(160),"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94" spans="2:11" x14ac:dyDescent="0.25">
      <c r="B8594" s="21">
        <v>45814</v>
      </c>
      <c r="C8594" s="2" t="s">
        <v>1</v>
      </c>
      <c r="D8594" s="2" t="s">
        <v>1728</v>
      </c>
      <c r="E8594" s="2" t="s">
        <v>86</v>
      </c>
      <c r="F8594" s="2" t="s">
        <v>3306</v>
      </c>
      <c r="G8594" s="5">
        <v>-33</v>
      </c>
      <c r="H8594" s="5">
        <v>31.85</v>
      </c>
      <c r="I8594" s="5">
        <v>-1051.05</v>
      </c>
      <c r="J8594" s="5">
        <v>-1148291.75</v>
      </c>
      <c r="K8594" s="5" t="str" cm="1">
        <f t="array" ref="K8594">_xlfn.LET(_xlpm.d,UPPER(TRIM(CLEAN(SUBSTITUTE(F8594,CHAR(160),"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95" spans="2:11" x14ac:dyDescent="0.25">
      <c r="B8595" s="21">
        <v>45814</v>
      </c>
      <c r="C8595" s="2" t="s">
        <v>1</v>
      </c>
      <c r="D8595" s="2" t="s">
        <v>1729</v>
      </c>
      <c r="E8595" s="2" t="s">
        <v>9</v>
      </c>
      <c r="F8595" s="2" t="s">
        <v>3306</v>
      </c>
      <c r="G8595" s="5">
        <v>-10</v>
      </c>
      <c r="H8595" s="5">
        <v>31.85</v>
      </c>
      <c r="I8595" s="5">
        <v>-318.5</v>
      </c>
      <c r="J8595" s="5">
        <v>-1148610.25</v>
      </c>
      <c r="K8595" s="5" t="str" cm="1">
        <f t="array" ref="K8595">_xlfn.LET(_xlpm.d,UPPER(TRIM(CLEAN(SUBSTITUTE(F8595,CHAR(160),"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96" spans="2:11" x14ac:dyDescent="0.25">
      <c r="B8596" s="21">
        <v>45814</v>
      </c>
      <c r="C8596" s="2" t="s">
        <v>1</v>
      </c>
      <c r="D8596" s="2" t="s">
        <v>3610</v>
      </c>
      <c r="E8596" s="2" t="s">
        <v>24</v>
      </c>
      <c r="F8596" s="2" t="s">
        <v>3306</v>
      </c>
      <c r="G8596" s="5">
        <v>-70</v>
      </c>
      <c r="H8596" s="5">
        <v>31.85</v>
      </c>
      <c r="I8596" s="5">
        <v>-2229.5</v>
      </c>
      <c r="J8596" s="5">
        <v>-1150839.75</v>
      </c>
      <c r="K8596" s="5" t="str" cm="1">
        <f t="array" ref="K8596">_xlfn.LET(_xlpm.d,UPPER(TRIM(CLEAN(SUBSTITUTE(F8596,CHAR(160),"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97" spans="2:11" x14ac:dyDescent="0.25">
      <c r="B8597" s="21">
        <v>45814</v>
      </c>
      <c r="C8597" s="2" t="s">
        <v>1</v>
      </c>
      <c r="D8597" s="2" t="s">
        <v>1730</v>
      </c>
      <c r="E8597" s="2" t="s">
        <v>53</v>
      </c>
      <c r="F8597" s="2" t="s">
        <v>3306</v>
      </c>
      <c r="G8597" s="5">
        <v>-20</v>
      </c>
      <c r="H8597" s="5">
        <v>31.85</v>
      </c>
      <c r="I8597" s="5">
        <v>-637</v>
      </c>
      <c r="J8597" s="5">
        <v>-1151476.75</v>
      </c>
      <c r="K8597" s="5" t="str" cm="1">
        <f t="array" ref="K8597">_xlfn.LET(_xlpm.d,UPPER(TRIM(CLEAN(SUBSTITUTE(F8597,CHAR(160),"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98" spans="2:11" x14ac:dyDescent="0.25">
      <c r="B8598" s="21">
        <v>45814</v>
      </c>
      <c r="C8598" s="2" t="s">
        <v>1</v>
      </c>
      <c r="D8598" s="2" t="s">
        <v>1731</v>
      </c>
      <c r="E8598" s="2" t="s">
        <v>95</v>
      </c>
      <c r="F8598" s="2" t="s">
        <v>3306</v>
      </c>
      <c r="G8598" s="5">
        <v>-2</v>
      </c>
      <c r="H8598" s="5">
        <v>31.85</v>
      </c>
      <c r="I8598" s="5">
        <v>-63.7</v>
      </c>
      <c r="J8598" s="5">
        <v>-1151540.45</v>
      </c>
      <c r="K8598" s="5" t="str" cm="1">
        <f t="array" ref="K8598">_xlfn.LET(_xlpm.d,UPPER(TRIM(CLEAN(SUBSTITUTE(F8598,CHAR(160),"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599" spans="2:11" x14ac:dyDescent="0.25">
      <c r="B8599" s="21">
        <v>45814</v>
      </c>
      <c r="C8599" s="2" t="s">
        <v>1</v>
      </c>
      <c r="D8599" s="2" t="s">
        <v>3611</v>
      </c>
      <c r="E8599" s="2" t="s">
        <v>72</v>
      </c>
      <c r="F8599" s="2" t="s">
        <v>3306</v>
      </c>
      <c r="G8599" s="5">
        <v>-12</v>
      </c>
      <c r="H8599" s="5">
        <v>31.85</v>
      </c>
      <c r="I8599" s="5">
        <v>-382.2</v>
      </c>
      <c r="J8599" s="5">
        <v>-1151922.6499999999</v>
      </c>
      <c r="K8599" s="5" t="str" cm="1">
        <f t="array" ref="K8599">_xlfn.LET(_xlpm.d,UPPER(TRIM(CLEAN(SUBSTITUTE(F8599,CHAR(160),"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00" spans="2:11" x14ac:dyDescent="0.25">
      <c r="B8600" s="21">
        <v>45814</v>
      </c>
      <c r="C8600" s="2" t="s">
        <v>1</v>
      </c>
      <c r="D8600" s="2" t="s">
        <v>302</v>
      </c>
      <c r="E8600" s="2" t="s">
        <v>143</v>
      </c>
      <c r="F8600" s="2" t="s">
        <v>3308</v>
      </c>
      <c r="G8600" s="5">
        <v>-13</v>
      </c>
      <c r="H8600" s="5">
        <v>27.3</v>
      </c>
      <c r="I8600" s="5">
        <v>-354.9</v>
      </c>
      <c r="J8600" s="5">
        <v>-1152277.5499999998</v>
      </c>
      <c r="K8600" s="5" t="str" cm="1">
        <f t="array" ref="K8600">_xlfn.LET(_xlpm.d,UPPER(TRIM(CLEAN(SUBSTITUTE(F8600,CHAR(160),"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01" spans="2:11" x14ac:dyDescent="0.25">
      <c r="B8601" s="21">
        <v>45817</v>
      </c>
      <c r="C8601" s="2" t="s">
        <v>1</v>
      </c>
      <c r="D8601" s="2" t="s">
        <v>1733</v>
      </c>
      <c r="E8601" s="2" t="s">
        <v>68</v>
      </c>
      <c r="F8601" s="2" t="s">
        <v>3306</v>
      </c>
      <c r="G8601" s="5">
        <v>-10</v>
      </c>
      <c r="H8601" s="5">
        <v>31.85</v>
      </c>
      <c r="I8601" s="5">
        <v>-318.5</v>
      </c>
      <c r="J8601" s="5">
        <v>-1152596.0499999998</v>
      </c>
      <c r="K8601" s="5" t="str" cm="1">
        <f t="array" ref="K8601">_xlfn.LET(_xlpm.d,UPPER(TRIM(CLEAN(SUBSTITUTE(F8601,CHAR(160),"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02" spans="2:11" x14ac:dyDescent="0.25">
      <c r="B8602" s="21">
        <v>45817</v>
      </c>
      <c r="C8602" s="2" t="s">
        <v>1</v>
      </c>
      <c r="D8602" s="2" t="s">
        <v>3612</v>
      </c>
      <c r="E8602" s="2" t="s">
        <v>99</v>
      </c>
      <c r="F8602" s="2" t="s">
        <v>3306</v>
      </c>
      <c r="G8602" s="5">
        <v>-21</v>
      </c>
      <c r="H8602" s="5">
        <v>31.85</v>
      </c>
      <c r="I8602" s="5">
        <v>-668.85</v>
      </c>
      <c r="J8602" s="5">
        <v>-1153264.8999999999</v>
      </c>
      <c r="K8602" s="5" t="str" cm="1">
        <f t="array" ref="K8602">_xlfn.LET(_xlpm.d,UPPER(TRIM(CLEAN(SUBSTITUTE(F8602,CHAR(160),"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03" spans="2:11" x14ac:dyDescent="0.25">
      <c r="B8603" s="21">
        <v>45818</v>
      </c>
      <c r="C8603" s="2" t="s">
        <v>1</v>
      </c>
      <c r="D8603" s="2" t="s">
        <v>1734</v>
      </c>
      <c r="E8603" s="2" t="s">
        <v>92</v>
      </c>
      <c r="F8603" s="2" t="s">
        <v>3306</v>
      </c>
      <c r="G8603" s="5">
        <v>-30</v>
      </c>
      <c r="H8603" s="5">
        <v>31.85</v>
      </c>
      <c r="I8603" s="5">
        <v>-955.5</v>
      </c>
      <c r="J8603" s="5">
        <v>-1154220.3999999999</v>
      </c>
      <c r="K8603" s="5" t="str" cm="1">
        <f t="array" ref="K8603">_xlfn.LET(_xlpm.d,UPPER(TRIM(CLEAN(SUBSTITUTE(F8603,CHAR(160),"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04" spans="2:11" x14ac:dyDescent="0.25">
      <c r="B8604" s="21">
        <v>45818</v>
      </c>
      <c r="C8604" s="2" t="s">
        <v>1</v>
      </c>
      <c r="D8604" s="2" t="s">
        <v>1017</v>
      </c>
      <c r="E8604" s="2" t="s">
        <v>14</v>
      </c>
      <c r="F8604" s="2" t="s">
        <v>3306</v>
      </c>
      <c r="G8604" s="5">
        <v>-13</v>
      </c>
      <c r="H8604" s="5">
        <v>31.85</v>
      </c>
      <c r="I8604" s="5">
        <v>-414.05</v>
      </c>
      <c r="J8604" s="5">
        <v>-1154634.45</v>
      </c>
      <c r="K8604" s="5" t="str" cm="1">
        <f t="array" ref="K8604">_xlfn.LET(_xlpm.d,UPPER(TRIM(CLEAN(SUBSTITUTE(F8604,CHAR(160),"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05" spans="2:11" x14ac:dyDescent="0.25">
      <c r="B8605" s="21">
        <v>45818</v>
      </c>
      <c r="C8605" s="2" t="s">
        <v>1</v>
      </c>
      <c r="D8605" s="2" t="s">
        <v>176</v>
      </c>
      <c r="E8605" s="2" t="s">
        <v>159</v>
      </c>
      <c r="F8605" s="2" t="s">
        <v>3306</v>
      </c>
      <c r="G8605" s="5">
        <v>-8</v>
      </c>
      <c r="H8605" s="5">
        <v>31.85</v>
      </c>
      <c r="I8605" s="5">
        <v>-254.8</v>
      </c>
      <c r="J8605" s="5">
        <v>-1154889.25</v>
      </c>
      <c r="K8605" s="5" t="str" cm="1">
        <f t="array" ref="K8605">_xlfn.LET(_xlpm.d,UPPER(TRIM(CLEAN(SUBSTITUTE(F8605,CHAR(160),"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06" spans="2:11" x14ac:dyDescent="0.25">
      <c r="B8606" s="21">
        <v>45818</v>
      </c>
      <c r="C8606" s="2" t="s">
        <v>1</v>
      </c>
      <c r="D8606" s="2" t="s">
        <v>1018</v>
      </c>
      <c r="E8606" s="2" t="s">
        <v>60</v>
      </c>
      <c r="F8606" s="2" t="s">
        <v>3306</v>
      </c>
      <c r="G8606" s="5">
        <v>-40</v>
      </c>
      <c r="H8606" s="5">
        <v>31.85</v>
      </c>
      <c r="I8606" s="5">
        <v>-1274</v>
      </c>
      <c r="J8606" s="5">
        <v>-1156163.25</v>
      </c>
      <c r="K8606" s="5" t="str" cm="1">
        <f t="array" ref="K8606">_xlfn.LET(_xlpm.d,UPPER(TRIM(CLEAN(SUBSTITUTE(F8606,CHAR(160),"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07" spans="2:11" x14ac:dyDescent="0.25">
      <c r="B8607" s="21">
        <v>45818</v>
      </c>
      <c r="C8607" s="2" t="s">
        <v>1</v>
      </c>
      <c r="D8607" s="2" t="s">
        <v>1019</v>
      </c>
      <c r="E8607" s="2" t="s">
        <v>29</v>
      </c>
      <c r="F8607" s="2" t="s">
        <v>3306</v>
      </c>
      <c r="G8607" s="5">
        <v>-24</v>
      </c>
      <c r="H8607" s="5">
        <v>31.85</v>
      </c>
      <c r="I8607" s="5">
        <v>-764.4</v>
      </c>
      <c r="J8607" s="5">
        <v>-1156927.6499999999</v>
      </c>
      <c r="K8607" s="5" t="str" cm="1">
        <f t="array" ref="K8607">_xlfn.LET(_xlpm.d,UPPER(TRIM(CLEAN(SUBSTITUTE(F8607,CHAR(160),"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08" spans="2:11" x14ac:dyDescent="0.25">
      <c r="B8608" s="21">
        <v>45818</v>
      </c>
      <c r="C8608" s="2" t="s">
        <v>1</v>
      </c>
      <c r="D8608" s="2" t="s">
        <v>712</v>
      </c>
      <c r="E8608" s="2" t="s">
        <v>35</v>
      </c>
      <c r="F8608" s="2" t="s">
        <v>3306</v>
      </c>
      <c r="G8608" s="5">
        <v>-11</v>
      </c>
      <c r="H8608" s="5">
        <v>31.85</v>
      </c>
      <c r="I8608" s="5">
        <v>-350.35</v>
      </c>
      <c r="J8608" s="5">
        <v>-1157278</v>
      </c>
      <c r="K8608" s="5" t="str" cm="1">
        <f t="array" ref="K8608">_xlfn.LET(_xlpm.d,UPPER(TRIM(CLEAN(SUBSTITUTE(F8608,CHAR(160),"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09" spans="2:11" x14ac:dyDescent="0.25">
      <c r="B8609" s="21">
        <v>45818</v>
      </c>
      <c r="C8609" s="2" t="s">
        <v>1</v>
      </c>
      <c r="D8609" s="2" t="s">
        <v>3613</v>
      </c>
      <c r="E8609" s="2" t="s">
        <v>3614</v>
      </c>
      <c r="F8609" s="2" t="s">
        <v>3308</v>
      </c>
      <c r="G8609" s="5">
        <v>-12</v>
      </c>
      <c r="H8609" s="5">
        <v>29.99</v>
      </c>
      <c r="I8609" s="5">
        <v>-359.88</v>
      </c>
      <c r="J8609" s="5">
        <v>-1157637.8799999999</v>
      </c>
      <c r="K8609" s="5" t="str" cm="1">
        <f t="array" ref="K8609">_xlfn.LET(_xlpm.d,UPPER(TRIM(CLEAN(SUBSTITUTE(F8609,CHAR(160),"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10" spans="2:11" x14ac:dyDescent="0.25">
      <c r="B8610" s="21">
        <v>45818</v>
      </c>
      <c r="C8610" s="2" t="s">
        <v>1</v>
      </c>
      <c r="D8610" s="2" t="s">
        <v>177</v>
      </c>
      <c r="E8610" s="2" t="s">
        <v>49</v>
      </c>
      <c r="F8610" s="2" t="s">
        <v>3306</v>
      </c>
      <c r="G8610" s="5">
        <v>-36</v>
      </c>
      <c r="H8610" s="5">
        <v>31.85</v>
      </c>
      <c r="I8610" s="5">
        <v>-1146.5999999999999</v>
      </c>
      <c r="J8610" s="5">
        <v>-1158784.48</v>
      </c>
      <c r="K8610" s="5" t="str" cm="1">
        <f t="array" ref="K8610">_xlfn.LET(_xlpm.d,UPPER(TRIM(CLEAN(SUBSTITUTE(F8610,CHAR(160),"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11" spans="2:11" x14ac:dyDescent="0.25">
      <c r="B8611" s="21">
        <v>45818</v>
      </c>
      <c r="C8611" s="2" t="s">
        <v>1</v>
      </c>
      <c r="D8611" s="2" t="s">
        <v>2745</v>
      </c>
      <c r="E8611" s="2" t="s">
        <v>2746</v>
      </c>
      <c r="F8611" s="2" t="s">
        <v>3615</v>
      </c>
      <c r="G8611" s="5">
        <v>-6</v>
      </c>
      <c r="H8611" s="5">
        <v>29.99</v>
      </c>
      <c r="I8611" s="5">
        <v>-179.94</v>
      </c>
      <c r="J8611" s="5">
        <v>-1158964.42</v>
      </c>
      <c r="K8611" s="5" t="str" cm="1">
        <f t="array" ref="K8611">_xlfn.LET(_xlpm.d,UPPER(TRIM(CLEAN(SUBSTITUTE(F8611,CHAR(160),"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12" spans="2:11" x14ac:dyDescent="0.25">
      <c r="B8612" s="21">
        <v>45819</v>
      </c>
      <c r="C8612" s="2" t="s">
        <v>1</v>
      </c>
      <c r="D8612" s="2" t="s">
        <v>2595</v>
      </c>
      <c r="E8612" s="2" t="s">
        <v>238</v>
      </c>
      <c r="F8612" s="2" t="s">
        <v>3308</v>
      </c>
      <c r="G8612" s="5">
        <v>-14</v>
      </c>
      <c r="H8612" s="5">
        <v>31.85</v>
      </c>
      <c r="I8612" s="5">
        <v>-445.9</v>
      </c>
      <c r="J8612" s="5">
        <v>-1159410.3199999998</v>
      </c>
      <c r="K8612" s="5" t="str" cm="1">
        <f t="array" ref="K8612">_xlfn.LET(_xlpm.d,UPPER(TRIM(CLEAN(SUBSTITUTE(F8612,CHAR(160),"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13" spans="2:11" x14ac:dyDescent="0.25">
      <c r="B8613" s="21">
        <v>45820</v>
      </c>
      <c r="C8613" s="2" t="s">
        <v>1</v>
      </c>
      <c r="D8613" s="2" t="s">
        <v>1021</v>
      </c>
      <c r="E8613" s="2" t="s">
        <v>74</v>
      </c>
      <c r="F8613" s="2" t="s">
        <v>3306</v>
      </c>
      <c r="G8613" s="5">
        <v>-26</v>
      </c>
      <c r="H8613" s="5">
        <v>31.85</v>
      </c>
      <c r="I8613" s="5">
        <v>-828.1</v>
      </c>
      <c r="J8613" s="5">
        <v>-1160238.42</v>
      </c>
      <c r="K8613" s="5" t="str" cm="1">
        <f t="array" ref="K8613">_xlfn.LET(_xlpm.d,UPPER(TRIM(CLEAN(SUBSTITUTE(F8613,CHAR(160),"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14" spans="2:11" x14ac:dyDescent="0.25">
      <c r="B8614" s="21">
        <v>45820</v>
      </c>
      <c r="C8614" s="2" t="s">
        <v>1</v>
      </c>
      <c r="D8614" s="2" t="s">
        <v>3616</v>
      </c>
      <c r="E8614" s="2" t="s">
        <v>1403</v>
      </c>
      <c r="F8614" s="2" t="s">
        <v>3308</v>
      </c>
      <c r="G8614" s="5">
        <v>-9</v>
      </c>
      <c r="H8614" s="5">
        <v>26.25</v>
      </c>
      <c r="I8614" s="5">
        <v>-236.25</v>
      </c>
      <c r="J8614" s="5">
        <v>-1160474.67</v>
      </c>
      <c r="K8614" s="5" t="str" cm="1">
        <f t="array" ref="K8614">_xlfn.LET(_xlpm.d,UPPER(TRIM(CLEAN(SUBSTITUTE(F8614,CHAR(160),"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15" spans="2:11" x14ac:dyDescent="0.25">
      <c r="B8615" s="21">
        <v>45821</v>
      </c>
      <c r="C8615" s="2" t="s">
        <v>1</v>
      </c>
      <c r="D8615" s="2" t="s">
        <v>3617</v>
      </c>
      <c r="E8615" s="2" t="s">
        <v>1245</v>
      </c>
      <c r="F8615" s="2" t="s">
        <v>3308</v>
      </c>
      <c r="G8615" s="5">
        <v>-13</v>
      </c>
      <c r="H8615" s="5">
        <v>29.6</v>
      </c>
      <c r="I8615" s="5">
        <v>-384.8</v>
      </c>
      <c r="J8615" s="5">
        <v>-1160859.47</v>
      </c>
      <c r="K8615" s="5" t="str" cm="1">
        <f t="array" ref="K8615">_xlfn.LET(_xlpm.d,UPPER(TRIM(CLEAN(SUBSTITUTE(F8615,CHAR(160),"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16" spans="2:11" x14ac:dyDescent="0.25">
      <c r="B8616" s="21">
        <v>45821</v>
      </c>
      <c r="C8616" s="2" t="s">
        <v>1</v>
      </c>
      <c r="D8616" s="2" t="s">
        <v>1735</v>
      </c>
      <c r="E8616" s="2" t="s">
        <v>311</v>
      </c>
      <c r="F8616" s="2" t="s">
        <v>3308</v>
      </c>
      <c r="G8616" s="5">
        <v>-4</v>
      </c>
      <c r="H8616" s="5">
        <v>28.65</v>
      </c>
      <c r="I8616" s="5">
        <v>-114.6</v>
      </c>
      <c r="J8616" s="5">
        <v>-1160974.07</v>
      </c>
      <c r="K8616" s="5" t="str" cm="1">
        <f t="array" ref="K8616">_xlfn.LET(_xlpm.d,UPPER(TRIM(CLEAN(SUBSTITUTE(F8616,CHAR(160),"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17" spans="2:11" x14ac:dyDescent="0.25">
      <c r="B8617" s="21">
        <v>45821</v>
      </c>
      <c r="C8617" s="2" t="s">
        <v>1</v>
      </c>
      <c r="D8617" s="2" t="s">
        <v>1022</v>
      </c>
      <c r="E8617" s="2" t="s">
        <v>72</v>
      </c>
      <c r="F8617" s="2" t="s">
        <v>3306</v>
      </c>
      <c r="G8617" s="5">
        <v>-2</v>
      </c>
      <c r="H8617" s="5">
        <v>31.85</v>
      </c>
      <c r="I8617" s="5">
        <v>-63.7</v>
      </c>
      <c r="J8617" s="5">
        <v>-1161037.77</v>
      </c>
      <c r="K8617" s="5" t="str" cm="1">
        <f t="array" ref="K8617">_xlfn.LET(_xlpm.d,UPPER(TRIM(CLEAN(SUBSTITUTE(F8617,CHAR(160),"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18" spans="2:11" x14ac:dyDescent="0.25">
      <c r="B8618" s="21">
        <v>45821</v>
      </c>
      <c r="C8618" s="2" t="s">
        <v>1</v>
      </c>
      <c r="D8618" s="2" t="s">
        <v>3618</v>
      </c>
      <c r="E8618" s="2" t="s">
        <v>76</v>
      </c>
      <c r="F8618" s="2" t="s">
        <v>3306</v>
      </c>
      <c r="G8618" s="5">
        <v>-71</v>
      </c>
      <c r="H8618" s="5">
        <v>31.85</v>
      </c>
      <c r="I8618" s="5">
        <v>-2261.35</v>
      </c>
      <c r="J8618" s="5">
        <v>-1163299.1200000001</v>
      </c>
      <c r="K8618" s="5" t="str" cm="1">
        <f t="array" ref="K8618">_xlfn.LET(_xlpm.d,UPPER(TRIM(CLEAN(SUBSTITUTE(F8618,CHAR(160),"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19" spans="2:11" x14ac:dyDescent="0.25">
      <c r="B8619" s="21">
        <v>45821</v>
      </c>
      <c r="C8619" s="2" t="s">
        <v>1</v>
      </c>
      <c r="D8619" s="2" t="s">
        <v>178</v>
      </c>
      <c r="E8619" s="2" t="s">
        <v>82</v>
      </c>
      <c r="F8619" s="2" t="s">
        <v>3306</v>
      </c>
      <c r="G8619" s="5">
        <v>-16</v>
      </c>
      <c r="H8619" s="5">
        <v>31.85</v>
      </c>
      <c r="I8619" s="5">
        <v>-509.6</v>
      </c>
      <c r="J8619" s="5">
        <v>-1163808.7200000002</v>
      </c>
      <c r="K8619" s="5" t="str" cm="1">
        <f t="array" ref="K8619">_xlfn.LET(_xlpm.d,UPPER(TRIM(CLEAN(SUBSTITUTE(F8619,CHAR(160),"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20" spans="2:11" x14ac:dyDescent="0.25">
      <c r="B8620" s="21">
        <v>45821</v>
      </c>
      <c r="C8620" s="2" t="s">
        <v>1</v>
      </c>
      <c r="D8620" s="2" t="s">
        <v>3218</v>
      </c>
      <c r="E8620" s="2" t="s">
        <v>403</v>
      </c>
      <c r="F8620" s="2" t="s">
        <v>3306</v>
      </c>
      <c r="G8620" s="5">
        <v>-5</v>
      </c>
      <c r="H8620" s="5">
        <v>31.85</v>
      </c>
      <c r="I8620" s="5">
        <v>-159.25</v>
      </c>
      <c r="J8620" s="5">
        <v>-1163967.9700000002</v>
      </c>
      <c r="K8620" s="5" t="str" cm="1">
        <f t="array" ref="K8620">_xlfn.LET(_xlpm.d,UPPER(TRIM(CLEAN(SUBSTITUTE(F8620,CHAR(160),"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21" spans="2:11" x14ac:dyDescent="0.25">
      <c r="B8621" s="21">
        <v>45821</v>
      </c>
      <c r="C8621" s="2" t="s">
        <v>1</v>
      </c>
      <c r="D8621" s="2" t="s">
        <v>1736</v>
      </c>
      <c r="E8621" s="2" t="s">
        <v>9</v>
      </c>
      <c r="F8621" s="2" t="s">
        <v>3306</v>
      </c>
      <c r="G8621" s="5">
        <v>-30</v>
      </c>
      <c r="H8621" s="5">
        <v>31.85</v>
      </c>
      <c r="I8621" s="5">
        <v>-955.5</v>
      </c>
      <c r="J8621" s="5">
        <v>-1164923.4700000002</v>
      </c>
      <c r="K8621" s="5" t="str" cm="1">
        <f t="array" ref="K8621">_xlfn.LET(_xlpm.d,UPPER(TRIM(CLEAN(SUBSTITUTE(F8621,CHAR(160),"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22" spans="2:11" x14ac:dyDescent="0.25">
      <c r="B8622" s="21">
        <v>45821</v>
      </c>
      <c r="C8622" s="2" t="s">
        <v>1</v>
      </c>
      <c r="D8622" s="2" t="s">
        <v>420</v>
      </c>
      <c r="E8622" s="2" t="s">
        <v>40</v>
      </c>
      <c r="F8622" s="2" t="s">
        <v>3306</v>
      </c>
      <c r="G8622" s="5">
        <v>-23</v>
      </c>
      <c r="H8622" s="5">
        <v>31.85</v>
      </c>
      <c r="I8622" s="5">
        <v>-732.55</v>
      </c>
      <c r="J8622" s="5">
        <v>-1165656.0200000003</v>
      </c>
      <c r="K8622" s="5" t="str" cm="1">
        <f t="array" ref="K8622">_xlfn.LET(_xlpm.d,UPPER(TRIM(CLEAN(SUBSTITUTE(F8622,CHAR(160),"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23" spans="2:11" x14ac:dyDescent="0.25">
      <c r="B8623" s="21">
        <v>45821</v>
      </c>
      <c r="C8623" s="2" t="s">
        <v>1</v>
      </c>
      <c r="D8623" s="2" t="s">
        <v>1023</v>
      </c>
      <c r="E8623" s="2" t="s">
        <v>143</v>
      </c>
      <c r="F8623" s="2" t="s">
        <v>3308</v>
      </c>
      <c r="G8623" s="5">
        <v>-18</v>
      </c>
      <c r="H8623" s="5">
        <v>27.3</v>
      </c>
      <c r="I8623" s="5">
        <v>-491.4</v>
      </c>
      <c r="J8623" s="5">
        <v>-1166147.4200000002</v>
      </c>
      <c r="K8623" s="5" t="str" cm="1">
        <f t="array" ref="K8623">_xlfn.LET(_xlpm.d,UPPER(TRIM(CLEAN(SUBSTITUTE(F8623,CHAR(160),"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24" spans="2:11" x14ac:dyDescent="0.25">
      <c r="B8624" s="21">
        <v>45825</v>
      </c>
      <c r="C8624" s="2" t="s">
        <v>1</v>
      </c>
      <c r="D8624" s="2" t="s">
        <v>1737</v>
      </c>
      <c r="E8624" s="2" t="s">
        <v>446</v>
      </c>
      <c r="F8624" s="2" t="s">
        <v>3306</v>
      </c>
      <c r="G8624" s="5">
        <v>-32</v>
      </c>
      <c r="H8624" s="5">
        <v>31.85</v>
      </c>
      <c r="I8624" s="5">
        <v>-1019.2</v>
      </c>
      <c r="J8624" s="5">
        <v>-1167166.6200000001</v>
      </c>
      <c r="K8624" s="5" t="str" cm="1">
        <f t="array" ref="K8624">_xlfn.LET(_xlpm.d,UPPER(TRIM(CLEAN(SUBSTITUTE(F8624,CHAR(160),"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25" spans="2:11" x14ac:dyDescent="0.25">
      <c r="B8625" s="21">
        <v>45825</v>
      </c>
      <c r="C8625" s="2" t="s">
        <v>1</v>
      </c>
      <c r="D8625" s="2" t="s">
        <v>1738</v>
      </c>
      <c r="E8625" s="2" t="s">
        <v>465</v>
      </c>
      <c r="F8625" s="2" t="s">
        <v>3306</v>
      </c>
      <c r="G8625" s="5">
        <v>-20</v>
      </c>
      <c r="H8625" s="5">
        <v>31.85</v>
      </c>
      <c r="I8625" s="5">
        <v>-637</v>
      </c>
      <c r="J8625" s="5">
        <v>-1167803.6200000001</v>
      </c>
      <c r="K8625" s="5" t="str" cm="1">
        <f t="array" ref="K8625">_xlfn.LET(_xlpm.d,UPPER(TRIM(CLEAN(SUBSTITUTE(F8625,CHAR(160),"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26" spans="2:11" x14ac:dyDescent="0.25">
      <c r="B8626" s="21">
        <v>45825</v>
      </c>
      <c r="C8626" s="2" t="s">
        <v>1</v>
      </c>
      <c r="D8626" s="2" t="s">
        <v>1739</v>
      </c>
      <c r="E8626" s="2" t="s">
        <v>791</v>
      </c>
      <c r="F8626" s="2" t="s">
        <v>3306</v>
      </c>
      <c r="G8626" s="5">
        <v>-10</v>
      </c>
      <c r="H8626" s="5">
        <v>31.85</v>
      </c>
      <c r="I8626" s="5">
        <v>-318.5</v>
      </c>
      <c r="J8626" s="5">
        <v>-1168122.1200000001</v>
      </c>
      <c r="K8626" s="5" t="str" cm="1">
        <f t="array" ref="K8626">_xlfn.LET(_xlpm.d,UPPER(TRIM(CLEAN(SUBSTITUTE(F8626,CHAR(160),"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27" spans="2:11" x14ac:dyDescent="0.25">
      <c r="B8627" s="21">
        <v>45826</v>
      </c>
      <c r="C8627" s="2" t="s">
        <v>1</v>
      </c>
      <c r="D8627" s="2" t="s">
        <v>3266</v>
      </c>
      <c r="E8627" s="2" t="s">
        <v>1478</v>
      </c>
      <c r="F8627" s="2" t="s">
        <v>3308</v>
      </c>
      <c r="G8627" s="5">
        <v>-16</v>
      </c>
      <c r="H8627" s="5">
        <v>29.99</v>
      </c>
      <c r="I8627" s="5">
        <v>-479.84</v>
      </c>
      <c r="J8627" s="5">
        <v>-1168601.9600000002</v>
      </c>
      <c r="K8627" s="5" t="str" cm="1">
        <f t="array" ref="K8627">_xlfn.LET(_xlpm.d,UPPER(TRIM(CLEAN(SUBSTITUTE(F8627,CHAR(160),"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28" spans="2:11" x14ac:dyDescent="0.25">
      <c r="B8628" s="21">
        <v>45826</v>
      </c>
      <c r="C8628" s="2" t="s">
        <v>1</v>
      </c>
      <c r="D8628" s="2" t="s">
        <v>1740</v>
      </c>
      <c r="E8628" s="2" t="s">
        <v>202</v>
      </c>
      <c r="F8628" s="2" t="s">
        <v>3306</v>
      </c>
      <c r="G8628" s="5">
        <v>-80</v>
      </c>
      <c r="H8628" s="5">
        <v>31.85</v>
      </c>
      <c r="I8628" s="5">
        <v>-2548</v>
      </c>
      <c r="J8628" s="5">
        <v>-1171149.9600000002</v>
      </c>
      <c r="K8628" s="5" t="str" cm="1">
        <f t="array" ref="K8628">_xlfn.LET(_xlpm.d,UPPER(TRIM(CLEAN(SUBSTITUTE(F8628,CHAR(160),"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29" spans="2:11" x14ac:dyDescent="0.25">
      <c r="B8629" s="21">
        <v>45826</v>
      </c>
      <c r="C8629" s="2" t="s">
        <v>1</v>
      </c>
      <c r="D8629" s="2" t="s">
        <v>179</v>
      </c>
      <c r="E8629" s="2" t="s">
        <v>153</v>
      </c>
      <c r="F8629" s="2" t="s">
        <v>3306</v>
      </c>
      <c r="G8629" s="5">
        <v>-50</v>
      </c>
      <c r="H8629" s="5">
        <v>31.85</v>
      </c>
      <c r="I8629" s="5">
        <v>-1592.5</v>
      </c>
      <c r="J8629" s="5">
        <v>-1172742.4600000002</v>
      </c>
      <c r="K8629" s="5" t="str" cm="1">
        <f t="array" ref="K8629">_xlfn.LET(_xlpm.d,UPPER(TRIM(CLEAN(SUBSTITUTE(F8629,CHAR(160),"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30" spans="2:11" x14ac:dyDescent="0.25">
      <c r="B8630" s="21">
        <v>45826</v>
      </c>
      <c r="C8630" s="2" t="s">
        <v>1</v>
      </c>
      <c r="D8630" s="2" t="s">
        <v>677</v>
      </c>
      <c r="E8630" s="2" t="s">
        <v>92</v>
      </c>
      <c r="F8630" s="2" t="s">
        <v>3306</v>
      </c>
      <c r="G8630" s="5">
        <v>-45</v>
      </c>
      <c r="H8630" s="5">
        <v>31.85</v>
      </c>
      <c r="I8630" s="5">
        <v>-1433.25</v>
      </c>
      <c r="J8630" s="5">
        <v>-1174175.7100000002</v>
      </c>
      <c r="K8630" s="5" t="str" cm="1">
        <f t="array" ref="K8630">_xlfn.LET(_xlpm.d,UPPER(TRIM(CLEAN(SUBSTITUTE(F8630,CHAR(160),"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31" spans="2:11" x14ac:dyDescent="0.25">
      <c r="B8631" s="21">
        <v>45826</v>
      </c>
      <c r="C8631" s="2" t="s">
        <v>1</v>
      </c>
      <c r="D8631" s="2" t="s">
        <v>3619</v>
      </c>
      <c r="E8631" s="2" t="s">
        <v>35</v>
      </c>
      <c r="F8631" s="2" t="s">
        <v>3306</v>
      </c>
      <c r="G8631" s="5">
        <v>-18</v>
      </c>
      <c r="H8631" s="5">
        <v>31.85</v>
      </c>
      <c r="I8631" s="5">
        <v>-573.29999999999995</v>
      </c>
      <c r="J8631" s="5">
        <v>-1174749.0100000002</v>
      </c>
      <c r="K8631" s="5" t="str" cm="1">
        <f t="array" ref="K8631">_xlfn.LET(_xlpm.d,UPPER(TRIM(CLEAN(SUBSTITUTE(F8631,CHAR(160),"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32" spans="2:11" x14ac:dyDescent="0.25">
      <c r="B8632" s="21">
        <v>45826</v>
      </c>
      <c r="C8632" s="2" t="s">
        <v>1</v>
      </c>
      <c r="D8632" s="2" t="s">
        <v>624</v>
      </c>
      <c r="E8632" s="2" t="s">
        <v>32</v>
      </c>
      <c r="F8632" s="2" t="s">
        <v>3306</v>
      </c>
      <c r="G8632" s="5">
        <v>-30</v>
      </c>
      <c r="H8632" s="5">
        <v>31.85</v>
      </c>
      <c r="I8632" s="5">
        <v>-955.5</v>
      </c>
      <c r="J8632" s="5">
        <v>-1175704.5100000002</v>
      </c>
      <c r="K8632" s="5" t="str" cm="1">
        <f t="array" ref="K8632">_xlfn.LET(_xlpm.d,UPPER(TRIM(CLEAN(SUBSTITUTE(F8632,CHAR(160),"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33" spans="2:11" x14ac:dyDescent="0.25">
      <c r="B8633" s="21">
        <v>45826</v>
      </c>
      <c r="C8633" s="2" t="s">
        <v>1</v>
      </c>
      <c r="D8633" s="2" t="s">
        <v>180</v>
      </c>
      <c r="E8633" s="2" t="s">
        <v>24</v>
      </c>
      <c r="F8633" s="2" t="s">
        <v>3306</v>
      </c>
      <c r="G8633" s="5">
        <v>-27</v>
      </c>
      <c r="H8633" s="5">
        <v>31.85</v>
      </c>
      <c r="I8633" s="5">
        <v>-859.95</v>
      </c>
      <c r="J8633" s="5">
        <v>-1176564.4600000002</v>
      </c>
      <c r="K8633" s="5" t="str" cm="1">
        <f t="array" ref="K8633">_xlfn.LET(_xlpm.d,UPPER(TRIM(CLEAN(SUBSTITUTE(F8633,CHAR(160),"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34" spans="2:11" x14ac:dyDescent="0.25">
      <c r="B8634" s="21">
        <v>45826</v>
      </c>
      <c r="C8634" s="2" t="s">
        <v>1</v>
      </c>
      <c r="D8634" s="2" t="s">
        <v>421</v>
      </c>
      <c r="E8634" s="2" t="s">
        <v>89</v>
      </c>
      <c r="F8634" s="2" t="s">
        <v>3306</v>
      </c>
      <c r="G8634" s="5">
        <v>-50</v>
      </c>
      <c r="H8634" s="5">
        <v>31.85</v>
      </c>
      <c r="I8634" s="5">
        <v>-1592.5</v>
      </c>
      <c r="J8634" s="5">
        <v>-1178156.9600000002</v>
      </c>
      <c r="K8634" s="5" t="str" cm="1">
        <f t="array" ref="K8634">_xlfn.LET(_xlpm.d,UPPER(TRIM(CLEAN(SUBSTITUTE(F8634,CHAR(160),"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35" spans="2:11" x14ac:dyDescent="0.25">
      <c r="B8635" s="21">
        <v>45826</v>
      </c>
      <c r="C8635" s="2" t="s">
        <v>1</v>
      </c>
      <c r="D8635" s="2" t="s">
        <v>2596</v>
      </c>
      <c r="E8635" s="2" t="s">
        <v>29</v>
      </c>
      <c r="F8635" s="2" t="s">
        <v>3306</v>
      </c>
      <c r="G8635" s="5">
        <v>-20</v>
      </c>
      <c r="H8635" s="5">
        <v>31.85</v>
      </c>
      <c r="I8635" s="5">
        <v>-637</v>
      </c>
      <c r="J8635" s="5">
        <v>-1178793.9600000002</v>
      </c>
      <c r="K8635" s="5" t="str" cm="1">
        <f t="array" ref="K8635">_xlfn.LET(_xlpm.d,UPPER(TRIM(CLEAN(SUBSTITUTE(F8635,CHAR(160),"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36" spans="2:11" x14ac:dyDescent="0.25">
      <c r="B8636" s="21">
        <v>45826</v>
      </c>
      <c r="C8636" s="2" t="s">
        <v>1</v>
      </c>
      <c r="D8636" s="2" t="s">
        <v>181</v>
      </c>
      <c r="E8636" s="2" t="s">
        <v>148</v>
      </c>
      <c r="F8636" s="2" t="s">
        <v>3306</v>
      </c>
      <c r="G8636" s="5">
        <v>-35</v>
      </c>
      <c r="H8636" s="5">
        <v>31.85</v>
      </c>
      <c r="I8636" s="5">
        <v>-1114.75</v>
      </c>
      <c r="J8636" s="5">
        <v>-1179908.7100000002</v>
      </c>
      <c r="K8636" s="5" t="str" cm="1">
        <f t="array" ref="K8636">_xlfn.LET(_xlpm.d,UPPER(TRIM(CLEAN(SUBSTITUTE(F8636,CHAR(160),"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37" spans="2:11" x14ac:dyDescent="0.25">
      <c r="B8637" s="21">
        <v>45826</v>
      </c>
      <c r="C8637" s="2" t="s">
        <v>1</v>
      </c>
      <c r="D8637" s="2" t="s">
        <v>182</v>
      </c>
      <c r="E8637" s="2" t="s">
        <v>129</v>
      </c>
      <c r="F8637" s="2" t="s">
        <v>3306</v>
      </c>
      <c r="G8637" s="5">
        <v>-11</v>
      </c>
      <c r="H8637" s="5">
        <v>31.85</v>
      </c>
      <c r="I8637" s="5">
        <v>-350.35</v>
      </c>
      <c r="J8637" s="5">
        <v>-1180259.0600000003</v>
      </c>
      <c r="K8637" s="5" t="str" cm="1">
        <f t="array" ref="K8637">_xlfn.LET(_xlpm.d,UPPER(TRIM(CLEAN(SUBSTITUTE(F8637,CHAR(160),"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38" spans="2:11" x14ac:dyDescent="0.25">
      <c r="B8638" s="21">
        <v>45826</v>
      </c>
      <c r="C8638" s="2" t="s">
        <v>1</v>
      </c>
      <c r="D8638" s="2" t="s">
        <v>3620</v>
      </c>
      <c r="E8638" s="2" t="s">
        <v>14</v>
      </c>
      <c r="F8638" s="2" t="s">
        <v>3306</v>
      </c>
      <c r="G8638" s="5">
        <v>-35</v>
      </c>
      <c r="H8638" s="5">
        <v>31.85</v>
      </c>
      <c r="I8638" s="5">
        <v>-1114.75</v>
      </c>
      <c r="J8638" s="5">
        <v>-1181373.8100000003</v>
      </c>
      <c r="K8638" s="5" t="str" cm="1">
        <f t="array" ref="K8638">_xlfn.LET(_xlpm.d,UPPER(TRIM(CLEAN(SUBSTITUTE(F8638,CHAR(160),"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39" spans="2:11" x14ac:dyDescent="0.25">
      <c r="B8639" s="21">
        <v>45826</v>
      </c>
      <c r="C8639" s="2" t="s">
        <v>1</v>
      </c>
      <c r="D8639" s="2" t="s">
        <v>1741</v>
      </c>
      <c r="E8639" s="2" t="s">
        <v>3</v>
      </c>
      <c r="F8639" s="2" t="s">
        <v>3308</v>
      </c>
      <c r="G8639" s="5">
        <v>-74</v>
      </c>
      <c r="H8639" s="5">
        <v>29.3</v>
      </c>
      <c r="I8639" s="5">
        <v>-2168.1999999999998</v>
      </c>
      <c r="J8639" s="5">
        <v>-1183542.0100000002</v>
      </c>
      <c r="K8639" s="5" t="str" cm="1">
        <f t="array" ref="K8639">_xlfn.LET(_xlpm.d,UPPER(TRIM(CLEAN(SUBSTITUTE(F8639,CHAR(160),"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40" spans="2:11" x14ac:dyDescent="0.25">
      <c r="B8640" s="21">
        <v>45826</v>
      </c>
      <c r="C8640" s="2" t="s">
        <v>1</v>
      </c>
      <c r="D8640" s="2" t="s">
        <v>3148</v>
      </c>
      <c r="E8640" s="2" t="s">
        <v>3</v>
      </c>
      <c r="F8640" s="2" t="s">
        <v>3308</v>
      </c>
      <c r="G8640" s="5">
        <v>-50</v>
      </c>
      <c r="H8640" s="5">
        <v>29.3</v>
      </c>
      <c r="I8640" s="5">
        <v>-1465</v>
      </c>
      <c r="J8640" s="5">
        <v>-1185007.0100000002</v>
      </c>
      <c r="K8640" s="5" t="str" cm="1">
        <f t="array" ref="K8640">_xlfn.LET(_xlpm.d,UPPER(TRIM(CLEAN(SUBSTITUTE(F8640,CHAR(160),"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41" spans="2:11" x14ac:dyDescent="0.25">
      <c r="B8641" s="21">
        <v>45826</v>
      </c>
      <c r="C8641" s="2" t="s">
        <v>1</v>
      </c>
      <c r="D8641" s="2" t="s">
        <v>1024</v>
      </c>
      <c r="E8641" s="2" t="s">
        <v>1025</v>
      </c>
      <c r="F8641" s="2" t="s">
        <v>3308</v>
      </c>
      <c r="G8641" s="5">
        <v>-117</v>
      </c>
      <c r="H8641" s="5">
        <v>31.85</v>
      </c>
      <c r="I8641" s="5">
        <v>-3726.45</v>
      </c>
      <c r="J8641" s="5">
        <v>-1188733.4600000002</v>
      </c>
      <c r="K8641" s="5" t="str" cm="1">
        <f t="array" ref="K8641">_xlfn.LET(_xlpm.d,UPPER(TRIM(CLEAN(SUBSTITUTE(F8641,CHAR(160),"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42" spans="2:11" x14ac:dyDescent="0.25">
      <c r="B8642" s="21">
        <v>45826</v>
      </c>
      <c r="C8642" s="2" t="s">
        <v>1</v>
      </c>
      <c r="D8642" s="2" t="s">
        <v>3621</v>
      </c>
      <c r="E8642" s="2" t="s">
        <v>852</v>
      </c>
      <c r="F8642" s="2" t="s">
        <v>3308</v>
      </c>
      <c r="G8642" s="5">
        <v>-40</v>
      </c>
      <c r="H8642" s="5">
        <v>32.200000000000003</v>
      </c>
      <c r="I8642" s="5">
        <v>-1288</v>
      </c>
      <c r="J8642" s="5">
        <v>-1190021.4600000002</v>
      </c>
      <c r="K8642" s="5" t="str" cm="1">
        <f t="array" ref="K8642">_xlfn.LET(_xlpm.d,UPPER(TRIM(CLEAN(SUBSTITUTE(F8642,CHAR(160),"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43" spans="2:11" x14ac:dyDescent="0.25">
      <c r="B8643" s="21">
        <v>45826</v>
      </c>
      <c r="C8643" s="2" t="s">
        <v>1</v>
      </c>
      <c r="D8643" s="2" t="s">
        <v>2995</v>
      </c>
      <c r="E8643" s="2" t="s">
        <v>857</v>
      </c>
      <c r="F8643" s="2" t="s">
        <v>3308</v>
      </c>
      <c r="G8643" s="5">
        <v>-30</v>
      </c>
      <c r="H8643" s="5">
        <v>29.99</v>
      </c>
      <c r="I8643" s="5">
        <v>-899.7</v>
      </c>
      <c r="J8643" s="5">
        <v>-1190921.1600000001</v>
      </c>
      <c r="K8643" s="5" t="str" cm="1">
        <f t="array" ref="K8643">_xlfn.LET(_xlpm.d,UPPER(TRIM(CLEAN(SUBSTITUTE(F8643,CHAR(160),"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44" spans="2:11" x14ac:dyDescent="0.25">
      <c r="B8644" s="21">
        <v>45826</v>
      </c>
      <c r="C8644" s="2" t="s">
        <v>1</v>
      </c>
      <c r="D8644" s="2" t="s">
        <v>1743</v>
      </c>
      <c r="E8644" s="2" t="s">
        <v>926</v>
      </c>
      <c r="F8644" s="2" t="s">
        <v>3308</v>
      </c>
      <c r="G8644" s="5">
        <v>-53</v>
      </c>
      <c r="H8644" s="5">
        <v>31.85</v>
      </c>
      <c r="I8644" s="5">
        <v>-1688.05</v>
      </c>
      <c r="J8644" s="5">
        <v>-1192609.2100000002</v>
      </c>
      <c r="K8644" s="5" t="str" cm="1">
        <f t="array" ref="K8644">_xlfn.LET(_xlpm.d,UPPER(TRIM(CLEAN(SUBSTITUTE(F8644,CHAR(160),"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45" spans="2:11" x14ac:dyDescent="0.25">
      <c r="B8645" s="21">
        <v>45827</v>
      </c>
      <c r="C8645" s="2" t="s">
        <v>1</v>
      </c>
      <c r="D8645" s="2" t="s">
        <v>3622</v>
      </c>
      <c r="E8645" s="2" t="s">
        <v>565</v>
      </c>
      <c r="F8645" s="2" t="s">
        <v>3306</v>
      </c>
      <c r="G8645" s="5">
        <v>-25</v>
      </c>
      <c r="H8645" s="5">
        <v>31.85</v>
      </c>
      <c r="I8645" s="5">
        <v>-796.25</v>
      </c>
      <c r="J8645" s="5">
        <v>-1193405.4600000002</v>
      </c>
      <c r="K8645" s="5" t="str" cm="1">
        <f t="array" ref="K8645">_xlfn.LET(_xlpm.d,UPPER(TRIM(CLEAN(SUBSTITUTE(F8645,CHAR(160),"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46" spans="2:11" x14ac:dyDescent="0.25">
      <c r="B8646" s="21">
        <v>45827</v>
      </c>
      <c r="C8646" s="2" t="s">
        <v>1</v>
      </c>
      <c r="D8646" s="2" t="s">
        <v>3623</v>
      </c>
      <c r="E8646" s="2" t="s">
        <v>433</v>
      </c>
      <c r="F8646" s="2" t="s">
        <v>3306</v>
      </c>
      <c r="G8646" s="5">
        <v>-21</v>
      </c>
      <c r="H8646" s="5">
        <v>31.85</v>
      </c>
      <c r="I8646" s="5">
        <v>-668.85</v>
      </c>
      <c r="J8646" s="5">
        <v>-1194074.3100000003</v>
      </c>
      <c r="K8646" s="5" t="str" cm="1">
        <f t="array" ref="K8646">_xlfn.LET(_xlpm.d,UPPER(TRIM(CLEAN(SUBSTITUTE(F8646,CHAR(160),"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47" spans="2:11" x14ac:dyDescent="0.25">
      <c r="B8647" s="21">
        <v>45827</v>
      </c>
      <c r="C8647" s="2" t="s">
        <v>1</v>
      </c>
      <c r="D8647" s="2" t="s">
        <v>2996</v>
      </c>
      <c r="E8647" s="2" t="s">
        <v>816</v>
      </c>
      <c r="F8647" s="2" t="s">
        <v>3308</v>
      </c>
      <c r="G8647" s="5">
        <v>-7</v>
      </c>
      <c r="H8647" s="5">
        <v>31.85</v>
      </c>
      <c r="I8647" s="5">
        <v>-222.95</v>
      </c>
      <c r="J8647" s="5">
        <v>-1194297.2600000002</v>
      </c>
      <c r="K8647" s="5" t="str" cm="1">
        <f t="array" ref="K8647">_xlfn.LET(_xlpm.d,UPPER(TRIM(CLEAN(SUBSTITUTE(F8647,CHAR(160),"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48" spans="2:11" x14ac:dyDescent="0.25">
      <c r="B8648" s="21">
        <v>45827</v>
      </c>
      <c r="C8648" s="2" t="s">
        <v>1</v>
      </c>
      <c r="D8648" s="2" t="s">
        <v>1026</v>
      </c>
      <c r="E8648" s="2" t="s">
        <v>844</v>
      </c>
      <c r="F8648" s="2" t="s">
        <v>3308</v>
      </c>
      <c r="G8648" s="5">
        <v>-14</v>
      </c>
      <c r="H8648" s="5">
        <v>31.85</v>
      </c>
      <c r="I8648" s="5">
        <v>-445.9</v>
      </c>
      <c r="J8648" s="5">
        <v>-1194743.1600000001</v>
      </c>
      <c r="K8648" s="5" t="str" cm="1">
        <f t="array" ref="K8648">_xlfn.LET(_xlpm.d,UPPER(TRIM(CLEAN(SUBSTITUTE(F8648,CHAR(160),"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49" spans="2:11" x14ac:dyDescent="0.25">
      <c r="B8649" s="21">
        <v>45827</v>
      </c>
      <c r="C8649" s="2" t="s">
        <v>1</v>
      </c>
      <c r="D8649" s="2" t="s">
        <v>1744</v>
      </c>
      <c r="E8649" s="2" t="s">
        <v>5</v>
      </c>
      <c r="F8649" s="2" t="s">
        <v>3308</v>
      </c>
      <c r="G8649" s="5">
        <v>-18</v>
      </c>
      <c r="H8649" s="5">
        <v>31.8</v>
      </c>
      <c r="I8649" s="5">
        <v>-572.4</v>
      </c>
      <c r="J8649" s="5">
        <v>-1195315.56</v>
      </c>
      <c r="K8649" s="5" t="str" cm="1">
        <f t="array" ref="K8649">_xlfn.LET(_xlpm.d,UPPER(TRIM(CLEAN(SUBSTITUTE(F8649,CHAR(160),"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50" spans="2:11" x14ac:dyDescent="0.25">
      <c r="B8650" s="21">
        <v>45827</v>
      </c>
      <c r="C8650" s="2" t="s">
        <v>1</v>
      </c>
      <c r="D8650" s="2" t="s">
        <v>1745</v>
      </c>
      <c r="E8650" s="2" t="s">
        <v>801</v>
      </c>
      <c r="F8650" s="2" t="s">
        <v>3308</v>
      </c>
      <c r="G8650" s="5">
        <v>-7</v>
      </c>
      <c r="H8650" s="5">
        <v>27.7</v>
      </c>
      <c r="I8650" s="5">
        <v>-193.9</v>
      </c>
      <c r="J8650" s="5">
        <v>-1195509.46</v>
      </c>
      <c r="K8650" s="5" t="str" cm="1">
        <f t="array" ref="K8650">_xlfn.LET(_xlpm.d,UPPER(TRIM(CLEAN(SUBSTITUTE(F8650,CHAR(160),"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51" spans="2:11" x14ac:dyDescent="0.25">
      <c r="B8651" s="21">
        <v>45827</v>
      </c>
      <c r="C8651" s="2" t="s">
        <v>1</v>
      </c>
      <c r="D8651" s="2" t="s">
        <v>3624</v>
      </c>
      <c r="E8651" s="2" t="s">
        <v>99</v>
      </c>
      <c r="F8651" s="2" t="s">
        <v>3306</v>
      </c>
      <c r="G8651" s="5">
        <v>-11</v>
      </c>
      <c r="H8651" s="5">
        <v>31.85</v>
      </c>
      <c r="I8651" s="5">
        <v>-350.35</v>
      </c>
      <c r="J8651" s="5">
        <v>-1195859.81</v>
      </c>
      <c r="K8651" s="5" t="str" cm="1">
        <f t="array" ref="K8651">_xlfn.LET(_xlpm.d,UPPER(TRIM(CLEAN(SUBSTITUTE(F8651,CHAR(160),"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52" spans="2:11" x14ac:dyDescent="0.25">
      <c r="B8652" s="21">
        <v>45827</v>
      </c>
      <c r="C8652" s="2" t="s">
        <v>1</v>
      </c>
      <c r="D8652" s="2" t="s">
        <v>2854</v>
      </c>
      <c r="E8652" s="2" t="s">
        <v>19</v>
      </c>
      <c r="F8652" s="2" t="s">
        <v>3306</v>
      </c>
      <c r="G8652" s="5">
        <v>-8</v>
      </c>
      <c r="H8652" s="5">
        <v>31.85</v>
      </c>
      <c r="I8652" s="5">
        <v>-254.8</v>
      </c>
      <c r="J8652" s="5">
        <v>-1196114.6100000001</v>
      </c>
      <c r="K8652" s="5" t="str" cm="1">
        <f t="array" ref="K8652">_xlfn.LET(_xlpm.d,UPPER(TRIM(CLEAN(SUBSTITUTE(F8652,CHAR(160),"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53" spans="2:11" x14ac:dyDescent="0.25">
      <c r="B8653" s="21">
        <v>45828</v>
      </c>
      <c r="C8653" s="2" t="s">
        <v>1</v>
      </c>
      <c r="D8653" s="2" t="s">
        <v>3625</v>
      </c>
      <c r="E8653" s="2" t="s">
        <v>311</v>
      </c>
      <c r="F8653" s="2" t="s">
        <v>3308</v>
      </c>
      <c r="G8653" s="5">
        <v>-7</v>
      </c>
      <c r="H8653" s="5">
        <v>28.65</v>
      </c>
      <c r="I8653" s="5">
        <v>-200.55</v>
      </c>
      <c r="J8653" s="5">
        <v>-1196315.1600000001</v>
      </c>
      <c r="K8653" s="5" t="str" cm="1">
        <f t="array" ref="K8653">_xlfn.LET(_xlpm.d,UPPER(TRIM(CLEAN(SUBSTITUTE(F8653,CHAR(160),"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54" spans="2:11" x14ac:dyDescent="0.25">
      <c r="B8654" s="21">
        <v>45828</v>
      </c>
      <c r="C8654" s="2" t="s">
        <v>1</v>
      </c>
      <c r="D8654" s="2" t="s">
        <v>2466</v>
      </c>
      <c r="E8654" s="2" t="s">
        <v>244</v>
      </c>
      <c r="F8654" s="2" t="s">
        <v>3306</v>
      </c>
      <c r="G8654" s="5">
        <v>-40</v>
      </c>
      <c r="H8654" s="5">
        <v>31.85</v>
      </c>
      <c r="I8654" s="5">
        <v>-1274</v>
      </c>
      <c r="J8654" s="5">
        <v>-1197589.1600000001</v>
      </c>
      <c r="K8654" s="5" t="str" cm="1">
        <f t="array" ref="K8654">_xlfn.LET(_xlpm.d,UPPER(TRIM(CLEAN(SUBSTITUTE(F8654,CHAR(160),"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55" spans="2:11" x14ac:dyDescent="0.25">
      <c r="B8655" s="21">
        <v>45828</v>
      </c>
      <c r="C8655" s="2" t="s">
        <v>1</v>
      </c>
      <c r="D8655" s="2" t="s">
        <v>3220</v>
      </c>
      <c r="E8655" s="2" t="s">
        <v>9</v>
      </c>
      <c r="F8655" s="2" t="s">
        <v>3306</v>
      </c>
      <c r="G8655" s="5">
        <v>-15</v>
      </c>
      <c r="H8655" s="5">
        <v>31.85</v>
      </c>
      <c r="I8655" s="5">
        <v>-477.75</v>
      </c>
      <c r="J8655" s="5">
        <v>-1198066.9100000001</v>
      </c>
      <c r="K8655" s="5" t="str" cm="1">
        <f t="array" ref="K8655">_xlfn.LET(_xlpm.d,UPPER(TRIM(CLEAN(SUBSTITUTE(F8655,CHAR(160),"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56" spans="2:11" x14ac:dyDescent="0.25">
      <c r="B8656" s="21">
        <v>45828</v>
      </c>
      <c r="C8656" s="2" t="s">
        <v>1</v>
      </c>
      <c r="D8656" s="2" t="s">
        <v>183</v>
      </c>
      <c r="E8656" s="2" t="s">
        <v>53</v>
      </c>
      <c r="F8656" s="2" t="s">
        <v>3306</v>
      </c>
      <c r="G8656" s="5">
        <v>-12</v>
      </c>
      <c r="H8656" s="5">
        <v>31.85</v>
      </c>
      <c r="I8656" s="5">
        <v>-382.2</v>
      </c>
      <c r="J8656" s="5">
        <v>-1198449.1100000001</v>
      </c>
      <c r="K8656" s="5" t="str" cm="1">
        <f t="array" ref="K8656">_xlfn.LET(_xlpm.d,UPPER(TRIM(CLEAN(SUBSTITUTE(F8656,CHAR(160),"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57" spans="2:11" x14ac:dyDescent="0.25">
      <c r="B8657" s="21">
        <v>45828</v>
      </c>
      <c r="C8657" s="2" t="s">
        <v>1</v>
      </c>
      <c r="D8657" s="2" t="s">
        <v>3626</v>
      </c>
      <c r="E8657" s="2" t="s">
        <v>110</v>
      </c>
      <c r="F8657" s="2" t="s">
        <v>3306</v>
      </c>
      <c r="G8657" s="5">
        <v>-22</v>
      </c>
      <c r="H8657" s="5">
        <v>31.85</v>
      </c>
      <c r="I8657" s="5">
        <v>-700.7</v>
      </c>
      <c r="J8657" s="5">
        <v>-1199149.81</v>
      </c>
      <c r="K8657" s="5" t="str" cm="1">
        <f t="array" ref="K8657">_xlfn.LET(_xlpm.d,UPPER(TRIM(CLEAN(SUBSTITUTE(F8657,CHAR(160),"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58" spans="2:11" x14ac:dyDescent="0.25">
      <c r="B8658" s="21">
        <v>45828</v>
      </c>
      <c r="C8658" s="2" t="s">
        <v>1</v>
      </c>
      <c r="D8658" s="2" t="s">
        <v>3627</v>
      </c>
      <c r="E8658" s="2" t="s">
        <v>403</v>
      </c>
      <c r="F8658" s="2" t="s">
        <v>3306</v>
      </c>
      <c r="G8658" s="5">
        <v>-15</v>
      </c>
      <c r="H8658" s="5">
        <v>31.85</v>
      </c>
      <c r="I8658" s="5">
        <v>-477.75</v>
      </c>
      <c r="J8658" s="5">
        <v>-1199627.56</v>
      </c>
      <c r="K8658" s="5" t="str" cm="1">
        <f t="array" ref="K8658">_xlfn.LET(_xlpm.d,UPPER(TRIM(CLEAN(SUBSTITUTE(F8658,CHAR(160),"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59" spans="2:11" x14ac:dyDescent="0.25">
      <c r="B8659" s="21">
        <v>45828</v>
      </c>
      <c r="C8659" s="2" t="s">
        <v>1</v>
      </c>
      <c r="D8659" s="2" t="s">
        <v>1746</v>
      </c>
      <c r="E8659" s="2" t="s">
        <v>62</v>
      </c>
      <c r="F8659" s="2" t="s">
        <v>3306</v>
      </c>
      <c r="G8659" s="5">
        <v>-75</v>
      </c>
      <c r="H8659" s="5">
        <v>31.85</v>
      </c>
      <c r="I8659" s="5">
        <v>-2388.75</v>
      </c>
      <c r="J8659" s="5">
        <v>-1202016.31</v>
      </c>
      <c r="K8659" s="5" t="str" cm="1">
        <f t="array" ref="K8659">_xlfn.LET(_xlpm.d,UPPER(TRIM(CLEAN(SUBSTITUTE(F8659,CHAR(160),"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60" spans="2:11" x14ac:dyDescent="0.25">
      <c r="B8660" s="21">
        <v>45828</v>
      </c>
      <c r="C8660" s="2" t="s">
        <v>1</v>
      </c>
      <c r="D8660" s="2" t="s">
        <v>3097</v>
      </c>
      <c r="E8660" s="2" t="s">
        <v>857</v>
      </c>
      <c r="F8660" s="2" t="s">
        <v>3308</v>
      </c>
      <c r="G8660" s="5">
        <v>-50</v>
      </c>
      <c r="H8660" s="5">
        <v>29.99</v>
      </c>
      <c r="I8660" s="5">
        <v>-1499.5</v>
      </c>
      <c r="J8660" s="5">
        <v>-1203515.81</v>
      </c>
      <c r="K8660" s="5" t="str" cm="1">
        <f t="array" ref="K8660">_xlfn.LET(_xlpm.d,UPPER(TRIM(CLEAN(SUBSTITUTE(F8660,CHAR(160),"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61" spans="2:11" x14ac:dyDescent="0.25">
      <c r="B8661" s="21">
        <v>45828</v>
      </c>
      <c r="C8661" s="2" t="s">
        <v>1</v>
      </c>
      <c r="D8661" s="2" t="s">
        <v>2597</v>
      </c>
      <c r="E8661" s="2" t="s">
        <v>95</v>
      </c>
      <c r="F8661" s="2" t="s">
        <v>3306</v>
      </c>
      <c r="G8661" s="5">
        <v>-3</v>
      </c>
      <c r="H8661" s="5">
        <v>31.85</v>
      </c>
      <c r="I8661" s="5">
        <v>-95.55</v>
      </c>
      <c r="J8661" s="5">
        <v>-1203611.3600000001</v>
      </c>
      <c r="K8661" s="5" t="str" cm="1">
        <f t="array" ref="K8661">_xlfn.LET(_xlpm.d,UPPER(TRIM(CLEAN(SUBSTITUTE(F8661,CHAR(160),"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62" spans="2:11" x14ac:dyDescent="0.25">
      <c r="B8662" s="21">
        <v>45828</v>
      </c>
      <c r="C8662" s="2" t="s">
        <v>1</v>
      </c>
      <c r="D8662" s="2" t="s">
        <v>1027</v>
      </c>
      <c r="E8662" s="2" t="s">
        <v>143</v>
      </c>
      <c r="F8662" s="2" t="s">
        <v>3308</v>
      </c>
      <c r="G8662" s="5">
        <v>-13</v>
      </c>
      <c r="H8662" s="5">
        <v>27.3</v>
      </c>
      <c r="I8662" s="5">
        <v>-354.9</v>
      </c>
      <c r="J8662" s="5">
        <v>-1203966.26</v>
      </c>
      <c r="K8662" s="5" t="str" cm="1">
        <f t="array" ref="K8662">_xlfn.LET(_xlpm.d,UPPER(TRIM(CLEAN(SUBSTITUTE(F8662,CHAR(160),"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63" spans="2:11" x14ac:dyDescent="0.25">
      <c r="B8663" s="21">
        <v>45831</v>
      </c>
      <c r="C8663" s="2" t="s">
        <v>1</v>
      </c>
      <c r="D8663" s="2" t="s">
        <v>3628</v>
      </c>
      <c r="E8663" s="2" t="s">
        <v>324</v>
      </c>
      <c r="F8663" s="2" t="s">
        <v>3308</v>
      </c>
      <c r="G8663" s="5">
        <v>-11</v>
      </c>
      <c r="H8663" s="5">
        <v>29.99</v>
      </c>
      <c r="I8663" s="5">
        <v>-329.89</v>
      </c>
      <c r="J8663" s="5">
        <v>-1204296.1499999999</v>
      </c>
      <c r="K8663" s="5" t="str" cm="1">
        <f t="array" ref="K8663">_xlfn.LET(_xlpm.d,UPPER(TRIM(CLEAN(SUBSTITUTE(F8663,CHAR(160),"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64" spans="2:11" x14ac:dyDescent="0.25">
      <c r="B8664" s="21">
        <v>45831</v>
      </c>
      <c r="C8664" s="2" t="s">
        <v>1</v>
      </c>
      <c r="D8664" s="2" t="s">
        <v>1747</v>
      </c>
      <c r="E8664" s="2" t="s">
        <v>1530</v>
      </c>
      <c r="F8664" s="2" t="s">
        <v>3308</v>
      </c>
      <c r="G8664" s="5">
        <v>-7</v>
      </c>
      <c r="H8664" s="5">
        <v>29.99</v>
      </c>
      <c r="I8664" s="5">
        <v>-209.93</v>
      </c>
      <c r="J8664" s="5">
        <v>-1204506.0799999998</v>
      </c>
      <c r="K8664" s="5" t="str" cm="1">
        <f t="array" ref="K8664">_xlfn.LET(_xlpm.d,UPPER(TRIM(CLEAN(SUBSTITUTE(F8664,CHAR(160),"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65" spans="2:11" x14ac:dyDescent="0.25">
      <c r="B8665" s="21">
        <v>45831</v>
      </c>
      <c r="C8665" s="2" t="s">
        <v>1</v>
      </c>
      <c r="D8665" s="2" t="s">
        <v>678</v>
      </c>
      <c r="E8665" s="2" t="s">
        <v>68</v>
      </c>
      <c r="F8665" s="2" t="s">
        <v>3306</v>
      </c>
      <c r="G8665" s="5">
        <v>-14</v>
      </c>
      <c r="H8665" s="5">
        <v>31.85</v>
      </c>
      <c r="I8665" s="5">
        <v>-445.9</v>
      </c>
      <c r="J8665" s="5">
        <v>-1204951.9799999997</v>
      </c>
      <c r="K8665" s="5" t="str" cm="1">
        <f t="array" ref="K8665">_xlfn.LET(_xlpm.d,UPPER(TRIM(CLEAN(SUBSTITUTE(F8665,CHAR(160),"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66" spans="2:11" x14ac:dyDescent="0.25">
      <c r="B8666" s="21">
        <v>45831</v>
      </c>
      <c r="C8666" s="2" t="s">
        <v>1</v>
      </c>
      <c r="D8666" s="2" t="s">
        <v>1028</v>
      </c>
      <c r="E8666" s="2" t="s">
        <v>791</v>
      </c>
      <c r="F8666" s="2" t="s">
        <v>3306</v>
      </c>
      <c r="G8666" s="5">
        <v>-11</v>
      </c>
      <c r="H8666" s="5">
        <v>31.85</v>
      </c>
      <c r="I8666" s="5">
        <v>-350.35</v>
      </c>
      <c r="J8666" s="5">
        <v>-1205302.3299999998</v>
      </c>
      <c r="K8666" s="5" t="str" cm="1">
        <f t="array" ref="K8666">_xlfn.LET(_xlpm.d,UPPER(TRIM(CLEAN(SUBSTITUTE(F8666,CHAR(160),"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67" spans="2:11" x14ac:dyDescent="0.25">
      <c r="B8667" s="21">
        <v>45832</v>
      </c>
      <c r="C8667" s="2" t="s">
        <v>1</v>
      </c>
      <c r="D8667" s="2" t="s">
        <v>697</v>
      </c>
      <c r="E8667" s="2" t="s">
        <v>49</v>
      </c>
      <c r="F8667" s="2" t="s">
        <v>3306</v>
      </c>
      <c r="G8667" s="5">
        <v>-40</v>
      </c>
      <c r="H8667" s="5">
        <v>31.85</v>
      </c>
      <c r="I8667" s="5">
        <v>-1274</v>
      </c>
      <c r="J8667" s="5">
        <v>-1206576.3299999998</v>
      </c>
      <c r="K8667" s="5" t="str" cm="1">
        <f t="array" ref="K8667">_xlfn.LET(_xlpm.d,UPPER(TRIM(CLEAN(SUBSTITUTE(F8667,CHAR(160),"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68" spans="2:11" x14ac:dyDescent="0.25">
      <c r="B8668" s="21">
        <v>45832</v>
      </c>
      <c r="C8668" s="2" t="s">
        <v>1</v>
      </c>
      <c r="D8668" s="2" t="s">
        <v>1029</v>
      </c>
      <c r="E8668" s="2" t="s">
        <v>60</v>
      </c>
      <c r="F8668" s="2" t="s">
        <v>3306</v>
      </c>
      <c r="G8668" s="5">
        <v>-26</v>
      </c>
      <c r="H8668" s="5">
        <v>31.85</v>
      </c>
      <c r="I8668" s="5">
        <v>-828.1</v>
      </c>
      <c r="J8668" s="5">
        <v>-1207404.43</v>
      </c>
      <c r="K8668" s="5" t="str" cm="1">
        <f t="array" ref="K8668">_xlfn.LET(_xlpm.d,UPPER(TRIM(CLEAN(SUBSTITUTE(F8668,CHAR(160),"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69" spans="2:11" x14ac:dyDescent="0.25">
      <c r="B8669" s="21">
        <v>45832</v>
      </c>
      <c r="C8669" s="2" t="s">
        <v>1</v>
      </c>
      <c r="D8669" s="2" t="s">
        <v>184</v>
      </c>
      <c r="E8669" s="2" t="s">
        <v>97</v>
      </c>
      <c r="F8669" s="2" t="s">
        <v>3306</v>
      </c>
      <c r="G8669" s="5">
        <v>-10</v>
      </c>
      <c r="H8669" s="5">
        <v>31.85</v>
      </c>
      <c r="I8669" s="5">
        <v>-318.5</v>
      </c>
      <c r="J8669" s="5">
        <v>-1207722.93</v>
      </c>
      <c r="K8669" s="5" t="str" cm="1">
        <f t="array" ref="K8669">_xlfn.LET(_xlpm.d,UPPER(TRIM(CLEAN(SUBSTITUTE(F8669,CHAR(160),"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70" spans="2:11" x14ac:dyDescent="0.25">
      <c r="B8670" s="21">
        <v>45832</v>
      </c>
      <c r="C8670" s="2" t="s">
        <v>1</v>
      </c>
      <c r="D8670" s="2" t="s">
        <v>3629</v>
      </c>
      <c r="E8670" s="2" t="s">
        <v>72</v>
      </c>
      <c r="F8670" s="2" t="s">
        <v>3306</v>
      </c>
      <c r="G8670" s="5">
        <v>-10</v>
      </c>
      <c r="H8670" s="5">
        <v>31.85</v>
      </c>
      <c r="I8670" s="5">
        <v>-318.5</v>
      </c>
      <c r="J8670" s="5">
        <v>-1208041.43</v>
      </c>
      <c r="K8670" s="5" t="str" cm="1">
        <f t="array" ref="K8670">_xlfn.LET(_xlpm.d,UPPER(TRIM(CLEAN(SUBSTITUTE(F8670,CHAR(160),"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71" spans="2:11" x14ac:dyDescent="0.25">
      <c r="B8671" s="21">
        <v>45832</v>
      </c>
      <c r="C8671" s="2" t="s">
        <v>1</v>
      </c>
      <c r="D8671" s="2" t="s">
        <v>1748</v>
      </c>
      <c r="E8671" s="2" t="s">
        <v>29</v>
      </c>
      <c r="F8671" s="2" t="s">
        <v>3306</v>
      </c>
      <c r="G8671" s="5">
        <v>-31</v>
      </c>
      <c r="H8671" s="5">
        <v>31.85</v>
      </c>
      <c r="I8671" s="5">
        <v>-987.35</v>
      </c>
      <c r="J8671" s="5">
        <v>-1209028.78</v>
      </c>
      <c r="K8671" s="5" t="str" cm="1">
        <f t="array" ref="K8671">_xlfn.LET(_xlpm.d,UPPER(TRIM(CLEAN(SUBSTITUTE(F8671,CHAR(160),"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72" spans="2:11" x14ac:dyDescent="0.25">
      <c r="B8672" s="21">
        <v>45832</v>
      </c>
      <c r="C8672" s="2" t="s">
        <v>1</v>
      </c>
      <c r="D8672" s="2" t="s">
        <v>2855</v>
      </c>
      <c r="E8672" s="2" t="s">
        <v>9</v>
      </c>
      <c r="F8672" s="2" t="s">
        <v>3306</v>
      </c>
      <c r="G8672" s="5">
        <v>-20</v>
      </c>
      <c r="H8672" s="5">
        <v>31.85</v>
      </c>
      <c r="I8672" s="5">
        <v>-637</v>
      </c>
      <c r="J8672" s="5">
        <v>-1209665.78</v>
      </c>
      <c r="K8672" s="5" t="str" cm="1">
        <f t="array" ref="K8672">_xlfn.LET(_xlpm.d,UPPER(TRIM(CLEAN(SUBSTITUTE(F8672,CHAR(160),"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73" spans="2:11" x14ac:dyDescent="0.25">
      <c r="B8673" s="21">
        <v>45832</v>
      </c>
      <c r="C8673" s="2" t="s">
        <v>1</v>
      </c>
      <c r="D8673" s="2" t="s">
        <v>2856</v>
      </c>
      <c r="E8673" s="2" t="s">
        <v>27</v>
      </c>
      <c r="F8673" s="2" t="s">
        <v>3306</v>
      </c>
      <c r="G8673" s="5">
        <v>-35</v>
      </c>
      <c r="H8673" s="5">
        <v>31.85</v>
      </c>
      <c r="I8673" s="5">
        <v>-1114.75</v>
      </c>
      <c r="J8673" s="5">
        <v>-1210780.53</v>
      </c>
      <c r="K8673" s="5" t="str" cm="1">
        <f t="array" ref="K8673">_xlfn.LET(_xlpm.d,UPPER(TRIM(CLEAN(SUBSTITUTE(F8673,CHAR(160),"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74" spans="2:11" x14ac:dyDescent="0.25">
      <c r="B8674" s="21">
        <v>45832</v>
      </c>
      <c r="C8674" s="2" t="s">
        <v>1</v>
      </c>
      <c r="D8674" s="2" t="s">
        <v>3630</v>
      </c>
      <c r="E8674" s="2" t="s">
        <v>986</v>
      </c>
      <c r="F8674" s="2" t="s">
        <v>3308</v>
      </c>
      <c r="G8674" s="5">
        <v>-5</v>
      </c>
      <c r="H8674" s="5">
        <v>32.200000000000003</v>
      </c>
      <c r="I8674" s="5">
        <v>-161</v>
      </c>
      <c r="J8674" s="5">
        <v>-1210941.53</v>
      </c>
      <c r="K8674" s="5" t="str" cm="1">
        <f t="array" ref="K8674">_xlfn.LET(_xlpm.d,UPPER(TRIM(CLEAN(SUBSTITUTE(F8674,CHAR(160),"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75" spans="2:11" x14ac:dyDescent="0.25">
      <c r="B8675" s="21">
        <v>45833</v>
      </c>
      <c r="C8675" s="2" t="s">
        <v>1</v>
      </c>
      <c r="D8675" s="2" t="s">
        <v>1749</v>
      </c>
      <c r="E8675" s="2" t="s">
        <v>829</v>
      </c>
      <c r="F8675" s="2" t="s">
        <v>3306</v>
      </c>
      <c r="G8675" s="5">
        <v>-290</v>
      </c>
      <c r="H8675" s="5">
        <v>31.85</v>
      </c>
      <c r="I8675" s="5">
        <v>-9236.5</v>
      </c>
      <c r="J8675" s="5">
        <v>-1220178.03</v>
      </c>
      <c r="K8675" s="5" t="str" cm="1">
        <f t="array" ref="K8675">_xlfn.LET(_xlpm.d,UPPER(TRIM(CLEAN(SUBSTITUTE(F8675,CHAR(160),"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76" spans="2:11" x14ac:dyDescent="0.25">
      <c r="B8676" s="21">
        <v>45833</v>
      </c>
      <c r="C8676" s="2" t="s">
        <v>1</v>
      </c>
      <c r="D8676" s="2" t="s">
        <v>1030</v>
      </c>
      <c r="E8676" s="2" t="s">
        <v>58</v>
      </c>
      <c r="F8676" s="2" t="s">
        <v>3306</v>
      </c>
      <c r="G8676" s="5">
        <v>-100</v>
      </c>
      <c r="H8676" s="5">
        <v>31.85</v>
      </c>
      <c r="I8676" s="5">
        <v>-3185</v>
      </c>
      <c r="J8676" s="5">
        <v>-1223363.03</v>
      </c>
      <c r="K8676" s="5" t="str" cm="1">
        <f t="array" ref="K8676">_xlfn.LET(_xlpm.d,UPPER(TRIM(CLEAN(SUBSTITUTE(F8676,CHAR(160),"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77" spans="2:11" x14ac:dyDescent="0.25">
      <c r="B8677" s="21">
        <v>45833</v>
      </c>
      <c r="C8677" s="2" t="s">
        <v>1</v>
      </c>
      <c r="D8677" s="2" t="s">
        <v>3631</v>
      </c>
      <c r="E8677" s="2" t="s">
        <v>1619</v>
      </c>
      <c r="F8677" s="2" t="s">
        <v>3308</v>
      </c>
      <c r="G8677" s="5">
        <v>-15</v>
      </c>
      <c r="H8677" s="5">
        <v>31.85</v>
      </c>
      <c r="I8677" s="5">
        <v>-477.75</v>
      </c>
      <c r="J8677" s="5">
        <v>-1223840.78</v>
      </c>
      <c r="K8677" s="5" t="str" cm="1">
        <f t="array" ref="K8677">_xlfn.LET(_xlpm.d,UPPER(TRIM(CLEAN(SUBSTITUTE(F8677,CHAR(160),"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78" spans="2:11" x14ac:dyDescent="0.25">
      <c r="B8678" s="21">
        <v>45833</v>
      </c>
      <c r="C8678" s="2" t="s">
        <v>1</v>
      </c>
      <c r="D8678" s="2" t="s">
        <v>2437</v>
      </c>
      <c r="E8678" s="2" t="s">
        <v>65</v>
      </c>
      <c r="F8678" s="2" t="s">
        <v>3306</v>
      </c>
      <c r="G8678" s="5">
        <v>-10</v>
      </c>
      <c r="H8678" s="5">
        <v>31.85</v>
      </c>
      <c r="I8678" s="5">
        <v>-318.5</v>
      </c>
      <c r="J8678" s="5">
        <v>-1224159.28</v>
      </c>
      <c r="K8678" s="5" t="str" cm="1">
        <f t="array" ref="K8678">_xlfn.LET(_xlpm.d,UPPER(TRIM(CLEAN(SUBSTITUTE(F8678,CHAR(160),"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79" spans="2:11" x14ac:dyDescent="0.25">
      <c r="B8679" s="21">
        <v>45833</v>
      </c>
      <c r="C8679" s="2" t="s">
        <v>1</v>
      </c>
      <c r="D8679" s="2" t="s">
        <v>3098</v>
      </c>
      <c r="E8679" s="2" t="s">
        <v>857</v>
      </c>
      <c r="F8679" s="2" t="s">
        <v>3308</v>
      </c>
      <c r="G8679" s="5">
        <v>-20</v>
      </c>
      <c r="H8679" s="5">
        <v>29.99</v>
      </c>
      <c r="I8679" s="5">
        <v>-599.79999999999995</v>
      </c>
      <c r="J8679" s="5">
        <v>-1224759.08</v>
      </c>
      <c r="K8679" s="5" t="str" cm="1">
        <f t="array" ref="K8679">_xlfn.LET(_xlpm.d,UPPER(TRIM(CLEAN(SUBSTITUTE(F8679,CHAR(160),"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80" spans="2:11" x14ac:dyDescent="0.25">
      <c r="B8680" s="21">
        <v>45833</v>
      </c>
      <c r="C8680" s="2" t="s">
        <v>1</v>
      </c>
      <c r="D8680" s="2" t="s">
        <v>1750</v>
      </c>
      <c r="E8680" s="2" t="s">
        <v>163</v>
      </c>
      <c r="F8680" s="2" t="s">
        <v>3306</v>
      </c>
      <c r="G8680" s="5">
        <v>-100</v>
      </c>
      <c r="H8680" s="5">
        <v>31.85</v>
      </c>
      <c r="I8680" s="5">
        <v>-3185</v>
      </c>
      <c r="J8680" s="5">
        <v>-1227944.08</v>
      </c>
      <c r="K8680" s="5" t="str" cm="1">
        <f t="array" ref="K8680">_xlfn.LET(_xlpm.d,UPPER(TRIM(CLEAN(SUBSTITUTE(F8680,CHAR(160),"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81" spans="2:11" x14ac:dyDescent="0.25">
      <c r="B8681" s="21">
        <v>45834</v>
      </c>
      <c r="C8681" s="2" t="s">
        <v>1</v>
      </c>
      <c r="D8681" s="2" t="s">
        <v>1751</v>
      </c>
      <c r="E8681" s="2" t="s">
        <v>99</v>
      </c>
      <c r="F8681" s="2" t="s">
        <v>3306</v>
      </c>
      <c r="G8681" s="5">
        <v>-8</v>
      </c>
      <c r="H8681" s="5">
        <v>31.85</v>
      </c>
      <c r="I8681" s="5">
        <v>-254.8</v>
      </c>
      <c r="J8681" s="5">
        <v>-1228198.8800000001</v>
      </c>
      <c r="K8681" s="5" t="str" cm="1">
        <f t="array" ref="K8681">_xlfn.LET(_xlpm.d,UPPER(TRIM(CLEAN(SUBSTITUTE(F8681,CHAR(160),"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82" spans="2:11" x14ac:dyDescent="0.25">
      <c r="B8682" s="21">
        <v>45834</v>
      </c>
      <c r="C8682" s="2" t="s">
        <v>1</v>
      </c>
      <c r="D8682" s="2" t="s">
        <v>3632</v>
      </c>
      <c r="E8682" s="2" t="s">
        <v>38</v>
      </c>
      <c r="F8682" s="2" t="s">
        <v>3306</v>
      </c>
      <c r="G8682" s="5">
        <v>-35</v>
      </c>
      <c r="H8682" s="5">
        <v>31.85</v>
      </c>
      <c r="I8682" s="5">
        <v>-1114.75</v>
      </c>
      <c r="J8682" s="5">
        <v>-1229313.6300000001</v>
      </c>
      <c r="K8682" s="5" t="str" cm="1">
        <f t="array" ref="K8682">_xlfn.LET(_xlpm.d,UPPER(TRIM(CLEAN(SUBSTITUTE(F8682,CHAR(160),"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83" spans="2:11" x14ac:dyDescent="0.25">
      <c r="B8683" s="21">
        <v>45834</v>
      </c>
      <c r="C8683" s="2" t="s">
        <v>1</v>
      </c>
      <c r="D8683" s="2" t="s">
        <v>1031</v>
      </c>
      <c r="E8683" s="2" t="s">
        <v>19</v>
      </c>
      <c r="F8683" s="2" t="s">
        <v>3306</v>
      </c>
      <c r="G8683" s="5">
        <v>-22</v>
      </c>
      <c r="H8683" s="5">
        <v>31.85</v>
      </c>
      <c r="I8683" s="5">
        <v>-700.7</v>
      </c>
      <c r="J8683" s="5">
        <v>-1230014.33</v>
      </c>
      <c r="K8683" s="5" t="str" cm="1">
        <f t="array" ref="K8683">_xlfn.LET(_xlpm.d,UPPER(TRIM(CLEAN(SUBSTITUTE(F8683,CHAR(160),"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84" spans="2:11" x14ac:dyDescent="0.25">
      <c r="B8684" s="21">
        <v>45834</v>
      </c>
      <c r="C8684" s="2" t="s">
        <v>1</v>
      </c>
      <c r="D8684" s="2" t="s">
        <v>1032</v>
      </c>
      <c r="E8684" s="2" t="s">
        <v>465</v>
      </c>
      <c r="F8684" s="2" t="s">
        <v>3306</v>
      </c>
      <c r="G8684" s="5">
        <v>-7</v>
      </c>
      <c r="H8684" s="5">
        <v>31.85</v>
      </c>
      <c r="I8684" s="5">
        <v>-222.95</v>
      </c>
      <c r="J8684" s="5">
        <v>-1230237.28</v>
      </c>
      <c r="K8684" s="5" t="str" cm="1">
        <f t="array" ref="K8684">_xlfn.LET(_xlpm.d,UPPER(TRIM(CLEAN(SUBSTITUTE(F8684,CHAR(160),"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85" spans="2:11" x14ac:dyDescent="0.25">
      <c r="B8685" s="21">
        <v>45835</v>
      </c>
      <c r="C8685" s="2" t="s">
        <v>1</v>
      </c>
      <c r="D8685" s="2" t="s">
        <v>1752</v>
      </c>
      <c r="E8685" s="2" t="s">
        <v>76</v>
      </c>
      <c r="F8685" s="2" t="s">
        <v>3633</v>
      </c>
      <c r="G8685" s="5">
        <v>-35</v>
      </c>
      <c r="H8685" s="5">
        <v>31.85</v>
      </c>
      <c r="I8685" s="5">
        <v>-1114.75</v>
      </c>
      <c r="J8685" s="5">
        <v>-1231352.03</v>
      </c>
      <c r="K8685" s="5" t="str" cm="1">
        <f t="array" ref="K8685">_xlfn.LET(_xlpm.d,UPPER(TRIM(CLEAN(SUBSTITUTE(F8685,CHAR(160),"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86" spans="2:11" x14ac:dyDescent="0.25">
      <c r="B8686" s="21">
        <v>45835</v>
      </c>
      <c r="C8686" s="2" t="s">
        <v>1</v>
      </c>
      <c r="D8686" s="2" t="s">
        <v>3634</v>
      </c>
      <c r="E8686" s="2" t="s">
        <v>76</v>
      </c>
      <c r="F8686" s="2" t="s">
        <v>3635</v>
      </c>
      <c r="G8686" s="5">
        <v>-20</v>
      </c>
      <c r="H8686" s="5">
        <v>31.85</v>
      </c>
      <c r="I8686" s="5">
        <v>-637</v>
      </c>
      <c r="J8686" s="5">
        <v>-1231989.03</v>
      </c>
      <c r="K8686" s="5" t="str" cm="1">
        <f t="array" ref="K8686">_xlfn.LET(_xlpm.d,UPPER(TRIM(CLEAN(SUBSTITUTE(F8686,CHAR(160),"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87" spans="2:11" x14ac:dyDescent="0.25">
      <c r="B8687" s="21">
        <v>45835</v>
      </c>
      <c r="C8687" s="2" t="s">
        <v>1</v>
      </c>
      <c r="D8687" s="2" t="s">
        <v>3636</v>
      </c>
      <c r="E8687" s="2" t="s">
        <v>1403</v>
      </c>
      <c r="F8687" s="2" t="s">
        <v>3308</v>
      </c>
      <c r="G8687" s="5">
        <v>-4</v>
      </c>
      <c r="H8687" s="5">
        <v>26.65</v>
      </c>
      <c r="I8687" s="5">
        <v>-106.6</v>
      </c>
      <c r="J8687" s="5">
        <v>-1232095.6300000001</v>
      </c>
      <c r="K8687" s="5" t="str" cm="1">
        <f t="array" ref="K8687">_xlfn.LET(_xlpm.d,UPPER(TRIM(CLEAN(SUBSTITUTE(F8687,CHAR(160),"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88" spans="2:11" x14ac:dyDescent="0.25">
      <c r="B8688" s="21">
        <v>45835</v>
      </c>
      <c r="C8688" s="2" t="s">
        <v>1</v>
      </c>
      <c r="D8688" s="2" t="s">
        <v>1033</v>
      </c>
      <c r="E8688" s="2" t="s">
        <v>143</v>
      </c>
      <c r="F8688" s="2" t="s">
        <v>3308</v>
      </c>
      <c r="G8688" s="5">
        <v>-12</v>
      </c>
      <c r="H8688" s="5">
        <v>27.3</v>
      </c>
      <c r="I8688" s="5">
        <v>-327.60000000000002</v>
      </c>
      <c r="J8688" s="5">
        <v>-1232423.2300000002</v>
      </c>
      <c r="K8688" s="5" t="str" cm="1">
        <f t="array" ref="K8688">_xlfn.LET(_xlpm.d,UPPER(TRIM(CLEAN(SUBSTITUTE(F8688,CHAR(160),"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89" spans="2:11" x14ac:dyDescent="0.25">
      <c r="B8689" s="21">
        <v>45835</v>
      </c>
      <c r="C8689" s="2" t="s">
        <v>1</v>
      </c>
      <c r="D8689" s="2" t="s">
        <v>3637</v>
      </c>
      <c r="E8689" s="2" t="s">
        <v>9</v>
      </c>
      <c r="F8689" s="2" t="s">
        <v>3635</v>
      </c>
      <c r="G8689" s="5">
        <v>-10</v>
      </c>
      <c r="H8689" s="5">
        <v>31.85</v>
      </c>
      <c r="I8689" s="5">
        <v>-318.5</v>
      </c>
      <c r="J8689" s="5">
        <v>-1232741.7300000002</v>
      </c>
      <c r="K8689" s="5" t="str" cm="1">
        <f t="array" ref="K8689">_xlfn.LET(_xlpm.d,UPPER(TRIM(CLEAN(SUBSTITUTE(F8689,CHAR(160),"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90" spans="2:11" x14ac:dyDescent="0.25">
      <c r="B8690" s="21">
        <v>45835</v>
      </c>
      <c r="C8690" s="2" t="s">
        <v>1</v>
      </c>
      <c r="D8690" s="2" t="s">
        <v>3221</v>
      </c>
      <c r="E8690" s="2" t="s">
        <v>110</v>
      </c>
      <c r="F8690" s="2" t="s">
        <v>3635</v>
      </c>
      <c r="G8690" s="5">
        <v>-6</v>
      </c>
      <c r="H8690" s="5">
        <v>31.85</v>
      </c>
      <c r="I8690" s="5">
        <v>-191.1</v>
      </c>
      <c r="J8690" s="5">
        <v>-1232932.8300000003</v>
      </c>
      <c r="K8690" s="5" t="str" cm="1">
        <f t="array" ref="K8690">_xlfn.LET(_xlpm.d,UPPER(TRIM(CLEAN(SUBSTITUTE(F8690,CHAR(160),"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91" spans="2:11" x14ac:dyDescent="0.25">
      <c r="B8691" s="21">
        <v>45835</v>
      </c>
      <c r="C8691" s="2" t="s">
        <v>1</v>
      </c>
      <c r="D8691" s="2" t="s">
        <v>679</v>
      </c>
      <c r="E8691" s="2" t="s">
        <v>82</v>
      </c>
      <c r="F8691" s="2" t="s">
        <v>3635</v>
      </c>
      <c r="G8691" s="5">
        <v>-18</v>
      </c>
      <c r="H8691" s="5">
        <v>31.85</v>
      </c>
      <c r="I8691" s="5">
        <v>-573.29999999999995</v>
      </c>
      <c r="J8691" s="5">
        <v>-1233506.1300000004</v>
      </c>
      <c r="K8691" s="5" t="str" cm="1">
        <f t="array" ref="K8691">_xlfn.LET(_xlpm.d,UPPER(TRIM(CLEAN(SUBSTITUTE(F8691,CHAR(160),"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92" spans="2:11" x14ac:dyDescent="0.25">
      <c r="B8692" s="21">
        <v>45835</v>
      </c>
      <c r="C8692" s="2" t="s">
        <v>1</v>
      </c>
      <c r="D8692" s="2" t="s">
        <v>1311</v>
      </c>
      <c r="E8692" s="2" t="s">
        <v>3</v>
      </c>
      <c r="F8692" s="2" t="s">
        <v>3308</v>
      </c>
      <c r="G8692" s="5">
        <v>-1</v>
      </c>
      <c r="H8692" s="5">
        <v>29.2</v>
      </c>
      <c r="I8692" s="5">
        <v>-29.2</v>
      </c>
      <c r="J8692" s="5">
        <v>-1233535.3300000003</v>
      </c>
      <c r="K8692" s="5" t="str" cm="1">
        <f t="array" ref="K8692">_xlfn.LET(_xlpm.d,UPPER(TRIM(CLEAN(SUBSTITUTE(F8692,CHAR(160),"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93" spans="2:11" x14ac:dyDescent="0.25">
      <c r="B8693" s="21">
        <v>45835</v>
      </c>
      <c r="C8693" s="2" t="s">
        <v>1</v>
      </c>
      <c r="D8693" s="2" t="s">
        <v>1755</v>
      </c>
      <c r="E8693" s="2" t="s">
        <v>311</v>
      </c>
      <c r="F8693" s="2" t="s">
        <v>3308</v>
      </c>
      <c r="G8693" s="5">
        <v>-18</v>
      </c>
      <c r="H8693" s="5">
        <v>28.65</v>
      </c>
      <c r="I8693" s="5">
        <v>-515.70000000000005</v>
      </c>
      <c r="J8693" s="5">
        <v>-1234051.0300000003</v>
      </c>
      <c r="K8693" s="5" t="str" cm="1">
        <f t="array" ref="K8693">_xlfn.LET(_xlpm.d,UPPER(TRIM(CLEAN(SUBSTITUTE(F8693,CHAR(160),"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94" spans="2:11" x14ac:dyDescent="0.25">
      <c r="B8694" s="21">
        <v>45838</v>
      </c>
      <c r="C8694" s="2" t="s">
        <v>1</v>
      </c>
      <c r="D8694" s="2" t="s">
        <v>3638</v>
      </c>
      <c r="E8694" s="2" t="s">
        <v>595</v>
      </c>
      <c r="F8694" s="2" t="s">
        <v>3635</v>
      </c>
      <c r="G8694" s="5">
        <v>-15</v>
      </c>
      <c r="H8694" s="5">
        <v>31.85</v>
      </c>
      <c r="I8694" s="5">
        <v>-477.75</v>
      </c>
      <c r="J8694" s="5">
        <v>-1234528.7800000003</v>
      </c>
      <c r="K8694" s="5" t="str" cm="1">
        <f t="array" ref="K8694">_xlfn.LET(_xlpm.d,UPPER(TRIM(CLEAN(SUBSTITUTE(F8694,CHAR(160),"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95" spans="2:11" x14ac:dyDescent="0.25">
      <c r="B8695" s="21">
        <v>45838</v>
      </c>
      <c r="C8695" s="2" t="s">
        <v>1</v>
      </c>
      <c r="D8695" s="2" t="s">
        <v>422</v>
      </c>
      <c r="E8695" s="2" t="s">
        <v>68</v>
      </c>
      <c r="F8695" s="2" t="s">
        <v>3635</v>
      </c>
      <c r="G8695" s="5">
        <v>-5</v>
      </c>
      <c r="H8695" s="5">
        <v>31.85</v>
      </c>
      <c r="I8695" s="5">
        <v>-159.25</v>
      </c>
      <c r="J8695" s="5">
        <v>-1234688.0300000003</v>
      </c>
      <c r="K8695" s="5" t="str" cm="1">
        <f t="array" ref="K8695">_xlfn.LET(_xlpm.d,UPPER(TRIM(CLEAN(SUBSTITUTE(F8695,CHAR(160),"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96" spans="2:11" x14ac:dyDescent="0.25">
      <c r="B8696" s="21">
        <v>45838</v>
      </c>
      <c r="C8696" s="2" t="s">
        <v>1</v>
      </c>
      <c r="D8696" s="2" t="s">
        <v>3639</v>
      </c>
      <c r="E8696" s="2" t="s">
        <v>2020</v>
      </c>
      <c r="F8696" s="2" t="s">
        <v>3635</v>
      </c>
      <c r="G8696" s="5">
        <v>-70</v>
      </c>
      <c r="H8696" s="5">
        <v>31.85</v>
      </c>
      <c r="I8696" s="5">
        <v>-2229.5</v>
      </c>
      <c r="J8696" s="5">
        <v>-1236917.5300000003</v>
      </c>
      <c r="K8696" s="5" t="str" cm="1">
        <f t="array" ref="K8696">_xlfn.LET(_xlpm.d,UPPER(TRIM(CLEAN(SUBSTITUTE(F8696,CHAR(160),"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97" spans="2:11" x14ac:dyDescent="0.25">
      <c r="B8697" s="21">
        <v>45838</v>
      </c>
      <c r="C8697" s="2" t="s">
        <v>1</v>
      </c>
      <c r="D8697" s="2" t="s">
        <v>3640</v>
      </c>
      <c r="E8697" s="2" t="s">
        <v>3641</v>
      </c>
      <c r="F8697" s="2" t="s">
        <v>3308</v>
      </c>
      <c r="G8697" s="5">
        <v>-153</v>
      </c>
      <c r="H8697" s="5">
        <v>27.4</v>
      </c>
      <c r="I8697" s="5">
        <v>-4192.2</v>
      </c>
      <c r="J8697" s="5">
        <v>-1241109.7300000002</v>
      </c>
      <c r="K8697" s="5" t="str" cm="1">
        <f t="array" ref="K8697">_xlfn.LET(_xlpm.d,UPPER(TRIM(CLEAN(SUBSTITUTE(F8697,CHAR(160),"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98" spans="2:11" x14ac:dyDescent="0.25">
      <c r="B8698" s="21">
        <v>45839</v>
      </c>
      <c r="C8698" s="2" t="s">
        <v>1</v>
      </c>
      <c r="D8698" s="2" t="s">
        <v>1757</v>
      </c>
      <c r="E8698" s="2" t="s">
        <v>72</v>
      </c>
      <c r="F8698" s="2" t="s">
        <v>3635</v>
      </c>
      <c r="G8698" s="5">
        <v>-15</v>
      </c>
      <c r="H8698" s="5">
        <v>31.85</v>
      </c>
      <c r="I8698" s="5">
        <v>-477.75</v>
      </c>
      <c r="J8698" s="5">
        <v>-1241587.4800000002</v>
      </c>
      <c r="K8698" s="5" t="str" cm="1">
        <f t="array" ref="K8698">_xlfn.LET(_xlpm.d,UPPER(TRIM(CLEAN(SUBSTITUTE(F8698,CHAR(160),"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699" spans="2:11" x14ac:dyDescent="0.25">
      <c r="B8699" s="21">
        <v>45839</v>
      </c>
      <c r="C8699" s="2" t="s">
        <v>1</v>
      </c>
      <c r="D8699" s="2" t="s">
        <v>1758</v>
      </c>
      <c r="E8699" s="2" t="s">
        <v>35</v>
      </c>
      <c r="F8699" s="2" t="s">
        <v>3635</v>
      </c>
      <c r="G8699" s="5">
        <v>-43</v>
      </c>
      <c r="H8699" s="5">
        <v>31.85</v>
      </c>
      <c r="I8699" s="5">
        <v>-1369.55</v>
      </c>
      <c r="J8699" s="5">
        <v>-1242957.0300000003</v>
      </c>
      <c r="K8699" s="5" t="str" cm="1">
        <f t="array" ref="K8699">_xlfn.LET(_xlpm.d,UPPER(TRIM(CLEAN(SUBSTITUTE(F8699,CHAR(160),"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00" spans="2:11" x14ac:dyDescent="0.25">
      <c r="B8700" s="21">
        <v>45839</v>
      </c>
      <c r="C8700" s="2" t="s">
        <v>1</v>
      </c>
      <c r="D8700" s="2" t="s">
        <v>424</v>
      </c>
      <c r="E8700" s="2" t="s">
        <v>89</v>
      </c>
      <c r="F8700" s="2" t="s">
        <v>3635</v>
      </c>
      <c r="G8700" s="5">
        <v>-50</v>
      </c>
      <c r="H8700" s="5">
        <v>31.85</v>
      </c>
      <c r="I8700" s="5">
        <v>-1592.5</v>
      </c>
      <c r="J8700" s="5">
        <v>-1244549.5300000003</v>
      </c>
      <c r="K8700" s="5" t="str" cm="1">
        <f t="array" ref="K8700">_xlfn.LET(_xlpm.d,UPPER(TRIM(CLEAN(SUBSTITUTE(F8700,CHAR(160),"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01" spans="2:11" x14ac:dyDescent="0.25">
      <c r="B8701" s="21">
        <v>45839</v>
      </c>
      <c r="C8701" s="2" t="s">
        <v>1</v>
      </c>
      <c r="D8701" s="2" t="s">
        <v>3642</v>
      </c>
      <c r="E8701" s="2" t="s">
        <v>92</v>
      </c>
      <c r="F8701" s="2" t="s">
        <v>3635</v>
      </c>
      <c r="G8701" s="5">
        <v>-60</v>
      </c>
      <c r="H8701" s="5">
        <v>31.85</v>
      </c>
      <c r="I8701" s="5">
        <v>-1911</v>
      </c>
      <c r="J8701" s="5">
        <v>-1246460.5300000003</v>
      </c>
      <c r="K8701" s="5" t="str" cm="1">
        <f t="array" ref="K8701">_xlfn.LET(_xlpm.d,UPPER(TRIM(CLEAN(SUBSTITUTE(F8701,CHAR(160),"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02" spans="2:11" x14ac:dyDescent="0.25">
      <c r="B8702" s="21">
        <v>45839</v>
      </c>
      <c r="C8702" s="2" t="s">
        <v>1</v>
      </c>
      <c r="D8702" s="2" t="s">
        <v>3223</v>
      </c>
      <c r="E8702" s="2" t="s">
        <v>148</v>
      </c>
      <c r="F8702" s="2" t="s">
        <v>3635</v>
      </c>
      <c r="G8702" s="5">
        <v>-80</v>
      </c>
      <c r="H8702" s="5">
        <v>31.85</v>
      </c>
      <c r="I8702" s="5">
        <v>-2548</v>
      </c>
      <c r="J8702" s="5">
        <v>-1249008.5300000003</v>
      </c>
      <c r="K8702" s="5" t="str" cm="1">
        <f t="array" ref="K8702">_xlfn.LET(_xlpm.d,UPPER(TRIM(CLEAN(SUBSTITUTE(F8702,CHAR(160),"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03" spans="2:11" x14ac:dyDescent="0.25">
      <c r="B8703" s="21">
        <v>45839</v>
      </c>
      <c r="C8703" s="2" t="s">
        <v>1</v>
      </c>
      <c r="D8703" s="2" t="s">
        <v>1035</v>
      </c>
      <c r="E8703" s="2" t="s">
        <v>29</v>
      </c>
      <c r="F8703" s="2" t="s">
        <v>3635</v>
      </c>
      <c r="G8703" s="5">
        <v>-10</v>
      </c>
      <c r="H8703" s="5">
        <v>31.85</v>
      </c>
      <c r="I8703" s="5">
        <v>-318.5</v>
      </c>
      <c r="J8703" s="5">
        <v>-1249327.0300000003</v>
      </c>
      <c r="K8703" s="5" t="str" cm="1">
        <f t="array" ref="K8703">_xlfn.LET(_xlpm.d,UPPER(TRIM(CLEAN(SUBSTITUTE(F8703,CHAR(160),"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04" spans="2:11" x14ac:dyDescent="0.25">
      <c r="B8704" s="21">
        <v>45839</v>
      </c>
      <c r="C8704" s="2" t="s">
        <v>1</v>
      </c>
      <c r="D8704" s="2" t="s">
        <v>186</v>
      </c>
      <c r="E8704" s="2" t="s">
        <v>159</v>
      </c>
      <c r="F8704" s="2" t="s">
        <v>3635</v>
      </c>
      <c r="G8704" s="5">
        <v>-13</v>
      </c>
      <c r="H8704" s="5">
        <v>31.85</v>
      </c>
      <c r="I8704" s="5">
        <v>-414.05</v>
      </c>
      <c r="J8704" s="5">
        <v>-1249741.0800000003</v>
      </c>
      <c r="K8704" s="5" t="str" cm="1">
        <f t="array" ref="K8704">_xlfn.LET(_xlpm.d,UPPER(TRIM(CLEAN(SUBSTITUTE(F8704,CHAR(160),"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05" spans="2:11" x14ac:dyDescent="0.25">
      <c r="B8705" s="21">
        <v>45839</v>
      </c>
      <c r="C8705" s="2" t="s">
        <v>1</v>
      </c>
      <c r="D8705" s="2" t="s">
        <v>713</v>
      </c>
      <c r="E8705" s="2" t="s">
        <v>32</v>
      </c>
      <c r="F8705" s="2" t="s">
        <v>3635</v>
      </c>
      <c r="G8705" s="5">
        <v>-80</v>
      </c>
      <c r="H8705" s="5">
        <v>31.85</v>
      </c>
      <c r="I8705" s="5">
        <v>-2548</v>
      </c>
      <c r="J8705" s="5">
        <v>-1252289.0800000003</v>
      </c>
      <c r="K8705" s="5" t="str" cm="1">
        <f t="array" ref="K8705">_xlfn.LET(_xlpm.d,UPPER(TRIM(CLEAN(SUBSTITUTE(F8705,CHAR(160),"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06" spans="2:11" x14ac:dyDescent="0.25">
      <c r="B8706" s="21">
        <v>45839</v>
      </c>
      <c r="C8706" s="2" t="s">
        <v>1</v>
      </c>
      <c r="D8706" s="2" t="s">
        <v>3224</v>
      </c>
      <c r="E8706" s="2" t="s">
        <v>1130</v>
      </c>
      <c r="F8706" s="2" t="s">
        <v>3635</v>
      </c>
      <c r="G8706" s="5">
        <v>-30</v>
      </c>
      <c r="H8706" s="5">
        <v>31.85</v>
      </c>
      <c r="I8706" s="5">
        <v>-955.5</v>
      </c>
      <c r="J8706" s="5">
        <v>-1253244.5800000003</v>
      </c>
      <c r="K8706" s="5" t="str" cm="1">
        <f t="array" ref="K8706">_xlfn.LET(_xlpm.d,UPPER(TRIM(CLEAN(SUBSTITUTE(F8706,CHAR(160),"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07" spans="2:11" x14ac:dyDescent="0.25">
      <c r="B8707" s="21">
        <v>45839</v>
      </c>
      <c r="C8707" s="2" t="s">
        <v>1</v>
      </c>
      <c r="D8707" s="2" t="s">
        <v>3643</v>
      </c>
      <c r="E8707" s="2" t="s">
        <v>324</v>
      </c>
      <c r="F8707" s="2" t="s">
        <v>3635</v>
      </c>
      <c r="G8707" s="5">
        <v>-6</v>
      </c>
      <c r="H8707" s="5">
        <v>29.99</v>
      </c>
      <c r="I8707" s="5">
        <v>-179.94</v>
      </c>
      <c r="J8707" s="5">
        <v>-1253424.5200000003</v>
      </c>
      <c r="K8707" s="5" t="str" cm="1">
        <f t="array" ref="K8707">_xlfn.LET(_xlpm.d,UPPER(TRIM(CLEAN(SUBSTITUTE(F8707,CHAR(160),"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08" spans="2:11" x14ac:dyDescent="0.25">
      <c r="B8708" s="21">
        <v>45840</v>
      </c>
      <c r="C8708" s="2" t="s">
        <v>1</v>
      </c>
      <c r="D8708" s="2" t="s">
        <v>3644</v>
      </c>
      <c r="E8708" s="2" t="s">
        <v>999</v>
      </c>
      <c r="F8708" s="2" t="s">
        <v>3635</v>
      </c>
      <c r="G8708" s="5">
        <v>-30</v>
      </c>
      <c r="H8708" s="5">
        <v>31.85</v>
      </c>
      <c r="I8708" s="5">
        <v>-955.5</v>
      </c>
      <c r="J8708" s="5">
        <v>-1254380.0200000003</v>
      </c>
      <c r="K8708" s="5" t="str" cm="1">
        <f t="array" ref="K8708">_xlfn.LET(_xlpm.d,UPPER(TRIM(CLEAN(SUBSTITUTE(F8708,CHAR(160),"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09" spans="2:11" x14ac:dyDescent="0.25">
      <c r="B8709" s="21">
        <v>45840</v>
      </c>
      <c r="C8709" s="2" t="s">
        <v>1</v>
      </c>
      <c r="D8709" s="2" t="s">
        <v>3645</v>
      </c>
      <c r="E8709" s="2" t="s">
        <v>2473</v>
      </c>
      <c r="F8709" s="2" t="s">
        <v>3635</v>
      </c>
      <c r="G8709" s="5">
        <v>-10</v>
      </c>
      <c r="H8709" s="5">
        <v>31.85</v>
      </c>
      <c r="I8709" s="5">
        <v>-318.5</v>
      </c>
      <c r="J8709" s="5">
        <v>-1254698.5200000003</v>
      </c>
      <c r="K8709" s="5" t="str" cm="1">
        <f t="array" ref="K8709">_xlfn.LET(_xlpm.d,UPPER(TRIM(CLEAN(SUBSTITUTE(F8709,CHAR(160),"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10" spans="2:11" x14ac:dyDescent="0.25">
      <c r="B8710" s="21">
        <v>45840</v>
      </c>
      <c r="C8710" s="2" t="s">
        <v>1</v>
      </c>
      <c r="D8710" s="2" t="s">
        <v>2601</v>
      </c>
      <c r="E8710" s="2" t="s">
        <v>1397</v>
      </c>
      <c r="F8710" s="2" t="s">
        <v>3635</v>
      </c>
      <c r="G8710" s="5">
        <v>-40</v>
      </c>
      <c r="H8710" s="5">
        <v>31.85</v>
      </c>
      <c r="I8710" s="5">
        <v>-1274</v>
      </c>
      <c r="J8710" s="5">
        <v>-1255972.5200000003</v>
      </c>
      <c r="K8710" s="5" t="str" cm="1">
        <f t="array" ref="K8710">_xlfn.LET(_xlpm.d,UPPER(TRIM(CLEAN(SUBSTITUTE(F8710,CHAR(160),"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11" spans="2:11" x14ac:dyDescent="0.25">
      <c r="B8711" s="21">
        <v>45840</v>
      </c>
      <c r="C8711" s="2" t="s">
        <v>1</v>
      </c>
      <c r="D8711" s="2" t="s">
        <v>3646</v>
      </c>
      <c r="E8711" s="2" t="s">
        <v>129</v>
      </c>
      <c r="F8711" s="2" t="s">
        <v>3635</v>
      </c>
      <c r="G8711" s="5">
        <v>-21</v>
      </c>
      <c r="H8711" s="5">
        <v>31.85</v>
      </c>
      <c r="I8711" s="5">
        <v>-668.85</v>
      </c>
      <c r="J8711" s="5">
        <v>-1256641.3700000003</v>
      </c>
      <c r="K8711" s="5" t="str" cm="1">
        <f t="array" ref="K8711">_xlfn.LET(_xlpm.d,UPPER(TRIM(CLEAN(SUBSTITUTE(F8711,CHAR(160),"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12" spans="2:11" x14ac:dyDescent="0.25">
      <c r="B8712" s="21">
        <v>45840</v>
      </c>
      <c r="C8712" s="2" t="s">
        <v>1</v>
      </c>
      <c r="D8712" s="2" t="s">
        <v>1036</v>
      </c>
      <c r="E8712" s="2" t="s">
        <v>65</v>
      </c>
      <c r="F8712" s="2" t="s">
        <v>3635</v>
      </c>
      <c r="G8712" s="5">
        <v>-2</v>
      </c>
      <c r="H8712" s="5">
        <v>31.85</v>
      </c>
      <c r="I8712" s="5">
        <v>-63.7</v>
      </c>
      <c r="J8712" s="5">
        <v>-1256705.0700000003</v>
      </c>
      <c r="K8712" s="5" t="str" cm="1">
        <f t="array" ref="K8712">_xlfn.LET(_xlpm.d,UPPER(TRIM(CLEAN(SUBSTITUTE(F8712,CHAR(160),"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13" spans="2:11" x14ac:dyDescent="0.25">
      <c r="B8713" s="21">
        <v>45840</v>
      </c>
      <c r="C8713" s="2" t="s">
        <v>1</v>
      </c>
      <c r="D8713" s="2" t="s">
        <v>425</v>
      </c>
      <c r="E8713" s="2" t="s">
        <v>40</v>
      </c>
      <c r="F8713" s="2" t="s">
        <v>3635</v>
      </c>
      <c r="G8713" s="5">
        <v>-10</v>
      </c>
      <c r="H8713" s="5">
        <v>31.85</v>
      </c>
      <c r="I8713" s="5">
        <v>-318.5</v>
      </c>
      <c r="J8713" s="5">
        <v>-1257023.5700000003</v>
      </c>
      <c r="K8713" s="5" t="str" cm="1">
        <f t="array" ref="K8713">_xlfn.LET(_xlpm.d,UPPER(TRIM(CLEAN(SUBSTITUTE(F8713,CHAR(160),"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14" spans="2:11" x14ac:dyDescent="0.25">
      <c r="B8714" s="21">
        <v>45841</v>
      </c>
      <c r="C8714" s="2" t="s">
        <v>1</v>
      </c>
      <c r="D8714" s="2" t="s">
        <v>1760</v>
      </c>
      <c r="E8714" s="2" t="s">
        <v>74</v>
      </c>
      <c r="F8714" s="2" t="s">
        <v>3635</v>
      </c>
      <c r="G8714" s="5">
        <v>-30</v>
      </c>
      <c r="H8714" s="5">
        <v>31.85</v>
      </c>
      <c r="I8714" s="5">
        <v>-955.5</v>
      </c>
      <c r="J8714" s="5">
        <v>-1257979.0700000003</v>
      </c>
      <c r="K8714" s="5" t="str" cm="1">
        <f t="array" ref="K8714">_xlfn.LET(_xlpm.d,UPPER(TRIM(CLEAN(SUBSTITUTE(F8714,CHAR(160),"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15" spans="2:11" x14ac:dyDescent="0.25">
      <c r="B8715" s="21">
        <v>45841</v>
      </c>
      <c r="C8715" s="2" t="s">
        <v>1</v>
      </c>
      <c r="D8715" s="2" t="s">
        <v>2602</v>
      </c>
      <c r="E8715" s="2" t="s">
        <v>99</v>
      </c>
      <c r="F8715" s="2" t="s">
        <v>3635</v>
      </c>
      <c r="G8715" s="5">
        <v>-10</v>
      </c>
      <c r="H8715" s="5">
        <v>31.85</v>
      </c>
      <c r="I8715" s="5">
        <v>-318.5</v>
      </c>
      <c r="J8715" s="5">
        <v>-1258297.5700000003</v>
      </c>
      <c r="K8715" s="5" t="str" cm="1">
        <f t="array" ref="K8715">_xlfn.LET(_xlpm.d,UPPER(TRIM(CLEAN(SUBSTITUTE(F8715,CHAR(160),"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16" spans="2:11" x14ac:dyDescent="0.25">
      <c r="B8716" s="21">
        <v>45841</v>
      </c>
      <c r="C8716" s="2" t="s">
        <v>1</v>
      </c>
      <c r="D8716" s="2" t="s">
        <v>1761</v>
      </c>
      <c r="E8716" s="2" t="s">
        <v>926</v>
      </c>
      <c r="F8716" s="2" t="s">
        <v>3635</v>
      </c>
      <c r="G8716" s="5">
        <v>-46</v>
      </c>
      <c r="H8716" s="5">
        <v>31.85</v>
      </c>
      <c r="I8716" s="5">
        <v>-1465.1</v>
      </c>
      <c r="J8716" s="5">
        <v>-1259762.6700000004</v>
      </c>
      <c r="K8716" s="5" t="str" cm="1">
        <f t="array" ref="K8716">_xlfn.LET(_xlpm.d,UPPER(TRIM(CLEAN(SUBSTITUTE(F8716,CHAR(160),"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17" spans="2:11" x14ac:dyDescent="0.25">
      <c r="B8717" s="21">
        <v>45841</v>
      </c>
      <c r="C8717" s="2" t="s">
        <v>1</v>
      </c>
      <c r="D8717" s="2" t="s">
        <v>189</v>
      </c>
      <c r="E8717" s="2" t="s">
        <v>24</v>
      </c>
      <c r="F8717" s="2" t="s">
        <v>3635</v>
      </c>
      <c r="G8717" s="5">
        <v>-30</v>
      </c>
      <c r="H8717" s="5">
        <v>31.85</v>
      </c>
      <c r="I8717" s="5">
        <v>-955.5</v>
      </c>
      <c r="J8717" s="5">
        <v>-1260718.1700000004</v>
      </c>
      <c r="K8717" s="5" t="str" cm="1">
        <f t="array" ref="K8717">_xlfn.LET(_xlpm.d,UPPER(TRIM(CLEAN(SUBSTITUTE(F8717,CHAR(160),"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18" spans="2:11" x14ac:dyDescent="0.25">
      <c r="B8718" s="21">
        <v>45842</v>
      </c>
      <c r="C8718" s="2" t="s">
        <v>1</v>
      </c>
      <c r="D8718" s="2" t="s">
        <v>1762</v>
      </c>
      <c r="E8718" s="2" t="s">
        <v>311</v>
      </c>
      <c r="F8718" s="2" t="s">
        <v>3308</v>
      </c>
      <c r="G8718" s="5">
        <v>-5</v>
      </c>
      <c r="H8718" s="5">
        <v>28.65</v>
      </c>
      <c r="I8718" s="5">
        <v>-143.25</v>
      </c>
      <c r="J8718" s="5">
        <v>-1260861.4200000004</v>
      </c>
      <c r="K8718" s="5" t="str" cm="1">
        <f t="array" ref="K8718">_xlfn.LET(_xlpm.d,UPPER(TRIM(CLEAN(SUBSTITUTE(F8718,CHAR(160),"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19" spans="2:11" x14ac:dyDescent="0.25">
      <c r="B8719" s="21">
        <v>45842</v>
      </c>
      <c r="C8719" s="2" t="s">
        <v>1</v>
      </c>
      <c r="D8719" s="2" t="s">
        <v>1763</v>
      </c>
      <c r="E8719" s="2" t="s">
        <v>95</v>
      </c>
      <c r="F8719" s="2" t="s">
        <v>3306</v>
      </c>
      <c r="G8719" s="5">
        <v>-5</v>
      </c>
      <c r="H8719" s="5">
        <v>31.85</v>
      </c>
      <c r="I8719" s="5">
        <v>-159.25</v>
      </c>
      <c r="J8719" s="5">
        <v>-1261020.6700000004</v>
      </c>
      <c r="K8719" s="5" t="str" cm="1">
        <f t="array" ref="K8719">_xlfn.LET(_xlpm.d,UPPER(TRIM(CLEAN(SUBSTITUTE(F8719,CHAR(160),"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20" spans="2:11" x14ac:dyDescent="0.25">
      <c r="B8720" s="21">
        <v>45842</v>
      </c>
      <c r="C8720" s="2" t="s">
        <v>1</v>
      </c>
      <c r="D8720" s="2" t="s">
        <v>1764</v>
      </c>
      <c r="E8720" s="2" t="s">
        <v>9</v>
      </c>
      <c r="F8720" s="2" t="s">
        <v>3306</v>
      </c>
      <c r="G8720" s="5">
        <v>-6</v>
      </c>
      <c r="H8720" s="5">
        <v>31.85</v>
      </c>
      <c r="I8720" s="5">
        <v>-191.1</v>
      </c>
      <c r="J8720" s="5">
        <v>-1261211.7700000005</v>
      </c>
      <c r="K8720" s="5" t="str" cm="1">
        <f t="array" ref="K8720">_xlfn.LET(_xlpm.d,UPPER(TRIM(CLEAN(SUBSTITUTE(F8720,CHAR(160),"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21" spans="2:11" x14ac:dyDescent="0.25">
      <c r="B8721" s="21">
        <v>45845</v>
      </c>
      <c r="C8721" s="2" t="s">
        <v>1</v>
      </c>
      <c r="D8721" s="2" t="s">
        <v>1765</v>
      </c>
      <c r="E8721" s="2" t="s">
        <v>324</v>
      </c>
      <c r="F8721" s="2" t="s">
        <v>3308</v>
      </c>
      <c r="G8721" s="5">
        <v>-16</v>
      </c>
      <c r="H8721" s="5">
        <v>29.99</v>
      </c>
      <c r="I8721" s="5">
        <v>-479.84</v>
      </c>
      <c r="J8721" s="5">
        <v>-1261691.6100000006</v>
      </c>
      <c r="K8721" s="5" t="str" cm="1">
        <f t="array" ref="K8721">_xlfn.LET(_xlpm.d,UPPER(TRIM(CLEAN(SUBSTITUTE(F8721,CHAR(160),"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22" spans="2:11" x14ac:dyDescent="0.25">
      <c r="B8722" s="21">
        <v>45845</v>
      </c>
      <c r="C8722" s="2" t="s">
        <v>1</v>
      </c>
      <c r="D8722" s="2" t="s">
        <v>1037</v>
      </c>
      <c r="E8722" s="2" t="s">
        <v>791</v>
      </c>
      <c r="F8722" s="2" t="s">
        <v>3306</v>
      </c>
      <c r="G8722" s="5">
        <v>-10</v>
      </c>
      <c r="H8722" s="5">
        <v>31.85</v>
      </c>
      <c r="I8722" s="5">
        <v>-318.5</v>
      </c>
      <c r="J8722" s="5">
        <v>-1262010.1100000006</v>
      </c>
      <c r="K8722" s="5" t="str" cm="1">
        <f t="array" ref="K8722">_xlfn.LET(_xlpm.d,UPPER(TRIM(CLEAN(SUBSTITUTE(F8722,CHAR(160),"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23" spans="2:11" x14ac:dyDescent="0.25">
      <c r="B8723" s="21">
        <v>45845</v>
      </c>
      <c r="C8723" s="2" t="s">
        <v>1</v>
      </c>
      <c r="D8723" s="2" t="s">
        <v>3647</v>
      </c>
      <c r="E8723" s="2" t="s">
        <v>68</v>
      </c>
      <c r="F8723" s="2" t="s">
        <v>3306</v>
      </c>
      <c r="G8723" s="5">
        <v>-10</v>
      </c>
      <c r="H8723" s="5">
        <v>31.85</v>
      </c>
      <c r="I8723" s="5">
        <v>-318.5</v>
      </c>
      <c r="J8723" s="5">
        <v>-1262328.6100000006</v>
      </c>
      <c r="K8723" s="5" t="str" cm="1">
        <f t="array" ref="K8723">_xlfn.LET(_xlpm.d,UPPER(TRIM(CLEAN(SUBSTITUTE(F8723,CHAR(160),"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24" spans="2:11" x14ac:dyDescent="0.25">
      <c r="B8724" s="21">
        <v>45846</v>
      </c>
      <c r="C8724" s="2" t="s">
        <v>1</v>
      </c>
      <c r="D8724" s="2" t="s">
        <v>1038</v>
      </c>
      <c r="E8724" s="2" t="s">
        <v>153</v>
      </c>
      <c r="F8724" s="2" t="s">
        <v>3306</v>
      </c>
      <c r="G8724" s="5">
        <v>-150</v>
      </c>
      <c r="H8724" s="5">
        <v>31.85</v>
      </c>
      <c r="I8724" s="5">
        <v>-4777.5</v>
      </c>
      <c r="J8724" s="5">
        <v>-1267106.1100000006</v>
      </c>
      <c r="K8724" s="5" t="str" cm="1">
        <f t="array" ref="K8724">_xlfn.LET(_xlpm.d,UPPER(TRIM(CLEAN(SUBSTITUTE(F8724,CHAR(160),"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25" spans="2:11" x14ac:dyDescent="0.25">
      <c r="B8725" s="21">
        <v>45846</v>
      </c>
      <c r="C8725" s="2" t="s">
        <v>1</v>
      </c>
      <c r="D8725" s="2" t="s">
        <v>1766</v>
      </c>
      <c r="E8725" s="2" t="s">
        <v>14</v>
      </c>
      <c r="F8725" s="2" t="s">
        <v>3306</v>
      </c>
      <c r="G8725" s="5">
        <v>-40</v>
      </c>
      <c r="H8725" s="5">
        <v>31.85</v>
      </c>
      <c r="I8725" s="5">
        <v>-1274</v>
      </c>
      <c r="J8725" s="5">
        <v>-1268380.1100000006</v>
      </c>
      <c r="K8725" s="5" t="str" cm="1">
        <f t="array" ref="K8725">_xlfn.LET(_xlpm.d,UPPER(TRIM(CLEAN(SUBSTITUTE(F8725,CHAR(160),"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26" spans="2:11" x14ac:dyDescent="0.25">
      <c r="B8726" s="21">
        <v>45846</v>
      </c>
      <c r="C8726" s="2" t="s">
        <v>1</v>
      </c>
      <c r="D8726" s="2" t="s">
        <v>1039</v>
      </c>
      <c r="E8726" s="2" t="s">
        <v>148</v>
      </c>
      <c r="F8726" s="2" t="s">
        <v>3306</v>
      </c>
      <c r="G8726" s="5">
        <v>-20</v>
      </c>
      <c r="H8726" s="5">
        <v>31.85</v>
      </c>
      <c r="I8726" s="5">
        <v>-637</v>
      </c>
      <c r="J8726" s="5">
        <v>-1269017.1100000006</v>
      </c>
      <c r="K8726" s="5" t="str" cm="1">
        <f t="array" ref="K8726">_xlfn.LET(_xlpm.d,UPPER(TRIM(CLEAN(SUBSTITUTE(F8726,CHAR(160),"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27" spans="2:11" x14ac:dyDescent="0.25">
      <c r="B8727" s="21">
        <v>45846</v>
      </c>
      <c r="C8727" s="2" t="s">
        <v>1</v>
      </c>
      <c r="D8727" s="2" t="s">
        <v>190</v>
      </c>
      <c r="E8727" s="2" t="s">
        <v>29</v>
      </c>
      <c r="F8727" s="2" t="s">
        <v>3306</v>
      </c>
      <c r="G8727" s="5">
        <v>-16</v>
      </c>
      <c r="H8727" s="5">
        <v>31.85</v>
      </c>
      <c r="I8727" s="5">
        <v>-509.6</v>
      </c>
      <c r="J8727" s="5">
        <v>-1269526.7100000007</v>
      </c>
      <c r="K8727" s="5" t="str" cm="1">
        <f t="array" ref="K8727">_xlfn.LET(_xlpm.d,UPPER(TRIM(CLEAN(SUBSTITUTE(F8727,CHAR(160),"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28" spans="2:11" x14ac:dyDescent="0.25">
      <c r="B8728" s="21">
        <v>45847</v>
      </c>
      <c r="C8728" s="2" t="s">
        <v>1</v>
      </c>
      <c r="D8728" s="2" t="s">
        <v>1040</v>
      </c>
      <c r="E8728" s="2" t="s">
        <v>807</v>
      </c>
      <c r="F8728" s="2" t="s">
        <v>3308</v>
      </c>
      <c r="G8728" s="5">
        <v>-28</v>
      </c>
      <c r="H8728" s="5">
        <v>31.85</v>
      </c>
      <c r="I8728" s="5">
        <v>-891.8</v>
      </c>
      <c r="J8728" s="5">
        <v>-1270418.5100000007</v>
      </c>
      <c r="K8728" s="5" t="str" cm="1">
        <f t="array" ref="K8728">_xlfn.LET(_xlpm.d,UPPER(TRIM(CLEAN(SUBSTITUTE(F8728,CHAR(160),"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29" spans="2:11" x14ac:dyDescent="0.25">
      <c r="B8729" s="21">
        <v>45848</v>
      </c>
      <c r="C8729" s="2" t="s">
        <v>1</v>
      </c>
      <c r="D8729" s="2" t="s">
        <v>427</v>
      </c>
      <c r="E8729" s="2" t="s">
        <v>141</v>
      </c>
      <c r="F8729" s="2" t="s">
        <v>3306</v>
      </c>
      <c r="G8729" s="5">
        <v>-18</v>
      </c>
      <c r="H8729" s="5">
        <v>31.85</v>
      </c>
      <c r="I8729" s="5">
        <v>-573.29999999999995</v>
      </c>
      <c r="J8729" s="5">
        <v>-1270991.8100000008</v>
      </c>
      <c r="K8729" s="5" t="str" cm="1">
        <f t="array" ref="K8729">_xlfn.LET(_xlpm.d,UPPER(TRIM(CLEAN(SUBSTITUTE(F8729,CHAR(160),"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30" spans="2:11" x14ac:dyDescent="0.25">
      <c r="B8730" s="21">
        <v>45848</v>
      </c>
      <c r="C8730" s="2" t="s">
        <v>1</v>
      </c>
      <c r="D8730" s="2" t="s">
        <v>3648</v>
      </c>
      <c r="E8730" s="2" t="s">
        <v>84</v>
      </c>
      <c r="F8730" s="2" t="s">
        <v>3306</v>
      </c>
      <c r="G8730" s="5">
        <v>-8</v>
      </c>
      <c r="H8730" s="5">
        <v>31.85</v>
      </c>
      <c r="I8730" s="5">
        <v>-254.8</v>
      </c>
      <c r="J8730" s="5">
        <v>-1271246.6100000008</v>
      </c>
      <c r="K8730" s="5" t="str" cm="1">
        <f t="array" ref="K8730">_xlfn.LET(_xlpm.d,UPPER(TRIM(CLEAN(SUBSTITUTE(F8730,CHAR(160),"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31" spans="2:11" x14ac:dyDescent="0.25">
      <c r="B8731" s="21">
        <v>45848</v>
      </c>
      <c r="C8731" s="2" t="s">
        <v>1</v>
      </c>
      <c r="D8731" s="2" t="s">
        <v>1767</v>
      </c>
      <c r="E8731" s="2" t="s">
        <v>99</v>
      </c>
      <c r="F8731" s="2" t="s">
        <v>3306</v>
      </c>
      <c r="G8731" s="5">
        <v>-9</v>
      </c>
      <c r="H8731" s="5">
        <v>31.85</v>
      </c>
      <c r="I8731" s="5">
        <v>-286.64999999999998</v>
      </c>
      <c r="J8731" s="5">
        <v>-1271533.2600000007</v>
      </c>
      <c r="K8731" s="5" t="str" cm="1">
        <f t="array" ref="K8731">_xlfn.LET(_xlpm.d,UPPER(TRIM(CLEAN(SUBSTITUTE(F8731,CHAR(160),"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32" spans="2:11" x14ac:dyDescent="0.25">
      <c r="B8732" s="21">
        <v>45848</v>
      </c>
      <c r="C8732" s="2" t="s">
        <v>1</v>
      </c>
      <c r="D8732" s="2" t="s">
        <v>1768</v>
      </c>
      <c r="E8732" s="2" t="s">
        <v>324</v>
      </c>
      <c r="F8732" s="2" t="s">
        <v>3308</v>
      </c>
      <c r="G8732" s="5">
        <v>-20</v>
      </c>
      <c r="H8732" s="5">
        <v>29.99</v>
      </c>
      <c r="I8732" s="5">
        <v>-599.79999999999995</v>
      </c>
      <c r="J8732" s="5">
        <v>-1272133.0600000008</v>
      </c>
      <c r="K8732" s="5" t="str" cm="1">
        <f t="array" ref="K8732">_xlfn.LET(_xlpm.d,UPPER(TRIM(CLEAN(SUBSTITUTE(F8732,CHAR(160),"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33" spans="2:11" x14ac:dyDescent="0.25">
      <c r="B8733" s="21">
        <v>45848</v>
      </c>
      <c r="C8733" s="2" t="s">
        <v>1</v>
      </c>
      <c r="D8733" s="2" t="s">
        <v>3649</v>
      </c>
      <c r="E8733" s="2" t="s">
        <v>1403</v>
      </c>
      <c r="F8733" s="2" t="s">
        <v>3308</v>
      </c>
      <c r="G8733" s="5">
        <v>-8</v>
      </c>
      <c r="H8733" s="5">
        <v>26.65</v>
      </c>
      <c r="I8733" s="5">
        <v>-213.2</v>
      </c>
      <c r="J8733" s="5">
        <v>-1272346.2600000007</v>
      </c>
      <c r="K8733" s="5" t="str" cm="1">
        <f t="array" ref="K8733">_xlfn.LET(_xlpm.d,UPPER(TRIM(CLEAN(SUBSTITUTE(F8733,CHAR(160),"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34" spans="2:11" x14ac:dyDescent="0.25">
      <c r="B8734" s="21">
        <v>45849</v>
      </c>
      <c r="C8734" s="2" t="s">
        <v>1</v>
      </c>
      <c r="D8734" s="2" t="s">
        <v>1770</v>
      </c>
      <c r="E8734" s="2" t="s">
        <v>1478</v>
      </c>
      <c r="F8734" s="2" t="s">
        <v>3308</v>
      </c>
      <c r="G8734" s="5">
        <v>-15</v>
      </c>
      <c r="H8734" s="5">
        <v>29.99</v>
      </c>
      <c r="I8734" s="5">
        <v>-449.85</v>
      </c>
      <c r="J8734" s="5">
        <v>-1272796.1100000008</v>
      </c>
      <c r="K8734" s="5" t="str" cm="1">
        <f t="array" ref="K8734">_xlfn.LET(_xlpm.d,UPPER(TRIM(CLEAN(SUBSTITUTE(F8734,CHAR(160),"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35" spans="2:11" x14ac:dyDescent="0.25">
      <c r="B8735" s="21">
        <v>45849</v>
      </c>
      <c r="C8735" s="2" t="s">
        <v>1</v>
      </c>
      <c r="D8735" s="2" t="s">
        <v>303</v>
      </c>
      <c r="E8735" s="2" t="s">
        <v>304</v>
      </c>
      <c r="F8735" s="2" t="s">
        <v>3308</v>
      </c>
      <c r="G8735" s="5">
        <v>-17</v>
      </c>
      <c r="H8735" s="5">
        <v>29.99</v>
      </c>
      <c r="I8735" s="5">
        <v>-509.83</v>
      </c>
      <c r="J8735" s="5">
        <v>-1273305.9400000009</v>
      </c>
      <c r="K8735" s="5" t="str" cm="1">
        <f t="array" ref="K8735">_xlfn.LET(_xlpm.d,UPPER(TRIM(CLEAN(SUBSTITUTE(F8735,CHAR(160),"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36" spans="2:11" x14ac:dyDescent="0.25">
      <c r="B8736" s="21">
        <v>45849</v>
      </c>
      <c r="C8736" s="2" t="s">
        <v>1</v>
      </c>
      <c r="D8736" s="2" t="s">
        <v>1771</v>
      </c>
      <c r="E8736" s="2" t="s">
        <v>202</v>
      </c>
      <c r="F8736" s="2" t="s">
        <v>3306</v>
      </c>
      <c r="G8736" s="5">
        <v>-70</v>
      </c>
      <c r="H8736" s="5">
        <v>31.85</v>
      </c>
      <c r="I8736" s="5">
        <v>-2229.5</v>
      </c>
      <c r="J8736" s="5">
        <v>-1275535.4400000009</v>
      </c>
      <c r="K8736" s="5" t="str" cm="1">
        <f t="array" ref="K8736">_xlfn.LET(_xlpm.d,UPPER(TRIM(CLEAN(SUBSTITUTE(F8736,CHAR(160),"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37" spans="2:11" x14ac:dyDescent="0.25">
      <c r="B8737" s="21">
        <v>45849</v>
      </c>
      <c r="C8737" s="2" t="s">
        <v>1</v>
      </c>
      <c r="D8737" s="2" t="s">
        <v>1772</v>
      </c>
      <c r="E8737" s="2" t="s">
        <v>1016</v>
      </c>
      <c r="F8737" s="2" t="s">
        <v>3306</v>
      </c>
      <c r="G8737" s="5">
        <v>-150</v>
      </c>
      <c r="H8737" s="5">
        <v>31.85</v>
      </c>
      <c r="I8737" s="5">
        <v>-4777.5</v>
      </c>
      <c r="J8737" s="5">
        <v>-1280312.9400000009</v>
      </c>
      <c r="K8737" s="5" t="str" cm="1">
        <f t="array" ref="K8737">_xlfn.LET(_xlpm.d,UPPER(TRIM(CLEAN(SUBSTITUTE(F8737,CHAR(160),"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38" spans="2:11" x14ac:dyDescent="0.25">
      <c r="B8738" s="21">
        <v>45849</v>
      </c>
      <c r="C8738" s="2" t="s">
        <v>1</v>
      </c>
      <c r="D8738" s="2" t="s">
        <v>1773</v>
      </c>
      <c r="E8738" s="2" t="s">
        <v>72</v>
      </c>
      <c r="F8738" s="2" t="s">
        <v>3306</v>
      </c>
      <c r="G8738" s="5">
        <v>-10</v>
      </c>
      <c r="H8738" s="5">
        <v>31.85</v>
      </c>
      <c r="I8738" s="5">
        <v>-318.5</v>
      </c>
      <c r="J8738" s="5">
        <v>-1280631.4400000009</v>
      </c>
      <c r="K8738" s="5" t="str" cm="1">
        <f t="array" ref="K8738">_xlfn.LET(_xlpm.d,UPPER(TRIM(CLEAN(SUBSTITUTE(F8738,CHAR(160),"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39" spans="2:11" x14ac:dyDescent="0.25">
      <c r="B8739" s="21">
        <v>45849</v>
      </c>
      <c r="C8739" s="2" t="s">
        <v>1</v>
      </c>
      <c r="D8739" s="2" t="s">
        <v>3650</v>
      </c>
      <c r="E8739" s="2" t="s">
        <v>76</v>
      </c>
      <c r="F8739" s="2" t="s">
        <v>3306</v>
      </c>
      <c r="G8739" s="5">
        <v>-10</v>
      </c>
      <c r="H8739" s="5">
        <v>31.85</v>
      </c>
      <c r="I8739" s="5">
        <v>-318.5</v>
      </c>
      <c r="J8739" s="5">
        <v>-1280949.9400000009</v>
      </c>
      <c r="K8739" s="5" t="str" cm="1">
        <f t="array" ref="K8739">_xlfn.LET(_xlpm.d,UPPER(TRIM(CLEAN(SUBSTITUTE(F8739,CHAR(160),"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40" spans="2:11" x14ac:dyDescent="0.25">
      <c r="B8740" s="21">
        <v>45849</v>
      </c>
      <c r="C8740" s="2" t="s">
        <v>1</v>
      </c>
      <c r="D8740" s="2" t="s">
        <v>428</v>
      </c>
      <c r="E8740" s="2" t="s">
        <v>403</v>
      </c>
      <c r="F8740" s="2" t="s">
        <v>3306</v>
      </c>
      <c r="G8740" s="5">
        <v>-10</v>
      </c>
      <c r="H8740" s="5">
        <v>31.85</v>
      </c>
      <c r="I8740" s="5">
        <v>-318.5</v>
      </c>
      <c r="J8740" s="5">
        <v>-1281268.4400000009</v>
      </c>
      <c r="K8740" s="5" t="str" cm="1">
        <f t="array" ref="K8740">_xlfn.LET(_xlpm.d,UPPER(TRIM(CLEAN(SUBSTITUTE(F8740,CHAR(160),"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41" spans="2:11" x14ac:dyDescent="0.25">
      <c r="B8741" s="21">
        <v>45849</v>
      </c>
      <c r="C8741" s="2" t="s">
        <v>1</v>
      </c>
      <c r="D8741" s="2" t="s">
        <v>1774</v>
      </c>
      <c r="E8741" s="2" t="s">
        <v>86</v>
      </c>
      <c r="F8741" s="2" t="s">
        <v>3306</v>
      </c>
      <c r="G8741" s="5">
        <v>-30</v>
      </c>
      <c r="H8741" s="5">
        <v>31.85</v>
      </c>
      <c r="I8741" s="5">
        <v>-955.5</v>
      </c>
      <c r="J8741" s="5">
        <v>-1282223.9400000009</v>
      </c>
      <c r="K8741" s="5" t="str" cm="1">
        <f t="array" ref="K8741">_xlfn.LET(_xlpm.d,UPPER(TRIM(CLEAN(SUBSTITUTE(F8741,CHAR(160),"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42" spans="2:11" x14ac:dyDescent="0.25">
      <c r="B8742" s="21">
        <v>45849</v>
      </c>
      <c r="C8742" s="2" t="s">
        <v>1</v>
      </c>
      <c r="D8742" s="2" t="s">
        <v>698</v>
      </c>
      <c r="E8742" s="2" t="s">
        <v>82</v>
      </c>
      <c r="F8742" s="2" t="s">
        <v>3306</v>
      </c>
      <c r="G8742" s="5">
        <v>-18</v>
      </c>
      <c r="H8742" s="5">
        <v>31.85</v>
      </c>
      <c r="I8742" s="5">
        <v>-573.29999999999995</v>
      </c>
      <c r="J8742" s="5">
        <v>-1282797.2400000009</v>
      </c>
      <c r="K8742" s="5" t="str" cm="1">
        <f t="array" ref="K8742">_xlfn.LET(_xlpm.d,UPPER(TRIM(CLEAN(SUBSTITUTE(F8742,CHAR(160),"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43" spans="2:11" x14ac:dyDescent="0.25">
      <c r="B8743" s="21">
        <v>45849</v>
      </c>
      <c r="C8743" s="2" t="s">
        <v>1</v>
      </c>
      <c r="D8743" s="2" t="s">
        <v>192</v>
      </c>
      <c r="E8743" s="2" t="s">
        <v>24</v>
      </c>
      <c r="F8743" s="2" t="s">
        <v>3306</v>
      </c>
      <c r="G8743" s="5">
        <v>-20</v>
      </c>
      <c r="H8743" s="5">
        <v>31.85</v>
      </c>
      <c r="I8743" s="5">
        <v>-637</v>
      </c>
      <c r="J8743" s="5">
        <v>-1283434.2400000009</v>
      </c>
      <c r="K8743" s="5" t="str" cm="1">
        <f t="array" ref="K8743">_xlfn.LET(_xlpm.d,UPPER(TRIM(CLEAN(SUBSTITUTE(F8743,CHAR(160),"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44" spans="2:11" x14ac:dyDescent="0.25">
      <c r="B8744" s="21">
        <v>45849</v>
      </c>
      <c r="C8744" s="2" t="s">
        <v>1</v>
      </c>
      <c r="D8744" s="2" t="s">
        <v>429</v>
      </c>
      <c r="E8744" s="2" t="s">
        <v>60</v>
      </c>
      <c r="F8744" s="2" t="s">
        <v>3306</v>
      </c>
      <c r="G8744" s="5">
        <v>-10</v>
      </c>
      <c r="H8744" s="5">
        <v>31.85</v>
      </c>
      <c r="I8744" s="5">
        <v>-318.5</v>
      </c>
      <c r="J8744" s="5">
        <v>-1283752.7400000009</v>
      </c>
      <c r="K8744" s="5" t="str" cm="1">
        <f t="array" ref="K8744">_xlfn.LET(_xlpm.d,UPPER(TRIM(CLEAN(SUBSTITUTE(F8744,CHAR(160),"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45" spans="2:11" x14ac:dyDescent="0.25">
      <c r="B8745" s="21">
        <v>45849</v>
      </c>
      <c r="C8745" s="2" t="s">
        <v>1</v>
      </c>
      <c r="D8745" s="2" t="s">
        <v>3651</v>
      </c>
      <c r="E8745" s="2" t="s">
        <v>95</v>
      </c>
      <c r="F8745" s="2" t="s">
        <v>3306</v>
      </c>
      <c r="G8745" s="5">
        <v>-10</v>
      </c>
      <c r="H8745" s="5">
        <v>31.85</v>
      </c>
      <c r="I8745" s="5">
        <v>-318.5</v>
      </c>
      <c r="J8745" s="5">
        <v>-1284071.2400000009</v>
      </c>
      <c r="K8745" s="5" t="str" cm="1">
        <f t="array" ref="K8745">_xlfn.LET(_xlpm.d,UPPER(TRIM(CLEAN(SUBSTITUTE(F8745,CHAR(160),"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46" spans="2:11" x14ac:dyDescent="0.25">
      <c r="B8746" s="21">
        <v>45852</v>
      </c>
      <c r="C8746" s="2" t="s">
        <v>1</v>
      </c>
      <c r="D8746" s="2" t="s">
        <v>3652</v>
      </c>
      <c r="E8746" s="2" t="s">
        <v>791</v>
      </c>
      <c r="F8746" s="2" t="s">
        <v>3306</v>
      </c>
      <c r="G8746" s="5">
        <v>-20</v>
      </c>
      <c r="H8746" s="5">
        <v>31.85</v>
      </c>
      <c r="I8746" s="5">
        <v>-637</v>
      </c>
      <c r="J8746" s="5">
        <v>-1284708.2400000009</v>
      </c>
      <c r="K8746" s="5" t="str" cm="1">
        <f t="array" ref="K8746">_xlfn.LET(_xlpm.d,UPPER(TRIM(CLEAN(SUBSTITUTE(F8746,CHAR(160),"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47" spans="2:11" x14ac:dyDescent="0.25">
      <c r="B8747" s="21">
        <v>45852</v>
      </c>
      <c r="C8747" s="2" t="s">
        <v>1</v>
      </c>
      <c r="D8747" s="2" t="s">
        <v>1775</v>
      </c>
      <c r="E8747" s="2" t="s">
        <v>465</v>
      </c>
      <c r="F8747" s="2" t="s">
        <v>3306</v>
      </c>
      <c r="G8747" s="5">
        <v>-20</v>
      </c>
      <c r="H8747" s="5">
        <v>31.85</v>
      </c>
      <c r="I8747" s="5">
        <v>-637</v>
      </c>
      <c r="J8747" s="5">
        <v>-1285345.2400000009</v>
      </c>
      <c r="K8747" s="5" t="str" cm="1">
        <f t="array" ref="K8747">_xlfn.LET(_xlpm.d,UPPER(TRIM(CLEAN(SUBSTITUTE(F8747,CHAR(160),"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48" spans="2:11" x14ac:dyDescent="0.25">
      <c r="B8748" s="21">
        <v>45852</v>
      </c>
      <c r="C8748" s="2" t="s">
        <v>1</v>
      </c>
      <c r="D8748" s="2" t="s">
        <v>3653</v>
      </c>
      <c r="E8748" s="2" t="s">
        <v>595</v>
      </c>
      <c r="F8748" s="2" t="s">
        <v>3306</v>
      </c>
      <c r="G8748" s="5">
        <v>-30</v>
      </c>
      <c r="H8748" s="5">
        <v>31.85</v>
      </c>
      <c r="I8748" s="5">
        <v>-955.5</v>
      </c>
      <c r="J8748" s="5">
        <v>-1286300.7400000009</v>
      </c>
      <c r="K8748" s="5" t="str" cm="1">
        <f t="array" ref="K8748">_xlfn.LET(_xlpm.d,UPPER(TRIM(CLEAN(SUBSTITUTE(F8748,CHAR(160),"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49" spans="2:11" x14ac:dyDescent="0.25">
      <c r="B8749" s="21">
        <v>45852</v>
      </c>
      <c r="C8749" s="2" t="s">
        <v>1</v>
      </c>
      <c r="D8749" s="2" t="s">
        <v>3654</v>
      </c>
      <c r="E8749" s="2" t="s">
        <v>110</v>
      </c>
      <c r="F8749" s="2" t="s">
        <v>3306</v>
      </c>
      <c r="G8749" s="5">
        <v>-11</v>
      </c>
      <c r="H8749" s="5">
        <v>31.85</v>
      </c>
      <c r="I8749" s="5">
        <v>-350.35</v>
      </c>
      <c r="J8749" s="5">
        <v>-1286651.090000001</v>
      </c>
      <c r="K8749" s="5" t="str" cm="1">
        <f t="array" ref="K8749">_xlfn.LET(_xlpm.d,UPPER(TRIM(CLEAN(SUBSTITUTE(F8749,CHAR(160),"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50" spans="2:11" x14ac:dyDescent="0.25">
      <c r="B8750" s="21">
        <v>45852</v>
      </c>
      <c r="C8750" s="2" t="s">
        <v>1</v>
      </c>
      <c r="D8750" s="2" t="s">
        <v>3655</v>
      </c>
      <c r="E8750" s="2" t="s">
        <v>68</v>
      </c>
      <c r="F8750" s="2" t="s">
        <v>3306</v>
      </c>
      <c r="G8750" s="5">
        <v>-9</v>
      </c>
      <c r="H8750" s="5">
        <v>31.85</v>
      </c>
      <c r="I8750" s="5">
        <v>-286.64999999999998</v>
      </c>
      <c r="J8750" s="5">
        <v>-1286937.7400000009</v>
      </c>
      <c r="K8750" s="5" t="str" cm="1">
        <f t="array" ref="K8750">_xlfn.LET(_xlpm.d,UPPER(TRIM(CLEAN(SUBSTITUTE(F8750,CHAR(160),"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51" spans="2:11" x14ac:dyDescent="0.25">
      <c r="B8751" s="21">
        <v>45853</v>
      </c>
      <c r="C8751" s="2" t="s">
        <v>1</v>
      </c>
      <c r="D8751" s="2" t="s">
        <v>1776</v>
      </c>
      <c r="E8751" s="2" t="s">
        <v>446</v>
      </c>
      <c r="F8751" s="2" t="s">
        <v>3306</v>
      </c>
      <c r="G8751" s="5">
        <v>-45</v>
      </c>
      <c r="H8751" s="5">
        <v>31.85</v>
      </c>
      <c r="I8751" s="5">
        <v>-1433.25</v>
      </c>
      <c r="J8751" s="5">
        <v>-1288370.9900000009</v>
      </c>
      <c r="K8751" s="5" t="str" cm="1">
        <f t="array" ref="K8751">_xlfn.LET(_xlpm.d,UPPER(TRIM(CLEAN(SUBSTITUTE(F8751,CHAR(160),"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52" spans="2:11" x14ac:dyDescent="0.25">
      <c r="B8752" s="21">
        <v>45853</v>
      </c>
      <c r="C8752" s="2" t="s">
        <v>1</v>
      </c>
      <c r="D8752" s="2" t="s">
        <v>430</v>
      </c>
      <c r="E8752" s="2" t="s">
        <v>89</v>
      </c>
      <c r="F8752" s="2" t="s">
        <v>3306</v>
      </c>
      <c r="G8752" s="5">
        <v>-35</v>
      </c>
      <c r="H8752" s="5">
        <v>31.85</v>
      </c>
      <c r="I8752" s="5">
        <v>-1114.75</v>
      </c>
      <c r="J8752" s="5">
        <v>-1289485.7400000009</v>
      </c>
      <c r="K8752" s="5" t="str" cm="1">
        <f t="array" ref="K8752">_xlfn.LET(_xlpm.d,UPPER(TRIM(CLEAN(SUBSTITUTE(F8752,CHAR(160),"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53" spans="2:11" x14ac:dyDescent="0.25">
      <c r="B8753" s="21">
        <v>45853</v>
      </c>
      <c r="C8753" s="2" t="s">
        <v>1</v>
      </c>
      <c r="D8753" s="2" t="s">
        <v>3225</v>
      </c>
      <c r="E8753" s="2" t="s">
        <v>9</v>
      </c>
      <c r="F8753" s="2" t="s">
        <v>3306</v>
      </c>
      <c r="G8753" s="5">
        <v>-5</v>
      </c>
      <c r="H8753" s="5">
        <v>31.85</v>
      </c>
      <c r="I8753" s="5">
        <v>-159.25</v>
      </c>
      <c r="J8753" s="5">
        <v>-1289644.9900000009</v>
      </c>
      <c r="K8753" s="5" t="str" cm="1">
        <f t="array" ref="K8753">_xlfn.LET(_xlpm.d,UPPER(TRIM(CLEAN(SUBSTITUTE(F8753,CHAR(160),"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54" spans="2:11" x14ac:dyDescent="0.25">
      <c r="B8754" s="21">
        <v>45853</v>
      </c>
      <c r="C8754" s="2" t="s">
        <v>1</v>
      </c>
      <c r="D8754" s="2" t="s">
        <v>3656</v>
      </c>
      <c r="E8754" s="2" t="s">
        <v>27</v>
      </c>
      <c r="F8754" s="2" t="s">
        <v>3306</v>
      </c>
      <c r="G8754" s="5">
        <v>-25</v>
      </c>
      <c r="H8754" s="5">
        <v>31.85</v>
      </c>
      <c r="I8754" s="5">
        <v>-796.25</v>
      </c>
      <c r="J8754" s="5">
        <v>-1290441.2400000009</v>
      </c>
      <c r="K8754" s="5" t="str" cm="1">
        <f t="array" ref="K8754">_xlfn.LET(_xlpm.d,UPPER(TRIM(CLEAN(SUBSTITUTE(F8754,CHAR(160),"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55" spans="2:11" x14ac:dyDescent="0.25">
      <c r="B8755" s="21">
        <v>45853</v>
      </c>
      <c r="C8755" s="2" t="s">
        <v>1</v>
      </c>
      <c r="D8755" s="2" t="s">
        <v>3657</v>
      </c>
      <c r="E8755" s="2" t="s">
        <v>32</v>
      </c>
      <c r="F8755" s="2" t="s">
        <v>3306</v>
      </c>
      <c r="G8755" s="5">
        <v>-30</v>
      </c>
      <c r="H8755" s="5">
        <v>31.85</v>
      </c>
      <c r="I8755" s="5">
        <v>-955.5</v>
      </c>
      <c r="J8755" s="5">
        <v>-1291396.7400000009</v>
      </c>
      <c r="K8755" s="5" t="str" cm="1">
        <f t="array" ref="K8755">_xlfn.LET(_xlpm.d,UPPER(TRIM(CLEAN(SUBSTITUTE(F8755,CHAR(160),"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56" spans="2:11" x14ac:dyDescent="0.25">
      <c r="B8756" s="21">
        <v>45853</v>
      </c>
      <c r="C8756" s="2" t="s">
        <v>1</v>
      </c>
      <c r="D8756" s="2" t="s">
        <v>193</v>
      </c>
      <c r="E8756" s="2" t="s">
        <v>49</v>
      </c>
      <c r="F8756" s="2" t="s">
        <v>3306</v>
      </c>
      <c r="G8756" s="5">
        <v>-34</v>
      </c>
      <c r="H8756" s="5">
        <v>31.85</v>
      </c>
      <c r="I8756" s="5">
        <v>-1082.9000000000001</v>
      </c>
      <c r="J8756" s="5">
        <v>-1292479.6400000008</v>
      </c>
      <c r="K8756" s="5" t="str" cm="1">
        <f t="array" ref="K8756">_xlfn.LET(_xlpm.d,UPPER(TRIM(CLEAN(SUBSTITUTE(F8756,CHAR(160),"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57" spans="2:11" x14ac:dyDescent="0.25">
      <c r="B8757" s="21">
        <v>45853</v>
      </c>
      <c r="C8757" s="2" t="s">
        <v>1</v>
      </c>
      <c r="D8757" s="2" t="s">
        <v>194</v>
      </c>
      <c r="E8757" s="2" t="s">
        <v>35</v>
      </c>
      <c r="F8757" s="2" t="s">
        <v>3306</v>
      </c>
      <c r="G8757" s="5">
        <v>-26</v>
      </c>
      <c r="H8757" s="5">
        <v>31.85</v>
      </c>
      <c r="I8757" s="5">
        <v>-828.1</v>
      </c>
      <c r="J8757" s="5">
        <v>-1293307.7400000009</v>
      </c>
      <c r="K8757" s="5" t="str" cm="1">
        <f t="array" ref="K8757">_xlfn.LET(_xlpm.d,UPPER(TRIM(CLEAN(SUBSTITUTE(F8757,CHAR(160),"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58" spans="2:11" x14ac:dyDescent="0.25">
      <c r="B8758" s="21">
        <v>45853</v>
      </c>
      <c r="C8758" s="2" t="s">
        <v>1</v>
      </c>
      <c r="D8758" s="2" t="s">
        <v>3658</v>
      </c>
      <c r="E8758" s="2" t="s">
        <v>1619</v>
      </c>
      <c r="F8758" s="2" t="s">
        <v>3308</v>
      </c>
      <c r="G8758" s="5">
        <v>-20</v>
      </c>
      <c r="H8758" s="5">
        <v>31.85</v>
      </c>
      <c r="I8758" s="5">
        <v>-637</v>
      </c>
      <c r="J8758" s="5">
        <v>-1293944.7400000009</v>
      </c>
      <c r="K8758" s="5" t="str" cm="1">
        <f t="array" ref="K8758">_xlfn.LET(_xlpm.d,UPPER(TRIM(CLEAN(SUBSTITUTE(F8758,CHAR(160),"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59" spans="2:11" x14ac:dyDescent="0.25">
      <c r="B8759" s="21">
        <v>45853</v>
      </c>
      <c r="C8759" s="2" t="s">
        <v>1</v>
      </c>
      <c r="D8759" s="2" t="s">
        <v>1043</v>
      </c>
      <c r="E8759" s="2" t="s">
        <v>852</v>
      </c>
      <c r="F8759" s="2" t="s">
        <v>3308</v>
      </c>
      <c r="G8759" s="5">
        <v>-80</v>
      </c>
      <c r="H8759" s="5">
        <v>32.200000000000003</v>
      </c>
      <c r="I8759" s="5">
        <v>-2576</v>
      </c>
      <c r="J8759" s="5">
        <v>-1296520.7400000009</v>
      </c>
      <c r="K8759" s="5" t="str" cm="1">
        <f t="array" ref="K8759">_xlfn.LET(_xlpm.d,UPPER(TRIM(CLEAN(SUBSTITUTE(F8759,CHAR(160),"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60" spans="2:11" x14ac:dyDescent="0.25">
      <c r="B8760" s="21">
        <v>45854</v>
      </c>
      <c r="C8760" s="2" t="s">
        <v>1</v>
      </c>
      <c r="D8760" s="2" t="s">
        <v>431</v>
      </c>
      <c r="E8760" s="2" t="s">
        <v>129</v>
      </c>
      <c r="F8760" s="2" t="s">
        <v>3306</v>
      </c>
      <c r="G8760" s="5">
        <v>-30</v>
      </c>
      <c r="H8760" s="5">
        <v>31.85</v>
      </c>
      <c r="I8760" s="5">
        <v>-955.5</v>
      </c>
      <c r="J8760" s="5">
        <v>-1297476.2400000009</v>
      </c>
      <c r="K8760" s="5" t="str" cm="1">
        <f t="array" ref="K8760">_xlfn.LET(_xlpm.d,UPPER(TRIM(CLEAN(SUBSTITUTE(F8760,CHAR(160),"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61" spans="2:11" x14ac:dyDescent="0.25">
      <c r="B8761" s="21">
        <v>45854</v>
      </c>
      <c r="C8761" s="2" t="s">
        <v>1</v>
      </c>
      <c r="D8761" s="2" t="s">
        <v>1044</v>
      </c>
      <c r="E8761" s="2" t="s">
        <v>58</v>
      </c>
      <c r="F8761" s="2" t="s">
        <v>3306</v>
      </c>
      <c r="G8761" s="5">
        <v>-16</v>
      </c>
      <c r="H8761" s="5">
        <v>31.85</v>
      </c>
      <c r="I8761" s="5">
        <v>-509.6</v>
      </c>
      <c r="J8761" s="5">
        <v>-1297985.840000001</v>
      </c>
      <c r="K8761" s="5" t="str" cm="1">
        <f t="array" ref="K8761">_xlfn.LET(_xlpm.d,UPPER(TRIM(CLEAN(SUBSTITUTE(F8761,CHAR(160),"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62" spans="2:11" x14ac:dyDescent="0.25">
      <c r="B8762" s="21">
        <v>45854</v>
      </c>
      <c r="C8762" s="2" t="s">
        <v>1</v>
      </c>
      <c r="D8762" s="2" t="s">
        <v>3659</v>
      </c>
      <c r="E8762" s="2" t="s">
        <v>65</v>
      </c>
      <c r="F8762" s="2" t="s">
        <v>3306</v>
      </c>
      <c r="G8762" s="5">
        <v>-10</v>
      </c>
      <c r="H8762" s="5">
        <v>31.85</v>
      </c>
      <c r="I8762" s="5">
        <v>-318.5</v>
      </c>
      <c r="J8762" s="5">
        <v>-1298304.340000001</v>
      </c>
      <c r="K8762" s="5" t="str" cm="1">
        <f t="array" ref="K8762">_xlfn.LET(_xlpm.d,UPPER(TRIM(CLEAN(SUBSTITUTE(F8762,CHAR(160),"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63" spans="2:11" x14ac:dyDescent="0.25">
      <c r="B8763" s="21">
        <v>45854</v>
      </c>
      <c r="C8763" s="2" t="s">
        <v>1</v>
      </c>
      <c r="D8763" s="2" t="s">
        <v>1777</v>
      </c>
      <c r="E8763" s="2" t="s">
        <v>5</v>
      </c>
      <c r="F8763" s="2" t="s">
        <v>3308</v>
      </c>
      <c r="G8763" s="5">
        <v>-21</v>
      </c>
      <c r="H8763" s="5">
        <v>31.8</v>
      </c>
      <c r="I8763" s="5">
        <v>-667.8</v>
      </c>
      <c r="J8763" s="5">
        <v>-1298972.1400000011</v>
      </c>
      <c r="K8763" s="5" t="str" cm="1">
        <f t="array" ref="K8763">_xlfn.LET(_xlpm.d,UPPER(TRIM(CLEAN(SUBSTITUTE(F8763,CHAR(160),"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64" spans="2:11" x14ac:dyDescent="0.25">
      <c r="B8764" s="21">
        <v>45854</v>
      </c>
      <c r="C8764" s="2" t="s">
        <v>1</v>
      </c>
      <c r="D8764" s="2" t="s">
        <v>3660</v>
      </c>
      <c r="E8764" s="2" t="s">
        <v>40</v>
      </c>
      <c r="F8764" s="2" t="s">
        <v>3306</v>
      </c>
      <c r="G8764" s="5">
        <v>-10</v>
      </c>
      <c r="H8764" s="5">
        <v>31.85</v>
      </c>
      <c r="I8764" s="5">
        <v>-318.5</v>
      </c>
      <c r="J8764" s="5">
        <v>-1299290.6400000011</v>
      </c>
      <c r="K8764" s="5" t="str" cm="1">
        <f t="array" ref="K8764">_xlfn.LET(_xlpm.d,UPPER(TRIM(CLEAN(SUBSTITUTE(F8764,CHAR(160),"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65" spans="2:11" x14ac:dyDescent="0.25">
      <c r="B8765" s="21">
        <v>45855</v>
      </c>
      <c r="C8765" s="2" t="s">
        <v>1</v>
      </c>
      <c r="D8765" s="2" t="s">
        <v>1778</v>
      </c>
      <c r="E8765" s="2" t="s">
        <v>163</v>
      </c>
      <c r="F8765" s="2" t="s">
        <v>3306</v>
      </c>
      <c r="G8765" s="5">
        <v>-70</v>
      </c>
      <c r="H8765" s="5">
        <v>31.85</v>
      </c>
      <c r="I8765" s="5">
        <v>-2229.5</v>
      </c>
      <c r="J8765" s="5">
        <v>-1301520.1400000011</v>
      </c>
      <c r="K8765" s="5" t="str" cm="1">
        <f t="array" ref="K8765">_xlfn.LET(_xlpm.d,UPPER(TRIM(CLEAN(SUBSTITUTE(F8765,CHAR(160),"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66" spans="2:11" x14ac:dyDescent="0.25">
      <c r="B8766" s="21">
        <v>45855</v>
      </c>
      <c r="C8766" s="2" t="s">
        <v>1</v>
      </c>
      <c r="D8766" s="2" t="s">
        <v>432</v>
      </c>
      <c r="E8766" s="2" t="s">
        <v>433</v>
      </c>
      <c r="F8766" s="2" t="s">
        <v>3306</v>
      </c>
      <c r="G8766" s="5">
        <v>-38</v>
      </c>
      <c r="H8766" s="5">
        <v>31.85</v>
      </c>
      <c r="I8766" s="5">
        <v>-1210.3</v>
      </c>
      <c r="J8766" s="5">
        <v>-1302730.4400000011</v>
      </c>
      <c r="K8766" s="5" t="str" cm="1">
        <f t="array" ref="K8766">_xlfn.LET(_xlpm.d,UPPER(TRIM(CLEAN(SUBSTITUTE(F8766,CHAR(160),"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67" spans="2:11" x14ac:dyDescent="0.25">
      <c r="B8767" s="21">
        <v>45855</v>
      </c>
      <c r="C8767" s="2" t="s">
        <v>1</v>
      </c>
      <c r="D8767" s="2" t="s">
        <v>1045</v>
      </c>
      <c r="E8767" s="2" t="s">
        <v>801</v>
      </c>
      <c r="F8767" s="2" t="s">
        <v>3308</v>
      </c>
      <c r="G8767" s="5">
        <v>-9</v>
      </c>
      <c r="H8767" s="5">
        <v>26.79</v>
      </c>
      <c r="I8767" s="5">
        <v>-241.11</v>
      </c>
      <c r="J8767" s="5">
        <v>-1302971.5500000012</v>
      </c>
      <c r="K8767" s="5" t="str" cm="1">
        <f t="array" ref="K8767">_xlfn.LET(_xlpm.d,UPPER(TRIM(CLEAN(SUBSTITUTE(F8767,CHAR(160),"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68" spans="2:11" x14ac:dyDescent="0.25">
      <c r="B8768" s="21">
        <v>45855</v>
      </c>
      <c r="C8768" s="2" t="s">
        <v>1</v>
      </c>
      <c r="D8768" s="2" t="s">
        <v>3661</v>
      </c>
      <c r="E8768" s="2" t="s">
        <v>99</v>
      </c>
      <c r="F8768" s="2" t="s">
        <v>3306</v>
      </c>
      <c r="G8768" s="5">
        <v>-11</v>
      </c>
      <c r="H8768" s="5">
        <v>31.85</v>
      </c>
      <c r="I8768" s="5">
        <v>-350.35</v>
      </c>
      <c r="J8768" s="5">
        <v>-1303321.9000000013</v>
      </c>
      <c r="K8768" s="5" t="str" cm="1">
        <f t="array" ref="K8768">_xlfn.LET(_xlpm.d,UPPER(TRIM(CLEAN(SUBSTITUTE(F8768,CHAR(160),"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69" spans="2:11" x14ac:dyDescent="0.25">
      <c r="B8769" s="21">
        <v>45855</v>
      </c>
      <c r="C8769" s="2" t="s">
        <v>1</v>
      </c>
      <c r="D8769" s="2" t="s">
        <v>3662</v>
      </c>
      <c r="E8769" s="2" t="s">
        <v>84</v>
      </c>
      <c r="F8769" s="2" t="s">
        <v>3306</v>
      </c>
      <c r="G8769" s="5">
        <v>-20</v>
      </c>
      <c r="H8769" s="5">
        <v>31.85</v>
      </c>
      <c r="I8769" s="5">
        <v>-637</v>
      </c>
      <c r="J8769" s="5">
        <v>-1303958.9000000013</v>
      </c>
      <c r="K8769" s="5" t="str" cm="1">
        <f t="array" ref="K8769">_xlfn.LET(_xlpm.d,UPPER(TRIM(CLEAN(SUBSTITUTE(F8769,CHAR(160),"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70" spans="2:11" x14ac:dyDescent="0.25">
      <c r="B8770" s="21">
        <v>45856</v>
      </c>
      <c r="C8770" s="2" t="s">
        <v>1</v>
      </c>
      <c r="D8770" s="2" t="s">
        <v>3663</v>
      </c>
      <c r="E8770" s="2" t="s">
        <v>1245</v>
      </c>
      <c r="F8770" s="2" t="s">
        <v>3308</v>
      </c>
      <c r="G8770" s="5">
        <v>-27</v>
      </c>
      <c r="H8770" s="5">
        <v>29.99</v>
      </c>
      <c r="I8770" s="5">
        <v>-809.73</v>
      </c>
      <c r="J8770" s="5">
        <v>-1304768.6300000013</v>
      </c>
      <c r="K8770" s="5" t="str" cm="1">
        <f t="array" ref="K8770">_xlfn.LET(_xlpm.d,UPPER(TRIM(CLEAN(SUBSTITUTE(F8770,CHAR(160),"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71" spans="2:11" x14ac:dyDescent="0.25">
      <c r="B8771" s="21">
        <v>45856</v>
      </c>
      <c r="C8771" s="2" t="s">
        <v>1</v>
      </c>
      <c r="D8771" s="2" t="s">
        <v>3664</v>
      </c>
      <c r="E8771" s="2" t="s">
        <v>1130</v>
      </c>
      <c r="F8771" s="2" t="s">
        <v>3306</v>
      </c>
      <c r="G8771" s="5">
        <v>-100</v>
      </c>
      <c r="H8771" s="5">
        <v>31.85</v>
      </c>
      <c r="I8771" s="5">
        <v>-3185</v>
      </c>
      <c r="J8771" s="5">
        <v>-1307953.6300000013</v>
      </c>
      <c r="K8771" s="5" t="str" cm="1">
        <f t="array" ref="K8771">_xlfn.LET(_xlpm.d,UPPER(TRIM(CLEAN(SUBSTITUTE(F8771,CHAR(160),"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72" spans="2:11" x14ac:dyDescent="0.25">
      <c r="B8772" s="21">
        <v>45856</v>
      </c>
      <c r="C8772" s="2" t="s">
        <v>1</v>
      </c>
      <c r="D8772" s="2" t="s">
        <v>3226</v>
      </c>
      <c r="E8772" s="2" t="s">
        <v>24</v>
      </c>
      <c r="F8772" s="2" t="s">
        <v>3306</v>
      </c>
      <c r="G8772" s="5">
        <v>-10</v>
      </c>
      <c r="H8772" s="5">
        <v>31.85</v>
      </c>
      <c r="I8772" s="5">
        <v>-318.5</v>
      </c>
      <c r="J8772" s="5">
        <v>-1308272.1300000013</v>
      </c>
      <c r="K8772" s="5" t="str" cm="1">
        <f t="array" ref="K8772">_xlfn.LET(_xlpm.d,UPPER(TRIM(CLEAN(SUBSTITUTE(F8772,CHAR(160),"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73" spans="2:11" x14ac:dyDescent="0.25">
      <c r="B8773" s="21">
        <v>45856</v>
      </c>
      <c r="C8773" s="2" t="s">
        <v>1</v>
      </c>
      <c r="D8773" s="2" t="s">
        <v>1046</v>
      </c>
      <c r="E8773" s="2" t="s">
        <v>403</v>
      </c>
      <c r="F8773" s="2" t="s">
        <v>3306</v>
      </c>
      <c r="G8773" s="5">
        <v>-10</v>
      </c>
      <c r="H8773" s="5">
        <v>31.85</v>
      </c>
      <c r="I8773" s="5">
        <v>-318.5</v>
      </c>
      <c r="J8773" s="5">
        <v>-1308590.6300000013</v>
      </c>
      <c r="K8773" s="5" t="str" cm="1">
        <f t="array" ref="K8773">_xlfn.LET(_xlpm.d,UPPER(TRIM(CLEAN(SUBSTITUTE(F8773,CHAR(160),"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74" spans="2:11" x14ac:dyDescent="0.25">
      <c r="B8774" s="21">
        <v>45856</v>
      </c>
      <c r="C8774" s="2" t="s">
        <v>1</v>
      </c>
      <c r="D8774" s="2" t="s">
        <v>1047</v>
      </c>
      <c r="E8774" s="2" t="s">
        <v>3</v>
      </c>
      <c r="F8774" s="2" t="s">
        <v>3308</v>
      </c>
      <c r="G8774" s="5">
        <v>-49</v>
      </c>
      <c r="H8774" s="5">
        <v>29.2</v>
      </c>
      <c r="I8774" s="5">
        <v>-1430.8</v>
      </c>
      <c r="J8774" s="5">
        <v>-1310021.4300000013</v>
      </c>
      <c r="K8774" s="5" t="str" cm="1">
        <f t="array" ref="K8774">_xlfn.LET(_xlpm.d,UPPER(TRIM(CLEAN(SUBSTITUTE(F8774,CHAR(160),"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75" spans="2:11" x14ac:dyDescent="0.25">
      <c r="B8775" s="21">
        <v>45856</v>
      </c>
      <c r="C8775" s="2" t="s">
        <v>1</v>
      </c>
      <c r="D8775" s="2" t="s">
        <v>1048</v>
      </c>
      <c r="E8775" s="2" t="s">
        <v>3</v>
      </c>
      <c r="F8775" s="2" t="s">
        <v>3308</v>
      </c>
      <c r="G8775" s="5">
        <v>-10</v>
      </c>
      <c r="H8775" s="5">
        <v>29.2</v>
      </c>
      <c r="I8775" s="5">
        <v>-292</v>
      </c>
      <c r="J8775" s="5">
        <v>-1310313.4300000013</v>
      </c>
      <c r="K8775" s="5" t="str" cm="1">
        <f t="array" ref="K8775">_xlfn.LET(_xlpm.d,UPPER(TRIM(CLEAN(SUBSTITUTE(F8775,CHAR(160),"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76" spans="2:11" x14ac:dyDescent="0.25">
      <c r="B8776" s="21">
        <v>45856</v>
      </c>
      <c r="C8776" s="2" t="s">
        <v>1</v>
      </c>
      <c r="D8776" s="2" t="s">
        <v>3665</v>
      </c>
      <c r="E8776" s="2" t="s">
        <v>311</v>
      </c>
      <c r="F8776" s="2" t="s">
        <v>3308</v>
      </c>
      <c r="G8776" s="5">
        <v>-10</v>
      </c>
      <c r="H8776" s="5">
        <v>28.65</v>
      </c>
      <c r="I8776" s="5">
        <v>-286.5</v>
      </c>
      <c r="J8776" s="5">
        <v>-1310599.9300000013</v>
      </c>
      <c r="K8776" s="5" t="str" cm="1">
        <f t="array" ref="K8776">_xlfn.LET(_xlpm.d,UPPER(TRIM(CLEAN(SUBSTITUTE(F8776,CHAR(160),"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77" spans="2:11" x14ac:dyDescent="0.25">
      <c r="B8777" s="21">
        <v>45856</v>
      </c>
      <c r="C8777" s="2" t="s">
        <v>1</v>
      </c>
      <c r="D8777" s="2" t="s">
        <v>305</v>
      </c>
      <c r="E8777" s="2" t="s">
        <v>143</v>
      </c>
      <c r="F8777" s="2" t="s">
        <v>3308</v>
      </c>
      <c r="G8777" s="5">
        <v>-25</v>
      </c>
      <c r="H8777" s="5">
        <v>27.3</v>
      </c>
      <c r="I8777" s="5">
        <v>-682.5</v>
      </c>
      <c r="J8777" s="5">
        <v>-1311282.4300000013</v>
      </c>
      <c r="K8777" s="5" t="str" cm="1">
        <f t="array" ref="K8777">_xlfn.LET(_xlpm.d,UPPER(TRIM(CLEAN(SUBSTITUTE(F8777,CHAR(160),"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78" spans="2:11" x14ac:dyDescent="0.25">
      <c r="B8778" s="21">
        <v>45859</v>
      </c>
      <c r="C8778" s="2" t="s">
        <v>1</v>
      </c>
      <c r="D8778" s="2" t="s">
        <v>3666</v>
      </c>
      <c r="E8778" s="2" t="s">
        <v>1403</v>
      </c>
      <c r="F8778" s="2" t="s">
        <v>3308</v>
      </c>
      <c r="G8778" s="5">
        <v>-6</v>
      </c>
      <c r="H8778" s="5">
        <v>26.25</v>
      </c>
      <c r="I8778" s="5">
        <v>-157.5</v>
      </c>
      <c r="J8778" s="5">
        <v>-1311439.9300000013</v>
      </c>
      <c r="K8778" s="5" t="str" cm="1">
        <f t="array" ref="K8778">_xlfn.LET(_xlpm.d,UPPER(TRIM(CLEAN(SUBSTITUTE(F8778,CHAR(160),"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79" spans="2:11" x14ac:dyDescent="0.25">
      <c r="B8779" s="21">
        <v>45859</v>
      </c>
      <c r="C8779" s="2" t="s">
        <v>1</v>
      </c>
      <c r="D8779" s="2" t="s">
        <v>3667</v>
      </c>
      <c r="E8779" s="2" t="s">
        <v>324</v>
      </c>
      <c r="F8779" s="2" t="s">
        <v>3308</v>
      </c>
      <c r="G8779" s="5">
        <v>-28</v>
      </c>
      <c r="H8779" s="5">
        <v>29.99</v>
      </c>
      <c r="I8779" s="5">
        <v>-839.72</v>
      </c>
      <c r="J8779" s="5">
        <v>-1312279.6500000013</v>
      </c>
      <c r="K8779" s="5" t="str" cm="1">
        <f t="array" ref="K8779">_xlfn.LET(_xlpm.d,UPPER(TRIM(CLEAN(SUBSTITUTE(F8779,CHAR(160),"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80" spans="2:11" x14ac:dyDescent="0.25">
      <c r="B8780" s="21">
        <v>45859</v>
      </c>
      <c r="C8780" s="2" t="s">
        <v>1</v>
      </c>
      <c r="D8780" s="2" t="s">
        <v>681</v>
      </c>
      <c r="E8780" s="2" t="s">
        <v>68</v>
      </c>
      <c r="F8780" s="2" t="s">
        <v>3306</v>
      </c>
      <c r="G8780" s="5">
        <v>-10</v>
      </c>
      <c r="H8780" s="5">
        <v>31.85</v>
      </c>
      <c r="I8780" s="5">
        <v>-318.5</v>
      </c>
      <c r="J8780" s="5">
        <v>-1312598.1500000013</v>
      </c>
      <c r="K8780" s="5" t="str" cm="1">
        <f t="array" ref="K8780">_xlfn.LET(_xlpm.d,UPPER(TRIM(CLEAN(SUBSTITUTE(F8780,CHAR(160),"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81" spans="2:11" x14ac:dyDescent="0.25">
      <c r="B8781" s="21">
        <v>45859</v>
      </c>
      <c r="C8781" s="2" t="s">
        <v>1</v>
      </c>
      <c r="D8781" s="2" t="s">
        <v>1779</v>
      </c>
      <c r="E8781" s="2" t="s">
        <v>53</v>
      </c>
      <c r="F8781" s="2" t="s">
        <v>3306</v>
      </c>
      <c r="G8781" s="5">
        <v>-30</v>
      </c>
      <c r="H8781" s="5">
        <v>31.85</v>
      </c>
      <c r="I8781" s="5">
        <v>-955.5</v>
      </c>
      <c r="J8781" s="5">
        <v>-1313553.6500000013</v>
      </c>
      <c r="K8781" s="5" t="str" cm="1">
        <f t="array" ref="K8781">_xlfn.LET(_xlpm.d,UPPER(TRIM(CLEAN(SUBSTITUTE(F8781,CHAR(160),"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82" spans="2:11" x14ac:dyDescent="0.25">
      <c r="B8782" s="21">
        <v>45859</v>
      </c>
      <c r="C8782" s="2" t="s">
        <v>1</v>
      </c>
      <c r="D8782" s="2" t="s">
        <v>3668</v>
      </c>
      <c r="E8782" s="2" t="s">
        <v>595</v>
      </c>
      <c r="F8782" s="2" t="s">
        <v>3306</v>
      </c>
      <c r="G8782" s="5">
        <v>-25</v>
      </c>
      <c r="H8782" s="5">
        <v>31.85</v>
      </c>
      <c r="I8782" s="5">
        <v>-796.25</v>
      </c>
      <c r="J8782" s="5">
        <v>-1314349.9000000013</v>
      </c>
      <c r="K8782" s="5" t="str" cm="1">
        <f t="array" ref="K8782">_xlfn.LET(_xlpm.d,UPPER(TRIM(CLEAN(SUBSTITUTE(F8782,CHAR(160),"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83" spans="2:11" x14ac:dyDescent="0.25">
      <c r="B8783" s="21">
        <v>45859</v>
      </c>
      <c r="C8783" s="2" t="s">
        <v>1</v>
      </c>
      <c r="D8783" s="2" t="s">
        <v>196</v>
      </c>
      <c r="E8783" s="2" t="s">
        <v>97</v>
      </c>
      <c r="F8783" s="2" t="s">
        <v>3306</v>
      </c>
      <c r="G8783" s="5">
        <v>-30</v>
      </c>
      <c r="H8783" s="5">
        <v>31.85</v>
      </c>
      <c r="I8783" s="5">
        <v>-955.5</v>
      </c>
      <c r="J8783" s="5">
        <v>-1315305.4000000013</v>
      </c>
      <c r="K8783" s="5" t="str" cm="1">
        <f t="array" ref="K8783">_xlfn.LET(_xlpm.d,UPPER(TRIM(CLEAN(SUBSTITUTE(F8783,CHAR(160),"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84" spans="2:11" x14ac:dyDescent="0.25">
      <c r="B8784" s="21">
        <v>45860</v>
      </c>
      <c r="C8784" s="2" t="s">
        <v>1</v>
      </c>
      <c r="D8784" s="2" t="s">
        <v>1780</v>
      </c>
      <c r="E8784" s="2" t="s">
        <v>92</v>
      </c>
      <c r="F8784" s="2" t="s">
        <v>3306</v>
      </c>
      <c r="G8784" s="5">
        <v>-30</v>
      </c>
      <c r="H8784" s="5">
        <v>31.85</v>
      </c>
      <c r="I8784" s="5">
        <v>-955.5</v>
      </c>
      <c r="J8784" s="5">
        <v>-1316260.9000000013</v>
      </c>
      <c r="K8784" s="5" t="str" cm="1">
        <f t="array" ref="K8784">_xlfn.LET(_xlpm.d,UPPER(TRIM(CLEAN(SUBSTITUTE(F8784,CHAR(160),"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85" spans="2:11" x14ac:dyDescent="0.25">
      <c r="B8785" s="21">
        <v>45860</v>
      </c>
      <c r="C8785" s="2" t="s">
        <v>1</v>
      </c>
      <c r="D8785" s="2" t="s">
        <v>1781</v>
      </c>
      <c r="E8785" s="2" t="s">
        <v>32</v>
      </c>
      <c r="F8785" s="2" t="s">
        <v>3306</v>
      </c>
      <c r="G8785" s="5">
        <v>-12</v>
      </c>
      <c r="H8785" s="5">
        <v>31.85</v>
      </c>
      <c r="I8785" s="5">
        <v>-382.2</v>
      </c>
      <c r="J8785" s="5">
        <v>-1316643.1000000013</v>
      </c>
      <c r="K8785" s="5" t="str" cm="1">
        <f t="array" ref="K8785">_xlfn.LET(_xlpm.d,UPPER(TRIM(CLEAN(SUBSTITUTE(F8785,CHAR(160),"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86" spans="2:11" x14ac:dyDescent="0.25">
      <c r="B8786" s="21">
        <v>45860</v>
      </c>
      <c r="C8786" s="2" t="s">
        <v>1</v>
      </c>
      <c r="D8786" s="2" t="s">
        <v>1049</v>
      </c>
      <c r="E8786" s="2" t="s">
        <v>72</v>
      </c>
      <c r="F8786" s="2" t="s">
        <v>3306</v>
      </c>
      <c r="G8786" s="5">
        <v>-5</v>
      </c>
      <c r="H8786" s="5">
        <v>31.85</v>
      </c>
      <c r="I8786" s="5">
        <v>-159.25</v>
      </c>
      <c r="J8786" s="5">
        <v>-1316802.3500000013</v>
      </c>
      <c r="K8786" s="5" t="str" cm="1">
        <f t="array" ref="K8786">_xlfn.LET(_xlpm.d,UPPER(TRIM(CLEAN(SUBSTITUTE(F8786,CHAR(160),"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87" spans="2:11" x14ac:dyDescent="0.25">
      <c r="B8787" s="21">
        <v>45860</v>
      </c>
      <c r="C8787" s="2" t="s">
        <v>1</v>
      </c>
      <c r="D8787" s="2" t="s">
        <v>3669</v>
      </c>
      <c r="E8787" s="2" t="s">
        <v>1025</v>
      </c>
      <c r="F8787" s="2" t="s">
        <v>3308</v>
      </c>
      <c r="G8787" s="5">
        <v>-15</v>
      </c>
      <c r="H8787" s="5">
        <v>28.5</v>
      </c>
      <c r="I8787" s="5">
        <v>-427.5</v>
      </c>
      <c r="J8787" s="5">
        <v>-1317229.8500000013</v>
      </c>
      <c r="K8787" s="5" t="str" cm="1">
        <f t="array" ref="K8787">_xlfn.LET(_xlpm.d,UPPER(TRIM(CLEAN(SUBSTITUTE(F8787,CHAR(160),"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88" spans="2:11" x14ac:dyDescent="0.25">
      <c r="B8788" s="21">
        <v>45860</v>
      </c>
      <c r="C8788" s="2" t="s">
        <v>1</v>
      </c>
      <c r="D8788" s="2" t="s">
        <v>1050</v>
      </c>
      <c r="E8788" s="2" t="s">
        <v>807</v>
      </c>
      <c r="F8788" s="2" t="s">
        <v>3308</v>
      </c>
      <c r="G8788" s="5">
        <v>-22</v>
      </c>
      <c r="H8788" s="5">
        <v>28.5</v>
      </c>
      <c r="I8788" s="5">
        <v>-627</v>
      </c>
      <c r="J8788" s="5">
        <v>-1317856.8500000013</v>
      </c>
      <c r="K8788" s="5" t="str" cm="1">
        <f t="array" ref="K8788">_xlfn.LET(_xlpm.d,UPPER(TRIM(CLEAN(SUBSTITUTE(F8788,CHAR(160),"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89" spans="2:11" x14ac:dyDescent="0.25">
      <c r="B8789" s="21">
        <v>45860</v>
      </c>
      <c r="C8789" s="2" t="s">
        <v>1</v>
      </c>
      <c r="D8789" s="2" t="s">
        <v>197</v>
      </c>
      <c r="E8789" s="2" t="s">
        <v>29</v>
      </c>
      <c r="F8789" s="2" t="s">
        <v>3306</v>
      </c>
      <c r="G8789" s="5">
        <v>-32</v>
      </c>
      <c r="H8789" s="5">
        <v>31.85</v>
      </c>
      <c r="I8789" s="5">
        <v>-1019.2</v>
      </c>
      <c r="J8789" s="5">
        <v>-1318876.0500000012</v>
      </c>
      <c r="K8789" s="5" t="str" cm="1">
        <f t="array" ref="K8789">_xlfn.LET(_xlpm.d,UPPER(TRIM(CLEAN(SUBSTITUTE(F8789,CHAR(160),"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90" spans="2:11" x14ac:dyDescent="0.25">
      <c r="B8790" s="21">
        <v>45860</v>
      </c>
      <c r="C8790" s="2" t="s">
        <v>1</v>
      </c>
      <c r="D8790" s="2" t="s">
        <v>3670</v>
      </c>
      <c r="E8790" s="2" t="s">
        <v>35</v>
      </c>
      <c r="F8790" s="2" t="s">
        <v>3306</v>
      </c>
      <c r="G8790" s="5">
        <v>-15</v>
      </c>
      <c r="H8790" s="5">
        <v>31.85</v>
      </c>
      <c r="I8790" s="5">
        <v>-477.75</v>
      </c>
      <c r="J8790" s="5">
        <v>-1319353.8000000012</v>
      </c>
      <c r="K8790" s="5" t="str" cm="1">
        <f t="array" ref="K8790">_xlfn.LET(_xlpm.d,UPPER(TRIM(CLEAN(SUBSTITUTE(F8790,CHAR(160),"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91" spans="2:11" x14ac:dyDescent="0.25">
      <c r="B8791" s="21">
        <v>45860</v>
      </c>
      <c r="C8791" s="2" t="s">
        <v>1</v>
      </c>
      <c r="D8791" s="2" t="s">
        <v>1782</v>
      </c>
      <c r="E8791" s="2" t="s">
        <v>60</v>
      </c>
      <c r="F8791" s="2" t="s">
        <v>3306</v>
      </c>
      <c r="G8791" s="5">
        <v>-40</v>
      </c>
      <c r="H8791" s="5">
        <v>31.85</v>
      </c>
      <c r="I8791" s="5">
        <v>-1274</v>
      </c>
      <c r="J8791" s="5">
        <v>-1320627.8000000012</v>
      </c>
      <c r="K8791" s="5" t="str" cm="1">
        <f t="array" ref="K8791">_xlfn.LET(_xlpm.d,UPPER(TRIM(CLEAN(SUBSTITUTE(F8791,CHAR(160),"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92" spans="2:11" x14ac:dyDescent="0.25">
      <c r="B8792" s="21">
        <v>45860</v>
      </c>
      <c r="C8792" s="2" t="s">
        <v>1</v>
      </c>
      <c r="D8792" s="2" t="s">
        <v>3671</v>
      </c>
      <c r="E8792" s="2" t="s">
        <v>986</v>
      </c>
      <c r="F8792" s="2" t="s">
        <v>3308</v>
      </c>
      <c r="G8792" s="5">
        <v>-20</v>
      </c>
      <c r="H8792" s="5">
        <v>32.200000000000003</v>
      </c>
      <c r="I8792" s="5">
        <v>-644</v>
      </c>
      <c r="J8792" s="5">
        <v>-1321271.8000000012</v>
      </c>
      <c r="K8792" s="5" t="str" cm="1">
        <f t="array" ref="K8792">_xlfn.LET(_xlpm.d,UPPER(TRIM(CLEAN(SUBSTITUTE(F8792,CHAR(160),"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93" spans="2:11" x14ac:dyDescent="0.25">
      <c r="B8793" s="21">
        <v>45860</v>
      </c>
      <c r="C8793" s="2" t="s">
        <v>1</v>
      </c>
      <c r="D8793" s="2" t="s">
        <v>3672</v>
      </c>
      <c r="E8793" s="2" t="s">
        <v>3</v>
      </c>
      <c r="F8793" s="2" t="s">
        <v>3308</v>
      </c>
      <c r="G8793" s="5">
        <v>-10</v>
      </c>
      <c r="H8793" s="5">
        <v>29.2</v>
      </c>
      <c r="I8793" s="5">
        <v>-292</v>
      </c>
      <c r="J8793" s="5">
        <v>-1321563.8000000012</v>
      </c>
      <c r="K8793" s="5" t="str" cm="1">
        <f t="array" ref="K8793">_xlfn.LET(_xlpm.d,UPPER(TRIM(CLEAN(SUBSTITUTE(F8793,CHAR(160),"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94" spans="2:11" x14ac:dyDescent="0.25">
      <c r="B8794" s="21">
        <v>45860</v>
      </c>
      <c r="C8794" s="2" t="s">
        <v>1</v>
      </c>
      <c r="D8794" s="2" t="s">
        <v>3673</v>
      </c>
      <c r="E8794" s="2" t="s">
        <v>3</v>
      </c>
      <c r="F8794" s="2" t="s">
        <v>3308</v>
      </c>
      <c r="G8794" s="5">
        <v>-20</v>
      </c>
      <c r="H8794" s="5">
        <v>29.2</v>
      </c>
      <c r="I8794" s="5">
        <v>-584</v>
      </c>
      <c r="J8794" s="5">
        <v>-1322147.8000000012</v>
      </c>
      <c r="K8794" s="5" t="str" cm="1">
        <f t="array" ref="K8794">_xlfn.LET(_xlpm.d,UPPER(TRIM(CLEAN(SUBSTITUTE(F8794,CHAR(160),"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95" spans="2:11" x14ac:dyDescent="0.25">
      <c r="B8795" s="21">
        <v>45861</v>
      </c>
      <c r="C8795" s="2" t="s">
        <v>1</v>
      </c>
      <c r="D8795" s="2" t="s">
        <v>1784</v>
      </c>
      <c r="E8795" s="2" t="s">
        <v>844</v>
      </c>
      <c r="F8795" s="2" t="s">
        <v>3308</v>
      </c>
      <c r="G8795" s="5">
        <v>-12</v>
      </c>
      <c r="H8795" s="5">
        <v>28.5</v>
      </c>
      <c r="I8795" s="5">
        <v>-342</v>
      </c>
      <c r="J8795" s="5">
        <v>-1322489.8000000012</v>
      </c>
      <c r="K8795" s="5" t="str" cm="1">
        <f t="array" ref="K8795">_xlfn.LET(_xlpm.d,UPPER(TRIM(CLEAN(SUBSTITUTE(F8795,CHAR(160),"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96" spans="2:11" x14ac:dyDescent="0.25">
      <c r="B8796" s="21">
        <v>45862</v>
      </c>
      <c r="C8796" s="2" t="s">
        <v>1</v>
      </c>
      <c r="D8796" s="2" t="s">
        <v>1052</v>
      </c>
      <c r="E8796" s="2" t="s">
        <v>5</v>
      </c>
      <c r="F8796" s="2" t="s">
        <v>3308</v>
      </c>
      <c r="G8796" s="5">
        <v>-1</v>
      </c>
      <c r="H8796" s="5">
        <v>31.8</v>
      </c>
      <c r="I8796" s="5">
        <v>-31.8</v>
      </c>
      <c r="J8796" s="5">
        <v>-1322521.6000000013</v>
      </c>
      <c r="K8796" s="5" t="str" cm="1">
        <f t="array" ref="K8796">_xlfn.LET(_xlpm.d,UPPER(TRIM(CLEAN(SUBSTITUTE(F8796,CHAR(160),"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97" spans="2:11" x14ac:dyDescent="0.25">
      <c r="B8797" s="21">
        <v>45862</v>
      </c>
      <c r="C8797" s="2" t="s">
        <v>1</v>
      </c>
      <c r="D8797" s="2" t="s">
        <v>2604</v>
      </c>
      <c r="E8797" s="2" t="s">
        <v>74</v>
      </c>
      <c r="F8797" s="2" t="s">
        <v>3306</v>
      </c>
      <c r="G8797" s="5">
        <v>-25</v>
      </c>
      <c r="H8797" s="5">
        <v>31.85</v>
      </c>
      <c r="I8797" s="5">
        <v>-796.25</v>
      </c>
      <c r="J8797" s="5">
        <v>-1323317.8500000013</v>
      </c>
      <c r="K8797" s="5" t="str" cm="1">
        <f t="array" ref="K8797">_xlfn.LET(_xlpm.d,UPPER(TRIM(CLEAN(SUBSTITUTE(F8797,CHAR(160),"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98" spans="2:11" x14ac:dyDescent="0.25">
      <c r="B8798" s="21">
        <v>45862</v>
      </c>
      <c r="C8798" s="2" t="s">
        <v>1</v>
      </c>
      <c r="D8798" s="2" t="s">
        <v>774</v>
      </c>
      <c r="E8798" s="2" t="s">
        <v>19</v>
      </c>
      <c r="F8798" s="2" t="s">
        <v>3306</v>
      </c>
      <c r="G8798" s="5">
        <v>-28</v>
      </c>
      <c r="H8798" s="5">
        <v>31.85</v>
      </c>
      <c r="I8798" s="5">
        <v>-891.8</v>
      </c>
      <c r="J8798" s="5">
        <v>-1324209.6500000013</v>
      </c>
      <c r="K8798" s="5" t="str" cm="1">
        <f t="array" ref="K8798">_xlfn.LET(_xlpm.d,UPPER(TRIM(CLEAN(SUBSTITUTE(F8798,CHAR(160),"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799" spans="2:11" x14ac:dyDescent="0.25">
      <c r="B8799" s="21">
        <v>45862</v>
      </c>
      <c r="C8799" s="2" t="s">
        <v>1</v>
      </c>
      <c r="D8799" s="2" t="s">
        <v>3674</v>
      </c>
      <c r="E8799" s="2" t="s">
        <v>84</v>
      </c>
      <c r="F8799" s="2" t="s">
        <v>3306</v>
      </c>
      <c r="G8799" s="5">
        <v>-10</v>
      </c>
      <c r="H8799" s="5">
        <v>31.85</v>
      </c>
      <c r="I8799" s="5">
        <v>-318.5</v>
      </c>
      <c r="J8799" s="5">
        <v>-1324528.1500000013</v>
      </c>
      <c r="K8799" s="5" t="str" cm="1">
        <f t="array" ref="K8799">_xlfn.LET(_xlpm.d,UPPER(TRIM(CLEAN(SUBSTITUTE(F8799,CHAR(160),"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00" spans="2:11" x14ac:dyDescent="0.25">
      <c r="B8800" s="21">
        <v>45862</v>
      </c>
      <c r="C8800" s="2" t="s">
        <v>1</v>
      </c>
      <c r="D8800" s="2" t="s">
        <v>1786</v>
      </c>
      <c r="E8800" s="2" t="s">
        <v>926</v>
      </c>
      <c r="F8800" s="2" t="s">
        <v>3308</v>
      </c>
      <c r="G8800" s="5">
        <v>-4</v>
      </c>
      <c r="H8800" s="5">
        <v>28.5</v>
      </c>
      <c r="I8800" s="5">
        <v>-114</v>
      </c>
      <c r="J8800" s="5">
        <v>-1324642.1500000013</v>
      </c>
      <c r="K8800" s="5" t="str" cm="1">
        <f t="array" ref="K8800">_xlfn.LET(_xlpm.d,UPPER(TRIM(CLEAN(SUBSTITUTE(F8800,CHAR(160),"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01" spans="2:11" x14ac:dyDescent="0.25">
      <c r="B8801" s="21">
        <v>45862</v>
      </c>
      <c r="C8801" s="2" t="s">
        <v>1</v>
      </c>
      <c r="D8801" s="2" t="s">
        <v>3675</v>
      </c>
      <c r="E8801" s="2" t="s">
        <v>1403</v>
      </c>
      <c r="F8801" s="2" t="s">
        <v>3308</v>
      </c>
      <c r="G8801" s="5">
        <v>-2</v>
      </c>
      <c r="H8801" s="5">
        <v>26.25</v>
      </c>
      <c r="I8801" s="5">
        <v>-52.5</v>
      </c>
      <c r="J8801" s="5">
        <v>-1324694.6500000013</v>
      </c>
      <c r="K8801" s="5" t="str" cm="1">
        <f t="array" ref="K8801">_xlfn.LET(_xlpm.d,UPPER(TRIM(CLEAN(SUBSTITUTE(F8801,CHAR(160),"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02" spans="2:11" x14ac:dyDescent="0.25">
      <c r="B8802" s="21">
        <v>45862</v>
      </c>
      <c r="C8802" s="2" t="s">
        <v>1</v>
      </c>
      <c r="D8802" s="2" t="s">
        <v>3676</v>
      </c>
      <c r="E8802" s="2" t="s">
        <v>38</v>
      </c>
      <c r="F8802" s="2" t="s">
        <v>3306</v>
      </c>
      <c r="G8802" s="5">
        <v>-35</v>
      </c>
      <c r="H8802" s="5">
        <v>31.85</v>
      </c>
      <c r="I8802" s="5">
        <v>-1114.75</v>
      </c>
      <c r="J8802" s="5">
        <v>-1325809.4000000013</v>
      </c>
      <c r="K8802" s="5" t="str" cm="1">
        <f t="array" ref="K8802">_xlfn.LET(_xlpm.d,UPPER(TRIM(CLEAN(SUBSTITUTE(F8802,CHAR(160),"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03" spans="2:11" x14ac:dyDescent="0.25">
      <c r="B8803" s="21">
        <v>45863</v>
      </c>
      <c r="C8803" s="2" t="s">
        <v>1</v>
      </c>
      <c r="D8803" s="2" t="s">
        <v>2859</v>
      </c>
      <c r="E8803" s="2" t="s">
        <v>1478</v>
      </c>
      <c r="F8803" s="2" t="s">
        <v>3308</v>
      </c>
      <c r="G8803" s="5">
        <v>-15</v>
      </c>
      <c r="H8803" s="5">
        <v>29.99</v>
      </c>
      <c r="I8803" s="5">
        <v>-449.85</v>
      </c>
      <c r="J8803" s="5">
        <v>-1326259.2500000014</v>
      </c>
      <c r="K8803" s="5" t="str" cm="1">
        <f t="array" ref="K8803">_xlfn.LET(_xlpm.d,UPPER(TRIM(CLEAN(SUBSTITUTE(F8803,CHAR(160),"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04" spans="2:11" x14ac:dyDescent="0.25">
      <c r="B8804" s="21">
        <v>45863</v>
      </c>
      <c r="C8804" s="2" t="s">
        <v>1</v>
      </c>
      <c r="D8804" s="2" t="s">
        <v>3677</v>
      </c>
      <c r="E8804" s="2" t="s">
        <v>433</v>
      </c>
      <c r="F8804" s="2" t="s">
        <v>3306</v>
      </c>
      <c r="G8804" s="5">
        <v>-10</v>
      </c>
      <c r="H8804" s="5">
        <v>31.85</v>
      </c>
      <c r="I8804" s="5">
        <v>-318.5</v>
      </c>
      <c r="J8804" s="5">
        <v>-1326577.7500000014</v>
      </c>
      <c r="K8804" s="5" t="str" cm="1">
        <f t="array" ref="K8804">_xlfn.LET(_xlpm.d,UPPER(TRIM(CLEAN(SUBSTITUTE(F8804,CHAR(160),"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05" spans="2:11" x14ac:dyDescent="0.25">
      <c r="B8805" s="21">
        <v>45863</v>
      </c>
      <c r="C8805" s="2" t="s">
        <v>1</v>
      </c>
      <c r="D8805" s="2" t="s">
        <v>2605</v>
      </c>
      <c r="E8805" s="2" t="s">
        <v>202</v>
      </c>
      <c r="F8805" s="2" t="s">
        <v>3306</v>
      </c>
      <c r="G8805" s="5">
        <v>-70</v>
      </c>
      <c r="H8805" s="5">
        <v>31.85</v>
      </c>
      <c r="I8805" s="5">
        <v>-2229.5</v>
      </c>
      <c r="J8805" s="5">
        <v>-1328807.2500000014</v>
      </c>
      <c r="K8805" s="5" t="str" cm="1">
        <f t="array" ref="K8805">_xlfn.LET(_xlpm.d,UPPER(TRIM(CLEAN(SUBSTITUTE(F8805,CHAR(160),"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06" spans="2:11" x14ac:dyDescent="0.25">
      <c r="B8806" s="21">
        <v>45863</v>
      </c>
      <c r="C8806" s="2" t="s">
        <v>1</v>
      </c>
      <c r="D8806" s="2" t="s">
        <v>198</v>
      </c>
      <c r="E8806" s="2" t="s">
        <v>76</v>
      </c>
      <c r="F8806" s="2" t="s">
        <v>3306</v>
      </c>
      <c r="G8806" s="5">
        <v>-54</v>
      </c>
      <c r="H8806" s="5">
        <v>31.85</v>
      </c>
      <c r="I8806" s="5">
        <v>-1719.9</v>
      </c>
      <c r="J8806" s="5">
        <v>-1330527.1500000013</v>
      </c>
      <c r="K8806" s="5" t="str" cm="1">
        <f t="array" ref="K8806">_xlfn.LET(_xlpm.d,UPPER(TRIM(CLEAN(SUBSTITUTE(F8806,CHAR(160),"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07" spans="2:11" x14ac:dyDescent="0.25">
      <c r="B8807" s="21">
        <v>45863</v>
      </c>
      <c r="C8807" s="2" t="s">
        <v>1</v>
      </c>
      <c r="D8807" s="2" t="s">
        <v>1787</v>
      </c>
      <c r="E8807" s="2" t="s">
        <v>24</v>
      </c>
      <c r="F8807" s="2" t="s">
        <v>3306</v>
      </c>
      <c r="G8807" s="5">
        <v>-13</v>
      </c>
      <c r="H8807" s="5">
        <v>31.85</v>
      </c>
      <c r="I8807" s="5">
        <v>-414.05</v>
      </c>
      <c r="J8807" s="5">
        <v>-1330941.2000000014</v>
      </c>
      <c r="K8807" s="5" t="str" cm="1">
        <f t="array" ref="K8807">_xlfn.LET(_xlpm.d,UPPER(TRIM(CLEAN(SUBSTITUTE(F8807,CHAR(160),"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08" spans="2:11" x14ac:dyDescent="0.25">
      <c r="B8808" s="21">
        <v>45863</v>
      </c>
      <c r="C8808" s="2" t="s">
        <v>1</v>
      </c>
      <c r="D8808" s="2" t="s">
        <v>1054</v>
      </c>
      <c r="E8808" s="2" t="s">
        <v>403</v>
      </c>
      <c r="F8808" s="2" t="s">
        <v>3306</v>
      </c>
      <c r="G8808" s="5">
        <v>-15</v>
      </c>
      <c r="H8808" s="5">
        <v>31.85</v>
      </c>
      <c r="I8808" s="5">
        <v>-477.75</v>
      </c>
      <c r="J8808" s="5">
        <v>-1331418.9500000014</v>
      </c>
      <c r="K8808" s="5" t="str" cm="1">
        <f t="array" ref="K8808">_xlfn.LET(_xlpm.d,UPPER(TRIM(CLEAN(SUBSTITUTE(F8808,CHAR(160),"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09" spans="2:11" x14ac:dyDescent="0.25">
      <c r="B8809" s="21">
        <v>45863</v>
      </c>
      <c r="C8809" s="2" t="s">
        <v>1</v>
      </c>
      <c r="D8809" s="2" t="s">
        <v>1789</v>
      </c>
      <c r="E8809" s="2" t="s">
        <v>82</v>
      </c>
      <c r="F8809" s="2" t="s">
        <v>3306</v>
      </c>
      <c r="G8809" s="5">
        <v>-28</v>
      </c>
      <c r="H8809" s="5">
        <v>31.85</v>
      </c>
      <c r="I8809" s="5">
        <v>-891.8</v>
      </c>
      <c r="J8809" s="5">
        <v>-1332310.7500000014</v>
      </c>
      <c r="K8809" s="5" t="str" cm="1">
        <f t="array" ref="K8809">_xlfn.LET(_xlpm.d,UPPER(TRIM(CLEAN(SUBSTITUTE(F8809,CHAR(160),"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10" spans="2:11" x14ac:dyDescent="0.25">
      <c r="B8810" s="21">
        <v>45863</v>
      </c>
      <c r="C8810" s="2" t="s">
        <v>1</v>
      </c>
      <c r="D8810" s="2" t="s">
        <v>3678</v>
      </c>
      <c r="E8810" s="2" t="s">
        <v>433</v>
      </c>
      <c r="F8810" s="2" t="s">
        <v>3306</v>
      </c>
      <c r="G8810" s="5">
        <v>-10</v>
      </c>
      <c r="H8810" s="5">
        <v>31.85</v>
      </c>
      <c r="I8810" s="5">
        <v>-318.5</v>
      </c>
      <c r="J8810" s="5">
        <v>-1332629.2500000014</v>
      </c>
      <c r="K8810" s="5" t="str" cm="1">
        <f t="array" ref="K8810">_xlfn.LET(_xlpm.d,UPPER(TRIM(CLEAN(SUBSTITUTE(F8810,CHAR(160),"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11" spans="2:11" x14ac:dyDescent="0.25">
      <c r="B8811" s="21">
        <v>45866</v>
      </c>
      <c r="C8811" s="2" t="s">
        <v>1</v>
      </c>
      <c r="D8811" s="2" t="s">
        <v>1790</v>
      </c>
      <c r="E8811" s="2" t="s">
        <v>324</v>
      </c>
      <c r="F8811" s="2" t="s">
        <v>3308</v>
      </c>
      <c r="G8811" s="5">
        <v>-12</v>
      </c>
      <c r="H8811" s="5">
        <v>29.99</v>
      </c>
      <c r="I8811" s="5">
        <v>-359.88</v>
      </c>
      <c r="J8811" s="5">
        <v>-1332989.1300000013</v>
      </c>
      <c r="K8811" s="5" t="str" cm="1">
        <f t="array" ref="K8811">_xlfn.LET(_xlpm.d,UPPER(TRIM(CLEAN(SUBSTITUTE(F8811,CHAR(160),"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12" spans="2:11" x14ac:dyDescent="0.25">
      <c r="B8812" s="21">
        <v>45866</v>
      </c>
      <c r="C8812" s="2" t="s">
        <v>1</v>
      </c>
      <c r="D8812" s="2" t="s">
        <v>3679</v>
      </c>
      <c r="E8812" s="2" t="s">
        <v>1530</v>
      </c>
      <c r="F8812" s="2" t="s">
        <v>3308</v>
      </c>
      <c r="G8812" s="5">
        <v>-15</v>
      </c>
      <c r="H8812" s="5">
        <v>29.99</v>
      </c>
      <c r="I8812" s="5">
        <v>-449.85</v>
      </c>
      <c r="J8812" s="5">
        <v>-1333438.9800000014</v>
      </c>
      <c r="K8812" s="5" t="str" cm="1">
        <f t="array" ref="K8812">_xlfn.LET(_xlpm.d,UPPER(TRIM(CLEAN(SUBSTITUTE(F8812,CHAR(160),"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13" spans="2:11" x14ac:dyDescent="0.25">
      <c r="B8813" s="21">
        <v>45866</v>
      </c>
      <c r="C8813" s="2" t="s">
        <v>1</v>
      </c>
      <c r="D8813" s="2" t="s">
        <v>566</v>
      </c>
      <c r="E8813" s="2" t="s">
        <v>110</v>
      </c>
      <c r="F8813" s="2" t="s">
        <v>3306</v>
      </c>
      <c r="G8813" s="5">
        <v>-10</v>
      </c>
      <c r="H8813" s="5">
        <v>31.85</v>
      </c>
      <c r="I8813" s="5">
        <v>-318.5</v>
      </c>
      <c r="J8813" s="5">
        <v>-1333757.4800000014</v>
      </c>
      <c r="K8813" s="5" t="str" cm="1">
        <f t="array" ref="K8813">_xlfn.LET(_xlpm.d,UPPER(TRIM(CLEAN(SUBSTITUTE(F8813,CHAR(160),"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14" spans="2:11" x14ac:dyDescent="0.25">
      <c r="B8814" s="21">
        <v>45866</v>
      </c>
      <c r="C8814" s="2" t="s">
        <v>1</v>
      </c>
      <c r="D8814" s="2" t="s">
        <v>3680</v>
      </c>
      <c r="E8814" s="2" t="s">
        <v>68</v>
      </c>
      <c r="F8814" s="2" t="s">
        <v>3306</v>
      </c>
      <c r="G8814" s="5">
        <v>-11</v>
      </c>
      <c r="H8814" s="5">
        <v>31.85</v>
      </c>
      <c r="I8814" s="5">
        <v>-350.35</v>
      </c>
      <c r="J8814" s="5">
        <v>-1334107.8300000015</v>
      </c>
      <c r="K8814" s="5" t="str" cm="1">
        <f t="array" ref="K8814">_xlfn.LET(_xlpm.d,UPPER(TRIM(CLEAN(SUBSTITUTE(F8814,CHAR(160),"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15" spans="2:11" x14ac:dyDescent="0.25">
      <c r="B8815" s="21">
        <v>45867</v>
      </c>
      <c r="C8815" s="2" t="s">
        <v>1</v>
      </c>
      <c r="D8815" s="2" t="s">
        <v>3681</v>
      </c>
      <c r="E8815" s="2" t="s">
        <v>153</v>
      </c>
      <c r="F8815" s="2" t="s">
        <v>3306</v>
      </c>
      <c r="G8815" s="5">
        <v>-40</v>
      </c>
      <c r="H8815" s="5">
        <v>31.85</v>
      </c>
      <c r="I8815" s="5">
        <v>-1274</v>
      </c>
      <c r="J8815" s="5">
        <v>-1335381.8300000015</v>
      </c>
      <c r="K8815" s="5" t="str" cm="1">
        <f t="array" ref="K8815">_xlfn.LET(_xlpm.d,UPPER(TRIM(CLEAN(SUBSTITUTE(F8815,CHAR(160),"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16" spans="2:11" x14ac:dyDescent="0.25">
      <c r="B8816" s="21">
        <v>45867</v>
      </c>
      <c r="C8816" s="2" t="s">
        <v>1</v>
      </c>
      <c r="D8816" s="2" t="s">
        <v>199</v>
      </c>
      <c r="E8816" s="2" t="s">
        <v>159</v>
      </c>
      <c r="F8816" s="2" t="s">
        <v>3306</v>
      </c>
      <c r="G8816" s="5">
        <v>-15</v>
      </c>
      <c r="H8816" s="5">
        <v>31.85</v>
      </c>
      <c r="I8816" s="5">
        <v>-477.75</v>
      </c>
      <c r="J8816" s="5">
        <v>-1335859.5800000015</v>
      </c>
      <c r="K8816" s="5" t="str" cm="1">
        <f t="array" ref="K8816">_xlfn.LET(_xlpm.d,UPPER(TRIM(CLEAN(SUBSTITUTE(F8816,CHAR(160),"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17" spans="2:11" x14ac:dyDescent="0.25">
      <c r="B8817" s="21">
        <v>45867</v>
      </c>
      <c r="C8817" s="2" t="s">
        <v>1</v>
      </c>
      <c r="D8817" s="2" t="s">
        <v>1055</v>
      </c>
      <c r="E8817" s="2" t="s">
        <v>95</v>
      </c>
      <c r="F8817" s="2" t="s">
        <v>3306</v>
      </c>
      <c r="G8817" s="5">
        <v>-2</v>
      </c>
      <c r="H8817" s="5">
        <v>31.85</v>
      </c>
      <c r="I8817" s="5">
        <v>-63.7</v>
      </c>
      <c r="J8817" s="5">
        <v>-1335923.2800000014</v>
      </c>
      <c r="K8817" s="5" t="str" cm="1">
        <f t="array" ref="K8817">_xlfn.LET(_xlpm.d,UPPER(TRIM(CLEAN(SUBSTITUTE(F8817,CHAR(160),"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18" spans="2:11" x14ac:dyDescent="0.25">
      <c r="B8818" s="21">
        <v>45867</v>
      </c>
      <c r="C8818" s="2" t="s">
        <v>1</v>
      </c>
      <c r="D8818" s="2" t="s">
        <v>1792</v>
      </c>
      <c r="E8818" s="2" t="s">
        <v>72</v>
      </c>
      <c r="F8818" s="2" t="s">
        <v>3306</v>
      </c>
      <c r="G8818" s="5">
        <v>-10</v>
      </c>
      <c r="H8818" s="5">
        <v>31.85</v>
      </c>
      <c r="I8818" s="5">
        <v>-318.5</v>
      </c>
      <c r="J8818" s="5">
        <v>-1336241.7800000014</v>
      </c>
      <c r="K8818" s="5" t="str" cm="1">
        <f t="array" ref="K8818">_xlfn.LET(_xlpm.d,UPPER(TRIM(CLEAN(SUBSTITUTE(F8818,CHAR(160),"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19" spans="2:11" x14ac:dyDescent="0.25">
      <c r="B8819" s="21">
        <v>45867</v>
      </c>
      <c r="C8819" s="2" t="s">
        <v>1</v>
      </c>
      <c r="D8819" s="2" t="s">
        <v>200</v>
      </c>
      <c r="E8819" s="2" t="s">
        <v>49</v>
      </c>
      <c r="F8819" s="2" t="s">
        <v>3306</v>
      </c>
      <c r="G8819" s="5">
        <v>-45</v>
      </c>
      <c r="H8819" s="5">
        <v>31.85</v>
      </c>
      <c r="I8819" s="5">
        <v>-1433.25</v>
      </c>
      <c r="J8819" s="5">
        <v>-1337675.0300000014</v>
      </c>
      <c r="K8819" s="5" t="str" cm="1">
        <f t="array" ref="K8819">_xlfn.LET(_xlpm.d,UPPER(TRIM(CLEAN(SUBSTITUTE(F8819,CHAR(160),"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20" spans="2:11" x14ac:dyDescent="0.25">
      <c r="B8820" s="21">
        <v>45867</v>
      </c>
      <c r="C8820" s="2" t="s">
        <v>1</v>
      </c>
      <c r="D8820" s="2" t="s">
        <v>1793</v>
      </c>
      <c r="E8820" s="2" t="s">
        <v>29</v>
      </c>
      <c r="F8820" s="2" t="s">
        <v>3306</v>
      </c>
      <c r="G8820" s="5">
        <v>-42</v>
      </c>
      <c r="H8820" s="5">
        <v>31.85</v>
      </c>
      <c r="I8820" s="5">
        <v>-1337.7</v>
      </c>
      <c r="J8820" s="5">
        <v>-1339012.7300000014</v>
      </c>
      <c r="K8820" s="5" t="str" cm="1">
        <f t="array" ref="K8820">_xlfn.LET(_xlpm.d,UPPER(TRIM(CLEAN(SUBSTITUTE(F8820,CHAR(160),"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21" spans="2:11" x14ac:dyDescent="0.25">
      <c r="B8821" s="21">
        <v>45867</v>
      </c>
      <c r="C8821" s="2" t="s">
        <v>1</v>
      </c>
      <c r="D8821" s="2" t="s">
        <v>3682</v>
      </c>
      <c r="E8821" s="2" t="s">
        <v>148</v>
      </c>
      <c r="F8821" s="2" t="s">
        <v>3306</v>
      </c>
      <c r="G8821" s="5">
        <v>-28</v>
      </c>
      <c r="H8821" s="5">
        <v>31.85</v>
      </c>
      <c r="I8821" s="5">
        <v>-891.8</v>
      </c>
      <c r="J8821" s="5">
        <v>-1339904.5300000014</v>
      </c>
      <c r="K8821" s="5" t="str" cm="1">
        <f t="array" ref="K8821">_xlfn.LET(_xlpm.d,UPPER(TRIM(CLEAN(SUBSTITUTE(F8821,CHAR(160),"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22" spans="2:11" x14ac:dyDescent="0.25">
      <c r="B8822" s="21">
        <v>45867</v>
      </c>
      <c r="C8822" s="2" t="s">
        <v>1</v>
      </c>
      <c r="D8822" s="2" t="s">
        <v>3682</v>
      </c>
      <c r="E8822" s="2" t="s">
        <v>148</v>
      </c>
      <c r="F8822" s="2" t="s">
        <v>3306</v>
      </c>
      <c r="G8822" s="5">
        <v>-28</v>
      </c>
      <c r="H8822" s="5">
        <v>31.85</v>
      </c>
      <c r="I8822" s="5">
        <v>-891.8</v>
      </c>
      <c r="J8822" s="5">
        <v>-1340796.3300000015</v>
      </c>
      <c r="K8822" s="5" t="str" cm="1">
        <f t="array" ref="K8822">_xlfn.LET(_xlpm.d,UPPER(TRIM(CLEAN(SUBSTITUTE(F8822,CHAR(160),"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23" spans="2:11" x14ac:dyDescent="0.25">
      <c r="B8823" s="21">
        <v>45868</v>
      </c>
      <c r="C8823" s="2" t="s">
        <v>1</v>
      </c>
      <c r="D8823" s="2" t="s">
        <v>2470</v>
      </c>
      <c r="E8823" s="2" t="s">
        <v>244</v>
      </c>
      <c r="F8823" s="2" t="s">
        <v>3308</v>
      </c>
      <c r="G8823" s="5">
        <v>-100</v>
      </c>
      <c r="H8823" s="5">
        <v>31.85</v>
      </c>
      <c r="I8823" s="5">
        <v>-3185</v>
      </c>
      <c r="J8823" s="5">
        <v>-1343981.3300000015</v>
      </c>
      <c r="K8823" s="5" t="str" cm="1">
        <f t="array" ref="K8823">_xlfn.LET(_xlpm.d,UPPER(TRIM(CLEAN(SUBSTITUTE(F8823,CHAR(160),"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24" spans="2:11" x14ac:dyDescent="0.25">
      <c r="B8824" s="21">
        <v>45868</v>
      </c>
      <c r="C8824" s="2" t="s">
        <v>1</v>
      </c>
      <c r="D8824" s="2" t="s">
        <v>1056</v>
      </c>
      <c r="E8824" s="2" t="s">
        <v>238</v>
      </c>
      <c r="F8824" s="2" t="s">
        <v>3308</v>
      </c>
      <c r="G8824" s="5">
        <v>-10</v>
      </c>
      <c r="H8824" s="5">
        <v>31.85</v>
      </c>
      <c r="I8824" s="5">
        <v>-318.5</v>
      </c>
      <c r="J8824" s="5">
        <v>-1344299.8300000015</v>
      </c>
      <c r="K8824" s="5" t="str" cm="1">
        <f t="array" ref="K8824">_xlfn.LET(_xlpm.d,UPPER(TRIM(CLEAN(SUBSTITUTE(F8824,CHAR(160),"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25" spans="2:11" x14ac:dyDescent="0.25">
      <c r="B8825" s="21">
        <v>45868</v>
      </c>
      <c r="C8825" s="2" t="s">
        <v>1</v>
      </c>
      <c r="D8825" s="2" t="s">
        <v>1056</v>
      </c>
      <c r="E8825" s="2" t="s">
        <v>238</v>
      </c>
      <c r="F8825" s="2" t="s">
        <v>3308</v>
      </c>
      <c r="G8825" s="5">
        <v>-6</v>
      </c>
      <c r="H8825" s="5">
        <v>31.85</v>
      </c>
      <c r="I8825" s="5">
        <v>-191.1</v>
      </c>
      <c r="J8825" s="5">
        <v>-1344490.9300000016</v>
      </c>
      <c r="K8825" s="5" t="str" cm="1">
        <f t="array" ref="K8825">_xlfn.LET(_xlpm.d,UPPER(TRIM(CLEAN(SUBSTITUTE(F8825,CHAR(160),"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26" spans="2:11" x14ac:dyDescent="0.25">
      <c r="B8826" s="21">
        <v>45868</v>
      </c>
      <c r="C8826" s="2" t="s">
        <v>1</v>
      </c>
      <c r="D8826" s="2" t="s">
        <v>3683</v>
      </c>
      <c r="E8826" s="2" t="s">
        <v>999</v>
      </c>
      <c r="F8826" s="2" t="s">
        <v>3306</v>
      </c>
      <c r="G8826" s="5">
        <v>-10</v>
      </c>
      <c r="H8826" s="5">
        <v>31.85</v>
      </c>
      <c r="I8826" s="5">
        <v>-318.5</v>
      </c>
      <c r="J8826" s="5">
        <v>-1344809.4300000016</v>
      </c>
      <c r="K8826" s="5" t="str" cm="1">
        <f t="array" ref="K8826">_xlfn.LET(_xlpm.d,UPPER(TRIM(CLEAN(SUBSTITUTE(F8826,CHAR(160),"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27" spans="2:11" x14ac:dyDescent="0.25">
      <c r="B8827" s="21">
        <v>45868</v>
      </c>
      <c r="C8827" s="2" t="s">
        <v>1</v>
      </c>
      <c r="D8827" s="2" t="s">
        <v>3684</v>
      </c>
      <c r="E8827" s="2" t="s">
        <v>999</v>
      </c>
      <c r="F8827" s="2" t="s">
        <v>3306</v>
      </c>
      <c r="G8827" s="5">
        <v>-50</v>
      </c>
      <c r="H8827" s="5">
        <v>31.85</v>
      </c>
      <c r="I8827" s="5">
        <v>-1592.5</v>
      </c>
      <c r="J8827" s="5">
        <v>-1346401.9300000016</v>
      </c>
      <c r="K8827" s="5" t="str" cm="1">
        <f t="array" ref="K8827">_xlfn.LET(_xlpm.d,UPPER(TRIM(CLEAN(SUBSTITUTE(F8827,CHAR(160),"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28" spans="2:11" x14ac:dyDescent="0.25">
      <c r="B8828" s="21">
        <v>45869</v>
      </c>
      <c r="C8828" s="2" t="s">
        <v>1</v>
      </c>
      <c r="D8828" s="2" t="s">
        <v>1794</v>
      </c>
      <c r="E8828" s="2" t="s">
        <v>324</v>
      </c>
      <c r="F8828" s="2" t="s">
        <v>3308</v>
      </c>
      <c r="G8828" s="5">
        <v>-6</v>
      </c>
      <c r="H8828" s="5">
        <v>29.99</v>
      </c>
      <c r="I8828" s="5">
        <v>-179.94</v>
      </c>
      <c r="J8828" s="5">
        <v>-1346581.8700000015</v>
      </c>
      <c r="K8828" s="5" t="str" cm="1">
        <f t="array" ref="K8828">_xlfn.LET(_xlpm.d,UPPER(TRIM(CLEAN(SUBSTITUTE(F8828,CHAR(160),"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29" spans="2:11" x14ac:dyDescent="0.25">
      <c r="B8829" s="21">
        <v>45869</v>
      </c>
      <c r="C8829" s="2" t="s">
        <v>1</v>
      </c>
      <c r="D8829" s="2" t="s">
        <v>3685</v>
      </c>
      <c r="E8829" s="2" t="s">
        <v>2473</v>
      </c>
      <c r="F8829" s="2" t="s">
        <v>3306</v>
      </c>
      <c r="G8829" s="5">
        <v>-30</v>
      </c>
      <c r="H8829" s="5">
        <v>31.85</v>
      </c>
      <c r="I8829" s="5">
        <v>-955.5</v>
      </c>
      <c r="J8829" s="5">
        <v>-1347537.3700000015</v>
      </c>
      <c r="K8829" s="5" t="str" cm="1">
        <f t="array" ref="K8829">_xlfn.LET(_xlpm.d,UPPER(TRIM(CLEAN(SUBSTITUTE(F8829,CHAR(160),"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30" spans="2:11" x14ac:dyDescent="0.25">
      <c r="B8830" s="21">
        <v>45869</v>
      </c>
      <c r="C8830" s="2" t="s">
        <v>1</v>
      </c>
      <c r="D8830" s="2" t="s">
        <v>1795</v>
      </c>
      <c r="E8830" s="2" t="s">
        <v>1016</v>
      </c>
      <c r="F8830" s="2" t="s">
        <v>3306</v>
      </c>
      <c r="G8830" s="5">
        <v>-130</v>
      </c>
      <c r="H8830" s="5">
        <v>31.85</v>
      </c>
      <c r="I8830" s="5">
        <v>-4140.5</v>
      </c>
      <c r="J8830" s="5">
        <v>-1351677.8700000015</v>
      </c>
      <c r="K8830" s="5" t="str" cm="1">
        <f t="array" ref="K8830">_xlfn.LET(_xlpm.d,UPPER(TRIM(CLEAN(SUBSTITUTE(F8830,CHAR(160),"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31" spans="2:11" x14ac:dyDescent="0.25">
      <c r="B8831" s="21">
        <v>45869</v>
      </c>
      <c r="C8831" s="2" t="s">
        <v>1</v>
      </c>
      <c r="D8831" s="2" t="s">
        <v>2999</v>
      </c>
      <c r="E8831" s="2" t="s">
        <v>816</v>
      </c>
      <c r="F8831" s="2" t="s">
        <v>3308</v>
      </c>
      <c r="G8831" s="5">
        <v>-24</v>
      </c>
      <c r="H8831" s="5">
        <v>31.85</v>
      </c>
      <c r="I8831" s="5">
        <v>-764.4</v>
      </c>
      <c r="J8831" s="5">
        <v>-1352442.2700000014</v>
      </c>
      <c r="K8831" s="5" t="str" cm="1">
        <f t="array" ref="K8831">_xlfn.LET(_xlpm.d,UPPER(TRIM(CLEAN(SUBSTITUTE(F8831,CHAR(160),"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32" spans="2:11" x14ac:dyDescent="0.25">
      <c r="B8832" s="21">
        <v>45869</v>
      </c>
      <c r="C8832" s="2" t="s">
        <v>1</v>
      </c>
      <c r="D8832" s="2" t="s">
        <v>3686</v>
      </c>
      <c r="E8832" s="2" t="s">
        <v>99</v>
      </c>
      <c r="F8832" s="2" t="s">
        <v>3306</v>
      </c>
      <c r="G8832" s="5">
        <v>-10</v>
      </c>
      <c r="H8832" s="5">
        <v>31.85</v>
      </c>
      <c r="I8832" s="5">
        <v>-318.5</v>
      </c>
      <c r="J8832" s="5">
        <v>-1352760.7700000014</v>
      </c>
      <c r="K8832" s="5" t="str" cm="1">
        <f t="array" ref="K8832">_xlfn.LET(_xlpm.d,UPPER(TRIM(CLEAN(SUBSTITUTE(F8832,CHAR(160),"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33" spans="2:11" x14ac:dyDescent="0.25">
      <c r="B8833" s="21">
        <v>45869</v>
      </c>
      <c r="C8833" s="2" t="s">
        <v>1</v>
      </c>
      <c r="D8833" s="2" t="s">
        <v>2607</v>
      </c>
      <c r="E8833" s="2" t="s">
        <v>238</v>
      </c>
      <c r="F8833" s="2" t="s">
        <v>3308</v>
      </c>
      <c r="G8833" s="5">
        <v>-1</v>
      </c>
      <c r="H8833" s="5">
        <v>31.85</v>
      </c>
      <c r="I8833" s="5">
        <v>-31.85</v>
      </c>
      <c r="J8833" s="5">
        <v>-1352792.6200000015</v>
      </c>
      <c r="K8833" s="5" t="str" cm="1">
        <f t="array" ref="K8833">_xlfn.LET(_xlpm.d,UPPER(TRIM(CLEAN(SUBSTITUTE(F8833,CHAR(160),"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34" spans="2:11" x14ac:dyDescent="0.25">
      <c r="B8834" s="21">
        <v>45870</v>
      </c>
      <c r="C8834" s="2" t="s">
        <v>1</v>
      </c>
      <c r="D8834" s="2" t="s">
        <v>1796</v>
      </c>
      <c r="E8834" s="2" t="s">
        <v>311</v>
      </c>
      <c r="F8834" s="2" t="s">
        <v>3308</v>
      </c>
      <c r="G8834" s="5">
        <v>-14</v>
      </c>
      <c r="H8834" s="5">
        <v>28.65</v>
      </c>
      <c r="I8834" s="5">
        <v>-401.1</v>
      </c>
      <c r="J8834" s="5">
        <v>-1353193.7200000016</v>
      </c>
      <c r="K8834" s="5" t="str" cm="1">
        <f t="array" ref="K8834">_xlfn.LET(_xlpm.d,UPPER(TRIM(CLEAN(SUBSTITUTE(F8834,CHAR(160),"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35" spans="2:11" x14ac:dyDescent="0.25">
      <c r="B8835" s="21">
        <v>45870</v>
      </c>
      <c r="C8835" s="2" t="s">
        <v>1</v>
      </c>
      <c r="D8835" s="2" t="s">
        <v>3687</v>
      </c>
      <c r="E8835" s="2" t="s">
        <v>1245</v>
      </c>
      <c r="F8835" s="2" t="s">
        <v>3308</v>
      </c>
      <c r="G8835" s="5">
        <v>-11</v>
      </c>
      <c r="H8835" s="5">
        <v>29.99</v>
      </c>
      <c r="I8835" s="5">
        <v>-329.89</v>
      </c>
      <c r="J8835" s="5">
        <v>-1353523.6100000015</v>
      </c>
      <c r="K8835" s="5" t="str" cm="1">
        <f t="array" ref="K8835">_xlfn.LET(_xlpm.d,UPPER(TRIM(CLEAN(SUBSTITUTE(F8835,CHAR(160),"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36" spans="2:11" x14ac:dyDescent="0.25">
      <c r="B8836" s="21">
        <v>45870</v>
      </c>
      <c r="C8836" s="2" t="s">
        <v>1</v>
      </c>
      <c r="D8836" s="2" t="s">
        <v>1797</v>
      </c>
      <c r="E8836" s="2" t="s">
        <v>1130</v>
      </c>
      <c r="F8836" s="2" t="s">
        <v>3306</v>
      </c>
      <c r="G8836" s="5">
        <v>-110</v>
      </c>
      <c r="H8836" s="5">
        <v>33.5</v>
      </c>
      <c r="I8836" s="5">
        <v>-3685</v>
      </c>
      <c r="J8836" s="5">
        <v>-1357208.6100000015</v>
      </c>
      <c r="K8836" s="5" t="str" cm="1">
        <f t="array" ref="K8836">_xlfn.LET(_xlpm.d,UPPER(TRIM(CLEAN(SUBSTITUTE(F8836,CHAR(160),"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37" spans="2:11" x14ac:dyDescent="0.25">
      <c r="B8837" s="21">
        <v>45870</v>
      </c>
      <c r="C8837" s="2" t="s">
        <v>1</v>
      </c>
      <c r="D8837" s="2" t="s">
        <v>1798</v>
      </c>
      <c r="E8837" s="2" t="s">
        <v>9</v>
      </c>
      <c r="F8837" s="2" t="s">
        <v>3306</v>
      </c>
      <c r="G8837" s="5">
        <v>-10</v>
      </c>
      <c r="H8837" s="5">
        <v>33.5</v>
      </c>
      <c r="I8837" s="5">
        <v>-335</v>
      </c>
      <c r="J8837" s="5">
        <v>-1357543.6100000015</v>
      </c>
      <c r="K8837" s="5" t="str" cm="1">
        <f t="array" ref="K8837">_xlfn.LET(_xlpm.d,UPPER(TRIM(CLEAN(SUBSTITUTE(F8837,CHAR(160),"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38" spans="2:11" x14ac:dyDescent="0.25">
      <c r="B8838" s="21">
        <v>45870</v>
      </c>
      <c r="C8838" s="2" t="s">
        <v>1</v>
      </c>
      <c r="D8838" s="2" t="s">
        <v>1799</v>
      </c>
      <c r="E8838" s="2" t="s">
        <v>3</v>
      </c>
      <c r="F8838" s="2" t="s">
        <v>3308</v>
      </c>
      <c r="G8838" s="5">
        <v>-4</v>
      </c>
      <c r="H8838" s="5">
        <v>29.2</v>
      </c>
      <c r="I8838" s="5">
        <v>-116.8</v>
      </c>
      <c r="J8838" s="5">
        <v>-1357660.4100000015</v>
      </c>
      <c r="K8838" s="5" t="str" cm="1">
        <f t="array" ref="K8838">_xlfn.LET(_xlpm.d,UPPER(TRIM(CLEAN(SUBSTITUTE(F8838,CHAR(160),"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39" spans="2:11" x14ac:dyDescent="0.25">
      <c r="B8839" s="21">
        <v>45870</v>
      </c>
      <c r="C8839" s="2" t="s">
        <v>1</v>
      </c>
      <c r="D8839" s="2" t="s">
        <v>1057</v>
      </c>
      <c r="E8839" s="2" t="s">
        <v>403</v>
      </c>
      <c r="F8839" s="2" t="s">
        <v>3306</v>
      </c>
      <c r="G8839" s="5">
        <v>-10</v>
      </c>
      <c r="H8839" s="5">
        <v>33.5</v>
      </c>
      <c r="I8839" s="5">
        <v>-335</v>
      </c>
      <c r="J8839" s="5">
        <v>-1357995.4100000015</v>
      </c>
      <c r="K8839" s="5" t="str" cm="1">
        <f t="array" ref="K8839">_xlfn.LET(_xlpm.d,UPPER(TRIM(CLEAN(SUBSTITUTE(F8839,CHAR(160),"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40" spans="2:11" x14ac:dyDescent="0.25">
      <c r="B8840" s="21">
        <v>45870</v>
      </c>
      <c r="C8840" s="2" t="s">
        <v>1</v>
      </c>
      <c r="D8840" s="2" t="s">
        <v>1800</v>
      </c>
      <c r="E8840" s="2" t="s">
        <v>143</v>
      </c>
      <c r="F8840" s="2" t="s">
        <v>3308</v>
      </c>
      <c r="G8840" s="5">
        <v>-31</v>
      </c>
      <c r="H8840" s="5">
        <v>27.3</v>
      </c>
      <c r="I8840" s="5">
        <v>-846.3</v>
      </c>
      <c r="J8840" s="5">
        <v>-1358841.7100000016</v>
      </c>
      <c r="K8840" s="5" t="str" cm="1">
        <f t="array" ref="K8840">_xlfn.LET(_xlpm.d,UPPER(TRIM(CLEAN(SUBSTITUTE(F8840,CHAR(160),"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41" spans="2:11" x14ac:dyDescent="0.25">
      <c r="B8841" s="21">
        <v>45870</v>
      </c>
      <c r="C8841" s="2" t="s">
        <v>1</v>
      </c>
      <c r="D8841" s="2" t="s">
        <v>1058</v>
      </c>
      <c r="E8841" s="2" t="s">
        <v>82</v>
      </c>
      <c r="F8841" s="2" t="s">
        <v>3306</v>
      </c>
      <c r="G8841" s="5">
        <v>-2</v>
      </c>
      <c r="H8841" s="5">
        <v>33.5</v>
      </c>
      <c r="I8841" s="5">
        <v>-67</v>
      </c>
      <c r="J8841" s="5">
        <v>-1358908.7100000016</v>
      </c>
      <c r="K8841" s="5" t="str" cm="1">
        <f t="array" ref="K8841">_xlfn.LET(_xlpm.d,UPPER(TRIM(CLEAN(SUBSTITUTE(F8841,CHAR(160),"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42" spans="2:11" x14ac:dyDescent="0.25">
      <c r="B8842" s="21">
        <v>45873</v>
      </c>
      <c r="C8842" s="2" t="s">
        <v>1</v>
      </c>
      <c r="D8842" s="2" t="s">
        <v>2471</v>
      </c>
      <c r="E8842" s="2" t="s">
        <v>99</v>
      </c>
      <c r="F8842" s="2" t="s">
        <v>3306</v>
      </c>
      <c r="G8842" s="5">
        <v>-15</v>
      </c>
      <c r="H8842" s="5">
        <v>33.5</v>
      </c>
      <c r="I8842" s="5">
        <v>-502.5</v>
      </c>
      <c r="J8842" s="5">
        <v>-1359411.2100000016</v>
      </c>
      <c r="K8842" s="5" t="str" cm="1">
        <f t="array" ref="K8842">_xlfn.LET(_xlpm.d,UPPER(TRIM(CLEAN(SUBSTITUTE(F8842,CHAR(160),"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43" spans="2:11" x14ac:dyDescent="0.25">
      <c r="B8843" s="21">
        <v>45873</v>
      </c>
      <c r="C8843" s="2" t="s">
        <v>1</v>
      </c>
      <c r="D8843" s="2" t="s">
        <v>3688</v>
      </c>
      <c r="E8843" s="2" t="s">
        <v>84</v>
      </c>
      <c r="F8843" s="2" t="s">
        <v>3306</v>
      </c>
      <c r="G8843" s="5">
        <v>-20</v>
      </c>
      <c r="H8843" s="5">
        <v>33.5</v>
      </c>
      <c r="I8843" s="5">
        <v>-670</v>
      </c>
      <c r="J8843" s="5">
        <v>-1360081.2100000016</v>
      </c>
      <c r="K8843" s="5" t="str" cm="1">
        <f t="array" ref="K8843">_xlfn.LET(_xlpm.d,UPPER(TRIM(CLEAN(SUBSTITUTE(F8843,CHAR(160),"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44" spans="2:11" x14ac:dyDescent="0.25">
      <c r="B8844" s="21">
        <v>45873</v>
      </c>
      <c r="C8844" s="2" t="s">
        <v>1</v>
      </c>
      <c r="D8844" s="2" t="s">
        <v>1803</v>
      </c>
      <c r="E8844" s="2" t="s">
        <v>53</v>
      </c>
      <c r="F8844" s="2" t="s">
        <v>3306</v>
      </c>
      <c r="G8844" s="5">
        <v>-40</v>
      </c>
      <c r="H8844" s="5">
        <v>33.5</v>
      </c>
      <c r="I8844" s="5">
        <v>-1340</v>
      </c>
      <c r="J8844" s="5">
        <v>-1361421.2100000016</v>
      </c>
      <c r="K8844" s="5" t="str" cm="1">
        <f t="array" ref="K8844">_xlfn.LET(_xlpm.d,UPPER(TRIM(CLEAN(SUBSTITUTE(F8844,CHAR(160),"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45" spans="2:11" x14ac:dyDescent="0.25">
      <c r="B8845" s="21">
        <v>45873</v>
      </c>
      <c r="C8845" s="2" t="s">
        <v>1</v>
      </c>
      <c r="D8845" s="2" t="s">
        <v>3689</v>
      </c>
      <c r="E8845" s="2" t="s">
        <v>110</v>
      </c>
      <c r="F8845" s="2" t="s">
        <v>3306</v>
      </c>
      <c r="G8845" s="5">
        <v>-15</v>
      </c>
      <c r="H8845" s="5">
        <v>33.5</v>
      </c>
      <c r="I8845" s="5">
        <v>-502.5</v>
      </c>
      <c r="J8845" s="5">
        <v>-1361923.7100000016</v>
      </c>
      <c r="K8845" s="5" t="str" cm="1">
        <f t="array" ref="K8845">_xlfn.LET(_xlpm.d,UPPER(TRIM(CLEAN(SUBSTITUTE(F8845,CHAR(160),"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46" spans="2:11" x14ac:dyDescent="0.25">
      <c r="B8846" s="21">
        <v>45873</v>
      </c>
      <c r="C8846" s="2" t="s">
        <v>1</v>
      </c>
      <c r="D8846" s="2" t="s">
        <v>3690</v>
      </c>
      <c r="E8846" s="2" t="s">
        <v>595</v>
      </c>
      <c r="F8846" s="2" t="s">
        <v>3306</v>
      </c>
      <c r="G8846" s="5">
        <v>-12</v>
      </c>
      <c r="H8846" s="5">
        <v>33.5</v>
      </c>
      <c r="I8846" s="5">
        <v>-402</v>
      </c>
      <c r="J8846" s="5">
        <v>-1362325.7100000016</v>
      </c>
      <c r="K8846" s="5" t="str" cm="1">
        <f t="array" ref="K8846">_xlfn.LET(_xlpm.d,UPPER(TRIM(CLEAN(SUBSTITUTE(F8846,CHAR(160),"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47" spans="2:11" x14ac:dyDescent="0.25">
      <c r="B8847" s="21">
        <v>45873</v>
      </c>
      <c r="C8847" s="2" t="s">
        <v>1</v>
      </c>
      <c r="D8847" s="2" t="s">
        <v>3691</v>
      </c>
      <c r="E8847" s="2" t="s">
        <v>68</v>
      </c>
      <c r="F8847" s="2" t="s">
        <v>3306</v>
      </c>
      <c r="G8847" s="5">
        <v>-10</v>
      </c>
      <c r="H8847" s="5">
        <v>33.5</v>
      </c>
      <c r="I8847" s="5">
        <v>-335</v>
      </c>
      <c r="J8847" s="5">
        <v>-1362660.7100000016</v>
      </c>
      <c r="K8847" s="5" t="str" cm="1">
        <f t="array" ref="K8847">_xlfn.LET(_xlpm.d,UPPER(TRIM(CLEAN(SUBSTITUTE(F8847,CHAR(160),"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48" spans="2:11" x14ac:dyDescent="0.25">
      <c r="B8848" s="21">
        <v>45873</v>
      </c>
      <c r="C8848" s="2" t="s">
        <v>1</v>
      </c>
      <c r="D8848" s="2" t="s">
        <v>2861</v>
      </c>
      <c r="E8848" s="2" t="s">
        <v>465</v>
      </c>
      <c r="F8848" s="2" t="s">
        <v>3306</v>
      </c>
      <c r="G8848" s="5">
        <v>-25</v>
      </c>
      <c r="H8848" s="5">
        <v>33.5</v>
      </c>
      <c r="I8848" s="5">
        <v>-837.5</v>
      </c>
      <c r="J8848" s="5">
        <v>-1363498.2100000016</v>
      </c>
      <c r="K8848" s="5" t="str" cm="1">
        <f t="array" ref="K8848">_xlfn.LET(_xlpm.d,UPPER(TRIM(CLEAN(SUBSTITUTE(F8848,CHAR(160),"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49" spans="2:11" x14ac:dyDescent="0.25">
      <c r="B8849" s="21">
        <v>45873</v>
      </c>
      <c r="C8849" s="2" t="s">
        <v>1</v>
      </c>
      <c r="D8849" s="2" t="s">
        <v>2608</v>
      </c>
      <c r="E8849" s="2" t="s">
        <v>791</v>
      </c>
      <c r="F8849" s="2" t="s">
        <v>3306</v>
      </c>
      <c r="G8849" s="5">
        <v>-10</v>
      </c>
      <c r="H8849" s="5">
        <v>33.5</v>
      </c>
      <c r="I8849" s="5">
        <v>-335</v>
      </c>
      <c r="J8849" s="5">
        <v>-1363833.2100000016</v>
      </c>
      <c r="K8849" s="5" t="str" cm="1">
        <f t="array" ref="K8849">_xlfn.LET(_xlpm.d,UPPER(TRIM(CLEAN(SUBSTITUTE(F8849,CHAR(160),"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50" spans="2:11" x14ac:dyDescent="0.25">
      <c r="B8850" s="21">
        <v>45874</v>
      </c>
      <c r="C8850" s="2" t="s">
        <v>1</v>
      </c>
      <c r="D8850" s="2" t="s">
        <v>1804</v>
      </c>
      <c r="E8850" s="2" t="s">
        <v>14</v>
      </c>
      <c r="F8850" s="2" t="s">
        <v>3306</v>
      </c>
      <c r="G8850" s="5">
        <v>-50</v>
      </c>
      <c r="H8850" s="5">
        <v>33.5</v>
      </c>
      <c r="I8850" s="5">
        <v>-1675</v>
      </c>
      <c r="J8850" s="5">
        <v>-1365508.2100000016</v>
      </c>
      <c r="K8850" s="5" t="str" cm="1">
        <f t="array" ref="K8850">_xlfn.LET(_xlpm.d,UPPER(TRIM(CLEAN(SUBSTITUTE(F8850,CHAR(160),"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51" spans="2:11" x14ac:dyDescent="0.25">
      <c r="B8851" s="21">
        <v>45874</v>
      </c>
      <c r="C8851" s="2" t="s">
        <v>1</v>
      </c>
      <c r="D8851" s="2" t="s">
        <v>434</v>
      </c>
      <c r="E8851" s="2" t="s">
        <v>92</v>
      </c>
      <c r="F8851" s="2" t="s">
        <v>3306</v>
      </c>
      <c r="G8851" s="5">
        <v>-40</v>
      </c>
      <c r="H8851" s="5">
        <v>33.5</v>
      </c>
      <c r="I8851" s="5">
        <v>-1340</v>
      </c>
      <c r="J8851" s="5">
        <v>-1366848.2100000016</v>
      </c>
      <c r="K8851" s="5" t="str" cm="1">
        <f t="array" ref="K8851">_xlfn.LET(_xlpm.d,UPPER(TRIM(CLEAN(SUBSTITUTE(F8851,CHAR(160),"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52" spans="2:11" x14ac:dyDescent="0.25">
      <c r="B8852" s="21">
        <v>45874</v>
      </c>
      <c r="C8852" s="2" t="s">
        <v>1</v>
      </c>
      <c r="D8852" s="2" t="s">
        <v>3692</v>
      </c>
      <c r="E8852" s="2" t="s">
        <v>89</v>
      </c>
      <c r="F8852" s="2" t="s">
        <v>3306</v>
      </c>
      <c r="G8852" s="5">
        <v>-40</v>
      </c>
      <c r="H8852" s="5">
        <v>33.5</v>
      </c>
      <c r="I8852" s="5">
        <v>-1340</v>
      </c>
      <c r="J8852" s="5">
        <v>-1368188.2100000016</v>
      </c>
      <c r="K8852" s="5" t="str" cm="1">
        <f t="array" ref="K8852">_xlfn.LET(_xlpm.d,UPPER(TRIM(CLEAN(SUBSTITUTE(F8852,CHAR(160),"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53" spans="2:11" x14ac:dyDescent="0.25">
      <c r="B8853" s="21">
        <v>45874</v>
      </c>
      <c r="C8853" s="2" t="s">
        <v>1</v>
      </c>
      <c r="D8853" s="2" t="s">
        <v>3693</v>
      </c>
      <c r="E8853" s="2" t="s">
        <v>35</v>
      </c>
      <c r="F8853" s="2" t="s">
        <v>3306</v>
      </c>
      <c r="G8853" s="5">
        <v>-35</v>
      </c>
      <c r="H8853" s="5">
        <v>33.5</v>
      </c>
      <c r="I8853" s="5">
        <v>-1172.5</v>
      </c>
      <c r="J8853" s="5">
        <v>-1369360.7100000016</v>
      </c>
      <c r="K8853" s="5" t="str" cm="1">
        <f t="array" ref="K8853">_xlfn.LET(_xlpm.d,UPPER(TRIM(CLEAN(SUBSTITUTE(F8853,CHAR(160),"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54" spans="2:11" x14ac:dyDescent="0.25">
      <c r="B8854" s="21">
        <v>45874</v>
      </c>
      <c r="C8854" s="2" t="s">
        <v>1</v>
      </c>
      <c r="D8854" s="2" t="s">
        <v>3694</v>
      </c>
      <c r="E8854" s="2" t="s">
        <v>159</v>
      </c>
      <c r="F8854" s="2" t="s">
        <v>3306</v>
      </c>
      <c r="G8854" s="5">
        <v>-6</v>
      </c>
      <c r="H8854" s="5">
        <v>33.5</v>
      </c>
      <c r="I8854" s="5">
        <v>-201</v>
      </c>
      <c r="J8854" s="5">
        <v>-1369561.7100000016</v>
      </c>
      <c r="K8854" s="5" t="str" cm="1">
        <f t="array" ref="K8854">_xlfn.LET(_xlpm.d,UPPER(TRIM(CLEAN(SUBSTITUTE(F8854,CHAR(160),"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55" spans="2:11" x14ac:dyDescent="0.25">
      <c r="B8855" s="21">
        <v>45874</v>
      </c>
      <c r="C8855" s="2" t="s">
        <v>1</v>
      </c>
      <c r="D8855" s="2" t="s">
        <v>1805</v>
      </c>
      <c r="E8855" s="2" t="s">
        <v>29</v>
      </c>
      <c r="F8855" s="2" t="s">
        <v>3306</v>
      </c>
      <c r="G8855" s="5">
        <v>-23</v>
      </c>
      <c r="H8855" s="5">
        <v>33.5</v>
      </c>
      <c r="I8855" s="5">
        <v>-770.5</v>
      </c>
      <c r="J8855" s="5">
        <v>-1370332.2100000016</v>
      </c>
      <c r="K8855" s="5" t="str" cm="1">
        <f t="array" ref="K8855">_xlfn.LET(_xlpm.d,UPPER(TRIM(CLEAN(SUBSTITUTE(F8855,CHAR(160),"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56" spans="2:11" x14ac:dyDescent="0.25">
      <c r="B8856" s="21">
        <v>45874</v>
      </c>
      <c r="C8856" s="2" t="s">
        <v>1</v>
      </c>
      <c r="D8856" s="2" t="s">
        <v>3695</v>
      </c>
      <c r="E8856" s="2" t="s">
        <v>986</v>
      </c>
      <c r="F8856" s="2" t="s">
        <v>3308</v>
      </c>
      <c r="G8856" s="5">
        <v>-15</v>
      </c>
      <c r="H8856" s="5">
        <v>33.99</v>
      </c>
      <c r="I8856" s="5">
        <v>-509.85</v>
      </c>
      <c r="J8856" s="5">
        <v>-1370842.0600000017</v>
      </c>
      <c r="K8856" s="5" t="str" cm="1">
        <f t="array" ref="K8856">_xlfn.LET(_xlpm.d,UPPER(TRIM(CLEAN(SUBSTITUTE(F8856,CHAR(160),"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57" spans="2:11" x14ac:dyDescent="0.25">
      <c r="B8857" s="21">
        <v>45874</v>
      </c>
      <c r="C8857" s="2" t="s">
        <v>1</v>
      </c>
      <c r="D8857" s="2" t="s">
        <v>3696</v>
      </c>
      <c r="E8857" s="2" t="s">
        <v>852</v>
      </c>
      <c r="F8857" s="2" t="s">
        <v>3308</v>
      </c>
      <c r="G8857" s="5">
        <v>-64</v>
      </c>
      <c r="H8857" s="5">
        <v>33.99</v>
      </c>
      <c r="I8857" s="5">
        <v>-2175.36</v>
      </c>
      <c r="J8857" s="5">
        <v>-1373017.4200000018</v>
      </c>
      <c r="K8857" s="5" t="str" cm="1">
        <f t="array" ref="K8857">_xlfn.LET(_xlpm.d,UPPER(TRIM(CLEAN(SUBSTITUTE(F8857,CHAR(160),"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58" spans="2:11" x14ac:dyDescent="0.25">
      <c r="B8858" s="21">
        <v>45875</v>
      </c>
      <c r="C8858" s="2" t="s">
        <v>1</v>
      </c>
      <c r="D8858" s="2" t="s">
        <v>1807</v>
      </c>
      <c r="E8858" s="2" t="s">
        <v>446</v>
      </c>
      <c r="F8858" s="2" t="s">
        <v>3306</v>
      </c>
      <c r="G8858" s="5">
        <v>-50</v>
      </c>
      <c r="H8858" s="5">
        <v>33.5</v>
      </c>
      <c r="I8858" s="5">
        <v>-1675</v>
      </c>
      <c r="J8858" s="5">
        <v>-1374692.4200000018</v>
      </c>
      <c r="K8858" s="5" t="str" cm="1">
        <f t="array" ref="K8858">_xlfn.LET(_xlpm.d,UPPER(TRIM(CLEAN(SUBSTITUTE(F8858,CHAR(160),"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59" spans="2:11" x14ac:dyDescent="0.25">
      <c r="B8859" s="21">
        <v>45875</v>
      </c>
      <c r="C8859" s="2" t="s">
        <v>1</v>
      </c>
      <c r="D8859" s="2" t="s">
        <v>625</v>
      </c>
      <c r="E8859" s="2" t="s">
        <v>129</v>
      </c>
      <c r="F8859" s="2" t="s">
        <v>3306</v>
      </c>
      <c r="G8859" s="5">
        <v>-47</v>
      </c>
      <c r="H8859" s="5">
        <v>33.5</v>
      </c>
      <c r="I8859" s="5">
        <v>-1574.5</v>
      </c>
      <c r="J8859" s="5">
        <v>-1376266.9200000018</v>
      </c>
      <c r="K8859" s="5" t="str" cm="1">
        <f t="array" ref="K8859">_xlfn.LET(_xlpm.d,UPPER(TRIM(CLEAN(SUBSTITUTE(F8859,CHAR(160),"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60" spans="2:11" x14ac:dyDescent="0.25">
      <c r="B8860" s="21">
        <v>45875</v>
      </c>
      <c r="C8860" s="2" t="s">
        <v>1</v>
      </c>
      <c r="D8860" s="2" t="s">
        <v>1808</v>
      </c>
      <c r="E8860" s="2" t="s">
        <v>926</v>
      </c>
      <c r="F8860" s="2" t="s">
        <v>3308</v>
      </c>
      <c r="G8860" s="5">
        <v>-132</v>
      </c>
      <c r="H8860" s="5">
        <v>28.5</v>
      </c>
      <c r="I8860" s="5">
        <v>-3762</v>
      </c>
      <c r="J8860" s="5">
        <v>-1380028.9200000018</v>
      </c>
      <c r="K8860" s="5" t="str" cm="1">
        <f t="array" ref="K8860">_xlfn.LET(_xlpm.d,UPPER(TRIM(CLEAN(SUBSTITUTE(F8860,CHAR(160),"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61" spans="2:11" x14ac:dyDescent="0.25">
      <c r="B8861" s="21">
        <v>45875</v>
      </c>
      <c r="C8861" s="2" t="s">
        <v>1</v>
      </c>
      <c r="D8861" s="2" t="s">
        <v>435</v>
      </c>
      <c r="E8861" s="2" t="s">
        <v>65</v>
      </c>
      <c r="F8861" s="2" t="s">
        <v>3306</v>
      </c>
      <c r="G8861" s="5">
        <v>-20</v>
      </c>
      <c r="H8861" s="5">
        <v>33.5</v>
      </c>
      <c r="I8861" s="5">
        <v>-670</v>
      </c>
      <c r="J8861" s="5">
        <v>-1380698.9200000018</v>
      </c>
      <c r="K8861" s="5" t="str" cm="1">
        <f t="array" ref="K8861">_xlfn.LET(_xlpm.d,UPPER(TRIM(CLEAN(SUBSTITUTE(F8861,CHAR(160),"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62" spans="2:11" x14ac:dyDescent="0.25">
      <c r="B8862" s="21">
        <v>45876</v>
      </c>
      <c r="C8862" s="2" t="s">
        <v>1</v>
      </c>
      <c r="D8862" s="2" t="s">
        <v>3697</v>
      </c>
      <c r="E8862" s="2" t="s">
        <v>1403</v>
      </c>
      <c r="F8862" s="2" t="s">
        <v>3308</v>
      </c>
      <c r="G8862" s="5">
        <v>-6</v>
      </c>
      <c r="H8862" s="5">
        <v>27.8</v>
      </c>
      <c r="I8862" s="5">
        <v>-166.8</v>
      </c>
      <c r="J8862" s="5">
        <v>-1380865.7200000018</v>
      </c>
      <c r="K8862" s="5" t="str" cm="1">
        <f t="array" ref="K8862">_xlfn.LET(_xlpm.d,UPPER(TRIM(CLEAN(SUBSTITUTE(F8862,CHAR(160),"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63" spans="2:11" x14ac:dyDescent="0.25">
      <c r="B8863" s="21">
        <v>45876</v>
      </c>
      <c r="C8863" s="2" t="s">
        <v>1</v>
      </c>
      <c r="D8863" s="2" t="s">
        <v>1809</v>
      </c>
      <c r="E8863" s="2" t="s">
        <v>141</v>
      </c>
      <c r="F8863" s="2" t="s">
        <v>3306</v>
      </c>
      <c r="G8863" s="5">
        <v>-30</v>
      </c>
      <c r="H8863" s="5">
        <v>33.5</v>
      </c>
      <c r="I8863" s="5">
        <v>-1005</v>
      </c>
      <c r="J8863" s="5">
        <v>-1381870.7200000018</v>
      </c>
      <c r="K8863" s="5" t="str" cm="1">
        <f t="array" ref="K8863">_xlfn.LET(_xlpm.d,UPPER(TRIM(CLEAN(SUBSTITUTE(F8863,CHAR(160),"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64" spans="2:11" x14ac:dyDescent="0.25">
      <c r="B8864" s="21">
        <v>45876</v>
      </c>
      <c r="C8864" s="2" t="s">
        <v>1</v>
      </c>
      <c r="D8864" s="2" t="s">
        <v>1810</v>
      </c>
      <c r="E8864" s="2" t="s">
        <v>74</v>
      </c>
      <c r="F8864" s="2" t="s">
        <v>3306</v>
      </c>
      <c r="G8864" s="5">
        <v>-15</v>
      </c>
      <c r="H8864" s="5">
        <v>33.5</v>
      </c>
      <c r="I8864" s="5">
        <v>-502.5</v>
      </c>
      <c r="J8864" s="5">
        <v>-1382373.2200000018</v>
      </c>
      <c r="K8864" s="5" t="str" cm="1">
        <f t="array" ref="K8864">_xlfn.LET(_xlpm.d,UPPER(TRIM(CLEAN(SUBSTITUTE(F8864,CHAR(160),"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65" spans="2:11" x14ac:dyDescent="0.25">
      <c r="B8865" s="21">
        <v>45876</v>
      </c>
      <c r="C8865" s="2" t="s">
        <v>1</v>
      </c>
      <c r="D8865" s="2" t="s">
        <v>1811</v>
      </c>
      <c r="E8865" s="2" t="s">
        <v>19</v>
      </c>
      <c r="F8865" s="2" t="s">
        <v>3306</v>
      </c>
      <c r="G8865" s="5">
        <v>-20</v>
      </c>
      <c r="H8865" s="5">
        <v>33.5</v>
      </c>
      <c r="I8865" s="5">
        <v>-670</v>
      </c>
      <c r="J8865" s="5">
        <v>-1383043.2200000018</v>
      </c>
      <c r="K8865" s="5" t="str" cm="1">
        <f t="array" ref="K8865">_xlfn.LET(_xlpm.d,UPPER(TRIM(CLEAN(SUBSTITUTE(F8865,CHAR(160),"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66" spans="2:11" x14ac:dyDescent="0.25">
      <c r="B8866" s="21">
        <v>45876</v>
      </c>
      <c r="C8866" s="2" t="s">
        <v>1</v>
      </c>
      <c r="D8866" s="2" t="s">
        <v>3000</v>
      </c>
      <c r="E8866" s="2" t="s">
        <v>5</v>
      </c>
      <c r="F8866" s="2" t="s">
        <v>3308</v>
      </c>
      <c r="G8866" s="5">
        <v>-35</v>
      </c>
      <c r="H8866" s="5">
        <v>33.5</v>
      </c>
      <c r="I8866" s="5">
        <v>-1172.5</v>
      </c>
      <c r="J8866" s="5">
        <v>-1384215.7200000018</v>
      </c>
      <c r="K8866" s="5" t="str" cm="1">
        <f t="array" ref="K8866">_xlfn.LET(_xlpm.d,UPPER(TRIM(CLEAN(SUBSTITUTE(F8866,CHAR(160),"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67" spans="2:11" x14ac:dyDescent="0.25">
      <c r="B8867" s="21">
        <v>45876</v>
      </c>
      <c r="C8867" s="2" t="s">
        <v>1</v>
      </c>
      <c r="D8867" s="2" t="s">
        <v>3698</v>
      </c>
      <c r="E8867" s="2" t="s">
        <v>84</v>
      </c>
      <c r="F8867" s="2" t="s">
        <v>3306</v>
      </c>
      <c r="G8867" s="5">
        <v>-10</v>
      </c>
      <c r="H8867" s="5">
        <v>33.5</v>
      </c>
      <c r="I8867" s="5">
        <v>-335</v>
      </c>
      <c r="J8867" s="5">
        <v>-1384550.7200000018</v>
      </c>
      <c r="K8867" s="5" t="str" cm="1">
        <f t="array" ref="K8867">_xlfn.LET(_xlpm.d,UPPER(TRIM(CLEAN(SUBSTITUTE(F8867,CHAR(160),"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68" spans="2:11" x14ac:dyDescent="0.25">
      <c r="B8868" s="21">
        <v>45876</v>
      </c>
      <c r="C8868" s="2" t="s">
        <v>1</v>
      </c>
      <c r="D8868" s="2" t="s">
        <v>1060</v>
      </c>
      <c r="E8868" s="2" t="s">
        <v>38</v>
      </c>
      <c r="F8868" s="2" t="s">
        <v>3306</v>
      </c>
      <c r="G8868" s="5">
        <v>-10</v>
      </c>
      <c r="H8868" s="5">
        <v>33.5</v>
      </c>
      <c r="I8868" s="5">
        <v>-335</v>
      </c>
      <c r="J8868" s="5">
        <v>-1384885.7200000018</v>
      </c>
      <c r="K8868" s="5" t="str" cm="1">
        <f t="array" ref="K8868">_xlfn.LET(_xlpm.d,UPPER(TRIM(CLEAN(SUBSTITUTE(F8868,CHAR(160),"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69" spans="2:11" x14ac:dyDescent="0.25">
      <c r="B8869" s="21">
        <v>45876</v>
      </c>
      <c r="C8869" s="2" t="s">
        <v>1</v>
      </c>
      <c r="D8869" s="2" t="s">
        <v>1812</v>
      </c>
      <c r="E8869" s="2" t="s">
        <v>60</v>
      </c>
      <c r="F8869" s="2" t="s">
        <v>3308</v>
      </c>
      <c r="G8869" s="5">
        <v>-10</v>
      </c>
      <c r="H8869" s="5">
        <v>33.5</v>
      </c>
      <c r="I8869" s="5">
        <v>-335</v>
      </c>
      <c r="J8869" s="5">
        <v>-1385220.7200000018</v>
      </c>
      <c r="K8869" s="5" t="str" cm="1">
        <f t="array" ref="K8869">_xlfn.LET(_xlpm.d,UPPER(TRIM(CLEAN(SUBSTITUTE(F8869,CHAR(160),"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70" spans="2:11" x14ac:dyDescent="0.25">
      <c r="B8870" s="21">
        <v>45877</v>
      </c>
      <c r="C8870" s="2" t="s">
        <v>1</v>
      </c>
      <c r="D8870" s="2" t="s">
        <v>3001</v>
      </c>
      <c r="E8870" s="2" t="s">
        <v>791</v>
      </c>
      <c r="F8870" s="2" t="s">
        <v>3306</v>
      </c>
      <c r="G8870" s="5">
        <v>-10</v>
      </c>
      <c r="H8870" s="5">
        <v>33.5</v>
      </c>
      <c r="I8870" s="5">
        <v>-335</v>
      </c>
      <c r="J8870" s="5">
        <v>-1385555.7200000018</v>
      </c>
      <c r="K8870" s="5" t="str" cm="1">
        <f t="array" ref="K8870">_xlfn.LET(_xlpm.d,UPPER(TRIM(CLEAN(SUBSTITUTE(F8870,CHAR(160),"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71" spans="2:11" x14ac:dyDescent="0.25">
      <c r="B8871" s="21">
        <v>45877</v>
      </c>
      <c r="C8871" s="2" t="s">
        <v>1</v>
      </c>
      <c r="D8871" s="2" t="s">
        <v>1061</v>
      </c>
      <c r="E8871" s="2" t="s">
        <v>311</v>
      </c>
      <c r="F8871" s="2" t="s">
        <v>3308</v>
      </c>
      <c r="G8871" s="5">
        <v>-20</v>
      </c>
      <c r="H8871" s="5">
        <v>28.65</v>
      </c>
      <c r="I8871" s="5">
        <v>-573</v>
      </c>
      <c r="J8871" s="5">
        <v>-1386128.7200000018</v>
      </c>
      <c r="K8871" s="5" t="str" cm="1">
        <f t="array" ref="K8871">_xlfn.LET(_xlpm.d,UPPER(TRIM(CLEAN(SUBSTITUTE(F8871,CHAR(160),"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72" spans="2:11" x14ac:dyDescent="0.25">
      <c r="B8872" s="21">
        <v>45877</v>
      </c>
      <c r="C8872" s="2" t="s">
        <v>1</v>
      </c>
      <c r="D8872" s="2" t="s">
        <v>1813</v>
      </c>
      <c r="E8872" s="2" t="s">
        <v>829</v>
      </c>
      <c r="F8872" s="2" t="s">
        <v>3306</v>
      </c>
      <c r="G8872" s="5">
        <v>-70</v>
      </c>
      <c r="H8872" s="5">
        <v>33.5</v>
      </c>
      <c r="I8872" s="5">
        <v>-2345</v>
      </c>
      <c r="J8872" s="5">
        <v>-1388473.7200000018</v>
      </c>
      <c r="K8872" s="5" t="str" cm="1">
        <f t="array" ref="K8872">_xlfn.LET(_xlpm.d,UPPER(TRIM(CLEAN(SUBSTITUTE(F8872,CHAR(160),"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73" spans="2:11" x14ac:dyDescent="0.25">
      <c r="B8873" s="21">
        <v>45877</v>
      </c>
      <c r="C8873" s="2" t="s">
        <v>1</v>
      </c>
      <c r="D8873" s="2" t="s">
        <v>203</v>
      </c>
      <c r="E8873" s="2" t="s">
        <v>76</v>
      </c>
      <c r="F8873" s="2" t="s">
        <v>3306</v>
      </c>
      <c r="G8873" s="5">
        <v>-20</v>
      </c>
      <c r="H8873" s="5">
        <v>33.5</v>
      </c>
      <c r="I8873" s="5">
        <v>-670</v>
      </c>
      <c r="J8873" s="5">
        <v>-1389143.7200000018</v>
      </c>
      <c r="K8873" s="5" t="str" cm="1">
        <f t="array" ref="K8873">_xlfn.LET(_xlpm.d,UPPER(TRIM(CLEAN(SUBSTITUTE(F8873,CHAR(160),"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74" spans="2:11" x14ac:dyDescent="0.25">
      <c r="B8874" s="21">
        <v>45877</v>
      </c>
      <c r="C8874" s="2" t="s">
        <v>1</v>
      </c>
      <c r="D8874" s="2" t="s">
        <v>3699</v>
      </c>
      <c r="E8874" s="2" t="s">
        <v>72</v>
      </c>
      <c r="F8874" s="2" t="s">
        <v>3306</v>
      </c>
      <c r="G8874" s="5">
        <v>-10</v>
      </c>
      <c r="H8874" s="5">
        <v>33.5</v>
      </c>
      <c r="I8874" s="5">
        <v>-335</v>
      </c>
      <c r="J8874" s="5">
        <v>-1389478.7200000018</v>
      </c>
      <c r="K8874" s="5" t="str" cm="1">
        <f t="array" ref="K8874">_xlfn.LET(_xlpm.d,UPPER(TRIM(CLEAN(SUBSTITUTE(F8874,CHAR(160),"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75" spans="2:11" x14ac:dyDescent="0.25">
      <c r="B8875" s="21">
        <v>45877</v>
      </c>
      <c r="C8875" s="2" t="s">
        <v>1</v>
      </c>
      <c r="D8875" s="2" t="s">
        <v>1062</v>
      </c>
      <c r="E8875" s="2" t="s">
        <v>9</v>
      </c>
      <c r="F8875" s="2" t="s">
        <v>3306</v>
      </c>
      <c r="G8875" s="5">
        <v>-30</v>
      </c>
      <c r="H8875" s="5">
        <v>33.5</v>
      </c>
      <c r="I8875" s="5">
        <v>-1005</v>
      </c>
      <c r="J8875" s="5">
        <v>-1390483.7200000018</v>
      </c>
      <c r="K8875" s="5" t="str" cm="1">
        <f t="array" ref="K8875">_xlfn.LET(_xlpm.d,UPPER(TRIM(CLEAN(SUBSTITUTE(F8875,CHAR(160),"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76" spans="2:11" x14ac:dyDescent="0.25">
      <c r="B8876" s="21">
        <v>45877</v>
      </c>
      <c r="C8876" s="2" t="s">
        <v>1</v>
      </c>
      <c r="D8876" s="2" t="s">
        <v>1815</v>
      </c>
      <c r="E8876" s="2" t="s">
        <v>62</v>
      </c>
      <c r="F8876" s="2" t="s">
        <v>3306</v>
      </c>
      <c r="G8876" s="5">
        <v>-73</v>
      </c>
      <c r="H8876" s="5">
        <v>33.5</v>
      </c>
      <c r="I8876" s="5">
        <v>-2445.5</v>
      </c>
      <c r="J8876" s="5">
        <v>-1392929.2200000018</v>
      </c>
      <c r="K8876" s="5" t="str" cm="1">
        <f t="array" ref="K8876">_xlfn.LET(_xlpm.d,UPPER(TRIM(CLEAN(SUBSTITUTE(F8876,CHAR(160),"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77" spans="2:11" x14ac:dyDescent="0.25">
      <c r="B8877" s="21">
        <v>45877</v>
      </c>
      <c r="C8877" s="2" t="s">
        <v>1</v>
      </c>
      <c r="D8877" s="2" t="s">
        <v>3700</v>
      </c>
      <c r="E8877" s="2" t="s">
        <v>24</v>
      </c>
      <c r="F8877" s="2" t="s">
        <v>3306</v>
      </c>
      <c r="G8877" s="5">
        <v>-14</v>
      </c>
      <c r="H8877" s="5">
        <v>33.5</v>
      </c>
      <c r="I8877" s="5">
        <v>-469</v>
      </c>
      <c r="J8877" s="5">
        <v>-1393398.2200000018</v>
      </c>
      <c r="K8877" s="5" t="str" cm="1">
        <f t="array" ref="K8877">_xlfn.LET(_xlpm.d,UPPER(TRIM(CLEAN(SUBSTITUTE(F8877,CHAR(160),"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78" spans="2:11" x14ac:dyDescent="0.25">
      <c r="B8878" s="21">
        <v>45877</v>
      </c>
      <c r="C8878" s="2" t="s">
        <v>1</v>
      </c>
      <c r="D8878" s="2" t="s">
        <v>204</v>
      </c>
      <c r="E8878" s="2" t="s">
        <v>82</v>
      </c>
      <c r="F8878" s="2" t="s">
        <v>3306</v>
      </c>
      <c r="G8878" s="5">
        <v>-20</v>
      </c>
      <c r="H8878" s="5">
        <v>33.5</v>
      </c>
      <c r="I8878" s="5">
        <v>-670</v>
      </c>
      <c r="J8878" s="5">
        <v>-1394068.2200000018</v>
      </c>
      <c r="K8878" s="5" t="str" cm="1">
        <f t="array" ref="K8878">_xlfn.LET(_xlpm.d,UPPER(TRIM(CLEAN(SUBSTITUTE(F8878,CHAR(160),"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79" spans="2:11" x14ac:dyDescent="0.25">
      <c r="B8879" s="21">
        <v>45880</v>
      </c>
      <c r="C8879" s="2" t="s">
        <v>1</v>
      </c>
      <c r="D8879" s="2" t="s">
        <v>3701</v>
      </c>
      <c r="E8879" s="2" t="s">
        <v>324</v>
      </c>
      <c r="F8879" s="2" t="s">
        <v>3308</v>
      </c>
      <c r="G8879" s="5">
        <v>-14</v>
      </c>
      <c r="H8879" s="5">
        <v>31.8</v>
      </c>
      <c r="I8879" s="5">
        <v>-445.2</v>
      </c>
      <c r="J8879" s="5">
        <v>-1394513.4200000018</v>
      </c>
      <c r="K8879" s="5" t="str" cm="1">
        <f t="array" ref="K8879">_xlfn.LET(_xlpm.d,UPPER(TRIM(CLEAN(SUBSTITUTE(F8879,CHAR(160),"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80" spans="2:11" x14ac:dyDescent="0.25">
      <c r="B8880" s="21">
        <v>45880</v>
      </c>
      <c r="C8880" s="2" t="s">
        <v>1</v>
      </c>
      <c r="D8880" s="2" t="s">
        <v>3702</v>
      </c>
      <c r="E8880" s="2" t="s">
        <v>110</v>
      </c>
      <c r="F8880" s="2" t="s">
        <v>3306</v>
      </c>
      <c r="G8880" s="5">
        <v>-10</v>
      </c>
      <c r="H8880" s="5">
        <v>33.5</v>
      </c>
      <c r="I8880" s="5">
        <v>-335</v>
      </c>
      <c r="J8880" s="5">
        <v>-1394848.4200000018</v>
      </c>
      <c r="K8880" s="5" t="str" cm="1">
        <f t="array" ref="K8880">_xlfn.LET(_xlpm.d,UPPER(TRIM(CLEAN(SUBSTITUTE(F8880,CHAR(160),"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81" spans="2:11" x14ac:dyDescent="0.25">
      <c r="B8881" s="21">
        <v>45880</v>
      </c>
      <c r="C8881" s="2" t="s">
        <v>1</v>
      </c>
      <c r="D8881" s="2" t="s">
        <v>3703</v>
      </c>
      <c r="E8881" s="2" t="s">
        <v>99</v>
      </c>
      <c r="F8881" s="2" t="s">
        <v>3306</v>
      </c>
      <c r="G8881" s="5">
        <v>-15</v>
      </c>
      <c r="H8881" s="5">
        <v>33.5</v>
      </c>
      <c r="I8881" s="5">
        <v>-502.5</v>
      </c>
      <c r="J8881" s="5">
        <v>-1395350.9200000018</v>
      </c>
      <c r="K8881" s="5" t="str" cm="1">
        <f t="array" ref="K8881">_xlfn.LET(_xlpm.d,UPPER(TRIM(CLEAN(SUBSTITUTE(F8881,CHAR(160),"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82" spans="2:11" x14ac:dyDescent="0.25">
      <c r="B8882" s="21">
        <v>45880</v>
      </c>
      <c r="C8882" s="2" t="s">
        <v>1</v>
      </c>
      <c r="D8882" s="2" t="s">
        <v>1816</v>
      </c>
      <c r="E8882" s="2" t="s">
        <v>465</v>
      </c>
      <c r="F8882" s="2" t="s">
        <v>3306</v>
      </c>
      <c r="G8882" s="5">
        <v>-15</v>
      </c>
      <c r="H8882" s="5">
        <v>33.5</v>
      </c>
      <c r="I8882" s="5">
        <v>-502.5</v>
      </c>
      <c r="J8882" s="5">
        <v>-1395853.4200000018</v>
      </c>
      <c r="K8882" s="5" t="str" cm="1">
        <f t="array" ref="K8882">_xlfn.LET(_xlpm.d,UPPER(TRIM(CLEAN(SUBSTITUTE(F8882,CHAR(160),"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83" spans="2:11" x14ac:dyDescent="0.25">
      <c r="B8883" s="21">
        <v>45880</v>
      </c>
      <c r="C8883" s="2" t="s">
        <v>1</v>
      </c>
      <c r="D8883" s="2" t="s">
        <v>1817</v>
      </c>
      <c r="E8883" s="2" t="s">
        <v>791</v>
      </c>
      <c r="F8883" s="2" t="s">
        <v>3306</v>
      </c>
      <c r="G8883" s="5">
        <v>-10</v>
      </c>
      <c r="H8883" s="5">
        <v>33.5</v>
      </c>
      <c r="I8883" s="5">
        <v>-335</v>
      </c>
      <c r="J8883" s="5">
        <v>-1396188.4200000018</v>
      </c>
      <c r="K8883" s="5" t="str" cm="1">
        <f t="array" ref="K8883">_xlfn.LET(_xlpm.d,UPPER(TRIM(CLEAN(SUBSTITUTE(F8883,CHAR(160),"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84" spans="2:11" x14ac:dyDescent="0.25">
      <c r="B8884" s="21">
        <v>45881</v>
      </c>
      <c r="C8884" s="2" t="s">
        <v>1</v>
      </c>
      <c r="D8884" s="2" t="s">
        <v>205</v>
      </c>
      <c r="E8884" s="2" t="s">
        <v>32</v>
      </c>
      <c r="F8884" s="2" t="s">
        <v>3306</v>
      </c>
      <c r="G8884" s="5">
        <v>-70</v>
      </c>
      <c r="H8884" s="5">
        <v>33.5</v>
      </c>
      <c r="I8884" s="5">
        <v>-2345</v>
      </c>
      <c r="J8884" s="5">
        <v>-1398533.4200000018</v>
      </c>
      <c r="K8884" s="5" t="str" cm="1">
        <f t="array" ref="K8884">_xlfn.LET(_xlpm.d,UPPER(TRIM(CLEAN(SUBSTITUTE(F8884,CHAR(160),"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85" spans="2:11" x14ac:dyDescent="0.25">
      <c r="B8885" s="21">
        <v>45881</v>
      </c>
      <c r="C8885" s="2" t="s">
        <v>1</v>
      </c>
      <c r="D8885" s="2" t="s">
        <v>206</v>
      </c>
      <c r="E8885" s="2" t="s">
        <v>153</v>
      </c>
      <c r="F8885" s="2" t="s">
        <v>3306</v>
      </c>
      <c r="G8885" s="5">
        <v>-79</v>
      </c>
      <c r="H8885" s="5">
        <v>33.5</v>
      </c>
      <c r="I8885" s="5">
        <v>-2646.5</v>
      </c>
      <c r="J8885" s="5">
        <v>-1401179.9200000018</v>
      </c>
      <c r="K8885" s="5" t="str" cm="1">
        <f t="array" ref="K8885">_xlfn.LET(_xlpm.d,UPPER(TRIM(CLEAN(SUBSTITUTE(F8885,CHAR(160),"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86" spans="2:11" x14ac:dyDescent="0.25">
      <c r="B8886" s="21">
        <v>45881</v>
      </c>
      <c r="C8886" s="2" t="s">
        <v>1</v>
      </c>
      <c r="D8886" s="2" t="s">
        <v>207</v>
      </c>
      <c r="E8886" s="2" t="s">
        <v>148</v>
      </c>
      <c r="F8886" s="2" t="s">
        <v>3306</v>
      </c>
      <c r="G8886" s="5">
        <v>-68</v>
      </c>
      <c r="H8886" s="5">
        <v>33.5</v>
      </c>
      <c r="I8886" s="5">
        <v>-2278</v>
      </c>
      <c r="J8886" s="5">
        <v>-1403457.9200000018</v>
      </c>
      <c r="K8886" s="5" t="str" cm="1">
        <f t="array" ref="K8886">_xlfn.LET(_xlpm.d,UPPER(TRIM(CLEAN(SUBSTITUTE(F8886,CHAR(160),"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87" spans="2:11" x14ac:dyDescent="0.25">
      <c r="B8887" s="21">
        <v>45881</v>
      </c>
      <c r="C8887" s="2" t="s">
        <v>1</v>
      </c>
      <c r="D8887" s="2" t="s">
        <v>1065</v>
      </c>
      <c r="E8887" s="2" t="s">
        <v>3</v>
      </c>
      <c r="F8887" s="2" t="s">
        <v>3308</v>
      </c>
      <c r="G8887" s="5">
        <v>-22</v>
      </c>
      <c r="H8887" s="5">
        <v>30</v>
      </c>
      <c r="I8887" s="5">
        <v>-660</v>
      </c>
      <c r="J8887" s="5">
        <v>-1404117.9200000018</v>
      </c>
      <c r="K8887" s="5" t="str" cm="1">
        <f t="array" ref="K8887">_xlfn.LET(_xlpm.d,UPPER(TRIM(CLEAN(SUBSTITUTE(F8887,CHAR(160),"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88" spans="2:11" x14ac:dyDescent="0.25">
      <c r="B8888" s="21">
        <v>45881</v>
      </c>
      <c r="C8888" s="2" t="s">
        <v>1</v>
      </c>
      <c r="D8888" s="2" t="s">
        <v>3704</v>
      </c>
      <c r="E8888" s="2" t="s">
        <v>3</v>
      </c>
      <c r="F8888" s="2" t="s">
        <v>3705</v>
      </c>
      <c r="G8888" s="5">
        <v>-60</v>
      </c>
      <c r="H8888" s="5">
        <v>20</v>
      </c>
      <c r="I8888" s="5">
        <v>-1200</v>
      </c>
      <c r="J8888" s="5">
        <v>-1405317.9200000018</v>
      </c>
      <c r="K8888" s="5" t="str" cm="1">
        <f t="array" ref="K8888">_xlfn.LET(_xlpm.d,UPPER(TRIM(CLEAN(SUBSTITUTE(F8888,CHAR(160),"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89" spans="2:11" x14ac:dyDescent="0.25">
      <c r="B8889" s="21">
        <v>45881</v>
      </c>
      <c r="C8889" s="2" t="s">
        <v>1</v>
      </c>
      <c r="D8889" s="2" t="s">
        <v>3706</v>
      </c>
      <c r="E8889" s="2" t="s">
        <v>3</v>
      </c>
      <c r="F8889" s="2" t="s">
        <v>3308</v>
      </c>
      <c r="G8889" s="5">
        <v>-174</v>
      </c>
      <c r="H8889" s="5">
        <v>9.1999999999999993</v>
      </c>
      <c r="I8889" s="5">
        <v>-1600.8</v>
      </c>
      <c r="J8889" s="5">
        <v>-1406918.7200000018</v>
      </c>
      <c r="K8889" s="5" t="str" cm="1">
        <f t="array" ref="K8889">_xlfn.LET(_xlpm.d,UPPER(TRIM(CLEAN(SUBSTITUTE(F8889,CHAR(160),"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90" spans="2:11" x14ac:dyDescent="0.25">
      <c r="B8890" s="21">
        <v>45881</v>
      </c>
      <c r="C8890" s="2" t="s">
        <v>1</v>
      </c>
      <c r="D8890" s="2" t="s">
        <v>2609</v>
      </c>
      <c r="E8890" s="2" t="s">
        <v>60</v>
      </c>
      <c r="F8890" s="2" t="s">
        <v>3306</v>
      </c>
      <c r="G8890" s="5">
        <v>-20</v>
      </c>
      <c r="H8890" s="5">
        <v>33.5</v>
      </c>
      <c r="I8890" s="5">
        <v>-670</v>
      </c>
      <c r="J8890" s="5">
        <v>-1407588.7200000018</v>
      </c>
      <c r="K8890" s="5" t="str" cm="1">
        <f t="array" ref="K8890">_xlfn.LET(_xlpm.d,UPPER(TRIM(CLEAN(SUBSTITUTE(F8890,CHAR(160),"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91" spans="2:11" x14ac:dyDescent="0.25">
      <c r="B8891" s="21">
        <v>45881</v>
      </c>
      <c r="C8891" s="2" t="s">
        <v>1</v>
      </c>
      <c r="D8891" s="2" t="s">
        <v>1066</v>
      </c>
      <c r="E8891" s="2" t="s">
        <v>852</v>
      </c>
      <c r="F8891" s="2" t="s">
        <v>3308</v>
      </c>
      <c r="G8891" s="5">
        <v>-60</v>
      </c>
      <c r="H8891" s="5">
        <v>33.99</v>
      </c>
      <c r="I8891" s="5">
        <v>-2039.4</v>
      </c>
      <c r="J8891" s="5">
        <v>-1409628.1200000017</v>
      </c>
      <c r="K8891" s="5" t="str" cm="1">
        <f t="array" ref="K8891">_xlfn.LET(_xlpm.d,UPPER(TRIM(CLEAN(SUBSTITUTE(F8891,CHAR(160),"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92" spans="2:11" x14ac:dyDescent="0.25">
      <c r="B8892" s="21">
        <v>45881</v>
      </c>
      <c r="C8892" s="2" t="s">
        <v>1</v>
      </c>
      <c r="D8892" s="2" t="s">
        <v>1819</v>
      </c>
      <c r="E8892" s="2" t="s">
        <v>852</v>
      </c>
      <c r="F8892" s="2" t="s">
        <v>3308</v>
      </c>
      <c r="G8892" s="5">
        <v>-30</v>
      </c>
      <c r="H8892" s="5">
        <v>33.99</v>
      </c>
      <c r="I8892" s="5">
        <v>-1019.7</v>
      </c>
      <c r="J8892" s="5">
        <v>-1410647.8200000017</v>
      </c>
      <c r="K8892" s="5" t="str" cm="1">
        <f t="array" ref="K8892">_xlfn.LET(_xlpm.d,UPPER(TRIM(CLEAN(SUBSTITUTE(F8892,CHAR(160),"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93" spans="2:11" x14ac:dyDescent="0.25">
      <c r="B8893" s="21">
        <v>45881</v>
      </c>
      <c r="C8893" s="2" t="s">
        <v>1</v>
      </c>
      <c r="D8893" s="2" t="s">
        <v>1067</v>
      </c>
      <c r="E8893" s="2" t="s">
        <v>986</v>
      </c>
      <c r="F8893" s="2" t="s">
        <v>3308</v>
      </c>
      <c r="G8893" s="5">
        <v>-2</v>
      </c>
      <c r="H8893" s="5">
        <v>33.99</v>
      </c>
      <c r="I8893" s="5">
        <v>-67.98</v>
      </c>
      <c r="J8893" s="5">
        <v>-1410715.8000000017</v>
      </c>
      <c r="K8893" s="5" t="str" cm="1">
        <f t="array" ref="K8893">_xlfn.LET(_xlpm.d,UPPER(TRIM(CLEAN(SUBSTITUTE(F8893,CHAR(160),"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94" spans="2:11" x14ac:dyDescent="0.25">
      <c r="B8894" s="21">
        <v>45881</v>
      </c>
      <c r="C8894" s="2" t="s">
        <v>1</v>
      </c>
      <c r="D8894" s="2" t="s">
        <v>2862</v>
      </c>
      <c r="E8894" s="2" t="s">
        <v>95</v>
      </c>
      <c r="F8894" s="2" t="s">
        <v>3306</v>
      </c>
      <c r="G8894" s="5">
        <v>-2</v>
      </c>
      <c r="H8894" s="5">
        <v>33.5</v>
      </c>
      <c r="I8894" s="5">
        <v>-67</v>
      </c>
      <c r="J8894" s="5">
        <v>-1410782.8000000017</v>
      </c>
      <c r="K8894" s="5" t="str" cm="1">
        <f t="array" ref="K8894">_xlfn.LET(_xlpm.d,UPPER(TRIM(CLEAN(SUBSTITUTE(F8894,CHAR(160),"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95" spans="2:11" x14ac:dyDescent="0.25">
      <c r="B8895" s="21">
        <v>45881</v>
      </c>
      <c r="C8895" s="2" t="s">
        <v>1</v>
      </c>
      <c r="D8895" s="2" t="s">
        <v>1068</v>
      </c>
      <c r="E8895" s="2" t="s">
        <v>857</v>
      </c>
      <c r="F8895" s="2" t="s">
        <v>3308</v>
      </c>
      <c r="G8895" s="5">
        <v>-7</v>
      </c>
      <c r="H8895" s="5">
        <v>29.99</v>
      </c>
      <c r="I8895" s="5">
        <v>-209.93</v>
      </c>
      <c r="J8895" s="5">
        <v>-1410992.7300000016</v>
      </c>
      <c r="K8895" s="5" t="str" cm="1">
        <f t="array" ref="K8895">_xlfn.LET(_xlpm.d,UPPER(TRIM(CLEAN(SUBSTITUTE(F8895,CHAR(160),"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96" spans="2:11" x14ac:dyDescent="0.25">
      <c r="B8896" s="21">
        <v>45881</v>
      </c>
      <c r="C8896" s="2" t="s">
        <v>1</v>
      </c>
      <c r="D8896" s="2" t="s">
        <v>3707</v>
      </c>
      <c r="E8896" s="2" t="s">
        <v>92</v>
      </c>
      <c r="F8896" s="2" t="s">
        <v>3306</v>
      </c>
      <c r="G8896" s="5">
        <v>-25</v>
      </c>
      <c r="H8896" s="5">
        <v>33.5</v>
      </c>
      <c r="I8896" s="5">
        <v>-837.5</v>
      </c>
      <c r="J8896" s="5">
        <v>-1411830.2300000016</v>
      </c>
      <c r="K8896" s="5" t="str" cm="1">
        <f t="array" ref="K8896">_xlfn.LET(_xlpm.d,UPPER(TRIM(CLEAN(SUBSTITUTE(F8896,CHAR(160),"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97" spans="2:11" x14ac:dyDescent="0.25">
      <c r="B8897" s="21">
        <v>45882</v>
      </c>
      <c r="C8897" s="2" t="s">
        <v>1</v>
      </c>
      <c r="D8897" s="2" t="s">
        <v>715</v>
      </c>
      <c r="E8897" s="2" t="s">
        <v>49</v>
      </c>
      <c r="F8897" s="2" t="s">
        <v>3306</v>
      </c>
      <c r="G8897" s="5">
        <v>-54</v>
      </c>
      <c r="H8897" s="5">
        <v>33.5</v>
      </c>
      <c r="I8897" s="5">
        <v>-1809</v>
      </c>
      <c r="J8897" s="5">
        <v>-1413639.2300000016</v>
      </c>
      <c r="K8897" s="5" t="str" cm="1">
        <f t="array" ref="K8897">_xlfn.LET(_xlpm.d,UPPER(TRIM(CLEAN(SUBSTITUTE(F8897,CHAR(160),"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98" spans="2:11" x14ac:dyDescent="0.25">
      <c r="B8898" s="21">
        <v>45882</v>
      </c>
      <c r="C8898" s="2" t="s">
        <v>1</v>
      </c>
      <c r="D8898" s="2" t="s">
        <v>438</v>
      </c>
      <c r="E8898" s="2" t="s">
        <v>29</v>
      </c>
      <c r="F8898" s="2" t="s">
        <v>3306</v>
      </c>
      <c r="G8898" s="5">
        <v>-20</v>
      </c>
      <c r="H8898" s="5">
        <v>33.5</v>
      </c>
      <c r="I8898" s="5">
        <v>-670</v>
      </c>
      <c r="J8898" s="5">
        <v>-1414309.2300000016</v>
      </c>
      <c r="K8898" s="5" t="str" cm="1">
        <f t="array" ref="K8898">_xlfn.LET(_xlpm.d,UPPER(TRIM(CLEAN(SUBSTITUTE(F8898,CHAR(160),"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899" spans="2:11" x14ac:dyDescent="0.25">
      <c r="B8899" s="21">
        <v>45882</v>
      </c>
      <c r="C8899" s="2" t="s">
        <v>1</v>
      </c>
      <c r="D8899" s="2" t="s">
        <v>3708</v>
      </c>
      <c r="E8899" s="2" t="s">
        <v>1619</v>
      </c>
      <c r="F8899" s="2" t="s">
        <v>3308</v>
      </c>
      <c r="G8899" s="5">
        <v>-15</v>
      </c>
      <c r="H8899" s="5">
        <v>28.5</v>
      </c>
      <c r="I8899" s="5">
        <v>-427.5</v>
      </c>
      <c r="J8899" s="5">
        <v>-1414736.7300000016</v>
      </c>
      <c r="K8899" s="5" t="str" cm="1">
        <f t="array" ref="K8899">_xlfn.LET(_xlpm.d,UPPER(TRIM(CLEAN(SUBSTITUTE(F8899,CHAR(160),"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00" spans="2:11" x14ac:dyDescent="0.25">
      <c r="B8900" s="21">
        <v>45882</v>
      </c>
      <c r="C8900" s="2" t="s">
        <v>1</v>
      </c>
      <c r="D8900" s="2" t="s">
        <v>626</v>
      </c>
      <c r="E8900" s="2" t="s">
        <v>129</v>
      </c>
      <c r="F8900" s="2" t="s">
        <v>3306</v>
      </c>
      <c r="G8900" s="5">
        <v>-49</v>
      </c>
      <c r="H8900" s="5">
        <v>33.5</v>
      </c>
      <c r="I8900" s="5">
        <v>-1641.5</v>
      </c>
      <c r="J8900" s="5">
        <v>-1416378.2300000016</v>
      </c>
      <c r="K8900" s="5" t="str" cm="1">
        <f t="array" ref="K8900">_xlfn.LET(_xlpm.d,UPPER(TRIM(CLEAN(SUBSTITUTE(F8900,CHAR(160),"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01" spans="2:11" x14ac:dyDescent="0.25">
      <c r="B8901" s="21">
        <v>45882</v>
      </c>
      <c r="C8901" s="2" t="s">
        <v>1</v>
      </c>
      <c r="D8901" s="2" t="s">
        <v>1337</v>
      </c>
      <c r="E8901" s="2" t="s">
        <v>35</v>
      </c>
      <c r="F8901" s="2" t="s">
        <v>3306</v>
      </c>
      <c r="G8901" s="5">
        <v>-30</v>
      </c>
      <c r="H8901" s="5">
        <v>33.5</v>
      </c>
      <c r="I8901" s="5">
        <v>-1005</v>
      </c>
      <c r="J8901" s="5">
        <v>-1417383.2300000016</v>
      </c>
      <c r="K8901" s="5" t="str" cm="1">
        <f t="array" ref="K8901">_xlfn.LET(_xlpm.d,UPPER(TRIM(CLEAN(SUBSTITUTE(F8901,CHAR(160),"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02" spans="2:11" x14ac:dyDescent="0.25">
      <c r="B8902" s="21">
        <v>45882</v>
      </c>
      <c r="C8902" s="2" t="s">
        <v>1</v>
      </c>
      <c r="D8902" s="2" t="s">
        <v>1069</v>
      </c>
      <c r="E8902" s="2" t="s">
        <v>40</v>
      </c>
      <c r="F8902" s="2" t="s">
        <v>3306</v>
      </c>
      <c r="G8902" s="5">
        <v>-30</v>
      </c>
      <c r="H8902" s="5">
        <v>33.5</v>
      </c>
      <c r="I8902" s="5">
        <v>-1005</v>
      </c>
      <c r="J8902" s="5">
        <v>-1418388.2300000016</v>
      </c>
      <c r="K8902" s="5" t="str" cm="1">
        <f t="array" ref="K8902">_xlfn.LET(_xlpm.d,UPPER(TRIM(CLEAN(SUBSTITUTE(F8902,CHAR(160),"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03" spans="2:11" x14ac:dyDescent="0.25">
      <c r="B8903" s="21">
        <v>45882</v>
      </c>
      <c r="C8903" s="2" t="s">
        <v>1</v>
      </c>
      <c r="D8903" s="2" t="s">
        <v>1820</v>
      </c>
      <c r="E8903" s="2" t="s">
        <v>58</v>
      </c>
      <c r="F8903" s="2" t="s">
        <v>3306</v>
      </c>
      <c r="G8903" s="5">
        <v>-30</v>
      </c>
      <c r="H8903" s="5">
        <v>33.5</v>
      </c>
      <c r="I8903" s="5">
        <v>-1005</v>
      </c>
      <c r="J8903" s="5">
        <v>-1419393.2300000016</v>
      </c>
      <c r="K8903" s="5" t="str" cm="1">
        <f t="array" ref="K8903">_xlfn.LET(_xlpm.d,UPPER(TRIM(CLEAN(SUBSTITUTE(F8903,CHAR(160),"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04" spans="2:11" x14ac:dyDescent="0.25">
      <c r="B8904" s="21">
        <v>45882</v>
      </c>
      <c r="C8904" s="2" t="s">
        <v>1</v>
      </c>
      <c r="D8904" s="2" t="s">
        <v>3228</v>
      </c>
      <c r="E8904" s="2" t="s">
        <v>65</v>
      </c>
      <c r="F8904" s="2" t="s">
        <v>3306</v>
      </c>
      <c r="G8904" s="5">
        <v>-13</v>
      </c>
      <c r="H8904" s="5">
        <v>33.5</v>
      </c>
      <c r="I8904" s="5">
        <v>-435.5</v>
      </c>
      <c r="J8904" s="5">
        <v>-1419828.7300000016</v>
      </c>
      <c r="K8904" s="5" t="str" cm="1">
        <f t="array" ref="K8904">_xlfn.LET(_xlpm.d,UPPER(TRIM(CLEAN(SUBSTITUTE(F8904,CHAR(160),"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05" spans="2:11" x14ac:dyDescent="0.25">
      <c r="B8905" s="21">
        <v>45882</v>
      </c>
      <c r="C8905" s="2" t="s">
        <v>1</v>
      </c>
      <c r="D8905" s="2" t="s">
        <v>208</v>
      </c>
      <c r="E8905" s="2" t="s">
        <v>159</v>
      </c>
      <c r="F8905" s="2" t="s">
        <v>3306</v>
      </c>
      <c r="G8905" s="5">
        <v>-8</v>
      </c>
      <c r="H8905" s="5">
        <v>33.5</v>
      </c>
      <c r="I8905" s="5">
        <v>-268</v>
      </c>
      <c r="J8905" s="5">
        <v>-1420096.7300000016</v>
      </c>
      <c r="K8905" s="5" t="str" cm="1">
        <f t="array" ref="K8905">_xlfn.LET(_xlpm.d,UPPER(TRIM(CLEAN(SUBSTITUTE(F8905,CHAR(160),"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06" spans="2:11" x14ac:dyDescent="0.25">
      <c r="B8906" s="21">
        <v>45883</v>
      </c>
      <c r="C8906" s="2" t="s">
        <v>1</v>
      </c>
      <c r="D8906" s="2" t="s">
        <v>1821</v>
      </c>
      <c r="E8906" s="2" t="s">
        <v>317</v>
      </c>
      <c r="F8906" s="2" t="s">
        <v>3308</v>
      </c>
      <c r="G8906" s="5">
        <v>-28</v>
      </c>
      <c r="H8906" s="5">
        <v>31.8</v>
      </c>
      <c r="I8906" s="5">
        <v>-890.4</v>
      </c>
      <c r="J8906" s="5">
        <v>-1420987.1300000015</v>
      </c>
      <c r="K8906" s="5" t="str" cm="1">
        <f t="array" ref="K8906">_xlfn.LET(_xlpm.d,UPPER(TRIM(CLEAN(SUBSTITUTE(F8906,CHAR(160),"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07" spans="2:11" x14ac:dyDescent="0.25">
      <c r="B8907" s="21">
        <v>45883</v>
      </c>
      <c r="C8907" s="2" t="s">
        <v>1</v>
      </c>
      <c r="D8907" s="2" t="s">
        <v>1822</v>
      </c>
      <c r="E8907" s="2" t="s">
        <v>1130</v>
      </c>
      <c r="F8907" s="2" t="s">
        <v>3306</v>
      </c>
      <c r="G8907" s="5">
        <v>-89</v>
      </c>
      <c r="H8907" s="5">
        <v>33.5</v>
      </c>
      <c r="I8907" s="5">
        <v>-2981.5</v>
      </c>
      <c r="J8907" s="5">
        <v>-1423968.6300000015</v>
      </c>
      <c r="K8907" s="5" t="str" cm="1">
        <f t="array" ref="K8907">_xlfn.LET(_xlpm.d,UPPER(TRIM(CLEAN(SUBSTITUTE(F8907,CHAR(160),"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08" spans="2:11" x14ac:dyDescent="0.25">
      <c r="B8908" s="21">
        <v>45883</v>
      </c>
      <c r="C8908" s="2" t="s">
        <v>1</v>
      </c>
      <c r="D8908" s="2" t="s">
        <v>1823</v>
      </c>
      <c r="E8908" s="2" t="s">
        <v>565</v>
      </c>
      <c r="F8908" s="2" t="s">
        <v>3306</v>
      </c>
      <c r="G8908" s="5">
        <v>-40</v>
      </c>
      <c r="H8908" s="5">
        <v>33.5</v>
      </c>
      <c r="I8908" s="5">
        <v>-1340</v>
      </c>
      <c r="J8908" s="5">
        <v>-1425308.6300000015</v>
      </c>
      <c r="K8908" s="5" t="str" cm="1">
        <f t="array" ref="K8908">_xlfn.LET(_xlpm.d,UPPER(TRIM(CLEAN(SUBSTITUTE(F8908,CHAR(160),"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09" spans="2:11" x14ac:dyDescent="0.25">
      <c r="B8909" s="21">
        <v>45883</v>
      </c>
      <c r="C8909" s="2" t="s">
        <v>1</v>
      </c>
      <c r="D8909" s="2" t="s">
        <v>1824</v>
      </c>
      <c r="E8909" s="2" t="s">
        <v>68</v>
      </c>
      <c r="F8909" s="2" t="s">
        <v>3306</v>
      </c>
      <c r="G8909" s="5">
        <v>-20</v>
      </c>
      <c r="H8909" s="5">
        <v>33.5</v>
      </c>
      <c r="I8909" s="5">
        <v>-670</v>
      </c>
      <c r="J8909" s="5">
        <v>-1425978.6300000015</v>
      </c>
      <c r="K8909" s="5" t="str" cm="1">
        <f t="array" ref="K8909">_xlfn.LET(_xlpm.d,UPPER(TRIM(CLEAN(SUBSTITUTE(F8909,CHAR(160),"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10" spans="2:11" x14ac:dyDescent="0.25">
      <c r="B8910" s="21">
        <v>45883</v>
      </c>
      <c r="C8910" s="2" t="s">
        <v>1</v>
      </c>
      <c r="D8910" s="2" t="s">
        <v>3709</v>
      </c>
      <c r="E8910" s="2" t="s">
        <v>99</v>
      </c>
      <c r="F8910" s="2" t="s">
        <v>3306</v>
      </c>
      <c r="G8910" s="5">
        <v>-38</v>
      </c>
      <c r="H8910" s="5">
        <v>33.5</v>
      </c>
      <c r="I8910" s="5">
        <v>-1273</v>
      </c>
      <c r="J8910" s="5">
        <v>-1427251.6300000015</v>
      </c>
      <c r="K8910" s="5" t="str" cm="1">
        <f t="array" ref="K8910">_xlfn.LET(_xlpm.d,UPPER(TRIM(CLEAN(SUBSTITUTE(F8910,CHAR(160),"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11" spans="2:11" x14ac:dyDescent="0.25">
      <c r="B8911" s="21">
        <v>45883</v>
      </c>
      <c r="C8911" s="2" t="s">
        <v>1</v>
      </c>
      <c r="D8911" s="2" t="s">
        <v>3710</v>
      </c>
      <c r="E8911" s="2" t="s">
        <v>433</v>
      </c>
      <c r="F8911" s="2" t="s">
        <v>3306</v>
      </c>
      <c r="G8911" s="5">
        <v>-10</v>
      </c>
      <c r="H8911" s="5">
        <v>33.5</v>
      </c>
      <c r="I8911" s="5">
        <v>-335</v>
      </c>
      <c r="J8911" s="5">
        <v>-1427586.6300000015</v>
      </c>
      <c r="K8911" s="5" t="str" cm="1">
        <f t="array" ref="K8911">_xlfn.LET(_xlpm.d,UPPER(TRIM(CLEAN(SUBSTITUTE(F8911,CHAR(160),"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12" spans="2:11" x14ac:dyDescent="0.25">
      <c r="B8912" s="21">
        <v>45883</v>
      </c>
      <c r="C8912" s="2" t="s">
        <v>1</v>
      </c>
      <c r="D8912" s="2" t="s">
        <v>3711</v>
      </c>
      <c r="E8912" s="2" t="s">
        <v>433</v>
      </c>
      <c r="F8912" s="2" t="s">
        <v>3306</v>
      </c>
      <c r="G8912" s="5">
        <v>-20</v>
      </c>
      <c r="H8912" s="5">
        <v>33.5</v>
      </c>
      <c r="I8912" s="5">
        <v>-670</v>
      </c>
      <c r="J8912" s="5">
        <v>-1428256.6300000015</v>
      </c>
      <c r="K8912" s="5" t="str" cm="1">
        <f t="array" ref="K8912">_xlfn.LET(_xlpm.d,UPPER(TRIM(CLEAN(SUBSTITUTE(F8912,CHAR(160),"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13" spans="2:11" x14ac:dyDescent="0.25">
      <c r="B8913" s="21">
        <v>45883</v>
      </c>
      <c r="C8913" s="2" t="s">
        <v>1</v>
      </c>
      <c r="D8913" s="2" t="s">
        <v>1070</v>
      </c>
      <c r="E8913" s="2" t="s">
        <v>74</v>
      </c>
      <c r="F8913" s="2" t="s">
        <v>3306</v>
      </c>
      <c r="G8913" s="5">
        <v>-10</v>
      </c>
      <c r="H8913" s="5">
        <v>33.5</v>
      </c>
      <c r="I8913" s="5">
        <v>-335</v>
      </c>
      <c r="J8913" s="5">
        <v>-1428591.6300000015</v>
      </c>
      <c r="K8913" s="5" t="str" cm="1">
        <f t="array" ref="K8913">_xlfn.LET(_xlpm.d,UPPER(TRIM(CLEAN(SUBSTITUTE(F8913,CHAR(160),"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14" spans="2:11" x14ac:dyDescent="0.25">
      <c r="B8914" s="21">
        <v>45884</v>
      </c>
      <c r="C8914" s="2" t="s">
        <v>1</v>
      </c>
      <c r="D8914" s="2" t="s">
        <v>1825</v>
      </c>
      <c r="E8914" s="2" t="s">
        <v>97</v>
      </c>
      <c r="F8914" s="2" t="s">
        <v>3306</v>
      </c>
      <c r="G8914" s="5">
        <v>-60</v>
      </c>
      <c r="H8914" s="5">
        <v>33.5</v>
      </c>
      <c r="I8914" s="5">
        <v>-2010</v>
      </c>
      <c r="J8914" s="5">
        <v>-1430601.6300000015</v>
      </c>
      <c r="K8914" s="5" t="str" cm="1">
        <f t="array" ref="K8914">_xlfn.LET(_xlpm.d,UPPER(TRIM(CLEAN(SUBSTITUTE(F8914,CHAR(160),"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15" spans="2:11" x14ac:dyDescent="0.25">
      <c r="B8915" s="21">
        <v>45884</v>
      </c>
      <c r="C8915" s="2" t="s">
        <v>1</v>
      </c>
      <c r="D8915" s="2" t="s">
        <v>1826</v>
      </c>
      <c r="E8915" s="2" t="s">
        <v>82</v>
      </c>
      <c r="F8915" s="2" t="s">
        <v>3306</v>
      </c>
      <c r="G8915" s="5">
        <v>-13</v>
      </c>
      <c r="H8915" s="5">
        <v>33.5</v>
      </c>
      <c r="I8915" s="5">
        <v>-435.5</v>
      </c>
      <c r="J8915" s="5">
        <v>-1431037.1300000015</v>
      </c>
      <c r="K8915" s="5" t="str" cm="1">
        <f t="array" ref="K8915">_xlfn.LET(_xlpm.d,UPPER(TRIM(CLEAN(SUBSTITUTE(F8915,CHAR(160),"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16" spans="2:11" x14ac:dyDescent="0.25">
      <c r="B8916" s="21">
        <v>45884</v>
      </c>
      <c r="C8916" s="2" t="s">
        <v>1</v>
      </c>
      <c r="D8916" s="2" t="s">
        <v>1827</v>
      </c>
      <c r="E8916" s="2" t="s">
        <v>62</v>
      </c>
      <c r="F8916" s="2" t="s">
        <v>3306</v>
      </c>
      <c r="G8916" s="5">
        <v>-60</v>
      </c>
      <c r="H8916" s="5">
        <v>33.5</v>
      </c>
      <c r="I8916" s="5">
        <v>-2010</v>
      </c>
      <c r="J8916" s="5">
        <v>-1433047.1300000015</v>
      </c>
      <c r="K8916" s="5" t="str" cm="1">
        <f t="array" ref="K8916">_xlfn.LET(_xlpm.d,UPPER(TRIM(CLEAN(SUBSTITUTE(F8916,CHAR(160),"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17" spans="2:11" x14ac:dyDescent="0.25">
      <c r="B8917" s="21">
        <v>45884</v>
      </c>
      <c r="C8917" s="2" t="s">
        <v>1</v>
      </c>
      <c r="D8917" s="2" t="s">
        <v>1828</v>
      </c>
      <c r="E8917" s="2" t="s">
        <v>9</v>
      </c>
      <c r="F8917" s="2" t="s">
        <v>3306</v>
      </c>
      <c r="G8917" s="5">
        <v>-10</v>
      </c>
      <c r="H8917" s="5">
        <v>33.5</v>
      </c>
      <c r="I8917" s="5">
        <v>-335</v>
      </c>
      <c r="J8917" s="5">
        <v>-1433382.1300000015</v>
      </c>
      <c r="K8917" s="5" t="str" cm="1">
        <f t="array" ref="K8917">_xlfn.LET(_xlpm.d,UPPER(TRIM(CLEAN(SUBSTITUTE(F8917,CHAR(160),"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18" spans="2:11" x14ac:dyDescent="0.25">
      <c r="B8918" s="21">
        <v>45884</v>
      </c>
      <c r="C8918" s="2" t="s">
        <v>1</v>
      </c>
      <c r="D8918" s="2" t="s">
        <v>209</v>
      </c>
      <c r="E8918" s="2" t="s">
        <v>76</v>
      </c>
      <c r="F8918" s="2" t="s">
        <v>3306</v>
      </c>
      <c r="G8918" s="5">
        <v>-60</v>
      </c>
      <c r="H8918" s="5">
        <v>33.5</v>
      </c>
      <c r="I8918" s="5">
        <v>-2010</v>
      </c>
      <c r="J8918" s="5">
        <v>-1435392.1300000015</v>
      </c>
      <c r="K8918" s="5" t="str" cm="1">
        <f t="array" ref="K8918">_xlfn.LET(_xlpm.d,UPPER(TRIM(CLEAN(SUBSTITUTE(F8918,CHAR(160),"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19" spans="2:11" x14ac:dyDescent="0.25">
      <c r="B8919" s="21">
        <v>45884</v>
      </c>
      <c r="C8919" s="2" t="s">
        <v>1</v>
      </c>
      <c r="D8919" s="2" t="s">
        <v>210</v>
      </c>
      <c r="E8919" s="2" t="s">
        <v>24</v>
      </c>
      <c r="F8919" s="2" t="s">
        <v>3306</v>
      </c>
      <c r="G8919" s="5">
        <v>-50</v>
      </c>
      <c r="H8919" s="5">
        <v>33.5</v>
      </c>
      <c r="I8919" s="5">
        <v>-1675</v>
      </c>
      <c r="J8919" s="5">
        <v>-1437067.1300000015</v>
      </c>
      <c r="K8919" s="5" t="str" cm="1">
        <f t="array" ref="K8919">_xlfn.LET(_xlpm.d,UPPER(TRIM(CLEAN(SUBSTITUTE(F8919,CHAR(160),"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20" spans="2:11" x14ac:dyDescent="0.25">
      <c r="B8920" s="21">
        <v>45884</v>
      </c>
      <c r="C8920" s="2" t="s">
        <v>1</v>
      </c>
      <c r="D8920" s="2" t="s">
        <v>211</v>
      </c>
      <c r="E8920" s="2" t="s">
        <v>53</v>
      </c>
      <c r="F8920" s="2" t="s">
        <v>3306</v>
      </c>
      <c r="G8920" s="5">
        <v>-30</v>
      </c>
      <c r="H8920" s="5">
        <v>33.5</v>
      </c>
      <c r="I8920" s="5">
        <v>-1005</v>
      </c>
      <c r="J8920" s="5">
        <v>-1438072.1300000015</v>
      </c>
      <c r="K8920" s="5" t="str" cm="1">
        <f t="array" ref="K8920">_xlfn.LET(_xlpm.d,UPPER(TRIM(CLEAN(SUBSTITUTE(F8920,CHAR(160),"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21" spans="2:11" x14ac:dyDescent="0.25">
      <c r="B8921" s="21">
        <v>45884</v>
      </c>
      <c r="C8921" s="2" t="s">
        <v>1</v>
      </c>
      <c r="D8921" s="2" t="s">
        <v>3229</v>
      </c>
      <c r="E8921" s="2" t="s">
        <v>110</v>
      </c>
      <c r="F8921" s="2" t="s">
        <v>3306</v>
      </c>
      <c r="G8921" s="5">
        <v>-20</v>
      </c>
      <c r="H8921" s="5">
        <v>33.5</v>
      </c>
      <c r="I8921" s="5">
        <v>-670</v>
      </c>
      <c r="J8921" s="5">
        <v>-1438742.1300000015</v>
      </c>
      <c r="K8921" s="5" t="str" cm="1">
        <f t="array" ref="K8921">_xlfn.LET(_xlpm.d,UPPER(TRIM(CLEAN(SUBSTITUTE(F8921,CHAR(160),"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22" spans="2:11" x14ac:dyDescent="0.25">
      <c r="B8922" s="21">
        <v>45884</v>
      </c>
      <c r="C8922" s="2" t="s">
        <v>1</v>
      </c>
      <c r="D8922" s="2" t="s">
        <v>3712</v>
      </c>
      <c r="E8922" s="2" t="s">
        <v>1025</v>
      </c>
      <c r="F8922" s="2" t="s">
        <v>3308</v>
      </c>
      <c r="G8922" s="5">
        <v>-115</v>
      </c>
      <c r="H8922" s="5">
        <v>28.5</v>
      </c>
      <c r="I8922" s="5">
        <v>-3277.5</v>
      </c>
      <c r="J8922" s="5">
        <v>-1442019.6300000015</v>
      </c>
      <c r="K8922" s="5" t="str" cm="1">
        <f t="array" ref="K8922">_xlfn.LET(_xlpm.d,UPPER(TRIM(CLEAN(SUBSTITUTE(F8922,CHAR(160),"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23" spans="2:11" x14ac:dyDescent="0.25">
      <c r="B8923" s="21">
        <v>45884</v>
      </c>
      <c r="C8923" s="2" t="s">
        <v>1</v>
      </c>
      <c r="D8923" s="2" t="s">
        <v>1071</v>
      </c>
      <c r="E8923" s="2" t="s">
        <v>143</v>
      </c>
      <c r="F8923" s="2" t="s">
        <v>3308</v>
      </c>
      <c r="G8923" s="5">
        <v>-38</v>
      </c>
      <c r="H8923" s="5">
        <v>28.95</v>
      </c>
      <c r="I8923" s="5">
        <v>-1100.0999999999999</v>
      </c>
      <c r="J8923" s="5">
        <v>-1443119.7300000016</v>
      </c>
      <c r="K8923" s="5" t="str" cm="1">
        <f t="array" ref="K8923">_xlfn.LET(_xlpm.d,UPPER(TRIM(CLEAN(SUBSTITUTE(F8923,CHAR(160),"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24" spans="2:11" x14ac:dyDescent="0.25">
      <c r="B8924" s="21">
        <v>45884</v>
      </c>
      <c r="C8924" s="2" t="s">
        <v>1</v>
      </c>
      <c r="D8924" s="2" t="s">
        <v>1072</v>
      </c>
      <c r="E8924" s="2" t="s">
        <v>807</v>
      </c>
      <c r="F8924" s="2" t="s">
        <v>3308</v>
      </c>
      <c r="G8924" s="5">
        <v>-27</v>
      </c>
      <c r="H8924" s="5">
        <v>28.5</v>
      </c>
      <c r="I8924" s="5">
        <v>-769.5</v>
      </c>
      <c r="J8924" s="5">
        <v>-1443889.2300000016</v>
      </c>
      <c r="K8924" s="5" t="str" cm="1">
        <f t="array" ref="K8924">_xlfn.LET(_xlpm.d,UPPER(TRIM(CLEAN(SUBSTITUTE(F8924,CHAR(160),"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25" spans="2:11" x14ac:dyDescent="0.25">
      <c r="B8925" s="21">
        <v>45884</v>
      </c>
      <c r="C8925" s="2" t="s">
        <v>1</v>
      </c>
      <c r="D8925" s="2" t="s">
        <v>3713</v>
      </c>
      <c r="E8925" s="2" t="s">
        <v>5</v>
      </c>
      <c r="F8925" s="2" t="s">
        <v>3308</v>
      </c>
      <c r="G8925" s="5">
        <v>-3</v>
      </c>
      <c r="H8925" s="5">
        <v>33.5</v>
      </c>
      <c r="I8925" s="5">
        <v>-100.5</v>
      </c>
      <c r="J8925" s="5">
        <v>-1443989.7300000016</v>
      </c>
      <c r="K8925" s="5" t="str" cm="1">
        <f t="array" ref="K8925">_xlfn.LET(_xlpm.d,UPPER(TRIM(CLEAN(SUBSTITUTE(F8925,CHAR(160),"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26" spans="2:11" x14ac:dyDescent="0.25">
      <c r="B8926" s="21">
        <v>45887</v>
      </c>
      <c r="C8926" s="2" t="s">
        <v>1</v>
      </c>
      <c r="D8926" s="2" t="s">
        <v>1829</v>
      </c>
      <c r="E8926" s="2" t="s">
        <v>324</v>
      </c>
      <c r="F8926" s="2" t="s">
        <v>3308</v>
      </c>
      <c r="G8926" s="5">
        <v>-1</v>
      </c>
      <c r="H8926" s="5">
        <v>31.8</v>
      </c>
      <c r="I8926" s="5">
        <v>-31.8</v>
      </c>
      <c r="J8926" s="5">
        <v>-1444021.5300000017</v>
      </c>
      <c r="K8926" s="5" t="str" cm="1">
        <f t="array" ref="K8926">_xlfn.LET(_xlpm.d,UPPER(TRIM(CLEAN(SUBSTITUTE(F8926,CHAR(160),"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27" spans="2:11" x14ac:dyDescent="0.25">
      <c r="B8927" s="21">
        <v>45887</v>
      </c>
      <c r="C8927" s="2" t="s">
        <v>1</v>
      </c>
      <c r="D8927" s="2" t="s">
        <v>3714</v>
      </c>
      <c r="E8927" s="2" t="s">
        <v>311</v>
      </c>
      <c r="F8927" s="2" t="s">
        <v>3308</v>
      </c>
      <c r="G8927" s="5">
        <v>-17</v>
      </c>
      <c r="H8927" s="5">
        <v>29.99</v>
      </c>
      <c r="I8927" s="5">
        <v>-509.83</v>
      </c>
      <c r="J8927" s="5">
        <v>-1444531.3600000017</v>
      </c>
      <c r="K8927" s="5" t="str" cm="1">
        <f t="array" ref="K8927">_xlfn.LET(_xlpm.d,UPPER(TRIM(CLEAN(SUBSTITUTE(F8927,CHAR(160),"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28" spans="2:11" x14ac:dyDescent="0.25">
      <c r="B8928" s="21">
        <v>45887</v>
      </c>
      <c r="C8928" s="2" t="s">
        <v>1</v>
      </c>
      <c r="D8928" s="2" t="s">
        <v>3715</v>
      </c>
      <c r="E8928" s="2" t="s">
        <v>1384</v>
      </c>
      <c r="F8928" s="2" t="s">
        <v>3308</v>
      </c>
      <c r="G8928" s="5">
        <v>-2</v>
      </c>
      <c r="H8928" s="5">
        <v>28.55</v>
      </c>
      <c r="I8928" s="5">
        <v>-57.1</v>
      </c>
      <c r="J8928" s="5">
        <v>-1444588.4600000018</v>
      </c>
      <c r="K8928" s="5" t="str" cm="1">
        <f t="array" ref="K8928">_xlfn.LET(_xlpm.d,UPPER(TRIM(CLEAN(SUBSTITUTE(F8928,CHAR(160),"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29" spans="2:11" x14ac:dyDescent="0.25">
      <c r="B8929" s="21">
        <v>45887</v>
      </c>
      <c r="C8929" s="2" t="s">
        <v>1</v>
      </c>
      <c r="D8929" s="2" t="s">
        <v>1830</v>
      </c>
      <c r="E8929" s="2" t="s">
        <v>1530</v>
      </c>
      <c r="F8929" s="2" t="s">
        <v>3308</v>
      </c>
      <c r="G8929" s="5">
        <v>-20</v>
      </c>
      <c r="H8929" s="5">
        <v>31.8</v>
      </c>
      <c r="I8929" s="5">
        <v>-636</v>
      </c>
      <c r="J8929" s="5">
        <v>-1445224.4600000018</v>
      </c>
      <c r="K8929" s="5" t="str" cm="1">
        <f t="array" ref="K8929">_xlfn.LET(_xlpm.d,UPPER(TRIM(CLEAN(SUBSTITUTE(F8929,CHAR(160),"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30" spans="2:11" x14ac:dyDescent="0.25">
      <c r="B8930" s="21">
        <v>45887</v>
      </c>
      <c r="C8930" s="2" t="s">
        <v>1</v>
      </c>
      <c r="D8930" s="2" t="s">
        <v>3716</v>
      </c>
      <c r="E8930" s="2" t="s">
        <v>465</v>
      </c>
      <c r="F8930" s="2" t="s">
        <v>3306</v>
      </c>
      <c r="G8930" s="5">
        <v>-30</v>
      </c>
      <c r="H8930" s="5">
        <v>33.5</v>
      </c>
      <c r="I8930" s="5">
        <v>-1005</v>
      </c>
      <c r="J8930" s="5">
        <v>-1446229.4600000018</v>
      </c>
      <c r="K8930" s="5" t="str" cm="1">
        <f t="array" ref="K8930">_xlfn.LET(_xlpm.d,UPPER(TRIM(CLEAN(SUBSTITUTE(F8930,CHAR(160),"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31" spans="2:11" x14ac:dyDescent="0.25">
      <c r="B8931" s="21">
        <v>45887</v>
      </c>
      <c r="C8931" s="2" t="s">
        <v>1</v>
      </c>
      <c r="D8931" s="2" t="s">
        <v>3005</v>
      </c>
      <c r="E8931" s="2" t="s">
        <v>791</v>
      </c>
      <c r="F8931" s="2" t="s">
        <v>3306</v>
      </c>
      <c r="G8931" s="5">
        <v>-15</v>
      </c>
      <c r="H8931" s="5">
        <v>33.5</v>
      </c>
      <c r="I8931" s="5">
        <v>-502.5</v>
      </c>
      <c r="J8931" s="5">
        <v>-1446731.9600000018</v>
      </c>
      <c r="K8931" s="5" t="str" cm="1">
        <f t="array" ref="K8931">_xlfn.LET(_xlpm.d,UPPER(TRIM(CLEAN(SUBSTITUTE(F8931,CHAR(160),"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32" spans="2:11" x14ac:dyDescent="0.25">
      <c r="B8932" s="21">
        <v>45887</v>
      </c>
      <c r="C8932" s="2" t="s">
        <v>1</v>
      </c>
      <c r="D8932" s="2" t="s">
        <v>3717</v>
      </c>
      <c r="E8932" s="2" t="s">
        <v>84</v>
      </c>
      <c r="F8932" s="2" t="s">
        <v>3306</v>
      </c>
      <c r="G8932" s="5">
        <v>-61</v>
      </c>
      <c r="H8932" s="5">
        <v>33.5</v>
      </c>
      <c r="I8932" s="5">
        <v>-2043.5</v>
      </c>
      <c r="J8932" s="5">
        <v>-1448775.4600000018</v>
      </c>
      <c r="K8932" s="5" t="str" cm="1">
        <f t="array" ref="K8932">_xlfn.LET(_xlpm.d,UPPER(TRIM(CLEAN(SUBSTITUTE(F8932,CHAR(160),"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33" spans="2:11" x14ac:dyDescent="0.25">
      <c r="B8933" s="21">
        <v>45887</v>
      </c>
      <c r="C8933" s="2" t="s">
        <v>1</v>
      </c>
      <c r="D8933" s="2" t="s">
        <v>1831</v>
      </c>
      <c r="E8933" s="2" t="s">
        <v>97</v>
      </c>
      <c r="F8933" s="2" t="s">
        <v>3306</v>
      </c>
      <c r="G8933" s="5">
        <v>-120</v>
      </c>
      <c r="H8933" s="5">
        <v>33.5</v>
      </c>
      <c r="I8933" s="5">
        <v>-4020</v>
      </c>
      <c r="J8933" s="5">
        <v>-1452795.4600000018</v>
      </c>
      <c r="K8933" s="5" t="str" cm="1">
        <f t="array" ref="K8933">_xlfn.LET(_xlpm.d,UPPER(TRIM(CLEAN(SUBSTITUTE(F8933,CHAR(160),"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34" spans="2:11" x14ac:dyDescent="0.25">
      <c r="B8934" s="21">
        <v>45888</v>
      </c>
      <c r="C8934" s="2" t="s">
        <v>1</v>
      </c>
      <c r="D8934" s="2" t="s">
        <v>1832</v>
      </c>
      <c r="E8934" s="2" t="s">
        <v>60</v>
      </c>
      <c r="F8934" s="2" t="s">
        <v>3306</v>
      </c>
      <c r="G8934" s="5">
        <v>-40</v>
      </c>
      <c r="H8934" s="5">
        <v>33.5</v>
      </c>
      <c r="I8934" s="5">
        <v>-1340</v>
      </c>
      <c r="J8934" s="5">
        <v>-1454135.4600000018</v>
      </c>
      <c r="K8934" s="5" t="str" cm="1">
        <f t="array" ref="K8934">_xlfn.LET(_xlpm.d,UPPER(TRIM(CLEAN(SUBSTITUTE(F8934,CHAR(160),"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35" spans="2:11" x14ac:dyDescent="0.25">
      <c r="B8935" s="21">
        <v>45888</v>
      </c>
      <c r="C8935" s="2" t="s">
        <v>1</v>
      </c>
      <c r="D8935" s="2" t="s">
        <v>1073</v>
      </c>
      <c r="E8935" s="2" t="s">
        <v>89</v>
      </c>
      <c r="F8935" s="2" t="s">
        <v>3306</v>
      </c>
      <c r="G8935" s="5">
        <v>-90</v>
      </c>
      <c r="H8935" s="5">
        <v>33.5</v>
      </c>
      <c r="I8935" s="5">
        <v>-3015</v>
      </c>
      <c r="J8935" s="5">
        <v>-1457150.4600000018</v>
      </c>
      <c r="K8935" s="5" t="str" cm="1">
        <f t="array" ref="K8935">_xlfn.LET(_xlpm.d,UPPER(TRIM(CLEAN(SUBSTITUTE(F8935,CHAR(160),"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36" spans="2:11" x14ac:dyDescent="0.25">
      <c r="B8936" s="21">
        <v>45888</v>
      </c>
      <c r="C8936" s="2" t="s">
        <v>1</v>
      </c>
      <c r="D8936" s="2" t="s">
        <v>2864</v>
      </c>
      <c r="E8936" s="2" t="s">
        <v>49</v>
      </c>
      <c r="F8936" s="2" t="s">
        <v>3306</v>
      </c>
      <c r="G8936" s="5">
        <v>-29</v>
      </c>
      <c r="H8936" s="5">
        <v>33.5</v>
      </c>
      <c r="I8936" s="5">
        <v>-971.5</v>
      </c>
      <c r="J8936" s="5">
        <v>-1458121.9600000018</v>
      </c>
      <c r="K8936" s="5" t="str" cm="1">
        <f t="array" ref="K8936">_xlfn.LET(_xlpm.d,UPPER(TRIM(CLEAN(SUBSTITUTE(F8936,CHAR(160),"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37" spans="2:11" x14ac:dyDescent="0.25">
      <c r="B8937" s="21">
        <v>45888</v>
      </c>
      <c r="C8937" s="2" t="s">
        <v>1</v>
      </c>
      <c r="D8937" s="2" t="s">
        <v>3718</v>
      </c>
      <c r="E8937" s="2" t="s">
        <v>148</v>
      </c>
      <c r="F8937" s="2" t="s">
        <v>3306</v>
      </c>
      <c r="G8937" s="5">
        <v>-14</v>
      </c>
      <c r="H8937" s="5">
        <v>33.5</v>
      </c>
      <c r="I8937" s="5">
        <v>-469</v>
      </c>
      <c r="J8937" s="5">
        <v>-1458590.9600000018</v>
      </c>
      <c r="K8937" s="5" t="str" cm="1">
        <f t="array" ref="K8937">_xlfn.LET(_xlpm.d,UPPER(TRIM(CLEAN(SUBSTITUTE(F8937,CHAR(160),"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38" spans="2:11" x14ac:dyDescent="0.25">
      <c r="B8938" s="21">
        <v>45888</v>
      </c>
      <c r="C8938" s="2" t="s">
        <v>1</v>
      </c>
      <c r="D8938" s="2" t="s">
        <v>627</v>
      </c>
      <c r="E8938" s="2" t="s">
        <v>32</v>
      </c>
      <c r="F8938" s="2" t="s">
        <v>3306</v>
      </c>
      <c r="G8938" s="5">
        <v>-5</v>
      </c>
      <c r="H8938" s="5">
        <v>33.5</v>
      </c>
      <c r="I8938" s="5">
        <v>-167.5</v>
      </c>
      <c r="J8938" s="5">
        <v>-1458758.4600000018</v>
      </c>
      <c r="K8938" s="5" t="str" cm="1">
        <f t="array" ref="K8938">_xlfn.LET(_xlpm.d,UPPER(TRIM(CLEAN(SUBSTITUTE(F8938,CHAR(160),"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39" spans="2:11" x14ac:dyDescent="0.25">
      <c r="B8939" s="21">
        <v>45888</v>
      </c>
      <c r="C8939" s="2" t="s">
        <v>1</v>
      </c>
      <c r="D8939" s="2" t="s">
        <v>1357</v>
      </c>
      <c r="E8939" s="2" t="s">
        <v>72</v>
      </c>
      <c r="F8939" s="2" t="s">
        <v>3306</v>
      </c>
      <c r="G8939" s="5">
        <v>-10</v>
      </c>
      <c r="H8939" s="5">
        <v>33.5</v>
      </c>
      <c r="I8939" s="5">
        <v>-335</v>
      </c>
      <c r="J8939" s="5">
        <v>-1459093.4600000018</v>
      </c>
      <c r="K8939" s="5" t="str" cm="1">
        <f t="array" ref="K8939">_xlfn.LET(_xlpm.d,UPPER(TRIM(CLEAN(SUBSTITUTE(F8939,CHAR(160),"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40" spans="2:11" x14ac:dyDescent="0.25">
      <c r="B8940" s="21">
        <v>45888</v>
      </c>
      <c r="C8940" s="2" t="s">
        <v>1</v>
      </c>
      <c r="D8940" s="2" t="s">
        <v>212</v>
      </c>
      <c r="E8940" s="2" t="s">
        <v>14</v>
      </c>
      <c r="F8940" s="2" t="s">
        <v>3306</v>
      </c>
      <c r="G8940" s="5">
        <v>-68</v>
      </c>
      <c r="H8940" s="5">
        <v>33.5</v>
      </c>
      <c r="I8940" s="5">
        <v>-2278</v>
      </c>
      <c r="J8940" s="5">
        <v>-1461371.4600000018</v>
      </c>
      <c r="K8940" s="5" t="str" cm="1">
        <f t="array" ref="K8940">_xlfn.LET(_xlpm.d,UPPER(TRIM(CLEAN(SUBSTITUTE(F8940,CHAR(160),"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41" spans="2:11" x14ac:dyDescent="0.25">
      <c r="B8941" s="21">
        <v>45888</v>
      </c>
      <c r="C8941" s="2" t="s">
        <v>1</v>
      </c>
      <c r="D8941" s="2" t="s">
        <v>1833</v>
      </c>
      <c r="E8941" s="2" t="s">
        <v>29</v>
      </c>
      <c r="F8941" s="2" t="s">
        <v>3306</v>
      </c>
      <c r="G8941" s="5">
        <v>-20</v>
      </c>
      <c r="H8941" s="5">
        <v>33.5</v>
      </c>
      <c r="I8941" s="5">
        <v>-670</v>
      </c>
      <c r="J8941" s="5">
        <v>-1462041.4600000018</v>
      </c>
      <c r="K8941" s="5" t="str" cm="1">
        <f t="array" ref="K8941">_xlfn.LET(_xlpm.d,UPPER(TRIM(CLEAN(SUBSTITUTE(F8941,CHAR(160),"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42" spans="2:11" x14ac:dyDescent="0.25">
      <c r="B8942" s="21">
        <v>45888</v>
      </c>
      <c r="C8942" s="2" t="s">
        <v>1</v>
      </c>
      <c r="D8942" s="2" t="s">
        <v>2611</v>
      </c>
      <c r="E8942" s="2" t="s">
        <v>9</v>
      </c>
      <c r="F8942" s="2" t="s">
        <v>3306</v>
      </c>
      <c r="G8942" s="5">
        <v>-4</v>
      </c>
      <c r="H8942" s="5">
        <v>33.5</v>
      </c>
      <c r="I8942" s="5">
        <v>-134</v>
      </c>
      <c r="J8942" s="5">
        <v>-1462175.4600000018</v>
      </c>
      <c r="K8942" s="5" t="str" cm="1">
        <f t="array" ref="K8942">_xlfn.LET(_xlpm.d,UPPER(TRIM(CLEAN(SUBSTITUTE(F8942,CHAR(160),"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43" spans="2:11" x14ac:dyDescent="0.25">
      <c r="B8943" s="21">
        <v>45888</v>
      </c>
      <c r="C8943" s="2" t="s">
        <v>1</v>
      </c>
      <c r="D8943" s="2" t="s">
        <v>1834</v>
      </c>
      <c r="E8943" s="2" t="s">
        <v>159</v>
      </c>
      <c r="F8943" s="2" t="s">
        <v>3306</v>
      </c>
      <c r="G8943" s="5">
        <v>-14</v>
      </c>
      <c r="H8943" s="5">
        <v>33.5</v>
      </c>
      <c r="I8943" s="5">
        <v>-469</v>
      </c>
      <c r="J8943" s="5">
        <v>-1462644.4600000018</v>
      </c>
      <c r="K8943" s="5" t="str" cm="1">
        <f t="array" ref="K8943">_xlfn.LET(_xlpm.d,UPPER(TRIM(CLEAN(SUBSTITUTE(F8943,CHAR(160),"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44" spans="2:11" x14ac:dyDescent="0.25">
      <c r="B8944" s="21">
        <v>45888</v>
      </c>
      <c r="C8944" s="2" t="s">
        <v>1</v>
      </c>
      <c r="D8944" s="2" t="s">
        <v>3719</v>
      </c>
      <c r="E8944" s="2" t="s">
        <v>95</v>
      </c>
      <c r="F8944" s="2" t="s">
        <v>3306</v>
      </c>
      <c r="G8944" s="5">
        <v>-20</v>
      </c>
      <c r="H8944" s="5">
        <v>33.5</v>
      </c>
      <c r="I8944" s="5">
        <v>-670</v>
      </c>
      <c r="J8944" s="5">
        <v>-1463314.4600000018</v>
      </c>
      <c r="K8944" s="5" t="str" cm="1">
        <f t="array" ref="K8944">_xlfn.LET(_xlpm.d,UPPER(TRIM(CLEAN(SUBSTITUTE(F8944,CHAR(160),"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45" spans="2:11" x14ac:dyDescent="0.25">
      <c r="B8945" s="21">
        <v>45888</v>
      </c>
      <c r="C8945" s="2" t="s">
        <v>1</v>
      </c>
      <c r="D8945" s="2" t="s">
        <v>213</v>
      </c>
      <c r="E8945" s="2" t="s">
        <v>27</v>
      </c>
      <c r="F8945" s="2" t="s">
        <v>3306</v>
      </c>
      <c r="G8945" s="5">
        <v>-60</v>
      </c>
      <c r="H8945" s="5">
        <v>33.5</v>
      </c>
      <c r="I8945" s="5">
        <v>-2010</v>
      </c>
      <c r="J8945" s="5">
        <v>-1465324.4600000018</v>
      </c>
      <c r="K8945" s="5" t="str" cm="1">
        <f t="array" ref="K8945">_xlfn.LET(_xlpm.d,UPPER(TRIM(CLEAN(SUBSTITUTE(F8945,CHAR(160),"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46" spans="2:11" x14ac:dyDescent="0.25">
      <c r="B8946" s="21">
        <v>45888</v>
      </c>
      <c r="C8946" s="2" t="s">
        <v>1</v>
      </c>
      <c r="D8946" s="2" t="s">
        <v>214</v>
      </c>
      <c r="E8946" s="2" t="s">
        <v>35</v>
      </c>
      <c r="F8946" s="2" t="s">
        <v>3306</v>
      </c>
      <c r="G8946" s="5">
        <v>-35</v>
      </c>
      <c r="H8946" s="5">
        <v>33.5</v>
      </c>
      <c r="I8946" s="5">
        <v>-1172.5</v>
      </c>
      <c r="J8946" s="5">
        <v>-1466496.9600000018</v>
      </c>
      <c r="K8946" s="5" t="str" cm="1">
        <f t="array" ref="K8946">_xlfn.LET(_xlpm.d,UPPER(TRIM(CLEAN(SUBSTITUTE(F8946,CHAR(160),"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47" spans="2:11" x14ac:dyDescent="0.25">
      <c r="B8947" s="21">
        <v>45888</v>
      </c>
      <c r="C8947" s="2" t="s">
        <v>1</v>
      </c>
      <c r="D8947" s="2" t="s">
        <v>529</v>
      </c>
      <c r="E8947" s="2" t="s">
        <v>403</v>
      </c>
      <c r="F8947" s="2" t="s">
        <v>3306</v>
      </c>
      <c r="G8947" s="5">
        <v>-35</v>
      </c>
      <c r="H8947" s="5">
        <v>33.5</v>
      </c>
      <c r="I8947" s="5">
        <v>-1172.5</v>
      </c>
      <c r="J8947" s="5">
        <v>-1467669.4600000018</v>
      </c>
      <c r="K8947" s="5" t="str" cm="1">
        <f t="array" ref="K8947">_xlfn.LET(_xlpm.d,UPPER(TRIM(CLEAN(SUBSTITUTE(F8947,CHAR(160),"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48" spans="2:11" x14ac:dyDescent="0.25">
      <c r="B8948" s="21">
        <v>45888</v>
      </c>
      <c r="C8948" s="2" t="s">
        <v>1</v>
      </c>
      <c r="D8948" s="2" t="s">
        <v>1074</v>
      </c>
      <c r="E8948" s="2" t="s">
        <v>289</v>
      </c>
      <c r="F8948" s="2" t="s">
        <v>3308</v>
      </c>
      <c r="G8948" s="5">
        <v>-5</v>
      </c>
      <c r="H8948" s="5">
        <v>31.2</v>
      </c>
      <c r="I8948" s="5">
        <v>-156</v>
      </c>
      <c r="J8948" s="5">
        <v>-1467825.4600000018</v>
      </c>
      <c r="K8948" s="5" t="str" cm="1">
        <f t="array" ref="K8948">_xlfn.LET(_xlpm.d,UPPER(TRIM(CLEAN(SUBSTITUTE(F8948,CHAR(160),"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49" spans="2:11" x14ac:dyDescent="0.25">
      <c r="B8949" s="21">
        <v>45888</v>
      </c>
      <c r="C8949" s="2" t="s">
        <v>1</v>
      </c>
      <c r="D8949" s="2" t="s">
        <v>1075</v>
      </c>
      <c r="E8949" s="2" t="s">
        <v>3</v>
      </c>
      <c r="F8949" s="2" t="s">
        <v>3308</v>
      </c>
      <c r="G8949" s="5">
        <v>-2</v>
      </c>
      <c r="H8949" s="5">
        <v>30</v>
      </c>
      <c r="I8949" s="5">
        <v>-60</v>
      </c>
      <c r="J8949" s="5">
        <v>-1467885.4600000018</v>
      </c>
      <c r="K8949" s="5" t="str" cm="1">
        <f t="array" ref="K8949">_xlfn.LET(_xlpm.d,UPPER(TRIM(CLEAN(SUBSTITUTE(F8949,CHAR(160),"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50" spans="2:11" x14ac:dyDescent="0.25">
      <c r="B8950" s="21">
        <v>45889</v>
      </c>
      <c r="C8950" s="2" t="s">
        <v>1</v>
      </c>
      <c r="D8950" s="2" t="s">
        <v>531</v>
      </c>
      <c r="E8950" s="2" t="s">
        <v>129</v>
      </c>
      <c r="F8950" s="2" t="s">
        <v>3306</v>
      </c>
      <c r="G8950" s="5">
        <v>-47</v>
      </c>
      <c r="H8950" s="5">
        <v>33.5</v>
      </c>
      <c r="I8950" s="5">
        <v>-1574.5</v>
      </c>
      <c r="J8950" s="5">
        <v>-1469459.9600000018</v>
      </c>
      <c r="K8950" s="5" t="str" cm="1">
        <f t="array" ref="K8950">_xlfn.LET(_xlpm.d,UPPER(TRIM(CLEAN(SUBSTITUTE(F8950,CHAR(160),"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51" spans="2:11" x14ac:dyDescent="0.25">
      <c r="B8951" s="21">
        <v>45889</v>
      </c>
      <c r="C8951" s="2" t="s">
        <v>1</v>
      </c>
      <c r="D8951" s="2" t="s">
        <v>440</v>
      </c>
      <c r="E8951" s="2" t="s">
        <v>65</v>
      </c>
      <c r="F8951" s="2" t="s">
        <v>3306</v>
      </c>
      <c r="G8951" s="5">
        <v>-20</v>
      </c>
      <c r="H8951" s="5">
        <v>33.5</v>
      </c>
      <c r="I8951" s="5">
        <v>-670</v>
      </c>
      <c r="J8951" s="5">
        <v>-1470129.9600000018</v>
      </c>
      <c r="K8951" s="5" t="str" cm="1">
        <f t="array" ref="K8951">_xlfn.LET(_xlpm.d,UPPER(TRIM(CLEAN(SUBSTITUTE(F8951,CHAR(160),"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52" spans="2:11" x14ac:dyDescent="0.25">
      <c r="B8952" s="21">
        <v>45889</v>
      </c>
      <c r="C8952" s="2" t="s">
        <v>1</v>
      </c>
      <c r="D8952" s="2" t="s">
        <v>1835</v>
      </c>
      <c r="E8952" s="2" t="s">
        <v>58</v>
      </c>
      <c r="F8952" s="2" t="s">
        <v>3306</v>
      </c>
      <c r="G8952" s="5">
        <v>-20</v>
      </c>
      <c r="H8952" s="5">
        <v>33.5</v>
      </c>
      <c r="I8952" s="5">
        <v>-670</v>
      </c>
      <c r="J8952" s="5">
        <v>-1470799.9600000018</v>
      </c>
      <c r="K8952" s="5" t="str" cm="1">
        <f t="array" ref="K8952">_xlfn.LET(_xlpm.d,UPPER(TRIM(CLEAN(SUBSTITUTE(F8952,CHAR(160),"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53" spans="2:11" x14ac:dyDescent="0.25">
      <c r="B8953" s="21">
        <v>45889</v>
      </c>
      <c r="C8953" s="2" t="s">
        <v>1</v>
      </c>
      <c r="D8953" s="2" t="s">
        <v>3006</v>
      </c>
      <c r="E8953" s="2" t="s">
        <v>857</v>
      </c>
      <c r="F8953" s="2" t="s">
        <v>3308</v>
      </c>
      <c r="G8953" s="5">
        <v>-12</v>
      </c>
      <c r="H8953" s="5">
        <v>29.99</v>
      </c>
      <c r="I8953" s="5">
        <v>-359.88</v>
      </c>
      <c r="J8953" s="5">
        <v>-1471159.8400000017</v>
      </c>
      <c r="K8953" s="5" t="str" cm="1">
        <f t="array" ref="K8953">_xlfn.LET(_xlpm.d,UPPER(TRIM(CLEAN(SUBSTITUTE(F8953,CHAR(160),"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54" spans="2:11" x14ac:dyDescent="0.25">
      <c r="B8954" s="21">
        <v>45890</v>
      </c>
      <c r="C8954" s="2" t="s">
        <v>1</v>
      </c>
      <c r="D8954" s="2" t="s">
        <v>3720</v>
      </c>
      <c r="E8954" s="2" t="s">
        <v>1403</v>
      </c>
      <c r="F8954" s="2" t="s">
        <v>3308</v>
      </c>
      <c r="G8954" s="5">
        <v>-9</v>
      </c>
      <c r="H8954" s="5">
        <v>27.8</v>
      </c>
      <c r="I8954" s="5">
        <v>-250.2</v>
      </c>
      <c r="J8954" s="5">
        <v>-1471410.0400000017</v>
      </c>
      <c r="K8954" s="5" t="str" cm="1">
        <f t="array" ref="K8954">_xlfn.LET(_xlpm.d,UPPER(TRIM(CLEAN(SUBSTITUTE(F8954,CHAR(160),"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55" spans="2:11" x14ac:dyDescent="0.25">
      <c r="B8955" s="21">
        <v>45890</v>
      </c>
      <c r="C8955" s="2" t="s">
        <v>1</v>
      </c>
      <c r="D8955" s="2" t="s">
        <v>1340</v>
      </c>
      <c r="E8955" s="2" t="s">
        <v>163</v>
      </c>
      <c r="F8955" s="2" t="s">
        <v>3306</v>
      </c>
      <c r="G8955" s="5">
        <v>-120</v>
      </c>
      <c r="H8955" s="5">
        <v>33.08</v>
      </c>
      <c r="I8955" s="5">
        <v>-3969.6</v>
      </c>
      <c r="J8955" s="5">
        <v>-1475379.6400000018</v>
      </c>
      <c r="K8955" s="5" t="str" cm="1">
        <f t="array" ref="K8955">_xlfn.LET(_xlpm.d,UPPER(TRIM(CLEAN(SUBSTITUTE(F8955,CHAR(160),"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56" spans="2:11" x14ac:dyDescent="0.25">
      <c r="B8956" s="21">
        <v>45890</v>
      </c>
      <c r="C8956" s="2" t="s">
        <v>1</v>
      </c>
      <c r="D8956" s="2" t="s">
        <v>1076</v>
      </c>
      <c r="E8956" s="2" t="s">
        <v>38</v>
      </c>
      <c r="F8956" s="2" t="s">
        <v>3306</v>
      </c>
      <c r="G8956" s="5">
        <v>-6</v>
      </c>
      <c r="H8956" s="5">
        <v>33.5</v>
      </c>
      <c r="I8956" s="5">
        <v>-201</v>
      </c>
      <c r="J8956" s="5">
        <v>-1475580.6400000018</v>
      </c>
      <c r="K8956" s="5" t="str" cm="1">
        <f t="array" ref="K8956">_xlfn.LET(_xlpm.d,UPPER(TRIM(CLEAN(SUBSTITUTE(F8956,CHAR(160),"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57" spans="2:11" x14ac:dyDescent="0.25">
      <c r="B8957" s="21">
        <v>45890</v>
      </c>
      <c r="C8957" s="2" t="s">
        <v>1</v>
      </c>
      <c r="D8957" s="2" t="s">
        <v>3721</v>
      </c>
      <c r="E8957" s="2" t="s">
        <v>465</v>
      </c>
      <c r="F8957" s="2" t="s">
        <v>3306</v>
      </c>
      <c r="G8957" s="5">
        <v>-25</v>
      </c>
      <c r="H8957" s="5">
        <v>33.5</v>
      </c>
      <c r="I8957" s="5">
        <v>-837.5</v>
      </c>
      <c r="J8957" s="5">
        <v>-1476418.1400000018</v>
      </c>
      <c r="K8957" s="5" t="str" cm="1">
        <f t="array" ref="K8957">_xlfn.LET(_xlpm.d,UPPER(TRIM(CLEAN(SUBSTITUTE(F8957,CHAR(160),"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58" spans="2:11" x14ac:dyDescent="0.25">
      <c r="B8958" s="21">
        <v>45890</v>
      </c>
      <c r="C8958" s="2" t="s">
        <v>1</v>
      </c>
      <c r="D8958" s="2" t="s">
        <v>1836</v>
      </c>
      <c r="E8958" s="2" t="s">
        <v>99</v>
      </c>
      <c r="F8958" s="2" t="s">
        <v>3306</v>
      </c>
      <c r="G8958" s="5">
        <v>-35</v>
      </c>
      <c r="H8958" s="5">
        <v>33.5</v>
      </c>
      <c r="I8958" s="5">
        <v>-1172.5</v>
      </c>
      <c r="J8958" s="5">
        <v>-1477590.6400000018</v>
      </c>
      <c r="K8958" s="5" t="str" cm="1">
        <f t="array" ref="K8958">_xlfn.LET(_xlpm.d,UPPER(TRIM(CLEAN(SUBSTITUTE(F8958,CHAR(160),"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59" spans="2:11" x14ac:dyDescent="0.25">
      <c r="B8959" s="21">
        <v>45890</v>
      </c>
      <c r="C8959" s="2" t="s">
        <v>1</v>
      </c>
      <c r="D8959" s="2" t="s">
        <v>3722</v>
      </c>
      <c r="E8959" s="2" t="s">
        <v>74</v>
      </c>
      <c r="F8959" s="2" t="s">
        <v>3306</v>
      </c>
      <c r="G8959" s="5">
        <v>-50</v>
      </c>
      <c r="H8959" s="5">
        <v>33.5</v>
      </c>
      <c r="I8959" s="5">
        <v>-1675</v>
      </c>
      <c r="J8959" s="5">
        <v>-1479265.6400000018</v>
      </c>
      <c r="K8959" s="5" t="str" cm="1">
        <f t="array" ref="K8959">_xlfn.LET(_xlpm.d,UPPER(TRIM(CLEAN(SUBSTITUTE(F8959,CHAR(160),"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60" spans="2:11" x14ac:dyDescent="0.25">
      <c r="B8960" s="21">
        <v>45890</v>
      </c>
      <c r="C8960" s="2" t="s">
        <v>1</v>
      </c>
      <c r="D8960" s="2" t="s">
        <v>3007</v>
      </c>
      <c r="E8960" s="2" t="s">
        <v>926</v>
      </c>
      <c r="F8960" s="2" t="s">
        <v>3308</v>
      </c>
      <c r="G8960" s="5">
        <v>-72</v>
      </c>
      <c r="H8960" s="5">
        <v>28.5</v>
      </c>
      <c r="I8960" s="5">
        <v>-2052</v>
      </c>
      <c r="J8960" s="5">
        <v>-1481317.6400000018</v>
      </c>
      <c r="K8960" s="5" t="str" cm="1">
        <f t="array" ref="K8960">_xlfn.LET(_xlpm.d,UPPER(TRIM(CLEAN(SUBSTITUTE(F8960,CHAR(160),"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61" spans="2:11" x14ac:dyDescent="0.25">
      <c r="B8961" s="21">
        <v>45890</v>
      </c>
      <c r="C8961" s="2" t="s">
        <v>1</v>
      </c>
      <c r="D8961" s="2" t="s">
        <v>1837</v>
      </c>
      <c r="E8961" s="2" t="s">
        <v>1397</v>
      </c>
      <c r="F8961" s="2" t="s">
        <v>3306</v>
      </c>
      <c r="G8961" s="5">
        <v>-19</v>
      </c>
      <c r="H8961" s="5">
        <v>33.5</v>
      </c>
      <c r="I8961" s="5">
        <v>-636.5</v>
      </c>
      <c r="J8961" s="5">
        <v>-1481954.1400000018</v>
      </c>
      <c r="K8961" s="5" t="str" cm="1">
        <f t="array" ref="K8961">_xlfn.LET(_xlpm.d,UPPER(TRIM(CLEAN(SUBSTITUTE(F8961,CHAR(160),"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62" spans="2:11" x14ac:dyDescent="0.25">
      <c r="B8962" s="21">
        <v>45890</v>
      </c>
      <c r="C8962" s="2" t="s">
        <v>1</v>
      </c>
      <c r="D8962" s="2" t="s">
        <v>3723</v>
      </c>
      <c r="E8962" s="2" t="s">
        <v>999</v>
      </c>
      <c r="F8962" s="2" t="s">
        <v>3306</v>
      </c>
      <c r="G8962" s="5">
        <v>-60</v>
      </c>
      <c r="H8962" s="5">
        <v>33.5</v>
      </c>
      <c r="I8962" s="5">
        <v>-2010</v>
      </c>
      <c r="J8962" s="5">
        <v>-1483964.1400000018</v>
      </c>
      <c r="K8962" s="5" t="str" cm="1">
        <f t="array" ref="K8962">_xlfn.LET(_xlpm.d,UPPER(TRIM(CLEAN(SUBSTITUTE(F8962,CHAR(160),"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63" spans="2:11" x14ac:dyDescent="0.25">
      <c r="B8963" s="21">
        <v>45890</v>
      </c>
      <c r="C8963" s="2" t="s">
        <v>1</v>
      </c>
      <c r="D8963" s="2" t="s">
        <v>1838</v>
      </c>
      <c r="E8963" s="2" t="s">
        <v>19</v>
      </c>
      <c r="F8963" s="2" t="s">
        <v>3306</v>
      </c>
      <c r="G8963" s="5">
        <v>-26</v>
      </c>
      <c r="H8963" s="5">
        <v>33.5</v>
      </c>
      <c r="I8963" s="5">
        <v>-871</v>
      </c>
      <c r="J8963" s="5">
        <v>-1484835.1400000018</v>
      </c>
      <c r="K8963" s="5" t="str" cm="1">
        <f t="array" ref="K8963">_xlfn.LET(_xlpm.d,UPPER(TRIM(CLEAN(SUBSTITUTE(F8963,CHAR(160),"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64" spans="2:11" x14ac:dyDescent="0.25">
      <c r="B8964" s="21">
        <v>45891</v>
      </c>
      <c r="C8964" s="2" t="s">
        <v>1</v>
      </c>
      <c r="D8964" s="2" t="s">
        <v>3724</v>
      </c>
      <c r="E8964" s="2" t="s">
        <v>1478</v>
      </c>
      <c r="F8964" s="2" t="s">
        <v>3308</v>
      </c>
      <c r="G8964" s="5">
        <v>-22</v>
      </c>
      <c r="H8964" s="5">
        <v>31.8</v>
      </c>
      <c r="I8964" s="5">
        <v>-699.6</v>
      </c>
      <c r="J8964" s="5">
        <v>-1485534.7400000019</v>
      </c>
      <c r="K8964" s="5" t="str" cm="1">
        <f t="array" ref="K8964">_xlfn.LET(_xlpm.d,UPPER(TRIM(CLEAN(SUBSTITUTE(F8964,CHAR(160),"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65" spans="2:11" x14ac:dyDescent="0.25">
      <c r="B8965" s="21">
        <v>45891</v>
      </c>
      <c r="C8965" s="2" t="s">
        <v>1</v>
      </c>
      <c r="D8965" s="2" t="s">
        <v>215</v>
      </c>
      <c r="E8965" s="2" t="s">
        <v>202</v>
      </c>
      <c r="F8965" s="2" t="s">
        <v>3306</v>
      </c>
      <c r="G8965" s="5">
        <v>-150</v>
      </c>
      <c r="H8965" s="5">
        <v>33.5</v>
      </c>
      <c r="I8965" s="5">
        <v>-5025</v>
      </c>
      <c r="J8965" s="5">
        <v>-1490559.7400000019</v>
      </c>
      <c r="K8965" s="5" t="str" cm="1">
        <f t="array" ref="K8965">_xlfn.LET(_xlpm.d,UPPER(TRIM(CLEAN(SUBSTITUTE(F8965,CHAR(160),"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66" spans="2:11" x14ac:dyDescent="0.25">
      <c r="B8966" s="21">
        <v>45891</v>
      </c>
      <c r="C8966" s="2" t="s">
        <v>1</v>
      </c>
      <c r="D8966" s="2" t="s">
        <v>2472</v>
      </c>
      <c r="E8966" s="2" t="s">
        <v>2473</v>
      </c>
      <c r="F8966" s="2" t="s">
        <v>3306</v>
      </c>
      <c r="G8966" s="5">
        <v>-10</v>
      </c>
      <c r="H8966" s="5">
        <v>33.5</v>
      </c>
      <c r="I8966" s="5">
        <v>-335</v>
      </c>
      <c r="J8966" s="5">
        <v>-1490894.7400000019</v>
      </c>
      <c r="K8966" s="5" t="str" cm="1">
        <f t="array" ref="K8966">_xlfn.LET(_xlpm.d,UPPER(TRIM(CLEAN(SUBSTITUTE(F8966,CHAR(160),"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67" spans="2:11" x14ac:dyDescent="0.25">
      <c r="B8967" s="21">
        <v>45891</v>
      </c>
      <c r="C8967" s="2" t="s">
        <v>1</v>
      </c>
      <c r="D8967" s="2" t="s">
        <v>1839</v>
      </c>
      <c r="E8967" s="2" t="s">
        <v>1016</v>
      </c>
      <c r="F8967" s="2" t="s">
        <v>3306</v>
      </c>
      <c r="G8967" s="5">
        <v>-130</v>
      </c>
      <c r="H8967" s="5">
        <v>33.5</v>
      </c>
      <c r="I8967" s="5">
        <v>-4355</v>
      </c>
      <c r="J8967" s="5">
        <v>-1495249.7400000019</v>
      </c>
      <c r="K8967" s="5" t="str" cm="1">
        <f t="array" ref="K8967">_xlfn.LET(_xlpm.d,UPPER(TRIM(CLEAN(SUBSTITUTE(F8967,CHAR(160),"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68" spans="2:11" x14ac:dyDescent="0.25">
      <c r="B8968" s="21">
        <v>45891</v>
      </c>
      <c r="C8968" s="2" t="s">
        <v>1</v>
      </c>
      <c r="D8968" s="2" t="s">
        <v>3725</v>
      </c>
      <c r="E8968" s="2" t="s">
        <v>403</v>
      </c>
      <c r="F8968" s="2" t="s">
        <v>3306</v>
      </c>
      <c r="G8968" s="5">
        <v>-20</v>
      </c>
      <c r="H8968" s="5">
        <v>33.5</v>
      </c>
      <c r="I8968" s="5">
        <v>-670</v>
      </c>
      <c r="J8968" s="5">
        <v>-1495919.7400000019</v>
      </c>
      <c r="K8968" s="5" t="str" cm="1">
        <f t="array" ref="K8968">_xlfn.LET(_xlpm.d,UPPER(TRIM(CLEAN(SUBSTITUTE(F8968,CHAR(160),"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69" spans="2:11" x14ac:dyDescent="0.25">
      <c r="B8969" s="21">
        <v>45891</v>
      </c>
      <c r="C8969" s="2" t="s">
        <v>1</v>
      </c>
      <c r="D8969" s="2" t="s">
        <v>1840</v>
      </c>
      <c r="E8969" s="2" t="s">
        <v>9</v>
      </c>
      <c r="F8969" s="2" t="s">
        <v>3306</v>
      </c>
      <c r="G8969" s="5">
        <v>-42</v>
      </c>
      <c r="H8969" s="5">
        <v>33.5</v>
      </c>
      <c r="I8969" s="5">
        <v>-1407</v>
      </c>
      <c r="J8969" s="5">
        <v>-1497326.7400000019</v>
      </c>
      <c r="K8969" s="5" t="str" cm="1">
        <f t="array" ref="K8969">_xlfn.LET(_xlpm.d,UPPER(TRIM(CLEAN(SUBSTITUTE(F8969,CHAR(160),"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70" spans="2:11" x14ac:dyDescent="0.25">
      <c r="B8970" s="21">
        <v>45891</v>
      </c>
      <c r="C8970" s="2" t="s">
        <v>1</v>
      </c>
      <c r="D8970" s="2" t="s">
        <v>1841</v>
      </c>
      <c r="E8970" s="2" t="s">
        <v>82</v>
      </c>
      <c r="F8970" s="2" t="s">
        <v>3306</v>
      </c>
      <c r="G8970" s="5">
        <v>-40</v>
      </c>
      <c r="H8970" s="5">
        <v>33.5</v>
      </c>
      <c r="I8970" s="5">
        <v>-1340</v>
      </c>
      <c r="J8970" s="5">
        <v>-1498666.7400000019</v>
      </c>
      <c r="K8970" s="5" t="str" cm="1">
        <f t="array" ref="K8970">_xlfn.LET(_xlpm.d,UPPER(TRIM(CLEAN(SUBSTITUTE(F8970,CHAR(160),"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71" spans="2:11" x14ac:dyDescent="0.25">
      <c r="B8971" s="21">
        <v>45891</v>
      </c>
      <c r="C8971" s="2" t="s">
        <v>1</v>
      </c>
      <c r="D8971" s="2" t="s">
        <v>628</v>
      </c>
      <c r="E8971" s="2" t="s">
        <v>62</v>
      </c>
      <c r="F8971" s="2" t="s">
        <v>3306</v>
      </c>
      <c r="G8971" s="5">
        <v>-25</v>
      </c>
      <c r="H8971" s="5">
        <v>33.5</v>
      </c>
      <c r="I8971" s="5">
        <v>-837.5</v>
      </c>
      <c r="J8971" s="5">
        <v>-1499504.2400000019</v>
      </c>
      <c r="K8971" s="5" t="str" cm="1">
        <f t="array" ref="K8971">_xlfn.LET(_xlpm.d,UPPER(TRIM(CLEAN(SUBSTITUTE(F8971,CHAR(160),"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72" spans="2:11" x14ac:dyDescent="0.25">
      <c r="B8972" s="21">
        <v>45891</v>
      </c>
      <c r="C8972" s="2" t="s">
        <v>1</v>
      </c>
      <c r="D8972" s="2" t="s">
        <v>2612</v>
      </c>
      <c r="E8972" s="2" t="s">
        <v>143</v>
      </c>
      <c r="F8972" s="2" t="s">
        <v>3308</v>
      </c>
      <c r="G8972" s="5">
        <v>-47</v>
      </c>
      <c r="H8972" s="5">
        <v>28.95</v>
      </c>
      <c r="I8972" s="5">
        <v>-1360.65</v>
      </c>
      <c r="J8972" s="5">
        <v>-1500864.8900000018</v>
      </c>
      <c r="K8972" s="5" t="str" cm="1">
        <f t="array" ref="K8972">_xlfn.LET(_xlpm.d,UPPER(TRIM(CLEAN(SUBSTITUTE(F8972,CHAR(160),"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73" spans="2:11" x14ac:dyDescent="0.25">
      <c r="B8973" s="21">
        <v>45891</v>
      </c>
      <c r="C8973" s="2" t="s">
        <v>1</v>
      </c>
      <c r="D8973" s="2" t="s">
        <v>1842</v>
      </c>
      <c r="E8973" s="2" t="s">
        <v>53</v>
      </c>
      <c r="F8973" s="2" t="s">
        <v>3306</v>
      </c>
      <c r="G8973" s="5">
        <v>-18</v>
      </c>
      <c r="H8973" s="5">
        <v>33.5</v>
      </c>
      <c r="I8973" s="5">
        <v>-603</v>
      </c>
      <c r="J8973" s="5">
        <v>-1501467.8900000018</v>
      </c>
      <c r="K8973" s="5" t="str" cm="1">
        <f t="array" ref="K8973">_xlfn.LET(_xlpm.d,UPPER(TRIM(CLEAN(SUBSTITUTE(F8973,CHAR(160),"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74" spans="2:11" x14ac:dyDescent="0.25">
      <c r="B8974" s="21">
        <v>45891</v>
      </c>
      <c r="C8974" s="2" t="s">
        <v>1</v>
      </c>
      <c r="D8974" s="2" t="s">
        <v>217</v>
      </c>
      <c r="E8974" s="2" t="s">
        <v>24</v>
      </c>
      <c r="F8974" s="2" t="s">
        <v>3306</v>
      </c>
      <c r="G8974" s="5">
        <v>-78</v>
      </c>
      <c r="H8974" s="5">
        <v>33.5</v>
      </c>
      <c r="I8974" s="5">
        <v>-2613</v>
      </c>
      <c r="J8974" s="5">
        <v>-1504080.8900000018</v>
      </c>
      <c r="K8974" s="5" t="str" cm="1">
        <f t="array" ref="K8974">_xlfn.LET(_xlpm.d,UPPER(TRIM(CLEAN(SUBSTITUTE(F8974,CHAR(160),"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75" spans="2:11" x14ac:dyDescent="0.25">
      <c r="B8975" s="21">
        <v>45891</v>
      </c>
      <c r="C8975" s="2" t="s">
        <v>1</v>
      </c>
      <c r="D8975" s="2" t="s">
        <v>441</v>
      </c>
      <c r="E8975" s="2" t="s">
        <v>60</v>
      </c>
      <c r="F8975" s="2" t="s">
        <v>3306</v>
      </c>
      <c r="G8975" s="5">
        <v>-30</v>
      </c>
      <c r="H8975" s="5">
        <v>33.5</v>
      </c>
      <c r="I8975" s="5">
        <v>-1005</v>
      </c>
      <c r="J8975" s="5">
        <v>-1505085.8900000018</v>
      </c>
      <c r="K8975" s="5" t="str" cm="1">
        <f t="array" ref="K8975">_xlfn.LET(_xlpm.d,UPPER(TRIM(CLEAN(SUBSTITUTE(F8975,CHAR(160),"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76" spans="2:11" x14ac:dyDescent="0.25">
      <c r="B8976" s="21">
        <v>45891</v>
      </c>
      <c r="C8976" s="2" t="s">
        <v>1</v>
      </c>
      <c r="D8976" s="2" t="s">
        <v>218</v>
      </c>
      <c r="E8976" s="2" t="s">
        <v>76</v>
      </c>
      <c r="F8976" s="2" t="s">
        <v>3306</v>
      </c>
      <c r="G8976" s="5">
        <v>-34</v>
      </c>
      <c r="H8976" s="5">
        <v>33.5</v>
      </c>
      <c r="I8976" s="5">
        <v>-1139</v>
      </c>
      <c r="J8976" s="5">
        <v>-1506224.8900000018</v>
      </c>
      <c r="K8976" s="5" t="str" cm="1">
        <f t="array" ref="K8976">_xlfn.LET(_xlpm.d,UPPER(TRIM(CLEAN(SUBSTITUTE(F8976,CHAR(160),"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77" spans="2:11" x14ac:dyDescent="0.25">
      <c r="B8977" s="21">
        <v>45894</v>
      </c>
      <c r="C8977" s="2" t="s">
        <v>1</v>
      </c>
      <c r="D8977" s="2" t="s">
        <v>3726</v>
      </c>
      <c r="E8977" s="2" t="s">
        <v>3322</v>
      </c>
      <c r="F8977" s="2" t="s">
        <v>3308</v>
      </c>
      <c r="G8977" s="5">
        <v>-3</v>
      </c>
      <c r="H8977" s="5">
        <v>31.8</v>
      </c>
      <c r="I8977" s="5">
        <v>-95.4</v>
      </c>
      <c r="J8977" s="5">
        <v>-1506320.2900000017</v>
      </c>
      <c r="K8977" s="5" t="str" cm="1">
        <f t="array" ref="K8977">_xlfn.LET(_xlpm.d,UPPER(TRIM(CLEAN(SUBSTITUTE(F8977,CHAR(160),"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78" spans="2:11" x14ac:dyDescent="0.25">
      <c r="B8978" s="21">
        <v>45894</v>
      </c>
      <c r="C8978" s="2" t="s">
        <v>1</v>
      </c>
      <c r="D8978" s="2" t="s">
        <v>1844</v>
      </c>
      <c r="E8978" s="2" t="s">
        <v>68</v>
      </c>
      <c r="F8978" s="2" t="s">
        <v>3306</v>
      </c>
      <c r="G8978" s="5">
        <v>-15</v>
      </c>
      <c r="H8978" s="5">
        <v>33.5</v>
      </c>
      <c r="I8978" s="5">
        <v>-502.5</v>
      </c>
      <c r="J8978" s="5">
        <v>-1506822.7900000017</v>
      </c>
      <c r="K8978" s="5" t="str" cm="1">
        <f t="array" ref="K8978">_xlfn.LET(_xlpm.d,UPPER(TRIM(CLEAN(SUBSTITUTE(F8978,CHAR(160),"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79" spans="2:11" x14ac:dyDescent="0.25">
      <c r="B8979" s="21">
        <v>45894</v>
      </c>
      <c r="C8979" s="2" t="s">
        <v>1</v>
      </c>
      <c r="D8979" s="2" t="s">
        <v>3727</v>
      </c>
      <c r="E8979" s="2" t="s">
        <v>99</v>
      </c>
      <c r="F8979" s="2" t="s">
        <v>3306</v>
      </c>
      <c r="G8979" s="5">
        <v>-10</v>
      </c>
      <c r="H8979" s="5">
        <v>33.5</v>
      </c>
      <c r="I8979" s="5">
        <v>-335</v>
      </c>
      <c r="J8979" s="5">
        <v>-1507157.7900000017</v>
      </c>
      <c r="K8979" s="5" t="str" cm="1">
        <f t="array" ref="K8979">_xlfn.LET(_xlpm.d,UPPER(TRIM(CLEAN(SUBSTITUTE(F8979,CHAR(160),"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80" spans="2:11" x14ac:dyDescent="0.25">
      <c r="B8980" s="21">
        <v>45894</v>
      </c>
      <c r="C8980" s="2" t="s">
        <v>1</v>
      </c>
      <c r="D8980" s="2" t="s">
        <v>1845</v>
      </c>
      <c r="E8980" s="2" t="s">
        <v>465</v>
      </c>
      <c r="F8980" s="2" t="s">
        <v>3306</v>
      </c>
      <c r="G8980" s="5">
        <v>-36</v>
      </c>
      <c r="H8980" s="5">
        <v>33.5</v>
      </c>
      <c r="I8980" s="5">
        <v>-1206</v>
      </c>
      <c r="J8980" s="5">
        <v>-1508363.7900000017</v>
      </c>
      <c r="K8980" s="5" t="str" cm="1">
        <f t="array" ref="K8980">_xlfn.LET(_xlpm.d,UPPER(TRIM(CLEAN(SUBSTITUTE(F8980,CHAR(160),"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81" spans="2:11" x14ac:dyDescent="0.25">
      <c r="B8981" s="21">
        <v>45894</v>
      </c>
      <c r="C8981" s="2" t="s">
        <v>1</v>
      </c>
      <c r="D8981" s="2" t="s">
        <v>3009</v>
      </c>
      <c r="E8981" s="2" t="s">
        <v>791</v>
      </c>
      <c r="F8981" s="2" t="s">
        <v>3306</v>
      </c>
      <c r="G8981" s="5">
        <v>-24</v>
      </c>
      <c r="H8981" s="5">
        <v>33.5</v>
      </c>
      <c r="I8981" s="5">
        <v>-804</v>
      </c>
      <c r="J8981" s="5">
        <v>-1509167.7900000017</v>
      </c>
      <c r="K8981" s="5" t="str" cm="1">
        <f t="array" ref="K8981">_xlfn.LET(_xlpm.d,UPPER(TRIM(CLEAN(SUBSTITUTE(F8981,CHAR(160),"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82" spans="2:11" x14ac:dyDescent="0.25">
      <c r="B8982" s="21">
        <v>45894</v>
      </c>
      <c r="C8982" s="2" t="s">
        <v>1</v>
      </c>
      <c r="D8982" s="2" t="s">
        <v>1846</v>
      </c>
      <c r="E8982" s="2" t="s">
        <v>595</v>
      </c>
      <c r="F8982" s="2" t="s">
        <v>3306</v>
      </c>
      <c r="G8982" s="5">
        <v>-12</v>
      </c>
      <c r="H8982" s="5">
        <v>33.5</v>
      </c>
      <c r="I8982" s="5">
        <v>-402</v>
      </c>
      <c r="J8982" s="5">
        <v>-1509569.7900000017</v>
      </c>
      <c r="K8982" s="5" t="str" cm="1">
        <f t="array" ref="K8982">_xlfn.LET(_xlpm.d,UPPER(TRIM(CLEAN(SUBSTITUTE(F8982,CHAR(160),"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83" spans="2:11" x14ac:dyDescent="0.25">
      <c r="B8983" s="21">
        <v>45894</v>
      </c>
      <c r="C8983" s="2" t="s">
        <v>1</v>
      </c>
      <c r="D8983" s="2" t="s">
        <v>3728</v>
      </c>
      <c r="E8983" s="2" t="s">
        <v>19</v>
      </c>
      <c r="F8983" s="2" t="s">
        <v>3306</v>
      </c>
      <c r="G8983" s="5">
        <v>-16</v>
      </c>
      <c r="H8983" s="5">
        <v>33.5</v>
      </c>
      <c r="I8983" s="5">
        <v>-536</v>
      </c>
      <c r="J8983" s="5">
        <v>-1510105.7900000017</v>
      </c>
      <c r="K8983" s="5" t="str" cm="1">
        <f t="array" ref="K8983">_xlfn.LET(_xlpm.d,UPPER(TRIM(CLEAN(SUBSTITUTE(F8983,CHAR(160),"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84" spans="2:11" x14ac:dyDescent="0.25">
      <c r="B8984" s="21">
        <v>45895</v>
      </c>
      <c r="C8984" s="2" t="s">
        <v>1</v>
      </c>
      <c r="D8984" s="2" t="s">
        <v>3729</v>
      </c>
      <c r="E8984" s="2" t="s">
        <v>1245</v>
      </c>
      <c r="F8984" s="2" t="s">
        <v>3308</v>
      </c>
      <c r="G8984" s="5">
        <v>-16</v>
      </c>
      <c r="H8984" s="5">
        <v>31.8</v>
      </c>
      <c r="I8984" s="5">
        <v>-508.8</v>
      </c>
      <c r="J8984" s="5">
        <v>-1510614.5900000017</v>
      </c>
      <c r="K8984" s="5" t="str" cm="1">
        <f t="array" ref="K8984">_xlfn.LET(_xlpm.d,UPPER(TRIM(CLEAN(SUBSTITUTE(F8984,CHAR(160),"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85" spans="2:11" x14ac:dyDescent="0.25">
      <c r="B8985" s="21">
        <v>45895</v>
      </c>
      <c r="C8985" s="2" t="s">
        <v>1</v>
      </c>
      <c r="D8985" s="2" t="s">
        <v>1847</v>
      </c>
      <c r="E8985" s="2" t="s">
        <v>446</v>
      </c>
      <c r="F8985" s="2" t="s">
        <v>3306</v>
      </c>
      <c r="G8985" s="5">
        <v>-34</v>
      </c>
      <c r="H8985" s="5">
        <v>33.5</v>
      </c>
      <c r="I8985" s="5">
        <v>-1139</v>
      </c>
      <c r="J8985" s="5">
        <v>-1511753.5900000017</v>
      </c>
      <c r="K8985" s="5" t="str" cm="1">
        <f t="array" ref="K8985">_xlfn.LET(_xlpm.d,UPPER(TRIM(CLEAN(SUBSTITUTE(F8985,CHAR(160),"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86" spans="2:11" x14ac:dyDescent="0.25">
      <c r="B8986" s="21">
        <v>45895</v>
      </c>
      <c r="C8986" s="2" t="s">
        <v>1</v>
      </c>
      <c r="D8986" s="2" t="s">
        <v>1848</v>
      </c>
      <c r="E8986" s="2" t="s">
        <v>1130</v>
      </c>
      <c r="F8986" s="2" t="s">
        <v>3306</v>
      </c>
      <c r="G8986" s="5">
        <v>-44</v>
      </c>
      <c r="H8986" s="5">
        <v>33.5</v>
      </c>
      <c r="I8986" s="5">
        <v>-1474</v>
      </c>
      <c r="J8986" s="5">
        <v>-1513227.5900000017</v>
      </c>
      <c r="K8986" s="5" t="str" cm="1">
        <f t="array" ref="K8986">_xlfn.LET(_xlpm.d,UPPER(TRIM(CLEAN(SUBSTITUTE(F8986,CHAR(160),"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87" spans="2:11" x14ac:dyDescent="0.25">
      <c r="B8987" s="21">
        <v>45895</v>
      </c>
      <c r="C8987" s="2" t="s">
        <v>1</v>
      </c>
      <c r="D8987" s="2" t="s">
        <v>1849</v>
      </c>
      <c r="E8987" s="2" t="s">
        <v>14</v>
      </c>
      <c r="F8987" s="2" t="s">
        <v>3306</v>
      </c>
      <c r="G8987" s="5">
        <v>-40</v>
      </c>
      <c r="H8987" s="5">
        <v>33.5</v>
      </c>
      <c r="I8987" s="5">
        <v>-1340</v>
      </c>
      <c r="J8987" s="5">
        <v>-1514567.5900000017</v>
      </c>
      <c r="K8987" s="5" t="str" cm="1">
        <f t="array" ref="K8987">_xlfn.LET(_xlpm.d,UPPER(TRIM(CLEAN(SUBSTITUTE(F8987,CHAR(160),"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88" spans="2:11" x14ac:dyDescent="0.25">
      <c r="B8988" s="21">
        <v>45895</v>
      </c>
      <c r="C8988" s="2" t="s">
        <v>1</v>
      </c>
      <c r="D8988" s="2" t="s">
        <v>1077</v>
      </c>
      <c r="E8988" s="2" t="s">
        <v>153</v>
      </c>
      <c r="F8988" s="2" t="s">
        <v>3306</v>
      </c>
      <c r="G8988" s="5">
        <v>-70</v>
      </c>
      <c r="H8988" s="5">
        <v>33.5</v>
      </c>
      <c r="I8988" s="5">
        <v>-2345</v>
      </c>
      <c r="J8988" s="5">
        <v>-1516912.5900000017</v>
      </c>
      <c r="K8988" s="5" t="str" cm="1">
        <f t="array" ref="K8988">_xlfn.LET(_xlpm.d,UPPER(TRIM(CLEAN(SUBSTITUTE(F8988,CHAR(160),"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89" spans="2:11" x14ac:dyDescent="0.25">
      <c r="B8989" s="21">
        <v>45895</v>
      </c>
      <c r="C8989" s="2" t="s">
        <v>1</v>
      </c>
      <c r="D8989" s="2" t="s">
        <v>1850</v>
      </c>
      <c r="E8989" s="2" t="s">
        <v>92</v>
      </c>
      <c r="F8989" s="2" t="s">
        <v>3306</v>
      </c>
      <c r="G8989" s="5">
        <v>-46</v>
      </c>
      <c r="H8989" s="5">
        <v>33.5</v>
      </c>
      <c r="I8989" s="5">
        <v>-1541</v>
      </c>
      <c r="J8989" s="5">
        <v>-1518453.5900000017</v>
      </c>
      <c r="K8989" s="5" t="str" cm="1">
        <f t="array" ref="K8989">_xlfn.LET(_xlpm.d,UPPER(TRIM(CLEAN(SUBSTITUTE(F8989,CHAR(160),"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90" spans="2:11" x14ac:dyDescent="0.25">
      <c r="B8990" s="21">
        <v>45895</v>
      </c>
      <c r="C8990" s="2" t="s">
        <v>1</v>
      </c>
      <c r="D8990" s="2" t="s">
        <v>3730</v>
      </c>
      <c r="E8990" s="2" t="s">
        <v>95</v>
      </c>
      <c r="F8990" s="2" t="s">
        <v>3306</v>
      </c>
      <c r="G8990" s="5">
        <v>-20</v>
      </c>
      <c r="H8990" s="5">
        <v>33.5</v>
      </c>
      <c r="I8990" s="5">
        <v>-670</v>
      </c>
      <c r="J8990" s="5">
        <v>-1519123.5900000017</v>
      </c>
      <c r="K8990" s="5" t="str" cm="1">
        <f t="array" ref="K8990">_xlfn.LET(_xlpm.d,UPPER(TRIM(CLEAN(SUBSTITUTE(F8990,CHAR(160),"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91" spans="2:11" x14ac:dyDescent="0.25">
      <c r="B8991" s="21">
        <v>45895</v>
      </c>
      <c r="C8991" s="2" t="s">
        <v>1</v>
      </c>
      <c r="D8991" s="2" t="s">
        <v>220</v>
      </c>
      <c r="E8991" s="2" t="s">
        <v>159</v>
      </c>
      <c r="F8991" s="2" t="s">
        <v>3306</v>
      </c>
      <c r="G8991" s="5">
        <v>-25</v>
      </c>
      <c r="H8991" s="5">
        <v>33.5</v>
      </c>
      <c r="I8991" s="5">
        <v>-837.5</v>
      </c>
      <c r="J8991" s="5">
        <v>-1519961.0900000017</v>
      </c>
      <c r="K8991" s="5" t="str" cm="1">
        <f t="array" ref="K8991">_xlfn.LET(_xlpm.d,UPPER(TRIM(CLEAN(SUBSTITUTE(F8991,CHAR(160),"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92" spans="2:11" x14ac:dyDescent="0.25">
      <c r="B8992" s="21">
        <v>45895</v>
      </c>
      <c r="C8992" s="2" t="s">
        <v>1</v>
      </c>
      <c r="D8992" s="2" t="s">
        <v>3731</v>
      </c>
      <c r="E8992" s="2" t="s">
        <v>27</v>
      </c>
      <c r="F8992" s="2" t="s">
        <v>3306</v>
      </c>
      <c r="G8992" s="5">
        <v>-15</v>
      </c>
      <c r="H8992" s="5">
        <v>33.5</v>
      </c>
      <c r="I8992" s="5">
        <v>-502.5</v>
      </c>
      <c r="J8992" s="5">
        <v>-1520463.5900000017</v>
      </c>
      <c r="K8992" s="5" t="str" cm="1">
        <f t="array" ref="K8992">_xlfn.LET(_xlpm.d,UPPER(TRIM(CLEAN(SUBSTITUTE(F8992,CHAR(160),"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93" spans="2:11" x14ac:dyDescent="0.25">
      <c r="B8993" s="21">
        <v>45895</v>
      </c>
      <c r="C8993" s="2" t="s">
        <v>1</v>
      </c>
      <c r="D8993" s="2" t="s">
        <v>221</v>
      </c>
      <c r="E8993" s="2" t="s">
        <v>49</v>
      </c>
      <c r="F8993" s="2" t="s">
        <v>3306</v>
      </c>
      <c r="G8993" s="5">
        <v>-49</v>
      </c>
      <c r="H8993" s="5">
        <v>33.5</v>
      </c>
      <c r="I8993" s="5">
        <v>-1641.5</v>
      </c>
      <c r="J8993" s="5">
        <v>-1522105.0900000017</v>
      </c>
      <c r="K8993" s="5" t="str" cm="1">
        <f t="array" ref="K8993">_xlfn.LET(_xlpm.d,UPPER(TRIM(CLEAN(SUBSTITUTE(F8993,CHAR(160),"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94" spans="2:11" x14ac:dyDescent="0.25">
      <c r="B8994" s="21">
        <v>45895</v>
      </c>
      <c r="C8994" s="2" t="s">
        <v>1</v>
      </c>
      <c r="D8994" s="2" t="s">
        <v>1078</v>
      </c>
      <c r="E8994" s="2" t="s">
        <v>72</v>
      </c>
      <c r="F8994" s="2" t="s">
        <v>3306</v>
      </c>
      <c r="G8994" s="5">
        <v>-10</v>
      </c>
      <c r="H8994" s="5">
        <v>33.5</v>
      </c>
      <c r="I8994" s="5">
        <v>-335</v>
      </c>
      <c r="J8994" s="5">
        <v>-1522440.0900000017</v>
      </c>
      <c r="K8994" s="5" t="str" cm="1">
        <f t="array" ref="K8994">_xlfn.LET(_xlpm.d,UPPER(TRIM(CLEAN(SUBSTITUTE(F8994,CHAR(160),"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95" spans="2:11" x14ac:dyDescent="0.25">
      <c r="B8995" s="21">
        <v>45895</v>
      </c>
      <c r="C8995" s="2" t="s">
        <v>1</v>
      </c>
      <c r="D8995" s="2" t="s">
        <v>3732</v>
      </c>
      <c r="E8995" s="2" t="s">
        <v>32</v>
      </c>
      <c r="F8995" s="2" t="s">
        <v>3306</v>
      </c>
      <c r="G8995" s="5">
        <v>-50</v>
      </c>
      <c r="H8995" s="5">
        <v>33.5</v>
      </c>
      <c r="I8995" s="5">
        <v>-1675</v>
      </c>
      <c r="J8995" s="5">
        <v>-1524115.0900000017</v>
      </c>
      <c r="K8995" s="5" t="str" cm="1">
        <f t="array" ref="K8995">_xlfn.LET(_xlpm.d,UPPER(TRIM(CLEAN(SUBSTITUTE(F8995,CHAR(160),"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96" spans="2:11" x14ac:dyDescent="0.25">
      <c r="B8996" s="21">
        <v>45896</v>
      </c>
      <c r="C8996" s="2" t="s">
        <v>1</v>
      </c>
      <c r="D8996" s="2" t="s">
        <v>1851</v>
      </c>
      <c r="E8996" s="2" t="s">
        <v>3</v>
      </c>
      <c r="F8996" s="2" t="s">
        <v>3733</v>
      </c>
      <c r="G8996" s="5">
        <v>-3</v>
      </c>
      <c r="H8996" s="5">
        <v>20</v>
      </c>
      <c r="I8996" s="5">
        <v>-60</v>
      </c>
      <c r="J8996" s="5">
        <v>-1524175.0900000017</v>
      </c>
      <c r="K8996" s="5" t="str" cm="1">
        <f t="array" ref="K8996">_xlfn.LET(_xlpm.d,UPPER(TRIM(CLEAN(SUBSTITUTE(F8996,CHAR(160),"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97" spans="2:11" x14ac:dyDescent="0.25">
      <c r="B8997" s="21">
        <v>45896</v>
      </c>
      <c r="C8997" s="2" t="s">
        <v>1</v>
      </c>
      <c r="D8997" s="2" t="s">
        <v>3734</v>
      </c>
      <c r="E8997" s="2" t="s">
        <v>3</v>
      </c>
      <c r="F8997" s="2" t="s">
        <v>3308</v>
      </c>
      <c r="G8997" s="5">
        <v>-30</v>
      </c>
      <c r="H8997" s="5">
        <v>30</v>
      </c>
      <c r="I8997" s="5">
        <v>-900</v>
      </c>
      <c r="J8997" s="5">
        <v>-1525075.0900000017</v>
      </c>
      <c r="K8997" s="5" t="str" cm="1">
        <f t="array" ref="K8997">_xlfn.LET(_xlpm.d,UPPER(TRIM(CLEAN(SUBSTITUTE(F8997,CHAR(160),"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98" spans="2:11" x14ac:dyDescent="0.25">
      <c r="B8998" s="21">
        <v>45896</v>
      </c>
      <c r="C8998" s="2" t="s">
        <v>1</v>
      </c>
      <c r="D8998" s="2" t="s">
        <v>3734</v>
      </c>
      <c r="E8998" s="2" t="s">
        <v>3</v>
      </c>
      <c r="F8998" s="2" t="s">
        <v>3735</v>
      </c>
      <c r="G8998" s="5">
        <v>-2</v>
      </c>
      <c r="H8998" s="5">
        <v>19.989999999999998</v>
      </c>
      <c r="I8998" s="5">
        <v>-39.979999999999997</v>
      </c>
      <c r="J8998" s="5">
        <v>-1525115.0700000017</v>
      </c>
      <c r="K8998" s="5" t="str" cm="1">
        <f t="array" ref="K8998">_xlfn.LET(_xlpm.d,UPPER(TRIM(CLEAN(SUBSTITUTE(F8998,CHAR(160),"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8999" spans="2:11" x14ac:dyDescent="0.25">
      <c r="B8999" s="21">
        <v>45896</v>
      </c>
      <c r="C8999" s="2" t="s">
        <v>1</v>
      </c>
      <c r="D8999" s="2" t="s">
        <v>1852</v>
      </c>
      <c r="E8999" s="2" t="s">
        <v>3</v>
      </c>
      <c r="F8999" s="2" t="s">
        <v>3308</v>
      </c>
      <c r="G8999" s="5">
        <v>-50</v>
      </c>
      <c r="H8999" s="5">
        <v>30</v>
      </c>
      <c r="I8999" s="5">
        <v>-1500</v>
      </c>
      <c r="J8999" s="5">
        <v>-1526615.0700000017</v>
      </c>
      <c r="K8999" s="5" t="str" cm="1">
        <f t="array" ref="K8999">_xlfn.LET(_xlpm.d,UPPER(TRIM(CLEAN(SUBSTITUTE(F8999,CHAR(160),"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00" spans="2:11" x14ac:dyDescent="0.25">
      <c r="B9000" s="21">
        <v>45896</v>
      </c>
      <c r="C9000" s="2" t="s">
        <v>1</v>
      </c>
      <c r="D9000" s="2" t="s">
        <v>3736</v>
      </c>
      <c r="E9000" s="2" t="s">
        <v>852</v>
      </c>
      <c r="F9000" s="2" t="s">
        <v>3308</v>
      </c>
      <c r="G9000" s="5">
        <v>-4</v>
      </c>
      <c r="H9000" s="5">
        <v>33.99</v>
      </c>
      <c r="I9000" s="5">
        <v>-135.96</v>
      </c>
      <c r="J9000" s="5">
        <v>-1526751.0300000017</v>
      </c>
      <c r="K9000" s="5" t="str" cm="1">
        <f t="array" ref="K9000">_xlfn.LET(_xlpm.d,UPPER(TRIM(CLEAN(SUBSTITUTE(F9000,CHAR(160),"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01" spans="2:11" x14ac:dyDescent="0.25">
      <c r="B9001" s="21">
        <v>45896</v>
      </c>
      <c r="C9001" s="2" t="s">
        <v>1</v>
      </c>
      <c r="D9001" s="2" t="s">
        <v>3737</v>
      </c>
      <c r="E9001" s="2" t="s">
        <v>986</v>
      </c>
      <c r="F9001" s="2" t="s">
        <v>3308</v>
      </c>
      <c r="G9001" s="5">
        <v>-10</v>
      </c>
      <c r="H9001" s="5">
        <v>33.99</v>
      </c>
      <c r="I9001" s="5">
        <v>-339.9</v>
      </c>
      <c r="J9001" s="5">
        <v>-1527090.9300000016</v>
      </c>
      <c r="K9001" s="5" t="str" cm="1">
        <f t="array" ref="K9001">_xlfn.LET(_xlpm.d,UPPER(TRIM(CLEAN(SUBSTITUTE(F9001,CHAR(160),"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02" spans="2:11" x14ac:dyDescent="0.25">
      <c r="B9002" s="21">
        <v>45896</v>
      </c>
      <c r="C9002" s="2" t="s">
        <v>1</v>
      </c>
      <c r="D9002" s="2" t="s">
        <v>3738</v>
      </c>
      <c r="E9002" s="2" t="s">
        <v>86</v>
      </c>
      <c r="F9002" s="2" t="s">
        <v>3306</v>
      </c>
      <c r="G9002" s="5">
        <v>-149</v>
      </c>
      <c r="H9002" s="5">
        <v>28.5</v>
      </c>
      <c r="I9002" s="5">
        <v>-4246.5</v>
      </c>
      <c r="J9002" s="5">
        <v>-1531337.4300000016</v>
      </c>
      <c r="K9002" s="5" t="str" cm="1">
        <f t="array" ref="K9002">_xlfn.LET(_xlpm.d,UPPER(TRIM(CLEAN(SUBSTITUTE(F9002,CHAR(160),"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03" spans="2:11" x14ac:dyDescent="0.25">
      <c r="B9003" s="21">
        <v>45896</v>
      </c>
      <c r="C9003" s="2" t="s">
        <v>1</v>
      </c>
      <c r="D9003" s="2" t="s">
        <v>629</v>
      </c>
      <c r="E9003" s="2" t="s">
        <v>89</v>
      </c>
      <c r="F9003" s="2" t="s">
        <v>3306</v>
      </c>
      <c r="G9003" s="5">
        <v>-6</v>
      </c>
      <c r="H9003" s="5">
        <v>28.5</v>
      </c>
      <c r="I9003" s="5">
        <v>-171</v>
      </c>
      <c r="J9003" s="5">
        <v>-1531508.4300000016</v>
      </c>
      <c r="K9003" s="5" t="str" cm="1">
        <f t="array" ref="K9003">_xlfn.LET(_xlpm.d,UPPER(TRIM(CLEAN(SUBSTITUTE(F9003,CHAR(160),"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04" spans="2:11" x14ac:dyDescent="0.25">
      <c r="B9004" s="21">
        <v>45896</v>
      </c>
      <c r="C9004" s="2" t="s">
        <v>1</v>
      </c>
      <c r="D9004" s="2" t="s">
        <v>3739</v>
      </c>
      <c r="E9004" s="2" t="s">
        <v>1619</v>
      </c>
      <c r="F9004" s="2" t="s">
        <v>3308</v>
      </c>
      <c r="G9004" s="5">
        <v>-20</v>
      </c>
      <c r="H9004" s="5">
        <v>28.5</v>
      </c>
      <c r="I9004" s="5">
        <v>-570</v>
      </c>
      <c r="J9004" s="5">
        <v>-1532078.4300000016</v>
      </c>
      <c r="K9004" s="5" t="str" cm="1">
        <f t="array" ref="K9004">_xlfn.LET(_xlpm.d,UPPER(TRIM(CLEAN(SUBSTITUTE(F9004,CHAR(160),"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05" spans="2:11" x14ac:dyDescent="0.25">
      <c r="B9005" s="21">
        <v>45896</v>
      </c>
      <c r="C9005" s="2" t="s">
        <v>1</v>
      </c>
      <c r="D9005" s="2" t="s">
        <v>3740</v>
      </c>
      <c r="E9005" s="2" t="s">
        <v>816</v>
      </c>
      <c r="F9005" s="2" t="s">
        <v>3308</v>
      </c>
      <c r="G9005" s="5">
        <v>-23</v>
      </c>
      <c r="H9005" s="5">
        <v>28.5</v>
      </c>
      <c r="I9005" s="5">
        <v>-655.5</v>
      </c>
      <c r="J9005" s="5">
        <v>-1532733.9300000016</v>
      </c>
      <c r="K9005" s="5" t="str" cm="1">
        <f t="array" ref="K9005">_xlfn.LET(_xlpm.d,UPPER(TRIM(CLEAN(SUBSTITUTE(F9005,CHAR(160),"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06" spans="2:11" x14ac:dyDescent="0.25">
      <c r="B9006" s="21">
        <v>45896</v>
      </c>
      <c r="C9006" s="2" t="s">
        <v>1</v>
      </c>
      <c r="D9006" s="2" t="s">
        <v>3010</v>
      </c>
      <c r="E9006" s="2" t="s">
        <v>844</v>
      </c>
      <c r="F9006" s="2" t="s">
        <v>3308</v>
      </c>
      <c r="G9006" s="5">
        <v>-13</v>
      </c>
      <c r="H9006" s="5">
        <v>28.5</v>
      </c>
      <c r="I9006" s="5">
        <v>-370.5</v>
      </c>
      <c r="J9006" s="5">
        <v>-1533104.4300000016</v>
      </c>
      <c r="K9006" s="5" t="str" cm="1">
        <f t="array" ref="K9006">_xlfn.LET(_xlpm.d,UPPER(TRIM(CLEAN(SUBSTITUTE(F9006,CHAR(160),"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07" spans="2:11" x14ac:dyDescent="0.25">
      <c r="B9007" s="21">
        <v>45896</v>
      </c>
      <c r="C9007" s="2" t="s">
        <v>1</v>
      </c>
      <c r="D9007" s="2" t="s">
        <v>1079</v>
      </c>
      <c r="E9007" s="2" t="s">
        <v>807</v>
      </c>
      <c r="F9007" s="2" t="s">
        <v>3308</v>
      </c>
      <c r="G9007" s="5">
        <v>-29</v>
      </c>
      <c r="H9007" s="5">
        <v>28.5</v>
      </c>
      <c r="I9007" s="5">
        <v>-826.5</v>
      </c>
      <c r="J9007" s="5">
        <v>-1533930.9300000016</v>
      </c>
      <c r="K9007" s="5" t="str" cm="1">
        <f t="array" ref="K9007">_xlfn.LET(_xlpm.d,UPPER(TRIM(CLEAN(SUBSTITUTE(F9007,CHAR(160),"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08" spans="2:11" x14ac:dyDescent="0.25">
      <c r="B9008" s="21">
        <v>45896</v>
      </c>
      <c r="C9008" s="2" t="s">
        <v>1</v>
      </c>
      <c r="D9008" s="2" t="s">
        <v>1080</v>
      </c>
      <c r="E9008" s="2" t="s">
        <v>58</v>
      </c>
      <c r="F9008" s="2" t="s">
        <v>3306</v>
      </c>
      <c r="G9008" s="5">
        <v>-20</v>
      </c>
      <c r="H9008" s="5">
        <v>33.5</v>
      </c>
      <c r="I9008" s="5">
        <v>-670</v>
      </c>
      <c r="J9008" s="5">
        <v>-1534600.9300000016</v>
      </c>
      <c r="K9008" s="5" t="str" cm="1">
        <f t="array" ref="K9008">_xlfn.LET(_xlpm.d,UPPER(TRIM(CLEAN(SUBSTITUTE(F9008,CHAR(160),"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09" spans="2:11" x14ac:dyDescent="0.25">
      <c r="B9009" s="21">
        <v>45896</v>
      </c>
      <c r="C9009" s="2" t="s">
        <v>1</v>
      </c>
      <c r="D9009" s="2" t="s">
        <v>3741</v>
      </c>
      <c r="E9009" s="2" t="s">
        <v>74</v>
      </c>
      <c r="F9009" s="2" t="s">
        <v>3306</v>
      </c>
      <c r="G9009" s="5">
        <v>-20</v>
      </c>
      <c r="H9009" s="5">
        <v>28.5</v>
      </c>
      <c r="I9009" s="5">
        <v>-570</v>
      </c>
      <c r="J9009" s="5">
        <v>-1535170.9300000016</v>
      </c>
      <c r="K9009" s="5" t="str" cm="1">
        <f t="array" ref="K9009">_xlfn.LET(_xlpm.d,UPPER(TRIM(CLEAN(SUBSTITUTE(F9009,CHAR(160),"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10" spans="2:11" x14ac:dyDescent="0.25">
      <c r="B9010" s="21">
        <v>45896</v>
      </c>
      <c r="C9010" s="2" t="s">
        <v>1</v>
      </c>
      <c r="D9010" s="2" t="s">
        <v>1855</v>
      </c>
      <c r="E9010" s="2" t="s">
        <v>129</v>
      </c>
      <c r="F9010" s="2" t="s">
        <v>3306</v>
      </c>
      <c r="G9010" s="5">
        <v>-24</v>
      </c>
      <c r="H9010" s="5">
        <v>33.5</v>
      </c>
      <c r="I9010" s="5">
        <v>-804</v>
      </c>
      <c r="J9010" s="5">
        <v>-1535974.9300000016</v>
      </c>
      <c r="K9010" s="5" t="str" cm="1">
        <f t="array" ref="K9010">_xlfn.LET(_xlpm.d,UPPER(TRIM(CLEAN(SUBSTITUTE(F9010,CHAR(160),"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11" spans="2:11" x14ac:dyDescent="0.25">
      <c r="B9011" s="21">
        <v>45896</v>
      </c>
      <c r="C9011" s="2" t="s">
        <v>1</v>
      </c>
      <c r="D9011" s="2" t="s">
        <v>1857</v>
      </c>
      <c r="E9011" s="2" t="s">
        <v>40</v>
      </c>
      <c r="F9011" s="2" t="s">
        <v>3306</v>
      </c>
      <c r="G9011" s="5">
        <v>-20</v>
      </c>
      <c r="H9011" s="5">
        <v>33.5</v>
      </c>
      <c r="I9011" s="5">
        <v>-670</v>
      </c>
      <c r="J9011" s="5">
        <v>-1536644.9300000016</v>
      </c>
      <c r="K9011" s="5" t="str" cm="1">
        <f t="array" ref="K9011">_xlfn.LET(_xlpm.d,UPPER(TRIM(CLEAN(SUBSTITUTE(F9011,CHAR(160),"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12" spans="2:11" x14ac:dyDescent="0.25">
      <c r="B9012" s="21">
        <v>45896</v>
      </c>
      <c r="C9012" s="2" t="s">
        <v>1</v>
      </c>
      <c r="D9012" s="2" t="s">
        <v>1858</v>
      </c>
      <c r="E9012" s="2" t="s">
        <v>35</v>
      </c>
      <c r="F9012" s="2" t="s">
        <v>3306</v>
      </c>
      <c r="G9012" s="5">
        <v>-35</v>
      </c>
      <c r="H9012" s="5">
        <v>28.5</v>
      </c>
      <c r="I9012" s="5">
        <v>-997.5</v>
      </c>
      <c r="J9012" s="5">
        <v>-1537642.4300000016</v>
      </c>
      <c r="K9012" s="5" t="str" cm="1">
        <f t="array" ref="K9012">_xlfn.LET(_xlpm.d,UPPER(TRIM(CLEAN(SUBSTITUTE(F9012,CHAR(160),"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13" spans="2:11" x14ac:dyDescent="0.25">
      <c r="B9013" s="21">
        <v>45896</v>
      </c>
      <c r="C9013" s="2" t="s">
        <v>1</v>
      </c>
      <c r="D9013" s="2" t="s">
        <v>3742</v>
      </c>
      <c r="E9013" s="2" t="s">
        <v>3743</v>
      </c>
      <c r="F9013" s="2" t="s">
        <v>3308</v>
      </c>
      <c r="G9013" s="5">
        <v>-168</v>
      </c>
      <c r="H9013" s="5">
        <v>31.8</v>
      </c>
      <c r="I9013" s="5">
        <v>-5342.4</v>
      </c>
      <c r="J9013" s="5">
        <v>-1542984.8300000015</v>
      </c>
      <c r="K9013" s="5" t="str" cm="1">
        <f t="array" ref="K9013">_xlfn.LET(_xlpm.d,UPPER(TRIM(CLEAN(SUBSTITUTE(F9013,CHAR(160),"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14" spans="2:11" x14ac:dyDescent="0.25">
      <c r="B9014" s="21">
        <v>45897</v>
      </c>
      <c r="C9014" s="2" t="s">
        <v>1</v>
      </c>
      <c r="D9014" s="2" t="s">
        <v>3744</v>
      </c>
      <c r="E9014" s="2" t="s">
        <v>65</v>
      </c>
      <c r="F9014" s="2" t="s">
        <v>3306</v>
      </c>
      <c r="G9014" s="5">
        <v>-30</v>
      </c>
      <c r="H9014" s="5">
        <v>33.5</v>
      </c>
      <c r="I9014" s="5">
        <v>-1005</v>
      </c>
      <c r="J9014" s="5">
        <v>-1543989.8300000015</v>
      </c>
      <c r="K9014" s="5" t="str" cm="1">
        <f t="array" ref="K9014">_xlfn.LET(_xlpm.d,UPPER(TRIM(CLEAN(SUBSTITUTE(F9014,CHAR(160),"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15" spans="2:11" x14ac:dyDescent="0.25">
      <c r="B9015" s="21">
        <v>45897</v>
      </c>
      <c r="C9015" s="2" t="s">
        <v>1</v>
      </c>
      <c r="D9015" s="2" t="s">
        <v>1859</v>
      </c>
      <c r="E9015" s="2" t="s">
        <v>595</v>
      </c>
      <c r="F9015" s="2" t="s">
        <v>3306</v>
      </c>
      <c r="G9015" s="5">
        <v>-19</v>
      </c>
      <c r="H9015" s="5">
        <v>33.5</v>
      </c>
      <c r="I9015" s="5">
        <v>-636.5</v>
      </c>
      <c r="J9015" s="5">
        <v>-1544626.3300000015</v>
      </c>
      <c r="K9015" s="5" t="str" cm="1">
        <f t="array" ref="K9015">_xlfn.LET(_xlpm.d,UPPER(TRIM(CLEAN(SUBSTITUTE(F9015,CHAR(160),"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16" spans="2:11" x14ac:dyDescent="0.25">
      <c r="B9016" s="21">
        <v>45897</v>
      </c>
      <c r="C9016" s="2" t="s">
        <v>1</v>
      </c>
      <c r="D9016" s="2" t="s">
        <v>3011</v>
      </c>
      <c r="E9016" s="2" t="s">
        <v>1025</v>
      </c>
      <c r="F9016" s="2" t="s">
        <v>3308</v>
      </c>
      <c r="G9016" s="5">
        <v>-58</v>
      </c>
      <c r="H9016" s="5">
        <v>28.5</v>
      </c>
      <c r="I9016" s="5">
        <v>-1653</v>
      </c>
      <c r="J9016" s="5">
        <v>-1546279.3300000015</v>
      </c>
      <c r="K9016" s="5" t="str" cm="1">
        <f t="array" ref="K9016">_xlfn.LET(_xlpm.d,UPPER(TRIM(CLEAN(SUBSTITUTE(F9016,CHAR(160),"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17" spans="2:11" x14ac:dyDescent="0.25">
      <c r="B9017" s="21">
        <v>45897</v>
      </c>
      <c r="C9017" s="2" t="s">
        <v>1</v>
      </c>
      <c r="D9017" s="2" t="s">
        <v>3745</v>
      </c>
      <c r="E9017" s="2" t="s">
        <v>19</v>
      </c>
      <c r="F9017" s="2" t="s">
        <v>3306</v>
      </c>
      <c r="G9017" s="5">
        <v>-26</v>
      </c>
      <c r="H9017" s="5">
        <v>33.5</v>
      </c>
      <c r="I9017" s="5">
        <v>-871</v>
      </c>
      <c r="J9017" s="5">
        <v>-1547150.3300000015</v>
      </c>
      <c r="K9017" s="5" t="str" cm="1">
        <f t="array" ref="K9017">_xlfn.LET(_xlpm.d,UPPER(TRIM(CLEAN(SUBSTITUTE(F9017,CHAR(160),"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18" spans="2:11" x14ac:dyDescent="0.25">
      <c r="B9018" s="21">
        <v>45897</v>
      </c>
      <c r="C9018" s="2" t="s">
        <v>1</v>
      </c>
      <c r="D9018" s="2" t="s">
        <v>3746</v>
      </c>
      <c r="E9018" s="2" t="s">
        <v>38</v>
      </c>
      <c r="F9018" s="2" t="s">
        <v>3306</v>
      </c>
      <c r="G9018" s="5">
        <v>-20</v>
      </c>
      <c r="H9018" s="5">
        <v>33.5</v>
      </c>
      <c r="I9018" s="5">
        <v>-670</v>
      </c>
      <c r="J9018" s="5">
        <v>-1547820.3300000015</v>
      </c>
      <c r="K9018" s="5" t="str" cm="1">
        <f t="array" ref="K9018">_xlfn.LET(_xlpm.d,UPPER(TRIM(CLEAN(SUBSTITUTE(F9018,CHAR(160),"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19" spans="2:11" x14ac:dyDescent="0.25">
      <c r="B9019" s="21">
        <v>45897</v>
      </c>
      <c r="C9019" s="2" t="s">
        <v>1</v>
      </c>
      <c r="D9019" s="2" t="s">
        <v>3747</v>
      </c>
      <c r="E9019" s="2" t="s">
        <v>1403</v>
      </c>
      <c r="F9019" s="2" t="s">
        <v>3308</v>
      </c>
      <c r="G9019" s="5">
        <v>-50</v>
      </c>
      <c r="H9019" s="5">
        <v>27.8</v>
      </c>
      <c r="I9019" s="5">
        <v>-1390</v>
      </c>
      <c r="J9019" s="5">
        <v>-1549210.3300000015</v>
      </c>
      <c r="K9019" s="5" t="str" cm="1">
        <f t="array" ref="K9019">_xlfn.LET(_xlpm.d,UPPER(TRIM(CLEAN(SUBSTITUTE(F9019,CHAR(160),"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20" spans="2:11" x14ac:dyDescent="0.25">
      <c r="B9020" s="21">
        <v>45897</v>
      </c>
      <c r="C9020" s="2" t="s">
        <v>1</v>
      </c>
      <c r="D9020" s="2" t="s">
        <v>1860</v>
      </c>
      <c r="E9020" s="2" t="s">
        <v>926</v>
      </c>
      <c r="F9020" s="2" t="s">
        <v>3308</v>
      </c>
      <c r="G9020" s="5">
        <v>-75</v>
      </c>
      <c r="H9020" s="5">
        <v>28.5</v>
      </c>
      <c r="I9020" s="5">
        <v>-2137.5</v>
      </c>
      <c r="J9020" s="5">
        <v>-1551347.8300000015</v>
      </c>
      <c r="K9020" s="5" t="str" cm="1">
        <f t="array" ref="K9020">_xlfn.LET(_xlpm.d,UPPER(TRIM(CLEAN(SUBSTITUTE(F9020,CHAR(160),"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21" spans="2:11" x14ac:dyDescent="0.25">
      <c r="B9021" s="21">
        <v>45897</v>
      </c>
      <c r="C9021" s="2" t="s">
        <v>1</v>
      </c>
      <c r="D9021" s="2" t="s">
        <v>308</v>
      </c>
      <c r="E9021" s="2" t="s">
        <v>5</v>
      </c>
      <c r="F9021" s="2" t="s">
        <v>3308</v>
      </c>
      <c r="G9021" s="5">
        <v>-14</v>
      </c>
      <c r="H9021" s="5">
        <v>33.5</v>
      </c>
      <c r="I9021" s="5">
        <v>-469</v>
      </c>
      <c r="J9021" s="5">
        <v>-1551816.8300000015</v>
      </c>
      <c r="K9021" s="5" t="str" cm="1">
        <f t="array" ref="K9021">_xlfn.LET(_xlpm.d,UPPER(TRIM(CLEAN(SUBSTITUTE(F9021,CHAR(160),"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22" spans="2:11" x14ac:dyDescent="0.25">
      <c r="B9022" s="21">
        <v>45897</v>
      </c>
      <c r="C9022" s="2" t="s">
        <v>1</v>
      </c>
      <c r="D9022" s="2" t="s">
        <v>3748</v>
      </c>
      <c r="E9022" s="2" t="s">
        <v>19</v>
      </c>
      <c r="F9022" s="2" t="s">
        <v>3306</v>
      </c>
      <c r="G9022" s="5">
        <v>-10</v>
      </c>
      <c r="H9022" s="5">
        <v>33.5</v>
      </c>
      <c r="I9022" s="5">
        <v>-335</v>
      </c>
      <c r="J9022" s="5">
        <v>-1552151.8300000015</v>
      </c>
      <c r="K9022" s="5" t="str" cm="1">
        <f t="array" ref="K9022">_xlfn.LET(_xlpm.d,UPPER(TRIM(CLEAN(SUBSTITUTE(F9022,CHAR(160),"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23" spans="2:11" x14ac:dyDescent="0.25">
      <c r="B9023" s="21">
        <v>45898</v>
      </c>
      <c r="C9023" s="2" t="s">
        <v>1</v>
      </c>
      <c r="D9023" s="2" t="s">
        <v>3749</v>
      </c>
      <c r="E9023" s="2" t="s">
        <v>311</v>
      </c>
      <c r="F9023" s="2" t="s">
        <v>3308</v>
      </c>
      <c r="G9023" s="5">
        <v>-11</v>
      </c>
      <c r="H9023" s="5">
        <v>28.65</v>
      </c>
      <c r="I9023" s="5">
        <v>-315.14999999999998</v>
      </c>
      <c r="J9023" s="5">
        <v>-1552466.9800000014</v>
      </c>
      <c r="K9023" s="5" t="str" cm="1">
        <f t="array" ref="K9023">_xlfn.LET(_xlpm.d,UPPER(TRIM(CLEAN(SUBSTITUTE(F9023,CHAR(160),"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24" spans="2:11" x14ac:dyDescent="0.25">
      <c r="B9024" s="21">
        <v>45898</v>
      </c>
      <c r="C9024" s="2" t="s">
        <v>1</v>
      </c>
      <c r="D9024" s="2" t="s">
        <v>1862</v>
      </c>
      <c r="E9024" s="2" t="s">
        <v>202</v>
      </c>
      <c r="F9024" s="2" t="s">
        <v>3306</v>
      </c>
      <c r="G9024" s="5">
        <v>-130</v>
      </c>
      <c r="H9024" s="5">
        <v>33.5</v>
      </c>
      <c r="I9024" s="5">
        <v>-4355</v>
      </c>
      <c r="J9024" s="5">
        <v>-1556821.9800000014</v>
      </c>
      <c r="K9024" s="5" t="str" cm="1">
        <f t="array" ref="K9024">_xlfn.LET(_xlpm.d,UPPER(TRIM(CLEAN(SUBSTITUTE(F9024,CHAR(160),"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25" spans="2:11" x14ac:dyDescent="0.25">
      <c r="B9025" s="21">
        <v>45898</v>
      </c>
      <c r="C9025" s="2" t="s">
        <v>1</v>
      </c>
      <c r="D9025" s="2" t="s">
        <v>1863</v>
      </c>
      <c r="E9025" s="2" t="s">
        <v>244</v>
      </c>
      <c r="F9025" s="2" t="s">
        <v>3306</v>
      </c>
      <c r="G9025" s="5">
        <v>-140</v>
      </c>
      <c r="H9025" s="5">
        <v>33.5</v>
      </c>
      <c r="I9025" s="5">
        <v>-4690</v>
      </c>
      <c r="J9025" s="5">
        <v>-1561511.9800000014</v>
      </c>
      <c r="K9025" s="5" t="str" cm="1">
        <f t="array" ref="K9025">_xlfn.LET(_xlpm.d,UPPER(TRIM(CLEAN(SUBSTITUTE(F9025,CHAR(160),"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26" spans="2:11" x14ac:dyDescent="0.25">
      <c r="B9026" s="21">
        <v>45898</v>
      </c>
      <c r="C9026" s="2" t="s">
        <v>1</v>
      </c>
      <c r="D9026" s="2" t="s">
        <v>2867</v>
      </c>
      <c r="E9026" s="2" t="s">
        <v>82</v>
      </c>
      <c r="F9026" s="2" t="s">
        <v>3306</v>
      </c>
      <c r="G9026" s="5">
        <v>-50</v>
      </c>
      <c r="H9026" s="5">
        <v>33.5</v>
      </c>
      <c r="I9026" s="5">
        <v>-1675</v>
      </c>
      <c r="J9026" s="5">
        <v>-1563186.9800000014</v>
      </c>
      <c r="K9026" s="5" t="str" cm="1">
        <f t="array" ref="K9026">_xlfn.LET(_xlpm.d,UPPER(TRIM(CLEAN(SUBSTITUTE(F9026,CHAR(160),"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27" spans="2:11" x14ac:dyDescent="0.25">
      <c r="B9027" s="21">
        <v>45898</v>
      </c>
      <c r="C9027" s="2" t="s">
        <v>1</v>
      </c>
      <c r="D9027" s="2" t="s">
        <v>224</v>
      </c>
      <c r="E9027" s="2" t="s">
        <v>76</v>
      </c>
      <c r="F9027" s="2" t="s">
        <v>3306</v>
      </c>
      <c r="G9027" s="5">
        <v>-30</v>
      </c>
      <c r="H9027" s="5">
        <v>33.5</v>
      </c>
      <c r="I9027" s="5">
        <v>-1005</v>
      </c>
      <c r="J9027" s="5">
        <v>-1564191.9800000014</v>
      </c>
      <c r="K9027" s="5" t="str" cm="1">
        <f t="array" ref="K9027">_xlfn.LET(_xlpm.d,UPPER(TRIM(CLEAN(SUBSTITUTE(F9027,CHAR(160),"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28" spans="2:11" x14ac:dyDescent="0.25">
      <c r="B9028" s="21">
        <v>45898</v>
      </c>
      <c r="C9028" s="2" t="s">
        <v>1</v>
      </c>
      <c r="D9028" s="2" t="s">
        <v>1081</v>
      </c>
      <c r="E9028" s="2" t="s">
        <v>53</v>
      </c>
      <c r="F9028" s="2" t="s">
        <v>3306</v>
      </c>
      <c r="G9028" s="5">
        <v>-26</v>
      </c>
      <c r="H9028" s="5">
        <v>33.5</v>
      </c>
      <c r="I9028" s="5">
        <v>-871</v>
      </c>
      <c r="J9028" s="5">
        <v>-1565062.9800000014</v>
      </c>
      <c r="K9028" s="5" t="str" cm="1">
        <f t="array" ref="K9028">_xlfn.LET(_xlpm.d,UPPER(TRIM(CLEAN(SUBSTITUTE(F9028,CHAR(160),"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29" spans="2:11" x14ac:dyDescent="0.25">
      <c r="B9029" s="21">
        <v>45898</v>
      </c>
      <c r="C9029" s="2" t="s">
        <v>1</v>
      </c>
      <c r="D9029" s="2" t="s">
        <v>1864</v>
      </c>
      <c r="E9029" s="2" t="s">
        <v>403</v>
      </c>
      <c r="F9029" s="2" t="s">
        <v>3306</v>
      </c>
      <c r="G9029" s="5">
        <v>-30</v>
      </c>
      <c r="H9029" s="5">
        <v>33.5</v>
      </c>
      <c r="I9029" s="5">
        <v>-1005</v>
      </c>
      <c r="J9029" s="5">
        <v>-1566067.9800000014</v>
      </c>
      <c r="K9029" s="5" t="str" cm="1">
        <f t="array" ref="K9029">_xlfn.LET(_xlpm.d,UPPER(TRIM(CLEAN(SUBSTITUTE(F9029,CHAR(160),"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30" spans="2:11" x14ac:dyDescent="0.25">
      <c r="B9030" s="21">
        <v>45898</v>
      </c>
      <c r="C9030" s="2" t="s">
        <v>1</v>
      </c>
      <c r="D9030" s="2" t="s">
        <v>1082</v>
      </c>
      <c r="E9030" s="2" t="s">
        <v>110</v>
      </c>
      <c r="F9030" s="2" t="s">
        <v>3306</v>
      </c>
      <c r="G9030" s="5">
        <v>-10</v>
      </c>
      <c r="H9030" s="5">
        <v>33.5</v>
      </c>
      <c r="I9030" s="5">
        <v>-335</v>
      </c>
      <c r="J9030" s="5">
        <v>-1566402.9800000014</v>
      </c>
      <c r="K9030" s="5" t="str" cm="1">
        <f t="array" ref="K9030">_xlfn.LET(_xlpm.d,UPPER(TRIM(CLEAN(SUBSTITUTE(F9030,CHAR(160),"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31" spans="2:11" x14ac:dyDescent="0.25">
      <c r="B9031" s="21">
        <v>45898</v>
      </c>
      <c r="C9031" s="2" t="s">
        <v>1</v>
      </c>
      <c r="D9031" s="2" t="s">
        <v>443</v>
      </c>
      <c r="E9031" s="2" t="s">
        <v>60</v>
      </c>
      <c r="F9031" s="2" t="s">
        <v>3306</v>
      </c>
      <c r="G9031" s="5">
        <v>-40</v>
      </c>
      <c r="H9031" s="5">
        <v>33.5</v>
      </c>
      <c r="I9031" s="5">
        <v>-1340</v>
      </c>
      <c r="J9031" s="5">
        <v>-1567742.9800000014</v>
      </c>
      <c r="K9031" s="5" t="str" cm="1">
        <f t="array" ref="K9031">_xlfn.LET(_xlpm.d,UPPER(TRIM(CLEAN(SUBSTITUTE(F9031,CHAR(160),"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32" spans="2:11" x14ac:dyDescent="0.25">
      <c r="B9032" s="21">
        <v>45898</v>
      </c>
      <c r="C9032" s="2" t="s">
        <v>1</v>
      </c>
      <c r="D9032" s="2" t="s">
        <v>3750</v>
      </c>
      <c r="E9032" s="2" t="s">
        <v>95</v>
      </c>
      <c r="F9032" s="2" t="s">
        <v>3306</v>
      </c>
      <c r="G9032" s="5">
        <v>-30</v>
      </c>
      <c r="H9032" s="5">
        <v>33.5</v>
      </c>
      <c r="I9032" s="5">
        <v>-1005</v>
      </c>
      <c r="J9032" s="5">
        <v>-1568747.9800000014</v>
      </c>
      <c r="K9032" s="5" t="str" cm="1">
        <f t="array" ref="K9032">_xlfn.LET(_xlpm.d,UPPER(TRIM(CLEAN(SUBSTITUTE(F9032,CHAR(160),"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33" spans="2:11" x14ac:dyDescent="0.25">
      <c r="B9033" s="21">
        <v>45898</v>
      </c>
      <c r="C9033" s="2" t="s">
        <v>1</v>
      </c>
      <c r="D9033" s="2" t="s">
        <v>225</v>
      </c>
      <c r="E9033" s="2" t="s">
        <v>24</v>
      </c>
      <c r="F9033" s="2" t="s">
        <v>3306</v>
      </c>
      <c r="G9033" s="5">
        <v>-44</v>
      </c>
      <c r="H9033" s="5">
        <v>33.5</v>
      </c>
      <c r="I9033" s="5">
        <v>-1474</v>
      </c>
      <c r="J9033" s="5">
        <v>-1570221.9800000014</v>
      </c>
      <c r="K9033" s="5" t="str" cm="1">
        <f t="array" ref="K9033">_xlfn.LET(_xlpm.d,UPPER(TRIM(CLEAN(SUBSTITUTE(F9033,CHAR(160),"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34" spans="2:11" x14ac:dyDescent="0.25">
      <c r="B9034" s="21">
        <v>45901</v>
      </c>
      <c r="C9034" s="2" t="s">
        <v>1</v>
      </c>
      <c r="D9034" s="2" t="s">
        <v>444</v>
      </c>
      <c r="E9034" s="2" t="s">
        <v>311</v>
      </c>
      <c r="F9034" s="2" t="s">
        <v>3308</v>
      </c>
      <c r="G9034" s="5">
        <v>-4</v>
      </c>
      <c r="H9034" s="5">
        <v>28.65</v>
      </c>
      <c r="I9034" s="5">
        <v>-114.6</v>
      </c>
      <c r="J9034" s="5">
        <v>-1570336.5800000015</v>
      </c>
      <c r="K9034" s="5" t="str" cm="1">
        <f t="array" ref="K9034">_xlfn.LET(_xlpm.d,UPPER(TRIM(CLEAN(SUBSTITUTE(F9034,CHAR(160),"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35" spans="2:11" x14ac:dyDescent="0.25">
      <c r="B9035" s="21">
        <v>45901</v>
      </c>
      <c r="C9035" s="2" t="s">
        <v>1</v>
      </c>
      <c r="D9035" s="2" t="s">
        <v>3751</v>
      </c>
      <c r="E9035" s="2" t="s">
        <v>1384</v>
      </c>
      <c r="F9035" s="2" t="s">
        <v>3308</v>
      </c>
      <c r="G9035" s="5">
        <v>-8</v>
      </c>
      <c r="H9035" s="5">
        <v>28.55</v>
      </c>
      <c r="I9035" s="5">
        <v>-228.4</v>
      </c>
      <c r="J9035" s="5">
        <v>-1570564.9800000014</v>
      </c>
      <c r="K9035" s="5" t="str" cm="1">
        <f t="array" ref="K9035">_xlfn.LET(_xlpm.d,UPPER(TRIM(CLEAN(SUBSTITUTE(F9035,CHAR(160),"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36" spans="2:11" x14ac:dyDescent="0.25">
      <c r="B9036" s="21">
        <v>45901</v>
      </c>
      <c r="C9036" s="2" t="s">
        <v>1</v>
      </c>
      <c r="D9036" s="2" t="s">
        <v>3752</v>
      </c>
      <c r="E9036" s="2" t="s">
        <v>1530</v>
      </c>
      <c r="F9036" s="2" t="s">
        <v>3308</v>
      </c>
      <c r="G9036" s="5">
        <v>-6</v>
      </c>
      <c r="H9036" s="5">
        <v>31.8</v>
      </c>
      <c r="I9036" s="5">
        <v>-190.8</v>
      </c>
      <c r="J9036" s="5">
        <v>-1570755.7800000014</v>
      </c>
      <c r="K9036" s="5" t="str" cm="1">
        <f t="array" ref="K9036">_xlfn.LET(_xlpm.d,UPPER(TRIM(CLEAN(SUBSTITUTE(F9036,CHAR(160),"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37" spans="2:11" x14ac:dyDescent="0.25">
      <c r="B9037" s="21">
        <v>45901</v>
      </c>
      <c r="C9037" s="2" t="s">
        <v>1</v>
      </c>
      <c r="D9037" s="2" t="s">
        <v>3753</v>
      </c>
      <c r="E9037" s="2" t="s">
        <v>19</v>
      </c>
      <c r="F9037" s="2" t="s">
        <v>3306</v>
      </c>
      <c r="G9037" s="5">
        <v>-20</v>
      </c>
      <c r="H9037" s="5">
        <v>33.5</v>
      </c>
      <c r="I9037" s="5">
        <v>-670</v>
      </c>
      <c r="J9037" s="5">
        <v>-1571425.7800000014</v>
      </c>
      <c r="K9037" s="5" t="str" cm="1">
        <f t="array" ref="K9037">_xlfn.LET(_xlpm.d,UPPER(TRIM(CLEAN(SUBSTITUTE(F9037,CHAR(160),"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38" spans="2:11" x14ac:dyDescent="0.25">
      <c r="B9038" s="21">
        <v>45901</v>
      </c>
      <c r="C9038" s="2" t="s">
        <v>1</v>
      </c>
      <c r="D9038" s="2" t="s">
        <v>3754</v>
      </c>
      <c r="E9038" s="2" t="s">
        <v>595</v>
      </c>
      <c r="F9038" s="2" t="s">
        <v>3306</v>
      </c>
      <c r="G9038" s="5">
        <v>-8</v>
      </c>
      <c r="H9038" s="5">
        <v>33.5</v>
      </c>
      <c r="I9038" s="5">
        <v>-268</v>
      </c>
      <c r="J9038" s="5">
        <v>-1571693.7800000014</v>
      </c>
      <c r="K9038" s="5" t="str" cm="1">
        <f t="array" ref="K9038">_xlfn.LET(_xlpm.d,UPPER(TRIM(CLEAN(SUBSTITUTE(F9038,CHAR(160),"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39" spans="2:11" x14ac:dyDescent="0.25">
      <c r="B9039" s="21">
        <v>45901</v>
      </c>
      <c r="C9039" s="2" t="s">
        <v>1</v>
      </c>
      <c r="D9039" s="2" t="s">
        <v>3755</v>
      </c>
      <c r="E9039" s="2" t="s">
        <v>110</v>
      </c>
      <c r="F9039" s="2" t="s">
        <v>3306</v>
      </c>
      <c r="G9039" s="5">
        <v>-17</v>
      </c>
      <c r="H9039" s="5">
        <v>33.5</v>
      </c>
      <c r="I9039" s="5">
        <v>-569.5</v>
      </c>
      <c r="J9039" s="5">
        <v>-1572263.2800000014</v>
      </c>
      <c r="K9039" s="5" t="str" cm="1">
        <f t="array" ref="K9039">_xlfn.LET(_xlpm.d,UPPER(TRIM(CLEAN(SUBSTITUTE(F9039,CHAR(160),"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40" spans="2:11" x14ac:dyDescent="0.25">
      <c r="B9040" s="21">
        <v>45901</v>
      </c>
      <c r="C9040" s="2" t="s">
        <v>1</v>
      </c>
      <c r="D9040" s="2" t="s">
        <v>226</v>
      </c>
      <c r="E9040" s="2" t="s">
        <v>97</v>
      </c>
      <c r="F9040" s="2" t="s">
        <v>3306</v>
      </c>
      <c r="G9040" s="5">
        <v>-50</v>
      </c>
      <c r="H9040" s="5">
        <v>33.5</v>
      </c>
      <c r="I9040" s="5">
        <v>-1675</v>
      </c>
      <c r="J9040" s="5">
        <v>-1573938.2800000014</v>
      </c>
      <c r="K9040" s="5" t="str" cm="1">
        <f t="array" ref="K9040">_xlfn.LET(_xlpm.d,UPPER(TRIM(CLEAN(SUBSTITUTE(F9040,CHAR(160),"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41" spans="2:11" x14ac:dyDescent="0.25">
      <c r="B9041" s="21">
        <v>45901</v>
      </c>
      <c r="C9041" s="2" t="s">
        <v>1</v>
      </c>
      <c r="D9041" s="2" t="s">
        <v>3756</v>
      </c>
      <c r="E9041" s="2" t="s">
        <v>2473</v>
      </c>
      <c r="F9041" s="2" t="s">
        <v>3306</v>
      </c>
      <c r="G9041" s="5">
        <v>-20</v>
      </c>
      <c r="H9041" s="5">
        <v>31.85</v>
      </c>
      <c r="I9041" s="5">
        <v>-637</v>
      </c>
      <c r="J9041" s="5">
        <v>-1574575.2800000014</v>
      </c>
      <c r="K9041" s="5" t="str" cm="1">
        <f t="array" ref="K9041">_xlfn.LET(_xlpm.d,UPPER(TRIM(CLEAN(SUBSTITUTE(F9041,CHAR(160),"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42" spans="2:11" x14ac:dyDescent="0.25">
      <c r="B9042" s="21">
        <v>45902</v>
      </c>
      <c r="C9042" s="2" t="s">
        <v>1</v>
      </c>
      <c r="D9042" s="2" t="s">
        <v>445</v>
      </c>
      <c r="E9042" s="2" t="s">
        <v>446</v>
      </c>
      <c r="F9042" s="2" t="s">
        <v>3306</v>
      </c>
      <c r="G9042" s="5">
        <v>-27</v>
      </c>
      <c r="H9042" s="5">
        <v>33.5</v>
      </c>
      <c r="I9042" s="5">
        <v>-904.5</v>
      </c>
      <c r="J9042" s="5">
        <v>-1575479.7800000014</v>
      </c>
      <c r="K9042" s="5" t="str" cm="1">
        <f t="array" ref="K9042">_xlfn.LET(_xlpm.d,UPPER(TRIM(CLEAN(SUBSTITUTE(F9042,CHAR(160),"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43" spans="2:11" x14ac:dyDescent="0.25">
      <c r="B9043" s="21">
        <v>45902</v>
      </c>
      <c r="C9043" s="2" t="s">
        <v>1</v>
      </c>
      <c r="D9043" s="2" t="s">
        <v>742</v>
      </c>
      <c r="E9043" s="2" t="s">
        <v>89</v>
      </c>
      <c r="F9043" s="2" t="s">
        <v>3306</v>
      </c>
      <c r="G9043" s="5">
        <v>-28</v>
      </c>
      <c r="H9043" s="5">
        <v>28.5</v>
      </c>
      <c r="I9043" s="5">
        <v>-798</v>
      </c>
      <c r="J9043" s="5">
        <v>-1576277.7800000014</v>
      </c>
      <c r="K9043" s="5" t="str" cm="1">
        <f t="array" ref="K9043">_xlfn.LET(_xlpm.d,UPPER(TRIM(CLEAN(SUBSTITUTE(F9043,CHAR(160),"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44" spans="2:11" x14ac:dyDescent="0.25">
      <c r="B9044" s="21">
        <v>45902</v>
      </c>
      <c r="C9044" s="2" t="s">
        <v>1</v>
      </c>
      <c r="D9044" s="2" t="s">
        <v>532</v>
      </c>
      <c r="E9044" s="2" t="s">
        <v>32</v>
      </c>
      <c r="F9044" s="2" t="s">
        <v>3306</v>
      </c>
      <c r="G9044" s="5">
        <v>-40</v>
      </c>
      <c r="H9044" s="5">
        <v>28.5</v>
      </c>
      <c r="I9044" s="5">
        <v>-1140</v>
      </c>
      <c r="J9044" s="5">
        <v>-1577417.7800000014</v>
      </c>
      <c r="K9044" s="5" t="str" cm="1">
        <f t="array" ref="K9044">_xlfn.LET(_xlpm.d,UPPER(TRIM(CLEAN(SUBSTITUTE(F9044,CHAR(160),"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45" spans="2:11" x14ac:dyDescent="0.25">
      <c r="B9045" s="21">
        <v>45902</v>
      </c>
      <c r="C9045" s="2" t="s">
        <v>1</v>
      </c>
      <c r="D9045" s="2" t="s">
        <v>227</v>
      </c>
      <c r="E9045" s="2" t="s">
        <v>49</v>
      </c>
      <c r="F9045" s="2" t="s">
        <v>3306</v>
      </c>
      <c r="G9045" s="5">
        <v>-43</v>
      </c>
      <c r="H9045" s="5">
        <v>33.5</v>
      </c>
      <c r="I9045" s="5">
        <v>-1440.5</v>
      </c>
      <c r="J9045" s="5">
        <v>-1578858.2800000014</v>
      </c>
      <c r="K9045" s="5" t="str" cm="1">
        <f t="array" ref="K9045">_xlfn.LET(_xlpm.d,UPPER(TRIM(CLEAN(SUBSTITUTE(F9045,CHAR(160),"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46" spans="2:11" x14ac:dyDescent="0.25">
      <c r="B9046" s="21">
        <v>45902</v>
      </c>
      <c r="C9046" s="2" t="s">
        <v>1</v>
      </c>
      <c r="D9046" s="2" t="s">
        <v>228</v>
      </c>
      <c r="E9046" s="2" t="s">
        <v>159</v>
      </c>
      <c r="F9046" s="2" t="s">
        <v>3306</v>
      </c>
      <c r="G9046" s="5">
        <v>-23</v>
      </c>
      <c r="H9046" s="5">
        <v>28.5</v>
      </c>
      <c r="I9046" s="5">
        <v>-655.5</v>
      </c>
      <c r="J9046" s="5">
        <v>-1579513.7800000014</v>
      </c>
      <c r="K9046" s="5" t="str" cm="1">
        <f t="array" ref="K9046">_xlfn.LET(_xlpm.d,UPPER(TRIM(CLEAN(SUBSTITUTE(F9046,CHAR(160),"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47" spans="2:11" x14ac:dyDescent="0.25">
      <c r="B9047" s="21">
        <v>45902</v>
      </c>
      <c r="C9047" s="2" t="s">
        <v>1</v>
      </c>
      <c r="D9047" s="2" t="s">
        <v>630</v>
      </c>
      <c r="E9047" s="2" t="s">
        <v>27</v>
      </c>
      <c r="F9047" s="2" t="s">
        <v>3306</v>
      </c>
      <c r="G9047" s="5">
        <v>-16</v>
      </c>
      <c r="H9047" s="5">
        <v>28.5</v>
      </c>
      <c r="I9047" s="5">
        <v>-456</v>
      </c>
      <c r="J9047" s="5">
        <v>-1579969.7800000014</v>
      </c>
      <c r="K9047" s="5" t="str" cm="1">
        <f t="array" ref="K9047">_xlfn.LET(_xlpm.d,UPPER(TRIM(CLEAN(SUBSTITUTE(F9047,CHAR(160),"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48" spans="2:11" x14ac:dyDescent="0.25">
      <c r="B9048" s="21">
        <v>45902</v>
      </c>
      <c r="C9048" s="2" t="s">
        <v>1</v>
      </c>
      <c r="D9048" s="2" t="s">
        <v>631</v>
      </c>
      <c r="E9048" s="2" t="s">
        <v>92</v>
      </c>
      <c r="F9048" s="2" t="s">
        <v>3306</v>
      </c>
      <c r="G9048" s="5">
        <v>-15</v>
      </c>
      <c r="H9048" s="5">
        <v>28.5</v>
      </c>
      <c r="I9048" s="5">
        <v>-427.5</v>
      </c>
      <c r="J9048" s="5">
        <v>-1580397.2800000014</v>
      </c>
      <c r="K9048" s="5" t="str" cm="1">
        <f t="array" ref="K9048">_xlfn.LET(_xlpm.d,UPPER(TRIM(CLEAN(SUBSTITUTE(F9048,CHAR(160),"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49" spans="2:11" x14ac:dyDescent="0.25">
      <c r="B9049" s="21">
        <v>45902</v>
      </c>
      <c r="C9049" s="2" t="s">
        <v>1</v>
      </c>
      <c r="D9049" s="2" t="s">
        <v>1865</v>
      </c>
      <c r="E9049" s="2" t="s">
        <v>35</v>
      </c>
      <c r="F9049" s="2" t="s">
        <v>3306</v>
      </c>
      <c r="G9049" s="5">
        <v>-15</v>
      </c>
      <c r="H9049" s="5">
        <v>28.5</v>
      </c>
      <c r="I9049" s="5">
        <v>-427.5</v>
      </c>
      <c r="J9049" s="5">
        <v>-1580824.7800000014</v>
      </c>
      <c r="K9049" s="5" t="str" cm="1">
        <f t="array" ref="K9049">_xlfn.LET(_xlpm.d,UPPER(TRIM(CLEAN(SUBSTITUTE(F9049,CHAR(160),"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50" spans="2:11" x14ac:dyDescent="0.25">
      <c r="B9050" s="21">
        <v>45902</v>
      </c>
      <c r="C9050" s="2" t="s">
        <v>1</v>
      </c>
      <c r="D9050" s="2" t="s">
        <v>1866</v>
      </c>
      <c r="E9050" s="2" t="s">
        <v>3</v>
      </c>
      <c r="F9050" s="2" t="s">
        <v>3757</v>
      </c>
      <c r="G9050" s="5">
        <v>-7</v>
      </c>
      <c r="H9050" s="5">
        <v>20</v>
      </c>
      <c r="I9050" s="5">
        <v>-140</v>
      </c>
      <c r="J9050" s="5">
        <v>-1580964.7800000014</v>
      </c>
      <c r="K9050" s="5" t="str" cm="1">
        <f t="array" ref="K9050">_xlfn.LET(_xlpm.d,UPPER(TRIM(CLEAN(SUBSTITUTE(F9050,CHAR(160),"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51" spans="2:11" x14ac:dyDescent="0.25">
      <c r="B9051" s="21">
        <v>45902</v>
      </c>
      <c r="C9051" s="2" t="s">
        <v>1</v>
      </c>
      <c r="D9051" s="2" t="s">
        <v>1866</v>
      </c>
      <c r="E9051" s="2" t="s">
        <v>3</v>
      </c>
      <c r="F9051" s="2" t="s">
        <v>3308</v>
      </c>
      <c r="G9051" s="5">
        <v>-1</v>
      </c>
      <c r="H9051" s="5">
        <v>30</v>
      </c>
      <c r="I9051" s="5">
        <v>-30</v>
      </c>
      <c r="J9051" s="5">
        <v>-1580994.7800000014</v>
      </c>
      <c r="K9051" s="5" t="str" cm="1">
        <f t="array" ref="K9051">_xlfn.LET(_xlpm.d,UPPER(TRIM(CLEAN(SUBSTITUTE(F9051,CHAR(160),"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52" spans="2:11" x14ac:dyDescent="0.25">
      <c r="B9052" s="21">
        <v>45903</v>
      </c>
      <c r="C9052" s="2" t="s">
        <v>1</v>
      </c>
      <c r="D9052" s="2" t="s">
        <v>1868</v>
      </c>
      <c r="E9052" s="2" t="s">
        <v>163</v>
      </c>
      <c r="F9052" s="2" t="s">
        <v>3306</v>
      </c>
      <c r="G9052" s="5">
        <v>-40</v>
      </c>
      <c r="H9052" s="5">
        <v>33.36</v>
      </c>
      <c r="I9052" s="5">
        <v>-1334.4</v>
      </c>
      <c r="J9052" s="5">
        <v>-1582329.1800000013</v>
      </c>
      <c r="K9052" s="5" t="str" cm="1">
        <f t="array" ref="K9052">_xlfn.LET(_xlpm.d,UPPER(TRIM(CLEAN(SUBSTITUTE(F9052,CHAR(160),"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53" spans="2:11" x14ac:dyDescent="0.25">
      <c r="B9053" s="21">
        <v>45903</v>
      </c>
      <c r="C9053" s="2" t="s">
        <v>1</v>
      </c>
      <c r="D9053" s="2" t="s">
        <v>448</v>
      </c>
      <c r="E9053" s="2" t="s">
        <v>60</v>
      </c>
      <c r="F9053" s="2" t="s">
        <v>3306</v>
      </c>
      <c r="G9053" s="5">
        <v>-25</v>
      </c>
      <c r="H9053" s="5">
        <v>33.5</v>
      </c>
      <c r="I9053" s="5">
        <v>-837.5</v>
      </c>
      <c r="J9053" s="5">
        <v>-1583166.6800000013</v>
      </c>
      <c r="K9053" s="5" t="str" cm="1">
        <f t="array" ref="K9053">_xlfn.LET(_xlpm.d,UPPER(TRIM(CLEAN(SUBSTITUTE(F9053,CHAR(160),"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54" spans="2:11" x14ac:dyDescent="0.25">
      <c r="B9054" s="21">
        <v>45903</v>
      </c>
      <c r="C9054" s="2" t="s">
        <v>1</v>
      </c>
      <c r="D9054" s="2" t="s">
        <v>229</v>
      </c>
      <c r="E9054" s="2" t="s">
        <v>148</v>
      </c>
      <c r="F9054" s="2" t="s">
        <v>3306</v>
      </c>
      <c r="G9054" s="5">
        <v>-30</v>
      </c>
      <c r="H9054" s="5">
        <v>33.5</v>
      </c>
      <c r="I9054" s="5">
        <v>-1005</v>
      </c>
      <c r="J9054" s="5">
        <v>-1584171.6800000013</v>
      </c>
      <c r="K9054" s="5" t="str" cm="1">
        <f t="array" ref="K9054">_xlfn.LET(_xlpm.d,UPPER(TRIM(CLEAN(SUBSTITUTE(F9054,CHAR(160),"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55" spans="2:11" x14ac:dyDescent="0.25">
      <c r="B9055" s="21">
        <v>45903</v>
      </c>
      <c r="C9055" s="2" t="s">
        <v>1</v>
      </c>
      <c r="D9055" s="2" t="s">
        <v>1083</v>
      </c>
      <c r="E9055" s="2" t="s">
        <v>829</v>
      </c>
      <c r="F9055" s="2" t="s">
        <v>3306</v>
      </c>
      <c r="G9055" s="5">
        <v>-170</v>
      </c>
      <c r="H9055" s="5">
        <v>33.5</v>
      </c>
      <c r="I9055" s="5">
        <v>-5695</v>
      </c>
      <c r="J9055" s="5">
        <v>-1589866.6800000013</v>
      </c>
      <c r="K9055" s="5" t="str" cm="1">
        <f t="array" ref="K9055">_xlfn.LET(_xlpm.d,UPPER(TRIM(CLEAN(SUBSTITUTE(F9055,CHAR(160),"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56" spans="2:11" x14ac:dyDescent="0.25">
      <c r="B9056" s="21">
        <v>45903</v>
      </c>
      <c r="C9056" s="2" t="s">
        <v>1</v>
      </c>
      <c r="D9056" s="2" t="s">
        <v>1870</v>
      </c>
      <c r="E9056" s="2" t="s">
        <v>58</v>
      </c>
      <c r="F9056" s="2" t="s">
        <v>3306</v>
      </c>
      <c r="G9056" s="5">
        <v>-20</v>
      </c>
      <c r="H9056" s="5">
        <v>33.5</v>
      </c>
      <c r="I9056" s="5">
        <v>-670</v>
      </c>
      <c r="J9056" s="5">
        <v>-1590536.6800000013</v>
      </c>
      <c r="K9056" s="5" t="str" cm="1">
        <f t="array" ref="K9056">_xlfn.LET(_xlpm.d,UPPER(TRIM(CLEAN(SUBSTITUTE(F9056,CHAR(160),"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57" spans="2:11" x14ac:dyDescent="0.25">
      <c r="B9057" s="21">
        <v>45903</v>
      </c>
      <c r="C9057" s="2" t="s">
        <v>1</v>
      </c>
      <c r="D9057" s="2" t="s">
        <v>2869</v>
      </c>
      <c r="E9057" s="2" t="s">
        <v>238</v>
      </c>
      <c r="F9057" s="2" t="s">
        <v>3306</v>
      </c>
      <c r="G9057" s="5">
        <v>-5</v>
      </c>
      <c r="H9057" s="5">
        <v>28.5</v>
      </c>
      <c r="I9057" s="5">
        <v>-142.5</v>
      </c>
      <c r="J9057" s="5">
        <v>-1590679.1800000013</v>
      </c>
      <c r="K9057" s="5" t="str" cm="1">
        <f t="array" ref="K9057">_xlfn.LET(_xlpm.d,UPPER(TRIM(CLEAN(SUBSTITUTE(F9057,CHAR(160),"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58" spans="2:11" x14ac:dyDescent="0.25">
      <c r="B9058" s="21">
        <v>45903</v>
      </c>
      <c r="C9058" s="2" t="s">
        <v>1</v>
      </c>
      <c r="D9058" s="2" t="s">
        <v>2869</v>
      </c>
      <c r="E9058" s="2" t="s">
        <v>238</v>
      </c>
      <c r="F9058" s="2" t="s">
        <v>3306</v>
      </c>
      <c r="G9058" s="5">
        <v>-6</v>
      </c>
      <c r="H9058" s="5">
        <v>28.5</v>
      </c>
      <c r="I9058" s="5">
        <v>-171</v>
      </c>
      <c r="J9058" s="5">
        <v>-1590850.1800000013</v>
      </c>
      <c r="K9058" s="5" t="str" cm="1">
        <f t="array" ref="K9058">_xlfn.LET(_xlpm.d,UPPER(TRIM(CLEAN(SUBSTITUTE(F9058,CHAR(160),"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59" spans="2:11" x14ac:dyDescent="0.25">
      <c r="B9059" s="21">
        <v>45903</v>
      </c>
      <c r="C9059" s="2" t="s">
        <v>1</v>
      </c>
      <c r="D9059" s="2" t="s">
        <v>449</v>
      </c>
      <c r="E9059" s="2" t="s">
        <v>40</v>
      </c>
      <c r="F9059" s="2" t="s">
        <v>3306</v>
      </c>
      <c r="G9059" s="5">
        <v>-6</v>
      </c>
      <c r="H9059" s="5">
        <v>33.5</v>
      </c>
      <c r="I9059" s="5">
        <v>-201</v>
      </c>
      <c r="J9059" s="5">
        <v>-1591051.1800000013</v>
      </c>
      <c r="K9059" s="5" t="str" cm="1">
        <f t="array" ref="K9059">_xlfn.LET(_xlpm.d,UPPER(TRIM(CLEAN(SUBSTITUTE(F9059,CHAR(160),"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60" spans="2:11" x14ac:dyDescent="0.25">
      <c r="B9060" s="21">
        <v>45903</v>
      </c>
      <c r="C9060" s="2" t="s">
        <v>1</v>
      </c>
      <c r="D9060" s="2" t="s">
        <v>3758</v>
      </c>
      <c r="E9060" s="2" t="s">
        <v>65</v>
      </c>
      <c r="F9060" s="2" t="s">
        <v>3306</v>
      </c>
      <c r="G9060" s="5">
        <v>-20</v>
      </c>
      <c r="H9060" s="5">
        <v>33.5</v>
      </c>
      <c r="I9060" s="5">
        <v>-670</v>
      </c>
      <c r="J9060" s="5">
        <v>-1591721.1800000013</v>
      </c>
      <c r="K9060" s="5" t="str" cm="1">
        <f t="array" ref="K9060">_xlfn.LET(_xlpm.d,UPPER(TRIM(CLEAN(SUBSTITUTE(F9060,CHAR(160),"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61" spans="2:11" x14ac:dyDescent="0.25">
      <c r="B9061" s="21">
        <v>45903</v>
      </c>
      <c r="C9061" s="2" t="s">
        <v>1</v>
      </c>
      <c r="D9061" s="2" t="s">
        <v>3759</v>
      </c>
      <c r="E9061" s="2" t="s">
        <v>852</v>
      </c>
      <c r="F9061" s="2" t="s">
        <v>3308</v>
      </c>
      <c r="G9061" s="5">
        <v>-8</v>
      </c>
      <c r="H9061" s="5">
        <v>33.99</v>
      </c>
      <c r="I9061" s="5">
        <v>-271.92</v>
      </c>
      <c r="J9061" s="5">
        <v>-1591993.1000000013</v>
      </c>
      <c r="K9061" s="5" t="str" cm="1">
        <f t="array" ref="K9061">_xlfn.LET(_xlpm.d,UPPER(TRIM(CLEAN(SUBSTITUTE(F9061,CHAR(160),"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62" spans="2:11" x14ac:dyDescent="0.25">
      <c r="B9062" s="21">
        <v>45904</v>
      </c>
      <c r="C9062" s="2" t="s">
        <v>1</v>
      </c>
      <c r="D9062" s="2" t="s">
        <v>450</v>
      </c>
      <c r="E9062" s="2" t="s">
        <v>304</v>
      </c>
      <c r="F9062" s="2" t="s">
        <v>3308</v>
      </c>
      <c r="G9062" s="5">
        <v>-4</v>
      </c>
      <c r="H9062" s="5">
        <v>31.8</v>
      </c>
      <c r="I9062" s="5">
        <v>-127.2</v>
      </c>
      <c r="J9062" s="5">
        <v>-1592120.3000000012</v>
      </c>
      <c r="K9062" s="5" t="str" cm="1">
        <f t="array" ref="K9062">_xlfn.LET(_xlpm.d,UPPER(TRIM(CLEAN(SUBSTITUTE(F9062,CHAR(160),"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63" spans="2:11" x14ac:dyDescent="0.25">
      <c r="B9063" s="21">
        <v>45904</v>
      </c>
      <c r="C9063" s="2" t="s">
        <v>1</v>
      </c>
      <c r="D9063" s="2" t="s">
        <v>1871</v>
      </c>
      <c r="E9063" s="2" t="s">
        <v>202</v>
      </c>
      <c r="F9063" s="2" t="s">
        <v>3306</v>
      </c>
      <c r="G9063" s="5">
        <v>-43</v>
      </c>
      <c r="H9063" s="5">
        <v>33.5</v>
      </c>
      <c r="I9063" s="5">
        <v>-1440.5</v>
      </c>
      <c r="J9063" s="5">
        <v>-1593560.8000000012</v>
      </c>
      <c r="K9063" s="5" t="str" cm="1">
        <f t="array" ref="K9063">_xlfn.LET(_xlpm.d,UPPER(TRIM(CLEAN(SUBSTITUTE(F9063,CHAR(160),"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64" spans="2:11" x14ac:dyDescent="0.25">
      <c r="B9064" s="21">
        <v>45904</v>
      </c>
      <c r="C9064" s="2" t="s">
        <v>1</v>
      </c>
      <c r="D9064" s="2" t="s">
        <v>3760</v>
      </c>
      <c r="E9064" s="2" t="s">
        <v>999</v>
      </c>
      <c r="F9064" s="2" t="s">
        <v>3306</v>
      </c>
      <c r="G9064" s="5">
        <v>-70</v>
      </c>
      <c r="H9064" s="5">
        <v>33.5</v>
      </c>
      <c r="I9064" s="5">
        <v>-2345</v>
      </c>
      <c r="J9064" s="5">
        <v>-1595905.8000000012</v>
      </c>
      <c r="K9064" s="5" t="str" cm="1">
        <f t="array" ref="K9064">_xlfn.LET(_xlpm.d,UPPER(TRIM(CLEAN(SUBSTITUTE(F9064,CHAR(160),"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65" spans="2:11" x14ac:dyDescent="0.25">
      <c r="B9065" s="21">
        <v>45904</v>
      </c>
      <c r="C9065" s="2" t="s">
        <v>1</v>
      </c>
      <c r="D9065" s="2" t="s">
        <v>716</v>
      </c>
      <c r="E9065" s="2" t="s">
        <v>76</v>
      </c>
      <c r="F9065" s="2" t="s">
        <v>3306</v>
      </c>
      <c r="G9065" s="5">
        <v>-32</v>
      </c>
      <c r="H9065" s="5">
        <v>33.5</v>
      </c>
      <c r="I9065" s="5">
        <v>-1072</v>
      </c>
      <c r="J9065" s="5">
        <v>-1596977.8000000012</v>
      </c>
      <c r="K9065" s="5" t="str" cm="1">
        <f t="array" ref="K9065">_xlfn.LET(_xlpm.d,UPPER(TRIM(CLEAN(SUBSTITUTE(F9065,CHAR(160),"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66" spans="2:11" x14ac:dyDescent="0.25">
      <c r="B9066" s="21">
        <v>45904</v>
      </c>
      <c r="C9066" s="2" t="s">
        <v>1</v>
      </c>
      <c r="D9066" s="2" t="s">
        <v>3015</v>
      </c>
      <c r="E9066" s="2" t="s">
        <v>844</v>
      </c>
      <c r="F9066" s="2" t="s">
        <v>3308</v>
      </c>
      <c r="G9066" s="5">
        <v>-1</v>
      </c>
      <c r="H9066" s="5">
        <v>28.5</v>
      </c>
      <c r="I9066" s="5">
        <v>-28.5</v>
      </c>
      <c r="J9066" s="5">
        <v>-1597006.3000000012</v>
      </c>
      <c r="K9066" s="5" t="str" cm="1">
        <f t="array" ref="K9066">_xlfn.LET(_xlpm.d,UPPER(TRIM(CLEAN(SUBSTITUTE(F9066,CHAR(160),"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67" spans="2:11" x14ac:dyDescent="0.25">
      <c r="B9067" s="21">
        <v>45904</v>
      </c>
      <c r="C9067" s="2" t="s">
        <v>1</v>
      </c>
      <c r="D9067" s="2" t="s">
        <v>1084</v>
      </c>
      <c r="E9067" s="2" t="s">
        <v>433</v>
      </c>
      <c r="F9067" s="2" t="s">
        <v>3306</v>
      </c>
      <c r="G9067" s="5">
        <v>-50</v>
      </c>
      <c r="H9067" s="5">
        <v>33.5</v>
      </c>
      <c r="I9067" s="5">
        <v>-1675</v>
      </c>
      <c r="J9067" s="5">
        <v>-1598681.3000000012</v>
      </c>
      <c r="K9067" s="5" t="str" cm="1">
        <f t="array" ref="K9067">_xlfn.LET(_xlpm.d,UPPER(TRIM(CLEAN(SUBSTITUTE(F9067,CHAR(160),"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68" spans="2:11" x14ac:dyDescent="0.25">
      <c r="B9068" s="21">
        <v>45904</v>
      </c>
      <c r="C9068" s="2" t="s">
        <v>1</v>
      </c>
      <c r="D9068" s="2" t="s">
        <v>231</v>
      </c>
      <c r="E9068" s="2" t="s">
        <v>68</v>
      </c>
      <c r="F9068" s="2" t="s">
        <v>3306</v>
      </c>
      <c r="G9068" s="5">
        <v>-40</v>
      </c>
      <c r="H9068" s="5">
        <v>28.5</v>
      </c>
      <c r="I9068" s="5">
        <v>-1140</v>
      </c>
      <c r="J9068" s="5">
        <v>-1599821.3000000012</v>
      </c>
      <c r="K9068" s="5" t="str" cm="1">
        <f t="array" ref="K9068">_xlfn.LET(_xlpm.d,UPPER(TRIM(CLEAN(SUBSTITUTE(F9068,CHAR(160),"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69" spans="2:11" x14ac:dyDescent="0.25">
      <c r="B9069" s="21">
        <v>45904</v>
      </c>
      <c r="C9069" s="2" t="s">
        <v>1</v>
      </c>
      <c r="D9069" s="2" t="s">
        <v>1358</v>
      </c>
      <c r="E9069" s="2" t="s">
        <v>19</v>
      </c>
      <c r="F9069" s="2" t="s">
        <v>3306</v>
      </c>
      <c r="G9069" s="5">
        <v>-30</v>
      </c>
      <c r="H9069" s="5">
        <v>33.5</v>
      </c>
      <c r="I9069" s="5">
        <v>-1005</v>
      </c>
      <c r="J9069" s="5">
        <v>-1600826.3000000012</v>
      </c>
      <c r="K9069" s="5" t="str" cm="1">
        <f t="array" ref="K9069">_xlfn.LET(_xlpm.d,UPPER(TRIM(CLEAN(SUBSTITUTE(F9069,CHAR(160),"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70" spans="2:11" x14ac:dyDescent="0.25">
      <c r="B9070" s="21">
        <v>45904</v>
      </c>
      <c r="C9070" s="2" t="s">
        <v>1</v>
      </c>
      <c r="D9070" s="2" t="s">
        <v>1085</v>
      </c>
      <c r="E9070" s="2" t="s">
        <v>74</v>
      </c>
      <c r="F9070" s="2" t="s">
        <v>3306</v>
      </c>
      <c r="G9070" s="5">
        <v>-30</v>
      </c>
      <c r="H9070" s="5">
        <v>28.5</v>
      </c>
      <c r="I9070" s="5">
        <v>-855</v>
      </c>
      <c r="J9070" s="5">
        <v>-1601681.3000000012</v>
      </c>
      <c r="K9070" s="5" t="str" cm="1">
        <f t="array" ref="K9070">_xlfn.LET(_xlpm.d,UPPER(TRIM(CLEAN(SUBSTITUTE(F9070,CHAR(160),"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71" spans="2:11" x14ac:dyDescent="0.25">
      <c r="B9071" s="21">
        <v>45904</v>
      </c>
      <c r="C9071" s="2" t="s">
        <v>1</v>
      </c>
      <c r="D9071" s="2" t="s">
        <v>3761</v>
      </c>
      <c r="E9071" s="2" t="s">
        <v>1403</v>
      </c>
      <c r="F9071" s="2" t="s">
        <v>3308</v>
      </c>
      <c r="G9071" s="5">
        <v>-2</v>
      </c>
      <c r="H9071" s="5">
        <v>27.5</v>
      </c>
      <c r="I9071" s="5">
        <v>-55</v>
      </c>
      <c r="J9071" s="5">
        <v>-1601736.3000000012</v>
      </c>
      <c r="K9071" s="5" t="str" cm="1">
        <f t="array" ref="K9071">_xlfn.LET(_xlpm.d,UPPER(TRIM(CLEAN(SUBSTITUTE(F9071,CHAR(160),"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72" spans="2:11" x14ac:dyDescent="0.25">
      <c r="B9072" s="21">
        <v>45904</v>
      </c>
      <c r="C9072" s="2" t="s">
        <v>1</v>
      </c>
      <c r="D9072" s="2" t="s">
        <v>1086</v>
      </c>
      <c r="E9072" s="2" t="s">
        <v>807</v>
      </c>
      <c r="F9072" s="2" t="s">
        <v>3308</v>
      </c>
      <c r="G9072" s="5">
        <v>-26</v>
      </c>
      <c r="H9072" s="5">
        <v>28.5</v>
      </c>
      <c r="I9072" s="5">
        <v>-741</v>
      </c>
      <c r="J9072" s="5">
        <v>-1602477.3000000012</v>
      </c>
      <c r="K9072" s="5" t="str" cm="1">
        <f t="array" ref="K9072">_xlfn.LET(_xlpm.d,UPPER(TRIM(CLEAN(SUBSTITUTE(F9072,CHAR(160),"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73" spans="2:11" x14ac:dyDescent="0.25">
      <c r="B9073" s="21">
        <v>45905</v>
      </c>
      <c r="C9073" s="2" t="s">
        <v>1</v>
      </c>
      <c r="D9073" s="2" t="s">
        <v>1873</v>
      </c>
      <c r="E9073" s="2" t="s">
        <v>244</v>
      </c>
      <c r="F9073" s="2" t="s">
        <v>3306</v>
      </c>
      <c r="G9073" s="5">
        <v>-55</v>
      </c>
      <c r="H9073" s="5">
        <v>33.5</v>
      </c>
      <c r="I9073" s="5">
        <v>-1842.5</v>
      </c>
      <c r="J9073" s="5">
        <v>-1604319.8000000012</v>
      </c>
      <c r="K9073" s="5" t="str" cm="1">
        <f t="array" ref="K9073">_xlfn.LET(_xlpm.d,UPPER(TRIM(CLEAN(SUBSTITUTE(F9073,CHAR(160),"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74" spans="2:11" x14ac:dyDescent="0.25">
      <c r="B9074" s="21">
        <v>45905</v>
      </c>
      <c r="C9074" s="2" t="s">
        <v>1</v>
      </c>
      <c r="D9074" s="2" t="s">
        <v>232</v>
      </c>
      <c r="E9074" s="2" t="s">
        <v>141</v>
      </c>
      <c r="F9074" s="2" t="s">
        <v>3306</v>
      </c>
      <c r="G9074" s="5">
        <v>-120</v>
      </c>
      <c r="H9074" s="5">
        <v>33.5</v>
      </c>
      <c r="I9074" s="5">
        <v>-4020</v>
      </c>
      <c r="J9074" s="5">
        <v>-1608339.8000000012</v>
      </c>
      <c r="K9074" s="5" t="str" cm="1">
        <f t="array" ref="K9074">_xlfn.LET(_xlpm.d,UPPER(TRIM(CLEAN(SUBSTITUTE(F9074,CHAR(160),"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75" spans="2:11" x14ac:dyDescent="0.25">
      <c r="B9075" s="21">
        <v>45905</v>
      </c>
      <c r="C9075" s="2" t="s">
        <v>1</v>
      </c>
      <c r="D9075" s="2" t="s">
        <v>1087</v>
      </c>
      <c r="E9075" s="2" t="s">
        <v>72</v>
      </c>
      <c r="F9075" s="2" t="s">
        <v>3306</v>
      </c>
      <c r="G9075" s="5">
        <v>-5</v>
      </c>
      <c r="H9075" s="5">
        <v>33.5</v>
      </c>
      <c r="I9075" s="5">
        <v>-167.5</v>
      </c>
      <c r="J9075" s="5">
        <v>-1608507.3000000012</v>
      </c>
      <c r="K9075" s="5" t="str" cm="1">
        <f t="array" ref="K9075">_xlfn.LET(_xlpm.d,UPPER(TRIM(CLEAN(SUBSTITUTE(F9075,CHAR(160),"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76" spans="2:11" x14ac:dyDescent="0.25">
      <c r="B9076" s="21">
        <v>45905</v>
      </c>
      <c r="C9076" s="2" t="s">
        <v>1</v>
      </c>
      <c r="D9076" s="2" t="s">
        <v>2872</v>
      </c>
      <c r="E9076" s="2" t="s">
        <v>82</v>
      </c>
      <c r="F9076" s="2" t="s">
        <v>3306</v>
      </c>
      <c r="G9076" s="5">
        <v>-31</v>
      </c>
      <c r="H9076" s="5">
        <v>33.5</v>
      </c>
      <c r="I9076" s="5">
        <v>-1038.5</v>
      </c>
      <c r="J9076" s="5">
        <v>-1609545.8000000012</v>
      </c>
      <c r="K9076" s="5" t="str" cm="1">
        <f t="array" ref="K9076">_xlfn.LET(_xlpm.d,UPPER(TRIM(CLEAN(SUBSTITUTE(F9076,CHAR(160),"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77" spans="2:11" x14ac:dyDescent="0.25">
      <c r="B9077" s="21">
        <v>45905</v>
      </c>
      <c r="C9077" s="2" t="s">
        <v>1</v>
      </c>
      <c r="D9077" s="2" t="s">
        <v>3762</v>
      </c>
      <c r="E9077" s="2" t="s">
        <v>62</v>
      </c>
      <c r="F9077" s="2" t="s">
        <v>3306</v>
      </c>
      <c r="G9077" s="5">
        <v>-21</v>
      </c>
      <c r="H9077" s="5">
        <v>33.5</v>
      </c>
      <c r="I9077" s="5">
        <v>-703.5</v>
      </c>
      <c r="J9077" s="5">
        <v>-1610249.3000000012</v>
      </c>
      <c r="K9077" s="5" t="str" cm="1">
        <f t="array" ref="K9077">_xlfn.LET(_xlpm.d,UPPER(TRIM(CLEAN(SUBSTITUTE(F9077,CHAR(160),"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78" spans="2:11" x14ac:dyDescent="0.25">
      <c r="B9078" s="21">
        <v>45905</v>
      </c>
      <c r="C9078" s="2" t="s">
        <v>1</v>
      </c>
      <c r="D9078" s="2" t="s">
        <v>1874</v>
      </c>
      <c r="E9078" s="2" t="s">
        <v>24</v>
      </c>
      <c r="F9078" s="2" t="s">
        <v>3306</v>
      </c>
      <c r="G9078" s="5">
        <v>-3</v>
      </c>
      <c r="H9078" s="5">
        <v>33.5</v>
      </c>
      <c r="I9078" s="5">
        <v>-100.5</v>
      </c>
      <c r="J9078" s="5">
        <v>-1610349.8000000012</v>
      </c>
      <c r="K9078" s="5" t="str" cm="1">
        <f t="array" ref="K9078">_xlfn.LET(_xlpm.d,UPPER(TRIM(CLEAN(SUBSTITUTE(F9078,CHAR(160),"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79" spans="2:11" x14ac:dyDescent="0.25">
      <c r="B9079" s="21">
        <v>45905</v>
      </c>
      <c r="C9079" s="2" t="s">
        <v>1</v>
      </c>
      <c r="D9079" s="2" t="s">
        <v>2788</v>
      </c>
      <c r="E9079" s="2" t="s">
        <v>5</v>
      </c>
      <c r="F9079" s="2" t="s">
        <v>3308</v>
      </c>
      <c r="G9079" s="5">
        <v>-67</v>
      </c>
      <c r="H9079" s="5">
        <v>33.5</v>
      </c>
      <c r="I9079" s="5">
        <v>-2244.5</v>
      </c>
      <c r="J9079" s="5">
        <v>-1612594.3000000012</v>
      </c>
      <c r="K9079" s="5" t="str" cm="1">
        <f t="array" ref="K9079">_xlfn.LET(_xlpm.d,UPPER(TRIM(CLEAN(SUBSTITUTE(F9079,CHAR(160),"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80" spans="2:11" x14ac:dyDescent="0.25">
      <c r="B9080" s="21">
        <v>45905</v>
      </c>
      <c r="C9080" s="2" t="s">
        <v>1</v>
      </c>
      <c r="D9080" s="2" t="s">
        <v>1875</v>
      </c>
      <c r="E9080" s="2" t="s">
        <v>3</v>
      </c>
      <c r="F9080" s="2" t="s">
        <v>3308</v>
      </c>
      <c r="G9080" s="5">
        <v>-9</v>
      </c>
      <c r="H9080" s="5">
        <v>30</v>
      </c>
      <c r="I9080" s="5">
        <v>-270</v>
      </c>
      <c r="J9080" s="5">
        <v>-1612864.3000000012</v>
      </c>
      <c r="K9080" s="5" t="str" cm="1">
        <f t="array" ref="K9080">_xlfn.LET(_xlpm.d,UPPER(TRIM(CLEAN(SUBSTITUTE(F9080,CHAR(160),"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81" spans="2:11" x14ac:dyDescent="0.25">
      <c r="B9081" s="21">
        <v>45905</v>
      </c>
      <c r="C9081" s="2" t="s">
        <v>1</v>
      </c>
      <c r="D9081" s="2" t="s">
        <v>234</v>
      </c>
      <c r="E9081" s="2" t="s">
        <v>99</v>
      </c>
      <c r="F9081" s="2" t="s">
        <v>3306</v>
      </c>
      <c r="G9081" s="5">
        <v>-30</v>
      </c>
      <c r="H9081" s="5">
        <v>33.5</v>
      </c>
      <c r="I9081" s="5">
        <v>-1005</v>
      </c>
      <c r="J9081" s="5">
        <v>-1613869.3000000012</v>
      </c>
      <c r="K9081" s="5" t="str" cm="1">
        <f t="array" ref="K9081">_xlfn.LET(_xlpm.d,UPPER(TRIM(CLEAN(SUBSTITUTE(F9081,CHAR(160),"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82" spans="2:11" x14ac:dyDescent="0.25">
      <c r="B9082" s="21">
        <v>45905</v>
      </c>
      <c r="C9082" s="2" t="s">
        <v>1</v>
      </c>
      <c r="D9082" s="2" t="s">
        <v>3763</v>
      </c>
      <c r="E9082" s="2" t="s">
        <v>2020</v>
      </c>
      <c r="F9082" s="2" t="s">
        <v>3306</v>
      </c>
      <c r="G9082" s="5">
        <v>-191</v>
      </c>
      <c r="H9082" s="5">
        <v>33.5</v>
      </c>
      <c r="I9082" s="5">
        <v>-6398.5</v>
      </c>
      <c r="J9082" s="5">
        <v>-1620267.8000000012</v>
      </c>
      <c r="K9082" s="5" t="str" cm="1">
        <f t="array" ref="K9082">_xlfn.LET(_xlpm.d,UPPER(TRIM(CLEAN(SUBSTITUTE(F9082,CHAR(160),"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83" spans="2:11" x14ac:dyDescent="0.25">
      <c r="B9083" s="21">
        <v>45905</v>
      </c>
      <c r="C9083" s="2" t="s">
        <v>1</v>
      </c>
      <c r="D9083" s="2" t="s">
        <v>1877</v>
      </c>
      <c r="E9083" s="2" t="s">
        <v>926</v>
      </c>
      <c r="F9083" s="2" t="s">
        <v>3308</v>
      </c>
      <c r="G9083" s="5">
        <v>-40</v>
      </c>
      <c r="H9083" s="5">
        <v>28.5</v>
      </c>
      <c r="I9083" s="5">
        <v>-1140</v>
      </c>
      <c r="J9083" s="5">
        <v>-1621407.8000000012</v>
      </c>
      <c r="K9083" s="5" t="str" cm="1">
        <f t="array" ref="K9083">_xlfn.LET(_xlpm.d,UPPER(TRIM(CLEAN(SUBSTITUTE(F9083,CHAR(160),"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84" spans="2:11" x14ac:dyDescent="0.25">
      <c r="B9084" s="21">
        <v>45905</v>
      </c>
      <c r="C9084" s="2" t="s">
        <v>1</v>
      </c>
      <c r="D9084" s="2" t="s">
        <v>1088</v>
      </c>
      <c r="E9084" s="2" t="s">
        <v>565</v>
      </c>
      <c r="F9084" s="2" t="s">
        <v>3306</v>
      </c>
      <c r="G9084" s="5">
        <v>-28</v>
      </c>
      <c r="H9084" s="5">
        <v>33.5</v>
      </c>
      <c r="I9084" s="5">
        <v>-938</v>
      </c>
      <c r="J9084" s="5">
        <v>-1622345.8000000012</v>
      </c>
      <c r="K9084" s="5" t="str" cm="1">
        <f t="array" ref="K9084">_xlfn.LET(_xlpm.d,UPPER(TRIM(CLEAN(SUBSTITUTE(F9084,CHAR(160),"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85" spans="2:11" x14ac:dyDescent="0.25">
      <c r="B9085" s="21">
        <v>45905</v>
      </c>
      <c r="C9085" s="2" t="s">
        <v>1</v>
      </c>
      <c r="D9085" s="2" t="s">
        <v>3764</v>
      </c>
      <c r="E9085" s="2" t="s">
        <v>38</v>
      </c>
      <c r="F9085" s="2" t="s">
        <v>3306</v>
      </c>
      <c r="G9085" s="5">
        <v>-10</v>
      </c>
      <c r="H9085" s="5">
        <v>33.5</v>
      </c>
      <c r="I9085" s="5">
        <v>-335</v>
      </c>
      <c r="J9085" s="5">
        <v>-1622680.8000000012</v>
      </c>
      <c r="K9085" s="5" t="str" cm="1">
        <f t="array" ref="K9085">_xlfn.LET(_xlpm.d,UPPER(TRIM(CLEAN(SUBSTITUTE(F9085,CHAR(160),"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86" spans="2:11" x14ac:dyDescent="0.25">
      <c r="B9086" s="21">
        <v>45906</v>
      </c>
      <c r="C9086" s="2" t="s">
        <v>1</v>
      </c>
      <c r="D9086" s="2" t="s">
        <v>309</v>
      </c>
      <c r="E9086" s="2" t="s">
        <v>143</v>
      </c>
      <c r="F9086" s="2" t="s">
        <v>3308</v>
      </c>
      <c r="G9086" s="5">
        <v>-11</v>
      </c>
      <c r="H9086" s="5">
        <v>28.95</v>
      </c>
      <c r="I9086" s="5">
        <v>-318.45</v>
      </c>
      <c r="J9086" s="5">
        <v>-1622999.2500000012</v>
      </c>
      <c r="K9086" s="5" t="str" cm="1">
        <f t="array" ref="K9086">_xlfn.LET(_xlpm.d,UPPER(TRIM(CLEAN(SUBSTITUTE(F9086,CHAR(160),"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87" spans="2:11" x14ac:dyDescent="0.25">
      <c r="B9087" s="21">
        <v>45908</v>
      </c>
      <c r="C9087" s="2" t="s">
        <v>1</v>
      </c>
      <c r="D9087" s="2" t="s">
        <v>2374</v>
      </c>
      <c r="E9087" s="2" t="s">
        <v>1384</v>
      </c>
      <c r="F9087" s="2" t="s">
        <v>3308</v>
      </c>
      <c r="G9087" s="5">
        <v>-4</v>
      </c>
      <c r="H9087" s="5">
        <v>28.55</v>
      </c>
      <c r="I9087" s="5">
        <v>-114.2</v>
      </c>
      <c r="J9087" s="5">
        <v>-1623113.4500000011</v>
      </c>
      <c r="K9087" s="5" t="str" cm="1">
        <f t="array" ref="K9087">_xlfn.LET(_xlpm.d,UPPER(TRIM(CLEAN(SUBSTITUTE(F9087,CHAR(160),"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88" spans="2:11" x14ac:dyDescent="0.25">
      <c r="B9088" s="21">
        <v>45908</v>
      </c>
      <c r="C9088" s="2" t="s">
        <v>1</v>
      </c>
      <c r="D9088" s="2" t="s">
        <v>3765</v>
      </c>
      <c r="E9088" s="2" t="s">
        <v>19</v>
      </c>
      <c r="F9088" s="2" t="s">
        <v>3306</v>
      </c>
      <c r="G9088" s="5">
        <v>-16</v>
      </c>
      <c r="H9088" s="5">
        <v>33.5</v>
      </c>
      <c r="I9088" s="5">
        <v>-536</v>
      </c>
      <c r="J9088" s="5">
        <v>-1623649.4500000011</v>
      </c>
      <c r="K9088" s="5" t="str" cm="1">
        <f t="array" ref="K9088">_xlfn.LET(_xlpm.d,UPPER(TRIM(CLEAN(SUBSTITUTE(F9088,CHAR(160),"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89" spans="2:11" x14ac:dyDescent="0.25">
      <c r="B9089" s="21">
        <v>45908</v>
      </c>
      <c r="C9089" s="2" t="s">
        <v>1</v>
      </c>
      <c r="D9089" s="2" t="s">
        <v>1880</v>
      </c>
      <c r="E9089" s="2" t="s">
        <v>84</v>
      </c>
      <c r="F9089" s="2" t="s">
        <v>3306</v>
      </c>
      <c r="G9089" s="5">
        <v>-10</v>
      </c>
      <c r="H9089" s="5">
        <v>33.5</v>
      </c>
      <c r="I9089" s="5">
        <v>-335</v>
      </c>
      <c r="J9089" s="5">
        <v>-1623984.4500000011</v>
      </c>
      <c r="K9089" s="5" t="str" cm="1">
        <f t="array" ref="K9089">_xlfn.LET(_xlpm.d,UPPER(TRIM(CLEAN(SUBSTITUTE(F9089,CHAR(160),"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90" spans="2:11" x14ac:dyDescent="0.25">
      <c r="B9090" s="21">
        <v>45908</v>
      </c>
      <c r="C9090" s="2" t="s">
        <v>1</v>
      </c>
      <c r="D9090" s="2" t="s">
        <v>1881</v>
      </c>
      <c r="E9090" s="2" t="s">
        <v>465</v>
      </c>
      <c r="F9090" s="2" t="s">
        <v>3306</v>
      </c>
      <c r="G9090" s="5">
        <v>-20</v>
      </c>
      <c r="H9090" s="5">
        <v>28.5</v>
      </c>
      <c r="I9090" s="5">
        <v>-570</v>
      </c>
      <c r="J9090" s="5">
        <v>-1624554.4500000011</v>
      </c>
      <c r="K9090" s="5" t="str" cm="1">
        <f t="array" ref="K9090">_xlfn.LET(_xlpm.d,UPPER(TRIM(CLEAN(SUBSTITUTE(F9090,CHAR(160),"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91" spans="2:11" x14ac:dyDescent="0.25">
      <c r="B9091" s="21">
        <v>45908</v>
      </c>
      <c r="C9091" s="2" t="s">
        <v>1</v>
      </c>
      <c r="D9091" s="2" t="s">
        <v>1882</v>
      </c>
      <c r="E9091" s="2" t="s">
        <v>791</v>
      </c>
      <c r="F9091" s="2" t="s">
        <v>3306</v>
      </c>
      <c r="G9091" s="5">
        <v>-8</v>
      </c>
      <c r="H9091" s="5">
        <v>33.5</v>
      </c>
      <c r="I9091" s="5">
        <v>-268</v>
      </c>
      <c r="J9091" s="5">
        <v>-1624822.4500000011</v>
      </c>
      <c r="K9091" s="5" t="str" cm="1">
        <f t="array" ref="K9091">_xlfn.LET(_xlpm.d,UPPER(TRIM(CLEAN(SUBSTITUTE(F9091,CHAR(160),"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92" spans="2:11" x14ac:dyDescent="0.25">
      <c r="B9092" s="21">
        <v>45908</v>
      </c>
      <c r="C9092" s="2" t="s">
        <v>1</v>
      </c>
      <c r="D9092" s="2" t="s">
        <v>1089</v>
      </c>
      <c r="E9092" s="2" t="s">
        <v>9</v>
      </c>
      <c r="F9092" s="2" t="s">
        <v>3308</v>
      </c>
      <c r="G9092" s="5">
        <v>-60</v>
      </c>
      <c r="H9092" s="5">
        <v>33.5</v>
      </c>
      <c r="I9092" s="5">
        <v>-2010</v>
      </c>
      <c r="J9092" s="5">
        <v>-1626832.4500000011</v>
      </c>
      <c r="K9092" s="5" t="str" cm="1">
        <f t="array" ref="K9092">_xlfn.LET(_xlpm.d,UPPER(TRIM(CLEAN(SUBSTITUTE(F9092,CHAR(160),"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93" spans="2:11" x14ac:dyDescent="0.25">
      <c r="B9093" s="21">
        <v>45908</v>
      </c>
      <c r="C9093" s="2" t="s">
        <v>1</v>
      </c>
      <c r="D9093" s="2" t="s">
        <v>3766</v>
      </c>
      <c r="E9093" s="2" t="s">
        <v>403</v>
      </c>
      <c r="F9093" s="2" t="s">
        <v>3306</v>
      </c>
      <c r="G9093" s="5">
        <v>-20</v>
      </c>
      <c r="H9093" s="5">
        <v>33.5</v>
      </c>
      <c r="I9093" s="5">
        <v>-670</v>
      </c>
      <c r="J9093" s="5">
        <v>-1627502.4500000011</v>
      </c>
      <c r="K9093" s="5" t="str" cm="1">
        <f t="array" ref="K9093">_xlfn.LET(_xlpm.d,UPPER(TRIM(CLEAN(SUBSTITUTE(F9093,CHAR(160),"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94" spans="2:11" x14ac:dyDescent="0.25">
      <c r="B9094" s="21">
        <v>45908</v>
      </c>
      <c r="C9094" s="2" t="s">
        <v>1</v>
      </c>
      <c r="D9094" s="2" t="s">
        <v>1090</v>
      </c>
      <c r="E9094" s="2" t="s">
        <v>53</v>
      </c>
      <c r="F9094" s="2" t="s">
        <v>3306</v>
      </c>
      <c r="G9094" s="5">
        <v>-7</v>
      </c>
      <c r="H9094" s="5">
        <v>33.5</v>
      </c>
      <c r="I9094" s="5">
        <v>-234.5</v>
      </c>
      <c r="J9094" s="5">
        <v>-1627736.9500000011</v>
      </c>
      <c r="K9094" s="5" t="str" cm="1">
        <f t="array" ref="K9094">_xlfn.LET(_xlpm.d,UPPER(TRIM(CLEAN(SUBSTITUTE(F9094,CHAR(160),"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95" spans="2:11" x14ac:dyDescent="0.25">
      <c r="B9095" s="21">
        <v>45909</v>
      </c>
      <c r="C9095" s="2" t="s">
        <v>1</v>
      </c>
      <c r="D9095" s="2" t="s">
        <v>2613</v>
      </c>
      <c r="E9095" s="2" t="s">
        <v>68</v>
      </c>
      <c r="F9095" s="2" t="s">
        <v>3306</v>
      </c>
      <c r="G9095" s="5">
        <v>-20</v>
      </c>
      <c r="H9095" s="5">
        <v>28.5</v>
      </c>
      <c r="I9095" s="5">
        <v>-570</v>
      </c>
      <c r="J9095" s="5">
        <v>-1628306.9500000011</v>
      </c>
      <c r="K9095" s="5" t="str" cm="1">
        <f t="array" ref="K9095">_xlfn.LET(_xlpm.d,UPPER(TRIM(CLEAN(SUBSTITUTE(F9095,CHAR(160),"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96" spans="2:11" x14ac:dyDescent="0.25">
      <c r="B9096" s="21">
        <v>45909</v>
      </c>
      <c r="C9096" s="2" t="s">
        <v>1</v>
      </c>
      <c r="D9096" s="2" t="s">
        <v>717</v>
      </c>
      <c r="E9096" s="2" t="s">
        <v>89</v>
      </c>
      <c r="F9096" s="2" t="s">
        <v>3306</v>
      </c>
      <c r="G9096" s="5">
        <v>-50</v>
      </c>
      <c r="H9096" s="5">
        <v>28.5</v>
      </c>
      <c r="I9096" s="5">
        <v>-1425</v>
      </c>
      <c r="J9096" s="5">
        <v>-1629731.9500000011</v>
      </c>
      <c r="K9096" s="5" t="str" cm="1">
        <f t="array" ref="K9096">_xlfn.LET(_xlpm.d,UPPER(TRIM(CLEAN(SUBSTITUTE(F9096,CHAR(160),"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97" spans="2:11" x14ac:dyDescent="0.25">
      <c r="B9097" s="21">
        <v>45909</v>
      </c>
      <c r="C9097" s="2" t="s">
        <v>1</v>
      </c>
      <c r="D9097" s="2" t="s">
        <v>3767</v>
      </c>
      <c r="E9097" s="2" t="s">
        <v>9</v>
      </c>
      <c r="F9097" s="2" t="s">
        <v>3306</v>
      </c>
      <c r="G9097" s="5">
        <v>-7</v>
      </c>
      <c r="H9097" s="5">
        <v>33.5</v>
      </c>
      <c r="I9097" s="5">
        <v>-234.5</v>
      </c>
      <c r="J9097" s="5">
        <v>-1629966.4500000011</v>
      </c>
      <c r="K9097" s="5" t="str" cm="1">
        <f t="array" ref="K9097">_xlfn.LET(_xlpm.d,UPPER(TRIM(CLEAN(SUBSTITUTE(F9097,CHAR(160),"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98" spans="2:11" x14ac:dyDescent="0.25">
      <c r="B9098" s="21">
        <v>45909</v>
      </c>
      <c r="C9098" s="2" t="s">
        <v>1</v>
      </c>
      <c r="D9098" s="2" t="s">
        <v>682</v>
      </c>
      <c r="E9098" s="2" t="s">
        <v>14</v>
      </c>
      <c r="F9098" s="2" t="s">
        <v>3306</v>
      </c>
      <c r="G9098" s="5">
        <v>-30</v>
      </c>
      <c r="H9098" s="5">
        <v>33.5</v>
      </c>
      <c r="I9098" s="5">
        <v>-1005</v>
      </c>
      <c r="J9098" s="5">
        <v>-1630971.4500000011</v>
      </c>
      <c r="K9098" s="5" t="str" cm="1">
        <f t="array" ref="K9098">_xlfn.LET(_xlpm.d,UPPER(TRIM(CLEAN(SUBSTITUTE(F9098,CHAR(160),"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099" spans="2:11" x14ac:dyDescent="0.25">
      <c r="B9099" s="21">
        <v>45909</v>
      </c>
      <c r="C9099" s="2" t="s">
        <v>1</v>
      </c>
      <c r="D9099" s="2" t="s">
        <v>1091</v>
      </c>
      <c r="E9099" s="2" t="s">
        <v>153</v>
      </c>
      <c r="F9099" s="2" t="s">
        <v>3306</v>
      </c>
      <c r="G9099" s="5">
        <v>-61</v>
      </c>
      <c r="H9099" s="5">
        <v>28.5</v>
      </c>
      <c r="I9099" s="5">
        <v>-1738.5</v>
      </c>
      <c r="J9099" s="5">
        <v>-1632709.9500000011</v>
      </c>
      <c r="K9099" s="5" t="str" cm="1">
        <f t="array" ref="K9099">_xlfn.LET(_xlpm.d,UPPER(TRIM(CLEAN(SUBSTITUTE(F9099,CHAR(160),"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00" spans="2:11" x14ac:dyDescent="0.25">
      <c r="B9100" s="21">
        <v>45909</v>
      </c>
      <c r="C9100" s="2" t="s">
        <v>1</v>
      </c>
      <c r="D9100" s="2" t="s">
        <v>451</v>
      </c>
      <c r="E9100" s="2" t="s">
        <v>27</v>
      </c>
      <c r="F9100" s="2" t="s">
        <v>3306</v>
      </c>
      <c r="G9100" s="5">
        <v>-12</v>
      </c>
      <c r="H9100" s="5">
        <v>28.5</v>
      </c>
      <c r="I9100" s="5">
        <v>-342</v>
      </c>
      <c r="J9100" s="5">
        <v>-1633051.9500000011</v>
      </c>
      <c r="K9100" s="5" t="str" cm="1">
        <f t="array" ref="K9100">_xlfn.LET(_xlpm.d,UPPER(TRIM(CLEAN(SUBSTITUTE(F9100,CHAR(160),"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01" spans="2:11" x14ac:dyDescent="0.25">
      <c r="B9101" s="21">
        <v>45909</v>
      </c>
      <c r="C9101" s="2" t="s">
        <v>1</v>
      </c>
      <c r="D9101" s="2" t="s">
        <v>533</v>
      </c>
      <c r="E9101" s="2" t="s">
        <v>32</v>
      </c>
      <c r="F9101" s="2" t="s">
        <v>3306</v>
      </c>
      <c r="G9101" s="5">
        <v>-30</v>
      </c>
      <c r="H9101" s="5">
        <v>28.5</v>
      </c>
      <c r="I9101" s="5">
        <v>-855</v>
      </c>
      <c r="J9101" s="5">
        <v>-1633906.9500000011</v>
      </c>
      <c r="K9101" s="5" t="str" cm="1">
        <f t="array" ref="K9101">_xlfn.LET(_xlpm.d,UPPER(TRIM(CLEAN(SUBSTITUTE(F9101,CHAR(160),"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02" spans="2:11" x14ac:dyDescent="0.25">
      <c r="B9102" s="21">
        <v>45909</v>
      </c>
      <c r="C9102" s="2" t="s">
        <v>1</v>
      </c>
      <c r="D9102" s="2" t="s">
        <v>235</v>
      </c>
      <c r="E9102" s="2" t="s">
        <v>29</v>
      </c>
      <c r="F9102" s="2" t="s">
        <v>3306</v>
      </c>
      <c r="G9102" s="5">
        <v>-100</v>
      </c>
      <c r="H9102" s="5">
        <v>28.5</v>
      </c>
      <c r="I9102" s="5">
        <v>-2850</v>
      </c>
      <c r="J9102" s="5">
        <v>-1636756.9500000011</v>
      </c>
      <c r="K9102" s="5" t="str" cm="1">
        <f t="array" ref="K9102">_xlfn.LET(_xlpm.d,UPPER(TRIM(CLEAN(SUBSTITUTE(F9102,CHAR(160),"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03" spans="2:11" x14ac:dyDescent="0.25">
      <c r="B9103" s="21">
        <v>45909</v>
      </c>
      <c r="C9103" s="2" t="s">
        <v>1</v>
      </c>
      <c r="D9103" s="2" t="s">
        <v>719</v>
      </c>
      <c r="E9103" s="2" t="s">
        <v>35</v>
      </c>
      <c r="F9103" s="2" t="s">
        <v>3306</v>
      </c>
      <c r="G9103" s="5">
        <v>-15</v>
      </c>
      <c r="H9103" s="5">
        <v>28.5</v>
      </c>
      <c r="I9103" s="5">
        <v>-427.5</v>
      </c>
      <c r="J9103" s="5">
        <v>-1637184.4500000011</v>
      </c>
      <c r="K9103" s="5" t="str" cm="1">
        <f t="array" ref="K9103">_xlfn.LET(_xlpm.d,UPPER(TRIM(CLEAN(SUBSTITUTE(F9103,CHAR(160),"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04" spans="2:11" x14ac:dyDescent="0.25">
      <c r="B9104" s="21">
        <v>45909</v>
      </c>
      <c r="C9104" s="2" t="s">
        <v>1</v>
      </c>
      <c r="D9104" s="2" t="s">
        <v>3768</v>
      </c>
      <c r="E9104" s="2" t="s">
        <v>148</v>
      </c>
      <c r="F9104" s="2" t="s">
        <v>3306</v>
      </c>
      <c r="G9104" s="5">
        <v>-10</v>
      </c>
      <c r="H9104" s="5">
        <v>33.5</v>
      </c>
      <c r="I9104" s="5">
        <v>-335</v>
      </c>
      <c r="J9104" s="5">
        <v>-1637519.4500000011</v>
      </c>
      <c r="K9104" s="5" t="str" cm="1">
        <f t="array" ref="K9104">_xlfn.LET(_xlpm.d,UPPER(TRIM(CLEAN(SUBSTITUTE(F9104,CHAR(160),"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05" spans="2:11" x14ac:dyDescent="0.25">
      <c r="B9105" s="21">
        <v>45909</v>
      </c>
      <c r="C9105" s="2" t="s">
        <v>1</v>
      </c>
      <c r="D9105" s="2" t="s">
        <v>1092</v>
      </c>
      <c r="E9105" s="2" t="s">
        <v>95</v>
      </c>
      <c r="F9105" s="2" t="s">
        <v>3306</v>
      </c>
      <c r="G9105" s="5">
        <v>-10</v>
      </c>
      <c r="H9105" s="5">
        <v>33.5</v>
      </c>
      <c r="I9105" s="5">
        <v>-335</v>
      </c>
      <c r="J9105" s="5">
        <v>-1637854.4500000011</v>
      </c>
      <c r="K9105" s="5" t="str" cm="1">
        <f t="array" ref="K9105">_xlfn.LET(_xlpm.d,UPPER(TRIM(CLEAN(SUBSTITUTE(F9105,CHAR(160),"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06" spans="2:11" x14ac:dyDescent="0.25">
      <c r="B9106" s="21">
        <v>45909</v>
      </c>
      <c r="C9106" s="2" t="s">
        <v>1</v>
      </c>
      <c r="D9106" s="2" t="s">
        <v>1884</v>
      </c>
      <c r="E9106" s="2" t="s">
        <v>3</v>
      </c>
      <c r="F9106" s="2" t="s">
        <v>3308</v>
      </c>
      <c r="G9106" s="5">
        <v>-10</v>
      </c>
      <c r="H9106" s="5">
        <v>30</v>
      </c>
      <c r="I9106" s="5">
        <v>-300</v>
      </c>
      <c r="J9106" s="5">
        <v>-1638154.4500000011</v>
      </c>
      <c r="K9106" s="5" t="str" cm="1">
        <f t="array" ref="K9106">_xlfn.LET(_xlpm.d,UPPER(TRIM(CLEAN(SUBSTITUTE(F9106,CHAR(160),"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07" spans="2:11" x14ac:dyDescent="0.25">
      <c r="B9107" s="21">
        <v>45909</v>
      </c>
      <c r="C9107" s="2" t="s">
        <v>1</v>
      </c>
      <c r="D9107" s="2" t="s">
        <v>2873</v>
      </c>
      <c r="E9107" s="2" t="s">
        <v>3</v>
      </c>
      <c r="F9107" s="2" t="s">
        <v>3769</v>
      </c>
      <c r="G9107" s="5">
        <v>-3</v>
      </c>
      <c r="H9107" s="5">
        <v>20</v>
      </c>
      <c r="I9107" s="5">
        <v>-60</v>
      </c>
      <c r="J9107" s="5">
        <v>-1638214.4500000011</v>
      </c>
      <c r="K9107" s="5" t="str" cm="1">
        <f t="array" ref="K9107">_xlfn.LET(_xlpm.d,UPPER(TRIM(CLEAN(SUBSTITUTE(F9107,CHAR(160),"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08" spans="2:11" x14ac:dyDescent="0.25">
      <c r="B9108" s="21">
        <v>45909</v>
      </c>
      <c r="C9108" s="2" t="s">
        <v>1</v>
      </c>
      <c r="D9108" s="2" t="s">
        <v>2873</v>
      </c>
      <c r="E9108" s="2" t="s">
        <v>3</v>
      </c>
      <c r="F9108" s="2" t="s">
        <v>3308</v>
      </c>
      <c r="G9108" s="5">
        <v>-2</v>
      </c>
      <c r="H9108" s="5">
        <v>30</v>
      </c>
      <c r="I9108" s="5">
        <v>-60</v>
      </c>
      <c r="J9108" s="5">
        <v>-1638274.4500000011</v>
      </c>
      <c r="K9108" s="5" t="str" cm="1">
        <f t="array" ref="K9108">_xlfn.LET(_xlpm.d,UPPER(TRIM(CLEAN(SUBSTITUTE(F9108,CHAR(160),"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09" spans="2:11" x14ac:dyDescent="0.25">
      <c r="B9109" s="21">
        <v>45909</v>
      </c>
      <c r="C9109" s="2" t="s">
        <v>1</v>
      </c>
      <c r="D9109" s="2" t="s">
        <v>758</v>
      </c>
      <c r="E9109" s="2" t="s">
        <v>49</v>
      </c>
      <c r="F9109" s="2" t="s">
        <v>3306</v>
      </c>
      <c r="G9109" s="5">
        <v>-21</v>
      </c>
      <c r="H9109" s="5">
        <v>33.5</v>
      </c>
      <c r="I9109" s="5">
        <v>-703.5</v>
      </c>
      <c r="J9109" s="5">
        <v>-1638977.9500000011</v>
      </c>
      <c r="K9109" s="5" t="str" cm="1">
        <f t="array" ref="K9109">_xlfn.LET(_xlpm.d,UPPER(TRIM(CLEAN(SUBSTITUTE(F9109,CHAR(160),"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10" spans="2:11" x14ac:dyDescent="0.25">
      <c r="B9110" s="21">
        <v>45909</v>
      </c>
      <c r="C9110" s="2" t="s">
        <v>1</v>
      </c>
      <c r="D9110" s="2" t="s">
        <v>1886</v>
      </c>
      <c r="E9110" s="2" t="s">
        <v>1130</v>
      </c>
      <c r="F9110" s="2" t="s">
        <v>3306</v>
      </c>
      <c r="G9110" s="5">
        <v>-80</v>
      </c>
      <c r="H9110" s="5">
        <v>33.5</v>
      </c>
      <c r="I9110" s="5">
        <v>-2680</v>
      </c>
      <c r="J9110" s="5">
        <v>-1641657.9500000011</v>
      </c>
      <c r="K9110" s="5" t="str" cm="1">
        <f t="array" ref="K9110">_xlfn.LET(_xlpm.d,UPPER(TRIM(CLEAN(SUBSTITUTE(F9110,CHAR(160),"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11" spans="2:11" x14ac:dyDescent="0.25">
      <c r="B9111" s="21">
        <v>45910</v>
      </c>
      <c r="C9111" s="2" t="s">
        <v>1</v>
      </c>
      <c r="D9111" s="2" t="s">
        <v>3770</v>
      </c>
      <c r="E9111" s="2" t="s">
        <v>3771</v>
      </c>
      <c r="F9111" s="2" t="s">
        <v>3772</v>
      </c>
      <c r="G9111" s="5">
        <v>-20</v>
      </c>
      <c r="H9111" s="5">
        <v>31.8</v>
      </c>
      <c r="I9111" s="5">
        <v>-636</v>
      </c>
      <c r="J9111" s="5">
        <v>-1642293.9500000011</v>
      </c>
      <c r="K9111" s="5" t="str" cm="1">
        <f t="array" ref="K9111">_xlfn.LET(_xlpm.d,UPPER(TRIM(CLEAN(SUBSTITUTE(F9111,CHAR(160),"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12" spans="2:11" x14ac:dyDescent="0.25">
      <c r="B9112" s="21">
        <v>45910</v>
      </c>
      <c r="C9112" s="2" t="s">
        <v>1</v>
      </c>
      <c r="D9112" s="2" t="s">
        <v>452</v>
      </c>
      <c r="E9112" s="2" t="s">
        <v>446</v>
      </c>
      <c r="F9112" s="2" t="s">
        <v>3306</v>
      </c>
      <c r="G9112" s="5">
        <v>-9</v>
      </c>
      <c r="H9112" s="5">
        <v>33.5</v>
      </c>
      <c r="I9112" s="5">
        <v>-301.5</v>
      </c>
      <c r="J9112" s="5">
        <v>-1642595.4500000011</v>
      </c>
      <c r="K9112" s="5" t="str" cm="1">
        <f t="array" ref="K9112">_xlfn.LET(_xlpm.d,UPPER(TRIM(CLEAN(SUBSTITUTE(F9112,CHAR(160),"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13" spans="2:11" x14ac:dyDescent="0.25">
      <c r="B9113" s="21">
        <v>45910</v>
      </c>
      <c r="C9113" s="2" t="s">
        <v>1</v>
      </c>
      <c r="D9113" s="2" t="s">
        <v>3773</v>
      </c>
      <c r="E9113" s="2" t="s">
        <v>86</v>
      </c>
      <c r="F9113" s="2" t="s">
        <v>3306</v>
      </c>
      <c r="G9113" s="5">
        <v>-50</v>
      </c>
      <c r="H9113" s="5">
        <v>28.5</v>
      </c>
      <c r="I9113" s="5">
        <v>-1425</v>
      </c>
      <c r="J9113" s="5">
        <v>-1644020.4500000011</v>
      </c>
      <c r="K9113" s="5" t="str" cm="1">
        <f t="array" ref="K9113">_xlfn.LET(_xlpm.d,UPPER(TRIM(CLEAN(SUBSTITUTE(F9113,CHAR(160),"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14" spans="2:11" x14ac:dyDescent="0.25">
      <c r="B9114" s="21">
        <v>45910</v>
      </c>
      <c r="C9114" s="2" t="s">
        <v>1</v>
      </c>
      <c r="D9114" s="2" t="s">
        <v>1093</v>
      </c>
      <c r="E9114" s="2" t="s">
        <v>60</v>
      </c>
      <c r="F9114" s="2" t="s">
        <v>3306</v>
      </c>
      <c r="G9114" s="5">
        <v>-17</v>
      </c>
      <c r="H9114" s="5">
        <v>33.5</v>
      </c>
      <c r="I9114" s="5">
        <v>-569.5</v>
      </c>
      <c r="J9114" s="5">
        <v>-1644589.9500000011</v>
      </c>
      <c r="K9114" s="5" t="str" cm="1">
        <f t="array" ref="K9114">_xlfn.LET(_xlpm.d,UPPER(TRIM(CLEAN(SUBSTITUTE(F9114,CHAR(160),"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15" spans="2:11" x14ac:dyDescent="0.25">
      <c r="B9115" s="21">
        <v>45910</v>
      </c>
      <c r="C9115" s="2" t="s">
        <v>1</v>
      </c>
      <c r="D9115" s="2" t="s">
        <v>453</v>
      </c>
      <c r="E9115" s="2" t="s">
        <v>65</v>
      </c>
      <c r="F9115" s="2" t="s">
        <v>3306</v>
      </c>
      <c r="G9115" s="5">
        <v>-30</v>
      </c>
      <c r="H9115" s="5">
        <v>33.5</v>
      </c>
      <c r="I9115" s="5">
        <v>-1005</v>
      </c>
      <c r="J9115" s="5">
        <v>-1645594.9500000011</v>
      </c>
      <c r="K9115" s="5" t="str" cm="1">
        <f t="array" ref="K9115">_xlfn.LET(_xlpm.d,UPPER(TRIM(CLEAN(SUBSTITUTE(F9115,CHAR(160),"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16" spans="2:11" x14ac:dyDescent="0.25">
      <c r="B9116" s="21">
        <v>45910</v>
      </c>
      <c r="C9116" s="2" t="s">
        <v>1</v>
      </c>
      <c r="D9116" s="2" t="s">
        <v>236</v>
      </c>
      <c r="E9116" s="2" t="s">
        <v>129</v>
      </c>
      <c r="F9116" s="2" t="s">
        <v>3306</v>
      </c>
      <c r="G9116" s="5">
        <v>-11</v>
      </c>
      <c r="H9116" s="5">
        <v>33.5</v>
      </c>
      <c r="I9116" s="5">
        <v>-368.5</v>
      </c>
      <c r="J9116" s="5">
        <v>-1645963.4500000011</v>
      </c>
      <c r="K9116" s="5" t="str" cm="1">
        <f t="array" ref="K9116">_xlfn.LET(_xlpm.d,UPPER(TRIM(CLEAN(SUBSTITUTE(F9116,CHAR(160),"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17" spans="2:11" x14ac:dyDescent="0.25">
      <c r="B9117" s="21">
        <v>45910</v>
      </c>
      <c r="C9117" s="2" t="s">
        <v>1</v>
      </c>
      <c r="D9117" s="2" t="s">
        <v>534</v>
      </c>
      <c r="E9117" s="2" t="s">
        <v>40</v>
      </c>
      <c r="F9117" s="2" t="s">
        <v>3306</v>
      </c>
      <c r="G9117" s="5">
        <v>-22</v>
      </c>
      <c r="H9117" s="5">
        <v>33.5</v>
      </c>
      <c r="I9117" s="5">
        <v>-737</v>
      </c>
      <c r="J9117" s="5">
        <v>-1646700.4500000011</v>
      </c>
      <c r="K9117" s="5" t="str" cm="1">
        <f t="array" ref="K9117">_xlfn.LET(_xlpm.d,UPPER(TRIM(CLEAN(SUBSTITUTE(F9117,CHAR(160),"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18" spans="2:11" x14ac:dyDescent="0.25">
      <c r="B9118" s="21">
        <v>45910</v>
      </c>
      <c r="C9118" s="2" t="s">
        <v>1</v>
      </c>
      <c r="D9118" s="2" t="s">
        <v>454</v>
      </c>
      <c r="E9118" s="2" t="s">
        <v>58</v>
      </c>
      <c r="F9118" s="2" t="s">
        <v>3306</v>
      </c>
      <c r="G9118" s="5">
        <v>-25</v>
      </c>
      <c r="H9118" s="5">
        <v>33.5</v>
      </c>
      <c r="I9118" s="5">
        <v>-837.5</v>
      </c>
      <c r="J9118" s="5">
        <v>-1647537.9500000011</v>
      </c>
      <c r="K9118" s="5" t="str" cm="1">
        <f t="array" ref="K9118">_xlfn.LET(_xlpm.d,UPPER(TRIM(CLEAN(SUBSTITUTE(F9118,CHAR(160),"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19" spans="2:11" x14ac:dyDescent="0.25">
      <c r="B9119" s="21">
        <v>45910</v>
      </c>
      <c r="C9119" s="2" t="s">
        <v>1</v>
      </c>
      <c r="D9119" s="2" t="s">
        <v>1887</v>
      </c>
      <c r="E9119" s="2" t="s">
        <v>807</v>
      </c>
      <c r="F9119" s="2" t="s">
        <v>3308</v>
      </c>
      <c r="G9119" s="5">
        <v>-15</v>
      </c>
      <c r="H9119" s="5">
        <v>28.5</v>
      </c>
      <c r="I9119" s="5">
        <v>-427.5</v>
      </c>
      <c r="J9119" s="5">
        <v>-1647965.4500000011</v>
      </c>
      <c r="K9119" s="5" t="str" cm="1">
        <f t="array" ref="K9119">_xlfn.LET(_xlpm.d,UPPER(TRIM(CLEAN(SUBSTITUTE(F9119,CHAR(160),"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20" spans="2:11" x14ac:dyDescent="0.25">
      <c r="B9120" s="21">
        <v>45910</v>
      </c>
      <c r="C9120" s="2" t="s">
        <v>1</v>
      </c>
      <c r="D9120" s="2" t="s">
        <v>237</v>
      </c>
      <c r="E9120" s="2" t="s">
        <v>238</v>
      </c>
      <c r="F9120" s="2" t="s">
        <v>3308</v>
      </c>
      <c r="G9120" s="5">
        <v>-5</v>
      </c>
      <c r="H9120" s="5">
        <v>28.5</v>
      </c>
      <c r="I9120" s="5">
        <v>-142.5</v>
      </c>
      <c r="J9120" s="5">
        <v>-1648107.9500000011</v>
      </c>
      <c r="K9120" s="5" t="str" cm="1">
        <f t="array" ref="K9120">_xlfn.LET(_xlpm.d,UPPER(TRIM(CLEAN(SUBSTITUTE(F9120,CHAR(160),"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21" spans="2:11" x14ac:dyDescent="0.25">
      <c r="B9121" s="21">
        <v>45910</v>
      </c>
      <c r="C9121" s="2" t="s">
        <v>1</v>
      </c>
      <c r="D9121" s="2" t="s">
        <v>3774</v>
      </c>
      <c r="E9121" s="2" t="s">
        <v>986</v>
      </c>
      <c r="F9121" s="2" t="s">
        <v>3308</v>
      </c>
      <c r="G9121" s="5">
        <v>-9</v>
      </c>
      <c r="H9121" s="5">
        <v>33.99</v>
      </c>
      <c r="I9121" s="5">
        <v>-305.91000000000003</v>
      </c>
      <c r="J9121" s="5">
        <v>-1648413.860000001</v>
      </c>
      <c r="K9121" s="5" t="str" cm="1">
        <f t="array" ref="K9121">_xlfn.LET(_xlpm.d,UPPER(TRIM(CLEAN(SUBSTITUTE(F9121,CHAR(160),"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22" spans="2:11" x14ac:dyDescent="0.25">
      <c r="B9122" s="21">
        <v>45910</v>
      </c>
      <c r="C9122" s="2" t="s">
        <v>1</v>
      </c>
      <c r="D9122" s="2" t="s">
        <v>3775</v>
      </c>
      <c r="E9122" s="2" t="s">
        <v>852</v>
      </c>
      <c r="F9122" s="2" t="s">
        <v>3308</v>
      </c>
      <c r="G9122" s="5">
        <v>-23</v>
      </c>
      <c r="H9122" s="5">
        <v>33.99</v>
      </c>
      <c r="I9122" s="5">
        <v>-781.77</v>
      </c>
      <c r="J9122" s="5">
        <v>-1649195.6300000011</v>
      </c>
      <c r="K9122" s="5" t="str" cm="1">
        <f t="array" ref="K9122">_xlfn.LET(_xlpm.d,UPPER(TRIM(CLEAN(SUBSTITUTE(F9122,CHAR(160),"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23" spans="2:11" x14ac:dyDescent="0.25">
      <c r="B9123" s="21">
        <v>45911</v>
      </c>
      <c r="C9123" s="2" t="s">
        <v>1</v>
      </c>
      <c r="D9123" s="2" t="s">
        <v>1888</v>
      </c>
      <c r="E9123" s="2" t="s">
        <v>163</v>
      </c>
      <c r="F9123" s="2" t="s">
        <v>3306</v>
      </c>
      <c r="G9123" s="5">
        <v>-8</v>
      </c>
      <c r="H9123" s="5">
        <v>33.44</v>
      </c>
      <c r="I9123" s="5">
        <v>-267.52</v>
      </c>
      <c r="J9123" s="5">
        <v>-1649463.1500000011</v>
      </c>
      <c r="K9123" s="5" t="str" cm="1">
        <f t="array" ref="K9123">_xlfn.LET(_xlpm.d,UPPER(TRIM(CLEAN(SUBSTITUTE(F9123,CHAR(160),"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24" spans="2:11" x14ac:dyDescent="0.25">
      <c r="B9124" s="21">
        <v>45911</v>
      </c>
      <c r="C9124" s="2" t="s">
        <v>1</v>
      </c>
      <c r="D9124" s="2" t="s">
        <v>1889</v>
      </c>
      <c r="E9124" s="2" t="s">
        <v>465</v>
      </c>
      <c r="F9124" s="2" t="s">
        <v>3306</v>
      </c>
      <c r="G9124" s="5">
        <v>-9</v>
      </c>
      <c r="H9124" s="5">
        <v>28.5</v>
      </c>
      <c r="I9124" s="5">
        <v>-256.5</v>
      </c>
      <c r="J9124" s="5">
        <v>-1649719.6500000011</v>
      </c>
      <c r="K9124" s="5" t="str" cm="1">
        <f t="array" ref="K9124">_xlfn.LET(_xlpm.d,UPPER(TRIM(CLEAN(SUBSTITUTE(F9124,CHAR(160),"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25" spans="2:11" x14ac:dyDescent="0.25">
      <c r="B9125" s="21">
        <v>45911</v>
      </c>
      <c r="C9125" s="2" t="s">
        <v>1</v>
      </c>
      <c r="D9125" s="2" t="s">
        <v>535</v>
      </c>
      <c r="E9125" s="2" t="s">
        <v>74</v>
      </c>
      <c r="F9125" s="2" t="s">
        <v>3306</v>
      </c>
      <c r="G9125" s="5">
        <v>-15</v>
      </c>
      <c r="H9125" s="5">
        <v>28.5</v>
      </c>
      <c r="I9125" s="5">
        <v>-427.5</v>
      </c>
      <c r="J9125" s="5">
        <v>-1650147.1500000011</v>
      </c>
      <c r="K9125" s="5" t="str" cm="1">
        <f t="array" ref="K9125">_xlfn.LET(_xlpm.d,UPPER(TRIM(CLEAN(SUBSTITUTE(F9125,CHAR(160),"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26" spans="2:11" x14ac:dyDescent="0.25">
      <c r="B9126" s="21">
        <v>45911</v>
      </c>
      <c r="C9126" s="2" t="s">
        <v>1</v>
      </c>
      <c r="D9126" s="2" t="s">
        <v>2874</v>
      </c>
      <c r="E9126" s="2" t="s">
        <v>19</v>
      </c>
      <c r="F9126" s="2" t="s">
        <v>3306</v>
      </c>
      <c r="G9126" s="5">
        <v>-20</v>
      </c>
      <c r="H9126" s="5">
        <v>33.5</v>
      </c>
      <c r="I9126" s="5">
        <v>-670</v>
      </c>
      <c r="J9126" s="5">
        <v>-1650817.1500000011</v>
      </c>
      <c r="K9126" s="5" t="str" cm="1">
        <f t="array" ref="K9126">_xlfn.LET(_xlpm.d,UPPER(TRIM(CLEAN(SUBSTITUTE(F9126,CHAR(160),"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27" spans="2:11" x14ac:dyDescent="0.25">
      <c r="B9127" s="21">
        <v>45911</v>
      </c>
      <c r="C9127" s="2" t="s">
        <v>1</v>
      </c>
      <c r="D9127" s="2" t="s">
        <v>3776</v>
      </c>
      <c r="E9127" s="2" t="s">
        <v>2099</v>
      </c>
      <c r="F9127" s="2" t="s">
        <v>3308</v>
      </c>
      <c r="G9127" s="5">
        <v>-25</v>
      </c>
      <c r="H9127" s="5">
        <v>31.8</v>
      </c>
      <c r="I9127" s="5">
        <v>-795</v>
      </c>
      <c r="J9127" s="5">
        <v>-1651612.1500000011</v>
      </c>
      <c r="K9127" s="5" t="str" cm="1">
        <f t="array" ref="K9127">_xlfn.LET(_xlpm.d,UPPER(TRIM(CLEAN(SUBSTITUTE(F9127,CHAR(160),"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28" spans="2:11" x14ac:dyDescent="0.25">
      <c r="B9128" s="21">
        <v>45911</v>
      </c>
      <c r="C9128" s="2" t="s">
        <v>1</v>
      </c>
      <c r="D9128" s="2" t="s">
        <v>3777</v>
      </c>
      <c r="E9128" s="2" t="s">
        <v>38</v>
      </c>
      <c r="F9128" s="2" t="s">
        <v>3306</v>
      </c>
      <c r="G9128" s="5">
        <v>-10</v>
      </c>
      <c r="H9128" s="5">
        <v>33.5</v>
      </c>
      <c r="I9128" s="5">
        <v>-335</v>
      </c>
      <c r="J9128" s="5">
        <v>-1651947.1500000011</v>
      </c>
      <c r="K9128" s="5" t="str" cm="1">
        <f t="array" ref="K9128">_xlfn.LET(_xlpm.d,UPPER(TRIM(CLEAN(SUBSTITUTE(F9128,CHAR(160),"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29" spans="2:11" x14ac:dyDescent="0.25">
      <c r="B9129" s="21">
        <v>45911</v>
      </c>
      <c r="C9129" s="2" t="s">
        <v>1</v>
      </c>
      <c r="D9129" s="2" t="s">
        <v>2474</v>
      </c>
      <c r="E9129" s="2" t="s">
        <v>1397</v>
      </c>
      <c r="F9129" s="2" t="s">
        <v>3306</v>
      </c>
      <c r="G9129" s="5">
        <v>-17</v>
      </c>
      <c r="H9129" s="5">
        <v>33.5</v>
      </c>
      <c r="I9129" s="5">
        <v>-569.5</v>
      </c>
      <c r="J9129" s="5">
        <v>-1652516.6500000011</v>
      </c>
      <c r="K9129" s="5" t="str" cm="1">
        <f t="array" ref="K9129">_xlfn.LET(_xlpm.d,UPPER(TRIM(CLEAN(SUBSTITUTE(F9129,CHAR(160),"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30" spans="2:11" x14ac:dyDescent="0.25">
      <c r="B9130" s="21">
        <v>45911</v>
      </c>
      <c r="C9130" s="2" t="s">
        <v>1</v>
      </c>
      <c r="D9130" s="2" t="s">
        <v>3778</v>
      </c>
      <c r="E9130" s="2" t="s">
        <v>2473</v>
      </c>
      <c r="F9130" s="2" t="s">
        <v>3306</v>
      </c>
      <c r="G9130" s="5">
        <v>-40</v>
      </c>
      <c r="H9130" s="5">
        <v>33.5</v>
      </c>
      <c r="I9130" s="5">
        <v>-1340</v>
      </c>
      <c r="J9130" s="5">
        <v>-1653856.6500000011</v>
      </c>
      <c r="K9130" s="5" t="str" cm="1">
        <f t="array" ref="K9130">_xlfn.LET(_xlpm.d,UPPER(TRIM(CLEAN(SUBSTITUTE(F9130,CHAR(160),"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31" spans="2:11" x14ac:dyDescent="0.25">
      <c r="B9131" s="21">
        <v>45911</v>
      </c>
      <c r="C9131" s="2" t="s">
        <v>1</v>
      </c>
      <c r="D9131" s="2" t="s">
        <v>1890</v>
      </c>
      <c r="E9131" s="2" t="s">
        <v>324</v>
      </c>
      <c r="F9131" s="2" t="s">
        <v>3308</v>
      </c>
      <c r="G9131" s="5">
        <v>-3</v>
      </c>
      <c r="H9131" s="5">
        <v>29.99</v>
      </c>
      <c r="I9131" s="5">
        <v>-89.97</v>
      </c>
      <c r="J9131" s="5">
        <v>-1653946.620000001</v>
      </c>
      <c r="K9131" s="5" t="str" cm="1">
        <f t="array" ref="K9131">_xlfn.LET(_xlpm.d,UPPER(TRIM(CLEAN(SUBSTITUTE(F9131,CHAR(160),"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32" spans="2:11" x14ac:dyDescent="0.25">
      <c r="B9132" s="21">
        <v>45912</v>
      </c>
      <c r="C9132" s="2" t="s">
        <v>1</v>
      </c>
      <c r="D9132" s="2" t="s">
        <v>3101</v>
      </c>
      <c r="E9132" s="2" t="s">
        <v>857</v>
      </c>
      <c r="F9132" s="2" t="s">
        <v>3308</v>
      </c>
      <c r="G9132" s="5">
        <v>-7</v>
      </c>
      <c r="H9132" s="5">
        <v>29.99</v>
      </c>
      <c r="I9132" s="5">
        <v>-209.93</v>
      </c>
      <c r="J9132" s="5">
        <v>-1654156.550000001</v>
      </c>
      <c r="K9132" s="5" t="str" cm="1">
        <f t="array" ref="K9132">_xlfn.LET(_xlpm.d,UPPER(TRIM(CLEAN(SUBSTITUTE(F9132,CHAR(160),"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33" spans="2:11" x14ac:dyDescent="0.25">
      <c r="B9133" s="21">
        <v>45912</v>
      </c>
      <c r="C9133" s="2" t="s">
        <v>1</v>
      </c>
      <c r="D9133" s="2" t="s">
        <v>1096</v>
      </c>
      <c r="E9133" s="2" t="s">
        <v>311</v>
      </c>
      <c r="F9133" s="2" t="s">
        <v>3308</v>
      </c>
      <c r="G9133" s="5">
        <v>-2</v>
      </c>
      <c r="H9133" s="5">
        <v>29.99</v>
      </c>
      <c r="I9133" s="5">
        <v>-59.98</v>
      </c>
      <c r="J9133" s="5">
        <v>-1654216.530000001</v>
      </c>
      <c r="K9133" s="5" t="str" cm="1">
        <f t="array" ref="K9133">_xlfn.LET(_xlpm.d,UPPER(TRIM(CLEAN(SUBSTITUTE(F9133,CHAR(160),"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34" spans="2:11" x14ac:dyDescent="0.25">
      <c r="B9134" s="21">
        <v>45912</v>
      </c>
      <c r="C9134" s="2" t="s">
        <v>1</v>
      </c>
      <c r="D9134" s="2" t="s">
        <v>3779</v>
      </c>
      <c r="E9134" s="2" t="s">
        <v>433</v>
      </c>
      <c r="F9134" s="2" t="s">
        <v>3306</v>
      </c>
      <c r="G9134" s="5">
        <v>-87</v>
      </c>
      <c r="H9134" s="5">
        <v>33.5</v>
      </c>
      <c r="I9134" s="5">
        <v>-2914.5</v>
      </c>
      <c r="J9134" s="5">
        <v>-1657131.030000001</v>
      </c>
      <c r="K9134" s="5" t="str" cm="1">
        <f t="array" ref="K9134">_xlfn.LET(_xlpm.d,UPPER(TRIM(CLEAN(SUBSTITUTE(F9134,CHAR(160),"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35" spans="2:11" x14ac:dyDescent="0.25">
      <c r="B9135" s="21">
        <v>45912</v>
      </c>
      <c r="C9135" s="2" t="s">
        <v>1</v>
      </c>
      <c r="D9135" s="2" t="s">
        <v>1891</v>
      </c>
      <c r="E9135" s="2" t="s">
        <v>202</v>
      </c>
      <c r="F9135" s="2" t="s">
        <v>3306</v>
      </c>
      <c r="G9135" s="5">
        <v>-25</v>
      </c>
      <c r="H9135" s="5">
        <v>33.5</v>
      </c>
      <c r="I9135" s="5">
        <v>-837.5</v>
      </c>
      <c r="J9135" s="5">
        <v>-1657968.530000001</v>
      </c>
      <c r="K9135" s="5" t="str" cm="1">
        <f t="array" ref="K9135">_xlfn.LET(_xlpm.d,UPPER(TRIM(CLEAN(SUBSTITUTE(F9135,CHAR(160),"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36" spans="2:11" x14ac:dyDescent="0.25">
      <c r="B9136" s="21">
        <v>45912</v>
      </c>
      <c r="C9136" s="2" t="s">
        <v>1</v>
      </c>
      <c r="D9136" s="2" t="s">
        <v>1892</v>
      </c>
      <c r="E9136" s="2" t="s">
        <v>1016</v>
      </c>
      <c r="F9136" s="2" t="s">
        <v>3306</v>
      </c>
      <c r="G9136" s="5">
        <v>-220</v>
      </c>
      <c r="H9136" s="5">
        <v>33.5</v>
      </c>
      <c r="I9136" s="5">
        <v>-7370</v>
      </c>
      <c r="J9136" s="5">
        <v>-1665338.530000001</v>
      </c>
      <c r="K9136" s="5" t="str" cm="1">
        <f t="array" ref="K9136">_xlfn.LET(_xlpm.d,UPPER(TRIM(CLEAN(SUBSTITUTE(F9136,CHAR(160),"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37" spans="2:11" x14ac:dyDescent="0.25">
      <c r="B9137" s="21">
        <v>45912</v>
      </c>
      <c r="C9137" s="2" t="s">
        <v>1</v>
      </c>
      <c r="D9137" s="2" t="s">
        <v>3231</v>
      </c>
      <c r="E9137" s="2" t="s">
        <v>62</v>
      </c>
      <c r="F9137" s="2" t="s">
        <v>3306</v>
      </c>
      <c r="G9137" s="5">
        <v>-22</v>
      </c>
      <c r="H9137" s="5">
        <v>33.5</v>
      </c>
      <c r="I9137" s="5">
        <v>-737</v>
      </c>
      <c r="J9137" s="5">
        <v>-1666075.530000001</v>
      </c>
      <c r="K9137" s="5" t="str" cm="1">
        <f t="array" ref="K9137">_xlfn.LET(_xlpm.d,UPPER(TRIM(CLEAN(SUBSTITUTE(F9137,CHAR(160),"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38" spans="2:11" x14ac:dyDescent="0.25">
      <c r="B9138" s="21">
        <v>45912</v>
      </c>
      <c r="C9138" s="2" t="s">
        <v>1</v>
      </c>
      <c r="D9138" s="2" t="s">
        <v>536</v>
      </c>
      <c r="E9138" s="2" t="s">
        <v>9</v>
      </c>
      <c r="F9138" s="2" t="s">
        <v>3306</v>
      </c>
      <c r="G9138" s="5">
        <v>-10</v>
      </c>
      <c r="H9138" s="5">
        <v>33.5</v>
      </c>
      <c r="I9138" s="5">
        <v>-335</v>
      </c>
      <c r="J9138" s="5">
        <v>-1666410.530000001</v>
      </c>
      <c r="K9138" s="5" t="str" cm="1">
        <f t="array" ref="K9138">_xlfn.LET(_xlpm.d,UPPER(TRIM(CLEAN(SUBSTITUTE(F9138,CHAR(160),"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39" spans="2:11" x14ac:dyDescent="0.25">
      <c r="B9139" s="21">
        <v>45912</v>
      </c>
      <c r="C9139" s="2" t="s">
        <v>1</v>
      </c>
      <c r="D9139" s="2" t="s">
        <v>3780</v>
      </c>
      <c r="E9139" s="2" t="s">
        <v>53</v>
      </c>
      <c r="F9139" s="2" t="s">
        <v>3306</v>
      </c>
      <c r="G9139" s="5">
        <v>-10</v>
      </c>
      <c r="H9139" s="5">
        <v>33.5</v>
      </c>
      <c r="I9139" s="5">
        <v>-335</v>
      </c>
      <c r="J9139" s="5">
        <v>-1666745.530000001</v>
      </c>
      <c r="K9139" s="5" t="str" cm="1">
        <f t="array" ref="K9139">_xlfn.LET(_xlpm.d,UPPER(TRIM(CLEAN(SUBSTITUTE(F9139,CHAR(160),"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40" spans="2:11" x14ac:dyDescent="0.25">
      <c r="B9140" s="21">
        <v>45912</v>
      </c>
      <c r="C9140" s="2" t="s">
        <v>1</v>
      </c>
      <c r="D9140" s="2" t="s">
        <v>239</v>
      </c>
      <c r="E9140" s="2" t="s">
        <v>76</v>
      </c>
      <c r="F9140" s="2" t="s">
        <v>3306</v>
      </c>
      <c r="G9140" s="5">
        <v>-37</v>
      </c>
      <c r="H9140" s="5">
        <v>33.5</v>
      </c>
      <c r="I9140" s="5">
        <v>-1239.5</v>
      </c>
      <c r="J9140" s="5">
        <v>-1667985.030000001</v>
      </c>
      <c r="K9140" s="5" t="str" cm="1">
        <f t="array" ref="K9140">_xlfn.LET(_xlpm.d,UPPER(TRIM(CLEAN(SUBSTITUTE(F9140,CHAR(160),"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41" spans="2:11" x14ac:dyDescent="0.25">
      <c r="B9141" s="21">
        <v>45912</v>
      </c>
      <c r="C9141" s="2" t="s">
        <v>1</v>
      </c>
      <c r="D9141" s="2" t="s">
        <v>1893</v>
      </c>
      <c r="E9141" s="2" t="s">
        <v>72</v>
      </c>
      <c r="F9141" s="2" t="s">
        <v>3306</v>
      </c>
      <c r="G9141" s="5">
        <v>-10</v>
      </c>
      <c r="H9141" s="5">
        <v>33.5</v>
      </c>
      <c r="I9141" s="5">
        <v>-335</v>
      </c>
      <c r="J9141" s="5">
        <v>-1668320.030000001</v>
      </c>
      <c r="K9141" s="5" t="str" cm="1">
        <f t="array" ref="K9141">_xlfn.LET(_xlpm.d,UPPER(TRIM(CLEAN(SUBSTITUTE(F9141,CHAR(160),"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42" spans="2:11" x14ac:dyDescent="0.25">
      <c r="B9142" s="21">
        <v>45912</v>
      </c>
      <c r="C9142" s="2" t="s">
        <v>1</v>
      </c>
      <c r="D9142" s="2" t="s">
        <v>1097</v>
      </c>
      <c r="E9142" s="2" t="s">
        <v>110</v>
      </c>
      <c r="F9142" s="2" t="s">
        <v>3306</v>
      </c>
      <c r="G9142" s="5">
        <v>-8</v>
      </c>
      <c r="H9142" s="5">
        <v>33.5</v>
      </c>
      <c r="I9142" s="5">
        <v>-268</v>
      </c>
      <c r="J9142" s="5">
        <v>-1668588.030000001</v>
      </c>
      <c r="K9142" s="5" t="str" cm="1">
        <f t="array" ref="K9142">_xlfn.LET(_xlpm.d,UPPER(TRIM(CLEAN(SUBSTITUTE(F9142,CHAR(160),"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43" spans="2:11" x14ac:dyDescent="0.25">
      <c r="B9143" s="21">
        <v>45912</v>
      </c>
      <c r="C9143" s="2" t="s">
        <v>1</v>
      </c>
      <c r="D9143" s="2" t="s">
        <v>1098</v>
      </c>
      <c r="E9143" s="2" t="s">
        <v>60</v>
      </c>
      <c r="F9143" s="2" t="s">
        <v>3306</v>
      </c>
      <c r="G9143" s="5">
        <v>-20</v>
      </c>
      <c r="H9143" s="5">
        <v>33.5</v>
      </c>
      <c r="I9143" s="5">
        <v>-670</v>
      </c>
      <c r="J9143" s="5">
        <v>-1669258.030000001</v>
      </c>
      <c r="K9143" s="5" t="str" cm="1">
        <f t="array" ref="K9143">_xlfn.LET(_xlpm.d,UPPER(TRIM(CLEAN(SUBSTITUTE(F9143,CHAR(160),"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44" spans="2:11" x14ac:dyDescent="0.25">
      <c r="B9144" s="21">
        <v>45912</v>
      </c>
      <c r="C9144" s="2" t="s">
        <v>1</v>
      </c>
      <c r="D9144" s="2" t="s">
        <v>3781</v>
      </c>
      <c r="E9144" s="2" t="s">
        <v>565</v>
      </c>
      <c r="F9144" s="2" t="s">
        <v>3306</v>
      </c>
      <c r="G9144" s="5">
        <v>-10</v>
      </c>
      <c r="H9144" s="5">
        <v>33.5</v>
      </c>
      <c r="I9144" s="5">
        <v>-335</v>
      </c>
      <c r="J9144" s="5">
        <v>-1669593.030000001</v>
      </c>
      <c r="K9144" s="5" t="str" cm="1">
        <f t="array" ref="K9144">_xlfn.LET(_xlpm.d,UPPER(TRIM(CLEAN(SUBSTITUTE(F9144,CHAR(160),"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45" spans="2:11" x14ac:dyDescent="0.25">
      <c r="B9145" s="21">
        <v>45912</v>
      </c>
      <c r="C9145" s="2" t="s">
        <v>1</v>
      </c>
      <c r="D9145" s="2" t="s">
        <v>1895</v>
      </c>
      <c r="E9145" s="2" t="s">
        <v>95</v>
      </c>
      <c r="F9145" s="2" t="s">
        <v>3306</v>
      </c>
      <c r="G9145" s="5">
        <v>-2</v>
      </c>
      <c r="H9145" s="5">
        <v>33.5</v>
      </c>
      <c r="I9145" s="5">
        <v>-67</v>
      </c>
      <c r="J9145" s="5">
        <v>-1669660.030000001</v>
      </c>
      <c r="K9145" s="5" t="str" cm="1">
        <f t="array" ref="K9145">_xlfn.LET(_xlpm.d,UPPER(TRIM(CLEAN(SUBSTITUTE(F9145,CHAR(160),"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46" spans="2:11" x14ac:dyDescent="0.25">
      <c r="B9146" s="21">
        <v>45912</v>
      </c>
      <c r="C9146" s="2" t="s">
        <v>1</v>
      </c>
      <c r="D9146" s="2" t="s">
        <v>1099</v>
      </c>
      <c r="E9146" s="2" t="s">
        <v>143</v>
      </c>
      <c r="F9146" s="2" t="s">
        <v>3782</v>
      </c>
      <c r="G9146" s="5">
        <v>-44</v>
      </c>
      <c r="H9146" s="5">
        <v>15</v>
      </c>
      <c r="I9146" s="5">
        <v>-660</v>
      </c>
      <c r="J9146" s="5">
        <v>-1670320.030000001</v>
      </c>
      <c r="K9146" s="5" t="str" cm="1">
        <f t="array" ref="K9146">_xlfn.LET(_xlpm.d,UPPER(TRIM(CLEAN(SUBSTITUTE(F9146,CHAR(160),"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PRIMROSE/OBCONICA</v>
      </c>
    </row>
    <row r="9147" spans="2:11" x14ac:dyDescent="0.25">
      <c r="B9147" s="21">
        <v>45912</v>
      </c>
      <c r="C9147" s="2" t="s">
        <v>1</v>
      </c>
      <c r="D9147" s="2" t="s">
        <v>1099</v>
      </c>
      <c r="E9147" s="2" t="s">
        <v>143</v>
      </c>
      <c r="F9147" s="2" t="s">
        <v>3308</v>
      </c>
      <c r="G9147" s="5">
        <v>-11</v>
      </c>
      <c r="H9147" s="5">
        <v>28.95</v>
      </c>
      <c r="I9147" s="5">
        <v>-318.45</v>
      </c>
      <c r="J9147" s="5">
        <v>-1670638.4800000009</v>
      </c>
      <c r="K9147" s="5" t="str" cm="1">
        <f t="array" ref="K9147">_xlfn.LET(_xlpm.d,UPPER(TRIM(CLEAN(SUBSTITUTE(F9147,CHAR(160),"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48" spans="2:11" x14ac:dyDescent="0.25">
      <c r="B9148" s="21">
        <v>45912</v>
      </c>
      <c r="C9148" s="2" t="s">
        <v>1</v>
      </c>
      <c r="D9148" s="2" t="s">
        <v>1099</v>
      </c>
      <c r="E9148" s="2" t="s">
        <v>143</v>
      </c>
      <c r="F9148" s="2" t="s">
        <v>3783</v>
      </c>
      <c r="G9148" s="5">
        <v>-16</v>
      </c>
      <c r="H9148" s="5">
        <v>19.989999999999998</v>
      </c>
      <c r="I9148" s="5">
        <v>-319.83999999999997</v>
      </c>
      <c r="J9148" s="5">
        <v>-1670958.320000001</v>
      </c>
      <c r="K9148" s="5" t="str" cm="1">
        <f t="array" ref="K9148">_xlfn.LET(_xlpm.d,UPPER(TRIM(CLEAN(SUBSTITUTE(F9148,CHAR(160),"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49" spans="2:11" x14ac:dyDescent="0.25">
      <c r="B9149" s="21">
        <v>45912</v>
      </c>
      <c r="C9149" s="2" t="s">
        <v>1</v>
      </c>
      <c r="D9149" s="2" t="s">
        <v>3784</v>
      </c>
      <c r="E9149" s="2" t="s">
        <v>852</v>
      </c>
      <c r="F9149" s="2" t="s">
        <v>3308</v>
      </c>
      <c r="G9149" s="5">
        <v>-10</v>
      </c>
      <c r="H9149" s="5">
        <v>33.99</v>
      </c>
      <c r="I9149" s="5">
        <v>-339.9</v>
      </c>
      <c r="J9149" s="5">
        <v>-1671298.2200000009</v>
      </c>
      <c r="K9149" s="5" t="str" cm="1">
        <f t="array" ref="K9149">_xlfn.LET(_xlpm.d,UPPER(TRIM(CLEAN(SUBSTITUTE(F9149,CHAR(160),"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50" spans="2:11" x14ac:dyDescent="0.25">
      <c r="B9150" s="21">
        <v>45912</v>
      </c>
      <c r="C9150" s="2" t="s">
        <v>1</v>
      </c>
      <c r="D9150" s="2" t="s">
        <v>240</v>
      </c>
      <c r="E9150" s="2" t="s">
        <v>24</v>
      </c>
      <c r="F9150" s="2" t="s">
        <v>3306</v>
      </c>
      <c r="G9150" s="5">
        <v>-32</v>
      </c>
      <c r="H9150" s="5">
        <v>33.5</v>
      </c>
      <c r="I9150" s="5">
        <v>-1072</v>
      </c>
      <c r="J9150" s="5">
        <v>-1672370.2200000009</v>
      </c>
      <c r="K9150" s="5" t="str" cm="1">
        <f t="array" ref="K9150">_xlfn.LET(_xlpm.d,UPPER(TRIM(CLEAN(SUBSTITUTE(F9150,CHAR(160),"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51" spans="2:11" x14ac:dyDescent="0.25">
      <c r="B9151" s="21">
        <v>45915</v>
      </c>
      <c r="C9151" s="2" t="s">
        <v>1</v>
      </c>
      <c r="D9151" s="2" t="s">
        <v>2475</v>
      </c>
      <c r="E9151" s="2" t="s">
        <v>19</v>
      </c>
      <c r="F9151" s="2" t="s">
        <v>3306</v>
      </c>
      <c r="G9151" s="5">
        <v>-10</v>
      </c>
      <c r="H9151" s="5">
        <v>33.5</v>
      </c>
      <c r="I9151" s="5">
        <v>-335</v>
      </c>
      <c r="J9151" s="5">
        <v>-1672705.2200000009</v>
      </c>
      <c r="K9151" s="5" t="str" cm="1">
        <f t="array" ref="K9151">_xlfn.LET(_xlpm.d,UPPER(TRIM(CLEAN(SUBSTITUTE(F9151,CHAR(160),"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52" spans="2:11" x14ac:dyDescent="0.25">
      <c r="B9152" s="21">
        <v>45915</v>
      </c>
      <c r="C9152" s="2" t="s">
        <v>1</v>
      </c>
      <c r="D9152" s="2" t="s">
        <v>1100</v>
      </c>
      <c r="E9152" s="2" t="s">
        <v>99</v>
      </c>
      <c r="F9152" s="2" t="s">
        <v>3306</v>
      </c>
      <c r="G9152" s="5">
        <v>-40</v>
      </c>
      <c r="H9152" s="5">
        <v>33.5</v>
      </c>
      <c r="I9152" s="5">
        <v>-1340</v>
      </c>
      <c r="J9152" s="5">
        <v>-1674045.2200000009</v>
      </c>
      <c r="K9152" s="5" t="str" cm="1">
        <f t="array" ref="K9152">_xlfn.LET(_xlpm.d,UPPER(TRIM(CLEAN(SUBSTITUTE(F9152,CHAR(160),"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53" spans="2:11" x14ac:dyDescent="0.25">
      <c r="B9153" s="21">
        <v>45915</v>
      </c>
      <c r="C9153" s="2" t="s">
        <v>1</v>
      </c>
      <c r="D9153" s="2" t="s">
        <v>3785</v>
      </c>
      <c r="E9153" s="2" t="s">
        <v>595</v>
      </c>
      <c r="F9153" s="2" t="s">
        <v>3306</v>
      </c>
      <c r="G9153" s="5">
        <v>-5</v>
      </c>
      <c r="H9153" s="5">
        <v>33.5</v>
      </c>
      <c r="I9153" s="5">
        <v>-167.5</v>
      </c>
      <c r="J9153" s="5">
        <v>-1674212.7200000009</v>
      </c>
      <c r="K9153" s="5" t="str" cm="1">
        <f t="array" ref="K9153">_xlfn.LET(_xlpm.d,UPPER(TRIM(CLEAN(SUBSTITUTE(F9153,CHAR(160),"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54" spans="2:11" x14ac:dyDescent="0.25">
      <c r="B9154" s="21">
        <v>45915</v>
      </c>
      <c r="C9154" s="2" t="s">
        <v>1</v>
      </c>
      <c r="D9154" s="2" t="s">
        <v>241</v>
      </c>
      <c r="E9154" s="2" t="s">
        <v>68</v>
      </c>
      <c r="F9154" s="2" t="s">
        <v>3306</v>
      </c>
      <c r="G9154" s="5">
        <v>-20</v>
      </c>
      <c r="H9154" s="5">
        <v>25.5</v>
      </c>
      <c r="I9154" s="5">
        <v>-510</v>
      </c>
      <c r="J9154" s="5">
        <v>-1674722.7200000009</v>
      </c>
      <c r="K9154" s="5" t="str" cm="1">
        <f t="array" ref="K9154">_xlfn.LET(_xlpm.d,UPPER(TRIM(CLEAN(SUBSTITUTE(F9154,CHAR(160),"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55" spans="2:11" x14ac:dyDescent="0.25">
      <c r="B9155" s="21">
        <v>45915</v>
      </c>
      <c r="C9155" s="2" t="s">
        <v>1</v>
      </c>
      <c r="D9155" s="2" t="s">
        <v>2614</v>
      </c>
      <c r="E9155" s="2" t="s">
        <v>791</v>
      </c>
      <c r="F9155" s="2" t="s">
        <v>3306</v>
      </c>
      <c r="G9155" s="5">
        <v>-13</v>
      </c>
      <c r="H9155" s="5">
        <v>33.5</v>
      </c>
      <c r="I9155" s="5">
        <v>-435.5</v>
      </c>
      <c r="J9155" s="5">
        <v>-1675158.2200000009</v>
      </c>
      <c r="K9155" s="5" t="str" cm="1">
        <f t="array" ref="K9155">_xlfn.LET(_xlpm.d,UPPER(TRIM(CLEAN(SUBSTITUTE(F9155,CHAR(160),"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56" spans="2:11" x14ac:dyDescent="0.25">
      <c r="B9156" s="21">
        <v>45915</v>
      </c>
      <c r="C9156" s="2" t="s">
        <v>1</v>
      </c>
      <c r="D9156" s="2" t="s">
        <v>2476</v>
      </c>
      <c r="E9156" s="2" t="s">
        <v>53</v>
      </c>
      <c r="F9156" s="2" t="s">
        <v>3306</v>
      </c>
      <c r="G9156" s="5">
        <v>-18</v>
      </c>
      <c r="H9156" s="5">
        <v>33.5</v>
      </c>
      <c r="I9156" s="5">
        <v>-603</v>
      </c>
      <c r="J9156" s="5">
        <v>-1675761.2200000009</v>
      </c>
      <c r="K9156" s="5" t="str" cm="1">
        <f t="array" ref="K9156">_xlfn.LET(_xlpm.d,UPPER(TRIM(CLEAN(SUBSTITUTE(F9156,CHAR(160),"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57" spans="2:11" x14ac:dyDescent="0.25">
      <c r="B9157" s="21">
        <v>45915</v>
      </c>
      <c r="C9157" s="2" t="s">
        <v>1</v>
      </c>
      <c r="D9157" s="2" t="s">
        <v>3786</v>
      </c>
      <c r="E9157" s="2" t="s">
        <v>1384</v>
      </c>
      <c r="F9157" s="2" t="s">
        <v>3306</v>
      </c>
      <c r="G9157" s="5">
        <v>-2</v>
      </c>
      <c r="H9157" s="5">
        <v>28.55</v>
      </c>
      <c r="I9157" s="5">
        <v>-57.1</v>
      </c>
      <c r="J9157" s="5">
        <v>-1675818.320000001</v>
      </c>
      <c r="K9157" s="5" t="str" cm="1">
        <f t="array" ref="K9157">_xlfn.LET(_xlpm.d,UPPER(TRIM(CLEAN(SUBSTITUTE(F9157,CHAR(160),"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58" spans="2:11" x14ac:dyDescent="0.25">
      <c r="B9158" s="21">
        <v>45915</v>
      </c>
      <c r="C9158" s="2" t="s">
        <v>1</v>
      </c>
      <c r="D9158" s="2" t="s">
        <v>3787</v>
      </c>
      <c r="E9158" s="2" t="s">
        <v>1530</v>
      </c>
      <c r="F9158" s="2" t="s">
        <v>3306</v>
      </c>
      <c r="G9158" s="5">
        <v>-1</v>
      </c>
      <c r="H9158" s="5">
        <v>31.8</v>
      </c>
      <c r="I9158" s="5">
        <v>-31.8</v>
      </c>
      <c r="J9158" s="5">
        <v>-1675850.120000001</v>
      </c>
      <c r="K9158" s="5" t="str" cm="1">
        <f t="array" ref="K9158">_xlfn.LET(_xlpm.d,UPPER(TRIM(CLEAN(SUBSTITUTE(F9158,CHAR(160),"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59" spans="2:11" x14ac:dyDescent="0.25">
      <c r="B9159" s="21">
        <v>45916</v>
      </c>
      <c r="C9159" s="2" t="s">
        <v>1</v>
      </c>
      <c r="D9159" s="2" t="s">
        <v>3788</v>
      </c>
      <c r="E9159" s="2" t="s">
        <v>148</v>
      </c>
      <c r="F9159" s="2" t="s">
        <v>3306</v>
      </c>
      <c r="G9159" s="5">
        <v>-20</v>
      </c>
      <c r="H9159" s="5">
        <v>33.5</v>
      </c>
      <c r="I9159" s="5">
        <v>-670</v>
      </c>
      <c r="J9159" s="5">
        <v>-1676520.120000001</v>
      </c>
      <c r="K9159" s="5" t="str" cm="1">
        <f t="array" ref="K9159">_xlfn.LET(_xlpm.d,UPPER(TRIM(CLEAN(SUBSTITUTE(F9159,CHAR(160),"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60" spans="2:11" x14ac:dyDescent="0.25">
      <c r="B9160" s="21">
        <v>45916</v>
      </c>
      <c r="C9160" s="2" t="s">
        <v>1</v>
      </c>
      <c r="D9160" s="2" t="s">
        <v>2477</v>
      </c>
      <c r="E9160" s="2" t="s">
        <v>153</v>
      </c>
      <c r="F9160" s="2" t="s">
        <v>3306</v>
      </c>
      <c r="G9160" s="5">
        <v>-15</v>
      </c>
      <c r="H9160" s="5">
        <v>25.5</v>
      </c>
      <c r="I9160" s="5">
        <v>-382.5</v>
      </c>
      <c r="J9160" s="5">
        <v>-1676902.620000001</v>
      </c>
      <c r="K9160" s="5" t="str" cm="1">
        <f t="array" ref="K9160">_xlfn.LET(_xlpm.d,UPPER(TRIM(CLEAN(SUBSTITUTE(F9160,CHAR(160),"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61" spans="2:11" x14ac:dyDescent="0.25">
      <c r="B9161" s="21">
        <v>45916</v>
      </c>
      <c r="C9161" s="2" t="s">
        <v>1</v>
      </c>
      <c r="D9161" s="2" t="s">
        <v>3789</v>
      </c>
      <c r="E9161" s="2" t="s">
        <v>852</v>
      </c>
      <c r="F9161" s="2" t="s">
        <v>3306</v>
      </c>
      <c r="G9161" s="5">
        <v>-32</v>
      </c>
      <c r="H9161" s="5">
        <v>33.99</v>
      </c>
      <c r="I9161" s="5">
        <v>-1087.68</v>
      </c>
      <c r="J9161" s="5">
        <v>-1677990.300000001</v>
      </c>
      <c r="K9161" s="5" t="str" cm="1">
        <f t="array" ref="K9161">_xlfn.LET(_xlpm.d,UPPER(TRIM(CLEAN(SUBSTITUTE(F9161,CHAR(160),"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62" spans="2:11" x14ac:dyDescent="0.25">
      <c r="B9162" s="21">
        <v>45916</v>
      </c>
      <c r="C9162" s="2" t="s">
        <v>1</v>
      </c>
      <c r="D9162" s="2" t="s">
        <v>1101</v>
      </c>
      <c r="E9162" s="2" t="s">
        <v>986</v>
      </c>
      <c r="F9162" s="2" t="s">
        <v>3306</v>
      </c>
      <c r="G9162" s="5">
        <v>-10</v>
      </c>
      <c r="H9162" s="5">
        <v>33.99</v>
      </c>
      <c r="I9162" s="5">
        <v>-339.9</v>
      </c>
      <c r="J9162" s="5">
        <v>-1678330.2000000009</v>
      </c>
      <c r="K9162" s="5" t="str" cm="1">
        <f t="array" ref="K9162">_xlfn.LET(_xlpm.d,UPPER(TRIM(CLEAN(SUBSTITUTE(F9162,CHAR(160),"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63" spans="2:11" x14ac:dyDescent="0.25">
      <c r="B9163" s="21">
        <v>45916</v>
      </c>
      <c r="C9163" s="2" t="s">
        <v>1</v>
      </c>
      <c r="D9163" s="2" t="s">
        <v>3790</v>
      </c>
      <c r="E9163" s="2" t="s">
        <v>95</v>
      </c>
      <c r="F9163" s="2" t="s">
        <v>3306</v>
      </c>
      <c r="G9163" s="5">
        <v>-6</v>
      </c>
      <c r="H9163" s="5">
        <v>33.5</v>
      </c>
      <c r="I9163" s="5">
        <v>-201</v>
      </c>
      <c r="J9163" s="5">
        <v>-1678531.2000000009</v>
      </c>
      <c r="K9163" s="5" t="str" cm="1">
        <f t="array" ref="K9163">_xlfn.LET(_xlpm.d,UPPER(TRIM(CLEAN(SUBSTITUTE(F9163,CHAR(160),"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64" spans="2:11" x14ac:dyDescent="0.25">
      <c r="B9164" s="21">
        <v>45916</v>
      </c>
      <c r="C9164" s="2" t="s">
        <v>1</v>
      </c>
      <c r="D9164" s="2" t="s">
        <v>1896</v>
      </c>
      <c r="E9164" s="2" t="s">
        <v>60</v>
      </c>
      <c r="F9164" s="2" t="s">
        <v>3306</v>
      </c>
      <c r="G9164" s="5">
        <v>-20</v>
      </c>
      <c r="H9164" s="5">
        <v>33.5</v>
      </c>
      <c r="I9164" s="5">
        <v>-670</v>
      </c>
      <c r="J9164" s="5">
        <v>-1679201.2000000009</v>
      </c>
      <c r="K9164" s="5" t="str" cm="1">
        <f t="array" ref="K9164">_xlfn.LET(_xlpm.d,UPPER(TRIM(CLEAN(SUBSTITUTE(F9164,CHAR(160),"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65" spans="2:11" x14ac:dyDescent="0.25">
      <c r="B9165" s="21">
        <v>45916</v>
      </c>
      <c r="C9165" s="2" t="s">
        <v>1</v>
      </c>
      <c r="D9165" s="2" t="s">
        <v>1897</v>
      </c>
      <c r="E9165" s="2" t="s">
        <v>14</v>
      </c>
      <c r="F9165" s="2" t="s">
        <v>3306</v>
      </c>
      <c r="G9165" s="5">
        <v>-30</v>
      </c>
      <c r="H9165" s="5">
        <v>33.5</v>
      </c>
      <c r="I9165" s="5">
        <v>-1005</v>
      </c>
      <c r="J9165" s="5">
        <v>-1680206.2000000009</v>
      </c>
      <c r="K9165" s="5" t="str" cm="1">
        <f t="array" ref="K9165">_xlfn.LET(_xlpm.d,UPPER(TRIM(CLEAN(SUBSTITUTE(F9165,CHAR(160),"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66" spans="2:11" x14ac:dyDescent="0.25">
      <c r="B9166" s="21">
        <v>45916</v>
      </c>
      <c r="C9166" s="2" t="s">
        <v>1</v>
      </c>
      <c r="D9166" s="2" t="s">
        <v>242</v>
      </c>
      <c r="E9166" s="2" t="s">
        <v>32</v>
      </c>
      <c r="F9166" s="2" t="s">
        <v>3306</v>
      </c>
      <c r="G9166" s="5">
        <v>-35</v>
      </c>
      <c r="H9166" s="5">
        <v>25.5</v>
      </c>
      <c r="I9166" s="5">
        <v>-892.5</v>
      </c>
      <c r="J9166" s="5">
        <v>-1681098.7000000009</v>
      </c>
      <c r="K9166" s="5" t="str" cm="1">
        <f t="array" ref="K9166">_xlfn.LET(_xlpm.d,UPPER(TRIM(CLEAN(SUBSTITUTE(F9166,CHAR(160),"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67" spans="2:11" x14ac:dyDescent="0.25">
      <c r="B9167" s="21">
        <v>45916</v>
      </c>
      <c r="C9167" s="2" t="s">
        <v>1</v>
      </c>
      <c r="D9167" s="2" t="s">
        <v>3791</v>
      </c>
      <c r="E9167" s="2" t="s">
        <v>72</v>
      </c>
      <c r="F9167" s="2" t="s">
        <v>3306</v>
      </c>
      <c r="G9167" s="5">
        <v>-10</v>
      </c>
      <c r="H9167" s="5">
        <v>33.5</v>
      </c>
      <c r="I9167" s="5">
        <v>-335</v>
      </c>
      <c r="J9167" s="5">
        <v>-1681433.7000000009</v>
      </c>
      <c r="K9167" s="5" t="str" cm="1">
        <f t="array" ref="K9167">_xlfn.LET(_xlpm.d,UPPER(TRIM(CLEAN(SUBSTITUTE(F9167,CHAR(160),"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68" spans="2:11" x14ac:dyDescent="0.25">
      <c r="B9168" s="21">
        <v>45916</v>
      </c>
      <c r="C9168" s="2" t="s">
        <v>1</v>
      </c>
      <c r="D9168" s="2" t="s">
        <v>2478</v>
      </c>
      <c r="E9168" s="2" t="s">
        <v>403</v>
      </c>
      <c r="F9168" s="2" t="s">
        <v>3306</v>
      </c>
      <c r="G9168" s="5">
        <v>-10</v>
      </c>
      <c r="H9168" s="5">
        <v>33.5</v>
      </c>
      <c r="I9168" s="5">
        <v>-335</v>
      </c>
      <c r="J9168" s="5">
        <v>-1681768.7000000009</v>
      </c>
      <c r="K9168" s="5" t="str" cm="1">
        <f t="array" ref="K9168">_xlfn.LET(_xlpm.d,UPPER(TRIM(CLEAN(SUBSTITUTE(F9168,CHAR(160),"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69" spans="2:11" x14ac:dyDescent="0.25">
      <c r="B9169" s="21">
        <v>45916</v>
      </c>
      <c r="C9169" s="2" t="s">
        <v>1</v>
      </c>
      <c r="D9169" s="2" t="s">
        <v>1898</v>
      </c>
      <c r="E9169" s="2" t="s">
        <v>3</v>
      </c>
      <c r="F9169" s="2" t="s">
        <v>3306</v>
      </c>
      <c r="G9169" s="5">
        <v>-5</v>
      </c>
      <c r="H9169" s="5">
        <v>30</v>
      </c>
      <c r="I9169" s="5">
        <v>-150</v>
      </c>
      <c r="J9169" s="5">
        <v>-1681918.7000000009</v>
      </c>
      <c r="K9169" s="5" t="str" cm="1">
        <f t="array" ref="K9169">_xlfn.LET(_xlpm.d,UPPER(TRIM(CLEAN(SUBSTITUTE(F9169,CHAR(160),"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70" spans="2:11" x14ac:dyDescent="0.25">
      <c r="B9170" s="21">
        <v>45916</v>
      </c>
      <c r="C9170" s="2" t="s">
        <v>1</v>
      </c>
      <c r="D9170" s="2" t="s">
        <v>3792</v>
      </c>
      <c r="E9170" s="2" t="s">
        <v>3</v>
      </c>
      <c r="F9170" s="2" t="s">
        <v>3306</v>
      </c>
      <c r="G9170" s="5">
        <v>-10</v>
      </c>
      <c r="H9170" s="5">
        <v>30</v>
      </c>
      <c r="I9170" s="5">
        <v>-300</v>
      </c>
      <c r="J9170" s="5">
        <v>-1682218.7000000009</v>
      </c>
      <c r="K9170" s="5" t="str" cm="1">
        <f t="array" ref="K9170">_xlfn.LET(_xlpm.d,UPPER(TRIM(CLEAN(SUBSTITUTE(F9170,CHAR(160),"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71" spans="2:11" x14ac:dyDescent="0.25">
      <c r="B9171" s="21">
        <v>45916</v>
      </c>
      <c r="C9171" s="2" t="s">
        <v>1</v>
      </c>
      <c r="D9171" s="2" t="s">
        <v>1899</v>
      </c>
      <c r="E9171" s="2" t="s">
        <v>27</v>
      </c>
      <c r="F9171" s="2" t="s">
        <v>3306</v>
      </c>
      <c r="G9171" s="5">
        <v>-14</v>
      </c>
      <c r="H9171" s="5">
        <v>25.5</v>
      </c>
      <c r="I9171" s="5">
        <v>-357</v>
      </c>
      <c r="J9171" s="5">
        <v>-1682575.7000000009</v>
      </c>
      <c r="K9171" s="5" t="str" cm="1">
        <f t="array" ref="K9171">_xlfn.LET(_xlpm.d,UPPER(TRIM(CLEAN(SUBSTITUTE(F9171,CHAR(160),"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72" spans="2:11" x14ac:dyDescent="0.25">
      <c r="B9172" s="21">
        <v>45916</v>
      </c>
      <c r="C9172" s="2" t="s">
        <v>1</v>
      </c>
      <c r="D9172" s="2" t="s">
        <v>243</v>
      </c>
      <c r="E9172" s="2" t="s">
        <v>244</v>
      </c>
      <c r="F9172" s="2" t="s">
        <v>3306</v>
      </c>
      <c r="G9172" s="5">
        <v>-60</v>
      </c>
      <c r="H9172" s="5">
        <v>33.5</v>
      </c>
      <c r="I9172" s="5">
        <v>-2010</v>
      </c>
      <c r="J9172" s="5">
        <v>-1684585.7000000009</v>
      </c>
      <c r="K9172" s="5" t="str" cm="1">
        <f t="array" ref="K9172">_xlfn.LET(_xlpm.d,UPPER(TRIM(CLEAN(SUBSTITUTE(F9172,CHAR(160),"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73" spans="2:11" x14ac:dyDescent="0.25">
      <c r="B9173" s="21">
        <v>45916</v>
      </c>
      <c r="C9173" s="2" t="s">
        <v>1</v>
      </c>
      <c r="D9173" s="2" t="s">
        <v>310</v>
      </c>
      <c r="E9173" s="2" t="s">
        <v>311</v>
      </c>
      <c r="F9173" s="2" t="s">
        <v>3306</v>
      </c>
      <c r="G9173" s="5">
        <v>-10</v>
      </c>
      <c r="H9173" s="5">
        <v>28.65</v>
      </c>
      <c r="I9173" s="5">
        <v>-286.5</v>
      </c>
      <c r="J9173" s="5">
        <v>-1684872.2000000009</v>
      </c>
      <c r="K9173" s="5" t="str" cm="1">
        <f t="array" ref="K9173">_xlfn.LET(_xlpm.d,UPPER(TRIM(CLEAN(SUBSTITUTE(F9173,CHAR(160),"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74" spans="2:11" x14ac:dyDescent="0.25">
      <c r="B9174" s="21">
        <v>45916</v>
      </c>
      <c r="C9174" s="2" t="s">
        <v>1</v>
      </c>
      <c r="D9174" s="2" t="s">
        <v>2875</v>
      </c>
      <c r="E9174" s="2" t="s">
        <v>446</v>
      </c>
      <c r="F9174" s="2" t="s">
        <v>3306</v>
      </c>
      <c r="G9174" s="5">
        <v>-19</v>
      </c>
      <c r="H9174" s="5">
        <v>33.5</v>
      </c>
      <c r="I9174" s="5">
        <v>-636.5</v>
      </c>
      <c r="J9174" s="5">
        <v>-1685508.7000000009</v>
      </c>
      <c r="K9174" s="5" t="str" cm="1">
        <f t="array" ref="K9174">_xlfn.LET(_xlpm.d,UPPER(TRIM(CLEAN(SUBSTITUTE(F9174,CHAR(160),"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75" spans="2:11" x14ac:dyDescent="0.25">
      <c r="B9175" s="21">
        <v>45916</v>
      </c>
      <c r="C9175" s="2" t="s">
        <v>1</v>
      </c>
      <c r="D9175" s="2" t="s">
        <v>245</v>
      </c>
      <c r="E9175" s="2" t="s">
        <v>159</v>
      </c>
      <c r="F9175" s="2" t="s">
        <v>3306</v>
      </c>
      <c r="G9175" s="5">
        <v>-32</v>
      </c>
      <c r="H9175" s="5">
        <v>25.5</v>
      </c>
      <c r="I9175" s="5">
        <v>-816</v>
      </c>
      <c r="J9175" s="5">
        <v>-1686324.7000000009</v>
      </c>
      <c r="K9175" s="5" t="str" cm="1">
        <f t="array" ref="K9175">_xlfn.LET(_xlpm.d,UPPER(TRIM(CLEAN(SUBSTITUTE(F9175,CHAR(160),"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76" spans="2:11" x14ac:dyDescent="0.25">
      <c r="B9176" s="21">
        <v>45917</v>
      </c>
      <c r="C9176" s="2" t="s">
        <v>1</v>
      </c>
      <c r="D9176" s="2" t="s">
        <v>246</v>
      </c>
      <c r="E9176" s="2" t="s">
        <v>89</v>
      </c>
      <c r="F9176" s="2" t="s">
        <v>3306</v>
      </c>
      <c r="G9176" s="5">
        <v>-14</v>
      </c>
      <c r="H9176" s="5">
        <v>25.5</v>
      </c>
      <c r="I9176" s="5">
        <v>-357</v>
      </c>
      <c r="J9176" s="5">
        <v>-1686681.7000000009</v>
      </c>
      <c r="K9176" s="5" t="str" cm="1">
        <f t="array" ref="K9176">_xlfn.LET(_xlpm.d,UPPER(TRIM(CLEAN(SUBSTITUTE(F9176,CHAR(160),"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77" spans="2:11" x14ac:dyDescent="0.25">
      <c r="B9177" s="21">
        <v>45917</v>
      </c>
      <c r="C9177" s="2" t="s">
        <v>1</v>
      </c>
      <c r="D9177" s="2" t="s">
        <v>247</v>
      </c>
      <c r="E9177" s="2" t="s">
        <v>35</v>
      </c>
      <c r="F9177" s="2" t="s">
        <v>3306</v>
      </c>
      <c r="G9177" s="5">
        <v>-45</v>
      </c>
      <c r="H9177" s="5">
        <v>25.5</v>
      </c>
      <c r="I9177" s="5">
        <v>-1147.5</v>
      </c>
      <c r="J9177" s="5">
        <v>-1687829.2000000009</v>
      </c>
      <c r="K9177" s="5" t="str" cm="1">
        <f t="array" ref="K9177">_xlfn.LET(_xlpm.d,UPPER(TRIM(CLEAN(SUBSTITUTE(F9177,CHAR(160),"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78" spans="2:11" x14ac:dyDescent="0.25">
      <c r="B9178" s="21">
        <v>45917</v>
      </c>
      <c r="C9178" s="2" t="s">
        <v>1</v>
      </c>
      <c r="D9178" s="2" t="s">
        <v>1900</v>
      </c>
      <c r="E9178" s="2" t="s">
        <v>58</v>
      </c>
      <c r="F9178" s="2" t="s">
        <v>3306</v>
      </c>
      <c r="G9178" s="5">
        <v>-5</v>
      </c>
      <c r="H9178" s="5">
        <v>33.5</v>
      </c>
      <c r="I9178" s="5">
        <v>-167.5</v>
      </c>
      <c r="J9178" s="5">
        <v>-1687996.7000000009</v>
      </c>
      <c r="K9178" s="5" t="str" cm="1">
        <f t="array" ref="K9178">_xlfn.LET(_xlpm.d,UPPER(TRIM(CLEAN(SUBSTITUTE(F9178,CHAR(160),"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79" spans="2:11" x14ac:dyDescent="0.25">
      <c r="B9179" s="21">
        <v>45917</v>
      </c>
      <c r="C9179" s="2" t="s">
        <v>1</v>
      </c>
      <c r="D9179" s="2" t="s">
        <v>538</v>
      </c>
      <c r="E9179" s="2" t="s">
        <v>92</v>
      </c>
      <c r="F9179" s="2" t="s">
        <v>3306</v>
      </c>
      <c r="G9179" s="5">
        <v>-52</v>
      </c>
      <c r="H9179" s="5">
        <v>25.5</v>
      </c>
      <c r="I9179" s="5">
        <v>-1326</v>
      </c>
      <c r="J9179" s="5">
        <v>-1689322.7000000009</v>
      </c>
      <c r="K9179" s="5" t="str" cm="1">
        <f t="array" ref="K9179">_xlfn.LET(_xlpm.d,UPPER(TRIM(CLEAN(SUBSTITUTE(F9179,CHAR(160),"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80" spans="2:11" x14ac:dyDescent="0.25">
      <c r="B9180" s="21">
        <v>45917</v>
      </c>
      <c r="C9180" s="2" t="s">
        <v>1</v>
      </c>
      <c r="D9180" s="2" t="s">
        <v>455</v>
      </c>
      <c r="E9180" s="2" t="s">
        <v>65</v>
      </c>
      <c r="F9180" s="2" t="s">
        <v>3306</v>
      </c>
      <c r="G9180" s="5">
        <v>-20</v>
      </c>
      <c r="H9180" s="5">
        <v>33.5</v>
      </c>
      <c r="I9180" s="5">
        <v>-670</v>
      </c>
      <c r="J9180" s="5">
        <v>-1689992.7000000009</v>
      </c>
      <c r="K9180" s="5" t="str" cm="1">
        <f t="array" ref="K9180">_xlfn.LET(_xlpm.d,UPPER(TRIM(CLEAN(SUBSTITUTE(F9180,CHAR(160),"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81" spans="2:11" x14ac:dyDescent="0.25">
      <c r="B9181" s="21">
        <v>45917</v>
      </c>
      <c r="C9181" s="2" t="s">
        <v>1</v>
      </c>
      <c r="D9181" s="2" t="s">
        <v>1103</v>
      </c>
      <c r="E9181" s="2" t="s">
        <v>433</v>
      </c>
      <c r="F9181" s="2" t="s">
        <v>3306</v>
      </c>
      <c r="G9181" s="5">
        <v>-15</v>
      </c>
      <c r="H9181" s="5">
        <v>33.5</v>
      </c>
      <c r="I9181" s="5">
        <v>-502.5</v>
      </c>
      <c r="J9181" s="5">
        <v>-1690495.2000000009</v>
      </c>
      <c r="K9181" s="5" t="str" cm="1">
        <f t="array" ref="K9181">_xlfn.LET(_xlpm.d,UPPER(TRIM(CLEAN(SUBSTITUTE(F9181,CHAR(160),"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82" spans="2:11" x14ac:dyDescent="0.25">
      <c r="B9182" s="21">
        <v>45917</v>
      </c>
      <c r="C9182" s="2" t="s">
        <v>1</v>
      </c>
      <c r="D9182" s="2" t="s">
        <v>248</v>
      </c>
      <c r="E9182" s="2" t="s">
        <v>29</v>
      </c>
      <c r="F9182" s="2" t="s">
        <v>3306</v>
      </c>
      <c r="G9182" s="5">
        <v>-60</v>
      </c>
      <c r="H9182" s="5">
        <v>25.5</v>
      </c>
      <c r="I9182" s="5">
        <v>-1530</v>
      </c>
      <c r="J9182" s="5">
        <v>-1692025.2000000009</v>
      </c>
      <c r="K9182" s="5" t="str" cm="1">
        <f t="array" ref="K9182">_xlfn.LET(_xlpm.d,UPPER(TRIM(CLEAN(SUBSTITUTE(F9182,CHAR(160),"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83" spans="2:11" x14ac:dyDescent="0.25">
      <c r="B9183" s="21">
        <v>45917</v>
      </c>
      <c r="C9183" s="2" t="s">
        <v>1</v>
      </c>
      <c r="D9183" s="2" t="s">
        <v>3232</v>
      </c>
      <c r="E9183" s="2" t="s">
        <v>110</v>
      </c>
      <c r="F9183" s="2" t="s">
        <v>3306</v>
      </c>
      <c r="G9183" s="5">
        <v>-16</v>
      </c>
      <c r="H9183" s="5">
        <v>33.5</v>
      </c>
      <c r="I9183" s="5">
        <v>-536</v>
      </c>
      <c r="J9183" s="5">
        <v>-1692561.2000000009</v>
      </c>
      <c r="K9183" s="5" t="str" cm="1">
        <f t="array" ref="K9183">_xlfn.LET(_xlpm.d,UPPER(TRIM(CLEAN(SUBSTITUTE(F9183,CHAR(160),"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84" spans="2:11" x14ac:dyDescent="0.25">
      <c r="B9184" s="21">
        <v>45918</v>
      </c>
      <c r="C9184" s="2" t="s">
        <v>1</v>
      </c>
      <c r="D9184" s="2" t="s">
        <v>3793</v>
      </c>
      <c r="E9184" s="2" t="s">
        <v>324</v>
      </c>
      <c r="F9184" s="2" t="s">
        <v>3306</v>
      </c>
      <c r="G9184" s="5">
        <v>-22</v>
      </c>
      <c r="H9184" s="5">
        <v>31.8</v>
      </c>
      <c r="I9184" s="5">
        <v>-699.6</v>
      </c>
      <c r="J9184" s="5">
        <v>-1693260.800000001</v>
      </c>
      <c r="K9184" s="5" t="str" cm="1">
        <f t="array" ref="K9184">_xlfn.LET(_xlpm.d,UPPER(TRIM(CLEAN(SUBSTITUTE(F9184,CHAR(160),"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85" spans="2:11" x14ac:dyDescent="0.25">
      <c r="B9185" s="21">
        <v>45918</v>
      </c>
      <c r="C9185" s="2" t="s">
        <v>1</v>
      </c>
      <c r="D9185" s="2" t="s">
        <v>313</v>
      </c>
      <c r="E9185" s="2" t="s">
        <v>5</v>
      </c>
      <c r="F9185" s="2" t="s">
        <v>3306</v>
      </c>
      <c r="G9185" s="5">
        <v>-37</v>
      </c>
      <c r="H9185" s="5">
        <v>33.5</v>
      </c>
      <c r="I9185" s="5">
        <v>-1239.5</v>
      </c>
      <c r="J9185" s="5">
        <v>-1694500.300000001</v>
      </c>
      <c r="K9185" s="5" t="str" cm="1">
        <f t="array" ref="K9185">_xlfn.LET(_xlpm.d,UPPER(TRIM(CLEAN(SUBSTITUTE(F9185,CHAR(160),"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86" spans="2:11" x14ac:dyDescent="0.25">
      <c r="B9186" s="21">
        <v>45918</v>
      </c>
      <c r="C9186" s="2" t="s">
        <v>1</v>
      </c>
      <c r="D9186" s="2" t="s">
        <v>456</v>
      </c>
      <c r="E9186" s="2" t="s">
        <v>19</v>
      </c>
      <c r="F9186" s="2" t="s">
        <v>3306</v>
      </c>
      <c r="G9186" s="5">
        <v>-2</v>
      </c>
      <c r="H9186" s="5">
        <v>33.5</v>
      </c>
      <c r="I9186" s="5">
        <v>-67</v>
      </c>
      <c r="J9186" s="5">
        <v>-1694567.300000001</v>
      </c>
      <c r="K9186" s="5" t="str" cm="1">
        <f t="array" ref="K9186">_xlfn.LET(_xlpm.d,UPPER(TRIM(CLEAN(SUBSTITUTE(F9186,CHAR(160),"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87" spans="2:11" x14ac:dyDescent="0.25">
      <c r="B9187" s="21">
        <v>45918</v>
      </c>
      <c r="C9187" s="2" t="s">
        <v>1</v>
      </c>
      <c r="D9187" s="2" t="s">
        <v>249</v>
      </c>
      <c r="E9187" s="2" t="s">
        <v>141</v>
      </c>
      <c r="F9187" s="2" t="s">
        <v>3306</v>
      </c>
      <c r="G9187" s="5">
        <v>-46</v>
      </c>
      <c r="H9187" s="5">
        <v>33.5</v>
      </c>
      <c r="I9187" s="5">
        <v>-1541</v>
      </c>
      <c r="J9187" s="5">
        <v>-1696108.300000001</v>
      </c>
      <c r="K9187" s="5" t="str" cm="1">
        <f t="array" ref="K9187">_xlfn.LET(_xlpm.d,UPPER(TRIM(CLEAN(SUBSTITUTE(F9187,CHAR(160),"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88" spans="2:11" x14ac:dyDescent="0.25">
      <c r="B9188" s="21">
        <v>45918</v>
      </c>
      <c r="C9188" s="2" t="s">
        <v>1</v>
      </c>
      <c r="D9188" s="2" t="s">
        <v>1903</v>
      </c>
      <c r="E9188" s="2" t="s">
        <v>74</v>
      </c>
      <c r="F9188" s="2" t="s">
        <v>3306</v>
      </c>
      <c r="G9188" s="5">
        <v>-20</v>
      </c>
      <c r="H9188" s="5">
        <v>25.5</v>
      </c>
      <c r="I9188" s="5">
        <v>-510</v>
      </c>
      <c r="J9188" s="5">
        <v>-1696618.300000001</v>
      </c>
      <c r="K9188" s="5" t="str" cm="1">
        <f t="array" ref="K9188">_xlfn.LET(_xlpm.d,UPPER(TRIM(CLEAN(SUBSTITUTE(F9188,CHAR(160),"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89" spans="2:11" x14ac:dyDescent="0.25">
      <c r="B9189" s="21">
        <v>45918</v>
      </c>
      <c r="C9189" s="2" t="s">
        <v>1</v>
      </c>
      <c r="D9189" s="2" t="s">
        <v>457</v>
      </c>
      <c r="E9189" s="2" t="s">
        <v>99</v>
      </c>
      <c r="F9189" s="2" t="s">
        <v>3306</v>
      </c>
      <c r="G9189" s="5">
        <v>-35</v>
      </c>
      <c r="H9189" s="5">
        <v>33.5</v>
      </c>
      <c r="I9189" s="5">
        <v>-1172.5</v>
      </c>
      <c r="J9189" s="5">
        <v>-1697790.800000001</v>
      </c>
      <c r="K9189" s="5" t="str" cm="1">
        <f t="array" ref="K9189">_xlfn.LET(_xlpm.d,UPPER(TRIM(CLEAN(SUBSTITUTE(F9189,CHAR(160),"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90" spans="2:11" x14ac:dyDescent="0.25">
      <c r="B9190" s="21">
        <v>45918</v>
      </c>
      <c r="C9190" s="2" t="s">
        <v>1</v>
      </c>
      <c r="D9190" s="2" t="s">
        <v>3794</v>
      </c>
      <c r="E9190" s="2" t="s">
        <v>2099</v>
      </c>
      <c r="F9190" s="2" t="s">
        <v>3306</v>
      </c>
      <c r="G9190" s="5">
        <v>-6</v>
      </c>
      <c r="H9190" s="5">
        <v>31.8</v>
      </c>
      <c r="I9190" s="5">
        <v>-190.8</v>
      </c>
      <c r="J9190" s="5">
        <v>-1697981.600000001</v>
      </c>
      <c r="K9190" s="5" t="str" cm="1">
        <f t="array" ref="K9190">_xlfn.LET(_xlpm.d,UPPER(TRIM(CLEAN(SUBSTITUTE(F9190,CHAR(160),"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91" spans="2:11" x14ac:dyDescent="0.25">
      <c r="B9191" s="21">
        <v>45919</v>
      </c>
      <c r="C9191" s="2" t="s">
        <v>1</v>
      </c>
      <c r="D9191" s="2" t="s">
        <v>1905</v>
      </c>
      <c r="E9191" s="2" t="s">
        <v>202</v>
      </c>
      <c r="F9191" s="2" t="s">
        <v>3306</v>
      </c>
      <c r="G9191" s="5">
        <v>-70</v>
      </c>
      <c r="H9191" s="5">
        <v>33.5</v>
      </c>
      <c r="I9191" s="5">
        <v>-2345</v>
      </c>
      <c r="J9191" s="5">
        <v>-1700326.600000001</v>
      </c>
      <c r="K9191" s="5" t="str" cm="1">
        <f t="array" ref="K9191">_xlfn.LET(_xlpm.d,UPPER(TRIM(CLEAN(SUBSTITUTE(F9191,CHAR(160),"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92" spans="2:11" x14ac:dyDescent="0.25">
      <c r="B9192" s="21">
        <v>45919</v>
      </c>
      <c r="C9192" s="2" t="s">
        <v>1</v>
      </c>
      <c r="D9192" s="2" t="s">
        <v>2479</v>
      </c>
      <c r="E9192" s="2" t="s">
        <v>97</v>
      </c>
      <c r="F9192" s="2" t="s">
        <v>3306</v>
      </c>
      <c r="G9192" s="5">
        <v>-50</v>
      </c>
      <c r="H9192" s="5">
        <v>33.5</v>
      </c>
      <c r="I9192" s="5">
        <v>-1675</v>
      </c>
      <c r="J9192" s="5">
        <v>-1702001.600000001</v>
      </c>
      <c r="K9192" s="5" t="str" cm="1">
        <f t="array" ref="K9192">_xlfn.LET(_xlpm.d,UPPER(TRIM(CLEAN(SUBSTITUTE(F9192,CHAR(160),"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93" spans="2:11" x14ac:dyDescent="0.25">
      <c r="B9193" s="21">
        <v>45919</v>
      </c>
      <c r="C9193" s="2" t="s">
        <v>1</v>
      </c>
      <c r="D9193" s="2" t="s">
        <v>3233</v>
      </c>
      <c r="E9193" s="2" t="s">
        <v>129</v>
      </c>
      <c r="F9193" s="2" t="s">
        <v>3306</v>
      </c>
      <c r="G9193" s="5">
        <v>-7</v>
      </c>
      <c r="H9193" s="5">
        <v>33.5</v>
      </c>
      <c r="I9193" s="5">
        <v>-234.5</v>
      </c>
      <c r="J9193" s="5">
        <v>-1702236.100000001</v>
      </c>
      <c r="K9193" s="5" t="str" cm="1">
        <f t="array" ref="K9193">_xlfn.LET(_xlpm.d,UPPER(TRIM(CLEAN(SUBSTITUTE(F9193,CHAR(160),"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94" spans="2:11" x14ac:dyDescent="0.25">
      <c r="B9194" s="21">
        <v>45919</v>
      </c>
      <c r="C9194" s="2" t="s">
        <v>1</v>
      </c>
      <c r="D9194" s="2" t="s">
        <v>250</v>
      </c>
      <c r="E9194" s="2" t="s">
        <v>82</v>
      </c>
      <c r="F9194" s="2" t="s">
        <v>3306</v>
      </c>
      <c r="G9194" s="5">
        <v>-30</v>
      </c>
      <c r="H9194" s="5">
        <v>33.5</v>
      </c>
      <c r="I9194" s="5">
        <v>-1005</v>
      </c>
      <c r="J9194" s="5">
        <v>-1703241.100000001</v>
      </c>
      <c r="K9194" s="5" t="str" cm="1">
        <f t="array" ref="K9194">_xlfn.LET(_xlpm.d,UPPER(TRIM(CLEAN(SUBSTITUTE(F9194,CHAR(160),"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95" spans="2:11" x14ac:dyDescent="0.25">
      <c r="B9195" s="21">
        <v>45919</v>
      </c>
      <c r="C9195" s="2" t="s">
        <v>1</v>
      </c>
      <c r="D9195" s="2" t="s">
        <v>3795</v>
      </c>
      <c r="E9195" s="2" t="s">
        <v>403</v>
      </c>
      <c r="F9195" s="2" t="s">
        <v>3306</v>
      </c>
      <c r="G9195" s="5">
        <v>-10</v>
      </c>
      <c r="H9195" s="5">
        <v>33.5</v>
      </c>
      <c r="I9195" s="5">
        <v>-335</v>
      </c>
      <c r="J9195" s="5">
        <v>-1703576.100000001</v>
      </c>
      <c r="K9195" s="5" t="str" cm="1">
        <f t="array" ref="K9195">_xlfn.LET(_xlpm.d,UPPER(TRIM(CLEAN(SUBSTITUTE(F9195,CHAR(160),"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96" spans="2:11" x14ac:dyDescent="0.25">
      <c r="B9196" s="21">
        <v>45919</v>
      </c>
      <c r="C9196" s="2" t="s">
        <v>1</v>
      </c>
      <c r="D9196" s="2" t="s">
        <v>1104</v>
      </c>
      <c r="E9196" s="2" t="s">
        <v>72</v>
      </c>
      <c r="F9196" s="2" t="s">
        <v>3306</v>
      </c>
      <c r="G9196" s="5">
        <v>-4</v>
      </c>
      <c r="H9196" s="5">
        <v>33.5</v>
      </c>
      <c r="I9196" s="5">
        <v>-134</v>
      </c>
      <c r="J9196" s="5">
        <v>-1703710.100000001</v>
      </c>
      <c r="K9196" s="5" t="str" cm="1">
        <f t="array" ref="K9196">_xlfn.LET(_xlpm.d,UPPER(TRIM(CLEAN(SUBSTITUTE(F9196,CHAR(160),"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97" spans="2:11" x14ac:dyDescent="0.25">
      <c r="B9197" s="21">
        <v>45919</v>
      </c>
      <c r="C9197" s="2" t="s">
        <v>1</v>
      </c>
      <c r="D9197" s="2" t="s">
        <v>251</v>
      </c>
      <c r="E9197" s="2" t="s">
        <v>76</v>
      </c>
      <c r="F9197" s="2" t="s">
        <v>3306</v>
      </c>
      <c r="G9197" s="5">
        <v>-28</v>
      </c>
      <c r="H9197" s="5">
        <v>33.5</v>
      </c>
      <c r="I9197" s="5">
        <v>-938</v>
      </c>
      <c r="J9197" s="5">
        <v>-1704648.100000001</v>
      </c>
      <c r="K9197" s="5" t="str" cm="1">
        <f t="array" ref="K9197">_xlfn.LET(_xlpm.d,UPPER(TRIM(CLEAN(SUBSTITUTE(F9197,CHAR(160),"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98" spans="2:11" x14ac:dyDescent="0.25">
      <c r="B9198" s="21">
        <v>45919</v>
      </c>
      <c r="C9198" s="2" t="s">
        <v>1</v>
      </c>
      <c r="D9198" s="2" t="s">
        <v>252</v>
      </c>
      <c r="E9198" s="2" t="s">
        <v>62</v>
      </c>
      <c r="F9198" s="2" t="s">
        <v>3306</v>
      </c>
      <c r="G9198" s="5">
        <v>-83</v>
      </c>
      <c r="H9198" s="5">
        <v>33.5</v>
      </c>
      <c r="I9198" s="5">
        <v>-2780.5</v>
      </c>
      <c r="J9198" s="5">
        <v>-1707428.600000001</v>
      </c>
      <c r="K9198" s="5" t="str" cm="1">
        <f t="array" ref="K9198">_xlfn.LET(_xlpm.d,UPPER(TRIM(CLEAN(SUBSTITUTE(F9198,CHAR(160),"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199" spans="2:11" x14ac:dyDescent="0.25">
      <c r="B9199" s="21">
        <v>45919</v>
      </c>
      <c r="C9199" s="2" t="s">
        <v>1</v>
      </c>
      <c r="D9199" s="2" t="s">
        <v>253</v>
      </c>
      <c r="E9199" s="2" t="s">
        <v>24</v>
      </c>
      <c r="F9199" s="2" t="s">
        <v>3306</v>
      </c>
      <c r="G9199" s="5">
        <v>-48</v>
      </c>
      <c r="H9199" s="5">
        <v>33.5</v>
      </c>
      <c r="I9199" s="5">
        <v>-1608</v>
      </c>
      <c r="J9199" s="5">
        <v>-1709036.600000001</v>
      </c>
      <c r="K9199" s="5" t="str" cm="1">
        <f t="array" ref="K9199">_xlfn.LET(_xlpm.d,UPPER(TRIM(CLEAN(SUBSTITUTE(F9199,CHAR(160),"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00" spans="2:11" x14ac:dyDescent="0.25">
      <c r="B9200" s="21">
        <v>45919</v>
      </c>
      <c r="C9200" s="2" t="s">
        <v>1</v>
      </c>
      <c r="D9200" s="2" t="s">
        <v>1105</v>
      </c>
      <c r="E9200" s="2" t="s">
        <v>807</v>
      </c>
      <c r="F9200" s="2" t="s">
        <v>3308</v>
      </c>
      <c r="G9200" s="5">
        <v>-7</v>
      </c>
      <c r="H9200" s="5">
        <v>28.5</v>
      </c>
      <c r="I9200" s="5">
        <v>-199.5</v>
      </c>
      <c r="J9200" s="5">
        <v>-1709236.100000001</v>
      </c>
      <c r="K9200" s="5" t="str" cm="1">
        <f t="array" ref="K9200">_xlfn.LET(_xlpm.d,UPPER(TRIM(CLEAN(SUBSTITUTE(F9200,CHAR(160),"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01" spans="2:11" x14ac:dyDescent="0.25">
      <c r="B9201" s="21">
        <v>45919</v>
      </c>
      <c r="C9201" s="2" t="s">
        <v>1</v>
      </c>
      <c r="D9201" s="2" t="s">
        <v>458</v>
      </c>
      <c r="E9201" s="2" t="s">
        <v>60</v>
      </c>
      <c r="F9201" s="2" t="s">
        <v>3306</v>
      </c>
      <c r="G9201" s="5">
        <v>-20</v>
      </c>
      <c r="H9201" s="5">
        <v>33.5</v>
      </c>
      <c r="I9201" s="5">
        <v>-670</v>
      </c>
      <c r="J9201" s="5">
        <v>-1709906.100000001</v>
      </c>
      <c r="K9201" s="5" t="str" cm="1">
        <f t="array" ref="K9201">_xlfn.LET(_xlpm.d,UPPER(TRIM(CLEAN(SUBSTITUTE(F9201,CHAR(160),"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02" spans="2:11" x14ac:dyDescent="0.25">
      <c r="B9202" s="21">
        <v>45919</v>
      </c>
      <c r="C9202" s="2" t="s">
        <v>1</v>
      </c>
      <c r="D9202" s="2" t="s">
        <v>3796</v>
      </c>
      <c r="E9202" s="2" t="s">
        <v>595</v>
      </c>
      <c r="F9202" s="2" t="s">
        <v>3306</v>
      </c>
      <c r="G9202" s="5">
        <v>-20</v>
      </c>
      <c r="H9202" s="5">
        <v>33.5</v>
      </c>
      <c r="I9202" s="5">
        <v>-670</v>
      </c>
      <c r="J9202" s="5">
        <v>-1710576.100000001</v>
      </c>
      <c r="K9202" s="5" t="str" cm="1">
        <f t="array" ref="K9202">_xlfn.LET(_xlpm.d,UPPER(TRIM(CLEAN(SUBSTITUTE(F9202,CHAR(160),"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03" spans="2:11" x14ac:dyDescent="0.25">
      <c r="B9203" s="21">
        <v>45919</v>
      </c>
      <c r="C9203" s="2" t="s">
        <v>1</v>
      </c>
      <c r="D9203" s="2" t="s">
        <v>1907</v>
      </c>
      <c r="E9203" s="2" t="s">
        <v>163</v>
      </c>
      <c r="F9203" s="2" t="s">
        <v>3306</v>
      </c>
      <c r="G9203" s="5">
        <v>-34</v>
      </c>
      <c r="H9203" s="5">
        <v>33.47</v>
      </c>
      <c r="I9203" s="5">
        <v>-1137.98</v>
      </c>
      <c r="J9203" s="5">
        <v>-1711714.080000001</v>
      </c>
      <c r="K9203" s="5" t="str" cm="1">
        <f t="array" ref="K9203">_xlfn.LET(_xlpm.d,UPPER(TRIM(CLEAN(SUBSTITUTE(F9203,CHAR(160),"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04" spans="2:11" x14ac:dyDescent="0.25">
      <c r="B9204" s="21">
        <v>45922</v>
      </c>
      <c r="C9204" s="2" t="s">
        <v>1</v>
      </c>
      <c r="D9204" s="2" t="s">
        <v>3797</v>
      </c>
      <c r="E9204" s="2" t="s">
        <v>1530</v>
      </c>
      <c r="F9204" s="2" t="s">
        <v>3308</v>
      </c>
      <c r="G9204" s="5">
        <v>-11</v>
      </c>
      <c r="H9204" s="5">
        <v>31.8</v>
      </c>
      <c r="I9204" s="5">
        <v>-349.8</v>
      </c>
      <c r="J9204" s="5">
        <v>-1712063.8800000011</v>
      </c>
      <c r="K9204" s="5" t="str" cm="1">
        <f t="array" ref="K9204">_xlfn.LET(_xlpm.d,UPPER(TRIM(CLEAN(SUBSTITUTE(F9204,CHAR(160),"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05" spans="2:11" x14ac:dyDescent="0.25">
      <c r="B9205" s="21">
        <v>45922</v>
      </c>
      <c r="C9205" s="2" t="s">
        <v>1</v>
      </c>
      <c r="D9205" s="2" t="s">
        <v>3798</v>
      </c>
      <c r="E9205" s="2" t="s">
        <v>84</v>
      </c>
      <c r="F9205" s="2" t="s">
        <v>3306</v>
      </c>
      <c r="G9205" s="5">
        <v>-5</v>
      </c>
      <c r="H9205" s="5">
        <v>33.5</v>
      </c>
      <c r="I9205" s="5">
        <v>-167.5</v>
      </c>
      <c r="J9205" s="5">
        <v>-1712231.3800000011</v>
      </c>
      <c r="K9205" s="5" t="str" cm="1">
        <f t="array" ref="K9205">_xlfn.LET(_xlpm.d,UPPER(TRIM(CLEAN(SUBSTITUTE(F9205,CHAR(160),"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06" spans="2:11" x14ac:dyDescent="0.25">
      <c r="B9206" s="21">
        <v>45922</v>
      </c>
      <c r="C9206" s="2" t="s">
        <v>1</v>
      </c>
      <c r="D9206" s="2" t="s">
        <v>1909</v>
      </c>
      <c r="E9206" s="2" t="s">
        <v>791</v>
      </c>
      <c r="F9206" s="2" t="s">
        <v>3306</v>
      </c>
      <c r="G9206" s="5">
        <v>-5</v>
      </c>
      <c r="H9206" s="5">
        <v>33.5</v>
      </c>
      <c r="I9206" s="5">
        <v>-167.5</v>
      </c>
      <c r="J9206" s="5">
        <v>-1712398.8800000011</v>
      </c>
      <c r="K9206" s="5" t="str" cm="1">
        <f t="array" ref="K9206">_xlfn.LET(_xlpm.d,UPPER(TRIM(CLEAN(SUBSTITUTE(F9206,CHAR(160),"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07" spans="2:11" x14ac:dyDescent="0.25">
      <c r="B9207" s="21">
        <v>45922</v>
      </c>
      <c r="C9207" s="2" t="s">
        <v>1</v>
      </c>
      <c r="D9207" s="2" t="s">
        <v>3799</v>
      </c>
      <c r="E9207" s="2" t="s">
        <v>2020</v>
      </c>
      <c r="F9207" s="2" t="s">
        <v>3306</v>
      </c>
      <c r="G9207" s="5">
        <v>-95</v>
      </c>
      <c r="H9207" s="5">
        <v>33.5</v>
      </c>
      <c r="I9207" s="5">
        <v>-3182.5</v>
      </c>
      <c r="J9207" s="5">
        <v>-1715581.3800000011</v>
      </c>
      <c r="K9207" s="5" t="str" cm="1">
        <f t="array" ref="K9207">_xlfn.LET(_xlpm.d,UPPER(TRIM(CLEAN(SUBSTITUTE(F9207,CHAR(160),"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08" spans="2:11" x14ac:dyDescent="0.25">
      <c r="B9208" s="21">
        <v>45922</v>
      </c>
      <c r="C9208" s="2" t="s">
        <v>1</v>
      </c>
      <c r="D9208" s="2" t="s">
        <v>2615</v>
      </c>
      <c r="E9208" s="2" t="s">
        <v>68</v>
      </c>
      <c r="F9208" s="2" t="s">
        <v>3306</v>
      </c>
      <c r="G9208" s="5">
        <v>-15</v>
      </c>
      <c r="H9208" s="5">
        <v>25.5</v>
      </c>
      <c r="I9208" s="5">
        <v>-382.5</v>
      </c>
      <c r="J9208" s="5">
        <v>-1715963.8800000011</v>
      </c>
      <c r="K9208" s="5" t="str" cm="1">
        <f t="array" ref="K9208">_xlfn.LET(_xlpm.d,UPPER(TRIM(CLEAN(SUBSTITUTE(F9208,CHAR(160),"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09" spans="2:11" x14ac:dyDescent="0.25">
      <c r="B9209" s="21">
        <v>45923</v>
      </c>
      <c r="C9209" s="2" t="s">
        <v>1</v>
      </c>
      <c r="D9209" s="2" t="s">
        <v>459</v>
      </c>
      <c r="E9209" s="2" t="s">
        <v>446</v>
      </c>
      <c r="F9209" s="2" t="s">
        <v>3306</v>
      </c>
      <c r="G9209" s="5">
        <v>-4</v>
      </c>
      <c r="H9209" s="5">
        <v>33.5</v>
      </c>
      <c r="I9209" s="5">
        <v>-134</v>
      </c>
      <c r="J9209" s="5">
        <v>-1716097.8800000011</v>
      </c>
      <c r="K9209" s="5" t="str" cm="1">
        <f t="array" ref="K9209">_xlfn.LET(_xlpm.d,UPPER(TRIM(CLEAN(SUBSTITUTE(F9209,CHAR(160),"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10" spans="2:11" x14ac:dyDescent="0.25">
      <c r="B9210" s="21">
        <v>45923</v>
      </c>
      <c r="C9210" s="2" t="s">
        <v>1</v>
      </c>
      <c r="D9210" s="2" t="s">
        <v>254</v>
      </c>
      <c r="E9210" s="2" t="s">
        <v>49</v>
      </c>
      <c r="F9210" s="2" t="s">
        <v>3306</v>
      </c>
      <c r="G9210" s="5">
        <v>-39</v>
      </c>
      <c r="H9210" s="5">
        <v>33.5</v>
      </c>
      <c r="I9210" s="5">
        <v>-1306.5</v>
      </c>
      <c r="J9210" s="5">
        <v>-1717404.3800000011</v>
      </c>
      <c r="K9210" s="5" t="str" cm="1">
        <f t="array" ref="K9210">_xlfn.LET(_xlpm.d,UPPER(TRIM(CLEAN(SUBSTITUTE(F9210,CHAR(160),"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11" spans="2:11" x14ac:dyDescent="0.25">
      <c r="B9211" s="21">
        <v>45923</v>
      </c>
      <c r="C9211" s="2" t="s">
        <v>1</v>
      </c>
      <c r="D9211" s="2" t="s">
        <v>1107</v>
      </c>
      <c r="E9211" s="2" t="s">
        <v>95</v>
      </c>
      <c r="F9211" s="2" t="s">
        <v>3306</v>
      </c>
      <c r="G9211" s="5">
        <v>-4</v>
      </c>
      <c r="H9211" s="5">
        <v>33.5</v>
      </c>
      <c r="I9211" s="5">
        <v>-134</v>
      </c>
      <c r="J9211" s="5">
        <v>-1717538.3800000011</v>
      </c>
      <c r="K9211" s="5" t="str" cm="1">
        <f t="array" ref="K9211">_xlfn.LET(_xlpm.d,UPPER(TRIM(CLEAN(SUBSTITUTE(F9211,CHAR(160),"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12" spans="2:11" x14ac:dyDescent="0.25">
      <c r="B9212" s="21">
        <v>45923</v>
      </c>
      <c r="C9212" s="2" t="s">
        <v>1</v>
      </c>
      <c r="D9212" s="2" t="s">
        <v>2876</v>
      </c>
      <c r="E9212" s="2" t="s">
        <v>92</v>
      </c>
      <c r="F9212" s="2" t="s">
        <v>3306</v>
      </c>
      <c r="G9212" s="5">
        <v>-10</v>
      </c>
      <c r="H9212" s="5">
        <v>25.5</v>
      </c>
      <c r="I9212" s="5">
        <v>-255</v>
      </c>
      <c r="J9212" s="5">
        <v>-1717793.3800000011</v>
      </c>
      <c r="K9212" s="5" t="str" cm="1">
        <f t="array" ref="K9212">_xlfn.LET(_xlpm.d,UPPER(TRIM(CLEAN(SUBSTITUTE(F9212,CHAR(160),"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13" spans="2:11" x14ac:dyDescent="0.25">
      <c r="B9213" s="21">
        <v>45923</v>
      </c>
      <c r="C9213" s="2" t="s">
        <v>1</v>
      </c>
      <c r="D9213" s="2" t="s">
        <v>255</v>
      </c>
      <c r="E9213" s="2" t="s">
        <v>32</v>
      </c>
      <c r="F9213" s="2" t="s">
        <v>3306</v>
      </c>
      <c r="G9213" s="5">
        <v>-25</v>
      </c>
      <c r="H9213" s="5">
        <v>25.5</v>
      </c>
      <c r="I9213" s="5">
        <v>-637.5</v>
      </c>
      <c r="J9213" s="5">
        <v>-1718430.8800000011</v>
      </c>
      <c r="K9213" s="5" t="str" cm="1">
        <f t="array" ref="K9213">_xlfn.LET(_xlpm.d,UPPER(TRIM(CLEAN(SUBSTITUTE(F9213,CHAR(160),"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14" spans="2:11" x14ac:dyDescent="0.25">
      <c r="B9214" s="21">
        <v>45923</v>
      </c>
      <c r="C9214" s="2" t="s">
        <v>1</v>
      </c>
      <c r="D9214" s="2" t="s">
        <v>460</v>
      </c>
      <c r="E9214" s="2" t="s">
        <v>27</v>
      </c>
      <c r="F9214" s="2" t="s">
        <v>3306</v>
      </c>
      <c r="G9214" s="5">
        <v>-20</v>
      </c>
      <c r="H9214" s="5">
        <v>25.5</v>
      </c>
      <c r="I9214" s="5">
        <v>-510</v>
      </c>
      <c r="J9214" s="5">
        <v>-1718940.8800000011</v>
      </c>
      <c r="K9214" s="5" t="str" cm="1">
        <f t="array" ref="K9214">_xlfn.LET(_xlpm.d,UPPER(TRIM(CLEAN(SUBSTITUTE(F9214,CHAR(160),"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15" spans="2:11" x14ac:dyDescent="0.25">
      <c r="B9215" s="21">
        <v>45923</v>
      </c>
      <c r="C9215" s="2" t="s">
        <v>1</v>
      </c>
      <c r="D9215" s="2" t="s">
        <v>2616</v>
      </c>
      <c r="E9215" s="2" t="s">
        <v>129</v>
      </c>
      <c r="F9215" s="2" t="s">
        <v>3306</v>
      </c>
      <c r="G9215" s="5">
        <v>-15</v>
      </c>
      <c r="H9215" s="5">
        <v>33.5</v>
      </c>
      <c r="I9215" s="5">
        <v>-502.5</v>
      </c>
      <c r="J9215" s="5">
        <v>-1719443.3800000011</v>
      </c>
      <c r="K9215" s="5" t="str" cm="1">
        <f t="array" ref="K9215">_xlfn.LET(_xlpm.d,UPPER(TRIM(CLEAN(SUBSTITUTE(F9215,CHAR(160),"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16" spans="2:11" x14ac:dyDescent="0.25">
      <c r="B9216" s="21">
        <v>45923</v>
      </c>
      <c r="C9216" s="2" t="s">
        <v>1</v>
      </c>
      <c r="D9216" s="2" t="s">
        <v>1108</v>
      </c>
      <c r="E9216" s="2" t="s">
        <v>72</v>
      </c>
      <c r="F9216" s="2" t="s">
        <v>3306</v>
      </c>
      <c r="G9216" s="5">
        <v>-10</v>
      </c>
      <c r="H9216" s="5">
        <v>33.5</v>
      </c>
      <c r="I9216" s="5">
        <v>-335</v>
      </c>
      <c r="J9216" s="5">
        <v>-1719778.3800000011</v>
      </c>
      <c r="K9216" s="5" t="str" cm="1">
        <f t="array" ref="K9216">_xlfn.LET(_xlpm.d,UPPER(TRIM(CLEAN(SUBSTITUTE(F9216,CHAR(160),"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17" spans="2:11" x14ac:dyDescent="0.25">
      <c r="B9217" s="21">
        <v>45923</v>
      </c>
      <c r="C9217" s="2" t="s">
        <v>1</v>
      </c>
      <c r="D9217" s="2" t="s">
        <v>256</v>
      </c>
      <c r="E9217" s="2" t="s">
        <v>14</v>
      </c>
      <c r="F9217" s="2" t="s">
        <v>3306</v>
      </c>
      <c r="G9217" s="5">
        <v>-10</v>
      </c>
      <c r="H9217" s="5">
        <v>33.5</v>
      </c>
      <c r="I9217" s="5">
        <v>-335</v>
      </c>
      <c r="J9217" s="5">
        <v>-1720113.3800000011</v>
      </c>
      <c r="K9217" s="5" t="str" cm="1">
        <f t="array" ref="K9217">_xlfn.LET(_xlpm.d,UPPER(TRIM(CLEAN(SUBSTITUTE(F9217,CHAR(160),"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18" spans="2:11" x14ac:dyDescent="0.25">
      <c r="B9218" s="21">
        <v>45923</v>
      </c>
      <c r="C9218" s="2" t="s">
        <v>1</v>
      </c>
      <c r="D9218" s="2" t="s">
        <v>1910</v>
      </c>
      <c r="E9218" s="2" t="s">
        <v>3</v>
      </c>
      <c r="F9218" s="2" t="s">
        <v>3308</v>
      </c>
      <c r="G9218" s="5">
        <v>-23</v>
      </c>
      <c r="H9218" s="5">
        <v>30</v>
      </c>
      <c r="I9218" s="5">
        <v>-690</v>
      </c>
      <c r="J9218" s="5">
        <v>-1720803.3800000011</v>
      </c>
      <c r="K9218" s="5" t="str" cm="1">
        <f t="array" ref="K9218">_xlfn.LET(_xlpm.d,UPPER(TRIM(CLEAN(SUBSTITUTE(F9218,CHAR(160),"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19" spans="2:11" x14ac:dyDescent="0.25">
      <c r="B9219" s="21">
        <v>45923</v>
      </c>
      <c r="C9219" s="2" t="s">
        <v>1</v>
      </c>
      <c r="D9219" s="2" t="s">
        <v>3800</v>
      </c>
      <c r="E9219" s="2" t="s">
        <v>3</v>
      </c>
      <c r="F9219" s="2" t="s">
        <v>3308</v>
      </c>
      <c r="G9219" s="5">
        <v>-30</v>
      </c>
      <c r="H9219" s="5">
        <v>30</v>
      </c>
      <c r="I9219" s="5">
        <v>-900</v>
      </c>
      <c r="J9219" s="5">
        <v>-1721703.3800000011</v>
      </c>
      <c r="K9219" s="5" t="str" cm="1">
        <f t="array" ref="K9219">_xlfn.LET(_xlpm.d,UPPER(TRIM(CLEAN(SUBSTITUTE(F9219,CHAR(160),"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20" spans="2:11" x14ac:dyDescent="0.25">
      <c r="B9220" s="21">
        <v>45923</v>
      </c>
      <c r="C9220" s="2" t="s">
        <v>1</v>
      </c>
      <c r="D9220" s="2" t="s">
        <v>1911</v>
      </c>
      <c r="E9220" s="2" t="s">
        <v>60</v>
      </c>
      <c r="F9220" s="2" t="s">
        <v>3306</v>
      </c>
      <c r="G9220" s="5">
        <v>-10</v>
      </c>
      <c r="H9220" s="5">
        <v>33.5</v>
      </c>
      <c r="I9220" s="5">
        <v>-335</v>
      </c>
      <c r="J9220" s="5">
        <v>-1722038.3800000011</v>
      </c>
      <c r="K9220" s="5" t="str" cm="1">
        <f t="array" ref="K9220">_xlfn.LET(_xlpm.d,UPPER(TRIM(CLEAN(SUBSTITUTE(F9220,CHAR(160),"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21" spans="2:11" x14ac:dyDescent="0.25">
      <c r="B9221" s="21">
        <v>45923</v>
      </c>
      <c r="C9221" s="2" t="s">
        <v>1</v>
      </c>
      <c r="D9221" s="2" t="s">
        <v>462</v>
      </c>
      <c r="E9221" s="2" t="s">
        <v>159</v>
      </c>
      <c r="F9221" s="2" t="s">
        <v>3306</v>
      </c>
      <c r="G9221" s="5">
        <v>-12</v>
      </c>
      <c r="H9221" s="5">
        <v>25.5</v>
      </c>
      <c r="I9221" s="5">
        <v>-306</v>
      </c>
      <c r="J9221" s="5">
        <v>-1722344.3800000011</v>
      </c>
      <c r="K9221" s="5" t="str" cm="1">
        <f t="array" ref="K9221">_xlfn.LET(_xlpm.d,UPPER(TRIM(CLEAN(SUBSTITUTE(F9221,CHAR(160),"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22" spans="2:11" x14ac:dyDescent="0.25">
      <c r="B9222" s="21">
        <v>45924</v>
      </c>
      <c r="C9222" s="2" t="s">
        <v>1</v>
      </c>
      <c r="D9222" s="2" t="s">
        <v>463</v>
      </c>
      <c r="E9222" s="2" t="s">
        <v>65</v>
      </c>
      <c r="F9222" s="2" t="s">
        <v>3306</v>
      </c>
      <c r="G9222" s="5">
        <v>-5</v>
      </c>
      <c r="H9222" s="5">
        <v>33.5</v>
      </c>
      <c r="I9222" s="5">
        <v>-167.5</v>
      </c>
      <c r="J9222" s="5">
        <v>-1722511.8800000011</v>
      </c>
      <c r="K9222" s="5" t="str" cm="1">
        <f t="array" ref="K9222">_xlfn.LET(_xlpm.d,UPPER(TRIM(CLEAN(SUBSTITUTE(F9222,CHAR(160),"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23" spans="2:11" x14ac:dyDescent="0.25">
      <c r="B9223" s="21">
        <v>45924</v>
      </c>
      <c r="C9223" s="2" t="s">
        <v>1</v>
      </c>
      <c r="D9223" s="2" t="s">
        <v>2877</v>
      </c>
      <c r="E9223" s="2" t="s">
        <v>58</v>
      </c>
      <c r="F9223" s="2" t="s">
        <v>3306</v>
      </c>
      <c r="G9223" s="5">
        <v>-13</v>
      </c>
      <c r="H9223" s="5">
        <v>33.5</v>
      </c>
      <c r="I9223" s="5">
        <v>-435.5</v>
      </c>
      <c r="J9223" s="5">
        <v>-1722947.3800000011</v>
      </c>
      <c r="K9223" s="5" t="str" cm="1">
        <f t="array" ref="K9223">_xlfn.LET(_xlpm.d,UPPER(TRIM(CLEAN(SUBSTITUTE(F9223,CHAR(160),"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24" spans="2:11" x14ac:dyDescent="0.25">
      <c r="B9224" s="21">
        <v>45924</v>
      </c>
      <c r="C9224" s="2" t="s">
        <v>1</v>
      </c>
      <c r="D9224" s="2" t="s">
        <v>3801</v>
      </c>
      <c r="E9224" s="2" t="s">
        <v>89</v>
      </c>
      <c r="F9224" s="2" t="s">
        <v>3306</v>
      </c>
      <c r="G9224" s="5">
        <v>-15</v>
      </c>
      <c r="H9224" s="5">
        <v>25.5</v>
      </c>
      <c r="I9224" s="5">
        <v>-382.5</v>
      </c>
      <c r="J9224" s="5">
        <v>-1723329.8800000011</v>
      </c>
      <c r="K9224" s="5" t="str" cm="1">
        <f t="array" ref="K9224">_xlfn.LET(_xlpm.d,UPPER(TRIM(CLEAN(SUBSTITUTE(F9224,CHAR(160),"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25" spans="2:11" x14ac:dyDescent="0.25">
      <c r="B9225" s="21">
        <v>45925</v>
      </c>
      <c r="C9225" s="2" t="s">
        <v>1</v>
      </c>
      <c r="D9225" s="2" t="s">
        <v>1109</v>
      </c>
      <c r="E9225" s="2" t="s">
        <v>433</v>
      </c>
      <c r="F9225" s="2" t="s">
        <v>3306</v>
      </c>
      <c r="G9225" s="5">
        <v>-7</v>
      </c>
      <c r="H9225" s="5">
        <v>33.5</v>
      </c>
      <c r="I9225" s="5">
        <v>-234.5</v>
      </c>
      <c r="J9225" s="5">
        <v>-1723564.3800000011</v>
      </c>
      <c r="K9225" s="5" t="str" cm="1">
        <f t="array" ref="K9225">_xlfn.LET(_xlpm.d,UPPER(TRIM(CLEAN(SUBSTITUTE(F9225,CHAR(160),"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26" spans="2:11" x14ac:dyDescent="0.25">
      <c r="B9226" s="21">
        <v>45925</v>
      </c>
      <c r="C9226" s="2" t="s">
        <v>1</v>
      </c>
      <c r="D9226" s="2" t="s">
        <v>3802</v>
      </c>
      <c r="E9226" s="2" t="s">
        <v>816</v>
      </c>
      <c r="F9226" s="2" t="s">
        <v>3308</v>
      </c>
      <c r="G9226" s="5">
        <v>-25</v>
      </c>
      <c r="H9226" s="5">
        <v>28.5</v>
      </c>
      <c r="I9226" s="5">
        <v>-712.5</v>
      </c>
      <c r="J9226" s="5">
        <v>-1724276.8800000011</v>
      </c>
      <c r="K9226" s="5" t="str" cm="1">
        <f t="array" ref="K9226">_xlfn.LET(_xlpm.d,UPPER(TRIM(CLEAN(SUBSTITUTE(F9226,CHAR(160),"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27" spans="2:11" x14ac:dyDescent="0.25">
      <c r="B9227" s="21">
        <v>45925</v>
      </c>
      <c r="C9227" s="2" t="s">
        <v>1</v>
      </c>
      <c r="D9227" s="2" t="s">
        <v>3021</v>
      </c>
      <c r="E9227" s="2" t="s">
        <v>238</v>
      </c>
      <c r="F9227" s="2" t="s">
        <v>3308</v>
      </c>
      <c r="G9227" s="5">
        <v>-7</v>
      </c>
      <c r="H9227" s="5">
        <v>28.5</v>
      </c>
      <c r="I9227" s="5">
        <v>-199.5</v>
      </c>
      <c r="J9227" s="5">
        <v>-1724476.3800000011</v>
      </c>
      <c r="K9227" s="5" t="str" cm="1">
        <f t="array" ref="K9227">_xlfn.LET(_xlpm.d,UPPER(TRIM(CLEAN(SUBSTITUTE(F9227,CHAR(160),"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28" spans="2:11" x14ac:dyDescent="0.25">
      <c r="B9228" s="21">
        <v>45925</v>
      </c>
      <c r="C9228" s="2" t="s">
        <v>1</v>
      </c>
      <c r="D9228" s="2" t="s">
        <v>720</v>
      </c>
      <c r="E9228" s="2" t="s">
        <v>19</v>
      </c>
      <c r="F9228" s="2" t="s">
        <v>3306</v>
      </c>
      <c r="G9228" s="5">
        <v>-10</v>
      </c>
      <c r="H9228" s="5">
        <v>33.5</v>
      </c>
      <c r="I9228" s="5">
        <v>-335</v>
      </c>
      <c r="J9228" s="5">
        <v>-1724811.3800000011</v>
      </c>
      <c r="K9228" s="5" t="str" cm="1">
        <f t="array" ref="K9228">_xlfn.LET(_xlpm.d,UPPER(TRIM(CLEAN(SUBSTITUTE(F9228,CHAR(160),"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29" spans="2:11" x14ac:dyDescent="0.25">
      <c r="B9229" s="21">
        <v>45925</v>
      </c>
      <c r="C9229" s="2" t="s">
        <v>1</v>
      </c>
      <c r="D9229" s="2" t="s">
        <v>1359</v>
      </c>
      <c r="E9229" s="2" t="s">
        <v>141</v>
      </c>
      <c r="F9229" s="2" t="s">
        <v>3306</v>
      </c>
      <c r="G9229" s="5">
        <v>-12</v>
      </c>
      <c r="H9229" s="5">
        <v>33.5</v>
      </c>
      <c r="I9229" s="5">
        <v>-402</v>
      </c>
      <c r="J9229" s="5">
        <v>-1725213.3800000011</v>
      </c>
      <c r="K9229" s="5" t="str" cm="1">
        <f t="array" ref="K9229">_xlfn.LET(_xlpm.d,UPPER(TRIM(CLEAN(SUBSTITUTE(F9229,CHAR(160),"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30" spans="2:11" x14ac:dyDescent="0.25">
      <c r="B9230" s="21">
        <v>45925</v>
      </c>
      <c r="C9230" s="2" t="s">
        <v>1</v>
      </c>
      <c r="D9230" s="2" t="s">
        <v>257</v>
      </c>
      <c r="E9230" s="2" t="s">
        <v>29</v>
      </c>
      <c r="F9230" s="2" t="s">
        <v>3306</v>
      </c>
      <c r="G9230" s="5">
        <v>-72</v>
      </c>
      <c r="H9230" s="5">
        <v>25.5</v>
      </c>
      <c r="I9230" s="5">
        <v>-1836</v>
      </c>
      <c r="J9230" s="5">
        <v>-1727049.3800000011</v>
      </c>
      <c r="K9230" s="5" t="str" cm="1">
        <f t="array" ref="K9230">_xlfn.LET(_xlpm.d,UPPER(TRIM(CLEAN(SUBSTITUTE(F9230,CHAR(160),"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31" spans="2:11" x14ac:dyDescent="0.25">
      <c r="B9231" s="21">
        <v>45925</v>
      </c>
      <c r="C9231" s="2" t="s">
        <v>1</v>
      </c>
      <c r="D9231" s="2" t="s">
        <v>1912</v>
      </c>
      <c r="E9231" s="2" t="s">
        <v>926</v>
      </c>
      <c r="F9231" s="2" t="s">
        <v>3308</v>
      </c>
      <c r="G9231" s="5">
        <v>-101</v>
      </c>
      <c r="H9231" s="5">
        <v>28.5</v>
      </c>
      <c r="I9231" s="5">
        <v>-2878.5</v>
      </c>
      <c r="J9231" s="5">
        <v>-1729927.8800000011</v>
      </c>
      <c r="K9231" s="5" t="str" cm="1">
        <f t="array" ref="K9231">_xlfn.LET(_xlpm.d,UPPER(TRIM(CLEAN(SUBSTITUTE(F9231,CHAR(160),"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32" spans="2:11" x14ac:dyDescent="0.25">
      <c r="B9232" s="21">
        <v>45925</v>
      </c>
      <c r="C9232" s="2" t="s">
        <v>1</v>
      </c>
      <c r="D9232" s="2" t="s">
        <v>1913</v>
      </c>
      <c r="E9232" s="2" t="s">
        <v>999</v>
      </c>
      <c r="F9232" s="2" t="s">
        <v>3314</v>
      </c>
      <c r="G9232" s="5">
        <v>-80</v>
      </c>
      <c r="H9232" s="5">
        <v>33.5</v>
      </c>
      <c r="I9232" s="5">
        <v>-2680</v>
      </c>
      <c r="J9232" s="5">
        <v>-1732607.8800000011</v>
      </c>
      <c r="K9232" s="5" t="str" cm="1">
        <f t="array" ref="K9232">_xlfn.LET(_xlpm.d,UPPER(TRIM(CLEAN(SUBSTITUTE(F9232,CHAR(160),"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33" spans="2:11" x14ac:dyDescent="0.25">
      <c r="B9233" s="21">
        <v>45925</v>
      </c>
      <c r="C9233" s="2" t="s">
        <v>1</v>
      </c>
      <c r="D9233" s="2" t="s">
        <v>2347</v>
      </c>
      <c r="E9233" s="2" t="s">
        <v>801</v>
      </c>
      <c r="F9233" s="2" t="s">
        <v>3308</v>
      </c>
      <c r="G9233" s="5">
        <v>-10</v>
      </c>
      <c r="H9233" s="5">
        <v>33.5</v>
      </c>
      <c r="I9233" s="5">
        <v>-335</v>
      </c>
      <c r="J9233" s="5">
        <v>-1732942.8800000011</v>
      </c>
      <c r="K9233" s="5" t="str" cm="1">
        <f t="array" ref="K9233">_xlfn.LET(_xlpm.d,UPPER(TRIM(CLEAN(SUBSTITUTE(F9233,CHAR(160),"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34" spans="2:11" x14ac:dyDescent="0.25">
      <c r="B9234" s="21">
        <v>45926</v>
      </c>
      <c r="C9234" s="2" t="s">
        <v>1</v>
      </c>
      <c r="D9234" s="2" t="s">
        <v>3803</v>
      </c>
      <c r="E9234" s="2" t="s">
        <v>1245</v>
      </c>
      <c r="F9234" s="2" t="s">
        <v>3306</v>
      </c>
      <c r="G9234" s="5">
        <v>-21</v>
      </c>
      <c r="H9234" s="5">
        <v>31.8</v>
      </c>
      <c r="I9234" s="5">
        <v>-667.8</v>
      </c>
      <c r="J9234" s="5">
        <v>-1733610.6800000011</v>
      </c>
      <c r="K9234" s="5" t="str" cm="1">
        <f t="array" ref="K9234">_xlfn.LET(_xlpm.d,UPPER(TRIM(CLEAN(SUBSTITUTE(F9234,CHAR(160),"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35" spans="2:11" x14ac:dyDescent="0.25">
      <c r="B9235" s="21">
        <v>45926</v>
      </c>
      <c r="C9235" s="2" t="s">
        <v>1</v>
      </c>
      <c r="D9235" s="2" t="s">
        <v>1914</v>
      </c>
      <c r="E9235" s="2" t="s">
        <v>1130</v>
      </c>
      <c r="F9235" s="2" t="s">
        <v>3306</v>
      </c>
      <c r="G9235" s="5">
        <v>-83</v>
      </c>
      <c r="H9235" s="5">
        <v>33.5</v>
      </c>
      <c r="I9235" s="5">
        <v>-2780.5</v>
      </c>
      <c r="J9235" s="5">
        <v>-1736391.1800000011</v>
      </c>
      <c r="K9235" s="5" t="str" cm="1">
        <f t="array" ref="K9235">_xlfn.LET(_xlpm.d,UPPER(TRIM(CLEAN(SUBSTITUTE(F9235,CHAR(160),"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36" spans="2:11" x14ac:dyDescent="0.25">
      <c r="B9236" s="21">
        <v>45926</v>
      </c>
      <c r="C9236" s="2" t="s">
        <v>1</v>
      </c>
      <c r="D9236" s="2" t="s">
        <v>1915</v>
      </c>
      <c r="E9236" s="2" t="s">
        <v>1397</v>
      </c>
      <c r="F9236" s="2" t="s">
        <v>3306</v>
      </c>
      <c r="G9236" s="5">
        <v>-37</v>
      </c>
      <c r="H9236" s="5">
        <v>33.5</v>
      </c>
      <c r="I9236" s="5">
        <v>-1239.5</v>
      </c>
      <c r="J9236" s="5">
        <v>-1737630.6800000011</v>
      </c>
      <c r="K9236" s="5" t="str" cm="1">
        <f t="array" ref="K9236">_xlfn.LET(_xlpm.d,UPPER(TRIM(CLEAN(SUBSTITUTE(F9236,CHAR(160),"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37" spans="2:11" x14ac:dyDescent="0.25">
      <c r="B9237" s="21">
        <v>45926</v>
      </c>
      <c r="C9237" s="2" t="s">
        <v>1</v>
      </c>
      <c r="D9237" s="2" t="s">
        <v>1916</v>
      </c>
      <c r="E9237" s="2" t="s">
        <v>1016</v>
      </c>
      <c r="F9237" s="2" t="s">
        <v>3306</v>
      </c>
      <c r="G9237" s="5">
        <v>-280</v>
      </c>
      <c r="H9237" s="5">
        <v>33.5</v>
      </c>
      <c r="I9237" s="5">
        <v>-9380</v>
      </c>
      <c r="J9237" s="5">
        <v>-1747010.6800000011</v>
      </c>
      <c r="K9237" s="5" t="str" cm="1">
        <f t="array" ref="K9237">_xlfn.LET(_xlpm.d,UPPER(TRIM(CLEAN(SUBSTITUTE(F9237,CHAR(160),"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38" spans="2:11" x14ac:dyDescent="0.25">
      <c r="B9238" s="21">
        <v>45926</v>
      </c>
      <c r="C9238" s="2" t="s">
        <v>1</v>
      </c>
      <c r="D9238" s="2" t="s">
        <v>1111</v>
      </c>
      <c r="E9238" s="2" t="s">
        <v>791</v>
      </c>
      <c r="F9238" s="2" t="s">
        <v>3306</v>
      </c>
      <c r="G9238" s="5">
        <v>-5</v>
      </c>
      <c r="H9238" s="5">
        <v>33.5</v>
      </c>
      <c r="I9238" s="5">
        <v>-167.5</v>
      </c>
      <c r="J9238" s="5">
        <v>-1747178.1800000011</v>
      </c>
      <c r="K9238" s="5" t="str" cm="1">
        <f t="array" ref="K9238">_xlfn.LET(_xlpm.d,UPPER(TRIM(CLEAN(SUBSTITUTE(F9238,CHAR(160),"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39" spans="2:11" x14ac:dyDescent="0.25">
      <c r="B9239" s="21">
        <v>45926</v>
      </c>
      <c r="C9239" s="2" t="s">
        <v>1</v>
      </c>
      <c r="D9239" s="2" t="s">
        <v>464</v>
      </c>
      <c r="E9239" s="2" t="s">
        <v>465</v>
      </c>
      <c r="F9239" s="2" t="s">
        <v>3306</v>
      </c>
      <c r="G9239" s="5">
        <v>-30</v>
      </c>
      <c r="H9239" s="5">
        <v>25.5</v>
      </c>
      <c r="I9239" s="5">
        <v>-765</v>
      </c>
      <c r="J9239" s="5">
        <v>-1747943.1800000011</v>
      </c>
      <c r="K9239" s="5" t="str" cm="1">
        <f t="array" ref="K9239">_xlfn.LET(_xlpm.d,UPPER(TRIM(CLEAN(SUBSTITUTE(F9239,CHAR(160),"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40" spans="2:11" x14ac:dyDescent="0.25">
      <c r="B9240" s="21">
        <v>45926</v>
      </c>
      <c r="C9240" s="2" t="s">
        <v>1</v>
      </c>
      <c r="D9240" s="2" t="s">
        <v>1917</v>
      </c>
      <c r="E9240" s="2" t="s">
        <v>86</v>
      </c>
      <c r="F9240" s="2" t="s">
        <v>3306</v>
      </c>
      <c r="G9240" s="5">
        <v>-13</v>
      </c>
      <c r="H9240" s="5">
        <v>25.5</v>
      </c>
      <c r="I9240" s="5">
        <v>-331.5</v>
      </c>
      <c r="J9240" s="5">
        <v>-1748274.6800000011</v>
      </c>
      <c r="K9240" s="5" t="str" cm="1">
        <f t="array" ref="K9240">_xlfn.LET(_xlpm.d,UPPER(TRIM(CLEAN(SUBSTITUTE(F9240,CHAR(160),"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41" spans="2:11" x14ac:dyDescent="0.25">
      <c r="B9241" s="21">
        <v>45926</v>
      </c>
      <c r="C9241" s="2" t="s">
        <v>1</v>
      </c>
      <c r="D9241" s="2" t="s">
        <v>634</v>
      </c>
      <c r="E9241" s="2" t="s">
        <v>24</v>
      </c>
      <c r="F9241" s="2" t="s">
        <v>3306</v>
      </c>
      <c r="G9241" s="5">
        <v>-5</v>
      </c>
      <c r="H9241" s="5">
        <v>33.5</v>
      </c>
      <c r="I9241" s="5">
        <v>-167.5</v>
      </c>
      <c r="J9241" s="5">
        <v>-1748442.1800000011</v>
      </c>
      <c r="K9241" s="5" t="str" cm="1">
        <f t="array" ref="K9241">_xlfn.LET(_xlpm.d,UPPER(TRIM(CLEAN(SUBSTITUTE(F9241,CHAR(160),"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42" spans="2:11" x14ac:dyDescent="0.25">
      <c r="B9242" s="21">
        <v>45926</v>
      </c>
      <c r="C9242" s="2" t="s">
        <v>1</v>
      </c>
      <c r="D9242" s="2" t="s">
        <v>1919</v>
      </c>
      <c r="E9242" s="2" t="s">
        <v>76</v>
      </c>
      <c r="F9242" s="2" t="s">
        <v>3306</v>
      </c>
      <c r="G9242" s="5">
        <v>-22</v>
      </c>
      <c r="H9242" s="5">
        <v>33.5</v>
      </c>
      <c r="I9242" s="5">
        <v>-737</v>
      </c>
      <c r="J9242" s="5">
        <v>-1749179.1800000011</v>
      </c>
      <c r="K9242" s="5" t="str" cm="1">
        <f t="array" ref="K9242">_xlfn.LET(_xlpm.d,UPPER(TRIM(CLEAN(SUBSTITUTE(F9242,CHAR(160),"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43" spans="2:11" x14ac:dyDescent="0.25">
      <c r="B9243" s="21">
        <v>45926</v>
      </c>
      <c r="C9243" s="2" t="s">
        <v>1</v>
      </c>
      <c r="D9243" s="2" t="s">
        <v>721</v>
      </c>
      <c r="E9243" s="2" t="s">
        <v>110</v>
      </c>
      <c r="F9243" s="2" t="s">
        <v>3306</v>
      </c>
      <c r="G9243" s="5">
        <v>-10</v>
      </c>
      <c r="H9243" s="5">
        <v>33.5</v>
      </c>
      <c r="I9243" s="5">
        <v>-335</v>
      </c>
      <c r="J9243" s="5">
        <v>-1749514.1800000011</v>
      </c>
      <c r="K9243" s="5" t="str" cm="1">
        <f t="array" ref="K9243">_xlfn.LET(_xlpm.d,UPPER(TRIM(CLEAN(SUBSTITUTE(F9243,CHAR(160),"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44" spans="2:11" x14ac:dyDescent="0.25">
      <c r="B9244" s="21">
        <v>45926</v>
      </c>
      <c r="C9244" s="2" t="s">
        <v>1</v>
      </c>
      <c r="D9244" s="2" t="s">
        <v>1112</v>
      </c>
      <c r="E9244" s="2" t="s">
        <v>53</v>
      </c>
      <c r="F9244" s="2" t="s">
        <v>3306</v>
      </c>
      <c r="G9244" s="5">
        <v>-80</v>
      </c>
      <c r="H9244" s="5">
        <v>33.5</v>
      </c>
      <c r="I9244" s="5">
        <v>-2680</v>
      </c>
      <c r="J9244" s="5">
        <v>-1752194.1800000011</v>
      </c>
      <c r="K9244" s="5" t="str" cm="1">
        <f t="array" ref="K9244">_xlfn.LET(_xlpm.d,UPPER(TRIM(CLEAN(SUBSTITUTE(F9244,CHAR(160),"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45" spans="2:11" x14ac:dyDescent="0.25">
      <c r="B9245" s="21">
        <v>45926</v>
      </c>
      <c r="C9245" s="2" t="s">
        <v>1</v>
      </c>
      <c r="D9245" s="2" t="s">
        <v>1921</v>
      </c>
      <c r="E9245" s="2" t="s">
        <v>62</v>
      </c>
      <c r="F9245" s="2" t="s">
        <v>3306</v>
      </c>
      <c r="G9245" s="5">
        <v>-9</v>
      </c>
      <c r="H9245" s="5">
        <v>33.5</v>
      </c>
      <c r="I9245" s="5">
        <v>-301.5</v>
      </c>
      <c r="J9245" s="5">
        <v>-1752495.6800000011</v>
      </c>
      <c r="K9245" s="5" t="str" cm="1">
        <f t="array" ref="K9245">_xlfn.LET(_xlpm.d,UPPER(TRIM(CLEAN(SUBSTITUTE(F9245,CHAR(160),"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46" spans="2:11" x14ac:dyDescent="0.25">
      <c r="B9246" s="21">
        <v>45926</v>
      </c>
      <c r="C9246" s="2" t="s">
        <v>1</v>
      </c>
      <c r="D9246" s="2" t="s">
        <v>3804</v>
      </c>
      <c r="E9246" s="2" t="s">
        <v>9</v>
      </c>
      <c r="F9246" s="2" t="s">
        <v>3306</v>
      </c>
      <c r="G9246" s="5">
        <v>-6</v>
      </c>
      <c r="H9246" s="5">
        <v>33.5</v>
      </c>
      <c r="I9246" s="5">
        <v>-201</v>
      </c>
      <c r="J9246" s="5">
        <v>-1752696.6800000011</v>
      </c>
      <c r="K9246" s="5" t="str" cm="1">
        <f t="array" ref="K9246">_xlfn.LET(_xlpm.d,UPPER(TRIM(CLEAN(SUBSTITUTE(F9246,CHAR(160),"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47" spans="2:11" x14ac:dyDescent="0.25">
      <c r="B9247" s="21">
        <v>45926</v>
      </c>
      <c r="C9247" s="2" t="s">
        <v>1</v>
      </c>
      <c r="D9247" s="2" t="s">
        <v>3022</v>
      </c>
      <c r="E9247" s="2" t="s">
        <v>38</v>
      </c>
      <c r="F9247" s="2" t="s">
        <v>3306</v>
      </c>
      <c r="G9247" s="5">
        <v>-15</v>
      </c>
      <c r="H9247" s="5">
        <v>33.5</v>
      </c>
      <c r="I9247" s="5">
        <v>-502.5</v>
      </c>
      <c r="J9247" s="5">
        <v>-1753199.1800000011</v>
      </c>
      <c r="K9247" s="5" t="str" cm="1">
        <f t="array" ref="K9247">_xlfn.LET(_xlpm.d,UPPER(TRIM(CLEAN(SUBSTITUTE(F9247,CHAR(160),"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48" spans="2:11" x14ac:dyDescent="0.25">
      <c r="B9248" s="21">
        <v>45926</v>
      </c>
      <c r="C9248" s="2" t="s">
        <v>1</v>
      </c>
      <c r="D9248" s="2" t="s">
        <v>316</v>
      </c>
      <c r="E9248" s="2" t="s">
        <v>317</v>
      </c>
      <c r="F9248" s="2" t="s">
        <v>3306</v>
      </c>
      <c r="G9248" s="5">
        <v>-17</v>
      </c>
      <c r="H9248" s="5">
        <v>31.8</v>
      </c>
      <c r="I9248" s="5">
        <v>-540.6</v>
      </c>
      <c r="J9248" s="5">
        <v>-1753739.7800000012</v>
      </c>
      <c r="K9248" s="5" t="str" cm="1">
        <f t="array" ref="K9248">_xlfn.LET(_xlpm.d,UPPER(TRIM(CLEAN(SUBSTITUTE(F9248,CHAR(160),"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49" spans="2:11" x14ac:dyDescent="0.25">
      <c r="B9249" s="21">
        <v>45926</v>
      </c>
      <c r="C9249" s="2" t="s">
        <v>1</v>
      </c>
      <c r="D9249" s="2" t="s">
        <v>1113</v>
      </c>
      <c r="E9249" s="2" t="s">
        <v>143</v>
      </c>
      <c r="F9249" s="2" t="s">
        <v>3306</v>
      </c>
      <c r="G9249" s="5">
        <v>-13</v>
      </c>
      <c r="H9249" s="5">
        <v>28.95</v>
      </c>
      <c r="I9249" s="5">
        <v>-376.35</v>
      </c>
      <c r="J9249" s="5">
        <v>-1754116.1300000013</v>
      </c>
      <c r="K9249" s="5" t="str" cm="1">
        <f t="array" ref="K9249">_xlfn.LET(_xlpm.d,UPPER(TRIM(CLEAN(SUBSTITUTE(F9249,CHAR(160),"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50" spans="2:11" x14ac:dyDescent="0.25">
      <c r="B9250" s="21">
        <v>45929</v>
      </c>
      <c r="C9250" s="2" t="s">
        <v>1</v>
      </c>
      <c r="D9250" s="2" t="s">
        <v>1924</v>
      </c>
      <c r="E9250" s="2" t="s">
        <v>324</v>
      </c>
      <c r="F9250" s="2" t="s">
        <v>3308</v>
      </c>
      <c r="G9250" s="5">
        <v>-1</v>
      </c>
      <c r="H9250" s="5">
        <v>31.8</v>
      </c>
      <c r="I9250" s="5">
        <v>-31.8</v>
      </c>
      <c r="J9250" s="5">
        <v>-1754147.9300000013</v>
      </c>
      <c r="K9250" s="5" t="str" cm="1">
        <f t="array" ref="K9250">_xlfn.LET(_xlpm.d,UPPER(TRIM(CLEAN(SUBSTITUTE(F9250,CHAR(160),"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51" spans="2:11" x14ac:dyDescent="0.25">
      <c r="B9251" s="21">
        <v>45929</v>
      </c>
      <c r="C9251" s="2" t="s">
        <v>1</v>
      </c>
      <c r="D9251" s="2" t="s">
        <v>1926</v>
      </c>
      <c r="E9251" s="2" t="s">
        <v>68</v>
      </c>
      <c r="F9251" s="2" t="s">
        <v>3306</v>
      </c>
      <c r="G9251" s="5">
        <v>-6</v>
      </c>
      <c r="H9251" s="5">
        <v>25.5</v>
      </c>
      <c r="I9251" s="5">
        <v>-153</v>
      </c>
      <c r="J9251" s="5">
        <v>-1754300.9300000013</v>
      </c>
      <c r="K9251" s="5" t="str" cm="1">
        <f t="array" ref="K9251">_xlfn.LET(_xlpm.d,UPPER(TRIM(CLEAN(SUBSTITUTE(F9251,CHAR(160),"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52" spans="2:11" x14ac:dyDescent="0.25">
      <c r="B9252" s="21">
        <v>45930</v>
      </c>
      <c r="C9252" s="2" t="s">
        <v>1</v>
      </c>
      <c r="D9252" s="2" t="s">
        <v>1114</v>
      </c>
      <c r="E9252" s="2" t="s">
        <v>829</v>
      </c>
      <c r="F9252" s="2" t="s">
        <v>3306</v>
      </c>
      <c r="G9252" s="5">
        <v>-30</v>
      </c>
      <c r="H9252" s="5">
        <v>33.5</v>
      </c>
      <c r="I9252" s="5">
        <v>-1005</v>
      </c>
      <c r="J9252" s="5">
        <v>-1755305.9300000013</v>
      </c>
      <c r="K9252" s="5" t="str" cm="1">
        <f t="array" ref="K9252">_xlfn.LET(_xlpm.d,UPPER(TRIM(CLEAN(SUBSTITUTE(F9252,CHAR(160),"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53" spans="2:11" x14ac:dyDescent="0.25">
      <c r="B9253" s="21">
        <v>45930</v>
      </c>
      <c r="C9253" s="2" t="s">
        <v>1</v>
      </c>
      <c r="D9253" s="2" t="s">
        <v>3234</v>
      </c>
      <c r="E9253" s="2" t="s">
        <v>202</v>
      </c>
      <c r="F9253" s="2" t="s">
        <v>3306</v>
      </c>
      <c r="G9253" s="5">
        <v>-40</v>
      </c>
      <c r="H9253" s="5">
        <v>33.5</v>
      </c>
      <c r="I9253" s="5">
        <v>-1340</v>
      </c>
      <c r="J9253" s="5">
        <v>-1756645.9300000013</v>
      </c>
      <c r="K9253" s="5" t="str" cm="1">
        <f t="array" ref="K9253">_xlfn.LET(_xlpm.d,UPPER(TRIM(CLEAN(SUBSTITUTE(F9253,CHAR(160),"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54" spans="2:11" x14ac:dyDescent="0.25">
      <c r="B9254" s="21">
        <v>45930</v>
      </c>
      <c r="C9254" s="2" t="s">
        <v>1</v>
      </c>
      <c r="D9254" s="2" t="s">
        <v>466</v>
      </c>
      <c r="E9254" s="2" t="s">
        <v>49</v>
      </c>
      <c r="F9254" s="2" t="s">
        <v>3306</v>
      </c>
      <c r="G9254" s="5">
        <v>-75</v>
      </c>
      <c r="H9254" s="5">
        <v>33.5</v>
      </c>
      <c r="I9254" s="5">
        <v>-2512.5</v>
      </c>
      <c r="J9254" s="5">
        <v>-1759158.4300000013</v>
      </c>
      <c r="K9254" s="5" t="str" cm="1">
        <f t="array" ref="K9254">_xlfn.LET(_xlpm.d,UPPER(TRIM(CLEAN(SUBSTITUTE(F9254,CHAR(160),"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55" spans="2:11" x14ac:dyDescent="0.25">
      <c r="B9255" s="21">
        <v>45930</v>
      </c>
      <c r="C9255" s="2" t="s">
        <v>1</v>
      </c>
      <c r="D9255" s="2" t="s">
        <v>1115</v>
      </c>
      <c r="E9255" s="2" t="s">
        <v>95</v>
      </c>
      <c r="F9255" s="2" t="s">
        <v>3306</v>
      </c>
      <c r="G9255" s="5">
        <v>-3</v>
      </c>
      <c r="H9255" s="5">
        <v>33.5</v>
      </c>
      <c r="I9255" s="5">
        <v>-100.5</v>
      </c>
      <c r="J9255" s="5">
        <v>-1759258.9300000013</v>
      </c>
      <c r="K9255" s="5" t="str" cm="1">
        <f t="array" ref="K9255">_xlfn.LET(_xlpm.d,UPPER(TRIM(CLEAN(SUBSTITUTE(F9255,CHAR(160),"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56" spans="2:11" x14ac:dyDescent="0.25">
      <c r="B9256" s="21">
        <v>45930</v>
      </c>
      <c r="C9256" s="2" t="s">
        <v>1</v>
      </c>
      <c r="D9256" s="2" t="s">
        <v>1928</v>
      </c>
      <c r="E9256" s="2" t="s">
        <v>403</v>
      </c>
      <c r="F9256" s="2" t="s">
        <v>3306</v>
      </c>
      <c r="G9256" s="5">
        <v>-30</v>
      </c>
      <c r="H9256" s="5">
        <v>33.5</v>
      </c>
      <c r="I9256" s="5">
        <v>-1005</v>
      </c>
      <c r="J9256" s="5">
        <v>-1760263.9300000013</v>
      </c>
      <c r="K9256" s="5" t="str" cm="1">
        <f t="array" ref="K9256">_xlfn.LET(_xlpm.d,UPPER(TRIM(CLEAN(SUBSTITUTE(F9256,CHAR(160),"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57" spans="2:11" x14ac:dyDescent="0.25">
      <c r="B9257" s="21">
        <v>45930</v>
      </c>
      <c r="C9257" s="2" t="s">
        <v>1</v>
      </c>
      <c r="D9257" s="2" t="s">
        <v>1929</v>
      </c>
      <c r="E9257" s="2" t="s">
        <v>60</v>
      </c>
      <c r="F9257" s="2" t="s">
        <v>3306</v>
      </c>
      <c r="G9257" s="5">
        <v>-20</v>
      </c>
      <c r="H9257" s="5">
        <v>33.5</v>
      </c>
      <c r="I9257" s="5">
        <v>-670</v>
      </c>
      <c r="J9257" s="5">
        <v>-1760933.9300000013</v>
      </c>
      <c r="K9257" s="5" t="str" cm="1">
        <f t="array" ref="K9257">_xlfn.LET(_xlpm.d,UPPER(TRIM(CLEAN(SUBSTITUTE(F9257,CHAR(160),"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58" spans="2:11" x14ac:dyDescent="0.25">
      <c r="B9258" s="21">
        <v>45930</v>
      </c>
      <c r="C9258" s="2" t="s">
        <v>1</v>
      </c>
      <c r="D9258" s="2" t="s">
        <v>1116</v>
      </c>
      <c r="E9258" s="2" t="s">
        <v>29</v>
      </c>
      <c r="F9258" s="2" t="s">
        <v>3306</v>
      </c>
      <c r="G9258" s="5">
        <v>-10</v>
      </c>
      <c r="H9258" s="5">
        <v>25.5</v>
      </c>
      <c r="I9258" s="5">
        <v>-255</v>
      </c>
      <c r="J9258" s="5">
        <v>-1761188.9300000013</v>
      </c>
      <c r="K9258" s="5" t="str" cm="1">
        <f t="array" ref="K9258">_xlfn.LET(_xlpm.d,UPPER(TRIM(CLEAN(SUBSTITUTE(F9258,CHAR(160),"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59" spans="2:11" x14ac:dyDescent="0.25">
      <c r="B9259" s="21">
        <v>45930</v>
      </c>
      <c r="C9259" s="2" t="s">
        <v>1</v>
      </c>
      <c r="D9259" s="2" t="s">
        <v>2481</v>
      </c>
      <c r="E9259" s="2" t="s">
        <v>148</v>
      </c>
      <c r="F9259" s="2" t="s">
        <v>3306</v>
      </c>
      <c r="G9259" s="5">
        <v>-20</v>
      </c>
      <c r="H9259" s="5">
        <v>33.5</v>
      </c>
      <c r="I9259" s="5">
        <v>-670</v>
      </c>
      <c r="J9259" s="5">
        <v>-1761858.9300000013</v>
      </c>
      <c r="K9259" s="5" t="str" cm="1">
        <f t="array" ref="K9259">_xlfn.LET(_xlpm.d,UPPER(TRIM(CLEAN(SUBSTITUTE(F9259,CHAR(160),"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60" spans="2:11" x14ac:dyDescent="0.25">
      <c r="B9260" s="21">
        <v>45930</v>
      </c>
      <c r="C9260" s="2" t="s">
        <v>1</v>
      </c>
      <c r="D9260" s="2" t="s">
        <v>3805</v>
      </c>
      <c r="E9260" s="2" t="s">
        <v>3</v>
      </c>
      <c r="F9260" s="2" t="s">
        <v>3314</v>
      </c>
      <c r="G9260" s="5">
        <v>-41</v>
      </c>
      <c r="H9260" s="5">
        <v>30</v>
      </c>
      <c r="I9260" s="5">
        <v>-1230</v>
      </c>
      <c r="J9260" s="5">
        <v>-1763088.9300000013</v>
      </c>
      <c r="K9260" s="5" t="str" cm="1">
        <f t="array" ref="K9260">_xlfn.LET(_xlpm.d,UPPER(TRIM(CLEAN(SUBSTITUTE(F9260,CHAR(160),"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61" spans="2:11" x14ac:dyDescent="0.25">
      <c r="B9261" s="21">
        <v>45930</v>
      </c>
      <c r="C9261" s="2" t="s">
        <v>1</v>
      </c>
      <c r="D9261" s="2" t="s">
        <v>567</v>
      </c>
      <c r="E9261" s="2" t="s">
        <v>92</v>
      </c>
      <c r="F9261" s="2" t="s">
        <v>3306</v>
      </c>
      <c r="G9261" s="5">
        <v>-20</v>
      </c>
      <c r="H9261" s="5">
        <v>25.5</v>
      </c>
      <c r="I9261" s="5">
        <v>-510</v>
      </c>
      <c r="J9261" s="5">
        <v>-1763598.9300000013</v>
      </c>
      <c r="K9261" s="5" t="str" cm="1">
        <f t="array" ref="K9261">_xlfn.LET(_xlpm.d,UPPER(TRIM(CLEAN(SUBSTITUTE(F9261,CHAR(160),"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62" spans="2:11" x14ac:dyDescent="0.25">
      <c r="B9262" s="21">
        <v>45930</v>
      </c>
      <c r="C9262" s="2" t="s">
        <v>1</v>
      </c>
      <c r="D9262" s="2" t="s">
        <v>258</v>
      </c>
      <c r="E9262" s="2" t="s">
        <v>32</v>
      </c>
      <c r="F9262" s="2" t="s">
        <v>3306</v>
      </c>
      <c r="G9262" s="5">
        <v>-40</v>
      </c>
      <c r="H9262" s="5">
        <v>25.5</v>
      </c>
      <c r="I9262" s="5">
        <v>-1020</v>
      </c>
      <c r="J9262" s="5">
        <v>-1764618.9300000013</v>
      </c>
      <c r="K9262" s="5" t="str" cm="1">
        <f t="array" ref="K9262">_xlfn.LET(_xlpm.d,UPPER(TRIM(CLEAN(SUBSTITUTE(F9262,CHAR(160),"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63" spans="2:11" x14ac:dyDescent="0.25">
      <c r="B9263" s="21">
        <v>45930</v>
      </c>
      <c r="C9263" s="2" t="s">
        <v>1</v>
      </c>
      <c r="D9263" s="2" t="s">
        <v>699</v>
      </c>
      <c r="E9263" s="2" t="s">
        <v>27</v>
      </c>
      <c r="F9263" s="2" t="s">
        <v>3306</v>
      </c>
      <c r="G9263" s="5">
        <v>-14</v>
      </c>
      <c r="H9263" s="5">
        <v>25.5</v>
      </c>
      <c r="I9263" s="5">
        <v>-357</v>
      </c>
      <c r="J9263" s="5">
        <v>-1764975.9300000013</v>
      </c>
      <c r="K9263" s="5" t="str" cm="1">
        <f t="array" ref="K9263">_xlfn.LET(_xlpm.d,UPPER(TRIM(CLEAN(SUBSTITUTE(F9263,CHAR(160),"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64" spans="2:11" x14ac:dyDescent="0.25">
      <c r="B9264" s="21">
        <v>45930</v>
      </c>
      <c r="C9264" s="2" t="s">
        <v>1</v>
      </c>
      <c r="D9264" s="2" t="s">
        <v>3806</v>
      </c>
      <c r="E9264" s="2" t="s">
        <v>35</v>
      </c>
      <c r="F9264" s="2" t="s">
        <v>3306</v>
      </c>
      <c r="G9264" s="5">
        <v>-30</v>
      </c>
      <c r="H9264" s="5">
        <v>25.5</v>
      </c>
      <c r="I9264" s="5">
        <v>-765</v>
      </c>
      <c r="J9264" s="5">
        <v>-1765740.9300000013</v>
      </c>
      <c r="K9264" s="5" t="str" cm="1">
        <f t="array" ref="K9264">_xlfn.LET(_xlpm.d,UPPER(TRIM(CLEAN(SUBSTITUTE(F9264,CHAR(160),"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65" spans="2:11" x14ac:dyDescent="0.25">
      <c r="B9265" s="21">
        <v>45930</v>
      </c>
      <c r="C9265" s="2" t="s">
        <v>1</v>
      </c>
      <c r="D9265" s="2" t="s">
        <v>635</v>
      </c>
      <c r="E9265" s="2" t="s">
        <v>89</v>
      </c>
      <c r="F9265" s="2" t="s">
        <v>3306</v>
      </c>
      <c r="G9265" s="5">
        <v>-20</v>
      </c>
      <c r="H9265" s="5">
        <v>25.5</v>
      </c>
      <c r="I9265" s="5">
        <v>-510</v>
      </c>
      <c r="J9265" s="5">
        <v>-1766250.9300000013</v>
      </c>
      <c r="K9265" s="5" t="str" cm="1">
        <f t="array" ref="K9265">_xlfn.LET(_xlpm.d,UPPER(TRIM(CLEAN(SUBSTITUTE(F9265,CHAR(160),"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66" spans="2:11" x14ac:dyDescent="0.25">
      <c r="B9266" s="21">
        <v>45930</v>
      </c>
      <c r="C9266" s="2" t="s">
        <v>1</v>
      </c>
      <c r="D9266" s="2" t="s">
        <v>1931</v>
      </c>
      <c r="E9266" s="2" t="s">
        <v>153</v>
      </c>
      <c r="F9266" s="2" t="s">
        <v>3306</v>
      </c>
      <c r="G9266" s="5">
        <v>-8</v>
      </c>
      <c r="H9266" s="5">
        <v>25.5</v>
      </c>
      <c r="I9266" s="5">
        <v>-204</v>
      </c>
      <c r="J9266" s="5">
        <v>-1766454.9300000013</v>
      </c>
      <c r="K9266" s="5" t="str" cm="1">
        <f t="array" ref="K9266">_xlfn.LET(_xlpm.d,UPPER(TRIM(CLEAN(SUBSTITUTE(F9266,CHAR(160),"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67" spans="2:11" x14ac:dyDescent="0.25">
      <c r="B9267" s="21">
        <v>45930</v>
      </c>
      <c r="C9267" s="2" t="s">
        <v>1</v>
      </c>
      <c r="D9267" s="2" t="s">
        <v>3023</v>
      </c>
      <c r="E9267" s="2" t="s">
        <v>844</v>
      </c>
      <c r="F9267" s="2" t="s">
        <v>3306</v>
      </c>
      <c r="G9267" s="5">
        <v>-9</v>
      </c>
      <c r="H9267" s="5">
        <v>28.5</v>
      </c>
      <c r="I9267" s="5">
        <v>-256.5</v>
      </c>
      <c r="J9267" s="5">
        <v>-1766711.4300000013</v>
      </c>
      <c r="K9267" s="5" t="str" cm="1">
        <f t="array" ref="K9267">_xlfn.LET(_xlpm.d,UPPER(TRIM(CLEAN(SUBSTITUTE(F9267,CHAR(160),"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68" spans="2:11" x14ac:dyDescent="0.25">
      <c r="B9268" s="21">
        <v>45930</v>
      </c>
      <c r="C9268" s="2" t="s">
        <v>1</v>
      </c>
      <c r="D9268" s="2" t="s">
        <v>3807</v>
      </c>
      <c r="E9268" s="2" t="s">
        <v>304</v>
      </c>
      <c r="F9268" s="2" t="s">
        <v>3308</v>
      </c>
      <c r="G9268" s="5">
        <v>-2</v>
      </c>
      <c r="H9268" s="5">
        <v>31.8</v>
      </c>
      <c r="I9268" s="5">
        <v>-63.6</v>
      </c>
      <c r="J9268" s="5">
        <v>-1766775.0300000014</v>
      </c>
      <c r="K9268" s="5" t="str" cm="1">
        <f t="array" ref="K9268">_xlfn.LET(_xlpm.d,UPPER(TRIM(CLEAN(SUBSTITUTE(F9268,CHAR(160),"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69" spans="2:11" x14ac:dyDescent="0.25">
      <c r="B9269" s="21">
        <v>45930</v>
      </c>
      <c r="C9269" s="2" t="s">
        <v>1</v>
      </c>
      <c r="D9269" s="2" t="s">
        <v>3161</v>
      </c>
      <c r="E9269" s="2" t="s">
        <v>1478</v>
      </c>
      <c r="F9269" s="2" t="s">
        <v>3308</v>
      </c>
      <c r="G9269" s="5">
        <v>-5</v>
      </c>
      <c r="H9269" s="5">
        <v>31.8</v>
      </c>
      <c r="I9269" s="5">
        <v>-159</v>
      </c>
      <c r="J9269" s="5">
        <v>-1766934.0300000014</v>
      </c>
      <c r="K9269" s="5" t="str" cm="1">
        <f t="array" ref="K9269">_xlfn.LET(_xlpm.d,UPPER(TRIM(CLEAN(SUBSTITUTE(F9269,CHAR(160),"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70" spans="2:11" x14ac:dyDescent="0.25">
      <c r="B9270" s="21">
        <v>45930</v>
      </c>
      <c r="C9270" s="2" t="s">
        <v>1</v>
      </c>
      <c r="D9270" s="2" t="s">
        <v>1117</v>
      </c>
      <c r="E9270" s="2" t="s">
        <v>82</v>
      </c>
      <c r="F9270" s="2" t="s">
        <v>3306</v>
      </c>
      <c r="G9270" s="5">
        <v>-10</v>
      </c>
      <c r="H9270" s="5">
        <v>33.5</v>
      </c>
      <c r="I9270" s="5">
        <v>-335</v>
      </c>
      <c r="J9270" s="5">
        <v>-1767269.0300000014</v>
      </c>
      <c r="K9270" s="5" t="str" cm="1">
        <f t="array" ref="K9270">_xlfn.LET(_xlpm.d,UPPER(TRIM(CLEAN(SUBSTITUTE(F9270,CHAR(160),"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71" spans="2:11" x14ac:dyDescent="0.25">
      <c r="B9271" s="21">
        <v>45932</v>
      </c>
      <c r="C9271" s="2" t="s">
        <v>1</v>
      </c>
      <c r="D9271" s="2" t="s">
        <v>1933</v>
      </c>
      <c r="E9271" s="2" t="s">
        <v>5</v>
      </c>
      <c r="F9271" s="2" t="s">
        <v>3306</v>
      </c>
      <c r="G9271" s="5">
        <v>-64</v>
      </c>
      <c r="H9271" s="5">
        <v>33.5</v>
      </c>
      <c r="I9271" s="5">
        <v>-2144</v>
      </c>
      <c r="J9271" s="5">
        <v>-1769413.0300000014</v>
      </c>
      <c r="K9271" s="5" t="str" cm="1">
        <f t="array" ref="K9271">_xlfn.LET(_xlpm.d,UPPER(TRIM(CLEAN(SUBSTITUTE(F9271,CHAR(160),"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72" spans="2:11" x14ac:dyDescent="0.25">
      <c r="B9272" s="21">
        <v>45932</v>
      </c>
      <c r="C9272" s="2" t="s">
        <v>1</v>
      </c>
      <c r="D9272" s="2" t="s">
        <v>722</v>
      </c>
      <c r="E9272" s="2" t="s">
        <v>97</v>
      </c>
      <c r="F9272" s="2" t="s">
        <v>3306</v>
      </c>
      <c r="G9272" s="5">
        <v>-50</v>
      </c>
      <c r="H9272" s="5">
        <v>33.5</v>
      </c>
      <c r="I9272" s="5">
        <v>-1675</v>
      </c>
      <c r="J9272" s="5">
        <v>-1771088.0300000014</v>
      </c>
      <c r="K9272" s="5" t="str" cm="1">
        <f t="array" ref="K9272">_xlfn.LET(_xlpm.d,UPPER(TRIM(CLEAN(SUBSTITUTE(F9272,CHAR(160),"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73" spans="2:11" x14ac:dyDescent="0.25">
      <c r="B9273" s="21">
        <v>45932</v>
      </c>
      <c r="C9273" s="2" t="s">
        <v>1</v>
      </c>
      <c r="D9273" s="2" t="s">
        <v>1118</v>
      </c>
      <c r="E9273" s="2" t="s">
        <v>74</v>
      </c>
      <c r="F9273" s="2" t="s">
        <v>3306</v>
      </c>
      <c r="G9273" s="5">
        <v>-10</v>
      </c>
      <c r="H9273" s="5">
        <v>25.5</v>
      </c>
      <c r="I9273" s="5">
        <v>-255</v>
      </c>
      <c r="J9273" s="5">
        <v>-1771343.0300000014</v>
      </c>
      <c r="K9273" s="5" t="str" cm="1">
        <f t="array" ref="K9273">_xlfn.LET(_xlpm.d,UPPER(TRIM(CLEAN(SUBSTITUTE(F9273,CHAR(160),"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74" spans="2:11" x14ac:dyDescent="0.25">
      <c r="B9274" s="21">
        <v>45932</v>
      </c>
      <c r="C9274" s="2" t="s">
        <v>1</v>
      </c>
      <c r="D9274" s="2" t="s">
        <v>723</v>
      </c>
      <c r="E9274" s="2" t="s">
        <v>19</v>
      </c>
      <c r="F9274" s="2" t="s">
        <v>3306</v>
      </c>
      <c r="G9274" s="5">
        <v>-30</v>
      </c>
      <c r="H9274" s="5">
        <v>33.5</v>
      </c>
      <c r="I9274" s="5">
        <v>-1005</v>
      </c>
      <c r="J9274" s="5">
        <v>-1772348.0300000014</v>
      </c>
      <c r="K9274" s="5" t="str" cm="1">
        <f t="array" ref="K9274">_xlfn.LET(_xlpm.d,UPPER(TRIM(CLEAN(SUBSTITUTE(F9274,CHAR(160),"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75" spans="2:11" x14ac:dyDescent="0.25">
      <c r="B9275" s="21">
        <v>45932</v>
      </c>
      <c r="C9275" s="2" t="s">
        <v>1</v>
      </c>
      <c r="D9275" s="2" t="s">
        <v>724</v>
      </c>
      <c r="E9275" s="2" t="s">
        <v>99</v>
      </c>
      <c r="F9275" s="2" t="s">
        <v>3306</v>
      </c>
      <c r="G9275" s="5">
        <v>-29</v>
      </c>
      <c r="H9275" s="5">
        <v>33.5</v>
      </c>
      <c r="I9275" s="5">
        <v>-971.5</v>
      </c>
      <c r="J9275" s="5">
        <v>-1773319.5300000014</v>
      </c>
      <c r="K9275" s="5" t="str" cm="1">
        <f t="array" ref="K9275">_xlfn.LET(_xlpm.d,UPPER(TRIM(CLEAN(SUBSTITUTE(F9275,CHAR(160),"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76" spans="2:11" x14ac:dyDescent="0.25">
      <c r="B9276" s="21">
        <v>45932</v>
      </c>
      <c r="C9276" s="2" t="s">
        <v>1</v>
      </c>
      <c r="D9276" s="2" t="s">
        <v>3808</v>
      </c>
      <c r="E9276" s="2" t="s">
        <v>129</v>
      </c>
      <c r="F9276" s="2" t="s">
        <v>3306</v>
      </c>
      <c r="G9276" s="5">
        <v>-33</v>
      </c>
      <c r="H9276" s="5">
        <v>33.5</v>
      </c>
      <c r="I9276" s="5">
        <v>-1105.5</v>
      </c>
      <c r="J9276" s="5">
        <v>-1774425.0300000014</v>
      </c>
      <c r="K9276" s="5" t="str" cm="1">
        <f t="array" ref="K9276">_xlfn.LET(_xlpm.d,UPPER(TRIM(CLEAN(SUBSTITUTE(F9276,CHAR(160),"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77" spans="2:11" x14ac:dyDescent="0.25">
      <c r="B9277" s="21">
        <v>45933</v>
      </c>
      <c r="C9277" s="2" t="s">
        <v>1</v>
      </c>
      <c r="D9277" s="2" t="s">
        <v>318</v>
      </c>
      <c r="E9277" s="2" t="s">
        <v>143</v>
      </c>
      <c r="F9277" s="2" t="s">
        <v>3308</v>
      </c>
      <c r="G9277" s="5">
        <v>-5</v>
      </c>
      <c r="H9277" s="5">
        <v>28.95</v>
      </c>
      <c r="I9277" s="5">
        <v>-144.75</v>
      </c>
      <c r="J9277" s="5">
        <v>-1774569.7800000014</v>
      </c>
      <c r="K9277" s="5" t="str" cm="1">
        <f t="array" ref="K9277">_xlfn.LET(_xlpm.d,UPPER(TRIM(CLEAN(SUBSTITUTE(F9277,CHAR(160),"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78" spans="2:11" x14ac:dyDescent="0.25">
      <c r="B9278" s="21">
        <v>45933</v>
      </c>
      <c r="C9278" s="2" t="s">
        <v>1</v>
      </c>
      <c r="D9278" s="2" t="s">
        <v>1934</v>
      </c>
      <c r="E9278" s="2" t="s">
        <v>82</v>
      </c>
      <c r="F9278" s="2" t="s">
        <v>3306</v>
      </c>
      <c r="G9278" s="5">
        <v>-3</v>
      </c>
      <c r="H9278" s="5">
        <v>33.5</v>
      </c>
      <c r="I9278" s="5">
        <v>-100.5</v>
      </c>
      <c r="J9278" s="5">
        <v>-1774670.2800000014</v>
      </c>
      <c r="K9278" s="5" t="str" cm="1">
        <f t="array" ref="K9278">_xlfn.LET(_xlpm.d,UPPER(TRIM(CLEAN(SUBSTITUTE(F9278,CHAR(160),"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79" spans="2:11" x14ac:dyDescent="0.25">
      <c r="B9279" s="21">
        <v>45933</v>
      </c>
      <c r="C9279" s="2" t="s">
        <v>1</v>
      </c>
      <c r="D9279" s="2" t="s">
        <v>3809</v>
      </c>
      <c r="E9279" s="2" t="s">
        <v>95</v>
      </c>
      <c r="F9279" s="2" t="s">
        <v>3306</v>
      </c>
      <c r="G9279" s="5">
        <v>-8</v>
      </c>
      <c r="H9279" s="5">
        <v>33.5</v>
      </c>
      <c r="I9279" s="5">
        <v>-268</v>
      </c>
      <c r="J9279" s="5">
        <v>-1774938.2800000014</v>
      </c>
      <c r="K9279" s="5" t="str" cm="1">
        <f t="array" ref="K9279">_xlfn.LET(_xlpm.d,UPPER(TRIM(CLEAN(SUBSTITUTE(F9279,CHAR(160),"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80" spans="2:11" x14ac:dyDescent="0.25">
      <c r="B9280" s="21">
        <v>45933</v>
      </c>
      <c r="C9280" s="2" t="s">
        <v>1</v>
      </c>
      <c r="D9280" s="2" t="s">
        <v>636</v>
      </c>
      <c r="E9280" s="2" t="s">
        <v>62</v>
      </c>
      <c r="F9280" s="2" t="s">
        <v>3306</v>
      </c>
      <c r="G9280" s="5">
        <v>-15</v>
      </c>
      <c r="H9280" s="5">
        <v>33.5</v>
      </c>
      <c r="I9280" s="5">
        <v>-502.5</v>
      </c>
      <c r="J9280" s="5">
        <v>-1775440.7800000014</v>
      </c>
      <c r="K9280" s="5" t="str" cm="1">
        <f t="array" ref="K9280">_xlfn.LET(_xlpm.d,UPPER(TRIM(CLEAN(SUBSTITUTE(F9280,CHAR(160),"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81" spans="2:11" x14ac:dyDescent="0.25">
      <c r="B9281" s="21">
        <v>45933</v>
      </c>
      <c r="C9281" s="2" t="s">
        <v>1</v>
      </c>
      <c r="D9281" s="2" t="s">
        <v>260</v>
      </c>
      <c r="E9281" s="2" t="s">
        <v>76</v>
      </c>
      <c r="F9281" s="2" t="s">
        <v>3306</v>
      </c>
      <c r="G9281" s="5">
        <v>-10</v>
      </c>
      <c r="H9281" s="5">
        <v>33.5</v>
      </c>
      <c r="I9281" s="5">
        <v>-335</v>
      </c>
      <c r="J9281" s="5">
        <v>-1775775.7800000014</v>
      </c>
      <c r="K9281" s="5" t="str" cm="1">
        <f t="array" ref="K9281">_xlfn.LET(_xlpm.d,UPPER(TRIM(CLEAN(SUBSTITUTE(F9281,CHAR(160),"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82" spans="2:11" x14ac:dyDescent="0.25">
      <c r="B9282" s="21">
        <v>45933</v>
      </c>
      <c r="C9282" s="2" t="s">
        <v>1</v>
      </c>
      <c r="D9282" s="2" t="s">
        <v>469</v>
      </c>
      <c r="E9282" s="2" t="s">
        <v>24</v>
      </c>
      <c r="F9282" s="2" t="s">
        <v>3306</v>
      </c>
      <c r="G9282" s="5">
        <v>-12</v>
      </c>
      <c r="H9282" s="5">
        <v>33.5</v>
      </c>
      <c r="I9282" s="5">
        <v>-402</v>
      </c>
      <c r="J9282" s="5">
        <v>-1776177.7800000014</v>
      </c>
      <c r="K9282" s="5" t="str" cm="1">
        <f t="array" ref="K9282">_xlfn.LET(_xlpm.d,UPPER(TRIM(CLEAN(SUBSTITUTE(F9282,CHAR(160),"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83" spans="2:11" x14ac:dyDescent="0.25">
      <c r="B9283" s="21">
        <v>45933</v>
      </c>
      <c r="C9283" s="2" t="s">
        <v>1</v>
      </c>
      <c r="D9283" s="2" t="s">
        <v>3810</v>
      </c>
      <c r="E9283" s="2" t="s">
        <v>53</v>
      </c>
      <c r="F9283" s="2" t="s">
        <v>3306</v>
      </c>
      <c r="G9283" s="5">
        <v>-12</v>
      </c>
      <c r="H9283" s="5">
        <v>33.5</v>
      </c>
      <c r="I9283" s="5">
        <v>-402</v>
      </c>
      <c r="J9283" s="5">
        <v>-1776579.7800000014</v>
      </c>
      <c r="K9283" s="5" t="str" cm="1">
        <f t="array" ref="K9283">_xlfn.LET(_xlpm.d,UPPER(TRIM(CLEAN(SUBSTITUTE(F9283,CHAR(160),"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84" spans="2:11" x14ac:dyDescent="0.25">
      <c r="B9284" s="21">
        <v>45933</v>
      </c>
      <c r="C9284" s="2" t="s">
        <v>1</v>
      </c>
      <c r="D9284" s="2" t="s">
        <v>1119</v>
      </c>
      <c r="E9284" s="2" t="s">
        <v>403</v>
      </c>
      <c r="F9284" s="2" t="s">
        <v>3306</v>
      </c>
      <c r="G9284" s="5">
        <v>-4</v>
      </c>
      <c r="H9284" s="5">
        <v>33.5</v>
      </c>
      <c r="I9284" s="5">
        <v>-134</v>
      </c>
      <c r="J9284" s="5">
        <v>-1776713.7800000014</v>
      </c>
      <c r="K9284" s="5" t="str" cm="1">
        <f t="array" ref="K9284">_xlfn.LET(_xlpm.d,UPPER(TRIM(CLEAN(SUBSTITUTE(F9284,CHAR(160),"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85" spans="2:11" x14ac:dyDescent="0.25">
      <c r="B9285" s="21">
        <v>45933</v>
      </c>
      <c r="C9285" s="2" t="s">
        <v>1</v>
      </c>
      <c r="D9285" s="2" t="s">
        <v>1935</v>
      </c>
      <c r="E9285" s="2" t="s">
        <v>565</v>
      </c>
      <c r="F9285" s="2" t="s">
        <v>3306</v>
      </c>
      <c r="G9285" s="5">
        <v>-16</v>
      </c>
      <c r="H9285" s="5">
        <v>33.5</v>
      </c>
      <c r="I9285" s="5">
        <v>-536</v>
      </c>
      <c r="J9285" s="5">
        <v>-1777249.7800000014</v>
      </c>
      <c r="K9285" s="5" t="str" cm="1">
        <f t="array" ref="K9285">_xlfn.LET(_xlpm.d,UPPER(TRIM(CLEAN(SUBSTITUTE(F9285,CHAR(160),"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86" spans="2:11" x14ac:dyDescent="0.25">
      <c r="B9286" s="21">
        <v>45933</v>
      </c>
      <c r="C9286" s="2" t="s">
        <v>1</v>
      </c>
      <c r="D9286" s="2" t="s">
        <v>1936</v>
      </c>
      <c r="E9286" s="2" t="s">
        <v>60</v>
      </c>
      <c r="F9286" s="2" t="s">
        <v>3306</v>
      </c>
      <c r="G9286" s="5">
        <v>-25</v>
      </c>
      <c r="H9286" s="5">
        <v>33.5</v>
      </c>
      <c r="I9286" s="5">
        <v>-837.5</v>
      </c>
      <c r="J9286" s="5">
        <v>-1778087.2800000014</v>
      </c>
      <c r="K9286" s="5" t="str" cm="1">
        <f t="array" ref="K9286">_xlfn.LET(_xlpm.d,UPPER(TRIM(CLEAN(SUBSTITUTE(F9286,CHAR(160),"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87" spans="2:11" x14ac:dyDescent="0.25">
      <c r="B9287" s="21">
        <v>45933</v>
      </c>
      <c r="C9287" s="2" t="s">
        <v>1</v>
      </c>
      <c r="D9287" s="2" t="s">
        <v>1937</v>
      </c>
      <c r="E9287" s="2" t="s">
        <v>311</v>
      </c>
      <c r="F9287" s="2" t="s">
        <v>3306</v>
      </c>
      <c r="G9287" s="5">
        <v>-20</v>
      </c>
      <c r="H9287" s="5">
        <v>31.8</v>
      </c>
      <c r="I9287" s="5">
        <v>-636</v>
      </c>
      <c r="J9287" s="5">
        <v>-1778723.2800000014</v>
      </c>
      <c r="K9287" s="5" t="str" cm="1">
        <f t="array" ref="K9287">_xlfn.LET(_xlpm.d,UPPER(TRIM(CLEAN(SUBSTITUTE(F9287,CHAR(160),"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88" spans="2:11" x14ac:dyDescent="0.25">
      <c r="B9288" s="21">
        <v>45933</v>
      </c>
      <c r="C9288" s="2" t="s">
        <v>1</v>
      </c>
      <c r="D9288" s="2" t="s">
        <v>1938</v>
      </c>
      <c r="E9288" s="2" t="s">
        <v>807</v>
      </c>
      <c r="F9288" s="2" t="s">
        <v>3308</v>
      </c>
      <c r="G9288" s="5">
        <v>-3</v>
      </c>
      <c r="H9288" s="5">
        <v>28.5</v>
      </c>
      <c r="I9288" s="5">
        <v>-85.5</v>
      </c>
      <c r="J9288" s="5">
        <v>-1778808.7800000014</v>
      </c>
      <c r="K9288" s="5" t="str" cm="1">
        <f t="array" ref="K9288">_xlfn.LET(_xlpm.d,UPPER(TRIM(CLEAN(SUBSTITUTE(F9288,CHAR(160),"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89" spans="2:11" x14ac:dyDescent="0.25">
      <c r="B9289" s="21">
        <v>45933</v>
      </c>
      <c r="C9289" s="2" t="s">
        <v>1</v>
      </c>
      <c r="D9289" s="2" t="s">
        <v>1939</v>
      </c>
      <c r="E9289" s="2" t="s">
        <v>9</v>
      </c>
      <c r="F9289" s="2" t="s">
        <v>3306</v>
      </c>
      <c r="G9289" s="5">
        <v>-12</v>
      </c>
      <c r="H9289" s="5">
        <v>33.5</v>
      </c>
      <c r="I9289" s="5">
        <v>-402</v>
      </c>
      <c r="J9289" s="5">
        <v>-1779210.7800000014</v>
      </c>
      <c r="K9289" s="5" t="str" cm="1">
        <f t="array" ref="K9289">_xlfn.LET(_xlpm.d,UPPER(TRIM(CLEAN(SUBSTITUTE(F9289,CHAR(160),"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90" spans="2:11" x14ac:dyDescent="0.25">
      <c r="B9290" s="21">
        <v>45936</v>
      </c>
      <c r="C9290" s="2" t="s">
        <v>1</v>
      </c>
      <c r="D9290" s="2" t="s">
        <v>3811</v>
      </c>
      <c r="E9290" s="2" t="s">
        <v>1403</v>
      </c>
      <c r="F9290" s="2" t="s">
        <v>3308</v>
      </c>
      <c r="G9290" s="5">
        <v>-3</v>
      </c>
      <c r="H9290" s="5">
        <v>27.8</v>
      </c>
      <c r="I9290" s="5">
        <v>-83.4</v>
      </c>
      <c r="J9290" s="5">
        <v>-1779294.1800000013</v>
      </c>
      <c r="K9290" s="5" t="str" cm="1">
        <f t="array" ref="K9290">_xlfn.LET(_xlpm.d,UPPER(TRIM(CLEAN(SUBSTITUTE(F9290,CHAR(160),"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91" spans="2:11" x14ac:dyDescent="0.25">
      <c r="B9291" s="21">
        <v>45936</v>
      </c>
      <c r="C9291" s="2" t="s">
        <v>1</v>
      </c>
      <c r="D9291" s="2" t="s">
        <v>3812</v>
      </c>
      <c r="E9291" s="2" t="s">
        <v>68</v>
      </c>
      <c r="F9291" s="2" t="s">
        <v>3306</v>
      </c>
      <c r="G9291" s="5">
        <v>-10</v>
      </c>
      <c r="H9291" s="5">
        <v>25.5</v>
      </c>
      <c r="I9291" s="5">
        <v>-255</v>
      </c>
      <c r="J9291" s="5">
        <v>-1779549.1800000013</v>
      </c>
      <c r="K9291" s="5" t="str" cm="1">
        <f t="array" ref="K9291">_xlfn.LET(_xlpm.d,UPPER(TRIM(CLEAN(SUBSTITUTE(F9291,CHAR(160),"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92" spans="2:11" x14ac:dyDescent="0.25">
      <c r="B9292" s="21">
        <v>45936</v>
      </c>
      <c r="C9292" s="2" t="s">
        <v>1</v>
      </c>
      <c r="D9292" s="2" t="s">
        <v>1121</v>
      </c>
      <c r="E9292" s="2" t="s">
        <v>465</v>
      </c>
      <c r="F9292" s="2" t="s">
        <v>3306</v>
      </c>
      <c r="G9292" s="5">
        <v>-10</v>
      </c>
      <c r="H9292" s="5">
        <v>25.5</v>
      </c>
      <c r="I9292" s="5">
        <v>-255</v>
      </c>
      <c r="J9292" s="5">
        <v>-1779804.1800000013</v>
      </c>
      <c r="K9292" s="5" t="str" cm="1">
        <f t="array" ref="K9292">_xlfn.LET(_xlpm.d,UPPER(TRIM(CLEAN(SUBSTITUTE(F9292,CHAR(160),"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93" spans="2:11" x14ac:dyDescent="0.25">
      <c r="B9293" s="21">
        <v>45936</v>
      </c>
      <c r="C9293" s="2" t="s">
        <v>1</v>
      </c>
      <c r="D9293" s="2" t="s">
        <v>3813</v>
      </c>
      <c r="E9293" s="2" t="s">
        <v>53</v>
      </c>
      <c r="F9293" s="2" t="s">
        <v>3306</v>
      </c>
      <c r="G9293" s="5">
        <v>-11</v>
      </c>
      <c r="H9293" s="5">
        <v>33.5</v>
      </c>
      <c r="I9293" s="5">
        <v>-368.5</v>
      </c>
      <c r="J9293" s="5">
        <v>-1780172.6800000013</v>
      </c>
      <c r="K9293" s="5" t="str" cm="1">
        <f t="array" ref="K9293">_xlfn.LET(_xlpm.d,UPPER(TRIM(CLEAN(SUBSTITUTE(F9293,CHAR(160),"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94" spans="2:11" x14ac:dyDescent="0.25">
      <c r="B9294" s="21">
        <v>45936</v>
      </c>
      <c r="C9294" s="2" t="s">
        <v>1</v>
      </c>
      <c r="D9294" s="2" t="s">
        <v>3814</v>
      </c>
      <c r="E9294" s="2" t="s">
        <v>99</v>
      </c>
      <c r="F9294" s="2" t="s">
        <v>3306</v>
      </c>
      <c r="G9294" s="5">
        <v>-10</v>
      </c>
      <c r="H9294" s="5">
        <v>33.5</v>
      </c>
      <c r="I9294" s="5">
        <v>-335</v>
      </c>
      <c r="J9294" s="5">
        <v>-1780507.6800000013</v>
      </c>
      <c r="K9294" s="5" t="str" cm="1">
        <f t="array" ref="K9294">_xlfn.LET(_xlpm.d,UPPER(TRIM(CLEAN(SUBSTITUTE(F9294,CHAR(160),"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95" spans="2:11" x14ac:dyDescent="0.25">
      <c r="B9295" s="21">
        <v>45936</v>
      </c>
      <c r="C9295" s="2" t="s">
        <v>1</v>
      </c>
      <c r="D9295" s="2" t="s">
        <v>3815</v>
      </c>
      <c r="E9295" s="2" t="s">
        <v>595</v>
      </c>
      <c r="F9295" s="2" t="s">
        <v>3306</v>
      </c>
      <c r="G9295" s="5">
        <v>-26</v>
      </c>
      <c r="H9295" s="5">
        <v>33.5</v>
      </c>
      <c r="I9295" s="5">
        <v>-871</v>
      </c>
      <c r="J9295" s="5">
        <v>-1781378.6800000013</v>
      </c>
      <c r="K9295" s="5" t="str" cm="1">
        <f t="array" ref="K9295">_xlfn.LET(_xlpm.d,UPPER(TRIM(CLEAN(SUBSTITUTE(F9295,CHAR(160),"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96" spans="2:11" x14ac:dyDescent="0.25">
      <c r="B9296" s="21">
        <v>45937</v>
      </c>
      <c r="C9296" s="2" t="s">
        <v>1</v>
      </c>
      <c r="D9296" s="2" t="s">
        <v>2751</v>
      </c>
      <c r="E9296" s="2" t="s">
        <v>89</v>
      </c>
      <c r="F9296" s="2" t="s">
        <v>3306</v>
      </c>
      <c r="G9296" s="5">
        <v>-15</v>
      </c>
      <c r="H9296" s="5">
        <v>25.5</v>
      </c>
      <c r="I9296" s="5">
        <v>-382.5</v>
      </c>
      <c r="J9296" s="5">
        <v>-1781761.1800000013</v>
      </c>
      <c r="K9296" s="5" t="str" cm="1">
        <f t="array" ref="K9296">_xlfn.LET(_xlpm.d,UPPER(TRIM(CLEAN(SUBSTITUTE(F9296,CHAR(160),"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97" spans="2:11" x14ac:dyDescent="0.25">
      <c r="B9297" s="21">
        <v>45937</v>
      </c>
      <c r="C9297" s="2" t="s">
        <v>1</v>
      </c>
      <c r="D9297" s="2" t="s">
        <v>261</v>
      </c>
      <c r="E9297" s="2" t="s">
        <v>35</v>
      </c>
      <c r="F9297" s="2" t="s">
        <v>3306</v>
      </c>
      <c r="G9297" s="5">
        <v>-15</v>
      </c>
      <c r="H9297" s="5">
        <v>25.5</v>
      </c>
      <c r="I9297" s="5">
        <v>-382.5</v>
      </c>
      <c r="J9297" s="5">
        <v>-1782143.6800000013</v>
      </c>
      <c r="K9297" s="5" t="str" cm="1">
        <f t="array" ref="K9297">_xlfn.LET(_xlpm.d,UPPER(TRIM(CLEAN(SUBSTITUTE(F9297,CHAR(160),"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98" spans="2:11" x14ac:dyDescent="0.25">
      <c r="B9298" s="21">
        <v>45937</v>
      </c>
      <c r="C9298" s="2" t="s">
        <v>1</v>
      </c>
      <c r="D9298" s="2" t="s">
        <v>2618</v>
      </c>
      <c r="E9298" s="2" t="s">
        <v>999</v>
      </c>
      <c r="F9298" s="2" t="s">
        <v>3306</v>
      </c>
      <c r="G9298" s="5">
        <v>-75</v>
      </c>
      <c r="H9298" s="5">
        <v>33.5</v>
      </c>
      <c r="I9298" s="5">
        <v>-2512.5</v>
      </c>
      <c r="J9298" s="5">
        <v>-1784656.1800000013</v>
      </c>
      <c r="K9298" s="5" t="str" cm="1">
        <f t="array" ref="K9298">_xlfn.LET(_xlpm.d,UPPER(TRIM(CLEAN(SUBSTITUTE(F9298,CHAR(160),"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299" spans="2:11" x14ac:dyDescent="0.25">
      <c r="B9299" s="21">
        <v>45937</v>
      </c>
      <c r="C9299" s="2" t="s">
        <v>1</v>
      </c>
      <c r="D9299" s="2" t="s">
        <v>3816</v>
      </c>
      <c r="E9299" s="2" t="s">
        <v>2473</v>
      </c>
      <c r="F9299" s="2" t="s">
        <v>3306</v>
      </c>
      <c r="G9299" s="5">
        <v>-60</v>
      </c>
      <c r="H9299" s="5">
        <v>33.5</v>
      </c>
      <c r="I9299" s="5">
        <v>-2010</v>
      </c>
      <c r="J9299" s="5">
        <v>-1786666.1800000013</v>
      </c>
      <c r="K9299" s="5" t="str" cm="1">
        <f t="array" ref="K9299">_xlfn.LET(_xlpm.d,UPPER(TRIM(CLEAN(SUBSTITUTE(F9299,CHAR(160),"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00" spans="2:11" x14ac:dyDescent="0.25">
      <c r="B9300" s="21">
        <v>45937</v>
      </c>
      <c r="C9300" s="2" t="s">
        <v>1</v>
      </c>
      <c r="D9300" s="2" t="s">
        <v>1122</v>
      </c>
      <c r="E9300" s="2" t="s">
        <v>153</v>
      </c>
      <c r="F9300" s="2" t="s">
        <v>3306</v>
      </c>
      <c r="G9300" s="5">
        <v>-20</v>
      </c>
      <c r="H9300" s="5">
        <v>25.5</v>
      </c>
      <c r="I9300" s="5">
        <v>-510</v>
      </c>
      <c r="J9300" s="5">
        <v>-1787176.1800000013</v>
      </c>
      <c r="K9300" s="5" t="str" cm="1">
        <f t="array" ref="K9300">_xlfn.LET(_xlpm.d,UPPER(TRIM(CLEAN(SUBSTITUTE(F9300,CHAR(160),"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01" spans="2:11" x14ac:dyDescent="0.25">
      <c r="B9301" s="21">
        <v>45937</v>
      </c>
      <c r="C9301" s="2" t="s">
        <v>1</v>
      </c>
      <c r="D9301" s="2" t="s">
        <v>1941</v>
      </c>
      <c r="E9301" s="2" t="s">
        <v>29</v>
      </c>
      <c r="F9301" s="2" t="s">
        <v>3306</v>
      </c>
      <c r="G9301" s="5">
        <v>-20</v>
      </c>
      <c r="H9301" s="5">
        <v>25.5</v>
      </c>
      <c r="I9301" s="5">
        <v>-510</v>
      </c>
      <c r="J9301" s="5">
        <v>-1787686.1800000013</v>
      </c>
      <c r="K9301" s="5" t="str" cm="1">
        <f t="array" ref="K9301">_xlfn.LET(_xlpm.d,UPPER(TRIM(CLEAN(SUBSTITUTE(F9301,CHAR(160),"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02" spans="2:11" x14ac:dyDescent="0.25">
      <c r="B9302" s="21">
        <v>45937</v>
      </c>
      <c r="C9302" s="2" t="s">
        <v>1</v>
      </c>
      <c r="D9302" s="2" t="s">
        <v>1942</v>
      </c>
      <c r="E9302" s="2" t="s">
        <v>27</v>
      </c>
      <c r="F9302" s="2" t="s">
        <v>3306</v>
      </c>
      <c r="G9302" s="5">
        <v>-6</v>
      </c>
      <c r="H9302" s="5">
        <v>25.5</v>
      </c>
      <c r="I9302" s="5">
        <v>-153</v>
      </c>
      <c r="J9302" s="5">
        <v>-1787839.1800000013</v>
      </c>
      <c r="K9302" s="5" t="str" cm="1">
        <f t="array" ref="K9302">_xlfn.LET(_xlpm.d,UPPER(TRIM(CLEAN(SUBSTITUTE(F9302,CHAR(160),"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03" spans="2:11" x14ac:dyDescent="0.25">
      <c r="B9303" s="21">
        <v>45937</v>
      </c>
      <c r="C9303" s="2" t="s">
        <v>1</v>
      </c>
      <c r="D9303" s="2" t="s">
        <v>1123</v>
      </c>
      <c r="E9303" s="2" t="s">
        <v>72</v>
      </c>
      <c r="F9303" s="2" t="s">
        <v>3306</v>
      </c>
      <c r="G9303" s="5">
        <v>-10</v>
      </c>
      <c r="H9303" s="5">
        <v>33.5</v>
      </c>
      <c r="I9303" s="5">
        <v>-335</v>
      </c>
      <c r="J9303" s="5">
        <v>-1788174.1800000013</v>
      </c>
      <c r="K9303" s="5" t="str" cm="1">
        <f t="array" ref="K9303">_xlfn.LET(_xlpm.d,UPPER(TRIM(CLEAN(SUBSTITUTE(F9303,CHAR(160),"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04" spans="2:11" x14ac:dyDescent="0.25">
      <c r="B9304" s="21">
        <v>45937</v>
      </c>
      <c r="C9304" s="2" t="s">
        <v>1</v>
      </c>
      <c r="D9304" s="2" t="s">
        <v>1124</v>
      </c>
      <c r="E9304" s="2" t="s">
        <v>9</v>
      </c>
      <c r="F9304" s="2" t="s">
        <v>3306</v>
      </c>
      <c r="G9304" s="5">
        <v>-5</v>
      </c>
      <c r="H9304" s="5">
        <v>33.5</v>
      </c>
      <c r="I9304" s="5">
        <v>-167.5</v>
      </c>
      <c r="J9304" s="5">
        <v>-1788341.6800000013</v>
      </c>
      <c r="K9304" s="5" t="str" cm="1">
        <f t="array" ref="K9304">_xlfn.LET(_xlpm.d,UPPER(TRIM(CLEAN(SUBSTITUTE(F9304,CHAR(160),"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05" spans="2:11" x14ac:dyDescent="0.25">
      <c r="B9305" s="21">
        <v>45937</v>
      </c>
      <c r="C9305" s="2" t="s">
        <v>1</v>
      </c>
      <c r="D9305" s="2" t="s">
        <v>3817</v>
      </c>
      <c r="E9305" s="2" t="s">
        <v>9</v>
      </c>
      <c r="F9305" s="2" t="s">
        <v>3306</v>
      </c>
      <c r="G9305" s="5">
        <v>-5</v>
      </c>
      <c r="H9305" s="5">
        <v>33.5</v>
      </c>
      <c r="I9305" s="5">
        <v>-167.5</v>
      </c>
      <c r="J9305" s="5">
        <v>-1788509.1800000013</v>
      </c>
      <c r="K9305" s="5" t="str" cm="1">
        <f t="array" ref="K9305">_xlfn.LET(_xlpm.d,UPPER(TRIM(CLEAN(SUBSTITUTE(F9305,CHAR(160),"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06" spans="2:11" x14ac:dyDescent="0.25">
      <c r="B9306" s="21">
        <v>45937</v>
      </c>
      <c r="C9306" s="2" t="s">
        <v>1</v>
      </c>
      <c r="D9306" s="2" t="s">
        <v>3235</v>
      </c>
      <c r="E9306" s="2" t="s">
        <v>92</v>
      </c>
      <c r="F9306" s="2" t="s">
        <v>3306</v>
      </c>
      <c r="G9306" s="5">
        <v>-8</v>
      </c>
      <c r="H9306" s="5">
        <v>25.5</v>
      </c>
      <c r="I9306" s="5">
        <v>-204</v>
      </c>
      <c r="J9306" s="5">
        <v>-1788713.1800000013</v>
      </c>
      <c r="K9306" s="5" t="str" cm="1">
        <f t="array" ref="K9306">_xlfn.LET(_xlpm.d,UPPER(TRIM(CLEAN(SUBSTITUTE(F9306,CHAR(160),"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07" spans="2:11" x14ac:dyDescent="0.25">
      <c r="B9307" s="21">
        <v>45938</v>
      </c>
      <c r="C9307" s="2" t="s">
        <v>1</v>
      </c>
      <c r="D9307" s="2" t="s">
        <v>2881</v>
      </c>
      <c r="E9307" s="2" t="s">
        <v>95</v>
      </c>
      <c r="F9307" s="2" t="s">
        <v>3306</v>
      </c>
      <c r="G9307" s="5">
        <v>-5</v>
      </c>
      <c r="H9307" s="5">
        <v>33.5</v>
      </c>
      <c r="I9307" s="5">
        <v>-167.5</v>
      </c>
      <c r="J9307" s="5">
        <v>-1788880.6800000013</v>
      </c>
      <c r="K9307" s="5" t="str" cm="1">
        <f t="array" ref="K9307">_xlfn.LET(_xlpm.d,UPPER(TRIM(CLEAN(SUBSTITUTE(F9307,CHAR(160),"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08" spans="2:11" x14ac:dyDescent="0.25">
      <c r="B9308" s="21">
        <v>45938</v>
      </c>
      <c r="C9308" s="2" t="s">
        <v>1</v>
      </c>
      <c r="D9308" s="2" t="s">
        <v>472</v>
      </c>
      <c r="E9308" s="2" t="s">
        <v>32</v>
      </c>
      <c r="F9308" s="2" t="s">
        <v>3306</v>
      </c>
      <c r="G9308" s="5">
        <v>-33</v>
      </c>
      <c r="H9308" s="5">
        <v>25.5</v>
      </c>
      <c r="I9308" s="5">
        <v>-841.5</v>
      </c>
      <c r="J9308" s="5">
        <v>-1789722.1800000013</v>
      </c>
      <c r="K9308" s="5" t="str" cm="1">
        <f t="array" ref="K9308">_xlfn.LET(_xlpm.d,UPPER(TRIM(CLEAN(SUBSTITUTE(F9308,CHAR(160),"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09" spans="2:11" x14ac:dyDescent="0.25">
      <c r="B9309" s="21">
        <v>45938</v>
      </c>
      <c r="C9309" s="2" t="s">
        <v>1</v>
      </c>
      <c r="D9309" s="2" t="s">
        <v>473</v>
      </c>
      <c r="E9309" s="2" t="s">
        <v>446</v>
      </c>
      <c r="F9309" s="2" t="s">
        <v>3306</v>
      </c>
      <c r="G9309" s="5">
        <v>-1</v>
      </c>
      <c r="H9309" s="5">
        <v>33.5</v>
      </c>
      <c r="I9309" s="5">
        <v>-33.5</v>
      </c>
      <c r="J9309" s="5">
        <v>-1789755.6800000013</v>
      </c>
      <c r="K9309" s="5" t="str" cm="1">
        <f t="array" ref="K9309">_xlfn.LET(_xlpm.d,UPPER(TRIM(CLEAN(SUBSTITUTE(F9309,CHAR(160),"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10" spans="2:11" x14ac:dyDescent="0.25">
      <c r="B9310" s="21">
        <v>45938</v>
      </c>
      <c r="C9310" s="2" t="s">
        <v>1</v>
      </c>
      <c r="D9310" s="2" t="s">
        <v>1943</v>
      </c>
      <c r="E9310" s="2" t="s">
        <v>159</v>
      </c>
      <c r="F9310" s="2" t="s">
        <v>3306</v>
      </c>
      <c r="G9310" s="5">
        <v>-23</v>
      </c>
      <c r="H9310" s="5">
        <v>25.5</v>
      </c>
      <c r="I9310" s="5">
        <v>-586.5</v>
      </c>
      <c r="J9310" s="5">
        <v>-1790342.1800000013</v>
      </c>
      <c r="K9310" s="5" t="str" cm="1">
        <f t="array" ref="K9310">_xlfn.LET(_xlpm.d,UPPER(TRIM(CLEAN(SUBSTITUTE(F9310,CHAR(160),"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11" spans="2:11" x14ac:dyDescent="0.25">
      <c r="B9311" s="21">
        <v>45938</v>
      </c>
      <c r="C9311" s="2" t="s">
        <v>1</v>
      </c>
      <c r="D9311" s="2" t="s">
        <v>3818</v>
      </c>
      <c r="E9311" s="2" t="s">
        <v>58</v>
      </c>
      <c r="F9311" s="2" t="s">
        <v>3306</v>
      </c>
      <c r="G9311" s="5">
        <v>-25</v>
      </c>
      <c r="H9311" s="5">
        <v>33.5</v>
      </c>
      <c r="I9311" s="5">
        <v>-837.5</v>
      </c>
      <c r="J9311" s="5">
        <v>-1791179.6800000013</v>
      </c>
      <c r="K9311" s="5" t="str" cm="1">
        <f t="array" ref="K9311">_xlfn.LET(_xlpm.d,UPPER(TRIM(CLEAN(SUBSTITUTE(F9311,CHAR(160),"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12" spans="2:11" x14ac:dyDescent="0.25">
      <c r="B9312" s="21">
        <v>45938</v>
      </c>
      <c r="C9312" s="2" t="s">
        <v>1</v>
      </c>
      <c r="D9312" s="2" t="s">
        <v>1126</v>
      </c>
      <c r="E9312" s="2" t="s">
        <v>65</v>
      </c>
      <c r="F9312" s="2" t="s">
        <v>3306</v>
      </c>
      <c r="G9312" s="5">
        <v>-10</v>
      </c>
      <c r="H9312" s="5">
        <v>33.5</v>
      </c>
      <c r="I9312" s="5">
        <v>-335</v>
      </c>
      <c r="J9312" s="5">
        <v>-1791514.6800000013</v>
      </c>
      <c r="K9312" s="5" t="str" cm="1">
        <f t="array" ref="K9312">_xlfn.LET(_xlpm.d,UPPER(TRIM(CLEAN(SUBSTITUTE(F9312,CHAR(160),"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13" spans="2:11" x14ac:dyDescent="0.25">
      <c r="B9313" s="21">
        <v>45938</v>
      </c>
      <c r="C9313" s="2" t="s">
        <v>1</v>
      </c>
      <c r="D9313" s="2" t="s">
        <v>262</v>
      </c>
      <c r="E9313" s="2" t="s">
        <v>244</v>
      </c>
      <c r="F9313" s="2" t="s">
        <v>3306</v>
      </c>
      <c r="G9313" s="5">
        <v>-70</v>
      </c>
      <c r="H9313" s="5">
        <v>33.5</v>
      </c>
      <c r="I9313" s="5">
        <v>-2345</v>
      </c>
      <c r="J9313" s="5">
        <v>-1793859.6800000013</v>
      </c>
      <c r="K9313" s="5" t="str" cm="1">
        <f t="array" ref="K9313">_xlfn.LET(_xlpm.d,UPPER(TRIM(CLEAN(SUBSTITUTE(F9313,CHAR(160),"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14" spans="2:11" x14ac:dyDescent="0.25">
      <c r="B9314" s="21">
        <v>45938</v>
      </c>
      <c r="C9314" s="2" t="s">
        <v>1</v>
      </c>
      <c r="D9314" s="2" t="s">
        <v>3819</v>
      </c>
      <c r="E9314" s="2" t="s">
        <v>40</v>
      </c>
      <c r="F9314" s="2" t="s">
        <v>3306</v>
      </c>
      <c r="G9314" s="5">
        <v>-8</v>
      </c>
      <c r="H9314" s="5">
        <v>33.5</v>
      </c>
      <c r="I9314" s="5">
        <v>-268</v>
      </c>
      <c r="J9314" s="5">
        <v>-1794127.6800000013</v>
      </c>
      <c r="K9314" s="5" t="str" cm="1">
        <f t="array" ref="K9314">_xlfn.LET(_xlpm.d,UPPER(TRIM(CLEAN(SUBSTITUTE(F9314,CHAR(160),"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15" spans="2:11" x14ac:dyDescent="0.25">
      <c r="B9315" s="21">
        <v>45938</v>
      </c>
      <c r="C9315" s="2" t="s">
        <v>1</v>
      </c>
      <c r="D9315" s="2" t="s">
        <v>3025</v>
      </c>
      <c r="E9315" s="2" t="s">
        <v>238</v>
      </c>
      <c r="F9315" s="2" t="s">
        <v>3306</v>
      </c>
      <c r="G9315" s="5">
        <v>-16</v>
      </c>
      <c r="H9315" s="5">
        <v>28.5</v>
      </c>
      <c r="I9315" s="5">
        <v>-456</v>
      </c>
      <c r="J9315" s="5">
        <v>-1794583.6800000013</v>
      </c>
      <c r="K9315" s="5" t="str" cm="1">
        <f t="array" ref="K9315">_xlfn.LET(_xlpm.d,UPPER(TRIM(CLEAN(SUBSTITUTE(F9315,CHAR(160),"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16" spans="2:11" x14ac:dyDescent="0.25">
      <c r="B9316" s="21">
        <v>45939</v>
      </c>
      <c r="C9316" s="2" t="s">
        <v>1</v>
      </c>
      <c r="D9316" s="2" t="s">
        <v>474</v>
      </c>
      <c r="E9316" s="2" t="s">
        <v>129</v>
      </c>
      <c r="F9316" s="2" t="s">
        <v>3306</v>
      </c>
      <c r="G9316" s="5">
        <v>-5</v>
      </c>
      <c r="H9316" s="5">
        <v>33.5</v>
      </c>
      <c r="I9316" s="5">
        <v>-167.5</v>
      </c>
      <c r="J9316" s="5">
        <v>-1794751.1800000013</v>
      </c>
      <c r="K9316" s="5" t="str" cm="1">
        <f t="array" ref="K9316">_xlfn.LET(_xlpm.d,UPPER(TRIM(CLEAN(SUBSTITUTE(F9316,CHAR(160),"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17" spans="2:11" x14ac:dyDescent="0.25">
      <c r="B9317" s="21">
        <v>45939</v>
      </c>
      <c r="C9317" s="2" t="s">
        <v>1</v>
      </c>
      <c r="D9317" s="2" t="s">
        <v>637</v>
      </c>
      <c r="E9317" s="2" t="s">
        <v>141</v>
      </c>
      <c r="F9317" s="2" t="s">
        <v>3306</v>
      </c>
      <c r="G9317" s="5">
        <v>-20</v>
      </c>
      <c r="H9317" s="5">
        <v>33.5</v>
      </c>
      <c r="I9317" s="5">
        <v>-670</v>
      </c>
      <c r="J9317" s="5">
        <v>-1795421.1800000013</v>
      </c>
      <c r="K9317" s="5" t="str" cm="1">
        <f t="array" ref="K9317">_xlfn.LET(_xlpm.d,UPPER(TRIM(CLEAN(SUBSTITUTE(F9317,CHAR(160),"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18" spans="2:11" x14ac:dyDescent="0.25">
      <c r="B9318" s="21">
        <v>45939</v>
      </c>
      <c r="C9318" s="2" t="s">
        <v>1</v>
      </c>
      <c r="D9318" s="2" t="s">
        <v>1944</v>
      </c>
      <c r="E9318" s="2" t="s">
        <v>99</v>
      </c>
      <c r="F9318" s="2" t="s">
        <v>3306</v>
      </c>
      <c r="G9318" s="5">
        <v>-9</v>
      </c>
      <c r="H9318" s="5">
        <v>33.5</v>
      </c>
      <c r="I9318" s="5">
        <v>-301.5</v>
      </c>
      <c r="J9318" s="5">
        <v>-1795722.6800000013</v>
      </c>
      <c r="K9318" s="5" t="str" cm="1">
        <f t="array" ref="K9318">_xlfn.LET(_xlpm.d,UPPER(TRIM(CLEAN(SUBSTITUTE(F9318,CHAR(160),"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19" spans="2:11" x14ac:dyDescent="0.25">
      <c r="B9319" s="21">
        <v>45939</v>
      </c>
      <c r="C9319" s="2" t="s">
        <v>1</v>
      </c>
      <c r="D9319" s="2" t="s">
        <v>2882</v>
      </c>
      <c r="E9319" s="2" t="s">
        <v>74</v>
      </c>
      <c r="F9319" s="2" t="s">
        <v>3306</v>
      </c>
      <c r="G9319" s="5">
        <v>-20</v>
      </c>
      <c r="H9319" s="5">
        <v>25.5</v>
      </c>
      <c r="I9319" s="5">
        <v>-510</v>
      </c>
      <c r="J9319" s="5">
        <v>-1796232.6800000013</v>
      </c>
      <c r="K9319" s="5" t="str" cm="1">
        <f t="array" ref="K9319">_xlfn.LET(_xlpm.d,UPPER(TRIM(CLEAN(SUBSTITUTE(F9319,CHAR(160),"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20" spans="2:11" x14ac:dyDescent="0.25">
      <c r="B9320" s="21">
        <v>45939</v>
      </c>
      <c r="C9320" s="2" t="s">
        <v>1</v>
      </c>
      <c r="D9320" s="2" t="s">
        <v>1945</v>
      </c>
      <c r="E9320" s="2" t="s">
        <v>163</v>
      </c>
      <c r="F9320" s="2" t="s">
        <v>3306</v>
      </c>
      <c r="G9320" s="5">
        <v>-50</v>
      </c>
      <c r="H9320" s="5">
        <v>33.49</v>
      </c>
      <c r="I9320" s="5">
        <v>-1674.5</v>
      </c>
      <c r="J9320" s="5">
        <v>-1797907.1800000013</v>
      </c>
      <c r="K9320" s="5" t="str" cm="1">
        <f t="array" ref="K9320">_xlfn.LET(_xlpm.d,UPPER(TRIM(CLEAN(SUBSTITUTE(F9320,CHAR(160),"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21" spans="2:11" x14ac:dyDescent="0.25">
      <c r="B9321" s="21">
        <v>45939</v>
      </c>
      <c r="C9321" s="2" t="s">
        <v>1</v>
      </c>
      <c r="D9321" s="2" t="s">
        <v>1946</v>
      </c>
      <c r="E9321" s="2" t="s">
        <v>791</v>
      </c>
      <c r="F9321" s="2" t="s">
        <v>3306</v>
      </c>
      <c r="G9321" s="5">
        <v>-10</v>
      </c>
      <c r="H9321" s="5">
        <v>33.5</v>
      </c>
      <c r="I9321" s="5">
        <v>-335</v>
      </c>
      <c r="J9321" s="5">
        <v>-1798242.1800000013</v>
      </c>
      <c r="K9321" s="5" t="str" cm="1">
        <f t="array" ref="K9321">_xlfn.LET(_xlpm.d,UPPER(TRIM(CLEAN(SUBSTITUTE(F9321,CHAR(160),"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22" spans="2:11" x14ac:dyDescent="0.25">
      <c r="B9322" s="21">
        <v>45939</v>
      </c>
      <c r="C9322" s="2" t="s">
        <v>1</v>
      </c>
      <c r="D9322" s="2" t="s">
        <v>2619</v>
      </c>
      <c r="E9322" s="2" t="s">
        <v>68</v>
      </c>
      <c r="F9322" s="2" t="s">
        <v>3306</v>
      </c>
      <c r="G9322" s="5">
        <v>-12</v>
      </c>
      <c r="H9322" s="5">
        <v>25.5</v>
      </c>
      <c r="I9322" s="5">
        <v>-306</v>
      </c>
      <c r="J9322" s="5">
        <v>-1798548.1800000013</v>
      </c>
      <c r="K9322" s="5" t="str" cm="1">
        <f t="array" ref="K9322">_xlfn.LET(_xlpm.d,UPPER(TRIM(CLEAN(SUBSTITUTE(F9322,CHAR(160),"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23" spans="2:11" x14ac:dyDescent="0.25">
      <c r="B9323" s="21">
        <v>45939</v>
      </c>
      <c r="C9323" s="2" t="s">
        <v>1</v>
      </c>
      <c r="D9323" s="2" t="s">
        <v>725</v>
      </c>
      <c r="E9323" s="2" t="s">
        <v>84</v>
      </c>
      <c r="F9323" s="2" t="s">
        <v>3306</v>
      </c>
      <c r="G9323" s="5">
        <v>-6</v>
      </c>
      <c r="H9323" s="5">
        <v>33.5</v>
      </c>
      <c r="I9323" s="5">
        <v>-201</v>
      </c>
      <c r="J9323" s="5">
        <v>-1798749.1800000013</v>
      </c>
      <c r="K9323" s="5" t="str" cm="1">
        <f t="array" ref="K9323">_xlfn.LET(_xlpm.d,UPPER(TRIM(CLEAN(SUBSTITUTE(F9323,CHAR(160),"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24" spans="2:11" x14ac:dyDescent="0.25">
      <c r="B9324" s="21">
        <v>45939</v>
      </c>
      <c r="C9324" s="2" t="s">
        <v>1</v>
      </c>
      <c r="D9324" s="2" t="s">
        <v>1128</v>
      </c>
      <c r="E9324" s="2" t="s">
        <v>324</v>
      </c>
      <c r="F9324" s="2" t="s">
        <v>3306</v>
      </c>
      <c r="G9324" s="5">
        <v>-12</v>
      </c>
      <c r="H9324" s="5">
        <v>31.8</v>
      </c>
      <c r="I9324" s="5">
        <v>-381.6</v>
      </c>
      <c r="J9324" s="5">
        <v>-1799130.7800000014</v>
      </c>
      <c r="K9324" s="5" t="str" cm="1">
        <f t="array" ref="K9324">_xlfn.LET(_xlpm.d,UPPER(TRIM(CLEAN(SUBSTITUTE(F9324,CHAR(160),"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25" spans="2:11" x14ac:dyDescent="0.25">
      <c r="B9325" s="21">
        <v>45939</v>
      </c>
      <c r="C9325" s="2" t="s">
        <v>1</v>
      </c>
      <c r="D9325" s="2" t="s">
        <v>3820</v>
      </c>
      <c r="E9325" s="2" t="s">
        <v>1403</v>
      </c>
      <c r="F9325" s="2" t="s">
        <v>3308</v>
      </c>
      <c r="G9325" s="5">
        <v>-3</v>
      </c>
      <c r="H9325" s="5">
        <v>31.97</v>
      </c>
      <c r="I9325" s="5">
        <v>-95.91</v>
      </c>
      <c r="J9325" s="5">
        <v>-1799226.6900000013</v>
      </c>
      <c r="K9325" s="5" t="str" cm="1">
        <f t="array" ref="K9325">_xlfn.LET(_xlpm.d,UPPER(TRIM(CLEAN(SUBSTITUTE(F9325,CHAR(160),"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26" spans="2:11" x14ac:dyDescent="0.25">
      <c r="B9326" s="21">
        <v>45940</v>
      </c>
      <c r="C9326" s="2" t="s">
        <v>1</v>
      </c>
      <c r="D9326" s="2" t="s">
        <v>475</v>
      </c>
      <c r="E9326" s="2" t="s">
        <v>24</v>
      </c>
      <c r="F9326" s="2" t="s">
        <v>3306</v>
      </c>
      <c r="G9326" s="5">
        <v>-10</v>
      </c>
      <c r="H9326" s="5">
        <v>33.5</v>
      </c>
      <c r="I9326" s="5">
        <v>-335</v>
      </c>
      <c r="J9326" s="5">
        <v>-1799561.6900000013</v>
      </c>
      <c r="K9326" s="5" t="str" cm="1">
        <f t="array" ref="K9326">_xlfn.LET(_xlpm.d,UPPER(TRIM(CLEAN(SUBSTITUTE(F9326,CHAR(160),"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27" spans="2:11" x14ac:dyDescent="0.25">
      <c r="B9327" s="21">
        <v>45940</v>
      </c>
      <c r="C9327" s="2" t="s">
        <v>1</v>
      </c>
      <c r="D9327" s="2" t="s">
        <v>319</v>
      </c>
      <c r="E9327" s="2" t="s">
        <v>143</v>
      </c>
      <c r="F9327" s="2" t="s">
        <v>3308</v>
      </c>
      <c r="G9327" s="5">
        <v>-2</v>
      </c>
      <c r="H9327" s="5">
        <v>28.95</v>
      </c>
      <c r="I9327" s="5">
        <v>-57.9</v>
      </c>
      <c r="J9327" s="5">
        <v>-1799619.5900000012</v>
      </c>
      <c r="K9327" s="5" t="str" cm="1">
        <f t="array" ref="K9327">_xlfn.LET(_xlpm.d,UPPER(TRIM(CLEAN(SUBSTITUTE(F9327,CHAR(160),"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28" spans="2:11" x14ac:dyDescent="0.25">
      <c r="B9328" s="21">
        <v>45940</v>
      </c>
      <c r="C9328" s="2" t="s">
        <v>1</v>
      </c>
      <c r="D9328" s="2" t="s">
        <v>1947</v>
      </c>
      <c r="E9328" s="2" t="s">
        <v>9</v>
      </c>
      <c r="F9328" s="2" t="s">
        <v>3306</v>
      </c>
      <c r="G9328" s="5">
        <v>-6</v>
      </c>
      <c r="H9328" s="5">
        <v>33.5</v>
      </c>
      <c r="I9328" s="5">
        <v>-201</v>
      </c>
      <c r="J9328" s="5">
        <v>-1799820.5900000012</v>
      </c>
      <c r="K9328" s="5" t="str" cm="1">
        <f t="array" ref="K9328">_xlfn.LET(_xlpm.d,UPPER(TRIM(CLEAN(SUBSTITUTE(F9328,CHAR(160),"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29" spans="2:11" x14ac:dyDescent="0.25">
      <c r="B9329" s="21">
        <v>45940</v>
      </c>
      <c r="C9329" s="2" t="s">
        <v>1</v>
      </c>
      <c r="D9329" s="2" t="s">
        <v>3821</v>
      </c>
      <c r="E9329" s="2" t="s">
        <v>816</v>
      </c>
      <c r="F9329" s="2" t="s">
        <v>3308</v>
      </c>
      <c r="G9329" s="5">
        <v>-38</v>
      </c>
      <c r="H9329" s="5">
        <v>28.5</v>
      </c>
      <c r="I9329" s="5">
        <v>-1083</v>
      </c>
      <c r="J9329" s="5">
        <v>-1800903.5900000012</v>
      </c>
      <c r="K9329" s="5" t="str" cm="1">
        <f t="array" ref="K9329">_xlfn.LET(_xlpm.d,UPPER(TRIM(CLEAN(SUBSTITUTE(F9329,CHAR(160),"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30" spans="2:11" x14ac:dyDescent="0.25">
      <c r="B9330" s="21">
        <v>45940</v>
      </c>
      <c r="C9330" s="2" t="s">
        <v>1</v>
      </c>
      <c r="D9330" s="2" t="s">
        <v>2485</v>
      </c>
      <c r="E9330" s="2" t="s">
        <v>62</v>
      </c>
      <c r="F9330" s="2" t="s">
        <v>3306</v>
      </c>
      <c r="G9330" s="5">
        <v>-6</v>
      </c>
      <c r="H9330" s="5">
        <v>33.5</v>
      </c>
      <c r="I9330" s="5">
        <v>-201</v>
      </c>
      <c r="J9330" s="5">
        <v>-1801104.5900000012</v>
      </c>
      <c r="K9330" s="5" t="str" cm="1">
        <f t="array" ref="K9330">_xlfn.LET(_xlpm.d,UPPER(TRIM(CLEAN(SUBSTITUTE(F9330,CHAR(160),"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31" spans="2:11" x14ac:dyDescent="0.25">
      <c r="B9331" s="21">
        <v>45940</v>
      </c>
      <c r="C9331" s="2" t="s">
        <v>1</v>
      </c>
      <c r="D9331" s="2" t="s">
        <v>1948</v>
      </c>
      <c r="E9331" s="2" t="s">
        <v>76</v>
      </c>
      <c r="F9331" s="2" t="s">
        <v>3306</v>
      </c>
      <c r="G9331" s="5">
        <v>-15</v>
      </c>
      <c r="H9331" s="5">
        <v>33.5</v>
      </c>
      <c r="I9331" s="5">
        <v>-502.5</v>
      </c>
      <c r="J9331" s="5">
        <v>-1801607.0900000012</v>
      </c>
      <c r="K9331" s="5" t="str" cm="1">
        <f t="array" ref="K9331">_xlfn.LET(_xlpm.d,UPPER(TRIM(CLEAN(SUBSTITUTE(F9331,CHAR(160),"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32" spans="2:11" x14ac:dyDescent="0.25">
      <c r="B9332" s="21">
        <v>45940</v>
      </c>
      <c r="C9332" s="2" t="s">
        <v>1</v>
      </c>
      <c r="D9332" s="2" t="s">
        <v>1949</v>
      </c>
      <c r="E9332" s="2" t="s">
        <v>202</v>
      </c>
      <c r="F9332" s="2" t="s">
        <v>3306</v>
      </c>
      <c r="G9332" s="5">
        <v>-40</v>
      </c>
      <c r="H9332" s="5">
        <v>33.5</v>
      </c>
      <c r="I9332" s="5">
        <v>-1340</v>
      </c>
      <c r="J9332" s="5">
        <v>-1802947.0900000012</v>
      </c>
      <c r="K9332" s="5" t="str" cm="1">
        <f t="array" ref="K9332">_xlfn.LET(_xlpm.d,UPPER(TRIM(CLEAN(SUBSTITUTE(F9332,CHAR(160),"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33" spans="2:11" x14ac:dyDescent="0.25">
      <c r="B9333" s="21">
        <v>45940</v>
      </c>
      <c r="C9333" s="2" t="s">
        <v>1</v>
      </c>
      <c r="D9333" s="2" t="s">
        <v>3163</v>
      </c>
      <c r="E9333" s="2" t="s">
        <v>1478</v>
      </c>
      <c r="F9333" s="2" t="s">
        <v>3306</v>
      </c>
      <c r="G9333" s="5">
        <v>-10</v>
      </c>
      <c r="H9333" s="5">
        <v>31.8</v>
      </c>
      <c r="I9333" s="5">
        <v>-318</v>
      </c>
      <c r="J9333" s="5">
        <v>-1803265.0900000012</v>
      </c>
      <c r="K9333" s="5" t="str" cm="1">
        <f t="array" ref="K9333">_xlfn.LET(_xlpm.d,UPPER(TRIM(CLEAN(SUBSTITUTE(F9333,CHAR(160),"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34" spans="2:11" x14ac:dyDescent="0.25">
      <c r="B9334" s="21">
        <v>45940</v>
      </c>
      <c r="C9334" s="2" t="s">
        <v>1</v>
      </c>
      <c r="D9334" s="2" t="s">
        <v>2883</v>
      </c>
      <c r="E9334" s="2" t="s">
        <v>403</v>
      </c>
      <c r="F9334" s="2" t="s">
        <v>3306</v>
      </c>
      <c r="G9334" s="5">
        <v>-10</v>
      </c>
      <c r="H9334" s="5">
        <v>33.5</v>
      </c>
      <c r="I9334" s="5">
        <v>-335</v>
      </c>
      <c r="J9334" s="5">
        <v>-1803600.0900000012</v>
      </c>
      <c r="K9334" s="5" t="str" cm="1">
        <f t="array" ref="K9334">_xlfn.LET(_xlpm.d,UPPER(TRIM(CLEAN(SUBSTITUTE(F9334,CHAR(160),"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35" spans="2:11" x14ac:dyDescent="0.25">
      <c r="B9335" s="21">
        <v>45940</v>
      </c>
      <c r="C9335" s="2" t="s">
        <v>1</v>
      </c>
      <c r="D9335" s="2" t="s">
        <v>476</v>
      </c>
      <c r="E9335" s="2" t="s">
        <v>3</v>
      </c>
      <c r="F9335" s="2" t="s">
        <v>3308</v>
      </c>
      <c r="G9335" s="5">
        <v>-28</v>
      </c>
      <c r="H9335" s="5">
        <v>31.8</v>
      </c>
      <c r="I9335" s="5">
        <v>-890.4</v>
      </c>
      <c r="J9335" s="5">
        <v>-1804490.4900000012</v>
      </c>
      <c r="K9335" s="5" t="str" cm="1">
        <f t="array" ref="K9335">_xlfn.LET(_xlpm.d,UPPER(TRIM(CLEAN(SUBSTITUTE(F9335,CHAR(160),"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36" spans="2:11" x14ac:dyDescent="0.25">
      <c r="B9336" s="21">
        <v>45940</v>
      </c>
      <c r="C9336" s="2" t="s">
        <v>1</v>
      </c>
      <c r="D9336" s="2" t="s">
        <v>3822</v>
      </c>
      <c r="E9336" s="2" t="s">
        <v>311</v>
      </c>
      <c r="F9336" s="2" t="s">
        <v>3308</v>
      </c>
      <c r="G9336" s="5">
        <v>-5</v>
      </c>
      <c r="H9336" s="5">
        <v>31.8</v>
      </c>
      <c r="I9336" s="5">
        <v>-159</v>
      </c>
      <c r="J9336" s="5">
        <v>-1804649.4900000012</v>
      </c>
      <c r="K9336" s="5" t="str" cm="1">
        <f t="array" ref="K9336">_xlfn.LET(_xlpm.d,UPPER(TRIM(CLEAN(SUBSTITUTE(F9336,CHAR(160),"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37" spans="2:11" x14ac:dyDescent="0.25">
      <c r="B9337" s="21">
        <v>45940</v>
      </c>
      <c r="C9337" s="2" t="s">
        <v>1</v>
      </c>
      <c r="D9337" s="2" t="s">
        <v>1129</v>
      </c>
      <c r="E9337" s="2" t="s">
        <v>1130</v>
      </c>
      <c r="F9337" s="2" t="s">
        <v>3306</v>
      </c>
      <c r="G9337" s="5">
        <v>-110</v>
      </c>
      <c r="H9337" s="5">
        <v>33.5</v>
      </c>
      <c r="I9337" s="5">
        <v>-3685</v>
      </c>
      <c r="J9337" s="5">
        <v>-1808334.4900000012</v>
      </c>
      <c r="K9337" s="5" t="str" cm="1">
        <f t="array" ref="K9337">_xlfn.LET(_xlpm.d,UPPER(TRIM(CLEAN(SUBSTITUTE(F9337,CHAR(160),"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38" spans="2:11" x14ac:dyDescent="0.25">
      <c r="B9338" s="21">
        <v>45940</v>
      </c>
      <c r="C9338" s="2" t="s">
        <v>1</v>
      </c>
      <c r="D9338" s="2" t="s">
        <v>2884</v>
      </c>
      <c r="E9338" s="2" t="s">
        <v>53</v>
      </c>
      <c r="F9338" s="2" t="s">
        <v>3306</v>
      </c>
      <c r="G9338" s="5">
        <v>-8</v>
      </c>
      <c r="H9338" s="5">
        <v>33.5</v>
      </c>
      <c r="I9338" s="5">
        <v>-268</v>
      </c>
      <c r="J9338" s="5">
        <v>-1808602.4900000012</v>
      </c>
      <c r="K9338" s="5" t="str" cm="1">
        <f t="array" ref="K9338">_xlfn.LET(_xlpm.d,UPPER(TRIM(CLEAN(SUBSTITUTE(F9338,CHAR(160),"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39" spans="2:11" x14ac:dyDescent="0.25">
      <c r="B9339" s="21">
        <v>45940</v>
      </c>
      <c r="C9339" s="2" t="s">
        <v>1</v>
      </c>
      <c r="D9339" s="2" t="s">
        <v>1131</v>
      </c>
      <c r="E9339" s="2" t="s">
        <v>82</v>
      </c>
      <c r="F9339" s="2" t="s">
        <v>3306</v>
      </c>
      <c r="G9339" s="5">
        <v>-12</v>
      </c>
      <c r="H9339" s="5">
        <v>33.5</v>
      </c>
      <c r="I9339" s="5">
        <v>-402</v>
      </c>
      <c r="J9339" s="5">
        <v>-1809004.4900000012</v>
      </c>
      <c r="K9339" s="5" t="str" cm="1">
        <f t="array" ref="K9339">_xlfn.LET(_xlpm.d,UPPER(TRIM(CLEAN(SUBSTITUTE(F9339,CHAR(160),"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40" spans="2:11" x14ac:dyDescent="0.25">
      <c r="B9340" s="21">
        <v>45940</v>
      </c>
      <c r="C9340" s="2" t="s">
        <v>1</v>
      </c>
      <c r="D9340" s="2" t="s">
        <v>3823</v>
      </c>
      <c r="E9340" s="2" t="s">
        <v>110</v>
      </c>
      <c r="F9340" s="2" t="s">
        <v>3306</v>
      </c>
      <c r="G9340" s="5">
        <v>-15</v>
      </c>
      <c r="H9340" s="5">
        <v>33.5</v>
      </c>
      <c r="I9340" s="5">
        <v>-502.5</v>
      </c>
      <c r="J9340" s="5">
        <v>-1809506.9900000012</v>
      </c>
      <c r="K9340" s="5" t="str" cm="1">
        <f t="array" ref="K9340">_xlfn.LET(_xlpm.d,UPPER(TRIM(CLEAN(SUBSTITUTE(F9340,CHAR(160),"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41" spans="2:11" x14ac:dyDescent="0.25">
      <c r="B9341" s="21">
        <v>45941</v>
      </c>
      <c r="C9341" s="2" t="s">
        <v>1</v>
      </c>
      <c r="D9341" s="2" t="s">
        <v>3824</v>
      </c>
      <c r="E9341" s="2" t="s">
        <v>60</v>
      </c>
      <c r="F9341" s="2" t="s">
        <v>3306</v>
      </c>
      <c r="G9341" s="5">
        <v>-35</v>
      </c>
      <c r="H9341" s="5">
        <v>33.5</v>
      </c>
      <c r="I9341" s="5">
        <v>-1172.5</v>
      </c>
      <c r="J9341" s="5">
        <v>-1810679.4900000012</v>
      </c>
      <c r="K9341" s="5" t="str" cm="1">
        <f t="array" ref="K9341">_xlfn.LET(_xlpm.d,UPPER(TRIM(CLEAN(SUBSTITUTE(F9341,CHAR(160),"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42" spans="2:11" x14ac:dyDescent="0.25">
      <c r="B9342" s="21">
        <v>45943</v>
      </c>
      <c r="C9342" s="2" t="s">
        <v>1</v>
      </c>
      <c r="D9342" s="2" t="s">
        <v>3825</v>
      </c>
      <c r="E9342" s="2" t="s">
        <v>84</v>
      </c>
      <c r="F9342" s="2" t="s">
        <v>3306</v>
      </c>
      <c r="G9342" s="5">
        <v>-8</v>
      </c>
      <c r="H9342" s="5">
        <v>33.5</v>
      </c>
      <c r="I9342" s="5">
        <v>-268</v>
      </c>
      <c r="J9342" s="5">
        <v>-1810947.4900000012</v>
      </c>
      <c r="K9342" s="5" t="str" cm="1">
        <f t="array" ref="K9342">_xlfn.LET(_xlpm.d,UPPER(TRIM(CLEAN(SUBSTITUTE(F9342,CHAR(160),"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43" spans="2:11" x14ac:dyDescent="0.25">
      <c r="B9343" s="21">
        <v>45943</v>
      </c>
      <c r="C9343" s="2" t="s">
        <v>1</v>
      </c>
      <c r="D9343" s="2" t="s">
        <v>3826</v>
      </c>
      <c r="E9343" s="2" t="s">
        <v>1530</v>
      </c>
      <c r="F9343" s="2" t="s">
        <v>3306</v>
      </c>
      <c r="G9343" s="5">
        <v>-13</v>
      </c>
      <c r="H9343" s="5">
        <v>31.8</v>
      </c>
      <c r="I9343" s="5">
        <v>-413.4</v>
      </c>
      <c r="J9343" s="5">
        <v>-1811360.8900000011</v>
      </c>
      <c r="K9343" s="5" t="str" cm="1">
        <f t="array" ref="K9343">_xlfn.LET(_xlpm.d,UPPER(TRIM(CLEAN(SUBSTITUTE(F9343,CHAR(160),"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44" spans="2:11" x14ac:dyDescent="0.25">
      <c r="B9344" s="21">
        <v>45943</v>
      </c>
      <c r="C9344" s="2" t="s">
        <v>1</v>
      </c>
      <c r="D9344" s="2" t="s">
        <v>263</v>
      </c>
      <c r="E9344" s="2" t="s">
        <v>68</v>
      </c>
      <c r="F9344" s="2" t="s">
        <v>3306</v>
      </c>
      <c r="G9344" s="5">
        <v>-5</v>
      </c>
      <c r="H9344" s="5">
        <v>25.5</v>
      </c>
      <c r="I9344" s="5">
        <v>-127.5</v>
      </c>
      <c r="J9344" s="5">
        <v>-1811488.3900000011</v>
      </c>
      <c r="K9344" s="5" t="str" cm="1">
        <f t="array" ref="K9344">_xlfn.LET(_xlpm.d,UPPER(TRIM(CLEAN(SUBSTITUTE(F9344,CHAR(160),"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45" spans="2:11" x14ac:dyDescent="0.25">
      <c r="B9345" s="21">
        <v>45943</v>
      </c>
      <c r="C9345" s="2" t="s">
        <v>1</v>
      </c>
      <c r="D9345" s="2" t="s">
        <v>3827</v>
      </c>
      <c r="E9345" s="2" t="s">
        <v>595</v>
      </c>
      <c r="F9345" s="2" t="s">
        <v>3306</v>
      </c>
      <c r="G9345" s="5">
        <v>-10</v>
      </c>
      <c r="H9345" s="5">
        <v>33.5</v>
      </c>
      <c r="I9345" s="5">
        <v>-335</v>
      </c>
      <c r="J9345" s="5">
        <v>-1811823.3900000011</v>
      </c>
      <c r="K9345" s="5" t="str" cm="1">
        <f t="array" ref="K9345">_xlfn.LET(_xlpm.d,UPPER(TRIM(CLEAN(SUBSTITUTE(F9345,CHAR(160),"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46" spans="2:11" x14ac:dyDescent="0.25">
      <c r="B9346" s="21">
        <v>45943</v>
      </c>
      <c r="C9346" s="2" t="s">
        <v>1</v>
      </c>
      <c r="D9346" s="2" t="s">
        <v>1951</v>
      </c>
      <c r="E9346" s="2" t="s">
        <v>465</v>
      </c>
      <c r="F9346" s="2" t="s">
        <v>3306</v>
      </c>
      <c r="G9346" s="5">
        <v>-15</v>
      </c>
      <c r="H9346" s="5">
        <v>25.5</v>
      </c>
      <c r="I9346" s="5">
        <v>-382.5</v>
      </c>
      <c r="J9346" s="5">
        <v>-1812205.8900000011</v>
      </c>
      <c r="K9346" s="5" t="str" cm="1">
        <f t="array" ref="K9346">_xlfn.LET(_xlpm.d,UPPER(TRIM(CLEAN(SUBSTITUTE(F9346,CHAR(160),"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47" spans="2:11" x14ac:dyDescent="0.25">
      <c r="B9347" s="21">
        <v>45944</v>
      </c>
      <c r="C9347" s="2" t="s">
        <v>1</v>
      </c>
      <c r="D9347" s="2" t="s">
        <v>1952</v>
      </c>
      <c r="E9347" s="2" t="s">
        <v>446</v>
      </c>
      <c r="F9347" s="2" t="s">
        <v>3306</v>
      </c>
      <c r="G9347" s="5">
        <v>-5</v>
      </c>
      <c r="H9347" s="5">
        <v>33.5</v>
      </c>
      <c r="I9347" s="5">
        <v>-167.5</v>
      </c>
      <c r="J9347" s="5">
        <v>-1812373.3900000011</v>
      </c>
      <c r="K9347" s="5" t="str" cm="1">
        <f t="array" ref="K9347">_xlfn.LET(_xlpm.d,UPPER(TRIM(CLEAN(SUBSTITUTE(F9347,CHAR(160),"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48" spans="2:11" x14ac:dyDescent="0.25">
      <c r="B9348" s="21">
        <v>45944</v>
      </c>
      <c r="C9348" s="2" t="s">
        <v>1</v>
      </c>
      <c r="D9348" s="2" t="s">
        <v>3828</v>
      </c>
      <c r="E9348" s="2" t="s">
        <v>60</v>
      </c>
      <c r="F9348" s="2" t="s">
        <v>3306</v>
      </c>
      <c r="G9348" s="5">
        <v>-20</v>
      </c>
      <c r="H9348" s="5">
        <v>33.5</v>
      </c>
      <c r="I9348" s="5">
        <v>-670</v>
      </c>
      <c r="J9348" s="5">
        <v>-1813043.3900000011</v>
      </c>
      <c r="K9348" s="5" t="str" cm="1">
        <f t="array" ref="K9348">_xlfn.LET(_xlpm.d,UPPER(TRIM(CLEAN(SUBSTITUTE(F9348,CHAR(160),"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49" spans="2:11" x14ac:dyDescent="0.25">
      <c r="B9349" s="21">
        <v>45944</v>
      </c>
      <c r="C9349" s="2" t="s">
        <v>1</v>
      </c>
      <c r="D9349" s="2" t="s">
        <v>3829</v>
      </c>
      <c r="E9349" s="2" t="s">
        <v>3327</v>
      </c>
      <c r="F9349" s="2" t="s">
        <v>3306</v>
      </c>
      <c r="G9349" s="5">
        <v>-10</v>
      </c>
      <c r="H9349" s="5">
        <v>33.5</v>
      </c>
      <c r="I9349" s="5">
        <v>-335</v>
      </c>
      <c r="J9349" s="5">
        <v>-1813378.3900000011</v>
      </c>
      <c r="K9349" s="5" t="str" cm="1">
        <f t="array" ref="K9349">_xlfn.LET(_xlpm.d,UPPER(TRIM(CLEAN(SUBSTITUTE(F9349,CHAR(160),"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50" spans="2:11" x14ac:dyDescent="0.25">
      <c r="B9350" s="21">
        <v>45944</v>
      </c>
      <c r="C9350" s="2" t="s">
        <v>1</v>
      </c>
      <c r="D9350" s="2" t="s">
        <v>1955</v>
      </c>
      <c r="E9350" s="2" t="s">
        <v>92</v>
      </c>
      <c r="F9350" s="2" t="s">
        <v>3306</v>
      </c>
      <c r="G9350" s="5">
        <v>-23</v>
      </c>
      <c r="H9350" s="5">
        <v>25.5</v>
      </c>
      <c r="I9350" s="5">
        <v>-586.5</v>
      </c>
      <c r="J9350" s="5">
        <v>-1813964.8900000011</v>
      </c>
      <c r="K9350" s="5" t="str" cm="1">
        <f t="array" ref="K9350">_xlfn.LET(_xlpm.d,UPPER(TRIM(CLEAN(SUBSTITUTE(F9350,CHAR(160),"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51" spans="2:11" x14ac:dyDescent="0.25">
      <c r="B9351" s="21">
        <v>45944</v>
      </c>
      <c r="C9351" s="2" t="s">
        <v>1</v>
      </c>
      <c r="D9351" s="2" t="s">
        <v>638</v>
      </c>
      <c r="E9351" s="2" t="s">
        <v>14</v>
      </c>
      <c r="F9351" s="2" t="s">
        <v>3306</v>
      </c>
      <c r="G9351" s="5">
        <v>-20</v>
      </c>
      <c r="H9351" s="5">
        <v>33.5</v>
      </c>
      <c r="I9351" s="5">
        <v>-670</v>
      </c>
      <c r="J9351" s="5">
        <v>-1814634.8900000011</v>
      </c>
      <c r="K9351" s="5" t="str" cm="1">
        <f t="array" ref="K9351">_xlfn.LET(_xlpm.d,UPPER(TRIM(CLEAN(SUBSTITUTE(F9351,CHAR(160),"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52" spans="2:11" x14ac:dyDescent="0.25">
      <c r="B9352" s="21">
        <v>45944</v>
      </c>
      <c r="C9352" s="2" t="s">
        <v>1</v>
      </c>
      <c r="D9352" s="2" t="s">
        <v>3237</v>
      </c>
      <c r="E9352" s="2" t="s">
        <v>27</v>
      </c>
      <c r="F9352" s="2" t="s">
        <v>3306</v>
      </c>
      <c r="G9352" s="5">
        <v>-20</v>
      </c>
      <c r="H9352" s="5">
        <v>25.5</v>
      </c>
      <c r="I9352" s="5">
        <v>-510</v>
      </c>
      <c r="J9352" s="5">
        <v>-1815144.8900000011</v>
      </c>
      <c r="K9352" s="5" t="str" cm="1">
        <f t="array" ref="K9352">_xlfn.LET(_xlpm.d,UPPER(TRIM(CLEAN(SUBSTITUTE(F9352,CHAR(160),"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53" spans="2:11" x14ac:dyDescent="0.25">
      <c r="B9353" s="21">
        <v>45944</v>
      </c>
      <c r="C9353" s="2" t="s">
        <v>1</v>
      </c>
      <c r="D9353" s="2" t="s">
        <v>3273</v>
      </c>
      <c r="E9353" s="2" t="s">
        <v>159</v>
      </c>
      <c r="F9353" s="2" t="s">
        <v>3306</v>
      </c>
      <c r="G9353" s="5">
        <v>-31</v>
      </c>
      <c r="H9353" s="5">
        <v>25.5</v>
      </c>
      <c r="I9353" s="5">
        <v>-790.5</v>
      </c>
      <c r="J9353" s="5">
        <v>-1815935.3900000011</v>
      </c>
      <c r="K9353" s="5" t="str" cm="1">
        <f t="array" ref="K9353">_xlfn.LET(_xlpm.d,UPPER(TRIM(CLEAN(SUBSTITUTE(F9353,CHAR(160),"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54" spans="2:11" x14ac:dyDescent="0.25">
      <c r="B9354" s="21">
        <v>45944</v>
      </c>
      <c r="C9354" s="2" t="s">
        <v>1</v>
      </c>
      <c r="D9354" s="2" t="s">
        <v>1956</v>
      </c>
      <c r="E9354" s="2" t="s">
        <v>32</v>
      </c>
      <c r="F9354" s="2" t="s">
        <v>3306</v>
      </c>
      <c r="G9354" s="5">
        <v>-40</v>
      </c>
      <c r="H9354" s="5">
        <v>25.5</v>
      </c>
      <c r="I9354" s="5">
        <v>-1020</v>
      </c>
      <c r="J9354" s="5">
        <v>-1816955.3900000011</v>
      </c>
      <c r="K9354" s="5" t="str" cm="1">
        <f t="array" ref="K9354">_xlfn.LET(_xlpm.d,UPPER(TRIM(CLEAN(SUBSTITUTE(F9354,CHAR(160),"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55" spans="2:11" x14ac:dyDescent="0.25">
      <c r="B9355" s="21">
        <v>45944</v>
      </c>
      <c r="C9355" s="2" t="s">
        <v>1</v>
      </c>
      <c r="D9355" s="2" t="s">
        <v>477</v>
      </c>
      <c r="E9355" s="2" t="s">
        <v>49</v>
      </c>
      <c r="F9355" s="2" t="s">
        <v>3306</v>
      </c>
      <c r="G9355" s="5">
        <v>-48</v>
      </c>
      <c r="H9355" s="5">
        <v>33.5</v>
      </c>
      <c r="I9355" s="5">
        <v>-1608</v>
      </c>
      <c r="J9355" s="5">
        <v>-1818563.3900000011</v>
      </c>
      <c r="K9355" s="5" t="str" cm="1">
        <f t="array" ref="K9355">_xlfn.LET(_xlpm.d,UPPER(TRIM(CLEAN(SUBSTITUTE(F9355,CHAR(160),"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56" spans="2:11" x14ac:dyDescent="0.25">
      <c r="B9356" s="21">
        <v>45944</v>
      </c>
      <c r="C9356" s="2" t="s">
        <v>1</v>
      </c>
      <c r="D9356" s="2" t="s">
        <v>3026</v>
      </c>
      <c r="E9356" s="2" t="s">
        <v>857</v>
      </c>
      <c r="F9356" s="2" t="s">
        <v>3308</v>
      </c>
      <c r="G9356" s="5">
        <v>-13</v>
      </c>
      <c r="H9356" s="5">
        <v>29.99</v>
      </c>
      <c r="I9356" s="5">
        <v>-389.87</v>
      </c>
      <c r="J9356" s="5">
        <v>-1818953.2600000012</v>
      </c>
      <c r="K9356" s="5" t="str" cm="1">
        <f t="array" ref="K9356">_xlfn.LET(_xlpm.d,UPPER(TRIM(CLEAN(SUBSTITUTE(F9356,CHAR(160),"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57" spans="2:11" x14ac:dyDescent="0.25">
      <c r="B9357" s="21">
        <v>45944</v>
      </c>
      <c r="C9357" s="2" t="s">
        <v>1</v>
      </c>
      <c r="D9357" s="2" t="s">
        <v>1958</v>
      </c>
      <c r="E9357" s="2" t="s">
        <v>35</v>
      </c>
      <c r="F9357" s="2" t="s">
        <v>3306</v>
      </c>
      <c r="G9357" s="5">
        <v>-1</v>
      </c>
      <c r="H9357" s="5">
        <v>25.5</v>
      </c>
      <c r="I9357" s="5">
        <v>-25.5</v>
      </c>
      <c r="J9357" s="5">
        <v>-1818978.7600000012</v>
      </c>
      <c r="K9357" s="5" t="str" cm="1">
        <f t="array" ref="K9357">_xlfn.LET(_xlpm.d,UPPER(TRIM(CLEAN(SUBSTITUTE(F9357,CHAR(160),"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58" spans="2:11" x14ac:dyDescent="0.25">
      <c r="B9358" s="21">
        <v>45944</v>
      </c>
      <c r="C9358" s="2" t="s">
        <v>1</v>
      </c>
      <c r="D9358" s="2" t="s">
        <v>1959</v>
      </c>
      <c r="E9358" s="2" t="s">
        <v>29</v>
      </c>
      <c r="F9358" s="2" t="s">
        <v>3306</v>
      </c>
      <c r="G9358" s="5">
        <v>-18</v>
      </c>
      <c r="H9358" s="5">
        <v>25.5</v>
      </c>
      <c r="I9358" s="5">
        <v>-459</v>
      </c>
      <c r="J9358" s="5">
        <v>-1819437.7600000012</v>
      </c>
      <c r="K9358" s="5" t="str" cm="1">
        <f t="array" ref="K9358">_xlfn.LET(_xlpm.d,UPPER(TRIM(CLEAN(SUBSTITUTE(F9358,CHAR(160),"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59" spans="2:11" x14ac:dyDescent="0.25">
      <c r="B9359" s="21">
        <v>45944</v>
      </c>
      <c r="C9359" s="2" t="s">
        <v>1</v>
      </c>
      <c r="D9359" s="2" t="s">
        <v>3027</v>
      </c>
      <c r="E9359" s="2" t="s">
        <v>89</v>
      </c>
      <c r="F9359" s="2" t="s">
        <v>3306</v>
      </c>
      <c r="G9359" s="5">
        <v>-11</v>
      </c>
      <c r="H9359" s="5">
        <v>25.5</v>
      </c>
      <c r="I9359" s="5">
        <v>-280.5</v>
      </c>
      <c r="J9359" s="5">
        <v>-1819718.2600000012</v>
      </c>
      <c r="K9359" s="5" t="str" cm="1">
        <f t="array" ref="K9359">_xlfn.LET(_xlpm.d,UPPER(TRIM(CLEAN(SUBSTITUTE(F9359,CHAR(160),"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60" spans="2:11" x14ac:dyDescent="0.25">
      <c r="B9360" s="21">
        <v>45944</v>
      </c>
      <c r="C9360" s="2" t="s">
        <v>1</v>
      </c>
      <c r="D9360" s="2" t="s">
        <v>264</v>
      </c>
      <c r="E9360" s="2" t="s">
        <v>148</v>
      </c>
      <c r="F9360" s="2" t="s">
        <v>3306</v>
      </c>
      <c r="G9360" s="5">
        <v>-30</v>
      </c>
      <c r="H9360" s="5">
        <v>33.5</v>
      </c>
      <c r="I9360" s="5">
        <v>-1005</v>
      </c>
      <c r="J9360" s="5">
        <v>-1820723.2600000012</v>
      </c>
      <c r="K9360" s="5" t="str" cm="1">
        <f t="array" ref="K9360">_xlfn.LET(_xlpm.d,UPPER(TRIM(CLEAN(SUBSTITUTE(F9360,CHAR(160),"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61" spans="2:11" x14ac:dyDescent="0.25">
      <c r="B9361" s="21">
        <v>45945</v>
      </c>
      <c r="C9361" s="2" t="s">
        <v>1</v>
      </c>
      <c r="D9361" s="2" t="s">
        <v>1960</v>
      </c>
      <c r="E9361" s="2" t="s">
        <v>926</v>
      </c>
      <c r="F9361" s="2" t="s">
        <v>3308</v>
      </c>
      <c r="G9361" s="5">
        <v>-136</v>
      </c>
      <c r="H9361" s="5">
        <v>31.85</v>
      </c>
      <c r="I9361" s="5">
        <v>-4331.6000000000004</v>
      </c>
      <c r="J9361" s="5">
        <v>-1825054.8600000013</v>
      </c>
      <c r="K9361" s="5" t="str" cm="1">
        <f t="array" ref="K9361">_xlfn.LET(_xlpm.d,UPPER(TRIM(CLEAN(SUBSTITUTE(F9361,CHAR(160),"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62" spans="2:11" x14ac:dyDescent="0.25">
      <c r="B9362" s="21">
        <v>45945</v>
      </c>
      <c r="C9362" s="2" t="s">
        <v>1</v>
      </c>
      <c r="D9362" s="2" t="s">
        <v>2445</v>
      </c>
      <c r="E9362" s="2" t="s">
        <v>129</v>
      </c>
      <c r="F9362" s="2" t="s">
        <v>3306</v>
      </c>
      <c r="G9362" s="5">
        <v>-34</v>
      </c>
      <c r="H9362" s="5">
        <v>33.5</v>
      </c>
      <c r="I9362" s="5">
        <v>-1139</v>
      </c>
      <c r="J9362" s="5">
        <v>-1826193.8600000013</v>
      </c>
      <c r="K9362" s="5" t="str" cm="1">
        <f t="array" ref="K9362">_xlfn.LET(_xlpm.d,UPPER(TRIM(CLEAN(SUBSTITUTE(F9362,CHAR(160),"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63" spans="2:11" x14ac:dyDescent="0.25">
      <c r="B9363" s="21">
        <v>45945</v>
      </c>
      <c r="C9363" s="2" t="s">
        <v>1</v>
      </c>
      <c r="D9363" s="2" t="s">
        <v>541</v>
      </c>
      <c r="E9363" s="2" t="s">
        <v>65</v>
      </c>
      <c r="F9363" s="2" t="s">
        <v>3306</v>
      </c>
      <c r="G9363" s="5">
        <v>-2</v>
      </c>
      <c r="H9363" s="5">
        <v>33.5</v>
      </c>
      <c r="I9363" s="5">
        <v>-67</v>
      </c>
      <c r="J9363" s="5">
        <v>-1826260.8600000013</v>
      </c>
      <c r="K9363" s="5" t="str" cm="1">
        <f t="array" ref="K9363">_xlfn.LET(_xlpm.d,UPPER(TRIM(CLEAN(SUBSTITUTE(F9363,CHAR(160),"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64" spans="2:11" x14ac:dyDescent="0.25">
      <c r="B9364" s="21">
        <v>45946</v>
      </c>
      <c r="C9364" s="2" t="s">
        <v>1</v>
      </c>
      <c r="D9364" s="2" t="s">
        <v>3830</v>
      </c>
      <c r="E9364" s="2" t="s">
        <v>2099</v>
      </c>
      <c r="F9364" s="2" t="s">
        <v>3308</v>
      </c>
      <c r="G9364" s="5">
        <v>-9</v>
      </c>
      <c r="H9364" s="5">
        <v>31.8</v>
      </c>
      <c r="I9364" s="5">
        <v>-286.2</v>
      </c>
      <c r="J9364" s="5">
        <v>-1826547.0600000012</v>
      </c>
      <c r="K9364" s="5" t="str" cm="1">
        <f t="array" ref="K9364">_xlfn.LET(_xlpm.d,UPPER(TRIM(CLEAN(SUBSTITUTE(F9364,CHAR(160),"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65" spans="2:11" x14ac:dyDescent="0.25">
      <c r="B9365" s="21">
        <v>45946</v>
      </c>
      <c r="C9365" s="2" t="s">
        <v>1</v>
      </c>
      <c r="D9365" s="2" t="s">
        <v>1961</v>
      </c>
      <c r="E9365" s="2" t="s">
        <v>595</v>
      </c>
      <c r="F9365" s="2" t="s">
        <v>3306</v>
      </c>
      <c r="G9365" s="5">
        <v>-3</v>
      </c>
      <c r="H9365" s="5">
        <v>33.5</v>
      </c>
      <c r="I9365" s="5">
        <v>-100.5</v>
      </c>
      <c r="J9365" s="5">
        <v>-1826647.5600000012</v>
      </c>
      <c r="K9365" s="5" t="str" cm="1">
        <f t="array" ref="K9365">_xlfn.LET(_xlpm.d,UPPER(TRIM(CLEAN(SUBSTITUTE(F9365,CHAR(160),"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66" spans="2:11" x14ac:dyDescent="0.25">
      <c r="B9366" s="21">
        <v>45946</v>
      </c>
      <c r="C9366" s="2" t="s">
        <v>1</v>
      </c>
      <c r="D9366" s="2" t="s">
        <v>1342</v>
      </c>
      <c r="E9366" s="2" t="s">
        <v>19</v>
      </c>
      <c r="F9366" s="2" t="s">
        <v>3306</v>
      </c>
      <c r="G9366" s="5">
        <v>-9</v>
      </c>
      <c r="H9366" s="5">
        <v>33.5</v>
      </c>
      <c r="I9366" s="5">
        <v>-301.5</v>
      </c>
      <c r="J9366" s="5">
        <v>-1826949.0600000012</v>
      </c>
      <c r="K9366" s="5" t="str" cm="1">
        <f t="array" ref="K9366">_xlfn.LET(_xlpm.d,UPPER(TRIM(CLEAN(SUBSTITUTE(F9366,CHAR(160),"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67" spans="2:11" x14ac:dyDescent="0.25">
      <c r="B9367" s="21">
        <v>45946</v>
      </c>
      <c r="C9367" s="2" t="s">
        <v>1</v>
      </c>
      <c r="D9367" s="2" t="s">
        <v>3831</v>
      </c>
      <c r="E9367" s="2" t="s">
        <v>19</v>
      </c>
      <c r="F9367" s="2" t="s">
        <v>3306</v>
      </c>
      <c r="G9367" s="5">
        <v>-2</v>
      </c>
      <c r="H9367" s="5">
        <v>35.700000000000003</v>
      </c>
      <c r="I9367" s="5">
        <v>-71.400000000000006</v>
      </c>
      <c r="J9367" s="5">
        <v>-1827020.4600000011</v>
      </c>
      <c r="K9367" s="5" t="str" cm="1">
        <f t="array" ref="K9367">_xlfn.LET(_xlpm.d,UPPER(TRIM(CLEAN(SUBSTITUTE(F9367,CHAR(160),"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68" spans="2:11" x14ac:dyDescent="0.25">
      <c r="B9368" s="21">
        <v>45946</v>
      </c>
      <c r="C9368" s="2" t="s">
        <v>1</v>
      </c>
      <c r="D9368" s="2" t="s">
        <v>478</v>
      </c>
      <c r="E9368" s="2" t="s">
        <v>99</v>
      </c>
      <c r="F9368" s="2" t="s">
        <v>3306</v>
      </c>
      <c r="G9368" s="5">
        <v>-4</v>
      </c>
      <c r="H9368" s="5">
        <v>33.5</v>
      </c>
      <c r="I9368" s="5">
        <v>-134</v>
      </c>
      <c r="J9368" s="5">
        <v>-1827154.4600000011</v>
      </c>
      <c r="K9368" s="5" t="str" cm="1">
        <f t="array" ref="K9368">_xlfn.LET(_xlpm.d,UPPER(TRIM(CLEAN(SUBSTITUTE(F9368,CHAR(160),"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69" spans="2:11" x14ac:dyDescent="0.25">
      <c r="B9369" s="21">
        <v>45946</v>
      </c>
      <c r="C9369" s="2" t="s">
        <v>1</v>
      </c>
      <c r="D9369" s="2" t="s">
        <v>479</v>
      </c>
      <c r="E9369" s="2" t="s">
        <v>38</v>
      </c>
      <c r="F9369" s="2" t="s">
        <v>3306</v>
      </c>
      <c r="G9369" s="5">
        <v>-22</v>
      </c>
      <c r="H9369" s="5">
        <v>33.5</v>
      </c>
      <c r="I9369" s="5">
        <v>-737</v>
      </c>
      <c r="J9369" s="5">
        <v>-1827891.4600000011</v>
      </c>
      <c r="K9369" s="5" t="str" cm="1">
        <f t="array" ref="K9369">_xlfn.LET(_xlpm.d,UPPER(TRIM(CLEAN(SUBSTITUTE(F9369,CHAR(160),"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70" spans="2:11" x14ac:dyDescent="0.25">
      <c r="B9370" s="21">
        <v>45946</v>
      </c>
      <c r="C9370" s="2" t="s">
        <v>1</v>
      </c>
      <c r="D9370" s="2" t="s">
        <v>1964</v>
      </c>
      <c r="E9370" s="2" t="s">
        <v>74</v>
      </c>
      <c r="F9370" s="2" t="s">
        <v>3306</v>
      </c>
      <c r="G9370" s="5">
        <v>-10</v>
      </c>
      <c r="H9370" s="5">
        <v>25.5</v>
      </c>
      <c r="I9370" s="5">
        <v>-255</v>
      </c>
      <c r="J9370" s="5">
        <v>-1828146.4600000011</v>
      </c>
      <c r="K9370" s="5" t="str" cm="1">
        <f t="array" ref="K9370">_xlfn.LET(_xlpm.d,UPPER(TRIM(CLEAN(SUBSTITUTE(F9370,CHAR(160),"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71" spans="2:11" x14ac:dyDescent="0.25">
      <c r="B9371" s="21">
        <v>45946</v>
      </c>
      <c r="C9371" s="2" t="s">
        <v>1</v>
      </c>
      <c r="D9371" s="2" t="s">
        <v>3832</v>
      </c>
      <c r="E9371" s="2" t="s">
        <v>807</v>
      </c>
      <c r="F9371" s="2" t="s">
        <v>3306</v>
      </c>
      <c r="G9371" s="5">
        <v>-10</v>
      </c>
      <c r="H9371" s="5">
        <v>28.5</v>
      </c>
      <c r="I9371" s="5">
        <v>-285</v>
      </c>
      <c r="J9371" s="5">
        <v>-1828431.4600000011</v>
      </c>
      <c r="K9371" s="5" t="str" cm="1">
        <f t="array" ref="K9371">_xlfn.LET(_xlpm.d,UPPER(TRIM(CLEAN(SUBSTITUTE(F9371,CHAR(160),"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72" spans="2:11" x14ac:dyDescent="0.25">
      <c r="B9372" s="21">
        <v>45946</v>
      </c>
      <c r="C9372" s="2" t="s">
        <v>1</v>
      </c>
      <c r="D9372" s="2" t="s">
        <v>3833</v>
      </c>
      <c r="E9372" s="2" t="s">
        <v>1403</v>
      </c>
      <c r="F9372" s="2" t="s">
        <v>3306</v>
      </c>
      <c r="G9372" s="5">
        <v>-4</v>
      </c>
      <c r="H9372" s="5">
        <v>27.8</v>
      </c>
      <c r="I9372" s="5">
        <v>-111.2</v>
      </c>
      <c r="J9372" s="5">
        <v>-1828542.6600000011</v>
      </c>
      <c r="K9372" s="5" t="str" cm="1">
        <f t="array" ref="K9372">_xlfn.LET(_xlpm.d,UPPER(TRIM(CLEAN(SUBSTITUTE(F9372,CHAR(160),"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73" spans="2:11" x14ac:dyDescent="0.25">
      <c r="B9373" s="21">
        <v>45947</v>
      </c>
      <c r="C9373" s="2" t="s">
        <v>1</v>
      </c>
      <c r="D9373" s="2" t="s">
        <v>2886</v>
      </c>
      <c r="E9373" s="2" t="s">
        <v>95</v>
      </c>
      <c r="F9373" s="2" t="s">
        <v>3306</v>
      </c>
      <c r="G9373" s="5">
        <v>-5</v>
      </c>
      <c r="H9373" s="5">
        <v>33.5</v>
      </c>
      <c r="I9373" s="5">
        <v>-167.5</v>
      </c>
      <c r="J9373" s="5">
        <v>-1828710.1600000011</v>
      </c>
      <c r="K9373" s="5" t="str" cm="1">
        <f t="array" ref="K9373">_xlfn.LET(_xlpm.d,UPPER(TRIM(CLEAN(SUBSTITUTE(F9373,CHAR(160),"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74" spans="2:11" x14ac:dyDescent="0.25">
      <c r="B9374" s="21">
        <v>45947</v>
      </c>
      <c r="C9374" s="2" t="s">
        <v>1</v>
      </c>
      <c r="D9374" s="2" t="s">
        <v>1966</v>
      </c>
      <c r="E9374" s="2" t="s">
        <v>5</v>
      </c>
      <c r="F9374" s="2" t="s">
        <v>3308</v>
      </c>
      <c r="G9374" s="5">
        <v>-16</v>
      </c>
      <c r="H9374" s="5">
        <v>33.5</v>
      </c>
      <c r="I9374" s="5">
        <v>-536</v>
      </c>
      <c r="J9374" s="5">
        <v>-1829246.1600000011</v>
      </c>
      <c r="K9374" s="5" t="str" cm="1">
        <f t="array" ref="K9374">_xlfn.LET(_xlpm.d,UPPER(TRIM(CLEAN(SUBSTITUTE(F9374,CHAR(160),"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75" spans="2:11" x14ac:dyDescent="0.25">
      <c r="B9375" s="21">
        <v>45947</v>
      </c>
      <c r="C9375" s="2" t="s">
        <v>1</v>
      </c>
      <c r="D9375" s="2" t="s">
        <v>1967</v>
      </c>
      <c r="E9375" s="2" t="s">
        <v>72</v>
      </c>
      <c r="F9375" s="2" t="s">
        <v>3308</v>
      </c>
      <c r="G9375" s="5">
        <v>-8</v>
      </c>
      <c r="H9375" s="5">
        <v>33.5</v>
      </c>
      <c r="I9375" s="5">
        <v>-268</v>
      </c>
      <c r="J9375" s="5">
        <v>-1829514.1600000011</v>
      </c>
      <c r="K9375" s="5" t="str" cm="1">
        <f t="array" ref="K9375">_xlfn.LET(_xlpm.d,UPPER(TRIM(CLEAN(SUBSTITUTE(F9375,CHAR(160),"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76" spans="2:11" x14ac:dyDescent="0.25">
      <c r="B9376" s="21">
        <v>45947</v>
      </c>
      <c r="C9376" s="2" t="s">
        <v>1</v>
      </c>
      <c r="D9376" s="2" t="s">
        <v>1968</v>
      </c>
      <c r="E9376" s="2" t="s">
        <v>143</v>
      </c>
      <c r="F9376" s="2" t="s">
        <v>3308</v>
      </c>
      <c r="G9376" s="5">
        <v>-4</v>
      </c>
      <c r="H9376" s="5">
        <v>28.95</v>
      </c>
      <c r="I9376" s="5">
        <v>-115.8</v>
      </c>
      <c r="J9376" s="5">
        <v>-1829629.9600000011</v>
      </c>
      <c r="K9376" s="5" t="str" cm="1">
        <f t="array" ref="K9376">_xlfn.LET(_xlpm.d,UPPER(TRIM(CLEAN(SUBSTITUTE(F9376,CHAR(160),"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77" spans="2:11" x14ac:dyDescent="0.25">
      <c r="B9377" s="21">
        <v>45947</v>
      </c>
      <c r="C9377" s="2" t="s">
        <v>1</v>
      </c>
      <c r="D9377" s="2" t="s">
        <v>2486</v>
      </c>
      <c r="E9377" s="2" t="s">
        <v>202</v>
      </c>
      <c r="F9377" s="2" t="s">
        <v>3308</v>
      </c>
      <c r="G9377" s="5">
        <v>-50</v>
      </c>
      <c r="H9377" s="5">
        <v>33.5</v>
      </c>
      <c r="I9377" s="5">
        <v>-1675</v>
      </c>
      <c r="J9377" s="5">
        <v>-1831304.9600000011</v>
      </c>
      <c r="K9377" s="5" t="str" cm="1">
        <f t="array" ref="K9377">_xlfn.LET(_xlpm.d,UPPER(TRIM(CLEAN(SUBSTITUTE(F9377,CHAR(160),"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78" spans="2:11" x14ac:dyDescent="0.25">
      <c r="B9378" s="21">
        <v>45947</v>
      </c>
      <c r="C9378" s="2" t="s">
        <v>1</v>
      </c>
      <c r="D9378" s="2" t="s">
        <v>1969</v>
      </c>
      <c r="E9378" s="2" t="s">
        <v>60</v>
      </c>
      <c r="F9378" s="2" t="s">
        <v>3306</v>
      </c>
      <c r="G9378" s="5">
        <v>-20</v>
      </c>
      <c r="H9378" s="5">
        <v>33.5</v>
      </c>
      <c r="I9378" s="5">
        <v>-670</v>
      </c>
      <c r="J9378" s="5">
        <v>-1831974.9600000011</v>
      </c>
      <c r="K9378" s="5" t="str" cm="1">
        <f t="array" ref="K9378">_xlfn.LET(_xlpm.d,UPPER(TRIM(CLEAN(SUBSTITUTE(F9378,CHAR(160),"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79" spans="2:11" x14ac:dyDescent="0.25">
      <c r="B9379" s="21">
        <v>45947</v>
      </c>
      <c r="C9379" s="2" t="s">
        <v>1</v>
      </c>
      <c r="D9379" s="2" t="s">
        <v>1343</v>
      </c>
      <c r="E9379" s="2" t="s">
        <v>24</v>
      </c>
      <c r="F9379" s="2" t="s">
        <v>3314</v>
      </c>
      <c r="G9379" s="5">
        <v>-19</v>
      </c>
      <c r="H9379" s="5">
        <v>33.5</v>
      </c>
      <c r="I9379" s="5">
        <v>-636.5</v>
      </c>
      <c r="J9379" s="5">
        <v>-1832611.4600000011</v>
      </c>
      <c r="K9379" s="5" t="str" cm="1">
        <f t="array" ref="K9379">_xlfn.LET(_xlpm.d,UPPER(TRIM(CLEAN(SUBSTITUTE(F9379,CHAR(160),"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80" spans="2:11" x14ac:dyDescent="0.25">
      <c r="B9380" s="21">
        <v>45947</v>
      </c>
      <c r="C9380" s="2" t="s">
        <v>1</v>
      </c>
      <c r="D9380" s="2" t="s">
        <v>1135</v>
      </c>
      <c r="E9380" s="2" t="s">
        <v>82</v>
      </c>
      <c r="F9380" s="2" t="s">
        <v>3306</v>
      </c>
      <c r="G9380" s="5">
        <v>-14</v>
      </c>
      <c r="H9380" s="5">
        <v>33.5</v>
      </c>
      <c r="I9380" s="5">
        <v>-469</v>
      </c>
      <c r="J9380" s="5">
        <v>-1833080.4600000011</v>
      </c>
      <c r="K9380" s="5" t="str" cm="1">
        <f t="array" ref="K9380">_xlfn.LET(_xlpm.d,UPPER(TRIM(CLEAN(SUBSTITUTE(F9380,CHAR(160),"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81" spans="2:11" x14ac:dyDescent="0.25">
      <c r="B9381" s="21">
        <v>45947</v>
      </c>
      <c r="C9381" s="2" t="s">
        <v>1</v>
      </c>
      <c r="D9381" s="2" t="s">
        <v>726</v>
      </c>
      <c r="E9381" s="2" t="s">
        <v>62</v>
      </c>
      <c r="F9381" s="2" t="s">
        <v>3306</v>
      </c>
      <c r="G9381" s="5">
        <v>-12</v>
      </c>
      <c r="H9381" s="5">
        <v>33.5</v>
      </c>
      <c r="I9381" s="5">
        <v>-402</v>
      </c>
      <c r="J9381" s="5">
        <v>-1833482.4600000011</v>
      </c>
      <c r="K9381" s="5" t="str" cm="1">
        <f t="array" ref="K9381">_xlfn.LET(_xlpm.d,UPPER(TRIM(CLEAN(SUBSTITUTE(F9381,CHAR(160),"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82" spans="2:11" x14ac:dyDescent="0.25">
      <c r="B9382" s="21">
        <v>45947</v>
      </c>
      <c r="C9382" s="2" t="s">
        <v>1</v>
      </c>
      <c r="D9382" s="2" t="s">
        <v>2701</v>
      </c>
      <c r="E9382" s="2" t="s">
        <v>53</v>
      </c>
      <c r="F9382" s="2" t="s">
        <v>3306</v>
      </c>
      <c r="G9382" s="5">
        <v>-4</v>
      </c>
      <c r="H9382" s="5">
        <v>33.5</v>
      </c>
      <c r="I9382" s="5">
        <v>-134</v>
      </c>
      <c r="J9382" s="5">
        <v>-1833616.4600000011</v>
      </c>
      <c r="K9382" s="5" t="str" cm="1">
        <f t="array" ref="K9382">_xlfn.LET(_xlpm.d,UPPER(TRIM(CLEAN(SUBSTITUTE(F9382,CHAR(160),"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83" spans="2:11" x14ac:dyDescent="0.25">
      <c r="B9383" s="21">
        <v>45947</v>
      </c>
      <c r="C9383" s="2" t="s">
        <v>1</v>
      </c>
      <c r="D9383" s="2" t="s">
        <v>1970</v>
      </c>
      <c r="E9383" s="2" t="s">
        <v>1397</v>
      </c>
      <c r="F9383" s="2" t="s">
        <v>3308</v>
      </c>
      <c r="G9383" s="5">
        <v>-30</v>
      </c>
      <c r="H9383" s="5">
        <v>33.5</v>
      </c>
      <c r="I9383" s="5">
        <v>-1005</v>
      </c>
      <c r="J9383" s="5">
        <v>-1834621.4600000011</v>
      </c>
      <c r="K9383" s="5" t="str" cm="1">
        <f t="array" ref="K9383">_xlfn.LET(_xlpm.d,UPPER(TRIM(CLEAN(SUBSTITUTE(F9383,CHAR(160),"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84" spans="2:11" x14ac:dyDescent="0.25">
      <c r="B9384" s="21">
        <v>45947</v>
      </c>
      <c r="C9384" s="2" t="s">
        <v>1</v>
      </c>
      <c r="D9384" s="2" t="s">
        <v>1971</v>
      </c>
      <c r="E9384" s="2" t="s">
        <v>1016</v>
      </c>
      <c r="F9384" s="2" t="s">
        <v>3306</v>
      </c>
      <c r="G9384" s="5">
        <v>-130</v>
      </c>
      <c r="H9384" s="5">
        <v>33.5</v>
      </c>
      <c r="I9384" s="5">
        <v>-4355</v>
      </c>
      <c r="J9384" s="5">
        <v>-1838976.4600000011</v>
      </c>
      <c r="K9384" s="5" t="str" cm="1">
        <f t="array" ref="K9384">_xlfn.LET(_xlpm.d,UPPER(TRIM(CLEAN(SUBSTITUTE(F9384,CHAR(160),"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85" spans="2:11" x14ac:dyDescent="0.25">
      <c r="B9385" s="21">
        <v>45947</v>
      </c>
      <c r="C9385" s="2" t="s">
        <v>1</v>
      </c>
      <c r="D9385" s="2" t="s">
        <v>1136</v>
      </c>
      <c r="E9385" s="2" t="s">
        <v>829</v>
      </c>
      <c r="F9385" s="2" t="s">
        <v>3314</v>
      </c>
      <c r="G9385" s="5">
        <v>-90</v>
      </c>
      <c r="H9385" s="5">
        <v>33.5</v>
      </c>
      <c r="I9385" s="5">
        <v>-3015</v>
      </c>
      <c r="J9385" s="5">
        <v>-1841991.4600000011</v>
      </c>
      <c r="K9385" s="5" t="str" cm="1">
        <f t="array" ref="K9385">_xlfn.LET(_xlpm.d,UPPER(TRIM(CLEAN(SUBSTITUTE(F9385,CHAR(160),"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86" spans="2:11" x14ac:dyDescent="0.25">
      <c r="B9386" s="21">
        <v>45947</v>
      </c>
      <c r="C9386" s="2" t="s">
        <v>1</v>
      </c>
      <c r="D9386" s="2" t="s">
        <v>3834</v>
      </c>
      <c r="E9386" s="2" t="s">
        <v>311</v>
      </c>
      <c r="F9386" s="2" t="s">
        <v>3308</v>
      </c>
      <c r="G9386" s="5">
        <v>-20</v>
      </c>
      <c r="H9386" s="5">
        <v>28.65</v>
      </c>
      <c r="I9386" s="5">
        <v>-573</v>
      </c>
      <c r="J9386" s="5">
        <v>-1842564.4600000011</v>
      </c>
      <c r="K9386" s="5" t="str" cm="1">
        <f t="array" ref="K9386">_xlfn.LET(_xlpm.d,UPPER(TRIM(CLEAN(SUBSTITUTE(F9386,CHAR(160),"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87" spans="2:11" x14ac:dyDescent="0.25">
      <c r="B9387" s="21">
        <v>45950</v>
      </c>
      <c r="C9387" s="2" t="s">
        <v>1</v>
      </c>
      <c r="D9387" s="2" t="s">
        <v>3835</v>
      </c>
      <c r="E9387" s="2" t="s">
        <v>324</v>
      </c>
      <c r="F9387" s="2" t="s">
        <v>3308</v>
      </c>
      <c r="G9387" s="5">
        <v>-5</v>
      </c>
      <c r="H9387" s="5">
        <v>31.8</v>
      </c>
      <c r="I9387" s="5">
        <v>-159</v>
      </c>
      <c r="J9387" s="5">
        <v>-1842723.4600000011</v>
      </c>
      <c r="K9387" s="5" t="str" cm="1">
        <f t="array" ref="K9387">_xlfn.LET(_xlpm.d,UPPER(TRIM(CLEAN(SUBSTITUTE(F9387,CHAR(160),"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88" spans="2:11" x14ac:dyDescent="0.25">
      <c r="B9388" s="21">
        <v>45950</v>
      </c>
      <c r="C9388" s="2" t="s">
        <v>1</v>
      </c>
      <c r="D9388" s="2" t="s">
        <v>1973</v>
      </c>
      <c r="E9388" s="2" t="s">
        <v>1384</v>
      </c>
      <c r="F9388" s="2" t="s">
        <v>3308</v>
      </c>
      <c r="G9388" s="5">
        <v>-6</v>
      </c>
      <c r="H9388" s="5">
        <v>28.55</v>
      </c>
      <c r="I9388" s="5">
        <v>-171.3</v>
      </c>
      <c r="J9388" s="5">
        <v>-1842894.7600000012</v>
      </c>
      <c r="K9388" s="5" t="str" cm="1">
        <f t="array" ref="K9388">_xlfn.LET(_xlpm.d,UPPER(TRIM(CLEAN(SUBSTITUTE(F9388,CHAR(160),"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89" spans="2:11" x14ac:dyDescent="0.25">
      <c r="B9389" s="21">
        <v>45950</v>
      </c>
      <c r="C9389" s="2" t="s">
        <v>1</v>
      </c>
      <c r="D9389" s="2" t="s">
        <v>3032</v>
      </c>
      <c r="E9389" s="2" t="s">
        <v>791</v>
      </c>
      <c r="F9389" s="2" t="s">
        <v>3306</v>
      </c>
      <c r="G9389" s="5">
        <v>-4</v>
      </c>
      <c r="H9389" s="5">
        <v>33.5</v>
      </c>
      <c r="I9389" s="5">
        <v>-134</v>
      </c>
      <c r="J9389" s="5">
        <v>-1843028.7600000012</v>
      </c>
      <c r="K9389" s="5" t="str" cm="1">
        <f t="array" ref="K9389">_xlfn.LET(_xlpm.d,UPPER(TRIM(CLEAN(SUBSTITUTE(F9389,CHAR(160),"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90" spans="2:11" x14ac:dyDescent="0.25">
      <c r="B9390" s="21">
        <v>45950</v>
      </c>
      <c r="C9390" s="2" t="s">
        <v>1</v>
      </c>
      <c r="D9390" s="2" t="s">
        <v>3836</v>
      </c>
      <c r="E9390" s="2" t="s">
        <v>2020</v>
      </c>
      <c r="F9390" s="2" t="s">
        <v>3306</v>
      </c>
      <c r="G9390" s="5">
        <v>-20</v>
      </c>
      <c r="H9390" s="5">
        <v>33.5</v>
      </c>
      <c r="I9390" s="5">
        <v>-670</v>
      </c>
      <c r="J9390" s="5">
        <v>-1843698.7600000012</v>
      </c>
      <c r="K9390" s="5" t="str" cm="1">
        <f t="array" ref="K9390">_xlfn.LET(_xlpm.d,UPPER(TRIM(CLEAN(SUBSTITUTE(F9390,CHAR(160),"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91" spans="2:11" x14ac:dyDescent="0.25">
      <c r="B9391" s="21">
        <v>45950</v>
      </c>
      <c r="C9391" s="2" t="s">
        <v>1</v>
      </c>
      <c r="D9391" s="2" t="s">
        <v>3837</v>
      </c>
      <c r="E9391" s="2" t="s">
        <v>595</v>
      </c>
      <c r="F9391" s="2" t="s">
        <v>3306</v>
      </c>
      <c r="G9391" s="5">
        <v>-20</v>
      </c>
      <c r="H9391" s="5">
        <v>33.5</v>
      </c>
      <c r="I9391" s="5">
        <v>-670</v>
      </c>
      <c r="J9391" s="5">
        <v>-1844368.7600000012</v>
      </c>
      <c r="K9391" s="5" t="str" cm="1">
        <f t="array" ref="K9391">_xlfn.LET(_xlpm.d,UPPER(TRIM(CLEAN(SUBSTITUTE(F9391,CHAR(160),"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92" spans="2:11" x14ac:dyDescent="0.25">
      <c r="B9392" s="21">
        <v>45951</v>
      </c>
      <c r="C9392" s="2" t="s">
        <v>1</v>
      </c>
      <c r="D9392" s="2" t="s">
        <v>639</v>
      </c>
      <c r="E9392" s="2" t="s">
        <v>32</v>
      </c>
      <c r="F9392" s="2" t="s">
        <v>3306</v>
      </c>
      <c r="G9392" s="5">
        <v>-13</v>
      </c>
      <c r="H9392" s="5">
        <v>25.5</v>
      </c>
      <c r="I9392" s="5">
        <v>-331.5</v>
      </c>
      <c r="J9392" s="5">
        <v>-1844700.2600000012</v>
      </c>
      <c r="K9392" s="5" t="str" cm="1">
        <f t="array" ref="K9392">_xlfn.LET(_xlpm.d,UPPER(TRIM(CLEAN(SUBSTITUTE(F9392,CHAR(160),"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93" spans="2:11" x14ac:dyDescent="0.25">
      <c r="B9393" s="21">
        <v>45951</v>
      </c>
      <c r="C9393" s="2" t="s">
        <v>1</v>
      </c>
      <c r="D9393" s="2" t="s">
        <v>1975</v>
      </c>
      <c r="E9393" s="2" t="s">
        <v>29</v>
      </c>
      <c r="F9393" s="2" t="s">
        <v>3308</v>
      </c>
      <c r="G9393" s="5">
        <v>-20</v>
      </c>
      <c r="H9393" s="5">
        <v>25.5</v>
      </c>
      <c r="I9393" s="5">
        <v>-510</v>
      </c>
      <c r="J9393" s="5">
        <v>-1845210.2600000012</v>
      </c>
      <c r="K9393" s="5" t="str" cm="1">
        <f t="array" ref="K9393">_xlfn.LET(_xlpm.d,UPPER(TRIM(CLEAN(SUBSTITUTE(F9393,CHAR(160),"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94" spans="2:11" x14ac:dyDescent="0.25">
      <c r="B9394" s="21">
        <v>45951</v>
      </c>
      <c r="C9394" s="2" t="s">
        <v>1</v>
      </c>
      <c r="D9394" s="2" t="s">
        <v>2887</v>
      </c>
      <c r="E9394" s="2" t="s">
        <v>35</v>
      </c>
      <c r="F9394" s="2" t="s">
        <v>3308</v>
      </c>
      <c r="G9394" s="5">
        <v>-15</v>
      </c>
      <c r="H9394" s="5">
        <v>25.5</v>
      </c>
      <c r="I9394" s="5">
        <v>-382.5</v>
      </c>
      <c r="J9394" s="5">
        <v>-1845592.7600000012</v>
      </c>
      <c r="K9394" s="5" t="str" cm="1">
        <f t="array" ref="K9394">_xlfn.LET(_xlpm.d,UPPER(TRIM(CLEAN(SUBSTITUTE(F9394,CHAR(160),"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95" spans="2:11" x14ac:dyDescent="0.25">
      <c r="B9395" s="21">
        <v>45951</v>
      </c>
      <c r="C9395" s="2" t="s">
        <v>1</v>
      </c>
      <c r="D9395" s="2" t="s">
        <v>700</v>
      </c>
      <c r="E9395" s="2" t="s">
        <v>89</v>
      </c>
      <c r="F9395" s="2" t="s">
        <v>3306</v>
      </c>
      <c r="G9395" s="5">
        <v>-30</v>
      </c>
      <c r="H9395" s="5">
        <v>25.5</v>
      </c>
      <c r="I9395" s="5">
        <v>-765</v>
      </c>
      <c r="J9395" s="5">
        <v>-1846357.7600000012</v>
      </c>
      <c r="K9395" s="5" t="str" cm="1">
        <f t="array" ref="K9395">_xlfn.LET(_xlpm.d,UPPER(TRIM(CLEAN(SUBSTITUTE(F9395,CHAR(160),"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96" spans="2:11" x14ac:dyDescent="0.25">
      <c r="B9396" s="21">
        <v>45951</v>
      </c>
      <c r="C9396" s="2" t="s">
        <v>1</v>
      </c>
      <c r="D9396" s="2" t="s">
        <v>1138</v>
      </c>
      <c r="E9396" s="2" t="s">
        <v>9</v>
      </c>
      <c r="F9396" s="2" t="s">
        <v>3306</v>
      </c>
      <c r="G9396" s="5">
        <v>-14</v>
      </c>
      <c r="H9396" s="5">
        <v>33.5</v>
      </c>
      <c r="I9396" s="5">
        <v>-469</v>
      </c>
      <c r="J9396" s="5">
        <v>-1846826.7600000012</v>
      </c>
      <c r="K9396" s="5" t="str" cm="1">
        <f t="array" ref="K9396">_xlfn.LET(_xlpm.d,UPPER(TRIM(CLEAN(SUBSTITUTE(F9396,CHAR(160),"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97" spans="2:11" x14ac:dyDescent="0.25">
      <c r="B9397" s="21">
        <v>45951</v>
      </c>
      <c r="C9397" s="2" t="s">
        <v>1</v>
      </c>
      <c r="D9397" s="2" t="s">
        <v>1976</v>
      </c>
      <c r="E9397" s="2" t="s">
        <v>60</v>
      </c>
      <c r="F9397" s="2" t="s">
        <v>3306</v>
      </c>
      <c r="G9397" s="5">
        <v>-20</v>
      </c>
      <c r="H9397" s="5">
        <v>33.5</v>
      </c>
      <c r="I9397" s="5">
        <v>-670</v>
      </c>
      <c r="J9397" s="5">
        <v>-1847496.7600000012</v>
      </c>
      <c r="K9397" s="5" t="str" cm="1">
        <f t="array" ref="K9397">_xlfn.LET(_xlpm.d,UPPER(TRIM(CLEAN(SUBSTITUTE(F9397,CHAR(160),"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98" spans="2:11" x14ac:dyDescent="0.25">
      <c r="B9398" s="21">
        <v>45951</v>
      </c>
      <c r="C9398" s="2" t="s">
        <v>1</v>
      </c>
      <c r="D9398" s="2" t="s">
        <v>1139</v>
      </c>
      <c r="E9398" s="2" t="s">
        <v>72</v>
      </c>
      <c r="F9398" s="2" t="s">
        <v>3306</v>
      </c>
      <c r="G9398" s="5">
        <v>-10</v>
      </c>
      <c r="H9398" s="5">
        <v>33.5</v>
      </c>
      <c r="I9398" s="5">
        <v>-335</v>
      </c>
      <c r="J9398" s="5">
        <v>-1847831.7600000012</v>
      </c>
      <c r="K9398" s="5" t="str" cm="1">
        <f t="array" ref="K9398">_xlfn.LET(_xlpm.d,UPPER(TRIM(CLEAN(SUBSTITUTE(F9398,CHAR(160),"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399" spans="2:11" x14ac:dyDescent="0.25">
      <c r="B9399" s="21">
        <v>45951</v>
      </c>
      <c r="C9399" s="2" t="s">
        <v>1</v>
      </c>
      <c r="D9399" s="2" t="s">
        <v>1977</v>
      </c>
      <c r="E9399" s="2" t="s">
        <v>3</v>
      </c>
      <c r="F9399" s="2" t="s">
        <v>3308</v>
      </c>
      <c r="G9399" s="5">
        <v>-22</v>
      </c>
      <c r="H9399" s="5">
        <v>30</v>
      </c>
      <c r="I9399" s="5">
        <v>-660</v>
      </c>
      <c r="J9399" s="5">
        <v>-1848491.7600000012</v>
      </c>
      <c r="K9399" s="5" t="str" cm="1">
        <f t="array" ref="K9399">_xlfn.LET(_xlpm.d,UPPER(TRIM(CLEAN(SUBSTITUTE(F9399,CHAR(160),"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00" spans="2:11" x14ac:dyDescent="0.25">
      <c r="B9400" s="21">
        <v>45951</v>
      </c>
      <c r="C9400" s="2" t="s">
        <v>1</v>
      </c>
      <c r="D9400" s="2" t="s">
        <v>3838</v>
      </c>
      <c r="E9400" s="2" t="s">
        <v>986</v>
      </c>
      <c r="F9400" s="2" t="s">
        <v>3308</v>
      </c>
      <c r="G9400" s="5">
        <v>-37</v>
      </c>
      <c r="H9400" s="5">
        <v>33.99</v>
      </c>
      <c r="I9400" s="5">
        <v>-1257.6300000000001</v>
      </c>
      <c r="J9400" s="5">
        <v>-1849749.3900000011</v>
      </c>
      <c r="K9400" s="5" t="str" cm="1">
        <f t="array" ref="K9400">_xlfn.LET(_xlpm.d,UPPER(TRIM(CLEAN(SUBSTITUTE(F9400,CHAR(160),"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01" spans="2:11" x14ac:dyDescent="0.25">
      <c r="B9401" s="21">
        <v>45951</v>
      </c>
      <c r="C9401" s="2" t="s">
        <v>1</v>
      </c>
      <c r="D9401" s="2" t="s">
        <v>3839</v>
      </c>
      <c r="E9401" s="2" t="s">
        <v>852</v>
      </c>
      <c r="F9401" s="2" t="s">
        <v>3308</v>
      </c>
      <c r="G9401" s="5">
        <v>-57</v>
      </c>
      <c r="H9401" s="5">
        <v>33.99</v>
      </c>
      <c r="I9401" s="5">
        <v>-1937.43</v>
      </c>
      <c r="J9401" s="5">
        <v>-1851686.820000001</v>
      </c>
      <c r="K9401" s="5" t="str" cm="1">
        <f t="array" ref="K9401">_xlfn.LET(_xlpm.d,UPPER(TRIM(CLEAN(SUBSTITUTE(F9401,CHAR(160),"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02" spans="2:11" x14ac:dyDescent="0.25">
      <c r="B9402" s="21">
        <v>45951</v>
      </c>
      <c r="C9402" s="2" t="s">
        <v>1</v>
      </c>
      <c r="D9402" s="2" t="s">
        <v>1978</v>
      </c>
      <c r="E9402" s="2" t="s">
        <v>49</v>
      </c>
      <c r="F9402" s="2" t="s">
        <v>3306</v>
      </c>
      <c r="G9402" s="5">
        <v>-30</v>
      </c>
      <c r="H9402" s="5">
        <v>33.5</v>
      </c>
      <c r="I9402" s="5">
        <v>-1005</v>
      </c>
      <c r="J9402" s="5">
        <v>-1852691.820000001</v>
      </c>
      <c r="K9402" s="5" t="str" cm="1">
        <f t="array" ref="K9402">_xlfn.LET(_xlpm.d,UPPER(TRIM(CLEAN(SUBSTITUTE(F9402,CHAR(160),"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03" spans="2:11" x14ac:dyDescent="0.25">
      <c r="B9403" s="21">
        <v>45952</v>
      </c>
      <c r="C9403" s="2" t="s">
        <v>1</v>
      </c>
      <c r="D9403" s="2" t="s">
        <v>3840</v>
      </c>
      <c r="E9403" s="2" t="s">
        <v>65</v>
      </c>
      <c r="F9403" s="2" t="s">
        <v>3306</v>
      </c>
      <c r="G9403" s="5">
        <v>-10</v>
      </c>
      <c r="H9403" s="5">
        <v>33.5</v>
      </c>
      <c r="I9403" s="5">
        <v>-335</v>
      </c>
      <c r="J9403" s="5">
        <v>-1853026.820000001</v>
      </c>
      <c r="K9403" s="5" t="str" cm="1">
        <f t="array" ref="K9403">_xlfn.LET(_xlpm.d,UPPER(TRIM(CLEAN(SUBSTITUTE(F9403,CHAR(160),"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04" spans="2:11" x14ac:dyDescent="0.25">
      <c r="B9404" s="21">
        <v>45952</v>
      </c>
      <c r="C9404" s="2" t="s">
        <v>1</v>
      </c>
      <c r="D9404" s="2" t="s">
        <v>3033</v>
      </c>
      <c r="E9404" s="2" t="s">
        <v>58</v>
      </c>
      <c r="F9404" s="2" t="s">
        <v>3306</v>
      </c>
      <c r="G9404" s="5">
        <v>-6</v>
      </c>
      <c r="H9404" s="5">
        <v>33.5</v>
      </c>
      <c r="I9404" s="5">
        <v>-201</v>
      </c>
      <c r="J9404" s="5">
        <v>-1853227.820000001</v>
      </c>
      <c r="K9404" s="5" t="str" cm="1">
        <f t="array" ref="K9404">_xlfn.LET(_xlpm.d,UPPER(TRIM(CLEAN(SUBSTITUTE(F9404,CHAR(160),"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05" spans="2:11" x14ac:dyDescent="0.25">
      <c r="B9405" s="21">
        <v>45953</v>
      </c>
      <c r="C9405" s="2" t="s">
        <v>1</v>
      </c>
      <c r="D9405" s="2" t="s">
        <v>3841</v>
      </c>
      <c r="E9405" s="2" t="s">
        <v>1403</v>
      </c>
      <c r="F9405" s="2" t="s">
        <v>3308</v>
      </c>
      <c r="G9405" s="5">
        <v>-6</v>
      </c>
      <c r="H9405" s="5">
        <v>27.8</v>
      </c>
      <c r="I9405" s="5">
        <v>-166.8</v>
      </c>
      <c r="J9405" s="5">
        <v>-1853394.620000001</v>
      </c>
      <c r="K9405" s="5" t="str" cm="1">
        <f t="array" ref="K9405">_xlfn.LET(_xlpm.d,UPPER(TRIM(CLEAN(SUBSTITUTE(F9405,CHAR(160),"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06" spans="2:11" x14ac:dyDescent="0.25">
      <c r="B9406" s="21">
        <v>45953</v>
      </c>
      <c r="C9406" s="2" t="s">
        <v>1</v>
      </c>
      <c r="D9406" s="2" t="s">
        <v>1980</v>
      </c>
      <c r="E9406" s="2" t="s">
        <v>163</v>
      </c>
      <c r="F9406" s="2" t="s">
        <v>3306</v>
      </c>
      <c r="G9406" s="5">
        <v>-50</v>
      </c>
      <c r="H9406" s="5">
        <v>33.5</v>
      </c>
      <c r="I9406" s="5">
        <v>-1675</v>
      </c>
      <c r="J9406" s="5">
        <v>-1855069.620000001</v>
      </c>
      <c r="K9406" s="5" t="str" cm="1">
        <f t="array" ref="K9406">_xlfn.LET(_xlpm.d,UPPER(TRIM(CLEAN(SUBSTITUTE(F9406,CHAR(160),"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07" spans="2:11" x14ac:dyDescent="0.25">
      <c r="B9407" s="21">
        <v>45954</v>
      </c>
      <c r="C9407" s="2" t="s">
        <v>1</v>
      </c>
      <c r="D9407" s="2" t="s">
        <v>265</v>
      </c>
      <c r="E9407" s="2" t="s">
        <v>244</v>
      </c>
      <c r="F9407" s="2" t="s">
        <v>3306</v>
      </c>
      <c r="G9407" s="5">
        <v>-49</v>
      </c>
      <c r="H9407" s="5">
        <v>33.5</v>
      </c>
      <c r="I9407" s="5">
        <v>-1641.5</v>
      </c>
      <c r="J9407" s="5">
        <v>-1856711.120000001</v>
      </c>
      <c r="K9407" s="5" t="str" cm="1">
        <f t="array" ref="K9407">_xlfn.LET(_xlpm.d,UPPER(TRIM(CLEAN(SUBSTITUTE(F9407,CHAR(160),"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08" spans="2:11" x14ac:dyDescent="0.25">
      <c r="B9408" s="21">
        <v>45954</v>
      </c>
      <c r="C9408" s="2" t="s">
        <v>1</v>
      </c>
      <c r="D9408" s="2" t="s">
        <v>3165</v>
      </c>
      <c r="E9408" s="2" t="s">
        <v>1478</v>
      </c>
      <c r="F9408" s="2" t="s">
        <v>3308</v>
      </c>
      <c r="G9408" s="5">
        <v>-10</v>
      </c>
      <c r="H9408" s="5">
        <v>31.8</v>
      </c>
      <c r="I9408" s="5">
        <v>-318</v>
      </c>
      <c r="J9408" s="5">
        <v>-1857029.120000001</v>
      </c>
      <c r="K9408" s="5" t="str" cm="1">
        <f t="array" ref="K9408">_xlfn.LET(_xlpm.d,UPPER(TRIM(CLEAN(SUBSTITUTE(F9408,CHAR(160),"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09" spans="2:11" x14ac:dyDescent="0.25">
      <c r="B9409" s="21">
        <v>45954</v>
      </c>
      <c r="C9409" s="2" t="s">
        <v>1</v>
      </c>
      <c r="D9409" s="2" t="s">
        <v>3842</v>
      </c>
      <c r="E9409" s="2" t="s">
        <v>1245</v>
      </c>
      <c r="F9409" s="2" t="s">
        <v>3308</v>
      </c>
      <c r="G9409" s="5">
        <v>-28</v>
      </c>
      <c r="H9409" s="5">
        <v>31.5</v>
      </c>
      <c r="I9409" s="5">
        <v>-882</v>
      </c>
      <c r="J9409" s="5">
        <v>-1857911.120000001</v>
      </c>
      <c r="K9409" s="5" t="str" cm="1">
        <f t="array" ref="K9409">_xlfn.LET(_xlpm.d,UPPER(TRIM(CLEAN(SUBSTITUTE(F9409,CHAR(160),"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10" spans="2:11" x14ac:dyDescent="0.25">
      <c r="B9410" s="21">
        <v>45954</v>
      </c>
      <c r="C9410" s="2" t="s">
        <v>1</v>
      </c>
      <c r="D9410" s="2" t="s">
        <v>3843</v>
      </c>
      <c r="E9410" s="2" t="s">
        <v>311</v>
      </c>
      <c r="F9410" s="2" t="s">
        <v>3308</v>
      </c>
      <c r="G9410" s="5">
        <v>-10</v>
      </c>
      <c r="H9410" s="5">
        <v>31.8</v>
      </c>
      <c r="I9410" s="5">
        <v>-318</v>
      </c>
      <c r="J9410" s="5">
        <v>-1858229.120000001</v>
      </c>
      <c r="K9410" s="5" t="str" cm="1">
        <f t="array" ref="K9410">_xlfn.LET(_xlpm.d,UPPER(TRIM(CLEAN(SUBSTITUTE(F9410,CHAR(160),"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11" spans="2:11" x14ac:dyDescent="0.25">
      <c r="B9411" s="21">
        <v>45954</v>
      </c>
      <c r="C9411" s="2" t="s">
        <v>1</v>
      </c>
      <c r="D9411" s="2" t="s">
        <v>1981</v>
      </c>
      <c r="E9411" s="2" t="s">
        <v>97</v>
      </c>
      <c r="F9411" s="2" t="s">
        <v>3306</v>
      </c>
      <c r="G9411" s="5">
        <v>-65</v>
      </c>
      <c r="H9411" s="5">
        <v>33.5</v>
      </c>
      <c r="I9411" s="5">
        <v>-2177.5</v>
      </c>
      <c r="J9411" s="5">
        <v>-1860406.620000001</v>
      </c>
      <c r="K9411" s="5" t="str" cm="1">
        <f t="array" ref="K9411">_xlfn.LET(_xlpm.d,UPPER(TRIM(CLEAN(SUBSTITUTE(F9411,CHAR(160),"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12" spans="2:11" x14ac:dyDescent="0.25">
      <c r="B9412" s="21">
        <v>45954</v>
      </c>
      <c r="C9412" s="2" t="s">
        <v>1</v>
      </c>
      <c r="D9412" s="2" t="s">
        <v>2620</v>
      </c>
      <c r="E9412" s="2" t="s">
        <v>1130</v>
      </c>
      <c r="F9412" s="2" t="s">
        <v>3306</v>
      </c>
      <c r="G9412" s="5">
        <v>-85</v>
      </c>
      <c r="H9412" s="5">
        <v>33.5</v>
      </c>
      <c r="I9412" s="5">
        <v>-2847.5</v>
      </c>
      <c r="J9412" s="5">
        <v>-1863254.120000001</v>
      </c>
      <c r="K9412" s="5" t="str" cm="1">
        <f t="array" ref="K9412">_xlfn.LET(_xlpm.d,UPPER(TRIM(CLEAN(SUBSTITUTE(F9412,CHAR(160),"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13" spans="2:11" x14ac:dyDescent="0.25">
      <c r="B9413" s="21">
        <v>45954</v>
      </c>
      <c r="C9413" s="2" t="s">
        <v>1</v>
      </c>
      <c r="D9413" s="2" t="s">
        <v>1982</v>
      </c>
      <c r="E9413" s="2" t="s">
        <v>72</v>
      </c>
      <c r="F9413" s="2" t="s">
        <v>3306</v>
      </c>
      <c r="G9413" s="5">
        <v>-10</v>
      </c>
      <c r="H9413" s="5">
        <v>33.5</v>
      </c>
      <c r="I9413" s="5">
        <v>-335</v>
      </c>
      <c r="J9413" s="5">
        <v>-1863589.120000001</v>
      </c>
      <c r="K9413" s="5" t="str" cm="1">
        <f t="array" ref="K9413">_xlfn.LET(_xlpm.d,UPPER(TRIM(CLEAN(SUBSTITUTE(F9413,CHAR(160),"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14" spans="2:11" x14ac:dyDescent="0.25">
      <c r="B9414" s="21">
        <v>45954</v>
      </c>
      <c r="C9414" s="2" t="s">
        <v>1</v>
      </c>
      <c r="D9414" s="2" t="s">
        <v>3844</v>
      </c>
      <c r="E9414" s="2" t="s">
        <v>403</v>
      </c>
      <c r="F9414" s="2" t="s">
        <v>3306</v>
      </c>
      <c r="G9414" s="5">
        <v>-15</v>
      </c>
      <c r="H9414" s="5">
        <v>33.5</v>
      </c>
      <c r="I9414" s="5">
        <v>-502.5</v>
      </c>
      <c r="J9414" s="5">
        <v>-1864091.620000001</v>
      </c>
      <c r="K9414" s="5" t="str" cm="1">
        <f t="array" ref="K9414">_xlfn.LET(_xlpm.d,UPPER(TRIM(CLEAN(SUBSTITUTE(F9414,CHAR(160),"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15" spans="2:11" x14ac:dyDescent="0.25">
      <c r="B9415" s="21">
        <v>45954</v>
      </c>
      <c r="C9415" s="2" t="s">
        <v>1</v>
      </c>
      <c r="D9415" s="2" t="s">
        <v>701</v>
      </c>
      <c r="E9415" s="2" t="s">
        <v>24</v>
      </c>
      <c r="F9415" s="2" t="s">
        <v>3306</v>
      </c>
      <c r="G9415" s="5">
        <v>-6</v>
      </c>
      <c r="H9415" s="5">
        <v>33.5</v>
      </c>
      <c r="I9415" s="5">
        <v>-201</v>
      </c>
      <c r="J9415" s="5">
        <v>-1864292.620000001</v>
      </c>
      <c r="K9415" s="5" t="str" cm="1">
        <f t="array" ref="K9415">_xlfn.LET(_xlpm.d,UPPER(TRIM(CLEAN(SUBSTITUTE(F9415,CHAR(160),"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16" spans="2:11" x14ac:dyDescent="0.25">
      <c r="B9416" s="21">
        <v>45954</v>
      </c>
      <c r="C9416" s="2" t="s">
        <v>1</v>
      </c>
      <c r="D9416" s="2" t="s">
        <v>481</v>
      </c>
      <c r="E9416" s="2" t="s">
        <v>62</v>
      </c>
      <c r="F9416" s="2" t="s">
        <v>3306</v>
      </c>
      <c r="G9416" s="5">
        <v>-12</v>
      </c>
      <c r="H9416" s="5">
        <v>33.5</v>
      </c>
      <c r="I9416" s="5">
        <v>-402</v>
      </c>
      <c r="J9416" s="5">
        <v>-1864694.620000001</v>
      </c>
      <c r="K9416" s="5" t="str" cm="1">
        <f t="array" ref="K9416">_xlfn.LET(_xlpm.d,UPPER(TRIM(CLEAN(SUBSTITUTE(F9416,CHAR(160),"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17" spans="2:11" x14ac:dyDescent="0.25">
      <c r="B9417" s="21">
        <v>45954</v>
      </c>
      <c r="C9417" s="2" t="s">
        <v>1</v>
      </c>
      <c r="D9417" s="2" t="s">
        <v>727</v>
      </c>
      <c r="E9417" s="2" t="s">
        <v>76</v>
      </c>
      <c r="F9417" s="2" t="s">
        <v>3306</v>
      </c>
      <c r="G9417" s="5">
        <v>-13</v>
      </c>
      <c r="H9417" s="5">
        <v>33.5</v>
      </c>
      <c r="I9417" s="5">
        <v>-435.5</v>
      </c>
      <c r="J9417" s="5">
        <v>-1865130.120000001</v>
      </c>
      <c r="K9417" s="5" t="str" cm="1">
        <f t="array" ref="K9417">_xlfn.LET(_xlpm.d,UPPER(TRIM(CLEAN(SUBSTITUTE(F9417,CHAR(160),"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18" spans="2:11" x14ac:dyDescent="0.25">
      <c r="B9418" s="21">
        <v>45954</v>
      </c>
      <c r="C9418" s="2" t="s">
        <v>1</v>
      </c>
      <c r="D9418" s="2" t="s">
        <v>1983</v>
      </c>
      <c r="E9418" s="2" t="s">
        <v>82</v>
      </c>
      <c r="F9418" s="2" t="s">
        <v>3306</v>
      </c>
      <c r="G9418" s="5">
        <v>-21</v>
      </c>
      <c r="H9418" s="5">
        <v>33.5</v>
      </c>
      <c r="I9418" s="5">
        <v>-703.5</v>
      </c>
      <c r="J9418" s="5">
        <v>-1865833.620000001</v>
      </c>
      <c r="K9418" s="5" t="str" cm="1">
        <f t="array" ref="K9418">_xlfn.LET(_xlpm.d,UPPER(TRIM(CLEAN(SUBSTITUTE(F9418,CHAR(160),"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19" spans="2:11" x14ac:dyDescent="0.25">
      <c r="B9419" s="21">
        <v>45954</v>
      </c>
      <c r="C9419" s="2" t="s">
        <v>1</v>
      </c>
      <c r="D9419" s="2" t="s">
        <v>1984</v>
      </c>
      <c r="E9419" s="2" t="s">
        <v>110</v>
      </c>
      <c r="F9419" s="2" t="s">
        <v>3306</v>
      </c>
      <c r="G9419" s="5">
        <v>-5</v>
      </c>
      <c r="H9419" s="5">
        <v>33.5</v>
      </c>
      <c r="I9419" s="5">
        <v>-167.5</v>
      </c>
      <c r="J9419" s="5">
        <v>-1866001.120000001</v>
      </c>
      <c r="K9419" s="5" t="str" cm="1">
        <f t="array" ref="K9419">_xlfn.LET(_xlpm.d,UPPER(TRIM(CLEAN(SUBSTITUTE(F9419,CHAR(160),"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20" spans="2:11" x14ac:dyDescent="0.25">
      <c r="B9420" s="21">
        <v>45954</v>
      </c>
      <c r="C9420" s="2" t="s">
        <v>1</v>
      </c>
      <c r="D9420" s="2" t="s">
        <v>2890</v>
      </c>
      <c r="E9420" s="2" t="s">
        <v>53</v>
      </c>
      <c r="F9420" s="2" t="s">
        <v>3306</v>
      </c>
      <c r="G9420" s="5">
        <v>-10</v>
      </c>
      <c r="H9420" s="5">
        <v>33.5</v>
      </c>
      <c r="I9420" s="5">
        <v>-335</v>
      </c>
      <c r="J9420" s="5">
        <v>-1866336.120000001</v>
      </c>
      <c r="K9420" s="5" t="str" cm="1">
        <f t="array" ref="K9420">_xlfn.LET(_xlpm.d,UPPER(TRIM(CLEAN(SUBSTITUTE(F9420,CHAR(160),"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21" spans="2:11" x14ac:dyDescent="0.25">
      <c r="B9421" s="21">
        <v>45954</v>
      </c>
      <c r="C9421" s="2" t="s">
        <v>1</v>
      </c>
      <c r="D9421" s="2" t="s">
        <v>3845</v>
      </c>
      <c r="E9421" s="2" t="s">
        <v>86</v>
      </c>
      <c r="F9421" s="2" t="s">
        <v>3306</v>
      </c>
      <c r="G9421" s="5">
        <v>-18</v>
      </c>
      <c r="H9421" s="5">
        <v>25.5</v>
      </c>
      <c r="I9421" s="5">
        <v>-459</v>
      </c>
      <c r="J9421" s="5">
        <v>-1866795.120000001</v>
      </c>
      <c r="K9421" s="5" t="str" cm="1">
        <f t="array" ref="K9421">_xlfn.LET(_xlpm.d,UPPER(TRIM(CLEAN(SUBSTITUTE(F9421,CHAR(160),"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22" spans="2:11" x14ac:dyDescent="0.25">
      <c r="B9422" s="21">
        <v>45954</v>
      </c>
      <c r="C9422" s="2" t="s">
        <v>1</v>
      </c>
      <c r="D9422" s="2" t="s">
        <v>2365</v>
      </c>
      <c r="E9422" s="2" t="s">
        <v>143</v>
      </c>
      <c r="F9422" s="2" t="s">
        <v>3308</v>
      </c>
      <c r="G9422" s="5">
        <v>-8</v>
      </c>
      <c r="H9422" s="5">
        <v>28.95</v>
      </c>
      <c r="I9422" s="5">
        <v>-231.6</v>
      </c>
      <c r="J9422" s="5">
        <v>-1867026.7200000011</v>
      </c>
      <c r="K9422" s="5" t="str" cm="1">
        <f t="array" ref="K9422">_xlfn.LET(_xlpm.d,UPPER(TRIM(CLEAN(SUBSTITUTE(F9422,CHAR(160),"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23" spans="2:11" x14ac:dyDescent="0.25">
      <c r="B9423" s="21">
        <v>45954</v>
      </c>
      <c r="C9423" s="2" t="s">
        <v>1</v>
      </c>
      <c r="D9423" s="2" t="s">
        <v>1144</v>
      </c>
      <c r="E9423" s="2" t="s">
        <v>202</v>
      </c>
      <c r="F9423" s="2" t="s">
        <v>3306</v>
      </c>
      <c r="G9423" s="5">
        <v>-50</v>
      </c>
      <c r="H9423" s="5">
        <v>33.5</v>
      </c>
      <c r="I9423" s="5">
        <v>-1675</v>
      </c>
      <c r="J9423" s="5">
        <v>-1868701.7200000011</v>
      </c>
      <c r="K9423" s="5" t="str" cm="1">
        <f t="array" ref="K9423">_xlfn.LET(_xlpm.d,UPPER(TRIM(CLEAN(SUBSTITUTE(F9423,CHAR(160),"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24" spans="2:11" x14ac:dyDescent="0.25">
      <c r="B9424" s="21">
        <v>45957</v>
      </c>
      <c r="C9424" s="2" t="s">
        <v>1</v>
      </c>
      <c r="D9424" s="2" t="s">
        <v>1985</v>
      </c>
      <c r="E9424" s="2" t="s">
        <v>1530</v>
      </c>
      <c r="F9424" s="2" t="s">
        <v>3308</v>
      </c>
      <c r="G9424" s="5">
        <v>-22</v>
      </c>
      <c r="H9424" s="5">
        <v>31.8</v>
      </c>
      <c r="I9424" s="5">
        <v>-699.6</v>
      </c>
      <c r="J9424" s="5">
        <v>-1869401.3200000012</v>
      </c>
      <c r="K9424" s="5" t="str" cm="1">
        <f t="array" ref="K9424">_xlfn.LET(_xlpm.d,UPPER(TRIM(CLEAN(SUBSTITUTE(F9424,CHAR(160),"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25" spans="2:11" x14ac:dyDescent="0.25">
      <c r="B9425" s="21">
        <v>45957</v>
      </c>
      <c r="C9425" s="2" t="s">
        <v>1</v>
      </c>
      <c r="D9425" s="2" t="s">
        <v>1986</v>
      </c>
      <c r="E9425" s="2" t="s">
        <v>1384</v>
      </c>
      <c r="F9425" s="2" t="s">
        <v>3308</v>
      </c>
      <c r="G9425" s="5">
        <v>-5</v>
      </c>
      <c r="H9425" s="5">
        <v>28.55</v>
      </c>
      <c r="I9425" s="5">
        <v>-142.75</v>
      </c>
      <c r="J9425" s="5">
        <v>-1869544.0700000012</v>
      </c>
      <c r="K9425" s="5" t="str" cm="1">
        <f t="array" ref="K9425">_xlfn.LET(_xlpm.d,UPPER(TRIM(CLEAN(SUBSTITUTE(F9425,CHAR(160),"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26" spans="2:11" x14ac:dyDescent="0.25">
      <c r="B9426" s="21">
        <v>45957</v>
      </c>
      <c r="C9426" s="2" t="s">
        <v>1</v>
      </c>
      <c r="D9426" s="2" t="s">
        <v>1145</v>
      </c>
      <c r="E9426" s="2" t="s">
        <v>311</v>
      </c>
      <c r="F9426" s="2" t="s">
        <v>3308</v>
      </c>
      <c r="G9426" s="5">
        <v>-25</v>
      </c>
      <c r="H9426" s="5">
        <v>31.8</v>
      </c>
      <c r="I9426" s="5">
        <v>-795</v>
      </c>
      <c r="J9426" s="5">
        <v>-1870339.0700000012</v>
      </c>
      <c r="K9426" s="5" t="str" cm="1">
        <f t="array" ref="K9426">_xlfn.LET(_xlpm.d,UPPER(TRIM(CLEAN(SUBSTITUTE(F9426,CHAR(160),"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27" spans="2:11" x14ac:dyDescent="0.25">
      <c r="B9427" s="21">
        <v>45957</v>
      </c>
      <c r="C9427" s="2" t="s">
        <v>1</v>
      </c>
      <c r="D9427" s="2" t="s">
        <v>3846</v>
      </c>
      <c r="E9427" s="2" t="s">
        <v>19</v>
      </c>
      <c r="F9427" s="2" t="s">
        <v>3306</v>
      </c>
      <c r="G9427" s="5">
        <v>-11</v>
      </c>
      <c r="H9427" s="5">
        <v>33.5</v>
      </c>
      <c r="I9427" s="5">
        <v>-368.5</v>
      </c>
      <c r="J9427" s="5">
        <v>-1870707.5700000012</v>
      </c>
      <c r="K9427" s="5" t="str" cm="1">
        <f t="array" ref="K9427">_xlfn.LET(_xlpm.d,UPPER(TRIM(CLEAN(SUBSTITUTE(F9427,CHAR(160),"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28" spans="2:11" x14ac:dyDescent="0.25">
      <c r="B9428" s="21">
        <v>45957</v>
      </c>
      <c r="C9428" s="2" t="s">
        <v>1</v>
      </c>
      <c r="D9428" s="2" t="s">
        <v>3847</v>
      </c>
      <c r="E9428" s="2" t="s">
        <v>68</v>
      </c>
      <c r="F9428" s="2" t="s">
        <v>3306</v>
      </c>
      <c r="G9428" s="5">
        <v>-16</v>
      </c>
      <c r="H9428" s="5">
        <v>25.5</v>
      </c>
      <c r="I9428" s="5">
        <v>-408</v>
      </c>
      <c r="J9428" s="5">
        <v>-1871115.5700000012</v>
      </c>
      <c r="K9428" s="5" t="str" cm="1">
        <f t="array" ref="K9428">_xlfn.LET(_xlpm.d,UPPER(TRIM(CLEAN(SUBSTITUTE(F9428,CHAR(160),"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29" spans="2:11" x14ac:dyDescent="0.25">
      <c r="B9429" s="21">
        <v>45957</v>
      </c>
      <c r="C9429" s="2" t="s">
        <v>1</v>
      </c>
      <c r="D9429" s="2" t="s">
        <v>1987</v>
      </c>
      <c r="E9429" s="2" t="s">
        <v>791</v>
      </c>
      <c r="F9429" s="2" t="s">
        <v>3306</v>
      </c>
      <c r="G9429" s="5">
        <v>-20</v>
      </c>
      <c r="H9429" s="5">
        <v>33.5</v>
      </c>
      <c r="I9429" s="5">
        <v>-670</v>
      </c>
      <c r="J9429" s="5">
        <v>-1871785.5700000012</v>
      </c>
      <c r="K9429" s="5" t="str" cm="1">
        <f t="array" ref="K9429">_xlfn.LET(_xlpm.d,UPPER(TRIM(CLEAN(SUBSTITUTE(F9429,CHAR(160),"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30" spans="2:11" x14ac:dyDescent="0.25">
      <c r="B9430" s="21">
        <v>45957</v>
      </c>
      <c r="C9430" s="2" t="s">
        <v>1</v>
      </c>
      <c r="D9430" s="2" t="s">
        <v>1146</v>
      </c>
      <c r="E9430" s="2" t="s">
        <v>465</v>
      </c>
      <c r="F9430" s="2" t="s">
        <v>3306</v>
      </c>
      <c r="G9430" s="5">
        <v>-20</v>
      </c>
      <c r="H9430" s="5">
        <v>25.5</v>
      </c>
      <c r="I9430" s="5">
        <v>-510</v>
      </c>
      <c r="J9430" s="5">
        <v>-1872295.5700000012</v>
      </c>
      <c r="K9430" s="5" t="str" cm="1">
        <f t="array" ref="K9430">_xlfn.LET(_xlpm.d,UPPER(TRIM(CLEAN(SUBSTITUTE(F9430,CHAR(160),"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31" spans="2:11" x14ac:dyDescent="0.25">
      <c r="B9431" s="21">
        <v>45957</v>
      </c>
      <c r="C9431" s="2" t="s">
        <v>1</v>
      </c>
      <c r="D9431" s="2" t="s">
        <v>3848</v>
      </c>
      <c r="E9431" s="2" t="s">
        <v>2020</v>
      </c>
      <c r="F9431" s="2" t="s">
        <v>3306</v>
      </c>
      <c r="G9431" s="5">
        <v>-20</v>
      </c>
      <c r="H9431" s="5">
        <v>33.5</v>
      </c>
      <c r="I9431" s="5">
        <v>-670</v>
      </c>
      <c r="J9431" s="5">
        <v>-1872965.5700000012</v>
      </c>
      <c r="K9431" s="5" t="str" cm="1">
        <f t="array" ref="K9431">_xlfn.LET(_xlpm.d,UPPER(TRIM(CLEAN(SUBSTITUTE(F9431,CHAR(160),"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32" spans="2:11" x14ac:dyDescent="0.25">
      <c r="B9432" s="21">
        <v>45957</v>
      </c>
      <c r="C9432" s="2" t="s">
        <v>1</v>
      </c>
      <c r="D9432" s="2" t="s">
        <v>3849</v>
      </c>
      <c r="E9432" s="2" t="s">
        <v>595</v>
      </c>
      <c r="F9432" s="2" t="s">
        <v>3306</v>
      </c>
      <c r="G9432" s="5">
        <v>-20</v>
      </c>
      <c r="H9432" s="5">
        <v>33.5</v>
      </c>
      <c r="I9432" s="5">
        <v>-670</v>
      </c>
      <c r="J9432" s="5">
        <v>-1873635.5700000012</v>
      </c>
      <c r="K9432" s="5" t="str" cm="1">
        <f t="array" ref="K9432">_xlfn.LET(_xlpm.d,UPPER(TRIM(CLEAN(SUBSTITUTE(F9432,CHAR(160),"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33" spans="2:11" x14ac:dyDescent="0.25">
      <c r="B9433" s="21">
        <v>45958</v>
      </c>
      <c r="C9433" s="2" t="s">
        <v>1</v>
      </c>
      <c r="D9433" s="2" t="s">
        <v>1988</v>
      </c>
      <c r="E9433" s="2" t="s">
        <v>852</v>
      </c>
      <c r="F9433" s="2" t="s">
        <v>3308</v>
      </c>
      <c r="G9433" s="5">
        <v>-21</v>
      </c>
      <c r="H9433" s="5">
        <v>33.99</v>
      </c>
      <c r="I9433" s="5">
        <v>-713.79</v>
      </c>
      <c r="J9433" s="5">
        <v>-1874349.3600000013</v>
      </c>
      <c r="K9433" s="5" t="str" cm="1">
        <f t="array" ref="K9433">_xlfn.LET(_xlpm.d,UPPER(TRIM(CLEAN(SUBSTITUTE(F9433,CHAR(160),"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34" spans="2:11" x14ac:dyDescent="0.25">
      <c r="B9434" s="21">
        <v>45958</v>
      </c>
      <c r="C9434" s="2" t="s">
        <v>1</v>
      </c>
      <c r="D9434" s="2" t="s">
        <v>1147</v>
      </c>
      <c r="E9434" s="2" t="s">
        <v>857</v>
      </c>
      <c r="F9434" s="2" t="s">
        <v>3308</v>
      </c>
      <c r="G9434" s="5">
        <v>-24</v>
      </c>
      <c r="H9434" s="5">
        <v>29.99</v>
      </c>
      <c r="I9434" s="5">
        <v>-719.76</v>
      </c>
      <c r="J9434" s="5">
        <v>-1875069.1200000013</v>
      </c>
      <c r="K9434" s="5" t="str" cm="1">
        <f t="array" ref="K9434">_xlfn.LET(_xlpm.d,UPPER(TRIM(CLEAN(SUBSTITUTE(F9434,CHAR(160),"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35" spans="2:11" x14ac:dyDescent="0.25">
      <c r="B9435" s="21">
        <v>45958</v>
      </c>
      <c r="C9435" s="2" t="s">
        <v>1</v>
      </c>
      <c r="D9435" s="2" t="s">
        <v>2752</v>
      </c>
      <c r="E9435" s="2" t="s">
        <v>32</v>
      </c>
      <c r="F9435" s="2" t="s">
        <v>3306</v>
      </c>
      <c r="G9435" s="5">
        <v>-10</v>
      </c>
      <c r="H9435" s="5">
        <v>25.5</v>
      </c>
      <c r="I9435" s="5">
        <v>-255</v>
      </c>
      <c r="J9435" s="5">
        <v>-1875324.1200000013</v>
      </c>
      <c r="K9435" s="5" t="str" cm="1">
        <f t="array" ref="K9435">_xlfn.LET(_xlpm.d,UPPER(TRIM(CLEAN(SUBSTITUTE(F9435,CHAR(160),"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36" spans="2:11" x14ac:dyDescent="0.25">
      <c r="B9436" s="21">
        <v>45958</v>
      </c>
      <c r="C9436" s="2" t="s">
        <v>1</v>
      </c>
      <c r="D9436" s="2" t="s">
        <v>266</v>
      </c>
      <c r="E9436" s="2" t="s">
        <v>159</v>
      </c>
      <c r="F9436" s="2" t="s">
        <v>3306</v>
      </c>
      <c r="G9436" s="5">
        <v>-68</v>
      </c>
      <c r="H9436" s="5">
        <v>25.5</v>
      </c>
      <c r="I9436" s="5">
        <v>-1734</v>
      </c>
      <c r="J9436" s="5">
        <v>-1877058.1200000013</v>
      </c>
      <c r="K9436" s="5" t="str" cm="1">
        <f t="array" ref="K9436">_xlfn.LET(_xlpm.d,UPPER(TRIM(CLEAN(SUBSTITUTE(F9436,CHAR(160),"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37" spans="2:11" x14ac:dyDescent="0.25">
      <c r="B9437" s="21">
        <v>45958</v>
      </c>
      <c r="C9437" s="2" t="s">
        <v>1</v>
      </c>
      <c r="D9437" s="2" t="s">
        <v>1989</v>
      </c>
      <c r="E9437" s="2" t="s">
        <v>29</v>
      </c>
      <c r="F9437" s="2" t="s">
        <v>3306</v>
      </c>
      <c r="G9437" s="5">
        <v>-15</v>
      </c>
      <c r="H9437" s="5">
        <v>25.5</v>
      </c>
      <c r="I9437" s="5">
        <v>-382.5</v>
      </c>
      <c r="J9437" s="5">
        <v>-1877440.6200000013</v>
      </c>
      <c r="K9437" s="5" t="str" cm="1">
        <f t="array" ref="K9437">_xlfn.LET(_xlpm.d,UPPER(TRIM(CLEAN(SUBSTITUTE(F9437,CHAR(160),"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38" spans="2:11" x14ac:dyDescent="0.25">
      <c r="B9438" s="21">
        <v>45958</v>
      </c>
      <c r="C9438" s="2" t="s">
        <v>1</v>
      </c>
      <c r="D9438" s="2" t="s">
        <v>1148</v>
      </c>
      <c r="E9438" s="2" t="s">
        <v>72</v>
      </c>
      <c r="F9438" s="2" t="s">
        <v>3306</v>
      </c>
      <c r="G9438" s="5">
        <v>-10</v>
      </c>
      <c r="H9438" s="5">
        <v>33.5</v>
      </c>
      <c r="I9438" s="5">
        <v>-335</v>
      </c>
      <c r="J9438" s="5">
        <v>-1877775.6200000013</v>
      </c>
      <c r="K9438" s="5" t="str" cm="1">
        <f t="array" ref="K9438">_xlfn.LET(_xlpm.d,UPPER(TRIM(CLEAN(SUBSTITUTE(F9438,CHAR(160),"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39" spans="2:11" x14ac:dyDescent="0.25">
      <c r="B9439" s="21">
        <v>45958</v>
      </c>
      <c r="C9439" s="2" t="s">
        <v>1</v>
      </c>
      <c r="D9439" s="2" t="s">
        <v>1990</v>
      </c>
      <c r="E9439" s="2" t="s">
        <v>3</v>
      </c>
      <c r="F9439" s="2" t="s">
        <v>3308</v>
      </c>
      <c r="G9439" s="5">
        <v>-50</v>
      </c>
      <c r="H9439" s="5">
        <v>30</v>
      </c>
      <c r="I9439" s="5">
        <v>-1500</v>
      </c>
      <c r="J9439" s="5">
        <v>-1879275.6200000013</v>
      </c>
      <c r="K9439" s="5" t="str" cm="1">
        <f t="array" ref="K9439">_xlfn.LET(_xlpm.d,UPPER(TRIM(CLEAN(SUBSTITUTE(F9439,CHAR(160),"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40" spans="2:11" x14ac:dyDescent="0.25">
      <c r="B9440" s="21">
        <v>45958</v>
      </c>
      <c r="C9440" s="2" t="s">
        <v>1</v>
      </c>
      <c r="D9440" s="2" t="s">
        <v>2891</v>
      </c>
      <c r="E9440" s="2" t="s">
        <v>35</v>
      </c>
      <c r="F9440" s="2" t="s">
        <v>3306</v>
      </c>
      <c r="G9440" s="5">
        <v>-23</v>
      </c>
      <c r="H9440" s="5">
        <v>25.5</v>
      </c>
      <c r="I9440" s="5">
        <v>-586.5</v>
      </c>
      <c r="J9440" s="5">
        <v>-1879862.1200000013</v>
      </c>
      <c r="K9440" s="5" t="str" cm="1">
        <f t="array" ref="K9440">_xlfn.LET(_xlpm.d,UPPER(TRIM(CLEAN(SUBSTITUTE(F9440,CHAR(160),"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41" spans="2:11" x14ac:dyDescent="0.25">
      <c r="B9441" s="21">
        <v>45958</v>
      </c>
      <c r="C9441" s="2" t="s">
        <v>1</v>
      </c>
      <c r="D9441" s="2" t="s">
        <v>1150</v>
      </c>
      <c r="E9441" s="2" t="s">
        <v>9</v>
      </c>
      <c r="F9441" s="2" t="s">
        <v>3306</v>
      </c>
      <c r="G9441" s="5">
        <v>-14</v>
      </c>
      <c r="H9441" s="5">
        <v>33.5</v>
      </c>
      <c r="I9441" s="5">
        <v>-469</v>
      </c>
      <c r="J9441" s="5">
        <v>-1880331.1200000013</v>
      </c>
      <c r="K9441" s="5" t="str" cm="1">
        <f t="array" ref="K9441">_xlfn.LET(_xlpm.d,UPPER(TRIM(CLEAN(SUBSTITUTE(F9441,CHAR(160),"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42" spans="2:11" x14ac:dyDescent="0.25">
      <c r="B9442" s="21">
        <v>45958</v>
      </c>
      <c r="C9442" s="2" t="s">
        <v>1</v>
      </c>
      <c r="D9442" s="2" t="s">
        <v>482</v>
      </c>
      <c r="E9442" s="2" t="s">
        <v>446</v>
      </c>
      <c r="F9442" s="2" t="s">
        <v>3306</v>
      </c>
      <c r="G9442" s="5">
        <v>-39</v>
      </c>
      <c r="H9442" s="5">
        <v>33.5</v>
      </c>
      <c r="I9442" s="5">
        <v>-1306.5</v>
      </c>
      <c r="J9442" s="5">
        <v>-1881637.6200000013</v>
      </c>
      <c r="K9442" s="5" t="str" cm="1">
        <f t="array" ref="K9442">_xlfn.LET(_xlpm.d,UPPER(TRIM(CLEAN(SUBSTITUTE(F9442,CHAR(160),"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43" spans="2:11" x14ac:dyDescent="0.25">
      <c r="B9443" s="21">
        <v>45958</v>
      </c>
      <c r="C9443" s="2" t="s">
        <v>1</v>
      </c>
      <c r="D9443" s="2" t="s">
        <v>1151</v>
      </c>
      <c r="E9443" s="2" t="s">
        <v>153</v>
      </c>
      <c r="F9443" s="2" t="s">
        <v>3306</v>
      </c>
      <c r="G9443" s="5">
        <v>-43</v>
      </c>
      <c r="H9443" s="5">
        <v>25.5</v>
      </c>
      <c r="I9443" s="5">
        <v>-1096.5</v>
      </c>
      <c r="J9443" s="5">
        <v>-1882734.1200000013</v>
      </c>
      <c r="K9443" s="5" t="str" cm="1">
        <f t="array" ref="K9443">_xlfn.LET(_xlpm.d,UPPER(TRIM(CLEAN(SUBSTITUTE(F9443,CHAR(160),"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44" spans="2:11" x14ac:dyDescent="0.25">
      <c r="B9444" s="21">
        <v>45958</v>
      </c>
      <c r="C9444" s="2" t="s">
        <v>1</v>
      </c>
      <c r="D9444" s="2" t="s">
        <v>483</v>
      </c>
      <c r="E9444" s="2" t="s">
        <v>27</v>
      </c>
      <c r="F9444" s="2" t="s">
        <v>3306</v>
      </c>
      <c r="G9444" s="5">
        <v>-20</v>
      </c>
      <c r="H9444" s="5">
        <v>25.5</v>
      </c>
      <c r="I9444" s="5">
        <v>-510</v>
      </c>
      <c r="J9444" s="5">
        <v>-1883244.1200000013</v>
      </c>
      <c r="K9444" s="5" t="str" cm="1">
        <f t="array" ref="K9444">_xlfn.LET(_xlpm.d,UPPER(TRIM(CLEAN(SUBSTITUTE(F9444,CHAR(160),"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45" spans="2:11" x14ac:dyDescent="0.25">
      <c r="B9445" s="21">
        <v>45958</v>
      </c>
      <c r="C9445" s="2" t="s">
        <v>1</v>
      </c>
      <c r="D9445" s="2" t="s">
        <v>1993</v>
      </c>
      <c r="E9445" s="2" t="s">
        <v>14</v>
      </c>
      <c r="F9445" s="2" t="s">
        <v>3306</v>
      </c>
      <c r="G9445" s="5">
        <v>-12</v>
      </c>
      <c r="H9445" s="5">
        <v>33.5</v>
      </c>
      <c r="I9445" s="5">
        <v>-402</v>
      </c>
      <c r="J9445" s="5">
        <v>-1883646.1200000013</v>
      </c>
      <c r="K9445" s="5" t="str" cm="1">
        <f t="array" ref="K9445">_xlfn.LET(_xlpm.d,UPPER(TRIM(CLEAN(SUBSTITUTE(F9445,CHAR(160),"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46" spans="2:11" x14ac:dyDescent="0.25">
      <c r="B9446" s="21">
        <v>45958</v>
      </c>
      <c r="C9446" s="2" t="s">
        <v>1</v>
      </c>
      <c r="D9446" s="2" t="s">
        <v>3850</v>
      </c>
      <c r="E9446" s="2" t="s">
        <v>148</v>
      </c>
      <c r="F9446" s="2" t="s">
        <v>3306</v>
      </c>
      <c r="G9446" s="5">
        <v>-30</v>
      </c>
      <c r="H9446" s="5">
        <v>33.5</v>
      </c>
      <c r="I9446" s="5">
        <v>-1005</v>
      </c>
      <c r="J9446" s="5">
        <v>-1884651.1200000013</v>
      </c>
      <c r="K9446" s="5" t="str" cm="1">
        <f t="array" ref="K9446">_xlfn.LET(_xlpm.d,UPPER(TRIM(CLEAN(SUBSTITUTE(F9446,CHAR(160),"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47" spans="2:11" x14ac:dyDescent="0.25">
      <c r="B9447" s="21">
        <v>45959</v>
      </c>
      <c r="C9447" s="2" t="s">
        <v>1</v>
      </c>
      <c r="D9447" s="2" t="s">
        <v>1994</v>
      </c>
      <c r="E9447" s="2" t="s">
        <v>40</v>
      </c>
      <c r="F9447" s="2" t="s">
        <v>3306</v>
      </c>
      <c r="G9447" s="5">
        <v>-11</v>
      </c>
      <c r="H9447" s="5">
        <v>33.5</v>
      </c>
      <c r="I9447" s="5">
        <v>-368.5</v>
      </c>
      <c r="J9447" s="5">
        <v>-1885019.6200000013</v>
      </c>
      <c r="K9447" s="5" t="str" cm="1">
        <f t="array" ref="K9447">_xlfn.LET(_xlpm.d,UPPER(TRIM(CLEAN(SUBSTITUTE(F9447,CHAR(160),"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48" spans="2:11" x14ac:dyDescent="0.25">
      <c r="B9448" s="21">
        <v>45959</v>
      </c>
      <c r="C9448" s="2" t="s">
        <v>1</v>
      </c>
      <c r="D9448" s="2" t="s">
        <v>745</v>
      </c>
      <c r="E9448" s="2" t="s">
        <v>129</v>
      </c>
      <c r="F9448" s="2" t="s">
        <v>3306</v>
      </c>
      <c r="G9448" s="5">
        <v>-10</v>
      </c>
      <c r="H9448" s="5">
        <v>33.5</v>
      </c>
      <c r="I9448" s="5">
        <v>-335</v>
      </c>
      <c r="J9448" s="5">
        <v>-1885354.6200000013</v>
      </c>
      <c r="K9448" s="5" t="str" cm="1">
        <f t="array" ref="K9448">_xlfn.LET(_xlpm.d,UPPER(TRIM(CLEAN(SUBSTITUTE(F9448,CHAR(160),"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49" spans="2:11" x14ac:dyDescent="0.25">
      <c r="B9449" s="21">
        <v>45959</v>
      </c>
      <c r="C9449" s="2" t="s">
        <v>1</v>
      </c>
      <c r="D9449" s="2" t="s">
        <v>1995</v>
      </c>
      <c r="E9449" s="2" t="s">
        <v>65</v>
      </c>
      <c r="F9449" s="2" t="s">
        <v>3306</v>
      </c>
      <c r="G9449" s="5">
        <v>-10</v>
      </c>
      <c r="H9449" s="5">
        <v>33.5</v>
      </c>
      <c r="I9449" s="5">
        <v>-335</v>
      </c>
      <c r="J9449" s="5">
        <v>-1885689.6200000013</v>
      </c>
      <c r="K9449" s="5" t="str" cm="1">
        <f t="array" ref="K9449">_xlfn.LET(_xlpm.d,UPPER(TRIM(CLEAN(SUBSTITUTE(F9449,CHAR(160),"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50" spans="2:11" x14ac:dyDescent="0.25">
      <c r="B9450" s="21">
        <v>45959</v>
      </c>
      <c r="C9450" s="2" t="s">
        <v>1</v>
      </c>
      <c r="D9450" s="2" t="s">
        <v>3851</v>
      </c>
      <c r="E9450" s="2" t="s">
        <v>58</v>
      </c>
      <c r="F9450" s="2" t="s">
        <v>3306</v>
      </c>
      <c r="G9450" s="5">
        <v>-18</v>
      </c>
      <c r="H9450" s="5">
        <v>33.5</v>
      </c>
      <c r="I9450" s="5">
        <v>-603</v>
      </c>
      <c r="J9450" s="5">
        <v>-1886292.6200000013</v>
      </c>
      <c r="K9450" s="5" t="str" cm="1">
        <f t="array" ref="K9450">_xlfn.LET(_xlpm.d,UPPER(TRIM(CLEAN(SUBSTITUTE(F9450,CHAR(160),"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51" spans="2:11" x14ac:dyDescent="0.25">
      <c r="B9451" s="21">
        <v>45960</v>
      </c>
      <c r="C9451" s="2" t="s">
        <v>1</v>
      </c>
      <c r="D9451" s="2" t="s">
        <v>746</v>
      </c>
      <c r="E9451" s="2" t="s">
        <v>565</v>
      </c>
      <c r="F9451" s="2" t="s">
        <v>3306</v>
      </c>
      <c r="G9451" s="5">
        <v>-21</v>
      </c>
      <c r="H9451" s="5">
        <v>33.5</v>
      </c>
      <c r="I9451" s="5">
        <v>-703.5</v>
      </c>
      <c r="J9451" s="5">
        <v>-1886996.1200000013</v>
      </c>
      <c r="K9451" s="5" t="str" cm="1">
        <f t="array" ref="K9451">_xlfn.LET(_xlpm.d,UPPER(TRIM(CLEAN(SUBSTITUTE(F9451,CHAR(160),"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52" spans="2:11" x14ac:dyDescent="0.25">
      <c r="B9452" s="21">
        <v>45960</v>
      </c>
      <c r="C9452" s="2" t="s">
        <v>1</v>
      </c>
      <c r="D9452" s="2" t="s">
        <v>1996</v>
      </c>
      <c r="E9452" s="2" t="s">
        <v>433</v>
      </c>
      <c r="F9452" s="2" t="s">
        <v>3306</v>
      </c>
      <c r="G9452" s="5">
        <v>-10</v>
      </c>
      <c r="H9452" s="5">
        <v>33.5</v>
      </c>
      <c r="I9452" s="5">
        <v>-335</v>
      </c>
      <c r="J9452" s="5">
        <v>-1887331.1200000013</v>
      </c>
      <c r="K9452" s="5" t="str" cm="1">
        <f t="array" ref="K9452">_xlfn.LET(_xlpm.d,UPPER(TRIM(CLEAN(SUBSTITUTE(F9452,CHAR(160),"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53" spans="2:11" x14ac:dyDescent="0.25">
      <c r="B9453" s="21">
        <v>45960</v>
      </c>
      <c r="C9453" s="2" t="s">
        <v>1</v>
      </c>
      <c r="D9453" s="2" t="s">
        <v>1997</v>
      </c>
      <c r="E9453" s="2" t="s">
        <v>99</v>
      </c>
      <c r="F9453" s="2" t="s">
        <v>3306</v>
      </c>
      <c r="G9453" s="5">
        <v>-10</v>
      </c>
      <c r="H9453" s="5">
        <v>33.5</v>
      </c>
      <c r="I9453" s="5">
        <v>-335</v>
      </c>
      <c r="J9453" s="5">
        <v>-1887666.1200000013</v>
      </c>
      <c r="K9453" s="5" t="str" cm="1">
        <f t="array" ref="K9453">_xlfn.LET(_xlpm.d,UPPER(TRIM(CLEAN(SUBSTITUTE(F9453,CHAR(160),"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54" spans="2:11" x14ac:dyDescent="0.25">
      <c r="B9454" s="21">
        <v>45960</v>
      </c>
      <c r="C9454" s="2" t="s">
        <v>1</v>
      </c>
      <c r="D9454" s="2" t="s">
        <v>3852</v>
      </c>
      <c r="E9454" s="2" t="s">
        <v>19</v>
      </c>
      <c r="F9454" s="2" t="s">
        <v>3306</v>
      </c>
      <c r="G9454" s="5">
        <v>-2</v>
      </c>
      <c r="H9454" s="5">
        <v>33.5</v>
      </c>
      <c r="I9454" s="5">
        <v>-67</v>
      </c>
      <c r="J9454" s="5">
        <v>-1887733.1200000013</v>
      </c>
      <c r="K9454" s="5" t="str" cm="1">
        <f t="array" ref="K9454">_xlfn.LET(_xlpm.d,UPPER(TRIM(CLEAN(SUBSTITUTE(F9454,CHAR(160),"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55" spans="2:11" x14ac:dyDescent="0.25">
      <c r="B9455" s="21">
        <v>45960</v>
      </c>
      <c r="C9455" s="2" t="s">
        <v>1</v>
      </c>
      <c r="D9455" s="2" t="s">
        <v>3853</v>
      </c>
      <c r="E9455" s="2" t="s">
        <v>84</v>
      </c>
      <c r="F9455" s="2" t="s">
        <v>3306</v>
      </c>
      <c r="G9455" s="5">
        <v>-6</v>
      </c>
      <c r="H9455" s="5">
        <v>33.5</v>
      </c>
      <c r="I9455" s="5">
        <v>-201</v>
      </c>
      <c r="J9455" s="5">
        <v>-1887934.1200000013</v>
      </c>
      <c r="K9455" s="5" t="str" cm="1">
        <f t="array" ref="K9455">_xlfn.LET(_xlpm.d,UPPER(TRIM(CLEAN(SUBSTITUTE(F9455,CHAR(160),"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56" spans="2:11" x14ac:dyDescent="0.25">
      <c r="B9456" s="21">
        <v>45960</v>
      </c>
      <c r="C9456" s="2" t="s">
        <v>1</v>
      </c>
      <c r="D9456" s="2" t="s">
        <v>1152</v>
      </c>
      <c r="E9456" s="2" t="s">
        <v>68</v>
      </c>
      <c r="F9456" s="2" t="s">
        <v>3306</v>
      </c>
      <c r="G9456" s="5">
        <v>-1</v>
      </c>
      <c r="H9456" s="5">
        <v>25.5</v>
      </c>
      <c r="I9456" s="5">
        <v>-25.5</v>
      </c>
      <c r="J9456" s="5">
        <v>-1887959.6200000013</v>
      </c>
      <c r="K9456" s="5" t="str" cm="1">
        <f t="array" ref="K9456">_xlfn.LET(_xlpm.d,UPPER(TRIM(CLEAN(SUBSTITUTE(F9456,CHAR(160),"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57" spans="2:11" x14ac:dyDescent="0.25">
      <c r="B9457" s="21">
        <v>45960</v>
      </c>
      <c r="C9457" s="2" t="s">
        <v>1</v>
      </c>
      <c r="D9457" s="2" t="s">
        <v>3854</v>
      </c>
      <c r="E9457" s="2" t="s">
        <v>68</v>
      </c>
      <c r="F9457" s="2" t="s">
        <v>3306</v>
      </c>
      <c r="G9457" s="5">
        <v>-9</v>
      </c>
      <c r="H9457" s="5">
        <v>25.5</v>
      </c>
      <c r="I9457" s="5">
        <v>-229.5</v>
      </c>
      <c r="J9457" s="5">
        <v>-1888189.1200000013</v>
      </c>
      <c r="K9457" s="5" t="str" cm="1">
        <f t="array" ref="K9457">_xlfn.LET(_xlpm.d,UPPER(TRIM(CLEAN(SUBSTITUTE(F9457,CHAR(160),"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58" spans="2:11" x14ac:dyDescent="0.25">
      <c r="B9458" s="21">
        <v>45960</v>
      </c>
      <c r="C9458" s="2" t="s">
        <v>1</v>
      </c>
      <c r="D9458" s="2" t="s">
        <v>3855</v>
      </c>
      <c r="E9458" s="2" t="s">
        <v>1403</v>
      </c>
      <c r="F9458" s="2" t="s">
        <v>3306</v>
      </c>
      <c r="G9458" s="5">
        <v>-4</v>
      </c>
      <c r="H9458" s="5">
        <v>27.8</v>
      </c>
      <c r="I9458" s="5">
        <v>-111.2</v>
      </c>
      <c r="J9458" s="5">
        <v>-1888300.3200000012</v>
      </c>
      <c r="K9458" s="5" t="str" cm="1">
        <f t="array" ref="K9458">_xlfn.LET(_xlpm.d,UPPER(TRIM(CLEAN(SUBSTITUTE(F9458,CHAR(160),"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59" spans="2:11" x14ac:dyDescent="0.25">
      <c r="B9459" s="21">
        <v>45960</v>
      </c>
      <c r="C9459" s="2" t="s">
        <v>1</v>
      </c>
      <c r="D9459" s="2" t="s">
        <v>3034</v>
      </c>
      <c r="E9459" s="2" t="s">
        <v>801</v>
      </c>
      <c r="F9459" s="2" t="s">
        <v>3308</v>
      </c>
      <c r="G9459" s="5">
        <v>-2</v>
      </c>
      <c r="H9459" s="5">
        <v>27.5</v>
      </c>
      <c r="I9459" s="5">
        <v>-55</v>
      </c>
      <c r="J9459" s="5">
        <v>-1888355.3200000012</v>
      </c>
      <c r="K9459" s="5" t="str" cm="1">
        <f t="array" ref="K9459">_xlfn.LET(_xlpm.d,UPPER(TRIM(CLEAN(SUBSTITUTE(F9459,CHAR(160),"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60" spans="2:11" x14ac:dyDescent="0.25">
      <c r="B9460" s="21">
        <v>45961</v>
      </c>
      <c r="C9460" s="2" t="s">
        <v>1</v>
      </c>
      <c r="D9460" s="2" t="s">
        <v>1998</v>
      </c>
      <c r="E9460" s="2" t="s">
        <v>24</v>
      </c>
      <c r="F9460" s="2" t="s">
        <v>3306</v>
      </c>
      <c r="G9460" s="5">
        <v>-7</v>
      </c>
      <c r="H9460" s="5">
        <v>33.5</v>
      </c>
      <c r="I9460" s="5">
        <v>-234.5</v>
      </c>
      <c r="J9460" s="5">
        <v>-1888589.8200000012</v>
      </c>
      <c r="K9460" s="5" t="str" cm="1">
        <f t="array" ref="K9460">_xlfn.LET(_xlpm.d,UPPER(TRIM(CLEAN(SUBSTITUTE(F9460,CHAR(160),"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61" spans="2:11" x14ac:dyDescent="0.25">
      <c r="B9461" s="21">
        <v>45961</v>
      </c>
      <c r="C9461" s="2" t="s">
        <v>1</v>
      </c>
      <c r="D9461" s="2" t="s">
        <v>1153</v>
      </c>
      <c r="E9461" s="2" t="s">
        <v>110</v>
      </c>
      <c r="F9461" s="2" t="s">
        <v>3306</v>
      </c>
      <c r="G9461" s="5">
        <v>-20</v>
      </c>
      <c r="H9461" s="5">
        <v>33.5</v>
      </c>
      <c r="I9461" s="5">
        <v>-670</v>
      </c>
      <c r="J9461" s="5">
        <v>-1889259.8200000012</v>
      </c>
      <c r="K9461" s="5" t="str" cm="1">
        <f t="array" ref="K9461">_xlfn.LET(_xlpm.d,UPPER(TRIM(CLEAN(SUBSTITUTE(F9461,CHAR(160),"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62" spans="2:11" x14ac:dyDescent="0.25">
      <c r="B9462" s="21">
        <v>45961</v>
      </c>
      <c r="C9462" s="2" t="s">
        <v>1</v>
      </c>
      <c r="D9462" s="2" t="s">
        <v>1154</v>
      </c>
      <c r="E9462" s="2" t="s">
        <v>53</v>
      </c>
      <c r="F9462" s="2" t="s">
        <v>3306</v>
      </c>
      <c r="G9462" s="5">
        <v>-15</v>
      </c>
      <c r="H9462" s="5">
        <v>33.5</v>
      </c>
      <c r="I9462" s="5">
        <v>-502.5</v>
      </c>
      <c r="J9462" s="5">
        <v>-1889762.3200000012</v>
      </c>
      <c r="K9462" s="5" t="str" cm="1">
        <f t="array" ref="K9462">_xlfn.LET(_xlpm.d,UPPER(TRIM(CLEAN(SUBSTITUTE(F9462,CHAR(160),"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63" spans="2:11" x14ac:dyDescent="0.25">
      <c r="B9463" s="21">
        <v>45961</v>
      </c>
      <c r="C9463" s="2" t="s">
        <v>1</v>
      </c>
      <c r="D9463" s="2" t="s">
        <v>2808</v>
      </c>
      <c r="E9463" s="2" t="s">
        <v>62</v>
      </c>
      <c r="F9463" s="2" t="s">
        <v>3306</v>
      </c>
      <c r="G9463" s="5">
        <v>-16</v>
      </c>
      <c r="H9463" s="5">
        <v>33.5</v>
      </c>
      <c r="I9463" s="5">
        <v>-536</v>
      </c>
      <c r="J9463" s="5">
        <v>-1890298.3200000012</v>
      </c>
      <c r="K9463" s="5" t="str" cm="1">
        <f t="array" ref="K9463">_xlfn.LET(_xlpm.d,UPPER(TRIM(CLEAN(SUBSTITUTE(F9463,CHAR(160),"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64" spans="2:11" x14ac:dyDescent="0.25">
      <c r="B9464" s="21">
        <v>45961</v>
      </c>
      <c r="C9464" s="2" t="s">
        <v>1</v>
      </c>
      <c r="D9464" s="2" t="s">
        <v>1155</v>
      </c>
      <c r="E9464" s="2" t="s">
        <v>82</v>
      </c>
      <c r="F9464" s="2" t="s">
        <v>3306</v>
      </c>
      <c r="G9464" s="5">
        <v>-15</v>
      </c>
      <c r="H9464" s="5">
        <v>33.5</v>
      </c>
      <c r="I9464" s="5">
        <v>-502.5</v>
      </c>
      <c r="J9464" s="5">
        <v>-1890800.8200000012</v>
      </c>
      <c r="K9464" s="5" t="str" cm="1">
        <f t="array" ref="K9464">_xlfn.LET(_xlpm.d,UPPER(TRIM(CLEAN(SUBSTITUTE(F9464,CHAR(160),"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65" spans="2:11" x14ac:dyDescent="0.25">
      <c r="B9465" s="21">
        <v>45961</v>
      </c>
      <c r="C9465" s="2" t="s">
        <v>1</v>
      </c>
      <c r="D9465" s="2" t="s">
        <v>3856</v>
      </c>
      <c r="E9465" s="2" t="s">
        <v>76</v>
      </c>
      <c r="F9465" s="2" t="s">
        <v>3306</v>
      </c>
      <c r="G9465" s="5">
        <v>-11</v>
      </c>
      <c r="H9465" s="5">
        <v>33.5</v>
      </c>
      <c r="I9465" s="5">
        <v>-368.5</v>
      </c>
      <c r="J9465" s="5">
        <v>-1891169.3200000012</v>
      </c>
      <c r="K9465" s="5" t="str" cm="1">
        <f t="array" ref="K9465">_xlfn.LET(_xlpm.d,UPPER(TRIM(CLEAN(SUBSTITUTE(F9465,CHAR(160),"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66" spans="2:11" x14ac:dyDescent="0.25">
      <c r="B9466" s="21">
        <v>45961</v>
      </c>
      <c r="C9466" s="2" t="s">
        <v>1</v>
      </c>
      <c r="D9466" s="2" t="s">
        <v>1999</v>
      </c>
      <c r="E9466" s="2" t="s">
        <v>163</v>
      </c>
      <c r="F9466" s="2" t="s">
        <v>3306</v>
      </c>
      <c r="G9466" s="5">
        <v>-32</v>
      </c>
      <c r="H9466" s="5">
        <v>33.5</v>
      </c>
      <c r="I9466" s="5">
        <v>-1072</v>
      </c>
      <c r="J9466" s="5">
        <v>-1892241.3200000012</v>
      </c>
      <c r="K9466" s="5" t="str" cm="1">
        <f t="array" ref="K9466">_xlfn.LET(_xlpm.d,UPPER(TRIM(CLEAN(SUBSTITUTE(F9466,CHAR(160),"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67" spans="2:11" x14ac:dyDescent="0.25">
      <c r="B9467" s="21">
        <v>45961</v>
      </c>
      <c r="C9467" s="2" t="s">
        <v>1</v>
      </c>
      <c r="D9467" s="2" t="s">
        <v>2000</v>
      </c>
      <c r="E9467" s="2" t="s">
        <v>202</v>
      </c>
      <c r="F9467" s="2" t="s">
        <v>3306</v>
      </c>
      <c r="G9467" s="5">
        <v>-50</v>
      </c>
      <c r="H9467" s="5">
        <v>33.5</v>
      </c>
      <c r="I9467" s="5">
        <v>-1675</v>
      </c>
      <c r="J9467" s="5">
        <v>-1893916.3200000012</v>
      </c>
      <c r="K9467" s="5" t="str" cm="1">
        <f t="array" ref="K9467">_xlfn.LET(_xlpm.d,UPPER(TRIM(CLEAN(SUBSTITUTE(F9467,CHAR(160),"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68" spans="2:11" x14ac:dyDescent="0.25">
      <c r="B9468" s="21">
        <v>45961</v>
      </c>
      <c r="C9468" s="2" t="s">
        <v>1</v>
      </c>
      <c r="D9468" s="2" t="s">
        <v>3857</v>
      </c>
      <c r="E9468" s="2" t="s">
        <v>3</v>
      </c>
      <c r="F9468" s="2" t="s">
        <v>3306</v>
      </c>
      <c r="G9468" s="5">
        <v>-20</v>
      </c>
      <c r="H9468" s="5">
        <v>30</v>
      </c>
      <c r="I9468" s="5">
        <v>-600</v>
      </c>
      <c r="J9468" s="5">
        <v>-1894516.3200000012</v>
      </c>
      <c r="K9468" s="5" t="str" cm="1">
        <f t="array" ref="K9468">_xlfn.LET(_xlpm.d,UPPER(TRIM(CLEAN(SUBSTITUTE(F9468,CHAR(160),"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69" spans="2:11" x14ac:dyDescent="0.25">
      <c r="B9469" s="21">
        <v>45961</v>
      </c>
      <c r="C9469" s="2" t="s">
        <v>1</v>
      </c>
      <c r="D9469" s="2" t="s">
        <v>1157</v>
      </c>
      <c r="E9469" s="2" t="s">
        <v>143</v>
      </c>
      <c r="F9469" s="2" t="s">
        <v>3308</v>
      </c>
      <c r="G9469" s="5">
        <v>-12</v>
      </c>
      <c r="H9469" s="5">
        <v>28.95</v>
      </c>
      <c r="I9469" s="5">
        <v>-347.4</v>
      </c>
      <c r="J9469" s="5">
        <v>-1894863.7200000011</v>
      </c>
      <c r="K9469" s="5" t="str" cm="1">
        <f t="array" ref="K9469">_xlfn.LET(_xlpm.d,UPPER(TRIM(CLEAN(SUBSTITUTE(F9469,CHAR(160),"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70" spans="2:11" x14ac:dyDescent="0.25">
      <c r="B9470" s="21">
        <v>45961</v>
      </c>
      <c r="C9470" s="2" t="s">
        <v>1</v>
      </c>
      <c r="D9470" s="2" t="s">
        <v>776</v>
      </c>
      <c r="E9470" s="2" t="s">
        <v>86</v>
      </c>
      <c r="F9470" s="2" t="s">
        <v>3306</v>
      </c>
      <c r="G9470" s="5">
        <v>-41</v>
      </c>
      <c r="H9470" s="5">
        <v>25.5</v>
      </c>
      <c r="I9470" s="5">
        <v>-1045.5</v>
      </c>
      <c r="J9470" s="5">
        <v>-1895909.2200000011</v>
      </c>
      <c r="K9470" s="5" t="str" cm="1">
        <f t="array" ref="K9470">_xlfn.LET(_xlpm.d,UPPER(TRIM(CLEAN(SUBSTITUTE(F9470,CHAR(160),"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71" spans="2:11" x14ac:dyDescent="0.25">
      <c r="B9471" s="21">
        <v>45961</v>
      </c>
      <c r="C9471" s="2" t="s">
        <v>1</v>
      </c>
      <c r="D9471" s="2" t="s">
        <v>2001</v>
      </c>
      <c r="E9471" s="2" t="s">
        <v>9</v>
      </c>
      <c r="F9471" s="2" t="s">
        <v>3306</v>
      </c>
      <c r="G9471" s="5">
        <v>-10</v>
      </c>
      <c r="H9471" s="5">
        <v>33.5</v>
      </c>
      <c r="I9471" s="5">
        <v>-335</v>
      </c>
      <c r="J9471" s="5">
        <v>-1896244.2200000011</v>
      </c>
      <c r="K9471" s="5" t="str" cm="1">
        <f t="array" ref="K9471">_xlfn.LET(_xlpm.d,UPPER(TRIM(CLEAN(SUBSTITUTE(F9471,CHAR(160),"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72" spans="2:11" x14ac:dyDescent="0.25">
      <c r="B9472" s="21">
        <v>45964</v>
      </c>
      <c r="C9472" s="2" t="s">
        <v>1</v>
      </c>
      <c r="D9472" s="2" t="s">
        <v>3858</v>
      </c>
      <c r="E9472" s="2" t="s">
        <v>1384</v>
      </c>
      <c r="F9472" s="2" t="s">
        <v>3308</v>
      </c>
      <c r="G9472" s="5">
        <v>-3</v>
      </c>
      <c r="H9472" s="5">
        <v>28.55</v>
      </c>
      <c r="I9472" s="5">
        <v>-85.65</v>
      </c>
      <c r="J9472" s="5">
        <v>-1896329.870000001</v>
      </c>
      <c r="K9472" s="5" t="str" cm="1">
        <f t="array" ref="K9472">_xlfn.LET(_xlpm.d,UPPER(TRIM(CLEAN(SUBSTITUTE(F9472,CHAR(160),"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73" spans="2:11" x14ac:dyDescent="0.25">
      <c r="B9473" s="21">
        <v>45964</v>
      </c>
      <c r="C9473" s="2" t="s">
        <v>1</v>
      </c>
      <c r="D9473" s="2" t="s">
        <v>3859</v>
      </c>
      <c r="E9473" s="2" t="s">
        <v>84</v>
      </c>
      <c r="F9473" s="2" t="s">
        <v>3306</v>
      </c>
      <c r="G9473" s="5">
        <v>-4</v>
      </c>
      <c r="H9473" s="5">
        <v>33.5</v>
      </c>
      <c r="I9473" s="5">
        <v>-134</v>
      </c>
      <c r="J9473" s="5">
        <v>-1896463.870000001</v>
      </c>
      <c r="K9473" s="5" t="str" cm="1">
        <f t="array" ref="K9473">_xlfn.LET(_xlpm.d,UPPER(TRIM(CLEAN(SUBSTITUTE(F9473,CHAR(160),"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74" spans="2:11" x14ac:dyDescent="0.25">
      <c r="B9474" s="21">
        <v>45964</v>
      </c>
      <c r="C9474" s="2" t="s">
        <v>1</v>
      </c>
      <c r="D9474" s="2" t="s">
        <v>2003</v>
      </c>
      <c r="E9474" s="2" t="s">
        <v>465</v>
      </c>
      <c r="F9474" s="2" t="s">
        <v>3306</v>
      </c>
      <c r="G9474" s="5">
        <v>-10</v>
      </c>
      <c r="H9474" s="5">
        <v>33.5</v>
      </c>
      <c r="I9474" s="5">
        <v>-335</v>
      </c>
      <c r="J9474" s="5">
        <v>-1896798.870000001</v>
      </c>
      <c r="K9474" s="5" t="str" cm="1">
        <f t="array" ref="K9474">_xlfn.LET(_xlpm.d,UPPER(TRIM(CLEAN(SUBSTITUTE(F9474,CHAR(160),"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75" spans="2:11" x14ac:dyDescent="0.25">
      <c r="B9475" s="21">
        <v>45964</v>
      </c>
      <c r="C9475" s="2" t="s">
        <v>1</v>
      </c>
      <c r="D9475" s="2" t="s">
        <v>2004</v>
      </c>
      <c r="E9475" s="2" t="s">
        <v>53</v>
      </c>
      <c r="F9475" s="2" t="s">
        <v>3306</v>
      </c>
      <c r="G9475" s="5">
        <v>-18</v>
      </c>
      <c r="H9475" s="5">
        <v>33.5</v>
      </c>
      <c r="I9475" s="5">
        <v>-603</v>
      </c>
      <c r="J9475" s="5">
        <v>-1897401.870000001</v>
      </c>
      <c r="K9475" s="5" t="str" cm="1">
        <f t="array" ref="K9475">_xlfn.LET(_xlpm.d,UPPER(TRIM(CLEAN(SUBSTITUTE(F9475,CHAR(160),"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76" spans="2:11" x14ac:dyDescent="0.25">
      <c r="B9476" s="21">
        <v>45964</v>
      </c>
      <c r="C9476" s="2" t="s">
        <v>1</v>
      </c>
      <c r="D9476" s="2" t="s">
        <v>3860</v>
      </c>
      <c r="E9476" s="2" t="s">
        <v>595</v>
      </c>
      <c r="F9476" s="2" t="s">
        <v>3306</v>
      </c>
      <c r="G9476" s="5">
        <v>-12</v>
      </c>
      <c r="H9476" s="5">
        <v>33.5</v>
      </c>
      <c r="I9476" s="5">
        <v>-402</v>
      </c>
      <c r="J9476" s="5">
        <v>-1897803.870000001</v>
      </c>
      <c r="K9476" s="5" t="str" cm="1">
        <f t="array" ref="K9476">_xlfn.LET(_xlpm.d,UPPER(TRIM(CLEAN(SUBSTITUTE(F9476,CHAR(160),"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77" spans="2:11" x14ac:dyDescent="0.25">
      <c r="B9477" s="21">
        <v>45964</v>
      </c>
      <c r="C9477" s="2" t="s">
        <v>1</v>
      </c>
      <c r="D9477" s="2" t="s">
        <v>3035</v>
      </c>
      <c r="E9477" s="2" t="s">
        <v>68</v>
      </c>
      <c r="F9477" s="2" t="s">
        <v>3306</v>
      </c>
      <c r="G9477" s="5">
        <v>-13</v>
      </c>
      <c r="H9477" s="5">
        <v>33.5</v>
      </c>
      <c r="I9477" s="5">
        <v>-435.5</v>
      </c>
      <c r="J9477" s="5">
        <v>-1898239.370000001</v>
      </c>
      <c r="K9477" s="5" t="str" cm="1">
        <f t="array" ref="K9477">_xlfn.LET(_xlpm.d,UPPER(TRIM(CLEAN(SUBSTITUTE(F9477,CHAR(160),"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78" spans="2:11" x14ac:dyDescent="0.25">
      <c r="B9478" s="21">
        <v>45965</v>
      </c>
      <c r="C9478" s="2" t="s">
        <v>1</v>
      </c>
      <c r="D9478" s="2" t="s">
        <v>2622</v>
      </c>
      <c r="E9478" s="2" t="s">
        <v>324</v>
      </c>
      <c r="F9478" s="2" t="s">
        <v>3308</v>
      </c>
      <c r="G9478" s="5">
        <v>-1</v>
      </c>
      <c r="H9478" s="5">
        <v>31.8</v>
      </c>
      <c r="I9478" s="5">
        <v>-31.8</v>
      </c>
      <c r="J9478" s="5">
        <v>-1898271.1700000011</v>
      </c>
      <c r="K9478" s="5" t="str" cm="1">
        <f t="array" ref="K9478">_xlfn.LET(_xlpm.d,UPPER(TRIM(CLEAN(SUBSTITUTE(F9478,CHAR(160),"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79" spans="2:11" x14ac:dyDescent="0.25">
      <c r="B9479" s="21">
        <v>45965</v>
      </c>
      <c r="C9479" s="2" t="s">
        <v>1</v>
      </c>
      <c r="D9479" s="2" t="s">
        <v>1158</v>
      </c>
      <c r="E9479" s="2" t="s">
        <v>852</v>
      </c>
      <c r="F9479" s="2" t="s">
        <v>3308</v>
      </c>
      <c r="G9479" s="5">
        <v>-13</v>
      </c>
      <c r="H9479" s="5">
        <v>33.99</v>
      </c>
      <c r="I9479" s="5">
        <v>-441.87</v>
      </c>
      <c r="J9479" s="5">
        <v>-1898713.0400000012</v>
      </c>
      <c r="K9479" s="5" t="str" cm="1">
        <f t="array" ref="K9479">_xlfn.LET(_xlpm.d,UPPER(TRIM(CLEAN(SUBSTITUTE(F9479,CHAR(160),"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80" spans="2:11" x14ac:dyDescent="0.25">
      <c r="B9480" s="21">
        <v>45965</v>
      </c>
      <c r="C9480" s="2" t="s">
        <v>1</v>
      </c>
      <c r="D9480" s="2" t="s">
        <v>2005</v>
      </c>
      <c r="E9480" s="2" t="s">
        <v>3</v>
      </c>
      <c r="F9480" s="2" t="s">
        <v>3308</v>
      </c>
      <c r="G9480" s="5">
        <v>-40</v>
      </c>
      <c r="H9480" s="5">
        <v>30</v>
      </c>
      <c r="I9480" s="5">
        <v>-1200</v>
      </c>
      <c r="J9480" s="5">
        <v>-1899913.0400000012</v>
      </c>
      <c r="K9480" s="5" t="str" cm="1">
        <f t="array" ref="K9480">_xlfn.LET(_xlpm.d,UPPER(TRIM(CLEAN(SUBSTITUTE(F9480,CHAR(160),"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81" spans="2:11" x14ac:dyDescent="0.25">
      <c r="B9481" s="21">
        <v>45965</v>
      </c>
      <c r="C9481" s="2" t="s">
        <v>1</v>
      </c>
      <c r="D9481" s="2" t="s">
        <v>1159</v>
      </c>
      <c r="E9481" s="2" t="s">
        <v>60</v>
      </c>
      <c r="F9481" s="2" t="s">
        <v>3306</v>
      </c>
      <c r="G9481" s="5">
        <v>-20</v>
      </c>
      <c r="H9481" s="5">
        <v>33.5</v>
      </c>
      <c r="I9481" s="5">
        <v>-670</v>
      </c>
      <c r="J9481" s="5">
        <v>-1900583.0400000012</v>
      </c>
      <c r="K9481" s="5" t="str" cm="1">
        <f t="array" ref="K9481">_xlfn.LET(_xlpm.d,UPPER(TRIM(CLEAN(SUBSTITUTE(F9481,CHAR(160),"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82" spans="2:11" x14ac:dyDescent="0.25">
      <c r="B9482" s="21">
        <v>45965</v>
      </c>
      <c r="C9482" s="2" t="s">
        <v>1</v>
      </c>
      <c r="D9482" s="2" t="s">
        <v>2623</v>
      </c>
      <c r="E9482" s="2" t="s">
        <v>72</v>
      </c>
      <c r="F9482" s="2" t="s">
        <v>3306</v>
      </c>
      <c r="G9482" s="5">
        <v>-16</v>
      </c>
      <c r="H9482" s="5">
        <v>33.5</v>
      </c>
      <c r="I9482" s="5">
        <v>-536</v>
      </c>
      <c r="J9482" s="5">
        <v>-1901119.0400000012</v>
      </c>
      <c r="K9482" s="5" t="str" cm="1">
        <f t="array" ref="K9482">_xlfn.LET(_xlpm.d,UPPER(TRIM(CLEAN(SUBSTITUTE(F9482,CHAR(160),"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83" spans="2:11" x14ac:dyDescent="0.25">
      <c r="B9483" s="21">
        <v>45965</v>
      </c>
      <c r="C9483" s="2" t="s">
        <v>1</v>
      </c>
      <c r="D9483" s="2" t="s">
        <v>1160</v>
      </c>
      <c r="E9483" s="2" t="s">
        <v>403</v>
      </c>
      <c r="F9483" s="2" t="s">
        <v>3306</v>
      </c>
      <c r="G9483" s="5">
        <v>-14</v>
      </c>
      <c r="H9483" s="5">
        <v>33.5</v>
      </c>
      <c r="I9483" s="5">
        <v>-469</v>
      </c>
      <c r="J9483" s="5">
        <v>-1901588.0400000012</v>
      </c>
      <c r="K9483" s="5" t="str" cm="1">
        <f t="array" ref="K9483">_xlfn.LET(_xlpm.d,UPPER(TRIM(CLEAN(SUBSTITUTE(F9483,CHAR(160),"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84" spans="2:11" x14ac:dyDescent="0.25">
      <c r="B9484" s="21">
        <v>45965</v>
      </c>
      <c r="C9484" s="2" t="s">
        <v>1</v>
      </c>
      <c r="D9484" s="2" t="s">
        <v>2007</v>
      </c>
      <c r="E9484" s="2" t="s">
        <v>9</v>
      </c>
      <c r="F9484" s="2" t="s">
        <v>3306</v>
      </c>
      <c r="G9484" s="5">
        <v>-5</v>
      </c>
      <c r="H9484" s="5">
        <v>33.5</v>
      </c>
      <c r="I9484" s="5">
        <v>-167.5</v>
      </c>
      <c r="J9484" s="5">
        <v>-1901755.5400000012</v>
      </c>
      <c r="K9484" s="5" t="str" cm="1">
        <f t="array" ref="K9484">_xlfn.LET(_xlpm.d,UPPER(TRIM(CLEAN(SUBSTITUTE(F9484,CHAR(160),"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85" spans="2:11" x14ac:dyDescent="0.25">
      <c r="B9485" s="21">
        <v>45965</v>
      </c>
      <c r="C9485" s="2" t="s">
        <v>1</v>
      </c>
      <c r="D9485" s="2" t="s">
        <v>267</v>
      </c>
      <c r="E9485" s="2" t="s">
        <v>159</v>
      </c>
      <c r="F9485" s="2" t="s">
        <v>3306</v>
      </c>
      <c r="G9485" s="5">
        <v>-30</v>
      </c>
      <c r="H9485" s="5">
        <v>33.5</v>
      </c>
      <c r="I9485" s="5">
        <v>-1005</v>
      </c>
      <c r="J9485" s="5">
        <v>-1902760.5400000012</v>
      </c>
      <c r="K9485" s="5" t="str" cm="1">
        <f t="array" ref="K9485">_xlfn.LET(_xlpm.d,UPPER(TRIM(CLEAN(SUBSTITUTE(F9485,CHAR(160),"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86" spans="2:11" x14ac:dyDescent="0.25">
      <c r="B9486" s="21">
        <v>45965</v>
      </c>
      <c r="C9486" s="2" t="s">
        <v>1</v>
      </c>
      <c r="D9486" s="2" t="s">
        <v>3861</v>
      </c>
      <c r="E9486" s="2" t="s">
        <v>89</v>
      </c>
      <c r="F9486" s="2" t="s">
        <v>3306</v>
      </c>
      <c r="G9486" s="5">
        <v>-40</v>
      </c>
      <c r="H9486" s="5">
        <v>33.5</v>
      </c>
      <c r="I9486" s="5">
        <v>-1340</v>
      </c>
      <c r="J9486" s="5">
        <v>-1904100.5400000012</v>
      </c>
      <c r="K9486" s="5" t="str" cm="1">
        <f t="array" ref="K9486">_xlfn.LET(_xlpm.d,UPPER(TRIM(CLEAN(SUBSTITUTE(F9486,CHAR(160),"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87" spans="2:11" x14ac:dyDescent="0.25">
      <c r="B9487" s="21">
        <v>45965</v>
      </c>
      <c r="C9487" s="2" t="s">
        <v>1</v>
      </c>
      <c r="D9487" s="2" t="s">
        <v>268</v>
      </c>
      <c r="E9487" s="2" t="s">
        <v>153</v>
      </c>
      <c r="F9487" s="2" t="s">
        <v>3306</v>
      </c>
      <c r="G9487" s="5">
        <v>-50</v>
      </c>
      <c r="H9487" s="5">
        <v>33.5</v>
      </c>
      <c r="I9487" s="5">
        <v>-1675</v>
      </c>
      <c r="J9487" s="5">
        <v>-1905775.5400000012</v>
      </c>
      <c r="K9487" s="5" t="str" cm="1">
        <f t="array" ref="K9487">_xlfn.LET(_xlpm.d,UPPER(TRIM(CLEAN(SUBSTITUTE(F9487,CHAR(160),"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88" spans="2:11" x14ac:dyDescent="0.25">
      <c r="B9488" s="21">
        <v>45965</v>
      </c>
      <c r="C9488" s="2" t="s">
        <v>1</v>
      </c>
      <c r="D9488" s="2" t="s">
        <v>269</v>
      </c>
      <c r="E9488" s="2" t="s">
        <v>29</v>
      </c>
      <c r="F9488" s="2" t="s">
        <v>3306</v>
      </c>
      <c r="G9488" s="5">
        <v>-65</v>
      </c>
      <c r="H9488" s="5">
        <v>33.5</v>
      </c>
      <c r="I9488" s="5">
        <v>-2177.5</v>
      </c>
      <c r="J9488" s="5">
        <v>-1907953.0400000012</v>
      </c>
      <c r="K9488" s="5" t="str" cm="1">
        <f t="array" ref="K9488">_xlfn.LET(_xlpm.d,UPPER(TRIM(CLEAN(SUBSTITUTE(F9488,CHAR(160),"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89" spans="2:11" x14ac:dyDescent="0.25">
      <c r="B9489" s="21">
        <v>45965</v>
      </c>
      <c r="C9489" s="2" t="s">
        <v>1</v>
      </c>
      <c r="D9489" s="2" t="s">
        <v>2490</v>
      </c>
      <c r="E9489" s="2" t="s">
        <v>92</v>
      </c>
      <c r="F9489" s="2" t="s">
        <v>3306</v>
      </c>
      <c r="G9489" s="5">
        <v>-35</v>
      </c>
      <c r="H9489" s="5">
        <v>33.5</v>
      </c>
      <c r="I9489" s="5">
        <v>-1172.5</v>
      </c>
      <c r="J9489" s="5">
        <v>-1909125.5400000012</v>
      </c>
      <c r="K9489" s="5" t="str" cm="1">
        <f t="array" ref="K9489">_xlfn.LET(_xlpm.d,UPPER(TRIM(CLEAN(SUBSTITUTE(F9489,CHAR(160),"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90" spans="2:11" x14ac:dyDescent="0.25">
      <c r="B9490" s="21">
        <v>45965</v>
      </c>
      <c r="C9490" s="2" t="s">
        <v>1</v>
      </c>
      <c r="D9490" s="2" t="s">
        <v>2892</v>
      </c>
      <c r="E9490" s="2" t="s">
        <v>14</v>
      </c>
      <c r="F9490" s="2" t="s">
        <v>3306</v>
      </c>
      <c r="G9490" s="5">
        <v>-21</v>
      </c>
      <c r="H9490" s="5">
        <v>33.5</v>
      </c>
      <c r="I9490" s="5">
        <v>-703.5</v>
      </c>
      <c r="J9490" s="5">
        <v>-1909829.0400000012</v>
      </c>
      <c r="K9490" s="5" t="str" cm="1">
        <f t="array" ref="K9490">_xlfn.LET(_xlpm.d,UPPER(TRIM(CLEAN(SUBSTITUTE(F9490,CHAR(160),"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91" spans="2:11" x14ac:dyDescent="0.25">
      <c r="B9491" s="21">
        <v>45965</v>
      </c>
      <c r="C9491" s="2" t="s">
        <v>1</v>
      </c>
      <c r="D9491" s="2" t="s">
        <v>1345</v>
      </c>
      <c r="E9491" s="2" t="s">
        <v>32</v>
      </c>
      <c r="F9491" s="2" t="s">
        <v>3306</v>
      </c>
      <c r="G9491" s="5">
        <v>-25</v>
      </c>
      <c r="H9491" s="5">
        <v>33.5</v>
      </c>
      <c r="I9491" s="5">
        <v>-837.5</v>
      </c>
      <c r="J9491" s="5">
        <v>-1910666.5400000012</v>
      </c>
      <c r="K9491" s="5" t="str" cm="1">
        <f t="array" ref="K9491">_xlfn.LET(_xlpm.d,UPPER(TRIM(CLEAN(SUBSTITUTE(F9491,CHAR(160),"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92" spans="2:11" x14ac:dyDescent="0.25">
      <c r="B9492" s="21">
        <v>45965</v>
      </c>
      <c r="C9492" s="2" t="s">
        <v>1</v>
      </c>
      <c r="D9492" s="2" t="s">
        <v>3036</v>
      </c>
      <c r="E9492" s="2" t="s">
        <v>95</v>
      </c>
      <c r="F9492" s="2" t="s">
        <v>3306</v>
      </c>
      <c r="G9492" s="5">
        <v>-10</v>
      </c>
      <c r="H9492" s="5">
        <v>33.5</v>
      </c>
      <c r="I9492" s="5">
        <v>-335</v>
      </c>
      <c r="J9492" s="5">
        <v>-1911001.5400000012</v>
      </c>
      <c r="K9492" s="5" t="str" cm="1">
        <f t="array" ref="K9492">_xlfn.LET(_xlpm.d,UPPER(TRIM(CLEAN(SUBSTITUTE(F9492,CHAR(160),"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93" spans="2:11" x14ac:dyDescent="0.25">
      <c r="B9493" s="21">
        <v>45966</v>
      </c>
      <c r="C9493" s="2" t="s">
        <v>1</v>
      </c>
      <c r="D9493" s="2" t="s">
        <v>1161</v>
      </c>
      <c r="E9493" s="2" t="s">
        <v>58</v>
      </c>
      <c r="F9493" s="2" t="s">
        <v>3306</v>
      </c>
      <c r="G9493" s="5">
        <v>-6</v>
      </c>
      <c r="H9493" s="5">
        <v>33.5</v>
      </c>
      <c r="I9493" s="5">
        <v>-201</v>
      </c>
      <c r="J9493" s="5">
        <v>-1911202.5400000012</v>
      </c>
      <c r="K9493" s="5" t="str" cm="1">
        <f t="array" ref="K9493">_xlfn.LET(_xlpm.d,UPPER(TRIM(CLEAN(SUBSTITUTE(F9493,CHAR(160),"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94" spans="2:11" x14ac:dyDescent="0.25">
      <c r="B9494" s="21">
        <v>45966</v>
      </c>
      <c r="C9494" s="2" t="s">
        <v>1</v>
      </c>
      <c r="D9494" s="2" t="s">
        <v>2008</v>
      </c>
      <c r="E9494" s="2" t="s">
        <v>238</v>
      </c>
      <c r="F9494" s="2" t="s">
        <v>3308</v>
      </c>
      <c r="G9494" s="5">
        <v>-9</v>
      </c>
      <c r="H9494" s="5">
        <v>31.85</v>
      </c>
      <c r="I9494" s="5">
        <v>-286.64999999999998</v>
      </c>
      <c r="J9494" s="5">
        <v>-1911489.1900000011</v>
      </c>
      <c r="K9494" s="5" t="str" cm="1">
        <f t="array" ref="K9494">_xlfn.LET(_xlpm.d,UPPER(TRIM(CLEAN(SUBSTITUTE(F9494,CHAR(160),"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95" spans="2:11" x14ac:dyDescent="0.25">
      <c r="B9495" s="21">
        <v>45966</v>
      </c>
      <c r="C9495" s="2" t="s">
        <v>1</v>
      </c>
      <c r="D9495" s="2" t="s">
        <v>2010</v>
      </c>
      <c r="E9495" s="2" t="s">
        <v>5</v>
      </c>
      <c r="F9495" s="2" t="s">
        <v>3308</v>
      </c>
      <c r="G9495" s="5">
        <v>-2</v>
      </c>
      <c r="H9495" s="5">
        <v>33.5</v>
      </c>
      <c r="I9495" s="5">
        <v>-67</v>
      </c>
      <c r="J9495" s="5">
        <v>-1911556.1900000011</v>
      </c>
      <c r="K9495" s="5" t="str" cm="1">
        <f t="array" ref="K9495">_xlfn.LET(_xlpm.d,UPPER(TRIM(CLEAN(SUBSTITUTE(F9495,CHAR(160),"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96" spans="2:11" x14ac:dyDescent="0.25">
      <c r="B9496" s="21">
        <v>45966</v>
      </c>
      <c r="C9496" s="2" t="s">
        <v>1</v>
      </c>
      <c r="D9496" s="2" t="s">
        <v>3862</v>
      </c>
      <c r="E9496" s="2" t="s">
        <v>986</v>
      </c>
      <c r="F9496" s="2" t="s">
        <v>3308</v>
      </c>
      <c r="G9496" s="5">
        <v>-10</v>
      </c>
      <c r="H9496" s="5">
        <v>33.99</v>
      </c>
      <c r="I9496" s="5">
        <v>-339.9</v>
      </c>
      <c r="J9496" s="5">
        <v>-1911896.090000001</v>
      </c>
      <c r="K9496" s="5" t="str" cm="1">
        <f t="array" ref="K9496">_xlfn.LET(_xlpm.d,UPPER(TRIM(CLEAN(SUBSTITUTE(F9496,CHAR(160),"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97" spans="2:11" x14ac:dyDescent="0.25">
      <c r="B9497" s="21">
        <v>45966</v>
      </c>
      <c r="C9497" s="2" t="s">
        <v>1</v>
      </c>
      <c r="D9497" s="2" t="s">
        <v>2624</v>
      </c>
      <c r="E9497" s="2" t="s">
        <v>2473</v>
      </c>
      <c r="F9497" s="2" t="s">
        <v>3306</v>
      </c>
      <c r="G9497" s="5">
        <v>-30</v>
      </c>
      <c r="H9497" s="5">
        <v>33.5</v>
      </c>
      <c r="I9497" s="5">
        <v>-1005</v>
      </c>
      <c r="J9497" s="5">
        <v>-1912901.090000001</v>
      </c>
      <c r="K9497" s="5" t="str" cm="1">
        <f t="array" ref="K9497">_xlfn.LET(_xlpm.d,UPPER(TRIM(CLEAN(SUBSTITUTE(F9497,CHAR(160),"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98" spans="2:11" x14ac:dyDescent="0.25">
      <c r="B9498" s="21">
        <v>45966</v>
      </c>
      <c r="C9498" s="2" t="s">
        <v>1</v>
      </c>
      <c r="D9498" s="2" t="s">
        <v>3863</v>
      </c>
      <c r="E9498" s="2" t="s">
        <v>1397</v>
      </c>
      <c r="F9498" s="2" t="s">
        <v>3306</v>
      </c>
      <c r="G9498" s="5">
        <v>-40</v>
      </c>
      <c r="H9498" s="5">
        <v>33.5</v>
      </c>
      <c r="I9498" s="5">
        <v>-1340</v>
      </c>
      <c r="J9498" s="5">
        <v>-1914241.090000001</v>
      </c>
      <c r="K9498" s="5" t="str" cm="1">
        <f t="array" ref="K9498">_xlfn.LET(_xlpm.d,UPPER(TRIM(CLEAN(SUBSTITUTE(F9498,CHAR(160),"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499" spans="2:11" x14ac:dyDescent="0.25">
      <c r="B9499" s="21">
        <v>45967</v>
      </c>
      <c r="C9499" s="2" t="s">
        <v>1</v>
      </c>
      <c r="D9499" s="2" t="s">
        <v>3864</v>
      </c>
      <c r="E9499" s="2" t="s">
        <v>1245</v>
      </c>
      <c r="F9499" s="2" t="s">
        <v>3308</v>
      </c>
      <c r="G9499" s="5">
        <v>-29</v>
      </c>
      <c r="H9499" s="5">
        <v>31.8</v>
      </c>
      <c r="I9499" s="5">
        <v>-922.2</v>
      </c>
      <c r="J9499" s="5">
        <v>-1915163.290000001</v>
      </c>
      <c r="K9499" s="5" t="str" cm="1">
        <f t="array" ref="K9499">_xlfn.LET(_xlpm.d,UPPER(TRIM(CLEAN(SUBSTITUTE(F9499,CHAR(160),"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00" spans="2:11" x14ac:dyDescent="0.25">
      <c r="B9500" s="21">
        <v>45967</v>
      </c>
      <c r="C9500" s="2" t="s">
        <v>1</v>
      </c>
      <c r="D9500" s="2" t="s">
        <v>2011</v>
      </c>
      <c r="E9500" s="2" t="s">
        <v>324</v>
      </c>
      <c r="F9500" s="2" t="s">
        <v>3308</v>
      </c>
      <c r="G9500" s="5">
        <v>-1</v>
      </c>
      <c r="H9500" s="5">
        <v>31.8</v>
      </c>
      <c r="I9500" s="5">
        <v>-31.8</v>
      </c>
      <c r="J9500" s="5">
        <v>-1915195.090000001</v>
      </c>
      <c r="K9500" s="5" t="str" cm="1">
        <f t="array" ref="K9500">_xlfn.LET(_xlpm.d,UPPER(TRIM(CLEAN(SUBSTITUTE(F9500,CHAR(160),"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01" spans="2:11" x14ac:dyDescent="0.25">
      <c r="B9501" s="21">
        <v>45967</v>
      </c>
      <c r="C9501" s="2" t="s">
        <v>1</v>
      </c>
      <c r="D9501" s="2" t="s">
        <v>3865</v>
      </c>
      <c r="E9501" s="2" t="s">
        <v>1403</v>
      </c>
      <c r="F9501" s="2" t="s">
        <v>3308</v>
      </c>
      <c r="G9501" s="5">
        <v>-6</v>
      </c>
      <c r="H9501" s="5">
        <v>27.8</v>
      </c>
      <c r="I9501" s="5">
        <v>-166.8</v>
      </c>
      <c r="J9501" s="5">
        <v>-1915361.8900000011</v>
      </c>
      <c r="K9501" s="5" t="str" cm="1">
        <f t="array" ref="K9501">_xlfn.LET(_xlpm.d,UPPER(TRIM(CLEAN(SUBSTITUTE(F9501,CHAR(160),"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02" spans="2:11" x14ac:dyDescent="0.25">
      <c r="B9502" s="21">
        <v>45967</v>
      </c>
      <c r="C9502" s="2" t="s">
        <v>1</v>
      </c>
      <c r="D9502" s="2" t="s">
        <v>2012</v>
      </c>
      <c r="E9502" s="2" t="s">
        <v>1016</v>
      </c>
      <c r="F9502" s="2" t="s">
        <v>3306</v>
      </c>
      <c r="G9502" s="5">
        <v>-120</v>
      </c>
      <c r="H9502" s="5">
        <v>33.5</v>
      </c>
      <c r="I9502" s="5">
        <v>-4020</v>
      </c>
      <c r="J9502" s="5">
        <v>-1919381.8900000011</v>
      </c>
      <c r="K9502" s="5" t="str" cm="1">
        <f t="array" ref="K9502">_xlfn.LET(_xlpm.d,UPPER(TRIM(CLEAN(SUBSTITUTE(F9502,CHAR(160),"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03" spans="2:11" x14ac:dyDescent="0.25">
      <c r="B9503" s="21">
        <v>45967</v>
      </c>
      <c r="C9503" s="2" t="s">
        <v>1</v>
      </c>
      <c r="D9503" s="2" t="s">
        <v>2625</v>
      </c>
      <c r="E9503" s="2" t="s">
        <v>1130</v>
      </c>
      <c r="F9503" s="2" t="s">
        <v>3306</v>
      </c>
      <c r="G9503" s="5">
        <v>-70</v>
      </c>
      <c r="H9503" s="5">
        <v>33.5</v>
      </c>
      <c r="I9503" s="5">
        <v>-2345</v>
      </c>
      <c r="J9503" s="5">
        <v>-1921726.8900000011</v>
      </c>
      <c r="K9503" s="5" t="str" cm="1">
        <f t="array" ref="K9503">_xlfn.LET(_xlpm.d,UPPER(TRIM(CLEAN(SUBSTITUTE(F9503,CHAR(160),"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04" spans="2:11" x14ac:dyDescent="0.25">
      <c r="B9504" s="21">
        <v>45967</v>
      </c>
      <c r="C9504" s="2" t="s">
        <v>1</v>
      </c>
      <c r="D9504" s="2" t="s">
        <v>1162</v>
      </c>
      <c r="E9504" s="2" t="s">
        <v>565</v>
      </c>
      <c r="F9504" s="2" t="s">
        <v>3306</v>
      </c>
      <c r="G9504" s="5">
        <v>-10</v>
      </c>
      <c r="H9504" s="5">
        <v>33.5</v>
      </c>
      <c r="I9504" s="5">
        <v>-335</v>
      </c>
      <c r="J9504" s="5">
        <v>-1922061.8900000011</v>
      </c>
      <c r="K9504" s="5" t="str" cm="1">
        <f t="array" ref="K9504">_xlfn.LET(_xlpm.d,UPPER(TRIM(CLEAN(SUBSTITUTE(F9504,CHAR(160),"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05" spans="2:11" x14ac:dyDescent="0.25">
      <c r="B9505" s="21">
        <v>45967</v>
      </c>
      <c r="C9505" s="2" t="s">
        <v>1</v>
      </c>
      <c r="D9505" s="2" t="s">
        <v>3037</v>
      </c>
      <c r="E9505" s="2" t="s">
        <v>433</v>
      </c>
      <c r="F9505" s="2" t="s">
        <v>3306</v>
      </c>
      <c r="G9505" s="5">
        <v>-21</v>
      </c>
      <c r="H9505" s="5">
        <v>33.5</v>
      </c>
      <c r="I9505" s="5">
        <v>-703.5</v>
      </c>
      <c r="J9505" s="5">
        <v>-1922765.3900000011</v>
      </c>
      <c r="K9505" s="5" t="str" cm="1">
        <f t="array" ref="K9505">_xlfn.LET(_xlpm.d,UPPER(TRIM(CLEAN(SUBSTITUTE(F9505,CHAR(160),"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06" spans="2:11" x14ac:dyDescent="0.25">
      <c r="B9506" s="21">
        <v>45967</v>
      </c>
      <c r="C9506" s="2" t="s">
        <v>1</v>
      </c>
      <c r="D9506" s="2" t="s">
        <v>1163</v>
      </c>
      <c r="E9506" s="2" t="s">
        <v>38</v>
      </c>
      <c r="F9506" s="2" t="s">
        <v>3306</v>
      </c>
      <c r="G9506" s="5">
        <v>-10</v>
      </c>
      <c r="H9506" s="5">
        <v>33.5</v>
      </c>
      <c r="I9506" s="5">
        <v>-335</v>
      </c>
      <c r="J9506" s="5">
        <v>-1923100.3900000011</v>
      </c>
      <c r="K9506" s="5" t="str" cm="1">
        <f t="array" ref="K9506">_xlfn.LET(_xlpm.d,UPPER(TRIM(CLEAN(SUBSTITUTE(F9506,CHAR(160),"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07" spans="2:11" x14ac:dyDescent="0.25">
      <c r="B9507" s="21">
        <v>45967</v>
      </c>
      <c r="C9507" s="2" t="s">
        <v>1</v>
      </c>
      <c r="D9507" s="2" t="s">
        <v>1164</v>
      </c>
      <c r="E9507" s="2" t="s">
        <v>97</v>
      </c>
      <c r="F9507" s="2" t="s">
        <v>3306</v>
      </c>
      <c r="G9507" s="5">
        <v>-23</v>
      </c>
      <c r="H9507" s="5">
        <v>33.5</v>
      </c>
      <c r="I9507" s="5">
        <v>-770.5</v>
      </c>
      <c r="J9507" s="5">
        <v>-1923870.8900000011</v>
      </c>
      <c r="K9507" s="5" t="str" cm="1">
        <f t="array" ref="K9507">_xlfn.LET(_xlpm.d,UPPER(TRIM(CLEAN(SUBSTITUTE(F9507,CHAR(160),"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08" spans="2:11" x14ac:dyDescent="0.25">
      <c r="B9508" s="21">
        <v>45967</v>
      </c>
      <c r="C9508" s="2" t="s">
        <v>1</v>
      </c>
      <c r="D9508" s="2" t="s">
        <v>2626</v>
      </c>
      <c r="E9508" s="2" t="s">
        <v>465</v>
      </c>
      <c r="F9508" s="2" t="s">
        <v>3306</v>
      </c>
      <c r="G9508" s="5">
        <v>-2</v>
      </c>
      <c r="H9508" s="5">
        <v>33.5</v>
      </c>
      <c r="I9508" s="5">
        <v>-67</v>
      </c>
      <c r="J9508" s="5">
        <v>-1923937.8900000011</v>
      </c>
      <c r="K9508" s="5" t="str" cm="1">
        <f t="array" ref="K9508">_xlfn.LET(_xlpm.d,UPPER(TRIM(CLEAN(SUBSTITUTE(F9508,CHAR(160),"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09" spans="2:11" x14ac:dyDescent="0.25">
      <c r="B9509" s="21">
        <v>45967</v>
      </c>
      <c r="C9509" s="2" t="s">
        <v>1</v>
      </c>
      <c r="D9509" s="2" t="s">
        <v>2754</v>
      </c>
      <c r="E9509" s="2" t="s">
        <v>74</v>
      </c>
      <c r="F9509" s="2" t="s">
        <v>3306</v>
      </c>
      <c r="G9509" s="5">
        <v>-15</v>
      </c>
      <c r="H9509" s="5">
        <v>33.5</v>
      </c>
      <c r="I9509" s="5">
        <v>-502.5</v>
      </c>
      <c r="J9509" s="5">
        <v>-1924440.3900000011</v>
      </c>
      <c r="K9509" s="5" t="str" cm="1">
        <f t="array" ref="K9509">_xlfn.LET(_xlpm.d,UPPER(TRIM(CLEAN(SUBSTITUTE(F9509,CHAR(160),"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10" spans="2:11" x14ac:dyDescent="0.25">
      <c r="B9510" s="21">
        <v>45967</v>
      </c>
      <c r="C9510" s="2" t="s">
        <v>1</v>
      </c>
      <c r="D9510" s="2" t="s">
        <v>2013</v>
      </c>
      <c r="E9510" s="2" t="s">
        <v>141</v>
      </c>
      <c r="F9510" s="2" t="s">
        <v>3306</v>
      </c>
      <c r="G9510" s="5">
        <v>-73</v>
      </c>
      <c r="H9510" s="5">
        <v>33.5</v>
      </c>
      <c r="I9510" s="5">
        <v>-2445.5</v>
      </c>
      <c r="J9510" s="5">
        <v>-1926885.8900000011</v>
      </c>
      <c r="K9510" s="5" t="str" cm="1">
        <f t="array" ref="K9510">_xlfn.LET(_xlpm.d,UPPER(TRIM(CLEAN(SUBSTITUTE(F9510,CHAR(160),"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11" spans="2:11" x14ac:dyDescent="0.25">
      <c r="B9511" s="21">
        <v>45968</v>
      </c>
      <c r="C9511" s="2" t="s">
        <v>1</v>
      </c>
      <c r="D9511" s="2" t="s">
        <v>2893</v>
      </c>
      <c r="E9511" s="2" t="s">
        <v>1478</v>
      </c>
      <c r="F9511" s="2" t="s">
        <v>3308</v>
      </c>
      <c r="G9511" s="5">
        <v>-9</v>
      </c>
      <c r="H9511" s="5">
        <v>31.85</v>
      </c>
      <c r="I9511" s="5">
        <v>-286.64999999999998</v>
      </c>
      <c r="J9511" s="5">
        <v>-1927172.540000001</v>
      </c>
      <c r="K9511" s="5" t="str" cm="1">
        <f t="array" ref="K9511">_xlfn.LET(_xlpm.d,UPPER(TRIM(CLEAN(SUBSTITUTE(F9511,CHAR(160),"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12" spans="2:11" x14ac:dyDescent="0.25">
      <c r="B9512" s="21">
        <v>45968</v>
      </c>
      <c r="C9512" s="2" t="s">
        <v>1</v>
      </c>
      <c r="D9512" s="2" t="s">
        <v>2419</v>
      </c>
      <c r="E9512" s="2" t="s">
        <v>143</v>
      </c>
      <c r="F9512" s="2" t="s">
        <v>3308</v>
      </c>
      <c r="G9512" s="5">
        <v>-8</v>
      </c>
      <c r="H9512" s="5">
        <v>28.95</v>
      </c>
      <c r="I9512" s="5">
        <v>-231.6</v>
      </c>
      <c r="J9512" s="5">
        <v>-1927404.1400000011</v>
      </c>
      <c r="K9512" s="5" t="str" cm="1">
        <f t="array" ref="K9512">_xlfn.LET(_xlpm.d,UPPER(TRIM(CLEAN(SUBSTITUTE(F9512,CHAR(160),"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13" spans="2:11" x14ac:dyDescent="0.25">
      <c r="B9513" s="21">
        <v>45968</v>
      </c>
      <c r="C9513" s="2" t="s">
        <v>1</v>
      </c>
      <c r="D9513" s="2" t="s">
        <v>3866</v>
      </c>
      <c r="E9513" s="2" t="s">
        <v>3</v>
      </c>
      <c r="F9513" s="2" t="s">
        <v>3308</v>
      </c>
      <c r="G9513" s="5">
        <v>-35</v>
      </c>
      <c r="H9513" s="5">
        <v>30</v>
      </c>
      <c r="I9513" s="5">
        <v>-1050</v>
      </c>
      <c r="J9513" s="5">
        <v>-1928454.1400000011</v>
      </c>
      <c r="K9513" s="5" t="str" cm="1">
        <f t="array" ref="K9513">_xlfn.LET(_xlpm.d,UPPER(TRIM(CLEAN(SUBSTITUTE(F9513,CHAR(160),"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14" spans="2:11" x14ac:dyDescent="0.25">
      <c r="B9514" s="21">
        <v>45968</v>
      </c>
      <c r="C9514" s="2" t="s">
        <v>1</v>
      </c>
      <c r="D9514" s="2" t="s">
        <v>2894</v>
      </c>
      <c r="E9514" s="2" t="s">
        <v>1619</v>
      </c>
      <c r="F9514" s="2" t="s">
        <v>3308</v>
      </c>
      <c r="G9514" s="5">
        <v>-36</v>
      </c>
      <c r="H9514" s="5">
        <v>31.85</v>
      </c>
      <c r="I9514" s="5">
        <v>-1146.5999999999999</v>
      </c>
      <c r="J9514" s="5">
        <v>-1929600.7400000012</v>
      </c>
      <c r="K9514" s="5" t="str" cm="1">
        <f t="array" ref="K9514">_xlfn.LET(_xlpm.d,UPPER(TRIM(CLEAN(SUBSTITUTE(F9514,CHAR(160),"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15" spans="2:11" x14ac:dyDescent="0.25">
      <c r="B9515" s="21">
        <v>45968</v>
      </c>
      <c r="C9515" s="2" t="s">
        <v>1</v>
      </c>
      <c r="D9515" s="2" t="s">
        <v>2014</v>
      </c>
      <c r="E9515" s="2" t="s">
        <v>244</v>
      </c>
      <c r="F9515" s="2" t="s">
        <v>3306</v>
      </c>
      <c r="G9515" s="5">
        <v>-71</v>
      </c>
      <c r="H9515" s="5">
        <v>33.5</v>
      </c>
      <c r="I9515" s="5">
        <v>-2378.5</v>
      </c>
      <c r="J9515" s="5">
        <v>-1931979.2400000012</v>
      </c>
      <c r="K9515" s="5" t="str" cm="1">
        <f t="array" ref="K9515">_xlfn.LET(_xlpm.d,UPPER(TRIM(CLEAN(SUBSTITUTE(F9515,CHAR(160),"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16" spans="2:11" x14ac:dyDescent="0.25">
      <c r="B9516" s="21">
        <v>45968</v>
      </c>
      <c r="C9516" s="2" t="s">
        <v>1</v>
      </c>
      <c r="D9516" s="2" t="s">
        <v>2015</v>
      </c>
      <c r="E9516" s="2" t="s">
        <v>202</v>
      </c>
      <c r="F9516" s="2" t="s">
        <v>3306</v>
      </c>
      <c r="G9516" s="5">
        <v>-90</v>
      </c>
      <c r="H9516" s="5">
        <v>33.5</v>
      </c>
      <c r="I9516" s="5">
        <v>-3015</v>
      </c>
      <c r="J9516" s="5">
        <v>-1934994.2400000012</v>
      </c>
      <c r="K9516" s="5" t="str" cm="1">
        <f t="array" ref="K9516">_xlfn.LET(_xlpm.d,UPPER(TRIM(CLEAN(SUBSTITUTE(F9516,CHAR(160),"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17" spans="2:11" x14ac:dyDescent="0.25">
      <c r="B9517" s="21">
        <v>45968</v>
      </c>
      <c r="C9517" s="2" t="s">
        <v>1</v>
      </c>
      <c r="D9517" s="2" t="s">
        <v>1165</v>
      </c>
      <c r="E9517" s="2" t="s">
        <v>403</v>
      </c>
      <c r="F9517" s="2" t="s">
        <v>3306</v>
      </c>
      <c r="G9517" s="5">
        <v>-5</v>
      </c>
      <c r="H9517" s="5">
        <v>33.5</v>
      </c>
      <c r="I9517" s="5">
        <v>-167.5</v>
      </c>
      <c r="J9517" s="5">
        <v>-1935161.7400000012</v>
      </c>
      <c r="K9517" s="5" t="str" cm="1">
        <f t="array" ref="K9517">_xlfn.LET(_xlpm.d,UPPER(TRIM(CLEAN(SUBSTITUTE(F9517,CHAR(160),"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18" spans="2:11" x14ac:dyDescent="0.25">
      <c r="B9518" s="21">
        <v>45968</v>
      </c>
      <c r="C9518" s="2" t="s">
        <v>1</v>
      </c>
      <c r="D9518" s="2" t="s">
        <v>2755</v>
      </c>
      <c r="E9518" s="2" t="s">
        <v>76</v>
      </c>
      <c r="F9518" s="2" t="s">
        <v>3306</v>
      </c>
      <c r="G9518" s="5">
        <v>-20</v>
      </c>
      <c r="H9518" s="5">
        <v>33.5</v>
      </c>
      <c r="I9518" s="5">
        <v>-670</v>
      </c>
      <c r="J9518" s="5">
        <v>-1935831.7400000012</v>
      </c>
      <c r="K9518" s="5" t="str" cm="1">
        <f t="array" ref="K9518">_xlfn.LET(_xlpm.d,UPPER(TRIM(CLEAN(SUBSTITUTE(F9518,CHAR(160),"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19" spans="2:11" x14ac:dyDescent="0.25">
      <c r="B9519" s="21">
        <v>45968</v>
      </c>
      <c r="C9519" s="2" t="s">
        <v>1</v>
      </c>
      <c r="D9519" s="2" t="s">
        <v>569</v>
      </c>
      <c r="E9519" s="2" t="s">
        <v>24</v>
      </c>
      <c r="F9519" s="2" t="s">
        <v>3306</v>
      </c>
      <c r="G9519" s="5">
        <v>-20</v>
      </c>
      <c r="H9519" s="5">
        <v>33.5</v>
      </c>
      <c r="I9519" s="5">
        <v>-670</v>
      </c>
      <c r="J9519" s="5">
        <v>-1936501.7400000012</v>
      </c>
      <c r="K9519" s="5" t="str" cm="1">
        <f t="array" ref="K9519">_xlfn.LET(_xlpm.d,UPPER(TRIM(CLEAN(SUBSTITUTE(F9519,CHAR(160),"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20" spans="2:11" x14ac:dyDescent="0.25">
      <c r="B9520" s="21">
        <v>45968</v>
      </c>
      <c r="C9520" s="2" t="s">
        <v>1</v>
      </c>
      <c r="D9520" s="2" t="s">
        <v>3867</v>
      </c>
      <c r="E9520" s="2" t="s">
        <v>72</v>
      </c>
      <c r="F9520" s="2" t="s">
        <v>3306</v>
      </c>
      <c r="G9520" s="5">
        <v>-11</v>
      </c>
      <c r="H9520" s="5">
        <v>33.5</v>
      </c>
      <c r="I9520" s="5">
        <v>-368.5</v>
      </c>
      <c r="J9520" s="5">
        <v>-1936870.2400000012</v>
      </c>
      <c r="K9520" s="5" t="str" cm="1">
        <f t="array" ref="K9520">_xlfn.LET(_xlpm.d,UPPER(TRIM(CLEAN(SUBSTITUTE(F9520,CHAR(160),"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21" spans="2:11" x14ac:dyDescent="0.25">
      <c r="B9521" s="21">
        <v>45968</v>
      </c>
      <c r="C9521" s="2" t="s">
        <v>1</v>
      </c>
      <c r="D9521" s="2" t="s">
        <v>2690</v>
      </c>
      <c r="E9521" s="2" t="s">
        <v>60</v>
      </c>
      <c r="F9521" s="2" t="s">
        <v>3306</v>
      </c>
      <c r="G9521" s="5">
        <v>-21</v>
      </c>
      <c r="H9521" s="5">
        <v>33.5</v>
      </c>
      <c r="I9521" s="5">
        <v>-703.5</v>
      </c>
      <c r="J9521" s="5">
        <v>-1937573.7400000012</v>
      </c>
      <c r="K9521" s="5" t="str" cm="1">
        <f t="array" ref="K9521">_xlfn.LET(_xlpm.d,UPPER(TRIM(CLEAN(SUBSTITUTE(F9521,CHAR(160),"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22" spans="2:11" x14ac:dyDescent="0.25">
      <c r="B9522" s="21">
        <v>45968</v>
      </c>
      <c r="C9522" s="2" t="s">
        <v>1</v>
      </c>
      <c r="D9522" s="2" t="s">
        <v>2018</v>
      </c>
      <c r="E9522" s="2" t="s">
        <v>82</v>
      </c>
      <c r="F9522" s="2" t="s">
        <v>3306</v>
      </c>
      <c r="G9522" s="5">
        <v>-6</v>
      </c>
      <c r="H9522" s="5">
        <v>33.5</v>
      </c>
      <c r="I9522" s="5">
        <v>-201</v>
      </c>
      <c r="J9522" s="5">
        <v>-1937774.7400000012</v>
      </c>
      <c r="K9522" s="5" t="str" cm="1">
        <f t="array" ref="K9522">_xlfn.LET(_xlpm.d,UPPER(TRIM(CLEAN(SUBSTITUTE(F9522,CHAR(160),"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23" spans="2:11" x14ac:dyDescent="0.25">
      <c r="B9523" s="21">
        <v>45971</v>
      </c>
      <c r="C9523" s="2" t="s">
        <v>1</v>
      </c>
      <c r="D9523" s="2" t="s">
        <v>3868</v>
      </c>
      <c r="E9523" s="2" t="s">
        <v>1384</v>
      </c>
      <c r="F9523" s="2" t="s">
        <v>3308</v>
      </c>
      <c r="G9523" s="5">
        <v>-2</v>
      </c>
      <c r="H9523" s="5">
        <v>28.55</v>
      </c>
      <c r="I9523" s="5">
        <v>-57.1</v>
      </c>
      <c r="J9523" s="5">
        <v>-1937831.8400000012</v>
      </c>
      <c r="K9523" s="5" t="str" cm="1">
        <f t="array" ref="K9523">_xlfn.LET(_xlpm.d,UPPER(TRIM(CLEAN(SUBSTITUTE(F9523,CHAR(160),"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24" spans="2:11" x14ac:dyDescent="0.25">
      <c r="B9524" s="21">
        <v>45971</v>
      </c>
      <c r="C9524" s="2" t="s">
        <v>1</v>
      </c>
      <c r="D9524" s="2" t="s">
        <v>2627</v>
      </c>
      <c r="E9524" s="2" t="s">
        <v>324</v>
      </c>
      <c r="F9524" s="2" t="s">
        <v>3308</v>
      </c>
      <c r="G9524" s="5">
        <v>-4</v>
      </c>
      <c r="H9524" s="5">
        <v>31.8</v>
      </c>
      <c r="I9524" s="5">
        <v>-127.2</v>
      </c>
      <c r="J9524" s="5">
        <v>-1937959.0400000012</v>
      </c>
      <c r="K9524" s="5" t="str" cm="1">
        <f t="array" ref="K9524">_xlfn.LET(_xlpm.d,UPPER(TRIM(CLEAN(SUBSTITUTE(F9524,CHAR(160),"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25" spans="2:11" x14ac:dyDescent="0.25">
      <c r="B9525" s="21">
        <v>45971</v>
      </c>
      <c r="C9525" s="2" t="s">
        <v>1</v>
      </c>
      <c r="D9525" s="2" t="s">
        <v>2019</v>
      </c>
      <c r="E9525" s="2" t="s">
        <v>2020</v>
      </c>
      <c r="F9525" s="2" t="s">
        <v>3308</v>
      </c>
      <c r="G9525" s="5">
        <v>-30</v>
      </c>
      <c r="H9525" s="5">
        <v>33.5</v>
      </c>
      <c r="I9525" s="5">
        <v>-1005</v>
      </c>
      <c r="J9525" s="5">
        <v>-1938964.0400000012</v>
      </c>
      <c r="K9525" s="5" t="str" cm="1">
        <f t="array" ref="K9525">_xlfn.LET(_xlpm.d,UPPER(TRIM(CLEAN(SUBSTITUTE(F9525,CHAR(160),"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26" spans="2:11" x14ac:dyDescent="0.25">
      <c r="B9526" s="21">
        <v>45971</v>
      </c>
      <c r="C9526" s="2" t="s">
        <v>1</v>
      </c>
      <c r="D9526" s="2" t="s">
        <v>3869</v>
      </c>
      <c r="E9526" s="2" t="s">
        <v>465</v>
      </c>
      <c r="F9526" s="2" t="s">
        <v>3306</v>
      </c>
      <c r="G9526" s="5">
        <v>-30</v>
      </c>
      <c r="H9526" s="5">
        <v>33.5</v>
      </c>
      <c r="I9526" s="5">
        <v>-1005</v>
      </c>
      <c r="J9526" s="5">
        <v>-1939969.0400000012</v>
      </c>
      <c r="K9526" s="5" t="str" cm="1">
        <f t="array" ref="K9526">_xlfn.LET(_xlpm.d,UPPER(TRIM(CLEAN(SUBSTITUTE(F9526,CHAR(160),"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27" spans="2:11" x14ac:dyDescent="0.25">
      <c r="B9527" s="21">
        <v>45971</v>
      </c>
      <c r="C9527" s="2" t="s">
        <v>1</v>
      </c>
      <c r="D9527" s="2" t="s">
        <v>2628</v>
      </c>
      <c r="E9527" s="2" t="s">
        <v>791</v>
      </c>
      <c r="F9527" s="2" t="s">
        <v>3308</v>
      </c>
      <c r="G9527" s="5">
        <v>-15</v>
      </c>
      <c r="H9527" s="5">
        <v>33.5</v>
      </c>
      <c r="I9527" s="5">
        <v>-502.5</v>
      </c>
      <c r="J9527" s="5">
        <v>-1940471.5400000012</v>
      </c>
      <c r="K9527" s="5" t="str" cm="1">
        <f t="array" ref="K9527">_xlfn.LET(_xlpm.d,UPPER(TRIM(CLEAN(SUBSTITUTE(F9527,CHAR(160),"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28" spans="2:11" x14ac:dyDescent="0.25">
      <c r="B9528" s="21">
        <v>45971</v>
      </c>
      <c r="C9528" s="2" t="s">
        <v>1</v>
      </c>
      <c r="D9528" s="2" t="s">
        <v>2629</v>
      </c>
      <c r="E9528" s="2" t="s">
        <v>19</v>
      </c>
      <c r="F9528" s="2" t="s">
        <v>3306</v>
      </c>
      <c r="G9528" s="5">
        <v>-30</v>
      </c>
      <c r="H9528" s="5">
        <v>33.5</v>
      </c>
      <c r="I9528" s="5">
        <v>-1005</v>
      </c>
      <c r="J9528" s="5">
        <v>-1941476.5400000012</v>
      </c>
      <c r="K9528" s="5" t="str" cm="1">
        <f t="array" ref="K9528">_xlfn.LET(_xlpm.d,UPPER(TRIM(CLEAN(SUBSTITUTE(F9528,CHAR(160),"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29" spans="2:11" x14ac:dyDescent="0.25">
      <c r="B9529" s="21">
        <v>45971</v>
      </c>
      <c r="C9529" s="2" t="s">
        <v>1</v>
      </c>
      <c r="D9529" s="2" t="s">
        <v>3870</v>
      </c>
      <c r="E9529" s="2" t="s">
        <v>99</v>
      </c>
      <c r="F9529" s="2" t="s">
        <v>3306</v>
      </c>
      <c r="G9529" s="5">
        <v>-20</v>
      </c>
      <c r="H9529" s="5">
        <v>33.5</v>
      </c>
      <c r="I9529" s="5">
        <v>-670</v>
      </c>
      <c r="J9529" s="5">
        <v>-1942146.5400000012</v>
      </c>
      <c r="K9529" s="5" t="str" cm="1">
        <f t="array" ref="K9529">_xlfn.LET(_xlpm.d,UPPER(TRIM(CLEAN(SUBSTITUTE(F9529,CHAR(160),"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30" spans="2:11" x14ac:dyDescent="0.25">
      <c r="B9530" s="21">
        <v>45972</v>
      </c>
      <c r="C9530" s="2" t="s">
        <v>1</v>
      </c>
      <c r="D9530" s="2" t="s">
        <v>2021</v>
      </c>
      <c r="E9530" s="2" t="s">
        <v>446</v>
      </c>
      <c r="F9530" s="2" t="s">
        <v>3306</v>
      </c>
      <c r="G9530" s="5">
        <v>-10</v>
      </c>
      <c r="H9530" s="5">
        <v>33.5</v>
      </c>
      <c r="I9530" s="5">
        <v>-335</v>
      </c>
      <c r="J9530" s="5">
        <v>-1942481.5400000012</v>
      </c>
      <c r="K9530" s="5" t="str" cm="1">
        <f t="array" ref="K9530">_xlfn.LET(_xlpm.d,UPPER(TRIM(CLEAN(SUBSTITUTE(F9530,CHAR(160),"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31" spans="2:11" x14ac:dyDescent="0.25">
      <c r="B9531" s="21">
        <v>45972</v>
      </c>
      <c r="C9531" s="2" t="s">
        <v>1</v>
      </c>
      <c r="D9531" s="2" t="s">
        <v>3871</v>
      </c>
      <c r="E9531" s="2" t="s">
        <v>95</v>
      </c>
      <c r="F9531" s="2" t="s">
        <v>3306</v>
      </c>
      <c r="G9531" s="5">
        <v>-10</v>
      </c>
      <c r="H9531" s="5">
        <v>33.5</v>
      </c>
      <c r="I9531" s="5">
        <v>-335</v>
      </c>
      <c r="J9531" s="5">
        <v>-1942816.5400000012</v>
      </c>
      <c r="K9531" s="5" t="str" cm="1">
        <f t="array" ref="K9531">_xlfn.LET(_xlpm.d,UPPER(TRIM(CLEAN(SUBSTITUTE(F9531,CHAR(160),"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32" spans="2:11" x14ac:dyDescent="0.25">
      <c r="B9532" s="21">
        <v>45972</v>
      </c>
      <c r="C9532" s="2" t="s">
        <v>1</v>
      </c>
      <c r="D9532" s="2" t="s">
        <v>1166</v>
      </c>
      <c r="E9532" s="2" t="s">
        <v>60</v>
      </c>
      <c r="F9532" s="2" t="s">
        <v>3306</v>
      </c>
      <c r="G9532" s="5">
        <v>-10</v>
      </c>
      <c r="H9532" s="5">
        <v>33.5</v>
      </c>
      <c r="I9532" s="5">
        <v>-335</v>
      </c>
      <c r="J9532" s="5">
        <v>-1943151.5400000012</v>
      </c>
      <c r="K9532" s="5" t="str" cm="1">
        <f t="array" ref="K9532">_xlfn.LET(_xlpm.d,UPPER(TRIM(CLEAN(SUBSTITUTE(F9532,CHAR(160),"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33" spans="2:11" x14ac:dyDescent="0.25">
      <c r="B9533" s="21">
        <v>45972</v>
      </c>
      <c r="C9533" s="2" t="s">
        <v>1</v>
      </c>
      <c r="D9533" s="2" t="s">
        <v>2630</v>
      </c>
      <c r="E9533" s="2" t="s">
        <v>9</v>
      </c>
      <c r="F9533" s="2" t="s">
        <v>3306</v>
      </c>
      <c r="G9533" s="5">
        <v>-15</v>
      </c>
      <c r="H9533" s="5">
        <v>33.5</v>
      </c>
      <c r="I9533" s="5">
        <v>-502.5</v>
      </c>
      <c r="J9533" s="5">
        <v>-1943654.0400000012</v>
      </c>
      <c r="K9533" s="5" t="str" cm="1">
        <f t="array" ref="K9533">_xlfn.LET(_xlpm.d,UPPER(TRIM(CLEAN(SUBSTITUTE(F9533,CHAR(160),"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34" spans="2:11" x14ac:dyDescent="0.25">
      <c r="B9534" s="21">
        <v>45972</v>
      </c>
      <c r="C9534" s="2" t="s">
        <v>1</v>
      </c>
      <c r="D9534" s="2" t="s">
        <v>3872</v>
      </c>
      <c r="E9534" s="2" t="s">
        <v>32</v>
      </c>
      <c r="F9534" s="2" t="s">
        <v>3306</v>
      </c>
      <c r="G9534" s="5">
        <v>-15</v>
      </c>
      <c r="H9534" s="5">
        <v>33.5</v>
      </c>
      <c r="I9534" s="5">
        <v>-502.5</v>
      </c>
      <c r="J9534" s="5">
        <v>-1944156.5400000012</v>
      </c>
      <c r="K9534" s="5" t="str" cm="1">
        <f t="array" ref="K9534">_xlfn.LET(_xlpm.d,UPPER(TRIM(CLEAN(SUBSTITUTE(F9534,CHAR(160),"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35" spans="2:11" x14ac:dyDescent="0.25">
      <c r="B9535" s="21">
        <v>45972</v>
      </c>
      <c r="C9535" s="2" t="s">
        <v>1</v>
      </c>
      <c r="D9535" s="2" t="s">
        <v>271</v>
      </c>
      <c r="E9535" s="2" t="s">
        <v>35</v>
      </c>
      <c r="F9535" s="2" t="s">
        <v>3306</v>
      </c>
      <c r="G9535" s="5">
        <v>-22</v>
      </c>
      <c r="H9535" s="5">
        <v>33.5</v>
      </c>
      <c r="I9535" s="5">
        <v>-737</v>
      </c>
      <c r="J9535" s="5">
        <v>-1944893.5400000012</v>
      </c>
      <c r="K9535" s="5" t="str" cm="1">
        <f t="array" ref="K9535">_xlfn.LET(_xlpm.d,UPPER(TRIM(CLEAN(SUBSTITUTE(F9535,CHAR(160),"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36" spans="2:11" x14ac:dyDescent="0.25">
      <c r="B9536" s="21">
        <v>45972</v>
      </c>
      <c r="C9536" s="2" t="s">
        <v>1</v>
      </c>
      <c r="D9536" s="2" t="s">
        <v>2631</v>
      </c>
      <c r="E9536" s="2" t="s">
        <v>159</v>
      </c>
      <c r="F9536" s="2" t="s">
        <v>3306</v>
      </c>
      <c r="G9536" s="5">
        <v>-5</v>
      </c>
      <c r="H9536" s="5">
        <v>33.5</v>
      </c>
      <c r="I9536" s="5">
        <v>-167.5</v>
      </c>
      <c r="J9536" s="5">
        <v>-1945061.0400000012</v>
      </c>
      <c r="K9536" s="5" t="str" cm="1">
        <f t="array" ref="K9536">_xlfn.LET(_xlpm.d,UPPER(TRIM(CLEAN(SUBSTITUTE(F9536,CHAR(160),"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37" spans="2:11" x14ac:dyDescent="0.25">
      <c r="B9537" s="21">
        <v>45972</v>
      </c>
      <c r="C9537" s="2" t="s">
        <v>1</v>
      </c>
      <c r="D9537" s="2" t="s">
        <v>1167</v>
      </c>
      <c r="E9537" s="2" t="s">
        <v>148</v>
      </c>
      <c r="F9537" s="2" t="s">
        <v>3306</v>
      </c>
      <c r="G9537" s="5">
        <v>-14</v>
      </c>
      <c r="H9537" s="5">
        <v>33.5</v>
      </c>
      <c r="I9537" s="5">
        <v>-469</v>
      </c>
      <c r="J9537" s="5">
        <v>-1945530.0400000012</v>
      </c>
      <c r="K9537" s="5" t="str" cm="1">
        <f t="array" ref="K9537">_xlfn.LET(_xlpm.d,UPPER(TRIM(CLEAN(SUBSTITUTE(F9537,CHAR(160),"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38" spans="2:11" x14ac:dyDescent="0.25">
      <c r="B9538" s="21">
        <v>45972</v>
      </c>
      <c r="C9538" s="2" t="s">
        <v>1</v>
      </c>
      <c r="D9538" s="2" t="s">
        <v>2632</v>
      </c>
      <c r="E9538" s="2" t="s">
        <v>29</v>
      </c>
      <c r="F9538" s="2" t="s">
        <v>3306</v>
      </c>
      <c r="G9538" s="5">
        <v>-13</v>
      </c>
      <c r="H9538" s="5">
        <v>33.5</v>
      </c>
      <c r="I9538" s="5">
        <v>-435.5</v>
      </c>
      <c r="J9538" s="5">
        <v>-1945965.5400000012</v>
      </c>
      <c r="K9538" s="5" t="str" cm="1">
        <f t="array" ref="K9538">_xlfn.LET(_xlpm.d,UPPER(TRIM(CLEAN(SUBSTITUTE(F9538,CHAR(160),"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39" spans="2:11" x14ac:dyDescent="0.25">
      <c r="B9539" s="21">
        <v>45973</v>
      </c>
      <c r="C9539" s="2" t="s">
        <v>1</v>
      </c>
      <c r="D9539" s="2" t="s">
        <v>2022</v>
      </c>
      <c r="E9539" s="2" t="s">
        <v>926</v>
      </c>
      <c r="F9539" s="2" t="s">
        <v>3308</v>
      </c>
      <c r="G9539" s="5">
        <v>-194</v>
      </c>
      <c r="H9539" s="5">
        <v>29.95</v>
      </c>
      <c r="I9539" s="5">
        <v>-5810.3</v>
      </c>
      <c r="J9539" s="5">
        <v>-1951775.8400000012</v>
      </c>
      <c r="K9539" s="5" t="str" cm="1">
        <f t="array" ref="K9539">_xlfn.LET(_xlpm.d,UPPER(TRIM(CLEAN(SUBSTITUTE(F9539,CHAR(160),"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40" spans="2:11" x14ac:dyDescent="0.25">
      <c r="B9540" s="21">
        <v>45973</v>
      </c>
      <c r="C9540" s="2" t="s">
        <v>1</v>
      </c>
      <c r="D9540" s="2" t="s">
        <v>3873</v>
      </c>
      <c r="E9540" s="2" t="s">
        <v>816</v>
      </c>
      <c r="F9540" s="2" t="s">
        <v>3308</v>
      </c>
      <c r="G9540" s="5">
        <v>-23</v>
      </c>
      <c r="H9540" s="5">
        <v>28.5</v>
      </c>
      <c r="I9540" s="5">
        <v>-655.5</v>
      </c>
      <c r="J9540" s="5">
        <v>-1952431.3400000012</v>
      </c>
      <c r="K9540" s="5" t="str" cm="1">
        <f t="array" ref="K9540">_xlfn.LET(_xlpm.d,UPPER(TRIM(CLEAN(SUBSTITUTE(F9540,CHAR(160),"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41" spans="2:11" x14ac:dyDescent="0.25">
      <c r="B9541" s="21">
        <v>45973</v>
      </c>
      <c r="C9541" s="2" t="s">
        <v>1</v>
      </c>
      <c r="D9541" s="2" t="s">
        <v>484</v>
      </c>
      <c r="E9541" s="2" t="s">
        <v>129</v>
      </c>
      <c r="F9541" s="2" t="s">
        <v>3306</v>
      </c>
      <c r="G9541" s="5">
        <v>-22</v>
      </c>
      <c r="H9541" s="5">
        <v>33.5</v>
      </c>
      <c r="I9541" s="5">
        <v>-737</v>
      </c>
      <c r="J9541" s="5">
        <v>-1953168.3400000012</v>
      </c>
      <c r="K9541" s="5" t="str" cm="1">
        <f t="array" ref="K9541">_xlfn.LET(_xlpm.d,UPPER(TRIM(CLEAN(SUBSTITUTE(F9541,CHAR(160),"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42" spans="2:11" x14ac:dyDescent="0.25">
      <c r="B9542" s="21">
        <v>45973</v>
      </c>
      <c r="C9542" s="2" t="s">
        <v>1</v>
      </c>
      <c r="D9542" s="2" t="s">
        <v>1168</v>
      </c>
      <c r="E9542" s="2" t="s">
        <v>58</v>
      </c>
      <c r="F9542" s="2" t="s">
        <v>3306</v>
      </c>
      <c r="G9542" s="5">
        <v>-5</v>
      </c>
      <c r="H9542" s="5">
        <v>33.5</v>
      </c>
      <c r="I9542" s="5">
        <v>-167.5</v>
      </c>
      <c r="J9542" s="5">
        <v>-1953335.8400000012</v>
      </c>
      <c r="K9542" s="5" t="str" cm="1">
        <f t="array" ref="K9542">_xlfn.LET(_xlpm.d,UPPER(TRIM(CLEAN(SUBSTITUTE(F9542,CHAR(160),"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43" spans="2:11" x14ac:dyDescent="0.25">
      <c r="B9543" s="21">
        <v>45973</v>
      </c>
      <c r="C9543" s="2" t="s">
        <v>1</v>
      </c>
      <c r="D9543" s="2" t="s">
        <v>2023</v>
      </c>
      <c r="E9543" s="2" t="s">
        <v>65</v>
      </c>
      <c r="F9543" s="2" t="s">
        <v>3306</v>
      </c>
      <c r="G9543" s="5">
        <v>-15</v>
      </c>
      <c r="H9543" s="5">
        <v>33.5</v>
      </c>
      <c r="I9543" s="5">
        <v>-502.5</v>
      </c>
      <c r="J9543" s="5">
        <v>-1953838.3400000012</v>
      </c>
      <c r="K9543" s="5" t="str" cm="1">
        <f t="array" ref="K9543">_xlfn.LET(_xlpm.d,UPPER(TRIM(CLEAN(SUBSTITUTE(F9543,CHAR(160),"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44" spans="2:11" x14ac:dyDescent="0.25">
      <c r="B9544" s="21">
        <v>45974</v>
      </c>
      <c r="C9544" s="2" t="s">
        <v>1</v>
      </c>
      <c r="D9544" s="2" t="s">
        <v>3874</v>
      </c>
      <c r="E9544" s="2" t="s">
        <v>1403</v>
      </c>
      <c r="F9544" s="2" t="s">
        <v>3308</v>
      </c>
      <c r="G9544" s="5">
        <v>-2</v>
      </c>
      <c r="H9544" s="5">
        <v>27.8</v>
      </c>
      <c r="I9544" s="5">
        <v>-55.6</v>
      </c>
      <c r="J9544" s="5">
        <v>-1953893.9400000013</v>
      </c>
      <c r="K9544" s="5" t="str" cm="1">
        <f t="array" ref="K9544">_xlfn.LET(_xlpm.d,UPPER(TRIM(CLEAN(SUBSTITUTE(F9544,CHAR(160),"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45" spans="2:11" x14ac:dyDescent="0.25">
      <c r="B9545" s="21">
        <v>45974</v>
      </c>
      <c r="C9545" s="2" t="s">
        <v>1</v>
      </c>
      <c r="D9545" s="2" t="s">
        <v>3875</v>
      </c>
      <c r="E9545" s="2" t="s">
        <v>2099</v>
      </c>
      <c r="F9545" s="2" t="s">
        <v>3308</v>
      </c>
      <c r="G9545" s="5">
        <v>-15</v>
      </c>
      <c r="H9545" s="5">
        <v>31.8</v>
      </c>
      <c r="I9545" s="5">
        <v>-477</v>
      </c>
      <c r="J9545" s="5">
        <v>-1954370.9400000013</v>
      </c>
      <c r="K9545" s="5" t="str" cm="1">
        <f t="array" ref="K9545">_xlfn.LET(_xlpm.d,UPPER(TRIM(CLEAN(SUBSTITUTE(F9545,CHAR(160),"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46" spans="2:11" x14ac:dyDescent="0.25">
      <c r="B9546" s="21">
        <v>45974</v>
      </c>
      <c r="C9546" s="2" t="s">
        <v>1</v>
      </c>
      <c r="D9546" s="2" t="s">
        <v>3277</v>
      </c>
      <c r="E9546" s="2" t="s">
        <v>324</v>
      </c>
      <c r="F9546" s="2" t="s">
        <v>3308</v>
      </c>
      <c r="G9546" s="5">
        <v>-5</v>
      </c>
      <c r="H9546" s="5">
        <v>31.8</v>
      </c>
      <c r="I9546" s="5">
        <v>-159</v>
      </c>
      <c r="J9546" s="5">
        <v>-1954529.9400000013</v>
      </c>
      <c r="K9546" s="5" t="str" cm="1">
        <f t="array" ref="K9546">_xlfn.LET(_xlpm.d,UPPER(TRIM(CLEAN(SUBSTITUTE(F9546,CHAR(160),"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47" spans="2:11" x14ac:dyDescent="0.25">
      <c r="B9547" s="21">
        <v>45974</v>
      </c>
      <c r="C9547" s="2" t="s">
        <v>1</v>
      </c>
      <c r="D9547" s="2" t="s">
        <v>2024</v>
      </c>
      <c r="E9547" s="2" t="s">
        <v>163</v>
      </c>
      <c r="F9547" s="2" t="s">
        <v>3306</v>
      </c>
      <c r="G9547" s="5">
        <v>-50</v>
      </c>
      <c r="H9547" s="5">
        <v>33.5</v>
      </c>
      <c r="I9547" s="5">
        <v>-1675</v>
      </c>
      <c r="J9547" s="5">
        <v>-1956204.9400000013</v>
      </c>
      <c r="K9547" s="5" t="str" cm="1">
        <f t="array" ref="K9547">_xlfn.LET(_xlpm.d,UPPER(TRIM(CLEAN(SUBSTITUTE(F9547,CHAR(160),"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48" spans="2:11" x14ac:dyDescent="0.25">
      <c r="B9548" s="21">
        <v>45974</v>
      </c>
      <c r="C9548" s="2" t="s">
        <v>1</v>
      </c>
      <c r="D9548" s="2" t="s">
        <v>2025</v>
      </c>
      <c r="E9548" s="2" t="s">
        <v>565</v>
      </c>
      <c r="F9548" s="2" t="s">
        <v>3306</v>
      </c>
      <c r="G9548" s="5">
        <v>-5</v>
      </c>
      <c r="H9548" s="5">
        <v>33.5</v>
      </c>
      <c r="I9548" s="5">
        <v>-167.5</v>
      </c>
      <c r="J9548" s="5">
        <v>-1956372.4400000013</v>
      </c>
      <c r="K9548" s="5" t="str" cm="1">
        <f t="array" ref="K9548">_xlfn.LET(_xlpm.d,UPPER(TRIM(CLEAN(SUBSTITUTE(F9548,CHAR(160),"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49" spans="2:11" x14ac:dyDescent="0.25">
      <c r="B9549" s="21">
        <v>45974</v>
      </c>
      <c r="C9549" s="2" t="s">
        <v>1</v>
      </c>
      <c r="D9549" s="2" t="s">
        <v>570</v>
      </c>
      <c r="E9549" s="2" t="s">
        <v>68</v>
      </c>
      <c r="F9549" s="2" t="s">
        <v>3306</v>
      </c>
      <c r="G9549" s="5">
        <v>-42</v>
      </c>
      <c r="H9549" s="5">
        <v>33.5</v>
      </c>
      <c r="I9549" s="5">
        <v>-1407</v>
      </c>
      <c r="J9549" s="5">
        <v>-1957779.4400000013</v>
      </c>
      <c r="K9549" s="5" t="str" cm="1">
        <f t="array" ref="K9549">_xlfn.LET(_xlpm.d,UPPER(TRIM(CLEAN(SUBSTITUTE(F9549,CHAR(160),"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50" spans="2:11" x14ac:dyDescent="0.25">
      <c r="B9550" s="21">
        <v>45974</v>
      </c>
      <c r="C9550" s="2" t="s">
        <v>1</v>
      </c>
      <c r="D9550" s="2" t="s">
        <v>2026</v>
      </c>
      <c r="E9550" s="2" t="s">
        <v>74</v>
      </c>
      <c r="F9550" s="2" t="s">
        <v>3306</v>
      </c>
      <c r="G9550" s="5">
        <v>-30</v>
      </c>
      <c r="H9550" s="5">
        <v>33.5</v>
      </c>
      <c r="I9550" s="5">
        <v>-1005</v>
      </c>
      <c r="J9550" s="5">
        <v>-1958784.4400000013</v>
      </c>
      <c r="K9550" s="5" t="str" cm="1">
        <f t="array" ref="K9550">_xlfn.LET(_xlpm.d,UPPER(TRIM(CLEAN(SUBSTITUTE(F9550,CHAR(160),"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51" spans="2:11" x14ac:dyDescent="0.25">
      <c r="B9551" s="21">
        <v>45974</v>
      </c>
      <c r="C9551" s="2" t="s">
        <v>1</v>
      </c>
      <c r="D9551" s="2" t="s">
        <v>2633</v>
      </c>
      <c r="E9551" s="2" t="s">
        <v>433</v>
      </c>
      <c r="F9551" s="2" t="s">
        <v>3306</v>
      </c>
      <c r="G9551" s="5">
        <v>-20</v>
      </c>
      <c r="H9551" s="5">
        <v>33.5</v>
      </c>
      <c r="I9551" s="5">
        <v>-670</v>
      </c>
      <c r="J9551" s="5">
        <v>-1959454.4400000013</v>
      </c>
      <c r="K9551" s="5" t="str" cm="1">
        <f t="array" ref="K9551">_xlfn.LET(_xlpm.d,UPPER(TRIM(CLEAN(SUBSTITUTE(F9551,CHAR(160),"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52" spans="2:11" x14ac:dyDescent="0.25">
      <c r="B9552" s="21">
        <v>45974</v>
      </c>
      <c r="C9552" s="2" t="s">
        <v>1</v>
      </c>
      <c r="D9552" s="2" t="s">
        <v>2027</v>
      </c>
      <c r="E9552" s="2" t="s">
        <v>595</v>
      </c>
      <c r="F9552" s="2" t="s">
        <v>3306</v>
      </c>
      <c r="G9552" s="5">
        <v>-18</v>
      </c>
      <c r="H9552" s="5">
        <v>33.5</v>
      </c>
      <c r="I9552" s="5">
        <v>-603</v>
      </c>
      <c r="J9552" s="5">
        <v>-1960057.4400000013</v>
      </c>
      <c r="K9552" s="5" t="str" cm="1">
        <f t="array" ref="K9552">_xlfn.LET(_xlpm.d,UPPER(TRIM(CLEAN(SUBSTITUTE(F9552,CHAR(160),"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53" spans="2:11" x14ac:dyDescent="0.25">
      <c r="B9553" s="21">
        <v>45975</v>
      </c>
      <c r="C9553" s="2" t="s">
        <v>1</v>
      </c>
      <c r="D9553" s="2" t="s">
        <v>2028</v>
      </c>
      <c r="E9553" s="2" t="s">
        <v>304</v>
      </c>
      <c r="F9553" s="2" t="s">
        <v>3308</v>
      </c>
      <c r="G9553" s="5">
        <v>-36</v>
      </c>
      <c r="H9553" s="5">
        <v>31.8</v>
      </c>
      <c r="I9553" s="5">
        <v>-1144.8</v>
      </c>
      <c r="J9553" s="5">
        <v>-1961202.2400000014</v>
      </c>
      <c r="K9553" s="5" t="str" cm="1">
        <f t="array" ref="K9553">_xlfn.LET(_xlpm.d,UPPER(TRIM(CLEAN(SUBSTITUTE(F9553,CHAR(160),"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54" spans="2:11" x14ac:dyDescent="0.25">
      <c r="B9554" s="21">
        <v>45975</v>
      </c>
      <c r="C9554" s="2" t="s">
        <v>1</v>
      </c>
      <c r="D9554" s="2" t="s">
        <v>3876</v>
      </c>
      <c r="E9554" s="2" t="s">
        <v>1478</v>
      </c>
      <c r="F9554" s="2" t="s">
        <v>3308</v>
      </c>
      <c r="G9554" s="5">
        <v>-30</v>
      </c>
      <c r="H9554" s="5">
        <v>31.8</v>
      </c>
      <c r="I9554" s="5">
        <v>-954</v>
      </c>
      <c r="J9554" s="5">
        <v>-1962156.2400000014</v>
      </c>
      <c r="K9554" s="5" t="str" cm="1">
        <f t="array" ref="K9554">_xlfn.LET(_xlpm.d,UPPER(TRIM(CLEAN(SUBSTITUTE(F9554,CHAR(160),"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55" spans="2:11" x14ac:dyDescent="0.25">
      <c r="B9555" s="21">
        <v>45975</v>
      </c>
      <c r="C9555" s="2" t="s">
        <v>1</v>
      </c>
      <c r="D9555" s="2" t="s">
        <v>2895</v>
      </c>
      <c r="E9555" s="2" t="s">
        <v>3</v>
      </c>
      <c r="F9555" s="2" t="s">
        <v>3308</v>
      </c>
      <c r="G9555" s="5">
        <v>-10</v>
      </c>
      <c r="H9555" s="5">
        <v>30</v>
      </c>
      <c r="I9555" s="5">
        <v>-300</v>
      </c>
      <c r="J9555" s="5">
        <v>-1962456.2400000014</v>
      </c>
      <c r="K9555" s="5" t="str" cm="1">
        <f t="array" ref="K9555">_xlfn.LET(_xlpm.d,UPPER(TRIM(CLEAN(SUBSTITUTE(F9555,CHAR(160),"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56" spans="2:11" x14ac:dyDescent="0.25">
      <c r="B9556" s="21">
        <v>45975</v>
      </c>
      <c r="C9556" s="2" t="s">
        <v>1</v>
      </c>
      <c r="D9556" s="2" t="s">
        <v>1169</v>
      </c>
      <c r="E9556" s="2" t="s">
        <v>143</v>
      </c>
      <c r="F9556" s="2" t="s">
        <v>3308</v>
      </c>
      <c r="G9556" s="5">
        <v>-38</v>
      </c>
      <c r="H9556" s="5">
        <v>28.95</v>
      </c>
      <c r="I9556" s="5">
        <v>-1100.0999999999999</v>
      </c>
      <c r="J9556" s="5">
        <v>-1963556.3400000015</v>
      </c>
      <c r="K9556" s="5" t="str" cm="1">
        <f t="array" ref="K9556">_xlfn.LET(_xlpm.d,UPPER(TRIM(CLEAN(SUBSTITUTE(F9556,CHAR(160),"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57" spans="2:11" x14ac:dyDescent="0.25">
      <c r="B9557" s="21">
        <v>45975</v>
      </c>
      <c r="C9557" s="2" t="s">
        <v>1</v>
      </c>
      <c r="D9557" s="2" t="s">
        <v>2029</v>
      </c>
      <c r="E9557" s="2" t="s">
        <v>202</v>
      </c>
      <c r="F9557" s="2" t="s">
        <v>3306</v>
      </c>
      <c r="G9557" s="5">
        <v>-70</v>
      </c>
      <c r="H9557" s="5">
        <v>33.5</v>
      </c>
      <c r="I9557" s="5">
        <v>-2345</v>
      </c>
      <c r="J9557" s="5">
        <v>-1965901.3400000015</v>
      </c>
      <c r="K9557" s="5" t="str" cm="1">
        <f t="array" ref="K9557">_xlfn.LET(_xlpm.d,UPPER(TRIM(CLEAN(SUBSTITUTE(F9557,CHAR(160),"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58" spans="2:11" x14ac:dyDescent="0.25">
      <c r="B9558" s="21">
        <v>45975</v>
      </c>
      <c r="C9558" s="2" t="s">
        <v>1</v>
      </c>
      <c r="D9558" s="2" t="s">
        <v>1170</v>
      </c>
      <c r="E9558" s="2" t="s">
        <v>110</v>
      </c>
      <c r="F9558" s="2" t="s">
        <v>3306</v>
      </c>
      <c r="G9558" s="5">
        <v>-9</v>
      </c>
      <c r="H9558" s="5">
        <v>33.5</v>
      </c>
      <c r="I9558" s="5">
        <v>-301.5</v>
      </c>
      <c r="J9558" s="5">
        <v>-1966202.8400000015</v>
      </c>
      <c r="K9558" s="5" t="str" cm="1">
        <f t="array" ref="K9558">_xlfn.LET(_xlpm.d,UPPER(TRIM(CLEAN(SUBSTITUTE(F9558,CHAR(160),"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59" spans="2:11" x14ac:dyDescent="0.25">
      <c r="B9559" s="21">
        <v>45975</v>
      </c>
      <c r="C9559" s="2" t="s">
        <v>1</v>
      </c>
      <c r="D9559" s="2" t="s">
        <v>1171</v>
      </c>
      <c r="E9559" s="2" t="s">
        <v>9</v>
      </c>
      <c r="F9559" s="2" t="s">
        <v>3306</v>
      </c>
      <c r="G9559" s="5">
        <v>-10</v>
      </c>
      <c r="H9559" s="5">
        <v>33.5</v>
      </c>
      <c r="I9559" s="5">
        <v>-335</v>
      </c>
      <c r="J9559" s="5">
        <v>-1966537.8400000015</v>
      </c>
      <c r="K9559" s="5" t="str" cm="1">
        <f t="array" ref="K9559">_xlfn.LET(_xlpm.d,UPPER(TRIM(CLEAN(SUBSTITUTE(F9559,CHAR(160),"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60" spans="2:11" x14ac:dyDescent="0.25">
      <c r="B9560" s="21">
        <v>45975</v>
      </c>
      <c r="C9560" s="2" t="s">
        <v>1</v>
      </c>
      <c r="D9560" s="2" t="s">
        <v>1172</v>
      </c>
      <c r="E9560" s="2" t="s">
        <v>62</v>
      </c>
      <c r="F9560" s="2" t="s">
        <v>3306</v>
      </c>
      <c r="G9560" s="5">
        <v>-15</v>
      </c>
      <c r="H9560" s="5">
        <v>33.5</v>
      </c>
      <c r="I9560" s="5">
        <v>-502.5</v>
      </c>
      <c r="J9560" s="5">
        <v>-1967040.3400000015</v>
      </c>
      <c r="K9560" s="5" t="str" cm="1">
        <f t="array" ref="K9560">_xlfn.LET(_xlpm.d,UPPER(TRIM(CLEAN(SUBSTITUTE(F9560,CHAR(160),"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61" spans="2:11" x14ac:dyDescent="0.25">
      <c r="B9561" s="21">
        <v>45975</v>
      </c>
      <c r="C9561" s="2" t="s">
        <v>1</v>
      </c>
      <c r="D9561" s="2" t="s">
        <v>2031</v>
      </c>
      <c r="E9561" s="2" t="s">
        <v>86</v>
      </c>
      <c r="F9561" s="2" t="s">
        <v>3306</v>
      </c>
      <c r="G9561" s="5">
        <v>-15</v>
      </c>
      <c r="H9561" s="5">
        <v>33.5</v>
      </c>
      <c r="I9561" s="5">
        <v>-502.5</v>
      </c>
      <c r="J9561" s="5">
        <v>-1967542.8400000015</v>
      </c>
      <c r="K9561" s="5" t="str" cm="1">
        <f t="array" ref="K9561">_xlfn.LET(_xlpm.d,UPPER(TRIM(CLEAN(SUBSTITUTE(F9561,CHAR(160),"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62" spans="2:11" x14ac:dyDescent="0.25">
      <c r="B9562" s="21">
        <v>45975</v>
      </c>
      <c r="C9562" s="2" t="s">
        <v>1</v>
      </c>
      <c r="D9562" s="2" t="s">
        <v>2033</v>
      </c>
      <c r="E9562" s="2" t="s">
        <v>24</v>
      </c>
      <c r="F9562" s="2" t="s">
        <v>3306</v>
      </c>
      <c r="G9562" s="5">
        <v>-12</v>
      </c>
      <c r="H9562" s="5">
        <v>33.5</v>
      </c>
      <c r="I9562" s="5">
        <v>-402</v>
      </c>
      <c r="J9562" s="5">
        <v>-1967944.8400000015</v>
      </c>
      <c r="K9562" s="5" t="str" cm="1">
        <f t="array" ref="K9562">_xlfn.LET(_xlpm.d,UPPER(TRIM(CLEAN(SUBSTITUTE(F9562,CHAR(160),"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63" spans="2:11" x14ac:dyDescent="0.25">
      <c r="B9563" s="21">
        <v>45978</v>
      </c>
      <c r="C9563" s="2" t="s">
        <v>1</v>
      </c>
      <c r="D9563" s="2" t="s">
        <v>3038</v>
      </c>
      <c r="E9563" s="2" t="s">
        <v>791</v>
      </c>
      <c r="F9563" s="2" t="s">
        <v>3306</v>
      </c>
      <c r="G9563" s="5">
        <v>-10</v>
      </c>
      <c r="H9563" s="5">
        <v>33.5</v>
      </c>
      <c r="I9563" s="5">
        <v>-335</v>
      </c>
      <c r="J9563" s="5">
        <v>-1968279.8400000015</v>
      </c>
      <c r="K9563" s="5" t="str" cm="1">
        <f t="array" ref="K9563">_xlfn.LET(_xlpm.d,UPPER(TRIM(CLEAN(SUBSTITUTE(F9563,CHAR(160),"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64" spans="2:11" x14ac:dyDescent="0.25">
      <c r="B9564" s="21">
        <v>45978</v>
      </c>
      <c r="C9564" s="2" t="s">
        <v>1</v>
      </c>
      <c r="D9564" s="2" t="s">
        <v>3877</v>
      </c>
      <c r="E9564" s="2" t="s">
        <v>68</v>
      </c>
      <c r="F9564" s="2" t="s">
        <v>3306</v>
      </c>
      <c r="G9564" s="5">
        <v>-20</v>
      </c>
      <c r="H9564" s="5">
        <v>33.5</v>
      </c>
      <c r="I9564" s="5">
        <v>-670</v>
      </c>
      <c r="J9564" s="5">
        <v>-1968949.8400000015</v>
      </c>
      <c r="K9564" s="5" t="str" cm="1">
        <f t="array" ref="K9564">_xlfn.LET(_xlpm.d,UPPER(TRIM(CLEAN(SUBSTITUTE(F9564,CHAR(160),"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65" spans="2:11" x14ac:dyDescent="0.25">
      <c r="B9565" s="21">
        <v>45978</v>
      </c>
      <c r="C9565" s="2" t="s">
        <v>1</v>
      </c>
      <c r="D9565" s="2" t="s">
        <v>3878</v>
      </c>
      <c r="E9565" s="2" t="s">
        <v>595</v>
      </c>
      <c r="F9565" s="2" t="s">
        <v>3306</v>
      </c>
      <c r="G9565" s="5">
        <v>-40</v>
      </c>
      <c r="H9565" s="5">
        <v>33.5</v>
      </c>
      <c r="I9565" s="5">
        <v>-1340</v>
      </c>
      <c r="J9565" s="5">
        <v>-1970289.8400000015</v>
      </c>
      <c r="K9565" s="5" t="str" cm="1">
        <f t="array" ref="K9565">_xlfn.LET(_xlpm.d,UPPER(TRIM(CLEAN(SUBSTITUTE(F9565,CHAR(160),"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66" spans="2:11" x14ac:dyDescent="0.25">
      <c r="B9566" s="21">
        <v>45978</v>
      </c>
      <c r="C9566" s="2" t="s">
        <v>1</v>
      </c>
      <c r="D9566" s="2" t="s">
        <v>3879</v>
      </c>
      <c r="E9566" s="2" t="s">
        <v>2020</v>
      </c>
      <c r="F9566" s="2" t="s">
        <v>3306</v>
      </c>
      <c r="G9566" s="5">
        <v>-30</v>
      </c>
      <c r="H9566" s="5">
        <v>33.5</v>
      </c>
      <c r="I9566" s="5">
        <v>-1005</v>
      </c>
      <c r="J9566" s="5">
        <v>-1971294.8400000015</v>
      </c>
      <c r="K9566" s="5" t="str" cm="1">
        <f t="array" ref="K9566">_xlfn.LET(_xlpm.d,UPPER(TRIM(CLEAN(SUBSTITUTE(F9566,CHAR(160),"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67" spans="2:11" x14ac:dyDescent="0.25">
      <c r="B9567" s="21">
        <v>45979</v>
      </c>
      <c r="C9567" s="2" t="s">
        <v>1</v>
      </c>
      <c r="D9567" s="2" t="s">
        <v>749</v>
      </c>
      <c r="E9567" s="2" t="s">
        <v>84</v>
      </c>
      <c r="F9567" s="2" t="s">
        <v>3306</v>
      </c>
      <c r="G9567" s="5">
        <v>-6</v>
      </c>
      <c r="H9567" s="5">
        <v>33.5</v>
      </c>
      <c r="I9567" s="5">
        <v>-201</v>
      </c>
      <c r="J9567" s="5">
        <v>-1971495.8400000015</v>
      </c>
      <c r="K9567" s="5" t="str" cm="1">
        <f t="array" ref="K9567">_xlfn.LET(_xlpm.d,UPPER(TRIM(CLEAN(SUBSTITUTE(F9567,CHAR(160),"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68" spans="2:11" x14ac:dyDescent="0.25">
      <c r="B9568" s="21">
        <v>45979</v>
      </c>
      <c r="C9568" s="2" t="s">
        <v>1</v>
      </c>
      <c r="D9568" s="2" t="s">
        <v>3880</v>
      </c>
      <c r="E9568" s="2" t="s">
        <v>465</v>
      </c>
      <c r="F9568" s="2" t="s">
        <v>3306</v>
      </c>
      <c r="G9568" s="5">
        <v>-16</v>
      </c>
      <c r="H9568" s="5">
        <v>33.5</v>
      </c>
      <c r="I9568" s="5">
        <v>-536</v>
      </c>
      <c r="J9568" s="5">
        <v>-1972031.8400000015</v>
      </c>
      <c r="K9568" s="5" t="str" cm="1">
        <f t="array" ref="K9568">_xlfn.LET(_xlpm.d,UPPER(TRIM(CLEAN(SUBSTITUTE(F9568,CHAR(160),"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69" spans="2:11" x14ac:dyDescent="0.25">
      <c r="B9569" s="21">
        <v>45979</v>
      </c>
      <c r="C9569" s="2" t="s">
        <v>1</v>
      </c>
      <c r="D9569" s="2" t="s">
        <v>2034</v>
      </c>
      <c r="E9569" s="2" t="s">
        <v>1530</v>
      </c>
      <c r="F9569" s="2" t="s">
        <v>3308</v>
      </c>
      <c r="G9569" s="5">
        <v>-6</v>
      </c>
      <c r="H9569" s="5">
        <v>31.8</v>
      </c>
      <c r="I9569" s="5">
        <v>-190.8</v>
      </c>
      <c r="J9569" s="5">
        <v>-1972222.6400000015</v>
      </c>
      <c r="K9569" s="5" t="str" cm="1">
        <f t="array" ref="K9569">_xlfn.LET(_xlpm.d,UPPER(TRIM(CLEAN(SUBSTITUTE(F9569,CHAR(160),"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70" spans="2:11" x14ac:dyDescent="0.25">
      <c r="B9570" s="21">
        <v>45979</v>
      </c>
      <c r="C9570" s="2" t="s">
        <v>1</v>
      </c>
      <c r="D9570" s="2" t="s">
        <v>2035</v>
      </c>
      <c r="E9570" s="2" t="s">
        <v>829</v>
      </c>
      <c r="F9570" s="2" t="s">
        <v>3306</v>
      </c>
      <c r="G9570" s="5">
        <v>-120</v>
      </c>
      <c r="H9570" s="5">
        <v>33.5</v>
      </c>
      <c r="I9570" s="5">
        <v>-4020</v>
      </c>
      <c r="J9570" s="5">
        <v>-1976242.6400000015</v>
      </c>
      <c r="K9570" s="5" t="str" cm="1">
        <f t="array" ref="K9570">_xlfn.LET(_xlpm.d,UPPER(TRIM(CLEAN(SUBSTITUTE(F9570,CHAR(160),"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71" spans="2:11" x14ac:dyDescent="0.25">
      <c r="B9571" s="21">
        <v>45979</v>
      </c>
      <c r="C9571" s="2" t="s">
        <v>1</v>
      </c>
      <c r="D9571" s="2" t="s">
        <v>1173</v>
      </c>
      <c r="E9571" s="2" t="s">
        <v>844</v>
      </c>
      <c r="F9571" s="2" t="s">
        <v>3306</v>
      </c>
      <c r="G9571" s="5">
        <v>-8</v>
      </c>
      <c r="H9571" s="5">
        <v>29.95</v>
      </c>
      <c r="I9571" s="5">
        <v>-239.6</v>
      </c>
      <c r="J9571" s="5">
        <v>-1976482.2400000016</v>
      </c>
      <c r="K9571" s="5" t="str" cm="1">
        <f t="array" ref="K9571">_xlfn.LET(_xlpm.d,UPPER(TRIM(CLEAN(SUBSTITUTE(F9571,CHAR(160),"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72" spans="2:11" x14ac:dyDescent="0.25">
      <c r="B9572" s="21">
        <v>45979</v>
      </c>
      <c r="C9572" s="2" t="s">
        <v>1</v>
      </c>
      <c r="D9572" s="2" t="s">
        <v>2635</v>
      </c>
      <c r="E9572" s="2" t="s">
        <v>92</v>
      </c>
      <c r="F9572" s="2" t="s">
        <v>3306</v>
      </c>
      <c r="G9572" s="5">
        <v>-30</v>
      </c>
      <c r="H9572" s="5">
        <v>33.5</v>
      </c>
      <c r="I9572" s="5">
        <v>-1005</v>
      </c>
      <c r="J9572" s="5">
        <v>-1977487.2400000016</v>
      </c>
      <c r="K9572" s="5" t="str" cm="1">
        <f t="array" ref="K9572">_xlfn.LET(_xlpm.d,UPPER(TRIM(CLEAN(SUBSTITUTE(F9572,CHAR(160),"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73" spans="2:11" x14ac:dyDescent="0.25">
      <c r="B9573" s="21">
        <v>45979</v>
      </c>
      <c r="C9573" s="2" t="s">
        <v>1</v>
      </c>
      <c r="D9573" s="2" t="s">
        <v>2896</v>
      </c>
      <c r="E9573" s="2" t="s">
        <v>153</v>
      </c>
      <c r="F9573" s="2" t="s">
        <v>3306</v>
      </c>
      <c r="G9573" s="5">
        <v>-60</v>
      </c>
      <c r="H9573" s="5">
        <v>33.5</v>
      </c>
      <c r="I9573" s="5">
        <v>-2010</v>
      </c>
      <c r="J9573" s="5">
        <v>-1979497.2400000016</v>
      </c>
      <c r="K9573" s="5" t="str" cm="1">
        <f t="array" ref="K9573">_xlfn.LET(_xlpm.d,UPPER(TRIM(CLEAN(SUBSTITUTE(F9573,CHAR(160),"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74" spans="2:11" x14ac:dyDescent="0.25">
      <c r="B9574" s="21">
        <v>45979</v>
      </c>
      <c r="C9574" s="2" t="s">
        <v>1</v>
      </c>
      <c r="D9574" s="2" t="s">
        <v>2897</v>
      </c>
      <c r="E9574" s="2" t="s">
        <v>14</v>
      </c>
      <c r="F9574" s="2" t="s">
        <v>3306</v>
      </c>
      <c r="G9574" s="5">
        <v>-30</v>
      </c>
      <c r="H9574" s="5">
        <v>33.5</v>
      </c>
      <c r="I9574" s="5">
        <v>-1005</v>
      </c>
      <c r="J9574" s="5">
        <v>-1980502.2400000016</v>
      </c>
      <c r="K9574" s="5" t="str" cm="1">
        <f t="array" ref="K9574">_xlfn.LET(_xlpm.d,UPPER(TRIM(CLEAN(SUBSTITUTE(F9574,CHAR(160),"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75" spans="2:11" x14ac:dyDescent="0.25">
      <c r="B9575" s="21">
        <v>45979</v>
      </c>
      <c r="C9575" s="2" t="s">
        <v>1</v>
      </c>
      <c r="D9575" s="2" t="s">
        <v>750</v>
      </c>
      <c r="E9575" s="2" t="s">
        <v>32</v>
      </c>
      <c r="F9575" s="2" t="s">
        <v>3306</v>
      </c>
      <c r="G9575" s="5">
        <v>-13</v>
      </c>
      <c r="H9575" s="5">
        <v>33.5</v>
      </c>
      <c r="I9575" s="5">
        <v>-435.5</v>
      </c>
      <c r="J9575" s="5">
        <v>-1980937.7400000016</v>
      </c>
      <c r="K9575" s="5" t="str" cm="1">
        <f t="array" ref="K9575">_xlfn.LET(_xlpm.d,UPPER(TRIM(CLEAN(SUBSTITUTE(F9575,CHAR(160),"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76" spans="2:11" x14ac:dyDescent="0.25">
      <c r="B9576" s="21">
        <v>45979</v>
      </c>
      <c r="C9576" s="2" t="s">
        <v>1</v>
      </c>
      <c r="D9576" s="2" t="s">
        <v>2898</v>
      </c>
      <c r="E9576" s="2" t="s">
        <v>27</v>
      </c>
      <c r="F9576" s="2" t="s">
        <v>3306</v>
      </c>
      <c r="G9576" s="5">
        <v>-30</v>
      </c>
      <c r="H9576" s="5">
        <v>33.5</v>
      </c>
      <c r="I9576" s="5">
        <v>-1005</v>
      </c>
      <c r="J9576" s="5">
        <v>-1981942.7400000016</v>
      </c>
      <c r="K9576" s="5" t="str" cm="1">
        <f t="array" ref="K9576">_xlfn.LET(_xlpm.d,UPPER(TRIM(CLEAN(SUBSTITUTE(F9576,CHAR(160),"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77" spans="2:11" x14ac:dyDescent="0.25">
      <c r="B9577" s="21">
        <v>45979</v>
      </c>
      <c r="C9577" s="2" t="s">
        <v>1</v>
      </c>
      <c r="D9577" s="2" t="s">
        <v>2036</v>
      </c>
      <c r="E9577" s="2" t="s">
        <v>49</v>
      </c>
      <c r="F9577" s="2" t="s">
        <v>3306</v>
      </c>
      <c r="G9577" s="5">
        <v>-160</v>
      </c>
      <c r="H9577" s="5">
        <v>33.5</v>
      </c>
      <c r="I9577" s="5">
        <v>-5360</v>
      </c>
      <c r="J9577" s="5">
        <v>-1987302.7400000016</v>
      </c>
      <c r="K9577" s="5" t="str" cm="1">
        <f t="array" ref="K9577">_xlfn.LET(_xlpm.d,UPPER(TRIM(CLEAN(SUBSTITUTE(F9577,CHAR(160),"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78" spans="2:11" x14ac:dyDescent="0.25">
      <c r="B9578" s="21">
        <v>45979</v>
      </c>
      <c r="C9578" s="2" t="s">
        <v>1</v>
      </c>
      <c r="D9578" s="2" t="s">
        <v>486</v>
      </c>
      <c r="E9578" s="2" t="s">
        <v>35</v>
      </c>
      <c r="F9578" s="2" t="s">
        <v>3306</v>
      </c>
      <c r="G9578" s="5">
        <v>-34</v>
      </c>
      <c r="H9578" s="5">
        <v>33.5</v>
      </c>
      <c r="I9578" s="5">
        <v>-1139</v>
      </c>
      <c r="J9578" s="5">
        <v>-1988441.7400000016</v>
      </c>
      <c r="K9578" s="5" t="str" cm="1">
        <f t="array" ref="K9578">_xlfn.LET(_xlpm.d,UPPER(TRIM(CLEAN(SUBSTITUTE(F9578,CHAR(160),"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79" spans="2:11" x14ac:dyDescent="0.25">
      <c r="B9579" s="21">
        <v>45979</v>
      </c>
      <c r="C9579" s="2" t="s">
        <v>1</v>
      </c>
      <c r="D9579" s="2" t="s">
        <v>3881</v>
      </c>
      <c r="E9579" s="2" t="s">
        <v>89</v>
      </c>
      <c r="F9579" s="2" t="s">
        <v>3306</v>
      </c>
      <c r="G9579" s="5">
        <v>-50</v>
      </c>
      <c r="H9579" s="5">
        <v>33.5</v>
      </c>
      <c r="I9579" s="5">
        <v>-1675</v>
      </c>
      <c r="J9579" s="5">
        <v>-1990116.7400000016</v>
      </c>
      <c r="K9579" s="5" t="str" cm="1">
        <f t="array" ref="K9579">_xlfn.LET(_xlpm.d,UPPER(TRIM(CLEAN(SUBSTITUTE(F9579,CHAR(160),"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80" spans="2:11" x14ac:dyDescent="0.25">
      <c r="B9580" s="21">
        <v>45979</v>
      </c>
      <c r="C9580" s="2" t="s">
        <v>1</v>
      </c>
      <c r="D9580" s="2" t="s">
        <v>3882</v>
      </c>
      <c r="E9580" s="2" t="s">
        <v>3327</v>
      </c>
      <c r="F9580" s="2" t="s">
        <v>3306</v>
      </c>
      <c r="G9580" s="5">
        <v>-15</v>
      </c>
      <c r="H9580" s="5">
        <v>33.5</v>
      </c>
      <c r="I9580" s="5">
        <v>-502.5</v>
      </c>
      <c r="J9580" s="5">
        <v>-1990619.2400000016</v>
      </c>
      <c r="K9580" s="5" t="str" cm="1">
        <f t="array" ref="K9580">_xlfn.LET(_xlpm.d,UPPER(TRIM(CLEAN(SUBSTITUTE(F9580,CHAR(160),"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81" spans="2:11" x14ac:dyDescent="0.25">
      <c r="B9581" s="21">
        <v>45980</v>
      </c>
      <c r="C9581" s="2" t="s">
        <v>1</v>
      </c>
      <c r="D9581" s="2" t="s">
        <v>1347</v>
      </c>
      <c r="E9581" s="2" t="s">
        <v>40</v>
      </c>
      <c r="F9581" s="2" t="s">
        <v>3306</v>
      </c>
      <c r="G9581" s="5">
        <v>-12</v>
      </c>
      <c r="H9581" s="5">
        <v>33.5</v>
      </c>
      <c r="I9581" s="5">
        <v>-402</v>
      </c>
      <c r="J9581" s="5">
        <v>-1991021.2400000016</v>
      </c>
      <c r="K9581" s="5" t="str" cm="1">
        <f t="array" ref="K9581">_xlfn.LET(_xlpm.d,UPPER(TRIM(CLEAN(SUBSTITUTE(F9581,CHAR(160),"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82" spans="2:11" x14ac:dyDescent="0.25">
      <c r="B9582" s="21">
        <v>45980</v>
      </c>
      <c r="C9582" s="2" t="s">
        <v>1</v>
      </c>
      <c r="D9582" s="2" t="s">
        <v>2037</v>
      </c>
      <c r="E9582" s="2" t="s">
        <v>65</v>
      </c>
      <c r="F9582" s="2" t="s">
        <v>3306</v>
      </c>
      <c r="G9582" s="5">
        <v>-15</v>
      </c>
      <c r="H9582" s="5">
        <v>33.5</v>
      </c>
      <c r="I9582" s="5">
        <v>-502.5</v>
      </c>
      <c r="J9582" s="5">
        <v>-1991523.7400000016</v>
      </c>
      <c r="K9582" s="5" t="str" cm="1">
        <f t="array" ref="K9582">_xlfn.LET(_xlpm.d,UPPER(TRIM(CLEAN(SUBSTITUTE(F9582,CHAR(160),"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83" spans="2:11" x14ac:dyDescent="0.25">
      <c r="B9583" s="21">
        <v>45981</v>
      </c>
      <c r="C9583" s="2" t="s">
        <v>1</v>
      </c>
      <c r="D9583" s="2" t="s">
        <v>3883</v>
      </c>
      <c r="E9583" s="2" t="s">
        <v>801</v>
      </c>
      <c r="F9583" s="2" t="s">
        <v>3308</v>
      </c>
      <c r="G9583" s="5">
        <v>-8</v>
      </c>
      <c r="H9583" s="5">
        <v>28.99</v>
      </c>
      <c r="I9583" s="5">
        <v>-231.92</v>
      </c>
      <c r="J9583" s="5">
        <v>-1991755.6600000015</v>
      </c>
      <c r="K9583" s="5" t="str" cm="1">
        <f t="array" ref="K9583">_xlfn.LET(_xlpm.d,UPPER(TRIM(CLEAN(SUBSTITUTE(F9583,CHAR(160),"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84" spans="2:11" x14ac:dyDescent="0.25">
      <c r="B9584" s="21">
        <v>45981</v>
      </c>
      <c r="C9584" s="2" t="s">
        <v>1</v>
      </c>
      <c r="D9584" s="2" t="s">
        <v>3884</v>
      </c>
      <c r="E9584" s="2" t="s">
        <v>1403</v>
      </c>
      <c r="F9584" s="2" t="s">
        <v>3308</v>
      </c>
      <c r="G9584" s="5">
        <v>-7</v>
      </c>
      <c r="H9584" s="5">
        <v>27.8</v>
      </c>
      <c r="I9584" s="5">
        <v>-194.6</v>
      </c>
      <c r="J9584" s="5">
        <v>-1991950.2600000016</v>
      </c>
      <c r="K9584" s="5" t="str" cm="1">
        <f t="array" ref="K9584">_xlfn.LET(_xlpm.d,UPPER(TRIM(CLEAN(SUBSTITUTE(F9584,CHAR(160),"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85" spans="2:11" x14ac:dyDescent="0.25">
      <c r="B9585" s="21">
        <v>45981</v>
      </c>
      <c r="C9585" s="2" t="s">
        <v>1</v>
      </c>
      <c r="D9585" s="2" t="s">
        <v>2636</v>
      </c>
      <c r="E9585" s="2" t="s">
        <v>1130</v>
      </c>
      <c r="F9585" s="2" t="s">
        <v>3306</v>
      </c>
      <c r="G9585" s="5">
        <v>-80</v>
      </c>
      <c r="H9585" s="5">
        <v>33.5</v>
      </c>
      <c r="I9585" s="5">
        <v>-2680</v>
      </c>
      <c r="J9585" s="5">
        <v>-1994630.2600000016</v>
      </c>
      <c r="K9585" s="5" t="str" cm="1">
        <f t="array" ref="K9585">_xlfn.LET(_xlpm.d,UPPER(TRIM(CLEAN(SUBSTITUTE(F9585,CHAR(160),"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86" spans="2:11" x14ac:dyDescent="0.25">
      <c r="B9586" s="21">
        <v>45981</v>
      </c>
      <c r="C9586" s="2" t="s">
        <v>1</v>
      </c>
      <c r="D9586" s="2" t="s">
        <v>777</v>
      </c>
      <c r="E9586" s="2" t="s">
        <v>129</v>
      </c>
      <c r="F9586" s="2" t="s">
        <v>3306</v>
      </c>
      <c r="G9586" s="5">
        <v>-26</v>
      </c>
      <c r="H9586" s="5">
        <v>33.5</v>
      </c>
      <c r="I9586" s="5">
        <v>-871</v>
      </c>
      <c r="J9586" s="5">
        <v>-1995501.2600000016</v>
      </c>
      <c r="K9586" s="5" t="str" cm="1">
        <f t="array" ref="K9586">_xlfn.LET(_xlpm.d,UPPER(TRIM(CLEAN(SUBSTITUTE(F9586,CHAR(160),"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87" spans="2:11" x14ac:dyDescent="0.25">
      <c r="B9587" s="21">
        <v>45981</v>
      </c>
      <c r="C9587" s="2" t="s">
        <v>1</v>
      </c>
      <c r="D9587" s="2" t="s">
        <v>1174</v>
      </c>
      <c r="E9587" s="2" t="s">
        <v>58</v>
      </c>
      <c r="F9587" s="2" t="s">
        <v>3306</v>
      </c>
      <c r="G9587" s="5">
        <v>-15</v>
      </c>
      <c r="H9587" s="5">
        <v>33.5</v>
      </c>
      <c r="I9587" s="5">
        <v>-502.5</v>
      </c>
      <c r="J9587" s="5">
        <v>-1996003.7600000016</v>
      </c>
      <c r="K9587" s="5" t="str" cm="1">
        <f t="array" ref="K9587">_xlfn.LET(_xlpm.d,UPPER(TRIM(CLEAN(SUBSTITUTE(F9587,CHAR(160),"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88" spans="2:11" x14ac:dyDescent="0.25">
      <c r="B9588" s="21">
        <v>45981</v>
      </c>
      <c r="C9588" s="2" t="s">
        <v>1</v>
      </c>
      <c r="D9588" s="2" t="s">
        <v>2638</v>
      </c>
      <c r="E9588" s="2" t="s">
        <v>99</v>
      </c>
      <c r="F9588" s="2" t="s">
        <v>3306</v>
      </c>
      <c r="G9588" s="5">
        <v>-6</v>
      </c>
      <c r="H9588" s="5">
        <v>33.5</v>
      </c>
      <c r="I9588" s="5">
        <v>-201</v>
      </c>
      <c r="J9588" s="5">
        <v>-1996204.7600000016</v>
      </c>
      <c r="K9588" s="5" t="str" cm="1">
        <f t="array" ref="K9588">_xlfn.LET(_xlpm.d,UPPER(TRIM(CLEAN(SUBSTITUTE(F9588,CHAR(160),"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89" spans="2:11" x14ac:dyDescent="0.25">
      <c r="B9589" s="21">
        <v>45981</v>
      </c>
      <c r="C9589" s="2" t="s">
        <v>1</v>
      </c>
      <c r="D9589" s="2" t="s">
        <v>1348</v>
      </c>
      <c r="E9589" s="2" t="s">
        <v>19</v>
      </c>
      <c r="F9589" s="2" t="s">
        <v>3306</v>
      </c>
      <c r="G9589" s="5">
        <v>-15</v>
      </c>
      <c r="H9589" s="5">
        <v>33.5</v>
      </c>
      <c r="I9589" s="5">
        <v>-502.5</v>
      </c>
      <c r="J9589" s="5">
        <v>-1996707.2600000016</v>
      </c>
      <c r="K9589" s="5" t="str" cm="1">
        <f t="array" ref="K9589">_xlfn.LET(_xlpm.d,UPPER(TRIM(CLEAN(SUBSTITUTE(F9589,CHAR(160),"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90" spans="2:11" x14ac:dyDescent="0.25">
      <c r="B9590" s="21">
        <v>45981</v>
      </c>
      <c r="C9590" s="2" t="s">
        <v>1</v>
      </c>
      <c r="D9590" s="2" t="s">
        <v>3041</v>
      </c>
      <c r="E9590" s="2" t="s">
        <v>1245</v>
      </c>
      <c r="F9590" s="2" t="s">
        <v>3308</v>
      </c>
      <c r="G9590" s="5">
        <v>-17</v>
      </c>
      <c r="H9590" s="5">
        <v>31.8</v>
      </c>
      <c r="I9590" s="5">
        <v>-540.6</v>
      </c>
      <c r="J9590" s="5">
        <v>-1997247.8600000017</v>
      </c>
      <c r="K9590" s="5" t="str" cm="1">
        <f t="array" ref="K9590">_xlfn.LET(_xlpm.d,UPPER(TRIM(CLEAN(SUBSTITUTE(F9590,CHAR(160),"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91" spans="2:11" x14ac:dyDescent="0.25">
      <c r="B9591" s="21">
        <v>45982</v>
      </c>
      <c r="C9591" s="2" t="s">
        <v>1</v>
      </c>
      <c r="D9591" s="2" t="s">
        <v>2039</v>
      </c>
      <c r="E9591" s="2" t="s">
        <v>1397</v>
      </c>
      <c r="F9591" s="2" t="s">
        <v>3306</v>
      </c>
      <c r="G9591" s="5">
        <v>-50</v>
      </c>
      <c r="H9591" s="5">
        <v>33.5</v>
      </c>
      <c r="I9591" s="5">
        <v>-1675</v>
      </c>
      <c r="J9591" s="5">
        <v>-1998922.8600000017</v>
      </c>
      <c r="K9591" s="5" t="str" cm="1">
        <f t="array" ref="K9591">_xlfn.LET(_xlpm.d,UPPER(TRIM(CLEAN(SUBSTITUTE(F9591,CHAR(160),"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92" spans="2:11" x14ac:dyDescent="0.25">
      <c r="B9592" s="21">
        <v>45982</v>
      </c>
      <c r="C9592" s="2" t="s">
        <v>1</v>
      </c>
      <c r="D9592" s="2" t="s">
        <v>3885</v>
      </c>
      <c r="E9592" s="2" t="s">
        <v>2473</v>
      </c>
      <c r="F9592" s="2" t="s">
        <v>3306</v>
      </c>
      <c r="G9592" s="5">
        <v>-50</v>
      </c>
      <c r="H9592" s="5">
        <v>33.5</v>
      </c>
      <c r="I9592" s="5">
        <v>-1675</v>
      </c>
      <c r="J9592" s="5">
        <v>-2000597.8600000017</v>
      </c>
      <c r="K9592" s="5" t="str" cm="1">
        <f t="array" ref="K9592">_xlfn.LET(_xlpm.d,UPPER(TRIM(CLEAN(SUBSTITUTE(F9592,CHAR(160),"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93" spans="2:11" x14ac:dyDescent="0.25">
      <c r="B9593" s="21">
        <v>45982</v>
      </c>
      <c r="C9593" s="2" t="s">
        <v>1</v>
      </c>
      <c r="D9593" s="2" t="s">
        <v>2640</v>
      </c>
      <c r="E9593" s="2" t="s">
        <v>202</v>
      </c>
      <c r="F9593" s="2" t="s">
        <v>3306</v>
      </c>
      <c r="G9593" s="5">
        <v>-50</v>
      </c>
      <c r="H9593" s="5">
        <v>33.5</v>
      </c>
      <c r="I9593" s="5">
        <v>-1675</v>
      </c>
      <c r="J9593" s="5">
        <v>-2002272.8600000017</v>
      </c>
      <c r="K9593" s="5" t="str" cm="1">
        <f t="array" ref="K9593">_xlfn.LET(_xlpm.d,UPPER(TRIM(CLEAN(SUBSTITUTE(F9593,CHAR(160),"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94" spans="2:11" x14ac:dyDescent="0.25">
      <c r="B9594" s="21">
        <v>45982</v>
      </c>
      <c r="C9594" s="2" t="s">
        <v>1</v>
      </c>
      <c r="D9594" s="2" t="s">
        <v>3886</v>
      </c>
      <c r="E9594" s="2" t="s">
        <v>202</v>
      </c>
      <c r="F9594" s="2" t="s">
        <v>3306</v>
      </c>
      <c r="G9594" s="5">
        <v>-30</v>
      </c>
      <c r="H9594" s="5">
        <v>33.5</v>
      </c>
      <c r="I9594" s="5">
        <v>-1005</v>
      </c>
      <c r="J9594" s="5">
        <v>-2003277.8600000017</v>
      </c>
      <c r="K9594" s="5" t="str" cm="1">
        <f t="array" ref="K9594">_xlfn.LET(_xlpm.d,UPPER(TRIM(CLEAN(SUBSTITUTE(F9594,CHAR(160),"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95" spans="2:11" x14ac:dyDescent="0.25">
      <c r="B9595" s="21">
        <v>45982</v>
      </c>
      <c r="C9595" s="2" t="s">
        <v>1</v>
      </c>
      <c r="D9595" s="2" t="s">
        <v>2756</v>
      </c>
      <c r="E9595" s="2" t="s">
        <v>816</v>
      </c>
      <c r="F9595" s="2" t="s">
        <v>3308</v>
      </c>
      <c r="G9595" s="5">
        <v>-35</v>
      </c>
      <c r="H9595" s="5">
        <v>29.95</v>
      </c>
      <c r="I9595" s="5">
        <v>-1048.25</v>
      </c>
      <c r="J9595" s="5">
        <v>-2004326.1100000017</v>
      </c>
      <c r="K9595" s="5" t="str" cm="1">
        <f t="array" ref="K9595">_xlfn.LET(_xlpm.d,UPPER(TRIM(CLEAN(SUBSTITUTE(F9595,CHAR(160),"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96" spans="2:11" x14ac:dyDescent="0.25">
      <c r="B9596" s="21">
        <v>45982</v>
      </c>
      <c r="C9596" s="2" t="s">
        <v>1</v>
      </c>
      <c r="D9596" s="2" t="s">
        <v>2899</v>
      </c>
      <c r="E9596" s="2" t="s">
        <v>816</v>
      </c>
      <c r="F9596" s="2" t="s">
        <v>3308</v>
      </c>
      <c r="G9596" s="5">
        <v>-15</v>
      </c>
      <c r="H9596" s="5">
        <v>29.95</v>
      </c>
      <c r="I9596" s="5">
        <v>-449.25</v>
      </c>
      <c r="J9596" s="5">
        <v>-2004775.3600000017</v>
      </c>
      <c r="K9596" s="5" t="str" cm="1">
        <f t="array" ref="K9596">_xlfn.LET(_xlpm.d,UPPER(TRIM(CLEAN(SUBSTITUTE(F9596,CHAR(160),"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97" spans="2:11" x14ac:dyDescent="0.25">
      <c r="B9597" s="21">
        <v>45982</v>
      </c>
      <c r="C9597" s="2" t="s">
        <v>1</v>
      </c>
      <c r="D9597" s="2" t="s">
        <v>2493</v>
      </c>
      <c r="E9597" s="2" t="s">
        <v>72</v>
      </c>
      <c r="F9597" s="2" t="s">
        <v>3306</v>
      </c>
      <c r="G9597" s="5">
        <v>-5</v>
      </c>
      <c r="H9597" s="5">
        <v>33.5</v>
      </c>
      <c r="I9597" s="5">
        <v>-167.5</v>
      </c>
      <c r="J9597" s="5">
        <v>-2004942.8600000017</v>
      </c>
      <c r="K9597" s="5" t="str" cm="1">
        <f t="array" ref="K9597">_xlfn.LET(_xlpm.d,UPPER(TRIM(CLEAN(SUBSTITUTE(F9597,CHAR(160),"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98" spans="2:11" x14ac:dyDescent="0.25">
      <c r="B9598" s="21">
        <v>45982</v>
      </c>
      <c r="C9598" s="2" t="s">
        <v>1</v>
      </c>
      <c r="D9598" s="2" t="s">
        <v>3887</v>
      </c>
      <c r="E9598" s="2" t="s">
        <v>403</v>
      </c>
      <c r="F9598" s="2" t="s">
        <v>3306</v>
      </c>
      <c r="G9598" s="5">
        <v>-10</v>
      </c>
      <c r="H9598" s="5">
        <v>33.5</v>
      </c>
      <c r="I9598" s="5">
        <v>-335</v>
      </c>
      <c r="J9598" s="5">
        <v>-2005277.8600000017</v>
      </c>
      <c r="K9598" s="5" t="str" cm="1">
        <f t="array" ref="K9598">_xlfn.LET(_xlpm.d,UPPER(TRIM(CLEAN(SUBSTITUTE(F9598,CHAR(160),"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599" spans="2:11" x14ac:dyDescent="0.25">
      <c r="B9599" s="21">
        <v>45982</v>
      </c>
      <c r="C9599" s="2" t="s">
        <v>1</v>
      </c>
      <c r="D9599" s="2" t="s">
        <v>640</v>
      </c>
      <c r="E9599" s="2" t="s">
        <v>62</v>
      </c>
      <c r="F9599" s="2" t="s">
        <v>3306</v>
      </c>
      <c r="G9599" s="5">
        <v>-20</v>
      </c>
      <c r="H9599" s="5">
        <v>33.5</v>
      </c>
      <c r="I9599" s="5">
        <v>-670</v>
      </c>
      <c r="J9599" s="5">
        <v>-2005947.8600000017</v>
      </c>
      <c r="K9599" s="5" t="str" cm="1">
        <f t="array" ref="K9599">_xlfn.LET(_xlpm.d,UPPER(TRIM(CLEAN(SUBSTITUTE(F9599,CHAR(160),"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00" spans="2:11" x14ac:dyDescent="0.25">
      <c r="B9600" s="21">
        <v>45982</v>
      </c>
      <c r="C9600" s="2" t="s">
        <v>1</v>
      </c>
      <c r="D9600" s="2" t="s">
        <v>1175</v>
      </c>
      <c r="E9600" s="2" t="s">
        <v>53</v>
      </c>
      <c r="F9600" s="2" t="s">
        <v>3306</v>
      </c>
      <c r="G9600" s="5">
        <v>-4</v>
      </c>
      <c r="H9600" s="5">
        <v>33.5</v>
      </c>
      <c r="I9600" s="5">
        <v>-134</v>
      </c>
      <c r="J9600" s="5">
        <v>-2006081.8600000017</v>
      </c>
      <c r="K9600" s="5" t="str" cm="1">
        <f t="array" ref="K9600">_xlfn.LET(_xlpm.d,UPPER(TRIM(CLEAN(SUBSTITUTE(F9600,CHAR(160),"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01" spans="2:11" x14ac:dyDescent="0.25">
      <c r="B9601" s="21">
        <v>45982</v>
      </c>
      <c r="C9601" s="2" t="s">
        <v>1</v>
      </c>
      <c r="D9601" s="2" t="s">
        <v>2447</v>
      </c>
      <c r="E9601" s="2" t="s">
        <v>24</v>
      </c>
      <c r="F9601" s="2" t="s">
        <v>3306</v>
      </c>
      <c r="G9601" s="5">
        <v>-19</v>
      </c>
      <c r="H9601" s="5">
        <v>33.5</v>
      </c>
      <c r="I9601" s="5">
        <v>-636.5</v>
      </c>
      <c r="J9601" s="5">
        <v>-2006718.3600000017</v>
      </c>
      <c r="K9601" s="5" t="str" cm="1">
        <f t="array" ref="K9601">_xlfn.LET(_xlpm.d,UPPER(TRIM(CLEAN(SUBSTITUTE(F9601,CHAR(160),"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02" spans="2:11" x14ac:dyDescent="0.25">
      <c r="B9602" s="21">
        <v>45982</v>
      </c>
      <c r="C9602" s="2" t="s">
        <v>1</v>
      </c>
      <c r="D9602" s="2" t="s">
        <v>795</v>
      </c>
      <c r="E9602" s="2" t="s">
        <v>82</v>
      </c>
      <c r="F9602" s="2" t="s">
        <v>3306</v>
      </c>
      <c r="G9602" s="5">
        <v>-27</v>
      </c>
      <c r="H9602" s="5">
        <v>33.5</v>
      </c>
      <c r="I9602" s="5">
        <v>-904.5</v>
      </c>
      <c r="J9602" s="5">
        <v>-2007622.8600000017</v>
      </c>
      <c r="K9602" s="5" t="str" cm="1">
        <f t="array" ref="K9602">_xlfn.LET(_xlpm.d,UPPER(TRIM(CLEAN(SUBSTITUTE(F9602,CHAR(160),"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03" spans="2:11" x14ac:dyDescent="0.25">
      <c r="B9603" s="21">
        <v>45985</v>
      </c>
      <c r="C9603" s="2" t="s">
        <v>1</v>
      </c>
      <c r="D9603" s="2" t="s">
        <v>3888</v>
      </c>
      <c r="E9603" s="2" t="s">
        <v>1530</v>
      </c>
      <c r="F9603" s="2" t="s">
        <v>3306</v>
      </c>
      <c r="G9603" s="5">
        <v>-18</v>
      </c>
      <c r="H9603" s="5">
        <v>31.8</v>
      </c>
      <c r="I9603" s="5">
        <v>-572.4</v>
      </c>
      <c r="J9603" s="5">
        <v>-2008195.2600000016</v>
      </c>
      <c r="K9603" s="5" t="str" cm="1">
        <f t="array" ref="K9603">_xlfn.LET(_xlpm.d,UPPER(TRIM(CLEAN(SUBSTITUTE(F9603,CHAR(160),"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04" spans="2:11" x14ac:dyDescent="0.25">
      <c r="B9604" s="21">
        <v>45985</v>
      </c>
      <c r="C9604" s="2" t="s">
        <v>1</v>
      </c>
      <c r="D9604" s="2" t="s">
        <v>2757</v>
      </c>
      <c r="E9604" s="2" t="s">
        <v>324</v>
      </c>
      <c r="F9604" s="2" t="s">
        <v>3308</v>
      </c>
      <c r="G9604" s="5">
        <v>-2</v>
      </c>
      <c r="H9604" s="5">
        <v>31.8</v>
      </c>
      <c r="I9604" s="5">
        <v>-63.6</v>
      </c>
      <c r="J9604" s="5">
        <v>-2008258.8600000017</v>
      </c>
      <c r="K9604" s="5" t="str" cm="1">
        <f t="array" ref="K9604">_xlfn.LET(_xlpm.d,UPPER(TRIM(CLEAN(SUBSTITUTE(F9604,CHAR(160),"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05" spans="2:11" x14ac:dyDescent="0.25">
      <c r="B9605" s="21">
        <v>45985</v>
      </c>
      <c r="C9605" s="2" t="s">
        <v>1</v>
      </c>
      <c r="D9605" s="2" t="s">
        <v>3889</v>
      </c>
      <c r="E9605" s="2" t="s">
        <v>595</v>
      </c>
      <c r="F9605" s="2" t="s">
        <v>3306</v>
      </c>
      <c r="G9605" s="5">
        <v>-5</v>
      </c>
      <c r="H9605" s="5">
        <v>33.5</v>
      </c>
      <c r="I9605" s="5">
        <v>-167.5</v>
      </c>
      <c r="J9605" s="5">
        <v>-2008426.3600000017</v>
      </c>
      <c r="K9605" s="5" t="str" cm="1">
        <f t="array" ref="K9605">_xlfn.LET(_xlpm.d,UPPER(TRIM(CLEAN(SUBSTITUTE(F9605,CHAR(160),"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06" spans="2:11" x14ac:dyDescent="0.25">
      <c r="B9606" s="21">
        <v>45985</v>
      </c>
      <c r="C9606" s="2" t="s">
        <v>1</v>
      </c>
      <c r="D9606" s="2" t="s">
        <v>1176</v>
      </c>
      <c r="E9606" s="2" t="s">
        <v>791</v>
      </c>
      <c r="F9606" s="2" t="s">
        <v>3306</v>
      </c>
      <c r="G9606" s="5">
        <v>-5</v>
      </c>
      <c r="H9606" s="5">
        <v>33.5</v>
      </c>
      <c r="I9606" s="5">
        <v>-167.5</v>
      </c>
      <c r="J9606" s="5">
        <v>-2008593.8600000017</v>
      </c>
      <c r="K9606" s="5" t="str" cm="1">
        <f t="array" ref="K9606">_xlfn.LET(_xlpm.d,UPPER(TRIM(CLEAN(SUBSTITUTE(F9606,CHAR(160),"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07" spans="2:11" x14ac:dyDescent="0.25">
      <c r="B9607" s="21">
        <v>45985</v>
      </c>
      <c r="C9607" s="2" t="s">
        <v>1</v>
      </c>
      <c r="D9607" s="2" t="s">
        <v>3890</v>
      </c>
      <c r="E9607" s="2" t="s">
        <v>465</v>
      </c>
      <c r="F9607" s="2" t="s">
        <v>3306</v>
      </c>
      <c r="G9607" s="5">
        <v>-20</v>
      </c>
      <c r="H9607" s="5">
        <v>33.5</v>
      </c>
      <c r="I9607" s="5">
        <v>-670</v>
      </c>
      <c r="J9607" s="5">
        <v>-2009263.8600000017</v>
      </c>
      <c r="K9607" s="5" t="str" cm="1">
        <f t="array" ref="K9607">_xlfn.LET(_xlpm.d,UPPER(TRIM(CLEAN(SUBSTITUTE(F9607,CHAR(160),"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08" spans="2:11" x14ac:dyDescent="0.25">
      <c r="B9608" s="21">
        <v>45986</v>
      </c>
      <c r="C9608" s="2" t="s">
        <v>1</v>
      </c>
      <c r="D9608" s="2" t="s">
        <v>3891</v>
      </c>
      <c r="E9608" s="2" t="s">
        <v>3</v>
      </c>
      <c r="F9608" s="2" t="s">
        <v>3308</v>
      </c>
      <c r="G9608" s="5">
        <v>-7</v>
      </c>
      <c r="H9608" s="5">
        <v>30</v>
      </c>
      <c r="I9608" s="5">
        <v>-210</v>
      </c>
      <c r="J9608" s="5">
        <v>-2009473.8600000017</v>
      </c>
      <c r="K9608" s="5" t="str" cm="1">
        <f t="array" ref="K9608">_xlfn.LET(_xlpm.d,UPPER(TRIM(CLEAN(SUBSTITUTE(F9608,CHAR(160),"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09" spans="2:11" x14ac:dyDescent="0.25">
      <c r="B9609" s="21">
        <v>45986</v>
      </c>
      <c r="C9609" s="2" t="s">
        <v>1</v>
      </c>
      <c r="D9609" s="2" t="s">
        <v>2042</v>
      </c>
      <c r="E9609" s="2" t="s">
        <v>807</v>
      </c>
      <c r="F9609" s="2" t="s">
        <v>3308</v>
      </c>
      <c r="G9609" s="5">
        <v>-44</v>
      </c>
      <c r="H9609" s="5">
        <v>29.95</v>
      </c>
      <c r="I9609" s="5">
        <v>-1317.8</v>
      </c>
      <c r="J9609" s="5">
        <v>-2010791.6600000018</v>
      </c>
      <c r="K9609" s="5" t="str" cm="1">
        <f t="array" ref="K9609">_xlfn.LET(_xlpm.d,UPPER(TRIM(CLEAN(SUBSTITUTE(F9609,CHAR(160),"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10" spans="2:11" x14ac:dyDescent="0.25">
      <c r="B9610" s="21">
        <v>45986</v>
      </c>
      <c r="C9610" s="2" t="s">
        <v>1</v>
      </c>
      <c r="D9610" s="2" t="s">
        <v>3892</v>
      </c>
      <c r="E9610" s="2" t="s">
        <v>852</v>
      </c>
      <c r="F9610" s="2" t="s">
        <v>3308</v>
      </c>
      <c r="G9610" s="5">
        <v>-22</v>
      </c>
      <c r="H9610" s="5">
        <v>33.99</v>
      </c>
      <c r="I9610" s="5">
        <v>-747.78</v>
      </c>
      <c r="J9610" s="5">
        <v>-2011539.4400000018</v>
      </c>
      <c r="K9610" s="5" t="str" cm="1">
        <f t="array" ref="K9610">_xlfn.LET(_xlpm.d,UPPER(TRIM(CLEAN(SUBSTITUTE(F9610,CHAR(160),"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11" spans="2:11" x14ac:dyDescent="0.25">
      <c r="B9611" s="21">
        <v>45986</v>
      </c>
      <c r="C9611" s="2" t="s">
        <v>1</v>
      </c>
      <c r="D9611" s="2" t="s">
        <v>2043</v>
      </c>
      <c r="E9611" s="2" t="s">
        <v>446</v>
      </c>
      <c r="F9611" s="2" t="s">
        <v>3306</v>
      </c>
      <c r="G9611" s="5">
        <v>-35</v>
      </c>
      <c r="H9611" s="5">
        <v>33.5</v>
      </c>
      <c r="I9611" s="5">
        <v>-1172.5</v>
      </c>
      <c r="J9611" s="5">
        <v>-2012711.9400000018</v>
      </c>
      <c r="K9611" s="5" t="str" cm="1">
        <f t="array" ref="K9611">_xlfn.LET(_xlpm.d,UPPER(TRIM(CLEAN(SUBSTITUTE(F9611,CHAR(160),"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12" spans="2:11" x14ac:dyDescent="0.25">
      <c r="B9612" s="21">
        <v>45986</v>
      </c>
      <c r="C9612" s="2" t="s">
        <v>1</v>
      </c>
      <c r="D9612" s="2" t="s">
        <v>273</v>
      </c>
      <c r="E9612" s="2" t="s">
        <v>159</v>
      </c>
      <c r="F9612" s="2" t="s">
        <v>3306</v>
      </c>
      <c r="G9612" s="5">
        <v>-30</v>
      </c>
      <c r="H9612" s="5">
        <v>33.5</v>
      </c>
      <c r="I9612" s="5">
        <v>-1005</v>
      </c>
      <c r="J9612" s="5">
        <v>-2013716.9400000018</v>
      </c>
      <c r="K9612" s="5" t="str" cm="1">
        <f t="array" ref="K9612">_xlfn.LET(_xlpm.d,UPPER(TRIM(CLEAN(SUBSTITUTE(F9612,CHAR(160),"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13" spans="2:11" x14ac:dyDescent="0.25">
      <c r="B9613" s="21">
        <v>45986</v>
      </c>
      <c r="C9613" s="2" t="s">
        <v>1</v>
      </c>
      <c r="D9613" s="2" t="s">
        <v>1349</v>
      </c>
      <c r="E9613" s="2" t="s">
        <v>89</v>
      </c>
      <c r="F9613" s="2" t="s">
        <v>3306</v>
      </c>
      <c r="G9613" s="5">
        <v>-30</v>
      </c>
      <c r="H9613" s="5">
        <v>33.5</v>
      </c>
      <c r="I9613" s="5">
        <v>-1005</v>
      </c>
      <c r="J9613" s="5">
        <v>-2014721.9400000018</v>
      </c>
      <c r="K9613" s="5" t="str" cm="1">
        <f t="array" ref="K9613">_xlfn.LET(_xlpm.d,UPPER(TRIM(CLEAN(SUBSTITUTE(F9613,CHAR(160),"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14" spans="2:11" x14ac:dyDescent="0.25">
      <c r="B9614" s="21">
        <v>45986</v>
      </c>
      <c r="C9614" s="2" t="s">
        <v>1</v>
      </c>
      <c r="D9614" s="2" t="s">
        <v>1350</v>
      </c>
      <c r="E9614" s="2" t="s">
        <v>35</v>
      </c>
      <c r="F9614" s="2" t="s">
        <v>3306</v>
      </c>
      <c r="G9614" s="5">
        <v>-60</v>
      </c>
      <c r="H9614" s="5">
        <v>33.5</v>
      </c>
      <c r="I9614" s="5">
        <v>-2010</v>
      </c>
      <c r="J9614" s="5">
        <v>-2016731.9400000018</v>
      </c>
      <c r="K9614" s="5" t="str" cm="1">
        <f t="array" ref="K9614">_xlfn.LET(_xlpm.d,UPPER(TRIM(CLEAN(SUBSTITUTE(F9614,CHAR(160),"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15" spans="2:11" x14ac:dyDescent="0.25">
      <c r="B9615" s="21">
        <v>45986</v>
      </c>
      <c r="C9615" s="2" t="s">
        <v>1</v>
      </c>
      <c r="D9615" s="2" t="s">
        <v>2494</v>
      </c>
      <c r="E9615" s="2" t="s">
        <v>95</v>
      </c>
      <c r="F9615" s="2" t="s">
        <v>3306</v>
      </c>
      <c r="G9615" s="5">
        <v>-20</v>
      </c>
      <c r="H9615" s="5">
        <v>33.5</v>
      </c>
      <c r="I9615" s="5">
        <v>-670</v>
      </c>
      <c r="J9615" s="5">
        <v>-2017401.9400000018</v>
      </c>
      <c r="K9615" s="5" t="str" cm="1">
        <f t="array" ref="K9615">_xlfn.LET(_xlpm.d,UPPER(TRIM(CLEAN(SUBSTITUTE(F9615,CHAR(160),"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16" spans="2:11" x14ac:dyDescent="0.25">
      <c r="B9616" s="21">
        <v>45986</v>
      </c>
      <c r="C9616" s="2" t="s">
        <v>1</v>
      </c>
      <c r="D9616" s="2" t="s">
        <v>1177</v>
      </c>
      <c r="E9616" s="2" t="s">
        <v>9</v>
      </c>
      <c r="F9616" s="2" t="s">
        <v>3306</v>
      </c>
      <c r="G9616" s="5">
        <v>-50</v>
      </c>
      <c r="H9616" s="5">
        <v>33.5</v>
      </c>
      <c r="I9616" s="5">
        <v>-1675</v>
      </c>
      <c r="J9616" s="5">
        <v>-2019076.9400000018</v>
      </c>
      <c r="K9616" s="5" t="str" cm="1">
        <f t="array" ref="K9616">_xlfn.LET(_xlpm.d,UPPER(TRIM(CLEAN(SUBSTITUTE(F9616,CHAR(160),"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17" spans="2:11" x14ac:dyDescent="0.25">
      <c r="B9617" s="21">
        <v>45986</v>
      </c>
      <c r="C9617" s="2" t="s">
        <v>1</v>
      </c>
      <c r="D9617" s="2" t="s">
        <v>3893</v>
      </c>
      <c r="E9617" s="2" t="s">
        <v>60</v>
      </c>
      <c r="F9617" s="2" t="s">
        <v>3306</v>
      </c>
      <c r="G9617" s="5">
        <v>-30</v>
      </c>
      <c r="H9617" s="5">
        <v>33.5</v>
      </c>
      <c r="I9617" s="5">
        <v>-1005</v>
      </c>
      <c r="J9617" s="5">
        <v>-2020081.9400000018</v>
      </c>
      <c r="K9617" s="5" t="str" cm="1">
        <f t="array" ref="K9617">_xlfn.LET(_xlpm.d,UPPER(TRIM(CLEAN(SUBSTITUTE(F9617,CHAR(160),"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18" spans="2:11" x14ac:dyDescent="0.25">
      <c r="B9618" s="21">
        <v>45986</v>
      </c>
      <c r="C9618" s="2" t="s">
        <v>1</v>
      </c>
      <c r="D9618" s="2" t="s">
        <v>487</v>
      </c>
      <c r="E9618" s="2" t="s">
        <v>14</v>
      </c>
      <c r="F9618" s="2" t="s">
        <v>3306</v>
      </c>
      <c r="G9618" s="5">
        <v>-30</v>
      </c>
      <c r="H9618" s="5">
        <v>33.5</v>
      </c>
      <c r="I9618" s="5">
        <v>-1005</v>
      </c>
      <c r="J9618" s="5">
        <v>-2021086.9400000018</v>
      </c>
      <c r="K9618" s="5" t="str" cm="1">
        <f t="array" ref="K9618">_xlfn.LET(_xlpm.d,UPPER(TRIM(CLEAN(SUBSTITUTE(F9618,CHAR(160),"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19" spans="2:11" x14ac:dyDescent="0.25">
      <c r="B9619" s="21">
        <v>45986</v>
      </c>
      <c r="C9619" s="2" t="s">
        <v>1</v>
      </c>
      <c r="D9619" s="2" t="s">
        <v>751</v>
      </c>
      <c r="E9619" s="2" t="s">
        <v>92</v>
      </c>
      <c r="F9619" s="2" t="s">
        <v>3306</v>
      </c>
      <c r="G9619" s="5">
        <v>-18</v>
      </c>
      <c r="H9619" s="5">
        <v>33.5</v>
      </c>
      <c r="I9619" s="5">
        <v>-603</v>
      </c>
      <c r="J9619" s="5">
        <v>-2021689.9400000018</v>
      </c>
      <c r="K9619" s="5" t="str" cm="1">
        <f t="array" ref="K9619">_xlfn.LET(_xlpm.d,UPPER(TRIM(CLEAN(SUBSTITUTE(F9619,CHAR(160),"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20" spans="2:11" x14ac:dyDescent="0.25">
      <c r="B9620" s="21">
        <v>45986</v>
      </c>
      <c r="C9620" s="2" t="s">
        <v>1</v>
      </c>
      <c r="D9620" s="2" t="s">
        <v>3894</v>
      </c>
      <c r="E9620" s="2" t="s">
        <v>27</v>
      </c>
      <c r="F9620" s="2" t="s">
        <v>3306</v>
      </c>
      <c r="G9620" s="5">
        <v>-34</v>
      </c>
      <c r="H9620" s="5">
        <v>33.5</v>
      </c>
      <c r="I9620" s="5">
        <v>-1139</v>
      </c>
      <c r="J9620" s="5">
        <v>-2022828.9400000018</v>
      </c>
      <c r="K9620" s="5" t="str" cm="1">
        <f t="array" ref="K9620">_xlfn.LET(_xlpm.d,UPPER(TRIM(CLEAN(SUBSTITUTE(F9620,CHAR(160),"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21" spans="2:11" x14ac:dyDescent="0.25">
      <c r="B9621" s="21">
        <v>45986</v>
      </c>
      <c r="C9621" s="2" t="s">
        <v>1</v>
      </c>
      <c r="D9621" s="2" t="s">
        <v>1178</v>
      </c>
      <c r="E9621" s="2" t="s">
        <v>289</v>
      </c>
      <c r="F9621" s="2" t="s">
        <v>3308</v>
      </c>
      <c r="G9621" s="5">
        <v>-1</v>
      </c>
      <c r="H9621" s="5">
        <v>31.2</v>
      </c>
      <c r="I9621" s="5">
        <v>-31.2</v>
      </c>
      <c r="J9621" s="5">
        <v>-2022860.1400000018</v>
      </c>
      <c r="K9621" s="5" t="str" cm="1">
        <f t="array" ref="K9621">_xlfn.LET(_xlpm.d,UPPER(TRIM(CLEAN(SUBSTITUTE(F9621,CHAR(160),"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22" spans="2:11" x14ac:dyDescent="0.25">
      <c r="B9622" s="21">
        <v>45987</v>
      </c>
      <c r="C9622" s="2" t="s">
        <v>1</v>
      </c>
      <c r="D9622" s="2" t="s">
        <v>3895</v>
      </c>
      <c r="E9622" s="2" t="s">
        <v>1025</v>
      </c>
      <c r="F9622" s="2" t="s">
        <v>3308</v>
      </c>
      <c r="G9622" s="5">
        <v>-42</v>
      </c>
      <c r="H9622" s="5">
        <v>29.95</v>
      </c>
      <c r="I9622" s="5">
        <v>-1257.9000000000001</v>
      </c>
      <c r="J9622" s="5">
        <v>-2024118.0400000017</v>
      </c>
      <c r="K9622" s="5" t="str" cm="1">
        <f t="array" ref="K9622">_xlfn.LET(_xlpm.d,UPPER(TRIM(CLEAN(SUBSTITUTE(F9622,CHAR(160),"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23" spans="2:11" x14ac:dyDescent="0.25">
      <c r="B9623" s="21">
        <v>45987</v>
      </c>
      <c r="C9623" s="2" t="s">
        <v>1</v>
      </c>
      <c r="D9623" s="2" t="s">
        <v>571</v>
      </c>
      <c r="E9623" s="2" t="s">
        <v>32</v>
      </c>
      <c r="F9623" s="2" t="s">
        <v>3306</v>
      </c>
      <c r="G9623" s="5">
        <v>-12</v>
      </c>
      <c r="H9623" s="5">
        <v>33.5</v>
      </c>
      <c r="I9623" s="5">
        <v>-402</v>
      </c>
      <c r="J9623" s="5">
        <v>-2024520.0400000017</v>
      </c>
      <c r="K9623" s="5" t="str" cm="1">
        <f t="array" ref="K9623">_xlfn.LET(_xlpm.d,UPPER(TRIM(CLEAN(SUBSTITUTE(F9623,CHAR(160),"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24" spans="2:11" x14ac:dyDescent="0.25">
      <c r="B9624" s="21">
        <v>45987</v>
      </c>
      <c r="C9624" s="2" t="s">
        <v>1</v>
      </c>
      <c r="D9624" s="2" t="s">
        <v>683</v>
      </c>
      <c r="E9624" s="2" t="s">
        <v>148</v>
      </c>
      <c r="F9624" s="2" t="s">
        <v>3306</v>
      </c>
      <c r="G9624" s="5">
        <v>-70</v>
      </c>
      <c r="H9624" s="5">
        <v>33.5</v>
      </c>
      <c r="I9624" s="5">
        <v>-2345</v>
      </c>
      <c r="J9624" s="5">
        <v>-2026865.0400000017</v>
      </c>
      <c r="K9624" s="5" t="str" cm="1">
        <f t="array" ref="K9624">_xlfn.LET(_xlpm.d,UPPER(TRIM(CLEAN(SUBSTITUTE(F9624,CHAR(160),"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25" spans="2:11" x14ac:dyDescent="0.25">
      <c r="B9625" s="21">
        <v>45987</v>
      </c>
      <c r="C9625" s="2" t="s">
        <v>1</v>
      </c>
      <c r="D9625" s="2" t="s">
        <v>1179</v>
      </c>
      <c r="E9625" s="2" t="s">
        <v>29</v>
      </c>
      <c r="F9625" s="2" t="s">
        <v>3306</v>
      </c>
      <c r="G9625" s="5">
        <v>-100</v>
      </c>
      <c r="H9625" s="5">
        <v>33.5</v>
      </c>
      <c r="I9625" s="5">
        <v>-3350</v>
      </c>
      <c r="J9625" s="5">
        <v>-2030215.0400000017</v>
      </c>
      <c r="K9625" s="5" t="str" cm="1">
        <f t="array" ref="K9625">_xlfn.LET(_xlpm.d,UPPER(TRIM(CLEAN(SUBSTITUTE(F9625,CHAR(160),"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26" spans="2:11" x14ac:dyDescent="0.25">
      <c r="B9626" s="21">
        <v>45988</v>
      </c>
      <c r="C9626" s="2" t="s">
        <v>1</v>
      </c>
      <c r="D9626" s="2" t="s">
        <v>2047</v>
      </c>
      <c r="E9626" s="2" t="s">
        <v>244</v>
      </c>
      <c r="F9626" s="2" t="s">
        <v>3306</v>
      </c>
      <c r="G9626" s="5">
        <v>-100</v>
      </c>
      <c r="H9626" s="5">
        <v>33.5</v>
      </c>
      <c r="I9626" s="5">
        <v>-3350</v>
      </c>
      <c r="J9626" s="5">
        <v>-2033565.0400000017</v>
      </c>
      <c r="K9626" s="5" t="str" cm="1">
        <f t="array" ref="K9626">_xlfn.LET(_xlpm.d,UPPER(TRIM(CLEAN(SUBSTITUTE(F9626,CHAR(160),"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27" spans="2:11" x14ac:dyDescent="0.25">
      <c r="B9627" s="21">
        <v>45988</v>
      </c>
      <c r="C9627" s="2" t="s">
        <v>1</v>
      </c>
      <c r="D9627" s="2" t="s">
        <v>3896</v>
      </c>
      <c r="E9627" s="2" t="s">
        <v>1403</v>
      </c>
      <c r="F9627" s="2" t="s">
        <v>3308</v>
      </c>
      <c r="G9627" s="5">
        <v>-53</v>
      </c>
      <c r="H9627" s="5">
        <v>27.8</v>
      </c>
      <c r="I9627" s="5">
        <v>-1473.4</v>
      </c>
      <c r="J9627" s="5">
        <v>-2035038.4400000016</v>
      </c>
      <c r="K9627" s="5" t="str" cm="1">
        <f t="array" ref="K9627">_xlfn.LET(_xlpm.d,UPPER(TRIM(CLEAN(SUBSTITUTE(F9627,CHAR(160),"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28" spans="2:11" x14ac:dyDescent="0.25">
      <c r="B9628" s="21">
        <v>45988</v>
      </c>
      <c r="C9628" s="2" t="s">
        <v>1</v>
      </c>
      <c r="D9628" s="2" t="s">
        <v>2048</v>
      </c>
      <c r="E9628" s="2" t="s">
        <v>163</v>
      </c>
      <c r="F9628" s="2" t="s">
        <v>3306</v>
      </c>
      <c r="G9628" s="5">
        <v>-60</v>
      </c>
      <c r="H9628" s="5">
        <v>33.5</v>
      </c>
      <c r="I9628" s="5">
        <v>-2010</v>
      </c>
      <c r="J9628" s="5">
        <v>-2037048.4400000016</v>
      </c>
      <c r="K9628" s="5" t="str" cm="1">
        <f t="array" ref="K9628">_xlfn.LET(_xlpm.d,UPPER(TRIM(CLEAN(SUBSTITUTE(F9628,CHAR(160),"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29" spans="2:11" x14ac:dyDescent="0.25">
      <c r="B9629" s="21">
        <v>45988</v>
      </c>
      <c r="C9629" s="2" t="s">
        <v>1</v>
      </c>
      <c r="D9629" s="2" t="s">
        <v>2049</v>
      </c>
      <c r="E9629" s="2" t="s">
        <v>68</v>
      </c>
      <c r="F9629" s="2" t="s">
        <v>3306</v>
      </c>
      <c r="G9629" s="5">
        <v>-20</v>
      </c>
      <c r="H9629" s="5">
        <v>33.5</v>
      </c>
      <c r="I9629" s="5">
        <v>-670</v>
      </c>
      <c r="J9629" s="5">
        <v>-2037718.4400000016</v>
      </c>
      <c r="K9629" s="5" t="str" cm="1">
        <f t="array" ref="K9629">_xlfn.LET(_xlpm.d,UPPER(TRIM(CLEAN(SUBSTITUTE(F9629,CHAR(160),"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30" spans="2:11" x14ac:dyDescent="0.25">
      <c r="B9630" s="21">
        <v>45988</v>
      </c>
      <c r="C9630" s="2" t="s">
        <v>1</v>
      </c>
      <c r="D9630" s="2" t="s">
        <v>3897</v>
      </c>
      <c r="E9630" s="2" t="s">
        <v>74</v>
      </c>
      <c r="F9630" s="2" t="s">
        <v>3306</v>
      </c>
      <c r="G9630" s="5">
        <v>-70</v>
      </c>
      <c r="H9630" s="5">
        <v>33.5</v>
      </c>
      <c r="I9630" s="5">
        <v>-2345</v>
      </c>
      <c r="J9630" s="5">
        <v>-2040063.4400000016</v>
      </c>
      <c r="K9630" s="5" t="str" cm="1">
        <f t="array" ref="K9630">_xlfn.LET(_xlpm.d,UPPER(TRIM(CLEAN(SUBSTITUTE(F9630,CHAR(160),"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31" spans="2:11" x14ac:dyDescent="0.25">
      <c r="B9631" s="21">
        <v>45988</v>
      </c>
      <c r="C9631" s="2" t="s">
        <v>1</v>
      </c>
      <c r="D9631" s="2" t="s">
        <v>684</v>
      </c>
      <c r="E9631" s="2" t="s">
        <v>141</v>
      </c>
      <c r="F9631" s="2" t="s">
        <v>3306</v>
      </c>
      <c r="G9631" s="5">
        <v>-50</v>
      </c>
      <c r="H9631" s="5">
        <v>33.5</v>
      </c>
      <c r="I9631" s="5">
        <v>-1675</v>
      </c>
      <c r="J9631" s="5">
        <v>-2041738.4400000016</v>
      </c>
      <c r="K9631" s="5" t="str" cm="1">
        <f t="array" ref="K9631">_xlfn.LET(_xlpm.d,UPPER(TRIM(CLEAN(SUBSTITUTE(F9631,CHAR(160),"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32" spans="2:11" x14ac:dyDescent="0.25">
      <c r="B9632" s="21">
        <v>45988</v>
      </c>
      <c r="C9632" s="2" t="s">
        <v>1</v>
      </c>
      <c r="D9632" s="2" t="s">
        <v>2050</v>
      </c>
      <c r="E9632" s="2" t="s">
        <v>324</v>
      </c>
      <c r="F9632" s="2" t="s">
        <v>3308</v>
      </c>
      <c r="G9632" s="5">
        <v>-13</v>
      </c>
      <c r="H9632" s="5">
        <v>31.8</v>
      </c>
      <c r="I9632" s="5">
        <v>-413.4</v>
      </c>
      <c r="J9632" s="5">
        <v>-2042151.8400000015</v>
      </c>
      <c r="K9632" s="5" t="str" cm="1">
        <f t="array" ref="K9632">_xlfn.LET(_xlpm.d,UPPER(TRIM(CLEAN(SUBSTITUTE(F9632,CHAR(160),"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33" spans="2:11" x14ac:dyDescent="0.25">
      <c r="B9633" s="21">
        <v>45989</v>
      </c>
      <c r="C9633" s="2" t="s">
        <v>1</v>
      </c>
      <c r="D9633" s="2" t="s">
        <v>641</v>
      </c>
      <c r="E9633" s="2" t="s">
        <v>565</v>
      </c>
      <c r="F9633" s="2" t="s">
        <v>3306</v>
      </c>
      <c r="G9633" s="5">
        <v>-12</v>
      </c>
      <c r="H9633" s="5">
        <v>33.5</v>
      </c>
      <c r="I9633" s="5">
        <v>-402</v>
      </c>
      <c r="J9633" s="5">
        <v>-2042553.8400000015</v>
      </c>
      <c r="K9633" s="5" t="str" cm="1">
        <f t="array" ref="K9633">_xlfn.LET(_xlpm.d,UPPER(TRIM(CLEAN(SUBSTITUTE(F9633,CHAR(160),"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34" spans="2:11" x14ac:dyDescent="0.25">
      <c r="B9634" s="21">
        <v>45989</v>
      </c>
      <c r="C9634" s="2" t="s">
        <v>1</v>
      </c>
      <c r="D9634" s="2" t="s">
        <v>327</v>
      </c>
      <c r="E9634" s="2" t="s">
        <v>143</v>
      </c>
      <c r="F9634" s="2" t="s">
        <v>3308</v>
      </c>
      <c r="G9634" s="5">
        <v>-29</v>
      </c>
      <c r="H9634" s="5">
        <v>28.95</v>
      </c>
      <c r="I9634" s="5">
        <v>-839.55</v>
      </c>
      <c r="J9634" s="5">
        <v>-2043393.3900000015</v>
      </c>
      <c r="K9634" s="5" t="str" cm="1">
        <f t="array" ref="K9634">_xlfn.LET(_xlpm.d,UPPER(TRIM(CLEAN(SUBSTITUTE(F9634,CHAR(160),"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35" spans="2:11" x14ac:dyDescent="0.25">
      <c r="B9635" s="21">
        <v>45989</v>
      </c>
      <c r="C9635" s="2" t="s">
        <v>1</v>
      </c>
      <c r="D9635" s="2" t="s">
        <v>3044</v>
      </c>
      <c r="E9635" s="2" t="s">
        <v>238</v>
      </c>
      <c r="F9635" s="2" t="s">
        <v>3308</v>
      </c>
      <c r="G9635" s="5">
        <v>-11</v>
      </c>
      <c r="H9635" s="5">
        <v>29.95</v>
      </c>
      <c r="I9635" s="5">
        <v>-329.45</v>
      </c>
      <c r="J9635" s="5">
        <v>-2043722.8400000015</v>
      </c>
      <c r="K9635" s="5" t="str" cm="1">
        <f t="array" ref="K9635">_xlfn.LET(_xlpm.d,UPPER(TRIM(CLEAN(SUBSTITUTE(F9635,CHAR(160),"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36" spans="2:11" x14ac:dyDescent="0.25">
      <c r="B9636" s="21">
        <v>45989</v>
      </c>
      <c r="C9636" s="2" t="s">
        <v>1</v>
      </c>
      <c r="D9636" s="2" t="s">
        <v>2052</v>
      </c>
      <c r="E9636" s="2" t="s">
        <v>202</v>
      </c>
      <c r="F9636" s="2" t="s">
        <v>3306</v>
      </c>
      <c r="G9636" s="5">
        <v>-80</v>
      </c>
      <c r="H9636" s="5">
        <v>33.5</v>
      </c>
      <c r="I9636" s="5">
        <v>-2680</v>
      </c>
      <c r="J9636" s="5">
        <v>-2046402.8400000015</v>
      </c>
      <c r="K9636" s="5" t="str" cm="1">
        <f t="array" ref="K9636">_xlfn.LET(_xlpm.d,UPPER(TRIM(CLEAN(SUBSTITUTE(F9636,CHAR(160),"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37" spans="2:11" x14ac:dyDescent="0.25">
      <c r="B9637" s="21">
        <v>45989</v>
      </c>
      <c r="C9637" s="2" t="s">
        <v>1</v>
      </c>
      <c r="D9637" s="2" t="s">
        <v>2053</v>
      </c>
      <c r="E9637" s="2" t="s">
        <v>1016</v>
      </c>
      <c r="F9637" s="2" t="s">
        <v>3306</v>
      </c>
      <c r="G9637" s="5">
        <v>-200</v>
      </c>
      <c r="H9637" s="5">
        <v>33.5</v>
      </c>
      <c r="I9637" s="5">
        <v>-6700</v>
      </c>
      <c r="J9637" s="5">
        <v>-2053102.8400000015</v>
      </c>
      <c r="K9637" s="5" t="str" cm="1">
        <f t="array" ref="K9637">_xlfn.LET(_xlpm.d,UPPER(TRIM(CLEAN(SUBSTITUTE(F9637,CHAR(160),"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38" spans="2:11" x14ac:dyDescent="0.25">
      <c r="B9638" s="21">
        <v>45989</v>
      </c>
      <c r="C9638" s="2" t="s">
        <v>1</v>
      </c>
      <c r="D9638" s="2" t="s">
        <v>1181</v>
      </c>
      <c r="E9638" s="2" t="s">
        <v>9</v>
      </c>
      <c r="F9638" s="2" t="s">
        <v>3306</v>
      </c>
      <c r="G9638" s="5">
        <v>-10</v>
      </c>
      <c r="H9638" s="5">
        <v>33.5</v>
      </c>
      <c r="I9638" s="5">
        <v>-335</v>
      </c>
      <c r="J9638" s="5">
        <v>-2053437.8400000015</v>
      </c>
      <c r="K9638" s="5" t="str" cm="1">
        <f t="array" ref="K9638">_xlfn.LET(_xlpm.d,UPPER(TRIM(CLEAN(SUBSTITUTE(F9638,CHAR(160),"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39" spans="2:11" x14ac:dyDescent="0.25">
      <c r="B9639" s="21">
        <v>45989</v>
      </c>
      <c r="C9639" s="2" t="s">
        <v>1</v>
      </c>
      <c r="D9639" s="2" t="s">
        <v>2054</v>
      </c>
      <c r="E9639" s="2" t="s">
        <v>82</v>
      </c>
      <c r="F9639" s="2" t="s">
        <v>3306</v>
      </c>
      <c r="G9639" s="5">
        <v>-15</v>
      </c>
      <c r="H9639" s="5">
        <v>33.5</v>
      </c>
      <c r="I9639" s="5">
        <v>-502.5</v>
      </c>
      <c r="J9639" s="5">
        <v>-2053940.3400000015</v>
      </c>
      <c r="K9639" s="5" t="str" cm="1">
        <f t="array" ref="K9639">_xlfn.LET(_xlpm.d,UPPER(TRIM(CLEAN(SUBSTITUTE(F9639,CHAR(160),"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40" spans="2:11" x14ac:dyDescent="0.25">
      <c r="B9640" s="21">
        <v>45989</v>
      </c>
      <c r="C9640" s="2" t="s">
        <v>1</v>
      </c>
      <c r="D9640" s="2" t="s">
        <v>572</v>
      </c>
      <c r="E9640" s="2" t="s">
        <v>110</v>
      </c>
      <c r="F9640" s="2" t="s">
        <v>3306</v>
      </c>
      <c r="G9640" s="5">
        <v>-22</v>
      </c>
      <c r="H9640" s="5">
        <v>33.5</v>
      </c>
      <c r="I9640" s="5">
        <v>-737</v>
      </c>
      <c r="J9640" s="5">
        <v>-2054677.3400000015</v>
      </c>
      <c r="K9640" s="5" t="str" cm="1">
        <f t="array" ref="K9640">_xlfn.LET(_xlpm.d,UPPER(TRIM(CLEAN(SUBSTITUTE(F9640,CHAR(160),"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41" spans="2:11" x14ac:dyDescent="0.25">
      <c r="B9641" s="21">
        <v>45989</v>
      </c>
      <c r="C9641" s="2" t="s">
        <v>1</v>
      </c>
      <c r="D9641" s="2" t="s">
        <v>3898</v>
      </c>
      <c r="E9641" s="2" t="s">
        <v>403</v>
      </c>
      <c r="F9641" s="2" t="s">
        <v>3306</v>
      </c>
      <c r="G9641" s="5">
        <v>-24</v>
      </c>
      <c r="H9641" s="5">
        <v>33.5</v>
      </c>
      <c r="I9641" s="5">
        <v>-804</v>
      </c>
      <c r="J9641" s="5">
        <v>-2055481.3400000015</v>
      </c>
      <c r="K9641" s="5" t="str" cm="1">
        <f t="array" ref="K9641">_xlfn.LET(_xlpm.d,UPPER(TRIM(CLEAN(SUBSTITUTE(F9641,CHAR(160),"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42" spans="2:11" x14ac:dyDescent="0.25">
      <c r="B9642" s="21">
        <v>45989</v>
      </c>
      <c r="C9642" s="2" t="s">
        <v>1</v>
      </c>
      <c r="D9642" s="2" t="s">
        <v>2056</v>
      </c>
      <c r="E9642" s="2" t="s">
        <v>72</v>
      </c>
      <c r="F9642" s="2" t="s">
        <v>3306</v>
      </c>
      <c r="G9642" s="5">
        <v>-12</v>
      </c>
      <c r="H9642" s="5">
        <v>33.5</v>
      </c>
      <c r="I9642" s="5">
        <v>-402</v>
      </c>
      <c r="J9642" s="5">
        <v>-2055883.3400000015</v>
      </c>
      <c r="K9642" s="5" t="str" cm="1">
        <f t="array" ref="K9642">_xlfn.LET(_xlpm.d,UPPER(TRIM(CLEAN(SUBSTITUTE(F9642,CHAR(160),"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43" spans="2:11" x14ac:dyDescent="0.25">
      <c r="B9643" s="21">
        <v>45992</v>
      </c>
      <c r="C9643" s="2" t="s">
        <v>1</v>
      </c>
      <c r="D9643" s="2" t="s">
        <v>3899</v>
      </c>
      <c r="E9643" s="2" t="s">
        <v>1530</v>
      </c>
      <c r="F9643" s="2" t="s">
        <v>3308</v>
      </c>
      <c r="G9643" s="5">
        <v>-5</v>
      </c>
      <c r="H9643" s="5">
        <v>31.8</v>
      </c>
      <c r="I9643" s="5">
        <v>-159</v>
      </c>
      <c r="J9643" s="5">
        <v>-2056042.3400000015</v>
      </c>
      <c r="K9643" s="5" t="str" cm="1">
        <f t="array" ref="K9643">_xlfn.LET(_xlpm.d,UPPER(TRIM(CLEAN(SUBSTITUTE(F9643,CHAR(160),"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44" spans="2:11" x14ac:dyDescent="0.25">
      <c r="B9644" s="21">
        <v>45992</v>
      </c>
      <c r="C9644" s="2" t="s">
        <v>1</v>
      </c>
      <c r="D9644" s="2" t="s">
        <v>3900</v>
      </c>
      <c r="E9644" s="2" t="s">
        <v>1403</v>
      </c>
      <c r="F9644" s="2" t="s">
        <v>3308</v>
      </c>
      <c r="G9644" s="5">
        <v>-10</v>
      </c>
      <c r="H9644" s="5">
        <v>27.8</v>
      </c>
      <c r="I9644" s="5">
        <v>-278</v>
      </c>
      <c r="J9644" s="5">
        <v>-2056320.3400000015</v>
      </c>
      <c r="K9644" s="5" t="str" cm="1">
        <f t="array" ref="K9644">_xlfn.LET(_xlpm.d,UPPER(TRIM(CLEAN(SUBSTITUTE(F9644,CHAR(160),"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45" spans="2:11" x14ac:dyDescent="0.25">
      <c r="B9645" s="21">
        <v>45992</v>
      </c>
      <c r="C9645" s="2" t="s">
        <v>1</v>
      </c>
      <c r="D9645" s="2" t="s">
        <v>2496</v>
      </c>
      <c r="E9645" s="2" t="s">
        <v>129</v>
      </c>
      <c r="F9645" s="2" t="s">
        <v>3308</v>
      </c>
      <c r="G9645" s="5">
        <v>-20</v>
      </c>
      <c r="H9645" s="5">
        <v>33.5</v>
      </c>
      <c r="I9645" s="5">
        <v>-670</v>
      </c>
      <c r="J9645" s="5">
        <v>-2056990.3400000015</v>
      </c>
      <c r="K9645" s="5" t="str" cm="1">
        <f t="array" ref="K9645">_xlfn.LET(_xlpm.d,UPPER(TRIM(CLEAN(SUBSTITUTE(F9645,CHAR(160),"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46" spans="2:11" x14ac:dyDescent="0.25">
      <c r="B9646" s="21">
        <v>45993</v>
      </c>
      <c r="C9646" s="2" t="s">
        <v>1</v>
      </c>
      <c r="D9646" s="2" t="s">
        <v>3901</v>
      </c>
      <c r="E9646" s="2" t="s">
        <v>852</v>
      </c>
      <c r="F9646" s="2" t="s">
        <v>3308</v>
      </c>
      <c r="G9646" s="5">
        <v>-78</v>
      </c>
      <c r="H9646" s="5">
        <v>33.99</v>
      </c>
      <c r="I9646" s="5">
        <v>-2651.22</v>
      </c>
      <c r="J9646" s="5">
        <v>-2059641.5600000015</v>
      </c>
      <c r="K9646" s="5" t="str" cm="1">
        <f t="array" ref="K9646">_xlfn.LET(_xlpm.d,UPPER(TRIM(CLEAN(SUBSTITUTE(F9646,CHAR(160),"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47" spans="2:11" x14ac:dyDescent="0.25">
      <c r="B9647" s="21">
        <v>45993</v>
      </c>
      <c r="C9647" s="2" t="s">
        <v>1</v>
      </c>
      <c r="D9647" s="2" t="s">
        <v>1183</v>
      </c>
      <c r="E9647" s="2" t="s">
        <v>3</v>
      </c>
      <c r="F9647" s="2" t="s">
        <v>3308</v>
      </c>
      <c r="G9647" s="5">
        <v>-37</v>
      </c>
      <c r="H9647" s="5">
        <v>30</v>
      </c>
      <c r="I9647" s="5">
        <v>-1110</v>
      </c>
      <c r="J9647" s="5">
        <v>-2060751.5600000015</v>
      </c>
      <c r="K9647" s="5" t="str" cm="1">
        <f t="array" ref="K9647">_xlfn.LET(_xlpm.d,UPPER(TRIM(CLEAN(SUBSTITUTE(F9647,CHAR(160),"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48" spans="2:11" x14ac:dyDescent="0.25">
      <c r="B9648" s="21">
        <v>45993</v>
      </c>
      <c r="C9648" s="2" t="s">
        <v>1</v>
      </c>
      <c r="D9648" s="2" t="s">
        <v>3902</v>
      </c>
      <c r="E9648" s="2" t="s">
        <v>95</v>
      </c>
      <c r="F9648" s="2" t="s">
        <v>3306</v>
      </c>
      <c r="G9648" s="5">
        <v>-20</v>
      </c>
      <c r="H9648" s="5">
        <v>33.5</v>
      </c>
      <c r="I9648" s="5">
        <v>-670</v>
      </c>
      <c r="J9648" s="5">
        <v>-2061421.5600000015</v>
      </c>
      <c r="K9648" s="5" t="str" cm="1">
        <f t="array" ref="K9648">_xlfn.LET(_xlpm.d,UPPER(TRIM(CLEAN(SUBSTITUTE(F9648,CHAR(160),"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49" spans="2:11" x14ac:dyDescent="0.25">
      <c r="B9649" s="21">
        <v>45993</v>
      </c>
      <c r="C9649" s="2" t="s">
        <v>1</v>
      </c>
      <c r="D9649" s="2" t="s">
        <v>3903</v>
      </c>
      <c r="E9649" s="2" t="s">
        <v>148</v>
      </c>
      <c r="F9649" s="2" t="s">
        <v>3306</v>
      </c>
      <c r="G9649" s="5">
        <v>-8</v>
      </c>
      <c r="H9649" s="5">
        <v>33.5</v>
      </c>
      <c r="I9649" s="5">
        <v>-268</v>
      </c>
      <c r="J9649" s="5">
        <v>-2061689.5600000015</v>
      </c>
      <c r="K9649" s="5" t="str" cm="1">
        <f t="array" ref="K9649">_xlfn.LET(_xlpm.d,UPPER(TRIM(CLEAN(SUBSTITUTE(F9649,CHAR(160),"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50" spans="2:11" x14ac:dyDescent="0.25">
      <c r="B9650" s="21">
        <v>45993</v>
      </c>
      <c r="C9650" s="2" t="s">
        <v>1</v>
      </c>
      <c r="D9650" s="2" t="s">
        <v>56</v>
      </c>
      <c r="E9650" s="2" t="s">
        <v>49</v>
      </c>
      <c r="F9650" s="2" t="s">
        <v>3306</v>
      </c>
      <c r="G9650" s="5">
        <v>-96</v>
      </c>
      <c r="H9650" s="5">
        <v>33.5</v>
      </c>
      <c r="I9650" s="5">
        <v>-3216</v>
      </c>
      <c r="J9650" s="5">
        <v>-2064905.5600000015</v>
      </c>
      <c r="K9650" s="5" t="str" cm="1">
        <f t="array" ref="K9650">_xlfn.LET(_xlpm.d,UPPER(TRIM(CLEAN(SUBSTITUTE(F9650,CHAR(160),"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51" spans="2:11" x14ac:dyDescent="0.25">
      <c r="B9651" s="21">
        <v>45993</v>
      </c>
      <c r="C9651" s="2" t="s">
        <v>1</v>
      </c>
      <c r="D9651" s="2" t="s">
        <v>274</v>
      </c>
      <c r="E9651" s="2" t="s">
        <v>159</v>
      </c>
      <c r="F9651" s="2" t="s">
        <v>3306</v>
      </c>
      <c r="G9651" s="5">
        <v>-60</v>
      </c>
      <c r="H9651" s="5">
        <v>33.5</v>
      </c>
      <c r="I9651" s="5">
        <v>-2010</v>
      </c>
      <c r="J9651" s="5">
        <v>-2066915.5600000015</v>
      </c>
      <c r="K9651" s="5" t="str" cm="1">
        <f t="array" ref="K9651">_xlfn.LET(_xlpm.d,UPPER(TRIM(CLEAN(SUBSTITUTE(F9651,CHAR(160),"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52" spans="2:11" x14ac:dyDescent="0.25">
      <c r="B9652" s="21">
        <v>45993</v>
      </c>
      <c r="C9652" s="2" t="s">
        <v>1</v>
      </c>
      <c r="D9652" s="2" t="s">
        <v>1185</v>
      </c>
      <c r="E9652" s="2" t="s">
        <v>60</v>
      </c>
      <c r="F9652" s="2" t="s">
        <v>3306</v>
      </c>
      <c r="G9652" s="5">
        <v>-5</v>
      </c>
      <c r="H9652" s="5">
        <v>33.5</v>
      </c>
      <c r="I9652" s="5">
        <v>-167.5</v>
      </c>
      <c r="J9652" s="5">
        <v>-2067083.0600000015</v>
      </c>
      <c r="K9652" s="5" t="str" cm="1">
        <f t="array" ref="K9652">_xlfn.LET(_xlpm.d,UPPER(TRIM(CLEAN(SUBSTITUTE(F9652,CHAR(160),"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53" spans="2:11" x14ac:dyDescent="0.25">
      <c r="B9653" s="21">
        <v>45993</v>
      </c>
      <c r="C9653" s="2" t="s">
        <v>1</v>
      </c>
      <c r="D9653" s="2" t="s">
        <v>1186</v>
      </c>
      <c r="E9653" s="2" t="s">
        <v>403</v>
      </c>
      <c r="F9653" s="2" t="s">
        <v>3306</v>
      </c>
      <c r="G9653" s="5">
        <v>-10</v>
      </c>
      <c r="H9653" s="5">
        <v>33.5</v>
      </c>
      <c r="I9653" s="5">
        <v>-335</v>
      </c>
      <c r="J9653" s="5">
        <v>-2067418.0600000015</v>
      </c>
      <c r="K9653" s="5" t="str" cm="1">
        <f t="array" ref="K9653">_xlfn.LET(_xlpm.d,UPPER(TRIM(CLEAN(SUBSTITUTE(F9653,CHAR(160),"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54" spans="2:11" x14ac:dyDescent="0.25">
      <c r="B9654" s="21">
        <v>45993</v>
      </c>
      <c r="C9654" s="2" t="s">
        <v>1</v>
      </c>
      <c r="D9654" s="2" t="s">
        <v>276</v>
      </c>
      <c r="E9654" s="2" t="s">
        <v>32</v>
      </c>
      <c r="F9654" s="2" t="s">
        <v>3306</v>
      </c>
      <c r="G9654" s="5">
        <v>-50</v>
      </c>
      <c r="H9654" s="5">
        <v>33.5</v>
      </c>
      <c r="I9654" s="5">
        <v>-1675</v>
      </c>
      <c r="J9654" s="5">
        <v>-2069093.0600000015</v>
      </c>
      <c r="K9654" s="5" t="str" cm="1">
        <f t="array" ref="K9654">_xlfn.LET(_xlpm.d,UPPER(TRIM(CLEAN(SUBSTITUTE(F9654,CHAR(160),"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55" spans="2:11" x14ac:dyDescent="0.25">
      <c r="B9655" s="21">
        <v>45993</v>
      </c>
      <c r="C9655" s="2" t="s">
        <v>1</v>
      </c>
      <c r="D9655" s="2" t="s">
        <v>277</v>
      </c>
      <c r="E9655" s="2" t="s">
        <v>29</v>
      </c>
      <c r="F9655" s="2" t="s">
        <v>3306</v>
      </c>
      <c r="G9655" s="5">
        <v>-200</v>
      </c>
      <c r="H9655" s="5">
        <v>33.5</v>
      </c>
      <c r="I9655" s="5">
        <v>-6700</v>
      </c>
      <c r="J9655" s="5">
        <v>-2075793.0600000015</v>
      </c>
      <c r="K9655" s="5" t="str" cm="1">
        <f t="array" ref="K9655">_xlfn.LET(_xlpm.d,UPPER(TRIM(CLEAN(SUBSTITUTE(F9655,CHAR(160),"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56" spans="2:11" x14ac:dyDescent="0.25">
      <c r="B9656" s="21">
        <v>45993</v>
      </c>
      <c r="C9656" s="2" t="s">
        <v>1</v>
      </c>
      <c r="D9656" s="2" t="s">
        <v>1187</v>
      </c>
      <c r="E9656" s="2" t="s">
        <v>72</v>
      </c>
      <c r="F9656" s="2" t="s">
        <v>3314</v>
      </c>
      <c r="G9656" s="5">
        <v>-20</v>
      </c>
      <c r="H9656" s="5">
        <v>33.5</v>
      </c>
      <c r="I9656" s="5">
        <v>-670</v>
      </c>
      <c r="J9656" s="5">
        <v>-2076463.0600000015</v>
      </c>
      <c r="K9656" s="5" t="str" cm="1">
        <f t="array" ref="K9656">_xlfn.LET(_xlpm.d,UPPER(TRIM(CLEAN(SUBSTITUTE(F9656,CHAR(160),"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57" spans="2:11" x14ac:dyDescent="0.25">
      <c r="B9657" s="21">
        <v>45993</v>
      </c>
      <c r="C9657" s="2" t="s">
        <v>1</v>
      </c>
      <c r="D9657" s="2" t="s">
        <v>2057</v>
      </c>
      <c r="E9657" s="2" t="s">
        <v>14</v>
      </c>
      <c r="F9657" s="2" t="s">
        <v>3306</v>
      </c>
      <c r="G9657" s="5">
        <v>-10</v>
      </c>
      <c r="H9657" s="5">
        <v>33.5</v>
      </c>
      <c r="I9657" s="5">
        <v>-335</v>
      </c>
      <c r="J9657" s="5">
        <v>-2076798.0600000015</v>
      </c>
      <c r="K9657" s="5" t="str" cm="1">
        <f t="array" ref="K9657">_xlfn.LET(_xlpm.d,UPPER(TRIM(CLEAN(SUBSTITUTE(F9657,CHAR(160),"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58" spans="2:11" x14ac:dyDescent="0.25">
      <c r="B9658" s="21">
        <v>45994</v>
      </c>
      <c r="C9658" s="2" t="s">
        <v>1</v>
      </c>
      <c r="D9658" s="2" t="s">
        <v>3904</v>
      </c>
      <c r="E9658" s="2" t="s">
        <v>1245</v>
      </c>
      <c r="F9658" s="2" t="s">
        <v>3308</v>
      </c>
      <c r="G9658" s="5">
        <v>-58</v>
      </c>
      <c r="H9658" s="5">
        <v>31.8</v>
      </c>
      <c r="I9658" s="5">
        <v>-1844.4</v>
      </c>
      <c r="J9658" s="5">
        <v>-2078642.4600000014</v>
      </c>
      <c r="K9658" s="5" t="str" cm="1">
        <f t="array" ref="K9658">_xlfn.LET(_xlpm.d,UPPER(TRIM(CLEAN(SUBSTITUTE(F9658,CHAR(160),"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59" spans="2:11" x14ac:dyDescent="0.25">
      <c r="B9659" s="21">
        <v>45994</v>
      </c>
      <c r="C9659" s="2" t="s">
        <v>1</v>
      </c>
      <c r="D9659" s="2" t="s">
        <v>1188</v>
      </c>
      <c r="E9659" s="2" t="s">
        <v>807</v>
      </c>
      <c r="F9659" s="2" t="s">
        <v>3308</v>
      </c>
      <c r="G9659" s="5">
        <v>-10</v>
      </c>
      <c r="H9659" s="5">
        <v>29.95</v>
      </c>
      <c r="I9659" s="5">
        <v>-299.5</v>
      </c>
      <c r="J9659" s="5">
        <v>-2078941.9600000014</v>
      </c>
      <c r="K9659" s="5" t="str" cm="1">
        <f t="array" ref="K9659">_xlfn.LET(_xlpm.d,UPPER(TRIM(CLEAN(SUBSTITUTE(F9659,CHAR(160),"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60" spans="2:11" x14ac:dyDescent="0.25">
      <c r="B9660" s="21">
        <v>45994</v>
      </c>
      <c r="C9660" s="2" t="s">
        <v>1</v>
      </c>
      <c r="D9660" s="2" t="s">
        <v>3102</v>
      </c>
      <c r="E9660" s="2" t="s">
        <v>857</v>
      </c>
      <c r="F9660" s="2" t="s">
        <v>3308</v>
      </c>
      <c r="G9660" s="5">
        <v>-4</v>
      </c>
      <c r="H9660" s="5">
        <v>29.99</v>
      </c>
      <c r="I9660" s="5">
        <v>-119.96</v>
      </c>
      <c r="J9660" s="5">
        <v>-2079061.9200000013</v>
      </c>
      <c r="K9660" s="5" t="str" cm="1">
        <f t="array" ref="K9660">_xlfn.LET(_xlpm.d,UPPER(TRIM(CLEAN(SUBSTITUTE(F9660,CHAR(160),"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61" spans="2:11" x14ac:dyDescent="0.25">
      <c r="B9661" s="21">
        <v>45994</v>
      </c>
      <c r="C9661" s="2" t="s">
        <v>1</v>
      </c>
      <c r="D9661" s="2" t="s">
        <v>2497</v>
      </c>
      <c r="E9661" s="2" t="s">
        <v>1130</v>
      </c>
      <c r="F9661" s="2" t="s">
        <v>3306</v>
      </c>
      <c r="G9661" s="5">
        <v>-100</v>
      </c>
      <c r="H9661" s="5">
        <v>33.5</v>
      </c>
      <c r="I9661" s="5">
        <v>-3350</v>
      </c>
      <c r="J9661" s="5">
        <v>-2082411.9200000013</v>
      </c>
      <c r="K9661" s="5" t="str" cm="1">
        <f t="array" ref="K9661">_xlfn.LET(_xlpm.d,UPPER(TRIM(CLEAN(SUBSTITUTE(F9661,CHAR(160),"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62" spans="2:11" x14ac:dyDescent="0.25">
      <c r="B9662" s="21">
        <v>45994</v>
      </c>
      <c r="C9662" s="2" t="s">
        <v>1</v>
      </c>
      <c r="D9662" s="2" t="s">
        <v>57</v>
      </c>
      <c r="E9662" s="2" t="s">
        <v>58</v>
      </c>
      <c r="F9662" s="2" t="s">
        <v>3306</v>
      </c>
      <c r="G9662" s="5">
        <v>-20</v>
      </c>
      <c r="H9662" s="5">
        <v>33.5</v>
      </c>
      <c r="I9662" s="5">
        <v>-670</v>
      </c>
      <c r="J9662" s="5">
        <v>-2083081.9200000013</v>
      </c>
      <c r="K9662" s="5" t="str" cm="1">
        <f t="array" ref="K9662">_xlfn.LET(_xlpm.d,UPPER(TRIM(CLEAN(SUBSTITUTE(F9662,CHAR(160),"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63" spans="2:11" x14ac:dyDescent="0.25">
      <c r="B9663" s="21">
        <v>45994</v>
      </c>
      <c r="C9663" s="2" t="s">
        <v>1</v>
      </c>
      <c r="D9663" s="2" t="s">
        <v>2058</v>
      </c>
      <c r="E9663" s="2" t="s">
        <v>76</v>
      </c>
      <c r="F9663" s="2" t="s">
        <v>3306</v>
      </c>
      <c r="G9663" s="5">
        <v>-25</v>
      </c>
      <c r="H9663" s="5">
        <v>33.5</v>
      </c>
      <c r="I9663" s="5">
        <v>-837.5</v>
      </c>
      <c r="J9663" s="5">
        <v>-2083919.4200000013</v>
      </c>
      <c r="K9663" s="5" t="str" cm="1">
        <f t="array" ref="K9663">_xlfn.LET(_xlpm.d,UPPER(TRIM(CLEAN(SUBSTITUTE(F9663,CHAR(160),"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64" spans="2:11" x14ac:dyDescent="0.25">
      <c r="B9664" s="21">
        <v>45994</v>
      </c>
      <c r="C9664" s="2" t="s">
        <v>1</v>
      </c>
      <c r="D9664" s="2" t="s">
        <v>1189</v>
      </c>
      <c r="E9664" s="2" t="s">
        <v>65</v>
      </c>
      <c r="F9664" s="2" t="s">
        <v>3306</v>
      </c>
      <c r="G9664" s="5">
        <v>-20</v>
      </c>
      <c r="H9664" s="5">
        <v>33.5</v>
      </c>
      <c r="I9664" s="5">
        <v>-670</v>
      </c>
      <c r="J9664" s="5">
        <v>-2084589.4200000013</v>
      </c>
      <c r="K9664" s="5" t="str" cm="1">
        <f t="array" ref="K9664">_xlfn.LET(_xlpm.d,UPPER(TRIM(CLEAN(SUBSTITUTE(F9664,CHAR(160),"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65" spans="2:11" x14ac:dyDescent="0.25">
      <c r="B9665" s="21">
        <v>45994</v>
      </c>
      <c r="C9665" s="2" t="s">
        <v>1</v>
      </c>
      <c r="D9665" s="2" t="s">
        <v>2643</v>
      </c>
      <c r="E9665" s="2" t="s">
        <v>40</v>
      </c>
      <c r="F9665" s="2" t="s">
        <v>3306</v>
      </c>
      <c r="G9665" s="5">
        <v>-20</v>
      </c>
      <c r="H9665" s="5">
        <v>33.5</v>
      </c>
      <c r="I9665" s="5">
        <v>-670</v>
      </c>
      <c r="J9665" s="5">
        <v>-2085259.4200000013</v>
      </c>
      <c r="K9665" s="5" t="str" cm="1">
        <f t="array" ref="K9665">_xlfn.LET(_xlpm.d,UPPER(TRIM(CLEAN(SUBSTITUTE(F9665,CHAR(160),"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66" spans="2:11" x14ac:dyDescent="0.25">
      <c r="B9666" s="21">
        <v>45994</v>
      </c>
      <c r="C9666" s="2" t="s">
        <v>1</v>
      </c>
      <c r="D9666" s="2" t="s">
        <v>3905</v>
      </c>
      <c r="E9666" s="2" t="s">
        <v>97</v>
      </c>
      <c r="F9666" s="2" t="s">
        <v>3306</v>
      </c>
      <c r="G9666" s="5">
        <v>-160</v>
      </c>
      <c r="H9666" s="5">
        <v>33.5</v>
      </c>
      <c r="I9666" s="5">
        <v>-5360</v>
      </c>
      <c r="J9666" s="5">
        <v>-2090619.4200000013</v>
      </c>
      <c r="K9666" s="5" t="str" cm="1">
        <f t="array" ref="K9666">_xlfn.LET(_xlpm.d,UPPER(TRIM(CLEAN(SUBSTITUTE(F9666,CHAR(160),"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67" spans="2:11" x14ac:dyDescent="0.25">
      <c r="B9667" s="21">
        <v>45995</v>
      </c>
      <c r="C9667" s="2" t="s">
        <v>1</v>
      </c>
      <c r="D9667" s="2" t="s">
        <v>3906</v>
      </c>
      <c r="E9667" s="2" t="s">
        <v>1403</v>
      </c>
      <c r="F9667" s="2" t="s">
        <v>3308</v>
      </c>
      <c r="G9667" s="5">
        <v>-9</v>
      </c>
      <c r="H9667" s="5">
        <v>27.8</v>
      </c>
      <c r="I9667" s="5">
        <v>-250.2</v>
      </c>
      <c r="J9667" s="5">
        <v>-2090869.6200000013</v>
      </c>
      <c r="K9667" s="5" t="str" cm="1">
        <f t="array" ref="K9667">_xlfn.LET(_xlpm.d,UPPER(TRIM(CLEAN(SUBSTITUTE(F9667,CHAR(160),"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68" spans="2:11" x14ac:dyDescent="0.25">
      <c r="B9668" s="21">
        <v>45995</v>
      </c>
      <c r="C9668" s="2" t="s">
        <v>1</v>
      </c>
      <c r="D9668" s="2" t="s">
        <v>3170</v>
      </c>
      <c r="E9668" s="2" t="s">
        <v>324</v>
      </c>
      <c r="F9668" s="2" t="s">
        <v>3308</v>
      </c>
      <c r="G9668" s="5">
        <v>-24</v>
      </c>
      <c r="H9668" s="5">
        <v>31.8</v>
      </c>
      <c r="I9668" s="5">
        <v>-763.2</v>
      </c>
      <c r="J9668" s="5">
        <v>-2091632.8200000012</v>
      </c>
      <c r="K9668" s="5" t="str" cm="1">
        <f t="array" ref="K9668">_xlfn.LET(_xlpm.d,UPPER(TRIM(CLEAN(SUBSTITUTE(F9668,CHAR(160),"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69" spans="2:11" x14ac:dyDescent="0.25">
      <c r="B9669" s="21">
        <v>45995</v>
      </c>
      <c r="C9669" s="2" t="s">
        <v>1</v>
      </c>
      <c r="D9669" s="2" t="s">
        <v>3907</v>
      </c>
      <c r="E9669" s="2" t="s">
        <v>2099</v>
      </c>
      <c r="F9669" s="2" t="s">
        <v>3308</v>
      </c>
      <c r="G9669" s="5">
        <v>-8</v>
      </c>
      <c r="H9669" s="5">
        <v>31.5</v>
      </c>
      <c r="I9669" s="5">
        <v>-252</v>
      </c>
      <c r="J9669" s="5">
        <v>-2091884.8200000012</v>
      </c>
      <c r="K9669" s="5" t="str" cm="1">
        <f t="array" ref="K9669">_xlfn.LET(_xlpm.d,UPPER(TRIM(CLEAN(SUBSTITUTE(F9669,CHAR(160),"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70" spans="2:11" x14ac:dyDescent="0.25">
      <c r="B9670" s="21">
        <v>45995</v>
      </c>
      <c r="C9670" s="2" t="s">
        <v>1</v>
      </c>
      <c r="D9670" s="2" t="s">
        <v>489</v>
      </c>
      <c r="E9670" s="2" t="s">
        <v>19</v>
      </c>
      <c r="F9670" s="2" t="s">
        <v>3306</v>
      </c>
      <c r="G9670" s="5">
        <v>-50</v>
      </c>
      <c r="H9670" s="5">
        <v>33.5</v>
      </c>
      <c r="I9670" s="5">
        <v>-1675</v>
      </c>
      <c r="J9670" s="5">
        <v>-2093559.8200000012</v>
      </c>
      <c r="K9670" s="5" t="str" cm="1">
        <f t="array" ref="K9670">_xlfn.LET(_xlpm.d,UPPER(TRIM(CLEAN(SUBSTITUTE(F9670,CHAR(160),"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71" spans="2:11" x14ac:dyDescent="0.25">
      <c r="B9671" s="21">
        <v>45995</v>
      </c>
      <c r="C9671" s="2" t="s">
        <v>1</v>
      </c>
      <c r="D9671" s="2" t="s">
        <v>2059</v>
      </c>
      <c r="E9671" s="2" t="s">
        <v>86</v>
      </c>
      <c r="F9671" s="2" t="s">
        <v>3306</v>
      </c>
      <c r="G9671" s="5">
        <v>-128</v>
      </c>
      <c r="H9671" s="5">
        <v>33.5</v>
      </c>
      <c r="I9671" s="5">
        <v>-4288</v>
      </c>
      <c r="J9671" s="5">
        <v>-2097847.8200000012</v>
      </c>
      <c r="K9671" s="5" t="str" cm="1">
        <f t="array" ref="K9671">_xlfn.LET(_xlpm.d,UPPER(TRIM(CLEAN(SUBSTITUTE(F9671,CHAR(160),"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72" spans="2:11" x14ac:dyDescent="0.25">
      <c r="B9672" s="21">
        <v>45995</v>
      </c>
      <c r="C9672" s="2" t="s">
        <v>1</v>
      </c>
      <c r="D9672" s="2" t="s">
        <v>644</v>
      </c>
      <c r="E9672" s="2" t="s">
        <v>68</v>
      </c>
      <c r="F9672" s="2" t="s">
        <v>3306</v>
      </c>
      <c r="G9672" s="5">
        <v>-40</v>
      </c>
      <c r="H9672" s="5">
        <v>33.5</v>
      </c>
      <c r="I9672" s="5">
        <v>-1340</v>
      </c>
      <c r="J9672" s="5">
        <v>-2099187.8200000012</v>
      </c>
      <c r="K9672" s="5" t="str" cm="1">
        <f t="array" ref="K9672">_xlfn.LET(_xlpm.d,UPPER(TRIM(CLEAN(SUBSTITUTE(F9672,CHAR(160),"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73" spans="2:11" x14ac:dyDescent="0.25">
      <c r="B9673" s="21">
        <v>45995</v>
      </c>
      <c r="C9673" s="2" t="s">
        <v>1</v>
      </c>
      <c r="D9673" s="2" t="s">
        <v>2644</v>
      </c>
      <c r="E9673" s="2" t="s">
        <v>99</v>
      </c>
      <c r="F9673" s="2" t="s">
        <v>3306</v>
      </c>
      <c r="G9673" s="5">
        <v>-45</v>
      </c>
      <c r="H9673" s="5">
        <v>33.5</v>
      </c>
      <c r="I9673" s="5">
        <v>-1507.5</v>
      </c>
      <c r="J9673" s="5">
        <v>-2100695.3200000012</v>
      </c>
      <c r="K9673" s="5" t="str" cm="1">
        <f t="array" ref="K9673">_xlfn.LET(_xlpm.d,UPPER(TRIM(CLEAN(SUBSTITUTE(F9673,CHAR(160),"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74" spans="2:11" x14ac:dyDescent="0.25">
      <c r="B9674" s="21">
        <v>45995</v>
      </c>
      <c r="C9674" s="2" t="s">
        <v>1</v>
      </c>
      <c r="D9674" s="2" t="s">
        <v>1190</v>
      </c>
      <c r="E9674" s="2" t="s">
        <v>465</v>
      </c>
      <c r="F9674" s="2" t="s">
        <v>3306</v>
      </c>
      <c r="G9674" s="5">
        <v>-20</v>
      </c>
      <c r="H9674" s="5">
        <v>33.5</v>
      </c>
      <c r="I9674" s="5">
        <v>-670</v>
      </c>
      <c r="J9674" s="5">
        <v>-2101365.3200000012</v>
      </c>
      <c r="K9674" s="5" t="str" cm="1">
        <f t="array" ref="K9674">_xlfn.LET(_xlpm.d,UPPER(TRIM(CLEAN(SUBSTITUTE(F9674,CHAR(160),"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75" spans="2:11" x14ac:dyDescent="0.25">
      <c r="B9675" s="21">
        <v>45995</v>
      </c>
      <c r="C9675" s="2" t="s">
        <v>1</v>
      </c>
      <c r="D9675" s="2" t="s">
        <v>3908</v>
      </c>
      <c r="E9675" s="2" t="s">
        <v>3327</v>
      </c>
      <c r="F9675" s="2" t="s">
        <v>3306</v>
      </c>
      <c r="G9675" s="5">
        <v>-15</v>
      </c>
      <c r="H9675" s="5">
        <v>33.5</v>
      </c>
      <c r="I9675" s="5">
        <v>-502.5</v>
      </c>
      <c r="J9675" s="5">
        <v>-2101867.8200000012</v>
      </c>
      <c r="K9675" s="5" t="str" cm="1">
        <f t="array" ref="K9675">_xlfn.LET(_xlpm.d,UPPER(TRIM(CLEAN(SUBSTITUTE(F9675,CHAR(160),"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76" spans="2:11" x14ac:dyDescent="0.25">
      <c r="B9676" s="21">
        <v>45995</v>
      </c>
      <c r="C9676" s="2" t="s">
        <v>1</v>
      </c>
      <c r="D9676" s="2" t="s">
        <v>2060</v>
      </c>
      <c r="E9676" s="2" t="s">
        <v>791</v>
      </c>
      <c r="F9676" s="2" t="s">
        <v>3306</v>
      </c>
      <c r="G9676" s="5">
        <v>-20</v>
      </c>
      <c r="H9676" s="5">
        <v>33.5</v>
      </c>
      <c r="I9676" s="5">
        <v>-670</v>
      </c>
      <c r="J9676" s="5">
        <v>-2102537.8200000012</v>
      </c>
      <c r="K9676" s="5" t="str" cm="1">
        <f t="array" ref="K9676">_xlfn.LET(_xlpm.d,UPPER(TRIM(CLEAN(SUBSTITUTE(F9676,CHAR(160),"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77" spans="2:11" x14ac:dyDescent="0.25">
      <c r="B9677" s="21">
        <v>45995</v>
      </c>
      <c r="C9677" s="2" t="s">
        <v>1</v>
      </c>
      <c r="D9677" s="2" t="s">
        <v>1191</v>
      </c>
      <c r="E9677" s="2" t="s">
        <v>5</v>
      </c>
      <c r="F9677" s="2" t="s">
        <v>3308</v>
      </c>
      <c r="G9677" s="5">
        <v>-47</v>
      </c>
      <c r="H9677" s="5">
        <v>33.5</v>
      </c>
      <c r="I9677" s="5">
        <v>-1574.5</v>
      </c>
      <c r="J9677" s="5">
        <v>-2104112.3200000012</v>
      </c>
      <c r="K9677" s="5" t="str" cm="1">
        <f t="array" ref="K9677">_xlfn.LET(_xlpm.d,UPPER(TRIM(CLEAN(SUBSTITUTE(F9677,CHAR(160),"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78" spans="2:11" x14ac:dyDescent="0.25">
      <c r="B9678" s="21">
        <v>45996</v>
      </c>
      <c r="C9678" s="2" t="s">
        <v>1</v>
      </c>
      <c r="D9678" s="2" t="s">
        <v>3278</v>
      </c>
      <c r="E9678" s="2" t="s">
        <v>1478</v>
      </c>
      <c r="F9678" s="2" t="s">
        <v>3308</v>
      </c>
      <c r="G9678" s="5">
        <v>-31</v>
      </c>
      <c r="H9678" s="5">
        <v>31.8</v>
      </c>
      <c r="I9678" s="5">
        <v>-985.8</v>
      </c>
      <c r="J9678" s="5">
        <v>-2105098.120000001</v>
      </c>
      <c r="K9678" s="5" t="str" cm="1">
        <f t="array" ref="K9678">_xlfn.LET(_xlpm.d,UPPER(TRIM(CLEAN(SUBSTITUTE(F9678,CHAR(160),"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79" spans="2:11" x14ac:dyDescent="0.25">
      <c r="B9679" s="21">
        <v>45996</v>
      </c>
      <c r="C9679" s="2" t="s">
        <v>1</v>
      </c>
      <c r="D9679" s="2" t="s">
        <v>1192</v>
      </c>
      <c r="E9679" s="2" t="s">
        <v>202</v>
      </c>
      <c r="F9679" s="2" t="s">
        <v>3306</v>
      </c>
      <c r="G9679" s="5">
        <v>-80</v>
      </c>
      <c r="H9679" s="5">
        <v>33.5</v>
      </c>
      <c r="I9679" s="5">
        <v>-2680</v>
      </c>
      <c r="J9679" s="5">
        <v>-2107778.120000001</v>
      </c>
      <c r="K9679" s="5" t="str" cm="1">
        <f t="array" ref="K9679">_xlfn.LET(_xlpm.d,UPPER(TRIM(CLEAN(SUBSTITUTE(F9679,CHAR(160),"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80" spans="2:11" x14ac:dyDescent="0.25">
      <c r="B9680" s="21">
        <v>45996</v>
      </c>
      <c r="C9680" s="2" t="s">
        <v>1</v>
      </c>
      <c r="D9680" s="2" t="s">
        <v>3909</v>
      </c>
      <c r="E9680" s="2" t="s">
        <v>3</v>
      </c>
      <c r="F9680" s="2" t="s">
        <v>3308</v>
      </c>
      <c r="G9680" s="5">
        <v>-60</v>
      </c>
      <c r="H9680" s="5">
        <v>30</v>
      </c>
      <c r="I9680" s="5">
        <v>-1800</v>
      </c>
      <c r="J9680" s="5">
        <v>-2109578.120000001</v>
      </c>
      <c r="K9680" s="5" t="str" cm="1">
        <f t="array" ref="K9680">_xlfn.LET(_xlpm.d,UPPER(TRIM(CLEAN(SUBSTITUTE(F9680,CHAR(160),"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81" spans="2:11" x14ac:dyDescent="0.25">
      <c r="B9681" s="21">
        <v>45996</v>
      </c>
      <c r="C9681" s="2" t="s">
        <v>1</v>
      </c>
      <c r="D9681" s="2" t="s">
        <v>1193</v>
      </c>
      <c r="E9681" s="2" t="s">
        <v>143</v>
      </c>
      <c r="F9681" s="2" t="s">
        <v>3308</v>
      </c>
      <c r="G9681" s="5">
        <v>-20</v>
      </c>
      <c r="H9681" s="5">
        <v>28.95</v>
      </c>
      <c r="I9681" s="5">
        <v>-579</v>
      </c>
      <c r="J9681" s="5">
        <v>-2110157.120000001</v>
      </c>
      <c r="K9681" s="5" t="str" cm="1">
        <f t="array" ref="K9681">_xlfn.LET(_xlpm.d,UPPER(TRIM(CLEAN(SUBSTITUTE(F9681,CHAR(160),"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82" spans="2:11" x14ac:dyDescent="0.25">
      <c r="B9682" s="21">
        <v>45996</v>
      </c>
      <c r="C9682" s="2" t="s">
        <v>1</v>
      </c>
      <c r="D9682" s="2" t="s">
        <v>3910</v>
      </c>
      <c r="E9682" s="2" t="s">
        <v>1619</v>
      </c>
      <c r="F9682" s="2" t="s">
        <v>3308</v>
      </c>
      <c r="G9682" s="5">
        <v>-50</v>
      </c>
      <c r="H9682" s="5">
        <v>31.85</v>
      </c>
      <c r="I9682" s="5">
        <v>-1592.5</v>
      </c>
      <c r="J9682" s="5">
        <v>-2111749.620000001</v>
      </c>
      <c r="K9682" s="5" t="str" cm="1">
        <f t="array" ref="K9682">_xlfn.LET(_xlpm.d,UPPER(TRIM(CLEAN(SUBSTITUTE(F9682,CHAR(160),"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83" spans="2:11" x14ac:dyDescent="0.25">
      <c r="B9683" s="21">
        <v>45996</v>
      </c>
      <c r="C9683" s="2" t="s">
        <v>1</v>
      </c>
      <c r="D9683" s="2" t="s">
        <v>490</v>
      </c>
      <c r="E9683" s="2" t="s">
        <v>24</v>
      </c>
      <c r="F9683" s="2" t="s">
        <v>3306</v>
      </c>
      <c r="G9683" s="5">
        <v>-75</v>
      </c>
      <c r="H9683" s="5">
        <v>33.5</v>
      </c>
      <c r="I9683" s="5">
        <v>-2512.5</v>
      </c>
      <c r="J9683" s="5">
        <v>-2114262.120000001</v>
      </c>
      <c r="K9683" s="5" t="str" cm="1">
        <f t="array" ref="K9683">_xlfn.LET(_xlpm.d,UPPER(TRIM(CLEAN(SUBSTITUTE(F9683,CHAR(160),"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84" spans="2:11" x14ac:dyDescent="0.25">
      <c r="B9684" s="21">
        <v>45996</v>
      </c>
      <c r="C9684" s="2" t="s">
        <v>1</v>
      </c>
      <c r="D9684" s="2" t="s">
        <v>491</v>
      </c>
      <c r="E9684" s="2" t="s">
        <v>76</v>
      </c>
      <c r="F9684" s="2" t="s">
        <v>3306</v>
      </c>
      <c r="G9684" s="5">
        <v>-90</v>
      </c>
      <c r="H9684" s="5">
        <v>33.5</v>
      </c>
      <c r="I9684" s="5">
        <v>-3015</v>
      </c>
      <c r="J9684" s="5">
        <v>-2117277.120000001</v>
      </c>
      <c r="K9684" s="5" t="str" cm="1">
        <f t="array" ref="K9684">_xlfn.LET(_xlpm.d,UPPER(TRIM(CLEAN(SUBSTITUTE(F9684,CHAR(160),"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85" spans="2:11" x14ac:dyDescent="0.25">
      <c r="B9685" s="21">
        <v>45996</v>
      </c>
      <c r="C9685" s="2" t="s">
        <v>1</v>
      </c>
      <c r="D9685" s="2" t="s">
        <v>3911</v>
      </c>
      <c r="E9685" s="2" t="s">
        <v>62</v>
      </c>
      <c r="F9685" s="2" t="s">
        <v>3306</v>
      </c>
      <c r="G9685" s="5">
        <v>-40</v>
      </c>
      <c r="H9685" s="5">
        <v>33.5</v>
      </c>
      <c r="I9685" s="5">
        <v>-1340</v>
      </c>
      <c r="J9685" s="5">
        <v>-2118617.120000001</v>
      </c>
      <c r="K9685" s="5" t="str" cm="1">
        <f t="array" ref="K9685">_xlfn.LET(_xlpm.d,UPPER(TRIM(CLEAN(SUBSTITUTE(F9685,CHAR(160),"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86" spans="2:11" x14ac:dyDescent="0.25">
      <c r="B9686" s="21">
        <v>45996</v>
      </c>
      <c r="C9686" s="2" t="s">
        <v>1</v>
      </c>
      <c r="D9686" s="2" t="s">
        <v>2062</v>
      </c>
      <c r="E9686" s="2" t="s">
        <v>9</v>
      </c>
      <c r="F9686" s="2" t="s">
        <v>3306</v>
      </c>
      <c r="G9686" s="5">
        <v>-50</v>
      </c>
      <c r="H9686" s="5">
        <v>33.5</v>
      </c>
      <c r="I9686" s="5">
        <v>-1675</v>
      </c>
      <c r="J9686" s="5">
        <v>-2120292.120000001</v>
      </c>
      <c r="K9686" s="5" t="str" cm="1">
        <f t="array" ref="K9686">_xlfn.LET(_xlpm.d,UPPER(TRIM(CLEAN(SUBSTITUTE(F9686,CHAR(160),"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87" spans="2:11" x14ac:dyDescent="0.25">
      <c r="B9687" s="21">
        <v>45996</v>
      </c>
      <c r="C9687" s="2" t="s">
        <v>1</v>
      </c>
      <c r="D9687" s="2" t="s">
        <v>3045</v>
      </c>
      <c r="E9687" s="2" t="s">
        <v>72</v>
      </c>
      <c r="F9687" s="2" t="s">
        <v>3306</v>
      </c>
      <c r="G9687" s="5">
        <v>-15</v>
      </c>
      <c r="H9687" s="5">
        <v>33.5</v>
      </c>
      <c r="I9687" s="5">
        <v>-502.5</v>
      </c>
      <c r="J9687" s="5">
        <v>-2120794.620000001</v>
      </c>
      <c r="K9687" s="5" t="str" cm="1">
        <f t="array" ref="K9687">_xlfn.LET(_xlpm.d,UPPER(TRIM(CLEAN(SUBSTITUTE(F9687,CHAR(160),"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88" spans="2:11" x14ac:dyDescent="0.25">
      <c r="B9688" s="21">
        <v>45996</v>
      </c>
      <c r="C9688" s="2" t="s">
        <v>1</v>
      </c>
      <c r="D9688" s="2" t="s">
        <v>59</v>
      </c>
      <c r="E9688" s="2" t="s">
        <v>60</v>
      </c>
      <c r="F9688" s="2" t="s">
        <v>3306</v>
      </c>
      <c r="G9688" s="5">
        <v>-40</v>
      </c>
      <c r="H9688" s="5">
        <v>33.5</v>
      </c>
      <c r="I9688" s="5">
        <v>-1340</v>
      </c>
      <c r="J9688" s="5">
        <v>-2122134.620000001</v>
      </c>
      <c r="K9688" s="5" t="str" cm="1">
        <f t="array" ref="K9688">_xlfn.LET(_xlpm.d,UPPER(TRIM(CLEAN(SUBSTITUTE(F9688,CHAR(160),"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89" spans="2:11" x14ac:dyDescent="0.25">
      <c r="B9689" s="21">
        <v>45996</v>
      </c>
      <c r="C9689" s="2" t="s">
        <v>1</v>
      </c>
      <c r="D9689" s="2" t="s">
        <v>1194</v>
      </c>
      <c r="E9689" s="2" t="s">
        <v>53</v>
      </c>
      <c r="F9689" s="2" t="s">
        <v>3306</v>
      </c>
      <c r="G9689" s="5">
        <v>-29</v>
      </c>
      <c r="H9689" s="5">
        <v>33.5</v>
      </c>
      <c r="I9689" s="5">
        <v>-971.5</v>
      </c>
      <c r="J9689" s="5">
        <v>-2123106.120000001</v>
      </c>
      <c r="K9689" s="5" t="str" cm="1">
        <f t="array" ref="K9689">_xlfn.LET(_xlpm.d,UPPER(TRIM(CLEAN(SUBSTITUTE(F9689,CHAR(160),"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90" spans="2:11" x14ac:dyDescent="0.25">
      <c r="B9690" s="21">
        <v>45996</v>
      </c>
      <c r="C9690" s="2" t="s">
        <v>1</v>
      </c>
      <c r="D9690" s="2" t="s">
        <v>2645</v>
      </c>
      <c r="E9690" s="2" t="s">
        <v>110</v>
      </c>
      <c r="F9690" s="2" t="s">
        <v>3306</v>
      </c>
      <c r="G9690" s="5">
        <v>-18</v>
      </c>
      <c r="H9690" s="5">
        <v>33.5</v>
      </c>
      <c r="I9690" s="5">
        <v>-603</v>
      </c>
      <c r="J9690" s="5">
        <v>-2123709.120000001</v>
      </c>
      <c r="K9690" s="5" t="str" cm="1">
        <f t="array" ref="K9690">_xlfn.LET(_xlpm.d,UPPER(TRIM(CLEAN(SUBSTITUTE(F9690,CHAR(160),"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91" spans="2:11" x14ac:dyDescent="0.25">
      <c r="B9691" s="21">
        <v>45996</v>
      </c>
      <c r="C9691" s="2" t="s">
        <v>1</v>
      </c>
      <c r="D9691" s="2" t="s">
        <v>3912</v>
      </c>
      <c r="E9691" s="2" t="s">
        <v>3913</v>
      </c>
      <c r="F9691" s="2" t="s">
        <v>3308</v>
      </c>
      <c r="G9691" s="5">
        <v>-40</v>
      </c>
      <c r="H9691" s="5">
        <v>5.0242500000000003</v>
      </c>
      <c r="I9691" s="5">
        <v>-200.97</v>
      </c>
      <c r="J9691" s="5">
        <v>-2123910.0900000012</v>
      </c>
      <c r="K9691" s="5" t="str" cm="1">
        <f t="array" ref="K9691">_xlfn.LET(_xlpm.d,UPPER(TRIM(CLEAN(SUBSTITUTE(F9691,CHAR(160),"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92" spans="2:11" x14ac:dyDescent="0.25">
      <c r="B9692" s="21">
        <v>45999</v>
      </c>
      <c r="C9692" s="2" t="s">
        <v>1</v>
      </c>
      <c r="D9692" s="2" t="s">
        <v>2063</v>
      </c>
      <c r="E9692" s="2" t="s">
        <v>1384</v>
      </c>
      <c r="F9692" s="2" t="s">
        <v>3308</v>
      </c>
      <c r="G9692" s="5">
        <v>-19</v>
      </c>
      <c r="H9692" s="5">
        <v>28.55</v>
      </c>
      <c r="I9692" s="5">
        <v>-542.45000000000005</v>
      </c>
      <c r="J9692" s="5">
        <v>-2124452.5400000014</v>
      </c>
      <c r="K9692" s="5" t="str" cm="1">
        <f t="array" ref="K9692">_xlfn.LET(_xlpm.d,UPPER(TRIM(CLEAN(SUBSTITUTE(F9692,CHAR(160),"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93" spans="2:11" x14ac:dyDescent="0.25">
      <c r="B9693" s="21">
        <v>45999</v>
      </c>
      <c r="C9693" s="2" t="s">
        <v>1</v>
      </c>
      <c r="D9693" s="2" t="s">
        <v>2064</v>
      </c>
      <c r="E9693" s="2" t="s">
        <v>1530</v>
      </c>
      <c r="F9693" s="2" t="s">
        <v>3308</v>
      </c>
      <c r="G9693" s="5">
        <v>-21</v>
      </c>
      <c r="H9693" s="5">
        <v>31.8</v>
      </c>
      <c r="I9693" s="5">
        <v>-667.8</v>
      </c>
      <c r="J9693" s="5">
        <v>-2125120.3400000012</v>
      </c>
      <c r="K9693" s="5" t="str" cm="1">
        <f t="array" ref="K9693">_xlfn.LET(_xlpm.d,UPPER(TRIM(CLEAN(SUBSTITUTE(F9693,CHAR(160),"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94" spans="2:11" x14ac:dyDescent="0.25">
      <c r="B9694" s="21">
        <v>45999</v>
      </c>
      <c r="C9694" s="2" t="s">
        <v>1</v>
      </c>
      <c r="D9694" s="2" t="s">
        <v>3914</v>
      </c>
      <c r="E9694" s="2" t="s">
        <v>1403</v>
      </c>
      <c r="F9694" s="2" t="s">
        <v>3308</v>
      </c>
      <c r="G9694" s="5">
        <v>-6</v>
      </c>
      <c r="H9694" s="5">
        <v>27.8</v>
      </c>
      <c r="I9694" s="5">
        <v>-166.8</v>
      </c>
      <c r="J9694" s="5">
        <v>-2125287.1400000011</v>
      </c>
      <c r="K9694" s="5" t="str" cm="1">
        <f t="array" ref="K9694">_xlfn.LET(_xlpm.d,UPPER(TRIM(CLEAN(SUBSTITUTE(F9694,CHAR(160),"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95" spans="2:11" x14ac:dyDescent="0.25">
      <c r="B9695" s="21">
        <v>45999</v>
      </c>
      <c r="C9695" s="2" t="s">
        <v>1</v>
      </c>
      <c r="D9695" s="2" t="s">
        <v>3915</v>
      </c>
      <c r="E9695" s="2" t="s">
        <v>110</v>
      </c>
      <c r="F9695" s="2" t="s">
        <v>3306</v>
      </c>
      <c r="G9695" s="5">
        <v>-17</v>
      </c>
      <c r="H9695" s="5">
        <v>33.5</v>
      </c>
      <c r="I9695" s="5">
        <v>-569.5</v>
      </c>
      <c r="J9695" s="5">
        <v>-2125856.6400000011</v>
      </c>
      <c r="K9695" s="5" t="str" cm="1">
        <f t="array" ref="K9695">_xlfn.LET(_xlpm.d,UPPER(TRIM(CLEAN(SUBSTITUTE(F9695,CHAR(160),"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96" spans="2:11" x14ac:dyDescent="0.25">
      <c r="B9696" s="21">
        <v>45999</v>
      </c>
      <c r="C9696" s="2" t="s">
        <v>1</v>
      </c>
      <c r="D9696" s="2" t="s">
        <v>3916</v>
      </c>
      <c r="E9696" s="2" t="s">
        <v>53</v>
      </c>
      <c r="F9696" s="2" t="s">
        <v>3306</v>
      </c>
      <c r="G9696" s="5">
        <v>-13</v>
      </c>
      <c r="H9696" s="5">
        <v>33.5</v>
      </c>
      <c r="I9696" s="5">
        <v>-435.5</v>
      </c>
      <c r="J9696" s="5">
        <v>-2126292.1400000011</v>
      </c>
      <c r="K9696" s="5" t="str" cm="1">
        <f t="array" ref="K9696">_xlfn.LET(_xlpm.d,UPPER(TRIM(CLEAN(SUBSTITUTE(F9696,CHAR(160),"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97" spans="2:11" x14ac:dyDescent="0.25">
      <c r="B9697" s="21">
        <v>45999</v>
      </c>
      <c r="C9697" s="2" t="s">
        <v>1</v>
      </c>
      <c r="D9697" s="2" t="s">
        <v>2646</v>
      </c>
      <c r="E9697" s="2" t="s">
        <v>791</v>
      </c>
      <c r="F9697" s="2" t="s">
        <v>3306</v>
      </c>
      <c r="G9697" s="5">
        <v>-10</v>
      </c>
      <c r="H9697" s="5">
        <v>33.5</v>
      </c>
      <c r="I9697" s="5">
        <v>-335</v>
      </c>
      <c r="J9697" s="5">
        <v>-2126627.1400000011</v>
      </c>
      <c r="K9697" s="5" t="str" cm="1">
        <f t="array" ref="K9697">_xlfn.LET(_xlpm.d,UPPER(TRIM(CLEAN(SUBSTITUTE(F9697,CHAR(160),"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98" spans="2:11" x14ac:dyDescent="0.25">
      <c r="B9698" s="21">
        <v>45999</v>
      </c>
      <c r="C9698" s="2" t="s">
        <v>1</v>
      </c>
      <c r="D9698" s="2" t="s">
        <v>2065</v>
      </c>
      <c r="E9698" s="2" t="s">
        <v>465</v>
      </c>
      <c r="F9698" s="2" t="s">
        <v>3306</v>
      </c>
      <c r="G9698" s="5">
        <v>-20</v>
      </c>
      <c r="H9698" s="5">
        <v>33.5</v>
      </c>
      <c r="I9698" s="5">
        <v>-670</v>
      </c>
      <c r="J9698" s="5">
        <v>-2127297.1400000011</v>
      </c>
      <c r="K9698" s="5" t="str" cm="1">
        <f t="array" ref="K9698">_xlfn.LET(_xlpm.d,UPPER(TRIM(CLEAN(SUBSTITUTE(F9698,CHAR(160),"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699" spans="2:11" x14ac:dyDescent="0.25">
      <c r="B9699" s="21">
        <v>45999</v>
      </c>
      <c r="C9699" s="2" t="s">
        <v>1</v>
      </c>
      <c r="D9699" s="2" t="s">
        <v>3917</v>
      </c>
      <c r="E9699" s="2" t="s">
        <v>84</v>
      </c>
      <c r="F9699" s="2" t="s">
        <v>3306</v>
      </c>
      <c r="G9699" s="5">
        <v>-21</v>
      </c>
      <c r="H9699" s="5">
        <v>33.5</v>
      </c>
      <c r="I9699" s="5">
        <v>-703.5</v>
      </c>
      <c r="J9699" s="5">
        <v>-2128000.6400000011</v>
      </c>
      <c r="K9699" s="5" t="str" cm="1">
        <f t="array" ref="K9699">_xlfn.LET(_xlpm.d,UPPER(TRIM(CLEAN(SUBSTITUTE(F9699,CHAR(160),"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00" spans="2:11" x14ac:dyDescent="0.25">
      <c r="B9700" s="21">
        <v>46000</v>
      </c>
      <c r="C9700" s="2" t="s">
        <v>1</v>
      </c>
      <c r="D9700" s="2" t="s">
        <v>2066</v>
      </c>
      <c r="E9700" s="2" t="s">
        <v>3</v>
      </c>
      <c r="F9700" s="2" t="s">
        <v>3308</v>
      </c>
      <c r="G9700" s="5">
        <v>-23</v>
      </c>
      <c r="H9700" s="5">
        <v>30</v>
      </c>
      <c r="I9700" s="5">
        <v>-690</v>
      </c>
      <c r="J9700" s="5">
        <v>-2128690.6400000011</v>
      </c>
      <c r="K9700" s="5" t="str" cm="1">
        <f t="array" ref="K9700">_xlfn.LET(_xlpm.d,UPPER(TRIM(CLEAN(SUBSTITUTE(F9700,CHAR(160),"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01" spans="2:11" x14ac:dyDescent="0.25">
      <c r="B9701" s="21">
        <v>46000</v>
      </c>
      <c r="C9701" s="2" t="s">
        <v>1</v>
      </c>
      <c r="D9701" s="2" t="s">
        <v>3918</v>
      </c>
      <c r="E9701" s="2" t="s">
        <v>446</v>
      </c>
      <c r="F9701" s="2" t="s">
        <v>3306</v>
      </c>
      <c r="G9701" s="5">
        <v>-23</v>
      </c>
      <c r="H9701" s="5">
        <v>33.5</v>
      </c>
      <c r="I9701" s="5">
        <v>-770.5</v>
      </c>
      <c r="J9701" s="5">
        <v>-2129461.1400000011</v>
      </c>
      <c r="K9701" s="5" t="str" cm="1">
        <f t="array" ref="K9701">_xlfn.LET(_xlpm.d,UPPER(TRIM(CLEAN(SUBSTITUTE(F9701,CHAR(160),"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02" spans="2:11" x14ac:dyDescent="0.25">
      <c r="B9702" s="21">
        <v>46000</v>
      </c>
      <c r="C9702" s="2" t="s">
        <v>1</v>
      </c>
      <c r="D9702" s="2" t="s">
        <v>2649</v>
      </c>
      <c r="E9702" s="2" t="s">
        <v>9</v>
      </c>
      <c r="F9702" s="2" t="s">
        <v>3306</v>
      </c>
      <c r="G9702" s="5">
        <v>-40</v>
      </c>
      <c r="H9702" s="5">
        <v>33.5</v>
      </c>
      <c r="I9702" s="5">
        <v>-1340</v>
      </c>
      <c r="J9702" s="5">
        <v>-2130801.1400000011</v>
      </c>
      <c r="K9702" s="5" t="str" cm="1">
        <f t="array" ref="K9702">_xlfn.LET(_xlpm.d,UPPER(TRIM(CLEAN(SUBSTITUTE(F9702,CHAR(160),"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03" spans="2:11" x14ac:dyDescent="0.25">
      <c r="B9703" s="21">
        <v>46000</v>
      </c>
      <c r="C9703" s="2" t="s">
        <v>1</v>
      </c>
      <c r="D9703" s="2" t="s">
        <v>492</v>
      </c>
      <c r="E9703" s="2" t="s">
        <v>27</v>
      </c>
      <c r="F9703" s="2" t="s">
        <v>3306</v>
      </c>
      <c r="G9703" s="5">
        <v>-70</v>
      </c>
      <c r="H9703" s="5">
        <v>33.5</v>
      </c>
      <c r="I9703" s="5">
        <v>-2345</v>
      </c>
      <c r="J9703" s="5">
        <v>-2133146.1400000011</v>
      </c>
      <c r="K9703" s="5" t="str" cm="1">
        <f t="array" ref="K9703">_xlfn.LET(_xlpm.d,UPPER(TRIM(CLEAN(SUBSTITUTE(F9703,CHAR(160),"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04" spans="2:11" x14ac:dyDescent="0.25">
      <c r="B9704" s="21">
        <v>46000</v>
      </c>
      <c r="C9704" s="2" t="s">
        <v>1</v>
      </c>
      <c r="D9704" s="2" t="s">
        <v>645</v>
      </c>
      <c r="E9704" s="2" t="s">
        <v>14</v>
      </c>
      <c r="F9704" s="2" t="s">
        <v>3306</v>
      </c>
      <c r="G9704" s="5">
        <v>-50</v>
      </c>
      <c r="H9704" s="5">
        <v>33.5</v>
      </c>
      <c r="I9704" s="5">
        <v>-1675</v>
      </c>
      <c r="J9704" s="5">
        <v>-2134821.1400000011</v>
      </c>
      <c r="K9704" s="5" t="str" cm="1">
        <f t="array" ref="K9704">_xlfn.LET(_xlpm.d,UPPER(TRIM(CLEAN(SUBSTITUTE(F9704,CHAR(160),"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05" spans="2:11" x14ac:dyDescent="0.25">
      <c r="B9705" s="21">
        <v>46000</v>
      </c>
      <c r="C9705" s="2" t="s">
        <v>1</v>
      </c>
      <c r="D9705" s="2" t="s">
        <v>2068</v>
      </c>
      <c r="E9705" s="2" t="s">
        <v>35</v>
      </c>
      <c r="F9705" s="2" t="s">
        <v>3306</v>
      </c>
      <c r="G9705" s="5">
        <v>-150</v>
      </c>
      <c r="H9705" s="5">
        <v>33.5</v>
      </c>
      <c r="I9705" s="5">
        <v>-5025</v>
      </c>
      <c r="J9705" s="5">
        <v>-2139846.1400000011</v>
      </c>
      <c r="K9705" s="5" t="str" cm="1">
        <f t="array" ref="K9705">_xlfn.LET(_xlpm.d,UPPER(TRIM(CLEAN(SUBSTITUTE(F9705,CHAR(160),"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06" spans="2:11" x14ac:dyDescent="0.25">
      <c r="B9706" s="21">
        <v>46000</v>
      </c>
      <c r="C9706" s="2" t="s">
        <v>1</v>
      </c>
      <c r="D9706" s="2" t="s">
        <v>3919</v>
      </c>
      <c r="E9706" s="2" t="s">
        <v>95</v>
      </c>
      <c r="F9706" s="2" t="s">
        <v>3306</v>
      </c>
      <c r="G9706" s="5">
        <v>-10</v>
      </c>
      <c r="H9706" s="5">
        <v>33.5</v>
      </c>
      <c r="I9706" s="5">
        <v>-335</v>
      </c>
      <c r="J9706" s="5">
        <v>-2140181.1400000011</v>
      </c>
      <c r="K9706" s="5" t="str" cm="1">
        <f t="array" ref="K9706">_xlfn.LET(_xlpm.d,UPPER(TRIM(CLEAN(SUBSTITUTE(F9706,CHAR(160),"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07" spans="2:11" x14ac:dyDescent="0.25">
      <c r="B9707" s="21">
        <v>46000</v>
      </c>
      <c r="C9707" s="2" t="s">
        <v>1</v>
      </c>
      <c r="D9707" s="2" t="s">
        <v>2069</v>
      </c>
      <c r="E9707" s="2" t="s">
        <v>89</v>
      </c>
      <c r="F9707" s="2" t="s">
        <v>3306</v>
      </c>
      <c r="G9707" s="5">
        <v>-60</v>
      </c>
      <c r="H9707" s="5">
        <v>33.5</v>
      </c>
      <c r="I9707" s="5">
        <v>-2010</v>
      </c>
      <c r="J9707" s="5">
        <v>-2142191.1400000011</v>
      </c>
      <c r="K9707" s="5" t="str" cm="1">
        <f t="array" ref="K9707">_xlfn.LET(_xlpm.d,UPPER(TRIM(CLEAN(SUBSTITUTE(F9707,CHAR(160),"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08" spans="2:11" x14ac:dyDescent="0.25">
      <c r="B9708" s="21">
        <v>46000</v>
      </c>
      <c r="C9708" s="2" t="s">
        <v>1</v>
      </c>
      <c r="D9708" s="2" t="s">
        <v>1197</v>
      </c>
      <c r="E9708" s="2" t="s">
        <v>148</v>
      </c>
      <c r="F9708" s="2" t="s">
        <v>3306</v>
      </c>
      <c r="G9708" s="5">
        <v>-30</v>
      </c>
      <c r="H9708" s="5">
        <v>33.5</v>
      </c>
      <c r="I9708" s="5">
        <v>-1005</v>
      </c>
      <c r="J9708" s="5">
        <v>-2143196.1400000011</v>
      </c>
      <c r="K9708" s="5" t="str" cm="1">
        <f t="array" ref="K9708">_xlfn.LET(_xlpm.d,UPPER(TRIM(CLEAN(SUBSTITUTE(F9708,CHAR(160),"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09" spans="2:11" x14ac:dyDescent="0.25">
      <c r="B9709" s="21">
        <v>46000</v>
      </c>
      <c r="C9709" s="2" t="s">
        <v>1</v>
      </c>
      <c r="D9709" s="2" t="s">
        <v>574</v>
      </c>
      <c r="E9709" s="2" t="s">
        <v>32</v>
      </c>
      <c r="F9709" s="2" t="s">
        <v>3306</v>
      </c>
      <c r="G9709" s="5">
        <v>-50</v>
      </c>
      <c r="H9709" s="5">
        <v>33.5</v>
      </c>
      <c r="I9709" s="5">
        <v>-1675</v>
      </c>
      <c r="J9709" s="5">
        <v>-2144871.1400000011</v>
      </c>
      <c r="K9709" s="5" t="str" cm="1">
        <f t="array" ref="K9709">_xlfn.LET(_xlpm.d,UPPER(TRIM(CLEAN(SUBSTITUTE(F9709,CHAR(160),"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10" spans="2:11" x14ac:dyDescent="0.25">
      <c r="B9710" s="21">
        <v>46000</v>
      </c>
      <c r="C9710" s="2" t="s">
        <v>1</v>
      </c>
      <c r="D9710" s="2" t="s">
        <v>575</v>
      </c>
      <c r="E9710" s="2" t="s">
        <v>92</v>
      </c>
      <c r="F9710" s="2" t="s">
        <v>3306</v>
      </c>
      <c r="G9710" s="5">
        <v>-70</v>
      </c>
      <c r="H9710" s="5">
        <v>33.5</v>
      </c>
      <c r="I9710" s="5">
        <v>-2345</v>
      </c>
      <c r="J9710" s="5">
        <v>-2147216.1400000011</v>
      </c>
      <c r="K9710" s="5" t="str" cm="1">
        <f t="array" ref="K9710">_xlfn.LET(_xlpm.d,UPPER(TRIM(CLEAN(SUBSTITUTE(F9710,CHAR(160),"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11" spans="2:11" x14ac:dyDescent="0.25">
      <c r="B9711" s="21">
        <v>46000</v>
      </c>
      <c r="C9711" s="2" t="s">
        <v>1</v>
      </c>
      <c r="D9711" s="2" t="s">
        <v>1198</v>
      </c>
      <c r="E9711" s="2" t="s">
        <v>60</v>
      </c>
      <c r="F9711" s="2" t="s">
        <v>3306</v>
      </c>
      <c r="G9711" s="5">
        <v>-50</v>
      </c>
      <c r="H9711" s="5">
        <v>33.5</v>
      </c>
      <c r="I9711" s="5">
        <v>-1675</v>
      </c>
      <c r="J9711" s="5">
        <v>-2148891.1400000011</v>
      </c>
      <c r="K9711" s="5" t="str" cm="1">
        <f t="array" ref="K9711">_xlfn.LET(_xlpm.d,UPPER(TRIM(CLEAN(SUBSTITUTE(F9711,CHAR(160),"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12" spans="2:11" x14ac:dyDescent="0.25">
      <c r="B9712" s="21">
        <v>46000</v>
      </c>
      <c r="C9712" s="2" t="s">
        <v>1</v>
      </c>
      <c r="D9712" s="2" t="s">
        <v>3920</v>
      </c>
      <c r="E9712" s="2" t="s">
        <v>3921</v>
      </c>
      <c r="F9712" s="2" t="s">
        <v>3308</v>
      </c>
      <c r="G9712" s="5">
        <v>-40</v>
      </c>
      <c r="H9712" s="5">
        <v>5.0242500000000003</v>
      </c>
      <c r="I9712" s="5">
        <v>-200.97</v>
      </c>
      <c r="J9712" s="5">
        <v>-2149092.1100000013</v>
      </c>
      <c r="K9712" s="5" t="str" cm="1">
        <f t="array" ref="K9712">_xlfn.LET(_xlpm.d,UPPER(TRIM(CLEAN(SUBSTITUTE(F9712,CHAR(160),"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13" spans="2:11" x14ac:dyDescent="0.25">
      <c r="B9713" s="21">
        <v>46000</v>
      </c>
      <c r="C9713" s="2" t="s">
        <v>1</v>
      </c>
      <c r="D9713" s="2" t="s">
        <v>3922</v>
      </c>
      <c r="E9713" s="2" t="s">
        <v>3923</v>
      </c>
      <c r="F9713" s="2" t="s">
        <v>3308</v>
      </c>
      <c r="G9713" s="5">
        <v>-40</v>
      </c>
      <c r="H9713" s="5">
        <v>5.0242500000000003</v>
      </c>
      <c r="I9713" s="5">
        <v>-200.97</v>
      </c>
      <c r="J9713" s="5">
        <v>-2149293.0800000015</v>
      </c>
      <c r="K9713" s="5" t="str" cm="1">
        <f t="array" ref="K9713">_xlfn.LET(_xlpm.d,UPPER(TRIM(CLEAN(SUBSTITUTE(F9713,CHAR(160),"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14" spans="2:11" x14ac:dyDescent="0.25">
      <c r="B9714" s="21">
        <v>46001</v>
      </c>
      <c r="C9714" s="2" t="s">
        <v>1</v>
      </c>
      <c r="D9714" s="2" t="s">
        <v>3924</v>
      </c>
      <c r="E9714" s="2" t="s">
        <v>926</v>
      </c>
      <c r="F9714" s="2" t="s">
        <v>3308</v>
      </c>
      <c r="G9714" s="5">
        <v>-274</v>
      </c>
      <c r="H9714" s="5">
        <v>29.95</v>
      </c>
      <c r="I9714" s="5">
        <v>-8206.2999999999993</v>
      </c>
      <c r="J9714" s="5">
        <v>-2157499.3800000013</v>
      </c>
      <c r="K9714" s="5" t="str" cm="1">
        <f t="array" ref="K9714">_xlfn.LET(_xlpm.d,UPPER(TRIM(CLEAN(SUBSTITUTE(F9714,CHAR(160),"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15" spans="2:11" x14ac:dyDescent="0.25">
      <c r="B9715" s="21">
        <v>46001</v>
      </c>
      <c r="C9715" s="2" t="s">
        <v>1</v>
      </c>
      <c r="D9715" s="2" t="s">
        <v>2071</v>
      </c>
      <c r="E9715" s="2" t="s">
        <v>433</v>
      </c>
      <c r="F9715" s="2" t="s">
        <v>3306</v>
      </c>
      <c r="G9715" s="5">
        <v>-24</v>
      </c>
      <c r="H9715" s="5">
        <v>33.5</v>
      </c>
      <c r="I9715" s="5">
        <v>-804</v>
      </c>
      <c r="J9715" s="5">
        <v>-2158303.3800000013</v>
      </c>
      <c r="K9715" s="5" t="str" cm="1">
        <f t="array" ref="K9715">_xlfn.LET(_xlpm.d,UPPER(TRIM(CLEAN(SUBSTITUTE(F9715,CHAR(160),"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16" spans="2:11" x14ac:dyDescent="0.25">
      <c r="B9716" s="21">
        <v>46001</v>
      </c>
      <c r="C9716" s="2" t="s">
        <v>1</v>
      </c>
      <c r="D9716" s="2" t="s">
        <v>2072</v>
      </c>
      <c r="E9716" s="2" t="s">
        <v>29</v>
      </c>
      <c r="F9716" s="2" t="s">
        <v>3306</v>
      </c>
      <c r="G9716" s="5">
        <v>-43</v>
      </c>
      <c r="H9716" s="5">
        <v>33.5</v>
      </c>
      <c r="I9716" s="5">
        <v>-1440.5</v>
      </c>
      <c r="J9716" s="5">
        <v>-2159743.8800000013</v>
      </c>
      <c r="K9716" s="5" t="str" cm="1">
        <f t="array" ref="K9716">_xlfn.LET(_xlpm.d,UPPER(TRIM(CLEAN(SUBSTITUTE(F9716,CHAR(160),"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17" spans="2:11" x14ac:dyDescent="0.25">
      <c r="B9717" s="21">
        <v>46001</v>
      </c>
      <c r="C9717" s="2" t="s">
        <v>1</v>
      </c>
      <c r="D9717" s="2" t="s">
        <v>1199</v>
      </c>
      <c r="E9717" s="2" t="s">
        <v>153</v>
      </c>
      <c r="F9717" s="2" t="s">
        <v>3306</v>
      </c>
      <c r="G9717" s="5">
        <v>-100</v>
      </c>
      <c r="H9717" s="5">
        <v>33.5</v>
      </c>
      <c r="I9717" s="5">
        <v>-3350</v>
      </c>
      <c r="J9717" s="5">
        <v>-2163093.8800000013</v>
      </c>
      <c r="K9717" s="5" t="str" cm="1">
        <f t="array" ref="K9717">_xlfn.LET(_xlpm.d,UPPER(TRIM(CLEAN(SUBSTITUTE(F9717,CHAR(160),"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18" spans="2:11" x14ac:dyDescent="0.25">
      <c r="B9718" s="21">
        <v>46001</v>
      </c>
      <c r="C9718" s="2" t="s">
        <v>1</v>
      </c>
      <c r="D9718" s="2" t="s">
        <v>576</v>
      </c>
      <c r="E9718" s="2" t="s">
        <v>159</v>
      </c>
      <c r="F9718" s="2" t="s">
        <v>3306</v>
      </c>
      <c r="G9718" s="5">
        <v>-17</v>
      </c>
      <c r="H9718" s="5">
        <v>33.5</v>
      </c>
      <c r="I9718" s="5">
        <v>-569.5</v>
      </c>
      <c r="J9718" s="5">
        <v>-2163663.3800000013</v>
      </c>
      <c r="K9718" s="5" t="str" cm="1">
        <f t="array" ref="K9718">_xlfn.LET(_xlpm.d,UPPER(TRIM(CLEAN(SUBSTITUTE(F9718,CHAR(160),"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19" spans="2:11" x14ac:dyDescent="0.25">
      <c r="B9719" s="21">
        <v>46001</v>
      </c>
      <c r="C9719" s="2" t="s">
        <v>1</v>
      </c>
      <c r="D9719" s="2" t="s">
        <v>1201</v>
      </c>
      <c r="E9719" s="2" t="s">
        <v>565</v>
      </c>
      <c r="F9719" s="2" t="s">
        <v>3306</v>
      </c>
      <c r="G9719" s="5">
        <v>-30</v>
      </c>
      <c r="H9719" s="5">
        <v>33.5</v>
      </c>
      <c r="I9719" s="5">
        <v>-1005</v>
      </c>
      <c r="J9719" s="5">
        <v>-2164668.3800000013</v>
      </c>
      <c r="K9719" s="5" t="str" cm="1">
        <f t="array" ref="K9719">_xlfn.LET(_xlpm.d,UPPER(TRIM(CLEAN(SUBSTITUTE(F9719,CHAR(160),"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20" spans="2:11" x14ac:dyDescent="0.25">
      <c r="B9720" s="21">
        <v>46001</v>
      </c>
      <c r="C9720" s="2" t="s">
        <v>1</v>
      </c>
      <c r="D9720" s="2" t="s">
        <v>64</v>
      </c>
      <c r="E9720" s="2" t="s">
        <v>65</v>
      </c>
      <c r="F9720" s="2" t="s">
        <v>3306</v>
      </c>
      <c r="G9720" s="5">
        <v>-15</v>
      </c>
      <c r="H9720" s="5">
        <v>33.5</v>
      </c>
      <c r="I9720" s="5">
        <v>-502.5</v>
      </c>
      <c r="J9720" s="5">
        <v>-2165170.8800000013</v>
      </c>
      <c r="K9720" s="5" t="str" cm="1">
        <f t="array" ref="K9720">_xlfn.LET(_xlpm.d,UPPER(TRIM(CLEAN(SUBSTITUTE(F9720,CHAR(160),"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21" spans="2:11" x14ac:dyDescent="0.25">
      <c r="B9721" s="21">
        <v>46001</v>
      </c>
      <c r="C9721" s="2" t="s">
        <v>1</v>
      </c>
      <c r="D9721" s="2" t="s">
        <v>3239</v>
      </c>
      <c r="E9721" s="2" t="s">
        <v>129</v>
      </c>
      <c r="F9721" s="2" t="s">
        <v>3306</v>
      </c>
      <c r="G9721" s="5">
        <v>-20</v>
      </c>
      <c r="H9721" s="5">
        <v>33.5</v>
      </c>
      <c r="I9721" s="5">
        <v>-670</v>
      </c>
      <c r="J9721" s="5">
        <v>-2165840.8800000013</v>
      </c>
      <c r="K9721" s="5" t="str" cm="1">
        <f t="array" ref="K9721">_xlfn.LET(_xlpm.d,UPPER(TRIM(CLEAN(SUBSTITUTE(F9721,CHAR(160),"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22" spans="2:11" x14ac:dyDescent="0.25">
      <c r="B9722" s="21">
        <v>46001</v>
      </c>
      <c r="C9722" s="2" t="s">
        <v>1</v>
      </c>
      <c r="D9722" s="2" t="s">
        <v>2449</v>
      </c>
      <c r="E9722" s="2" t="s">
        <v>58</v>
      </c>
      <c r="F9722" s="2" t="s">
        <v>3306</v>
      </c>
      <c r="G9722" s="5">
        <v>-10</v>
      </c>
      <c r="H9722" s="5">
        <v>33.5</v>
      </c>
      <c r="I9722" s="5">
        <v>-335</v>
      </c>
      <c r="J9722" s="5">
        <v>-2166175.8800000013</v>
      </c>
      <c r="K9722" s="5" t="str" cm="1">
        <f t="array" ref="K9722">_xlfn.LET(_xlpm.d,UPPER(TRIM(CLEAN(SUBSTITUTE(F9722,CHAR(160),"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23" spans="2:11" x14ac:dyDescent="0.25">
      <c r="B9723" s="21">
        <v>46001</v>
      </c>
      <c r="C9723" s="2" t="s">
        <v>1</v>
      </c>
      <c r="D9723" s="2" t="s">
        <v>3925</v>
      </c>
      <c r="E9723" s="2" t="s">
        <v>3926</v>
      </c>
      <c r="F9723" s="2" t="s">
        <v>3308</v>
      </c>
      <c r="G9723" s="5">
        <v>-50</v>
      </c>
      <c r="H9723" s="5">
        <v>5.0244</v>
      </c>
      <c r="I9723" s="5">
        <v>-251.22</v>
      </c>
      <c r="J9723" s="5">
        <v>-2166427.1000000015</v>
      </c>
      <c r="K9723" s="5" t="str" cm="1">
        <f t="array" ref="K9723">_xlfn.LET(_xlpm.d,UPPER(TRIM(CLEAN(SUBSTITUTE(F9723,CHAR(160),"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24" spans="2:11" x14ac:dyDescent="0.25">
      <c r="B9724" s="21">
        <v>46001</v>
      </c>
      <c r="C9724" s="2" t="s">
        <v>1</v>
      </c>
      <c r="D9724" s="2" t="s">
        <v>3927</v>
      </c>
      <c r="E9724" s="2" t="s">
        <v>3928</v>
      </c>
      <c r="F9724" s="2" t="s">
        <v>3308</v>
      </c>
      <c r="G9724" s="5">
        <v>-50</v>
      </c>
      <c r="H9724" s="5">
        <v>5.0244</v>
      </c>
      <c r="I9724" s="5">
        <v>-251.22</v>
      </c>
      <c r="J9724" s="5">
        <v>-2166678.3200000017</v>
      </c>
      <c r="K9724" s="5" t="str" cm="1">
        <f t="array" ref="K9724">_xlfn.LET(_xlpm.d,UPPER(TRIM(CLEAN(SUBSTITUTE(F9724,CHAR(160),"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25" spans="2:11" x14ac:dyDescent="0.25">
      <c r="B9725" s="21">
        <v>46001</v>
      </c>
      <c r="C9725" s="2" t="s">
        <v>1</v>
      </c>
      <c r="D9725" s="2" t="s">
        <v>3929</v>
      </c>
      <c r="E9725" s="2" t="s">
        <v>3930</v>
      </c>
      <c r="F9725" s="2" t="s">
        <v>3308</v>
      </c>
      <c r="G9725" s="5">
        <v>-100</v>
      </c>
      <c r="H9725" s="5">
        <v>5.0243000000000002</v>
      </c>
      <c r="I9725" s="5">
        <v>-502.43</v>
      </c>
      <c r="J9725" s="5">
        <v>-2167180.7500000019</v>
      </c>
      <c r="K9725" s="5" t="str" cm="1">
        <f t="array" ref="K9725">_xlfn.LET(_xlpm.d,UPPER(TRIM(CLEAN(SUBSTITUTE(F9725,CHAR(160),"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26" spans="2:11" x14ac:dyDescent="0.25">
      <c r="B9726" s="21">
        <v>46001</v>
      </c>
      <c r="C9726" s="2" t="s">
        <v>1</v>
      </c>
      <c r="D9726" s="2" t="s">
        <v>2073</v>
      </c>
      <c r="E9726" s="2" t="s">
        <v>29</v>
      </c>
      <c r="F9726" s="2" t="s">
        <v>3306</v>
      </c>
      <c r="G9726" s="5">
        <v>-43</v>
      </c>
      <c r="H9726" s="5">
        <v>33.5</v>
      </c>
      <c r="I9726" s="5">
        <v>-1440.5</v>
      </c>
      <c r="J9726" s="5">
        <v>-2168621.2500000019</v>
      </c>
      <c r="K9726" s="5" t="str" cm="1">
        <f t="array" ref="K9726">_xlfn.LET(_xlpm.d,UPPER(TRIM(CLEAN(SUBSTITUTE(F9726,CHAR(160),"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27" spans="2:11" x14ac:dyDescent="0.25">
      <c r="B9727" s="21">
        <v>46002</v>
      </c>
      <c r="C9727" s="2" t="s">
        <v>1</v>
      </c>
      <c r="D9727" s="2" t="s">
        <v>2075</v>
      </c>
      <c r="E9727" s="2" t="s">
        <v>324</v>
      </c>
      <c r="F9727" s="2" t="s">
        <v>3308</v>
      </c>
      <c r="G9727" s="5">
        <v>-16</v>
      </c>
      <c r="H9727" s="5">
        <v>31.8</v>
      </c>
      <c r="I9727" s="5">
        <v>-508.8</v>
      </c>
      <c r="J9727" s="5">
        <v>-2169130.0500000017</v>
      </c>
      <c r="K9727" s="5" t="str" cm="1">
        <f t="array" ref="K9727">_xlfn.LET(_xlpm.d,UPPER(TRIM(CLEAN(SUBSTITUTE(F9727,CHAR(160),"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28" spans="2:11" x14ac:dyDescent="0.25">
      <c r="B9728" s="21">
        <v>46002</v>
      </c>
      <c r="C9728" s="2" t="s">
        <v>1</v>
      </c>
      <c r="D9728" s="2" t="s">
        <v>3931</v>
      </c>
      <c r="E9728" s="2" t="s">
        <v>1403</v>
      </c>
      <c r="F9728" s="2" t="s">
        <v>3308</v>
      </c>
      <c r="G9728" s="5">
        <v>-2</v>
      </c>
      <c r="H9728" s="5">
        <v>27.8</v>
      </c>
      <c r="I9728" s="5">
        <v>-55.6</v>
      </c>
      <c r="J9728" s="5">
        <v>-2169185.6500000018</v>
      </c>
      <c r="K9728" s="5" t="str" cm="1">
        <f t="array" ref="K9728">_xlfn.LET(_xlpm.d,UPPER(TRIM(CLEAN(SUBSTITUTE(F9728,CHAR(160),"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29" spans="2:11" x14ac:dyDescent="0.25">
      <c r="B9729" s="21">
        <v>46002</v>
      </c>
      <c r="C9729" s="2" t="s">
        <v>1</v>
      </c>
      <c r="D9729" s="2" t="s">
        <v>2076</v>
      </c>
      <c r="E9729" s="2" t="s">
        <v>202</v>
      </c>
      <c r="F9729" s="2" t="s">
        <v>3306</v>
      </c>
      <c r="G9729" s="5">
        <v>-80</v>
      </c>
      <c r="H9729" s="5">
        <v>33.5</v>
      </c>
      <c r="I9729" s="5">
        <v>-2680</v>
      </c>
      <c r="J9729" s="5">
        <v>-2171865.6500000018</v>
      </c>
      <c r="K9729" s="5" t="str" cm="1">
        <f t="array" ref="K9729">_xlfn.LET(_xlpm.d,UPPER(TRIM(CLEAN(SUBSTITUTE(F9729,CHAR(160),"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30" spans="2:11" x14ac:dyDescent="0.25">
      <c r="B9730" s="21">
        <v>46002</v>
      </c>
      <c r="C9730" s="2" t="s">
        <v>1</v>
      </c>
      <c r="D9730" s="2" t="s">
        <v>2499</v>
      </c>
      <c r="E9730" s="2" t="s">
        <v>1397</v>
      </c>
      <c r="F9730" s="2" t="s">
        <v>3306</v>
      </c>
      <c r="G9730" s="5">
        <v>-30</v>
      </c>
      <c r="H9730" s="5">
        <v>33.5</v>
      </c>
      <c r="I9730" s="5">
        <v>-1005</v>
      </c>
      <c r="J9730" s="5">
        <v>-2172870.6500000018</v>
      </c>
      <c r="K9730" s="5" t="str" cm="1">
        <f t="array" ref="K9730">_xlfn.LET(_xlpm.d,UPPER(TRIM(CLEAN(SUBSTITUTE(F9730,CHAR(160),"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31" spans="2:11" x14ac:dyDescent="0.25">
      <c r="B9731" s="21">
        <v>46002</v>
      </c>
      <c r="C9731" s="2" t="s">
        <v>1</v>
      </c>
      <c r="D9731" s="2" t="s">
        <v>3932</v>
      </c>
      <c r="E9731" s="2" t="s">
        <v>2473</v>
      </c>
      <c r="F9731" s="2" t="s">
        <v>3306</v>
      </c>
      <c r="G9731" s="5">
        <v>-70</v>
      </c>
      <c r="H9731" s="5">
        <v>33.5</v>
      </c>
      <c r="I9731" s="5">
        <v>-2345</v>
      </c>
      <c r="J9731" s="5">
        <v>-2175215.6500000018</v>
      </c>
      <c r="K9731" s="5" t="str" cm="1">
        <f t="array" ref="K9731">_xlfn.LET(_xlpm.d,UPPER(TRIM(CLEAN(SUBSTITUTE(F9731,CHAR(160),"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32" spans="2:11" x14ac:dyDescent="0.25">
      <c r="B9732" s="21">
        <v>46002</v>
      </c>
      <c r="C9732" s="2" t="s">
        <v>1</v>
      </c>
      <c r="D9732" s="2" t="s">
        <v>2077</v>
      </c>
      <c r="E9732" s="2" t="s">
        <v>163</v>
      </c>
      <c r="F9732" s="2" t="s">
        <v>3306</v>
      </c>
      <c r="G9732" s="5">
        <v>-100</v>
      </c>
      <c r="H9732" s="5">
        <v>33.5</v>
      </c>
      <c r="I9732" s="5">
        <v>-3350</v>
      </c>
      <c r="J9732" s="5">
        <v>-2178565.6500000018</v>
      </c>
      <c r="K9732" s="5" t="str" cm="1">
        <f t="array" ref="K9732">_xlfn.LET(_xlpm.d,UPPER(TRIM(CLEAN(SUBSTITUTE(F9732,CHAR(160),"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33" spans="2:11" x14ac:dyDescent="0.25">
      <c r="B9733" s="21">
        <v>46002</v>
      </c>
      <c r="C9733" s="2" t="s">
        <v>1</v>
      </c>
      <c r="D9733" s="2" t="s">
        <v>577</v>
      </c>
      <c r="E9733" s="2" t="s">
        <v>99</v>
      </c>
      <c r="F9733" s="2" t="s">
        <v>3306</v>
      </c>
      <c r="G9733" s="5">
        <v>-15</v>
      </c>
      <c r="H9733" s="5">
        <v>33.5</v>
      </c>
      <c r="I9733" s="5">
        <v>-502.5</v>
      </c>
      <c r="J9733" s="5">
        <v>-2179068.1500000018</v>
      </c>
      <c r="K9733" s="5" t="str" cm="1">
        <f t="array" ref="K9733">_xlfn.LET(_xlpm.d,UPPER(TRIM(CLEAN(SUBSTITUTE(F9733,CHAR(160),"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34" spans="2:11" x14ac:dyDescent="0.25">
      <c r="B9734" s="21">
        <v>46002</v>
      </c>
      <c r="C9734" s="2" t="s">
        <v>1</v>
      </c>
      <c r="D9734" s="2" t="s">
        <v>2758</v>
      </c>
      <c r="E9734" s="2" t="s">
        <v>791</v>
      </c>
      <c r="F9734" s="2" t="s">
        <v>3306</v>
      </c>
      <c r="G9734" s="5">
        <v>-11</v>
      </c>
      <c r="H9734" s="5">
        <v>33.5</v>
      </c>
      <c r="I9734" s="5">
        <v>-368.5</v>
      </c>
      <c r="J9734" s="5">
        <v>-2179436.6500000018</v>
      </c>
      <c r="K9734" s="5" t="str" cm="1">
        <f t="array" ref="K9734">_xlfn.LET(_xlpm.d,UPPER(TRIM(CLEAN(SUBSTITUTE(F9734,CHAR(160),"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35" spans="2:11" x14ac:dyDescent="0.25">
      <c r="B9735" s="21">
        <v>46002</v>
      </c>
      <c r="C9735" s="2" t="s">
        <v>1</v>
      </c>
      <c r="D9735" s="2" t="s">
        <v>493</v>
      </c>
      <c r="E9735" s="2" t="s">
        <v>84</v>
      </c>
      <c r="F9735" s="2" t="s">
        <v>3306</v>
      </c>
      <c r="G9735" s="5">
        <v>-6</v>
      </c>
      <c r="H9735" s="5">
        <v>33.5</v>
      </c>
      <c r="I9735" s="5">
        <v>-201</v>
      </c>
      <c r="J9735" s="5">
        <v>-2179637.6500000018</v>
      </c>
      <c r="K9735" s="5" t="str" cm="1">
        <f t="array" ref="K9735">_xlfn.LET(_xlpm.d,UPPER(TRIM(CLEAN(SUBSTITUTE(F9735,CHAR(160),"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36" spans="2:11" x14ac:dyDescent="0.25">
      <c r="B9736" s="21">
        <v>46002</v>
      </c>
      <c r="C9736" s="2" t="s">
        <v>1</v>
      </c>
      <c r="D9736" s="2" t="s">
        <v>494</v>
      </c>
      <c r="E9736" s="2" t="s">
        <v>19</v>
      </c>
      <c r="F9736" s="2" t="s">
        <v>3306</v>
      </c>
      <c r="G9736" s="5">
        <v>-85</v>
      </c>
      <c r="H9736" s="5">
        <v>33.5</v>
      </c>
      <c r="I9736" s="5">
        <v>-2847.5</v>
      </c>
      <c r="J9736" s="5">
        <v>-2182485.1500000018</v>
      </c>
      <c r="K9736" s="5" t="str" cm="1">
        <f t="array" ref="K9736">_xlfn.LET(_xlpm.d,UPPER(TRIM(CLEAN(SUBSTITUTE(F9736,CHAR(160),"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37" spans="2:11" x14ac:dyDescent="0.25">
      <c r="B9737" s="21">
        <v>46002</v>
      </c>
      <c r="C9737" s="2" t="s">
        <v>1</v>
      </c>
      <c r="D9737" s="2" t="s">
        <v>3933</v>
      </c>
      <c r="E9737" s="2" t="s">
        <v>2020</v>
      </c>
      <c r="F9737" s="2" t="s">
        <v>3306</v>
      </c>
      <c r="G9737" s="5">
        <v>-100</v>
      </c>
      <c r="H9737" s="5">
        <v>33.5</v>
      </c>
      <c r="I9737" s="5">
        <v>-3350</v>
      </c>
      <c r="J9737" s="5">
        <v>-2185835.1500000018</v>
      </c>
      <c r="K9737" s="5" t="str" cm="1">
        <f t="array" ref="K9737">_xlfn.LET(_xlpm.d,UPPER(TRIM(CLEAN(SUBSTITUTE(F9737,CHAR(160),"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38" spans="2:11" x14ac:dyDescent="0.25">
      <c r="B9738" s="21">
        <v>46002</v>
      </c>
      <c r="C9738" s="2" t="s">
        <v>1</v>
      </c>
      <c r="D9738" s="2" t="s">
        <v>3171</v>
      </c>
      <c r="E9738" s="2" t="s">
        <v>844</v>
      </c>
      <c r="F9738" s="2" t="s">
        <v>3308</v>
      </c>
      <c r="G9738" s="5">
        <v>-17</v>
      </c>
      <c r="H9738" s="5">
        <v>29.95</v>
      </c>
      <c r="I9738" s="5">
        <v>-509.15</v>
      </c>
      <c r="J9738" s="5">
        <v>-2186344.3000000017</v>
      </c>
      <c r="K9738" s="5" t="str" cm="1">
        <f t="array" ref="K9738">_xlfn.LET(_xlpm.d,UPPER(TRIM(CLEAN(SUBSTITUTE(F9738,CHAR(160),"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39" spans="2:11" x14ac:dyDescent="0.25">
      <c r="B9739" s="21">
        <v>46003</v>
      </c>
      <c r="C9739" s="2" t="s">
        <v>1</v>
      </c>
      <c r="D9739" s="2" t="s">
        <v>2650</v>
      </c>
      <c r="E9739" s="2" t="s">
        <v>801</v>
      </c>
      <c r="F9739" s="2" t="s">
        <v>3308</v>
      </c>
      <c r="G9739" s="5">
        <v>-3</v>
      </c>
      <c r="H9739" s="5">
        <v>28.99</v>
      </c>
      <c r="I9739" s="5">
        <v>-86.97</v>
      </c>
      <c r="J9739" s="5">
        <v>-2186431.2700000019</v>
      </c>
      <c r="K9739" s="5" t="str" cm="1">
        <f t="array" ref="K9739">_xlfn.LET(_xlpm.d,UPPER(TRIM(CLEAN(SUBSTITUTE(F9739,CHAR(160),"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40" spans="2:11" x14ac:dyDescent="0.25">
      <c r="B9740" s="21">
        <v>46003</v>
      </c>
      <c r="C9740" s="2" t="s">
        <v>1</v>
      </c>
      <c r="D9740" s="2" t="s">
        <v>3934</v>
      </c>
      <c r="E9740" s="2" t="s">
        <v>1025</v>
      </c>
      <c r="F9740" s="2" t="s">
        <v>3308</v>
      </c>
      <c r="G9740" s="5">
        <v>-48</v>
      </c>
      <c r="H9740" s="5">
        <v>29.95</v>
      </c>
      <c r="I9740" s="5">
        <v>-1437.6</v>
      </c>
      <c r="J9740" s="5">
        <v>-2187868.870000002</v>
      </c>
      <c r="K9740" s="5" t="str" cm="1">
        <f t="array" ref="K9740">_xlfn.LET(_xlpm.d,UPPER(TRIM(CLEAN(SUBSTITUTE(F9740,CHAR(160),"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41" spans="2:11" x14ac:dyDescent="0.25">
      <c r="B9741" s="21">
        <v>46003</v>
      </c>
      <c r="C9741" s="2" t="s">
        <v>1</v>
      </c>
      <c r="D9741" s="2" t="s">
        <v>3935</v>
      </c>
      <c r="E9741" s="2" t="s">
        <v>816</v>
      </c>
      <c r="F9741" s="2" t="s">
        <v>3308</v>
      </c>
      <c r="G9741" s="5">
        <v>-85</v>
      </c>
      <c r="H9741" s="5">
        <v>29.95</v>
      </c>
      <c r="I9741" s="5">
        <v>-2545.75</v>
      </c>
      <c r="J9741" s="5">
        <v>-2190414.620000002</v>
      </c>
      <c r="K9741" s="5" t="str" cm="1">
        <f t="array" ref="K9741">_xlfn.LET(_xlpm.d,UPPER(TRIM(CLEAN(SUBSTITUTE(F9741,CHAR(160),"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42" spans="2:11" x14ac:dyDescent="0.25">
      <c r="B9742" s="21">
        <v>46003</v>
      </c>
      <c r="C9742" s="2" t="s">
        <v>1</v>
      </c>
      <c r="D9742" s="2" t="s">
        <v>1203</v>
      </c>
      <c r="E9742" s="2" t="s">
        <v>53</v>
      </c>
      <c r="F9742" s="2" t="s">
        <v>3306</v>
      </c>
      <c r="G9742" s="5">
        <v>-9</v>
      </c>
      <c r="H9742" s="5">
        <v>33.5</v>
      </c>
      <c r="I9742" s="5">
        <v>-301.5</v>
      </c>
      <c r="J9742" s="5">
        <v>-2190716.120000002</v>
      </c>
      <c r="K9742" s="5" t="str" cm="1">
        <f t="array" ref="K9742">_xlfn.LET(_xlpm.d,UPPER(TRIM(CLEAN(SUBSTITUTE(F9742,CHAR(160),"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43" spans="2:11" x14ac:dyDescent="0.25">
      <c r="B9743" s="21">
        <v>46003</v>
      </c>
      <c r="C9743" s="2" t="s">
        <v>1</v>
      </c>
      <c r="D9743" s="2" t="s">
        <v>495</v>
      </c>
      <c r="E9743" s="2" t="s">
        <v>141</v>
      </c>
      <c r="F9743" s="2" t="s">
        <v>3306</v>
      </c>
      <c r="G9743" s="5">
        <v>-35</v>
      </c>
      <c r="H9743" s="5">
        <v>33.5</v>
      </c>
      <c r="I9743" s="5">
        <v>-1172.5</v>
      </c>
      <c r="J9743" s="5">
        <v>-2191888.620000002</v>
      </c>
      <c r="K9743" s="5" t="str" cm="1">
        <f t="array" ref="K9743">_xlfn.LET(_xlpm.d,UPPER(TRIM(CLEAN(SUBSTITUTE(F9743,CHAR(160),"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44" spans="2:11" x14ac:dyDescent="0.25">
      <c r="B9744" s="21">
        <v>46003</v>
      </c>
      <c r="C9744" s="2" t="s">
        <v>1</v>
      </c>
      <c r="D9744" s="2" t="s">
        <v>2079</v>
      </c>
      <c r="E9744" s="2" t="s">
        <v>74</v>
      </c>
      <c r="F9744" s="2" t="s">
        <v>3306</v>
      </c>
      <c r="G9744" s="5">
        <v>-90</v>
      </c>
      <c r="H9744" s="5">
        <v>33.5</v>
      </c>
      <c r="I9744" s="5">
        <v>-3015</v>
      </c>
      <c r="J9744" s="5">
        <v>-2194903.620000002</v>
      </c>
      <c r="K9744" s="5" t="str" cm="1">
        <f t="array" ref="K9744">_xlfn.LET(_xlpm.d,UPPER(TRIM(CLEAN(SUBSTITUTE(F9744,CHAR(160),"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45" spans="2:11" x14ac:dyDescent="0.25">
      <c r="B9745" s="21">
        <v>46003</v>
      </c>
      <c r="C9745" s="2" t="s">
        <v>1</v>
      </c>
      <c r="D9745" s="2" t="s">
        <v>3936</v>
      </c>
      <c r="E9745" s="2" t="s">
        <v>95</v>
      </c>
      <c r="F9745" s="2" t="s">
        <v>3306</v>
      </c>
      <c r="G9745" s="5">
        <v>-10</v>
      </c>
      <c r="H9745" s="5">
        <v>33.5</v>
      </c>
      <c r="I9745" s="5">
        <v>-335</v>
      </c>
      <c r="J9745" s="5">
        <v>-2195238.620000002</v>
      </c>
      <c r="K9745" s="5" t="str" cm="1">
        <f t="array" ref="K9745">_xlfn.LET(_xlpm.d,UPPER(TRIM(CLEAN(SUBSTITUTE(F9745,CHAR(160),"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46" spans="2:11" x14ac:dyDescent="0.25">
      <c r="B9746" s="21">
        <v>46003</v>
      </c>
      <c r="C9746" s="2" t="s">
        <v>1</v>
      </c>
      <c r="D9746" s="2" t="s">
        <v>496</v>
      </c>
      <c r="E9746" s="2" t="s">
        <v>76</v>
      </c>
      <c r="F9746" s="2" t="s">
        <v>3306</v>
      </c>
      <c r="G9746" s="5">
        <v>-19</v>
      </c>
      <c r="H9746" s="5">
        <v>33.5</v>
      </c>
      <c r="I9746" s="5">
        <v>-636.5</v>
      </c>
      <c r="J9746" s="5">
        <v>-2195875.120000002</v>
      </c>
      <c r="K9746" s="5" t="str" cm="1">
        <f t="array" ref="K9746">_xlfn.LET(_xlpm.d,UPPER(TRIM(CLEAN(SUBSTITUTE(F9746,CHAR(160),"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47" spans="2:11" x14ac:dyDescent="0.25">
      <c r="B9747" s="21">
        <v>46003</v>
      </c>
      <c r="C9747" s="2" t="s">
        <v>1</v>
      </c>
      <c r="D9747" s="2" t="s">
        <v>497</v>
      </c>
      <c r="E9747" s="2" t="s">
        <v>38</v>
      </c>
      <c r="F9747" s="2" t="s">
        <v>3306</v>
      </c>
      <c r="G9747" s="5">
        <v>-15</v>
      </c>
      <c r="H9747" s="5">
        <v>33.5</v>
      </c>
      <c r="I9747" s="5">
        <v>-502.5</v>
      </c>
      <c r="J9747" s="5">
        <v>-2196377.620000002</v>
      </c>
      <c r="K9747" s="5" t="str" cm="1">
        <f t="array" ref="K9747">_xlfn.LET(_xlpm.d,UPPER(TRIM(CLEAN(SUBSTITUTE(F9747,CHAR(160),"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48" spans="2:11" x14ac:dyDescent="0.25">
      <c r="B9748" s="21">
        <v>46003</v>
      </c>
      <c r="C9748" s="2" t="s">
        <v>1</v>
      </c>
      <c r="D9748" s="2" t="s">
        <v>1204</v>
      </c>
      <c r="E9748" s="2" t="s">
        <v>82</v>
      </c>
      <c r="F9748" s="2" t="s">
        <v>3306</v>
      </c>
      <c r="G9748" s="5">
        <v>-34</v>
      </c>
      <c r="H9748" s="5">
        <v>33.5</v>
      </c>
      <c r="I9748" s="5">
        <v>-1139</v>
      </c>
      <c r="J9748" s="5">
        <v>-2197516.620000002</v>
      </c>
      <c r="K9748" s="5" t="str" cm="1">
        <f t="array" ref="K9748">_xlfn.LET(_xlpm.d,UPPER(TRIM(CLEAN(SUBSTITUTE(F9748,CHAR(160),"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49" spans="2:11" x14ac:dyDescent="0.25">
      <c r="B9749" s="21">
        <v>46003</v>
      </c>
      <c r="C9749" s="2" t="s">
        <v>1</v>
      </c>
      <c r="D9749" s="2" t="s">
        <v>2082</v>
      </c>
      <c r="E9749" s="2" t="s">
        <v>852</v>
      </c>
      <c r="F9749" s="2" t="s">
        <v>3308</v>
      </c>
      <c r="G9749" s="5">
        <v>-30</v>
      </c>
      <c r="H9749" s="5">
        <v>33.99</v>
      </c>
      <c r="I9749" s="5">
        <v>-1019.7</v>
      </c>
      <c r="J9749" s="5">
        <v>-2198536.3200000022</v>
      </c>
      <c r="K9749" s="5" t="str" cm="1">
        <f t="array" ref="K9749">_xlfn.LET(_xlpm.d,UPPER(TRIM(CLEAN(SUBSTITUTE(F9749,CHAR(160),"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50" spans="2:11" x14ac:dyDescent="0.25">
      <c r="B9750" s="21">
        <v>46006</v>
      </c>
      <c r="C9750" s="2" t="s">
        <v>1</v>
      </c>
      <c r="D9750" s="2" t="s">
        <v>3937</v>
      </c>
      <c r="E9750" s="2" t="s">
        <v>110</v>
      </c>
      <c r="F9750" s="2" t="s">
        <v>3306</v>
      </c>
      <c r="G9750" s="5">
        <v>-15</v>
      </c>
      <c r="H9750" s="5">
        <v>33.5</v>
      </c>
      <c r="I9750" s="5">
        <v>-502.5</v>
      </c>
      <c r="J9750" s="5">
        <v>-2199038.8200000022</v>
      </c>
      <c r="K9750" s="5" t="str" cm="1">
        <f t="array" ref="K9750">_xlfn.LET(_xlpm.d,UPPER(TRIM(CLEAN(SUBSTITUTE(F9750,CHAR(160),"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51" spans="2:11" x14ac:dyDescent="0.25">
      <c r="B9751" s="21">
        <v>46006</v>
      </c>
      <c r="C9751" s="2" t="s">
        <v>1</v>
      </c>
      <c r="D9751" s="2" t="s">
        <v>3938</v>
      </c>
      <c r="E9751" s="2" t="s">
        <v>465</v>
      </c>
      <c r="F9751" s="2" t="s">
        <v>3306</v>
      </c>
      <c r="G9751" s="5">
        <v>-25</v>
      </c>
      <c r="H9751" s="5">
        <v>33.5</v>
      </c>
      <c r="I9751" s="5">
        <v>-837.5</v>
      </c>
      <c r="J9751" s="5">
        <v>-2199876.3200000022</v>
      </c>
      <c r="K9751" s="5" t="str" cm="1">
        <f t="array" ref="K9751">_xlfn.LET(_xlpm.d,UPPER(TRIM(CLEAN(SUBSTITUTE(F9751,CHAR(160),"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52" spans="2:11" x14ac:dyDescent="0.25">
      <c r="B9752" s="21">
        <v>46006</v>
      </c>
      <c r="C9752" s="2" t="s">
        <v>1</v>
      </c>
      <c r="D9752" s="2" t="s">
        <v>2084</v>
      </c>
      <c r="E9752" s="2" t="s">
        <v>791</v>
      </c>
      <c r="F9752" s="2" t="s">
        <v>3306</v>
      </c>
      <c r="G9752" s="5">
        <v>-10</v>
      </c>
      <c r="H9752" s="5">
        <v>33.5</v>
      </c>
      <c r="I9752" s="5">
        <v>-335</v>
      </c>
      <c r="J9752" s="5">
        <v>-2200211.3200000022</v>
      </c>
      <c r="K9752" s="5" t="str" cm="1">
        <f t="array" ref="K9752">_xlfn.LET(_xlpm.d,UPPER(TRIM(CLEAN(SUBSTITUTE(F9752,CHAR(160),"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53" spans="2:11" x14ac:dyDescent="0.25">
      <c r="B9753" s="21">
        <v>46008</v>
      </c>
      <c r="C9753" s="2" t="s">
        <v>1</v>
      </c>
      <c r="D9753" s="2" t="s">
        <v>2085</v>
      </c>
      <c r="E9753" s="2" t="s">
        <v>829</v>
      </c>
      <c r="F9753" s="2" t="s">
        <v>3306</v>
      </c>
      <c r="G9753" s="5">
        <v>-100</v>
      </c>
      <c r="H9753" s="5">
        <v>33.5</v>
      </c>
      <c r="I9753" s="5">
        <v>-3350</v>
      </c>
      <c r="J9753" s="5">
        <v>-2203561.3200000022</v>
      </c>
      <c r="K9753" s="5" t="str" cm="1">
        <f t="array" ref="K9753">_xlfn.LET(_xlpm.d,UPPER(TRIM(CLEAN(SUBSTITUTE(F9753,CHAR(160),"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54" spans="2:11" x14ac:dyDescent="0.25">
      <c r="B9754" s="21">
        <v>46008</v>
      </c>
      <c r="C9754" s="2" t="s">
        <v>1</v>
      </c>
      <c r="D9754" s="2" t="s">
        <v>1351</v>
      </c>
      <c r="E9754" s="2" t="s">
        <v>92</v>
      </c>
      <c r="F9754" s="2" t="s">
        <v>3306</v>
      </c>
      <c r="G9754" s="5">
        <v>-18</v>
      </c>
      <c r="H9754" s="5">
        <v>33.5</v>
      </c>
      <c r="I9754" s="5">
        <v>-603</v>
      </c>
      <c r="J9754" s="5">
        <v>-2204164.3200000022</v>
      </c>
      <c r="K9754" s="5" t="str" cm="1">
        <f t="array" ref="K9754">_xlfn.LET(_xlpm.d,UPPER(TRIM(CLEAN(SUBSTITUTE(F9754,CHAR(160),"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55" spans="2:11" x14ac:dyDescent="0.25">
      <c r="B9755" s="21">
        <v>46008</v>
      </c>
      <c r="C9755" s="2" t="s">
        <v>1</v>
      </c>
      <c r="D9755" s="2" t="s">
        <v>2501</v>
      </c>
      <c r="E9755" s="2" t="s">
        <v>29</v>
      </c>
      <c r="F9755" s="2" t="s">
        <v>3306</v>
      </c>
      <c r="G9755" s="5">
        <v>-20</v>
      </c>
      <c r="H9755" s="5">
        <v>33.5</v>
      </c>
      <c r="I9755" s="5">
        <v>-670</v>
      </c>
      <c r="J9755" s="5">
        <v>-2204834.3200000022</v>
      </c>
      <c r="K9755" s="5" t="str" cm="1">
        <f t="array" ref="K9755">_xlfn.LET(_xlpm.d,UPPER(TRIM(CLEAN(SUBSTITUTE(F9755,CHAR(160),"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56" spans="2:11" x14ac:dyDescent="0.25">
      <c r="B9756" s="21">
        <v>46008</v>
      </c>
      <c r="C9756" s="2" t="s">
        <v>1</v>
      </c>
      <c r="D9756" s="2" t="s">
        <v>1205</v>
      </c>
      <c r="E9756" s="2" t="s">
        <v>72</v>
      </c>
      <c r="F9756" s="2" t="s">
        <v>3306</v>
      </c>
      <c r="G9756" s="5">
        <v>-4</v>
      </c>
      <c r="H9756" s="5">
        <v>33.5</v>
      </c>
      <c r="I9756" s="5">
        <v>-134</v>
      </c>
      <c r="J9756" s="5">
        <v>-2204968.3200000022</v>
      </c>
      <c r="K9756" s="5" t="str" cm="1">
        <f t="array" ref="K9756">_xlfn.LET(_xlpm.d,UPPER(TRIM(CLEAN(SUBSTITUTE(F9756,CHAR(160),"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57" spans="2:11" x14ac:dyDescent="0.25">
      <c r="B9757" s="21">
        <v>46008</v>
      </c>
      <c r="C9757" s="2" t="s">
        <v>1</v>
      </c>
      <c r="D9757" s="2" t="s">
        <v>3939</v>
      </c>
      <c r="E9757" s="2" t="s">
        <v>148</v>
      </c>
      <c r="F9757" s="2" t="s">
        <v>3306</v>
      </c>
      <c r="G9757" s="5">
        <v>-20</v>
      </c>
      <c r="H9757" s="5">
        <v>33.5</v>
      </c>
      <c r="I9757" s="5">
        <v>-670</v>
      </c>
      <c r="J9757" s="5">
        <v>-2205638.3200000022</v>
      </c>
      <c r="K9757" s="5" t="str" cm="1">
        <f t="array" ref="K9757">_xlfn.LET(_xlpm.d,UPPER(TRIM(CLEAN(SUBSTITUTE(F9757,CHAR(160),"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58" spans="2:11" x14ac:dyDescent="0.25">
      <c r="B9758" s="21">
        <v>46008</v>
      </c>
      <c r="C9758" s="2" t="s">
        <v>1</v>
      </c>
      <c r="D9758" s="2" t="s">
        <v>3240</v>
      </c>
      <c r="E9758" s="2" t="s">
        <v>35</v>
      </c>
      <c r="F9758" s="2" t="s">
        <v>3306</v>
      </c>
      <c r="G9758" s="5">
        <v>-16</v>
      </c>
      <c r="H9758" s="5">
        <v>33.5</v>
      </c>
      <c r="I9758" s="5">
        <v>-536</v>
      </c>
      <c r="J9758" s="5">
        <v>-2206174.3200000022</v>
      </c>
      <c r="K9758" s="5" t="str" cm="1">
        <f t="array" ref="K9758">_xlfn.LET(_xlpm.d,UPPER(TRIM(CLEAN(SUBSTITUTE(F9758,CHAR(160),"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59" spans="2:11" x14ac:dyDescent="0.25">
      <c r="B9759" s="21">
        <v>46008</v>
      </c>
      <c r="C9759" s="2" t="s">
        <v>1</v>
      </c>
      <c r="D9759" s="2" t="s">
        <v>66</v>
      </c>
      <c r="E9759" s="2" t="s">
        <v>49</v>
      </c>
      <c r="F9759" s="2" t="s">
        <v>3306</v>
      </c>
      <c r="G9759" s="5">
        <v>-170</v>
      </c>
      <c r="H9759" s="5">
        <v>33.5</v>
      </c>
      <c r="I9759" s="5">
        <v>-5695</v>
      </c>
      <c r="J9759" s="5">
        <v>-2211869.3200000022</v>
      </c>
      <c r="K9759" s="5" t="str" cm="1">
        <f t="array" ref="K9759">_xlfn.LET(_xlpm.d,UPPER(TRIM(CLEAN(SUBSTITUTE(F9759,CHAR(160),"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60" spans="2:11" x14ac:dyDescent="0.25">
      <c r="B9760" s="21">
        <v>46008</v>
      </c>
      <c r="C9760" s="2" t="s">
        <v>1</v>
      </c>
      <c r="D9760" s="2" t="s">
        <v>1206</v>
      </c>
      <c r="E9760" s="2" t="s">
        <v>60</v>
      </c>
      <c r="F9760" s="2" t="s">
        <v>3306</v>
      </c>
      <c r="G9760" s="5">
        <v>-30</v>
      </c>
      <c r="H9760" s="5">
        <v>33.5</v>
      </c>
      <c r="I9760" s="5">
        <v>-1005</v>
      </c>
      <c r="J9760" s="5">
        <v>-2212874.3200000022</v>
      </c>
      <c r="K9760" s="5" t="str" cm="1">
        <f t="array" ref="K9760">_xlfn.LET(_xlpm.d,UPPER(TRIM(CLEAN(SUBSTITUTE(F9760,CHAR(160),"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61" spans="2:11" x14ac:dyDescent="0.25">
      <c r="B9761" s="21">
        <v>46009</v>
      </c>
      <c r="C9761" s="2" t="s">
        <v>1</v>
      </c>
      <c r="D9761" s="2" t="s">
        <v>67</v>
      </c>
      <c r="E9761" s="2" t="s">
        <v>68</v>
      </c>
      <c r="F9761" s="2" t="s">
        <v>3306</v>
      </c>
      <c r="G9761" s="5">
        <v>-60</v>
      </c>
      <c r="H9761" s="5">
        <v>33.5</v>
      </c>
      <c r="I9761" s="5">
        <v>-2010</v>
      </c>
      <c r="J9761" s="5">
        <v>-2214884.3200000022</v>
      </c>
      <c r="K9761" s="5" t="str" cm="1">
        <f t="array" ref="K9761">_xlfn.LET(_xlpm.d,UPPER(TRIM(CLEAN(SUBSTITUTE(F9761,CHAR(160),"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62" spans="2:11" x14ac:dyDescent="0.25">
      <c r="B9762" s="21">
        <v>46009</v>
      </c>
      <c r="C9762" s="2" t="s">
        <v>1</v>
      </c>
      <c r="D9762" s="2" t="s">
        <v>3940</v>
      </c>
      <c r="E9762" s="2" t="s">
        <v>68</v>
      </c>
      <c r="F9762" s="2" t="s">
        <v>3306</v>
      </c>
      <c r="G9762" s="5">
        <v>-10</v>
      </c>
      <c r="H9762" s="5">
        <v>33.5</v>
      </c>
      <c r="I9762" s="5">
        <v>-335</v>
      </c>
      <c r="J9762" s="5">
        <v>-2215219.3200000022</v>
      </c>
      <c r="K9762" s="5" t="str" cm="1">
        <f t="array" ref="K9762">_xlfn.LET(_xlpm.d,UPPER(TRIM(CLEAN(SUBSTITUTE(F9762,CHAR(160),"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63" spans="2:11" x14ac:dyDescent="0.25">
      <c r="B9763" s="21">
        <v>46009</v>
      </c>
      <c r="C9763" s="2" t="s">
        <v>1</v>
      </c>
      <c r="D9763" s="2" t="s">
        <v>3941</v>
      </c>
      <c r="E9763" s="2" t="s">
        <v>58</v>
      </c>
      <c r="F9763" s="2" t="s">
        <v>3306</v>
      </c>
      <c r="G9763" s="5">
        <v>-15</v>
      </c>
      <c r="H9763" s="5">
        <v>33.5</v>
      </c>
      <c r="I9763" s="5">
        <v>-502.5</v>
      </c>
      <c r="J9763" s="5">
        <v>-2215721.8200000022</v>
      </c>
      <c r="K9763" s="5" t="str" cm="1">
        <f t="array" ref="K9763">_xlfn.LET(_xlpm.d,UPPER(TRIM(CLEAN(SUBSTITUTE(F9763,CHAR(160),"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64" spans="2:11" x14ac:dyDescent="0.25">
      <c r="B9764" s="21">
        <v>46009</v>
      </c>
      <c r="C9764" s="2" t="s">
        <v>1</v>
      </c>
      <c r="D9764" s="2" t="s">
        <v>2652</v>
      </c>
      <c r="E9764" s="2" t="s">
        <v>40</v>
      </c>
      <c r="F9764" s="2" t="s">
        <v>3306</v>
      </c>
      <c r="G9764" s="5">
        <v>-16</v>
      </c>
      <c r="H9764" s="5">
        <v>33.5</v>
      </c>
      <c r="I9764" s="5">
        <v>-536</v>
      </c>
      <c r="J9764" s="5">
        <v>-2216257.8200000022</v>
      </c>
      <c r="K9764" s="5" t="str" cm="1">
        <f t="array" ref="K9764">_xlfn.LET(_xlpm.d,UPPER(TRIM(CLEAN(SUBSTITUTE(F9764,CHAR(160),"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65" spans="2:11" x14ac:dyDescent="0.25">
      <c r="B9765" s="21">
        <v>46009</v>
      </c>
      <c r="C9765" s="2" t="s">
        <v>1</v>
      </c>
      <c r="D9765" s="2" t="s">
        <v>2087</v>
      </c>
      <c r="E9765" s="2" t="s">
        <v>99</v>
      </c>
      <c r="F9765" s="2" t="s">
        <v>3306</v>
      </c>
      <c r="G9765" s="5">
        <v>-10</v>
      </c>
      <c r="H9765" s="5">
        <v>33.5</v>
      </c>
      <c r="I9765" s="5">
        <v>-335</v>
      </c>
      <c r="J9765" s="5">
        <v>-2216592.8200000022</v>
      </c>
      <c r="K9765" s="5" t="str" cm="1">
        <f t="array" ref="K9765">_xlfn.LET(_xlpm.d,UPPER(TRIM(CLEAN(SUBSTITUTE(F9765,CHAR(160),"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66" spans="2:11" x14ac:dyDescent="0.25">
      <c r="B9766" s="21">
        <v>46009</v>
      </c>
      <c r="C9766" s="2" t="s">
        <v>1</v>
      </c>
      <c r="D9766" s="2" t="s">
        <v>578</v>
      </c>
      <c r="E9766" s="2" t="s">
        <v>19</v>
      </c>
      <c r="F9766" s="2" t="s">
        <v>3306</v>
      </c>
      <c r="G9766" s="5">
        <v>-30</v>
      </c>
      <c r="H9766" s="5">
        <v>33.5</v>
      </c>
      <c r="I9766" s="5">
        <v>-1005</v>
      </c>
      <c r="J9766" s="5">
        <v>-2217597.8200000022</v>
      </c>
      <c r="K9766" s="5" t="str" cm="1">
        <f t="array" ref="K9766">_xlfn.LET(_xlpm.d,UPPER(TRIM(CLEAN(SUBSTITUTE(F9766,CHAR(160),"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67" spans="2:11" x14ac:dyDescent="0.25">
      <c r="B9767" s="21">
        <v>46009</v>
      </c>
      <c r="C9767" s="2" t="s">
        <v>1</v>
      </c>
      <c r="D9767" s="2" t="s">
        <v>2653</v>
      </c>
      <c r="E9767" s="2" t="s">
        <v>9</v>
      </c>
      <c r="F9767" s="2" t="s">
        <v>3306</v>
      </c>
      <c r="G9767" s="5">
        <v>-30</v>
      </c>
      <c r="H9767" s="5">
        <v>33.5</v>
      </c>
      <c r="I9767" s="5">
        <v>-1005</v>
      </c>
      <c r="J9767" s="5">
        <v>-2218602.8200000022</v>
      </c>
      <c r="K9767" s="5" t="str" cm="1">
        <f t="array" ref="K9767">_xlfn.LET(_xlpm.d,UPPER(TRIM(CLEAN(SUBSTITUTE(F9767,CHAR(160),"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68" spans="2:11" x14ac:dyDescent="0.25">
      <c r="B9768" s="21">
        <v>46010</v>
      </c>
      <c r="C9768" s="2" t="s">
        <v>1</v>
      </c>
      <c r="D9768" s="2" t="s">
        <v>3942</v>
      </c>
      <c r="E9768" s="2" t="s">
        <v>1245</v>
      </c>
      <c r="F9768" s="2" t="s">
        <v>3308</v>
      </c>
      <c r="G9768" s="5">
        <v>-47</v>
      </c>
      <c r="H9768" s="5">
        <v>31.8</v>
      </c>
      <c r="I9768" s="5">
        <v>-1494.6</v>
      </c>
      <c r="J9768" s="5">
        <v>-2220097.4200000023</v>
      </c>
      <c r="K9768" s="5" t="str" cm="1">
        <f t="array" ref="K9768">_xlfn.LET(_xlpm.d,UPPER(TRIM(CLEAN(SUBSTITUTE(F9768,CHAR(160),"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69" spans="2:11" x14ac:dyDescent="0.25">
      <c r="B9769" s="21">
        <v>46010</v>
      </c>
      <c r="C9769" s="2" t="s">
        <v>1</v>
      </c>
      <c r="D9769" s="2" t="s">
        <v>1209</v>
      </c>
      <c r="E9769" s="2" t="s">
        <v>3</v>
      </c>
      <c r="F9769" s="2" t="s">
        <v>3308</v>
      </c>
      <c r="G9769" s="5">
        <v>-66</v>
      </c>
      <c r="H9769" s="5">
        <v>28.95</v>
      </c>
      <c r="I9769" s="5">
        <v>-1910.7</v>
      </c>
      <c r="J9769" s="5">
        <v>-2222008.1200000024</v>
      </c>
      <c r="K9769" s="5" t="str" cm="1">
        <f t="array" ref="K9769">_xlfn.LET(_xlpm.d,UPPER(TRIM(CLEAN(SUBSTITUTE(F9769,CHAR(160),"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70" spans="2:11" x14ac:dyDescent="0.25">
      <c r="B9770" s="21">
        <v>46010</v>
      </c>
      <c r="C9770" s="2" t="s">
        <v>1</v>
      </c>
      <c r="D9770" s="2" t="s">
        <v>2654</v>
      </c>
      <c r="E9770" s="2" t="s">
        <v>74</v>
      </c>
      <c r="F9770" s="2" t="s">
        <v>3306</v>
      </c>
      <c r="G9770" s="5">
        <v>-100</v>
      </c>
      <c r="H9770" s="5">
        <v>33.5</v>
      </c>
      <c r="I9770" s="5">
        <v>-3350</v>
      </c>
      <c r="J9770" s="5">
        <v>-2225358.1200000024</v>
      </c>
      <c r="K9770" s="5" t="str" cm="1">
        <f t="array" ref="K9770">_xlfn.LET(_xlpm.d,UPPER(TRIM(CLEAN(SUBSTITUTE(F9770,CHAR(160),"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71" spans="2:11" x14ac:dyDescent="0.25">
      <c r="B9771" s="21">
        <v>46010</v>
      </c>
      <c r="C9771" s="2" t="s">
        <v>1</v>
      </c>
      <c r="D9771" s="2" t="s">
        <v>2088</v>
      </c>
      <c r="E9771" s="2" t="s">
        <v>82</v>
      </c>
      <c r="F9771" s="2" t="s">
        <v>3306</v>
      </c>
      <c r="G9771" s="5">
        <v>-50</v>
      </c>
      <c r="H9771" s="5">
        <v>33.5</v>
      </c>
      <c r="I9771" s="5">
        <v>-1675</v>
      </c>
      <c r="J9771" s="5">
        <v>-2227033.1200000024</v>
      </c>
      <c r="K9771" s="5" t="str" cm="1">
        <f t="array" ref="K9771">_xlfn.LET(_xlpm.d,UPPER(TRIM(CLEAN(SUBSTITUTE(F9771,CHAR(160),"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72" spans="2:11" x14ac:dyDescent="0.25">
      <c r="B9772" s="21">
        <v>46010</v>
      </c>
      <c r="C9772" s="2" t="s">
        <v>1</v>
      </c>
      <c r="D9772" s="2" t="s">
        <v>2656</v>
      </c>
      <c r="E9772" s="2" t="s">
        <v>97</v>
      </c>
      <c r="F9772" s="2" t="s">
        <v>3306</v>
      </c>
      <c r="G9772" s="5">
        <v>-90</v>
      </c>
      <c r="H9772" s="5">
        <v>33.5</v>
      </c>
      <c r="I9772" s="5">
        <v>-3015</v>
      </c>
      <c r="J9772" s="5">
        <v>-2230048.1200000024</v>
      </c>
      <c r="K9772" s="5" t="str" cm="1">
        <f t="array" ref="K9772">_xlfn.LET(_xlpm.d,UPPER(TRIM(CLEAN(SUBSTITUTE(F9772,CHAR(160),"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73" spans="2:11" x14ac:dyDescent="0.25">
      <c r="B9773" s="21">
        <v>46010</v>
      </c>
      <c r="C9773" s="2" t="s">
        <v>1</v>
      </c>
      <c r="D9773" s="2" t="s">
        <v>2089</v>
      </c>
      <c r="E9773" s="2" t="s">
        <v>244</v>
      </c>
      <c r="F9773" s="2" t="s">
        <v>3306</v>
      </c>
      <c r="G9773" s="5">
        <v>-103</v>
      </c>
      <c r="H9773" s="5">
        <v>33.5</v>
      </c>
      <c r="I9773" s="5">
        <v>-3450.5</v>
      </c>
      <c r="J9773" s="5">
        <v>-2233498.6200000024</v>
      </c>
      <c r="K9773" s="5" t="str" cm="1">
        <f t="array" ref="K9773">_xlfn.LET(_xlpm.d,UPPER(TRIM(CLEAN(SUBSTITUTE(F9773,CHAR(160),"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74" spans="2:11" x14ac:dyDescent="0.25">
      <c r="B9774" s="21">
        <v>46010</v>
      </c>
      <c r="C9774" s="2" t="s">
        <v>1</v>
      </c>
      <c r="D9774" s="2" t="s">
        <v>3943</v>
      </c>
      <c r="E9774" s="2" t="s">
        <v>110</v>
      </c>
      <c r="F9774" s="2" t="s">
        <v>3306</v>
      </c>
      <c r="G9774" s="5">
        <v>-60</v>
      </c>
      <c r="H9774" s="5">
        <v>33.5</v>
      </c>
      <c r="I9774" s="5">
        <v>-2010</v>
      </c>
      <c r="J9774" s="5">
        <v>-2235508.6200000024</v>
      </c>
      <c r="K9774" s="5" t="str" cm="1">
        <f t="array" ref="K9774">_xlfn.LET(_xlpm.d,UPPER(TRIM(CLEAN(SUBSTITUTE(F9774,CHAR(160),"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75" spans="2:11" x14ac:dyDescent="0.25">
      <c r="B9775" s="21">
        <v>46010</v>
      </c>
      <c r="C9775" s="2" t="s">
        <v>1</v>
      </c>
      <c r="D9775" s="2" t="s">
        <v>3944</v>
      </c>
      <c r="E9775" s="2" t="s">
        <v>53</v>
      </c>
      <c r="F9775" s="2" t="s">
        <v>3306</v>
      </c>
      <c r="G9775" s="5">
        <v>-30</v>
      </c>
      <c r="H9775" s="5">
        <v>33.5</v>
      </c>
      <c r="I9775" s="5">
        <v>-1005</v>
      </c>
      <c r="J9775" s="5">
        <v>-2236513.6200000024</v>
      </c>
      <c r="K9775" s="5" t="str" cm="1">
        <f t="array" ref="K9775">_xlfn.LET(_xlpm.d,UPPER(TRIM(CLEAN(SUBSTITUTE(F9775,CHAR(160),"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76" spans="2:11" x14ac:dyDescent="0.25">
      <c r="B9776" s="21">
        <v>46010</v>
      </c>
      <c r="C9776" s="2" t="s">
        <v>1</v>
      </c>
      <c r="D9776" s="2" t="s">
        <v>2090</v>
      </c>
      <c r="E9776" s="2" t="s">
        <v>403</v>
      </c>
      <c r="F9776" s="2" t="s">
        <v>3306</v>
      </c>
      <c r="G9776" s="5">
        <v>-20</v>
      </c>
      <c r="H9776" s="5">
        <v>33.5</v>
      </c>
      <c r="I9776" s="5">
        <v>-670</v>
      </c>
      <c r="J9776" s="5">
        <v>-2237183.6200000024</v>
      </c>
      <c r="K9776" s="5" t="str" cm="1">
        <f t="array" ref="K9776">_xlfn.LET(_xlpm.d,UPPER(TRIM(CLEAN(SUBSTITUTE(F9776,CHAR(160),"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77" spans="2:11" x14ac:dyDescent="0.25">
      <c r="B9777" s="21">
        <v>46010</v>
      </c>
      <c r="C9777" s="2" t="s">
        <v>1</v>
      </c>
      <c r="D9777" s="2" t="s">
        <v>69</v>
      </c>
      <c r="E9777" s="2" t="s">
        <v>24</v>
      </c>
      <c r="F9777" s="2" t="s">
        <v>3306</v>
      </c>
      <c r="G9777" s="5">
        <v>-14</v>
      </c>
      <c r="H9777" s="5">
        <v>33.5</v>
      </c>
      <c r="I9777" s="5">
        <v>-469</v>
      </c>
      <c r="J9777" s="5">
        <v>-2237652.6200000024</v>
      </c>
      <c r="K9777" s="5" t="str" cm="1">
        <f t="array" ref="K9777">_xlfn.LET(_xlpm.d,UPPER(TRIM(CLEAN(SUBSTITUTE(F9777,CHAR(160),"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78" spans="2:11" x14ac:dyDescent="0.25">
      <c r="B9778" s="21">
        <v>46010</v>
      </c>
      <c r="C9778" s="2" t="s">
        <v>1</v>
      </c>
      <c r="D9778" s="2" t="s">
        <v>2091</v>
      </c>
      <c r="E9778" s="2" t="s">
        <v>1130</v>
      </c>
      <c r="F9778" s="2" t="s">
        <v>3306</v>
      </c>
      <c r="G9778" s="5">
        <v>-100</v>
      </c>
      <c r="H9778" s="5">
        <v>33.5</v>
      </c>
      <c r="I9778" s="5">
        <v>-3350</v>
      </c>
      <c r="J9778" s="5">
        <v>-2241002.6200000024</v>
      </c>
      <c r="K9778" s="5" t="str" cm="1">
        <f t="array" ref="K9778">_xlfn.LET(_xlpm.d,UPPER(TRIM(CLEAN(SUBSTITUTE(F9778,CHAR(160),"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79" spans="2:11" x14ac:dyDescent="0.25">
      <c r="B9779" s="21">
        <v>46010</v>
      </c>
      <c r="C9779" s="2" t="s">
        <v>1</v>
      </c>
      <c r="D9779" s="2" t="s">
        <v>3945</v>
      </c>
      <c r="E9779" s="2" t="s">
        <v>1016</v>
      </c>
      <c r="F9779" s="2" t="s">
        <v>3306</v>
      </c>
      <c r="G9779" s="5">
        <v>-250</v>
      </c>
      <c r="H9779" s="5">
        <v>33.5</v>
      </c>
      <c r="I9779" s="5">
        <v>-8375</v>
      </c>
      <c r="J9779" s="5">
        <v>-2249377.6200000024</v>
      </c>
      <c r="K9779" s="5" t="str" cm="1">
        <f t="array" ref="K9779">_xlfn.LET(_xlpm.d,UPPER(TRIM(CLEAN(SUBSTITUTE(F9779,CHAR(160),"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80" spans="2:11" x14ac:dyDescent="0.25">
      <c r="B9780" s="21">
        <v>46010</v>
      </c>
      <c r="C9780" s="2" t="s">
        <v>1</v>
      </c>
      <c r="D9780" s="2" t="s">
        <v>1210</v>
      </c>
      <c r="E9780" s="2" t="s">
        <v>433</v>
      </c>
      <c r="F9780" s="2" t="s">
        <v>3306</v>
      </c>
      <c r="G9780" s="5">
        <v>-35</v>
      </c>
      <c r="H9780" s="5">
        <v>33.5</v>
      </c>
      <c r="I9780" s="5">
        <v>-1172.5</v>
      </c>
      <c r="J9780" s="5">
        <v>-2250550.1200000024</v>
      </c>
      <c r="K9780" s="5" t="str" cm="1">
        <f t="array" ref="K9780">_xlfn.LET(_xlpm.d,UPPER(TRIM(CLEAN(SUBSTITUTE(F9780,CHAR(160),"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81" spans="2:11" x14ac:dyDescent="0.25">
      <c r="B9781" s="21">
        <v>46011</v>
      </c>
      <c r="C9781" s="2" t="s">
        <v>1</v>
      </c>
      <c r="D9781" s="2" t="s">
        <v>328</v>
      </c>
      <c r="E9781" s="2" t="s">
        <v>143</v>
      </c>
      <c r="F9781" s="2" t="s">
        <v>3308</v>
      </c>
      <c r="G9781" s="5">
        <v>-71</v>
      </c>
      <c r="H9781" s="5">
        <v>28.95</v>
      </c>
      <c r="I9781" s="5">
        <v>-2055.4499999999998</v>
      </c>
      <c r="J9781" s="5">
        <v>-2252605.5700000026</v>
      </c>
      <c r="K9781" s="5" t="str" cm="1">
        <f t="array" ref="K9781">_xlfn.LET(_xlpm.d,UPPER(TRIM(CLEAN(SUBSTITUTE(F9781,CHAR(160),"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82" spans="2:11" x14ac:dyDescent="0.25">
      <c r="B9782" s="21">
        <v>46013</v>
      </c>
      <c r="C9782" s="2" t="s">
        <v>1</v>
      </c>
      <c r="D9782" s="2" t="s">
        <v>3946</v>
      </c>
      <c r="E9782" s="2" t="s">
        <v>1384</v>
      </c>
      <c r="F9782" s="2" t="s">
        <v>3308</v>
      </c>
      <c r="G9782" s="5">
        <v>-2</v>
      </c>
      <c r="H9782" s="5">
        <v>28.55</v>
      </c>
      <c r="I9782" s="5">
        <v>-57.1</v>
      </c>
      <c r="J9782" s="5">
        <v>-2252662.6700000027</v>
      </c>
      <c r="K9782" s="5" t="str" cm="1">
        <f t="array" ref="K9782">_xlfn.LET(_xlpm.d,UPPER(TRIM(CLEAN(SUBSTITUTE(F9782,CHAR(160),"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83" spans="2:11" x14ac:dyDescent="0.25">
      <c r="B9783" s="21">
        <v>46013</v>
      </c>
      <c r="C9783" s="2" t="s">
        <v>1</v>
      </c>
      <c r="D9783" s="2" t="s">
        <v>2092</v>
      </c>
      <c r="E9783" s="2" t="s">
        <v>1530</v>
      </c>
      <c r="F9783" s="2" t="s">
        <v>3308</v>
      </c>
      <c r="G9783" s="5">
        <v>-10</v>
      </c>
      <c r="H9783" s="5">
        <v>31.8</v>
      </c>
      <c r="I9783" s="5">
        <v>-318</v>
      </c>
      <c r="J9783" s="5">
        <v>-2252980.6700000027</v>
      </c>
      <c r="K9783" s="5" t="str" cm="1">
        <f t="array" ref="K9783">_xlfn.LET(_xlpm.d,UPPER(TRIM(CLEAN(SUBSTITUTE(F9783,CHAR(160),"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84" spans="2:11" x14ac:dyDescent="0.25">
      <c r="B9784" s="21">
        <v>46013</v>
      </c>
      <c r="C9784" s="2" t="s">
        <v>1</v>
      </c>
      <c r="D9784" s="2" t="s">
        <v>498</v>
      </c>
      <c r="E9784" s="2" t="s">
        <v>62</v>
      </c>
      <c r="F9784" s="2" t="s">
        <v>3306</v>
      </c>
      <c r="G9784" s="5">
        <v>-90</v>
      </c>
      <c r="H9784" s="5">
        <v>33.5</v>
      </c>
      <c r="I9784" s="5">
        <v>-3015</v>
      </c>
      <c r="J9784" s="5">
        <v>-2255995.6700000027</v>
      </c>
      <c r="K9784" s="5" t="str" cm="1">
        <f t="array" ref="K9784">_xlfn.LET(_xlpm.d,UPPER(TRIM(CLEAN(SUBSTITUTE(F9784,CHAR(160),"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85" spans="2:11" x14ac:dyDescent="0.25">
      <c r="B9785" s="21">
        <v>46013</v>
      </c>
      <c r="C9785" s="2" t="s">
        <v>1</v>
      </c>
      <c r="D9785" s="2" t="s">
        <v>3947</v>
      </c>
      <c r="E9785" s="2" t="s">
        <v>84</v>
      </c>
      <c r="F9785" s="2" t="s">
        <v>3306</v>
      </c>
      <c r="G9785" s="5">
        <v>-60</v>
      </c>
      <c r="H9785" s="5">
        <v>33.5</v>
      </c>
      <c r="I9785" s="5">
        <v>-2010</v>
      </c>
      <c r="J9785" s="5">
        <v>-2258005.6700000027</v>
      </c>
      <c r="K9785" s="5" t="str" cm="1">
        <f t="array" ref="K9785">_xlfn.LET(_xlpm.d,UPPER(TRIM(CLEAN(SUBSTITUTE(F9785,CHAR(160),"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86" spans="2:11" x14ac:dyDescent="0.25">
      <c r="B9786" s="21">
        <v>46013</v>
      </c>
      <c r="C9786" s="2" t="s">
        <v>1</v>
      </c>
      <c r="D9786" s="2" t="s">
        <v>3242</v>
      </c>
      <c r="E9786" s="2" t="s">
        <v>68</v>
      </c>
      <c r="F9786" s="2" t="s">
        <v>3306</v>
      </c>
      <c r="G9786" s="5">
        <v>-30</v>
      </c>
      <c r="H9786" s="5">
        <v>32.29</v>
      </c>
      <c r="I9786" s="5">
        <v>-968.7</v>
      </c>
      <c r="J9786" s="5">
        <v>-2258974.3700000029</v>
      </c>
      <c r="K9786" s="5" t="str" cm="1">
        <f t="array" ref="K9786">_xlfn.LET(_xlpm.d,UPPER(TRIM(CLEAN(SUBSTITUTE(F9786,CHAR(160),"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87" spans="2:11" x14ac:dyDescent="0.25">
      <c r="B9787" s="21">
        <v>46013</v>
      </c>
      <c r="C9787" s="2" t="s">
        <v>1</v>
      </c>
      <c r="D9787" s="2" t="s">
        <v>3948</v>
      </c>
      <c r="E9787" s="2" t="s">
        <v>465</v>
      </c>
      <c r="F9787" s="2" t="s">
        <v>3306</v>
      </c>
      <c r="G9787" s="5">
        <v>-27</v>
      </c>
      <c r="H9787" s="5">
        <v>33.5</v>
      </c>
      <c r="I9787" s="5">
        <v>-904.5</v>
      </c>
      <c r="J9787" s="5">
        <v>-2259878.8700000029</v>
      </c>
      <c r="K9787" s="5" t="str" cm="1">
        <f t="array" ref="K9787">_xlfn.LET(_xlpm.d,UPPER(TRIM(CLEAN(SUBSTITUTE(F9787,CHAR(160),"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88" spans="2:11" x14ac:dyDescent="0.25">
      <c r="B9788" s="21">
        <v>46014</v>
      </c>
      <c r="C9788" s="2" t="s">
        <v>1</v>
      </c>
      <c r="D9788" s="2" t="s">
        <v>2657</v>
      </c>
      <c r="E9788" s="2" t="s">
        <v>304</v>
      </c>
      <c r="F9788" s="2" t="s">
        <v>3308</v>
      </c>
      <c r="G9788" s="5">
        <v>-20</v>
      </c>
      <c r="H9788" s="5">
        <v>31.8</v>
      </c>
      <c r="I9788" s="5">
        <v>-636</v>
      </c>
      <c r="J9788" s="5">
        <v>-2260514.8700000029</v>
      </c>
      <c r="K9788" s="5" t="str" cm="1">
        <f t="array" ref="K9788">_xlfn.LET(_xlpm.d,UPPER(TRIM(CLEAN(SUBSTITUTE(F9788,CHAR(160),"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89" spans="2:11" x14ac:dyDescent="0.25">
      <c r="B9789" s="21">
        <v>46014</v>
      </c>
      <c r="C9789" s="2" t="s">
        <v>1</v>
      </c>
      <c r="D9789" s="2" t="s">
        <v>279</v>
      </c>
      <c r="E9789" s="2" t="s">
        <v>238</v>
      </c>
      <c r="F9789" s="2" t="s">
        <v>3308</v>
      </c>
      <c r="G9789" s="5">
        <v>-19</v>
      </c>
      <c r="H9789" s="5">
        <v>29.95</v>
      </c>
      <c r="I9789" s="5">
        <v>-569.04999999999995</v>
      </c>
      <c r="J9789" s="5">
        <v>-2261083.9200000027</v>
      </c>
      <c r="K9789" s="5" t="str" cm="1">
        <f t="array" ref="K9789">_xlfn.LET(_xlpm.d,UPPER(TRIM(CLEAN(SUBSTITUTE(F9789,CHAR(160),"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90" spans="2:11" x14ac:dyDescent="0.25">
      <c r="B9790" s="21">
        <v>46014</v>
      </c>
      <c r="C9790" s="2" t="s">
        <v>1</v>
      </c>
      <c r="D9790" s="2" t="s">
        <v>2093</v>
      </c>
      <c r="E9790" s="2" t="s">
        <v>1619</v>
      </c>
      <c r="F9790" s="2" t="s">
        <v>3308</v>
      </c>
      <c r="G9790" s="5">
        <v>-26</v>
      </c>
      <c r="H9790" s="5">
        <v>29.95</v>
      </c>
      <c r="I9790" s="5">
        <v>-778.7</v>
      </c>
      <c r="J9790" s="5">
        <v>-2261862.6200000029</v>
      </c>
      <c r="K9790" s="5" t="str" cm="1">
        <f t="array" ref="K9790">_xlfn.LET(_xlpm.d,UPPER(TRIM(CLEAN(SUBSTITUTE(F9790,CHAR(160),"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91" spans="2:11" x14ac:dyDescent="0.25">
      <c r="B9791" s="21">
        <v>46014</v>
      </c>
      <c r="C9791" s="2" t="s">
        <v>1</v>
      </c>
      <c r="D9791" s="2" t="s">
        <v>2094</v>
      </c>
      <c r="E9791" s="2" t="s">
        <v>807</v>
      </c>
      <c r="F9791" s="2" t="s">
        <v>3308</v>
      </c>
      <c r="G9791" s="5">
        <v>-37</v>
      </c>
      <c r="H9791" s="5">
        <v>29.95</v>
      </c>
      <c r="I9791" s="5">
        <v>-1108.1500000000001</v>
      </c>
      <c r="J9791" s="5">
        <v>-2262970.7700000028</v>
      </c>
      <c r="K9791" s="5" t="str" cm="1">
        <f t="array" ref="K9791">_xlfn.LET(_xlpm.d,UPPER(TRIM(CLEAN(SUBSTITUTE(F9791,CHAR(160),"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92" spans="2:11" x14ac:dyDescent="0.25">
      <c r="B9792" s="21">
        <v>46014</v>
      </c>
      <c r="C9792" s="2" t="s">
        <v>1</v>
      </c>
      <c r="D9792" s="2" t="s">
        <v>2095</v>
      </c>
      <c r="E9792" s="2" t="s">
        <v>446</v>
      </c>
      <c r="F9792" s="2" t="s">
        <v>3306</v>
      </c>
      <c r="G9792" s="5">
        <v>-17</v>
      </c>
      <c r="H9792" s="5">
        <v>33.5</v>
      </c>
      <c r="I9792" s="5">
        <v>-569.5</v>
      </c>
      <c r="J9792" s="5">
        <v>-2263540.2700000028</v>
      </c>
      <c r="K9792" s="5" t="str" cm="1">
        <f t="array" ref="K9792">_xlfn.LET(_xlpm.d,UPPER(TRIM(CLEAN(SUBSTITUTE(F9792,CHAR(160),"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93" spans="2:11" x14ac:dyDescent="0.25">
      <c r="B9793" s="21">
        <v>46014</v>
      </c>
      <c r="C9793" s="2" t="s">
        <v>1</v>
      </c>
      <c r="D9793" s="2" t="s">
        <v>71</v>
      </c>
      <c r="E9793" s="2" t="s">
        <v>72</v>
      </c>
      <c r="F9793" s="2" t="s">
        <v>3306</v>
      </c>
      <c r="G9793" s="5">
        <v>-10</v>
      </c>
      <c r="H9793" s="5">
        <v>33.5</v>
      </c>
      <c r="I9793" s="5">
        <v>-335</v>
      </c>
      <c r="J9793" s="5">
        <v>-2263875.2700000028</v>
      </c>
      <c r="K9793" s="5" t="str" cm="1">
        <f t="array" ref="K9793">_xlfn.LET(_xlpm.d,UPPER(TRIM(CLEAN(SUBSTITUTE(F9793,CHAR(160),"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94" spans="2:11" x14ac:dyDescent="0.25">
      <c r="B9794" s="21">
        <v>46014</v>
      </c>
      <c r="C9794" s="2" t="s">
        <v>1</v>
      </c>
      <c r="D9794" s="2" t="s">
        <v>2658</v>
      </c>
      <c r="E9794" s="2" t="s">
        <v>9</v>
      </c>
      <c r="F9794" s="2" t="s">
        <v>3306</v>
      </c>
      <c r="G9794" s="5">
        <v>-30</v>
      </c>
      <c r="H9794" s="5">
        <v>33.5</v>
      </c>
      <c r="I9794" s="5">
        <v>-1005</v>
      </c>
      <c r="J9794" s="5">
        <v>-2264880.2700000028</v>
      </c>
      <c r="K9794" s="5" t="str" cm="1">
        <f t="array" ref="K9794">_xlfn.LET(_xlpm.d,UPPER(TRIM(CLEAN(SUBSTITUTE(F9794,CHAR(160),"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95" spans="2:11" x14ac:dyDescent="0.25">
      <c r="B9795" s="21">
        <v>46014</v>
      </c>
      <c r="C9795" s="2" t="s">
        <v>1</v>
      </c>
      <c r="D9795" s="2" t="s">
        <v>3949</v>
      </c>
      <c r="E9795" s="2" t="s">
        <v>95</v>
      </c>
      <c r="F9795" s="2" t="s">
        <v>3306</v>
      </c>
      <c r="G9795" s="5">
        <v>-15</v>
      </c>
      <c r="H9795" s="5">
        <v>33.5</v>
      </c>
      <c r="I9795" s="5">
        <v>-502.5</v>
      </c>
      <c r="J9795" s="5">
        <v>-2265382.7700000028</v>
      </c>
      <c r="K9795" s="5" t="str" cm="1">
        <f t="array" ref="K9795">_xlfn.LET(_xlpm.d,UPPER(TRIM(CLEAN(SUBSTITUTE(F9795,CHAR(160),"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96" spans="2:11" x14ac:dyDescent="0.25">
      <c r="B9796" s="21">
        <v>46014</v>
      </c>
      <c r="C9796" s="2" t="s">
        <v>1</v>
      </c>
      <c r="D9796" s="2" t="s">
        <v>3950</v>
      </c>
      <c r="E9796" s="2" t="s">
        <v>95</v>
      </c>
      <c r="F9796" s="2" t="s">
        <v>3306</v>
      </c>
      <c r="G9796" s="5">
        <v>-15</v>
      </c>
      <c r="H9796" s="5">
        <v>33.5</v>
      </c>
      <c r="I9796" s="5">
        <v>-502.5</v>
      </c>
      <c r="J9796" s="5">
        <v>-2265885.2700000028</v>
      </c>
      <c r="K9796" s="5" t="str" cm="1">
        <f t="array" ref="K9796">_xlfn.LET(_xlpm.d,UPPER(TRIM(CLEAN(SUBSTITUTE(F9796,CHAR(160),"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97" spans="2:11" x14ac:dyDescent="0.25">
      <c r="B9797" s="21">
        <v>46014</v>
      </c>
      <c r="C9797" s="2" t="s">
        <v>1</v>
      </c>
      <c r="D9797" s="2" t="s">
        <v>2503</v>
      </c>
      <c r="E9797" s="2" t="s">
        <v>60</v>
      </c>
      <c r="F9797" s="2" t="s">
        <v>3306</v>
      </c>
      <c r="G9797" s="5">
        <v>-20</v>
      </c>
      <c r="H9797" s="5">
        <v>33.5</v>
      </c>
      <c r="I9797" s="5">
        <v>-670</v>
      </c>
      <c r="J9797" s="5">
        <v>-2266555.2700000028</v>
      </c>
      <c r="K9797" s="5" t="str" cm="1">
        <f t="array" ref="K9797">_xlfn.LET(_xlpm.d,UPPER(TRIM(CLEAN(SUBSTITUTE(F9797,CHAR(160),"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98" spans="2:11" x14ac:dyDescent="0.25">
      <c r="B9798" s="21">
        <v>46014</v>
      </c>
      <c r="C9798" s="2" t="s">
        <v>1</v>
      </c>
      <c r="D9798" s="2" t="s">
        <v>1211</v>
      </c>
      <c r="E9798" s="2" t="s">
        <v>153</v>
      </c>
      <c r="F9798" s="2" t="s">
        <v>3306</v>
      </c>
      <c r="G9798" s="5">
        <v>-140</v>
      </c>
      <c r="H9798" s="5">
        <v>33.5</v>
      </c>
      <c r="I9798" s="5">
        <v>-4690</v>
      </c>
      <c r="J9798" s="5">
        <v>-2271245.2700000028</v>
      </c>
      <c r="K9798" s="5" t="str" cm="1">
        <f t="array" ref="K9798">_xlfn.LET(_xlpm.d,UPPER(TRIM(CLEAN(SUBSTITUTE(F9798,CHAR(160),"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799" spans="2:11" x14ac:dyDescent="0.25">
      <c r="B9799" s="21">
        <v>46014</v>
      </c>
      <c r="C9799" s="2" t="s">
        <v>1</v>
      </c>
      <c r="D9799" s="2" t="s">
        <v>280</v>
      </c>
      <c r="E9799" s="2" t="s">
        <v>159</v>
      </c>
      <c r="F9799" s="2" t="s">
        <v>3306</v>
      </c>
      <c r="G9799" s="5">
        <v>-64</v>
      </c>
      <c r="H9799" s="5">
        <v>33.5</v>
      </c>
      <c r="I9799" s="5">
        <v>-2144</v>
      </c>
      <c r="J9799" s="5">
        <v>-2273389.2700000028</v>
      </c>
      <c r="K9799" s="5" t="str" cm="1">
        <f t="array" ref="K9799">_xlfn.LET(_xlpm.d,UPPER(TRIM(CLEAN(SUBSTITUTE(F9799,CHAR(160),"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00" spans="2:11" x14ac:dyDescent="0.25">
      <c r="B9800" s="21">
        <v>46014</v>
      </c>
      <c r="C9800" s="2" t="s">
        <v>1</v>
      </c>
      <c r="D9800" s="2" t="s">
        <v>2096</v>
      </c>
      <c r="E9800" s="2" t="s">
        <v>32</v>
      </c>
      <c r="F9800" s="2" t="s">
        <v>3306</v>
      </c>
      <c r="G9800" s="5">
        <v>-190</v>
      </c>
      <c r="H9800" s="5">
        <v>33.5</v>
      </c>
      <c r="I9800" s="5">
        <v>-6365</v>
      </c>
      <c r="J9800" s="5">
        <v>-2279754.2700000028</v>
      </c>
      <c r="K9800" s="5" t="str" cm="1">
        <f t="array" ref="K9800">_xlfn.LET(_xlpm.d,UPPER(TRIM(CLEAN(SUBSTITUTE(F9800,CHAR(160),"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01" spans="2:11" x14ac:dyDescent="0.25">
      <c r="B9801" s="21">
        <v>46014</v>
      </c>
      <c r="C9801" s="2" t="s">
        <v>1</v>
      </c>
      <c r="D9801" s="2" t="s">
        <v>2659</v>
      </c>
      <c r="E9801" s="2" t="s">
        <v>14</v>
      </c>
      <c r="F9801" s="2" t="s">
        <v>3306</v>
      </c>
      <c r="G9801" s="5">
        <v>-60</v>
      </c>
      <c r="H9801" s="5">
        <v>33.5</v>
      </c>
      <c r="I9801" s="5">
        <v>-2010</v>
      </c>
      <c r="J9801" s="5">
        <v>-2281764.2700000028</v>
      </c>
      <c r="K9801" s="5" t="str" cm="1">
        <f t="array" ref="K9801">_xlfn.LET(_xlpm.d,UPPER(TRIM(CLEAN(SUBSTITUTE(F9801,CHAR(160),"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02" spans="2:11" x14ac:dyDescent="0.25">
      <c r="B9802" s="21">
        <v>46014</v>
      </c>
      <c r="C9802" s="2" t="s">
        <v>1</v>
      </c>
      <c r="D9802" s="2" t="s">
        <v>499</v>
      </c>
      <c r="E9802" s="2" t="s">
        <v>49</v>
      </c>
      <c r="F9802" s="2" t="s">
        <v>3306</v>
      </c>
      <c r="G9802" s="5">
        <v>-37</v>
      </c>
      <c r="H9802" s="5">
        <v>33.5</v>
      </c>
      <c r="I9802" s="5">
        <v>-1239.5</v>
      </c>
      <c r="J9802" s="5">
        <v>-2283003.7700000028</v>
      </c>
      <c r="K9802" s="5" t="str" cm="1">
        <f t="array" ref="K9802">_xlfn.LET(_xlpm.d,UPPER(TRIM(CLEAN(SUBSTITUTE(F9802,CHAR(160),"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03" spans="2:11" x14ac:dyDescent="0.25">
      <c r="B9803" s="21">
        <v>46014</v>
      </c>
      <c r="C9803" s="2" t="s">
        <v>1</v>
      </c>
      <c r="D9803" s="2" t="s">
        <v>2097</v>
      </c>
      <c r="E9803" s="2" t="s">
        <v>202</v>
      </c>
      <c r="F9803" s="2" t="s">
        <v>3306</v>
      </c>
      <c r="G9803" s="5">
        <v>-160</v>
      </c>
      <c r="H9803" s="5">
        <v>33.5</v>
      </c>
      <c r="I9803" s="5">
        <v>-5360</v>
      </c>
      <c r="J9803" s="5">
        <v>-2288363.7700000028</v>
      </c>
      <c r="K9803" s="5" t="str" cm="1">
        <f t="array" ref="K9803">_xlfn.LET(_xlpm.d,UPPER(TRIM(CLEAN(SUBSTITUTE(F9803,CHAR(160),"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04" spans="2:11" x14ac:dyDescent="0.25">
      <c r="B9804" s="21">
        <v>46015</v>
      </c>
      <c r="C9804" s="2" t="s">
        <v>1</v>
      </c>
      <c r="D9804" s="2" t="s">
        <v>3951</v>
      </c>
      <c r="E9804" s="2" t="s">
        <v>58</v>
      </c>
      <c r="F9804" s="2" t="s">
        <v>3306</v>
      </c>
      <c r="G9804" s="5">
        <v>-25</v>
      </c>
      <c r="H9804" s="5">
        <v>33.5</v>
      </c>
      <c r="I9804" s="5">
        <v>-837.5</v>
      </c>
      <c r="J9804" s="5">
        <v>-2289201.2700000028</v>
      </c>
      <c r="K9804" s="5" t="str" cm="1">
        <f t="array" ref="K9804">_xlfn.LET(_xlpm.d,UPPER(TRIM(CLEAN(SUBSTITUTE(F9804,CHAR(160),"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05" spans="2:11" x14ac:dyDescent="0.25">
      <c r="B9805" s="21">
        <v>46015</v>
      </c>
      <c r="C9805" s="2" t="s">
        <v>1</v>
      </c>
      <c r="D9805" s="2" t="s">
        <v>2660</v>
      </c>
      <c r="E9805" s="2" t="s">
        <v>38</v>
      </c>
      <c r="F9805" s="2" t="s">
        <v>3306</v>
      </c>
      <c r="G9805" s="5">
        <v>-25</v>
      </c>
      <c r="H9805" s="5">
        <v>33.5</v>
      </c>
      <c r="I9805" s="5">
        <v>-837.5</v>
      </c>
      <c r="J9805" s="5">
        <v>-2290038.7700000028</v>
      </c>
      <c r="K9805" s="5" t="str" cm="1">
        <f t="array" ref="K9805">_xlfn.LET(_xlpm.d,UPPER(TRIM(CLEAN(SUBSTITUTE(F9805,CHAR(160),"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06" spans="2:11" x14ac:dyDescent="0.25">
      <c r="B9806" s="21">
        <v>46015</v>
      </c>
      <c r="C9806" s="2" t="s">
        <v>1</v>
      </c>
      <c r="D9806" s="2" t="s">
        <v>500</v>
      </c>
      <c r="E9806" s="2" t="s">
        <v>40</v>
      </c>
      <c r="F9806" s="2" t="s">
        <v>3306</v>
      </c>
      <c r="G9806" s="5">
        <v>-20</v>
      </c>
      <c r="H9806" s="5">
        <v>33.5</v>
      </c>
      <c r="I9806" s="5">
        <v>-670</v>
      </c>
      <c r="J9806" s="5">
        <v>-2290708.7700000028</v>
      </c>
      <c r="K9806" s="5" t="str" cm="1">
        <f t="array" ref="K9806">_xlfn.LET(_xlpm.d,UPPER(TRIM(CLEAN(SUBSTITUTE(F9806,CHAR(160),"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07" spans="2:11" x14ac:dyDescent="0.25">
      <c r="B9807" s="21">
        <v>46015</v>
      </c>
      <c r="C9807" s="2" t="s">
        <v>1</v>
      </c>
      <c r="D9807" s="2" t="s">
        <v>501</v>
      </c>
      <c r="E9807" s="2" t="s">
        <v>129</v>
      </c>
      <c r="F9807" s="2" t="s">
        <v>3306</v>
      </c>
      <c r="G9807" s="5">
        <v>-60</v>
      </c>
      <c r="H9807" s="5">
        <v>33.5</v>
      </c>
      <c r="I9807" s="5">
        <v>-2010</v>
      </c>
      <c r="J9807" s="5">
        <v>-2292718.7700000028</v>
      </c>
      <c r="K9807" s="5" t="str" cm="1">
        <f t="array" ref="K9807">_xlfn.LET(_xlpm.d,UPPER(TRIM(CLEAN(SUBSTITUTE(F9807,CHAR(160),"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08" spans="2:11" x14ac:dyDescent="0.25">
      <c r="B9808" s="21">
        <v>46019</v>
      </c>
      <c r="C9808" s="2" t="s">
        <v>1</v>
      </c>
      <c r="D9808" s="2" t="s">
        <v>3244</v>
      </c>
      <c r="E9808" s="2" t="s">
        <v>19</v>
      </c>
      <c r="F9808" s="2" t="s">
        <v>3306</v>
      </c>
      <c r="G9808" s="5">
        <v>-50</v>
      </c>
      <c r="H9808" s="5">
        <v>33.5</v>
      </c>
      <c r="I9808" s="5">
        <v>-1675</v>
      </c>
      <c r="J9808" s="5">
        <v>-2294393.7700000028</v>
      </c>
      <c r="K9808" s="5" t="str" cm="1">
        <f t="array" ref="K9808">_xlfn.LET(_xlpm.d,UPPER(TRIM(CLEAN(SUBSTITUTE(F9808,CHAR(160),"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09" spans="2:11" x14ac:dyDescent="0.25">
      <c r="B9809" s="21">
        <v>46020</v>
      </c>
      <c r="C9809" s="2" t="s">
        <v>1</v>
      </c>
      <c r="D9809" s="2" t="s">
        <v>3952</v>
      </c>
      <c r="E9809" s="2" t="s">
        <v>1403</v>
      </c>
      <c r="F9809" s="2" t="s">
        <v>3308</v>
      </c>
      <c r="G9809" s="5">
        <v>-15</v>
      </c>
      <c r="H9809" s="5">
        <v>27.8</v>
      </c>
      <c r="I9809" s="5">
        <v>-417</v>
      </c>
      <c r="J9809" s="5">
        <v>-2294810.7700000028</v>
      </c>
      <c r="K9809" s="5" t="str" cm="1">
        <f t="array" ref="K9809">_xlfn.LET(_xlpm.d,UPPER(TRIM(CLEAN(SUBSTITUTE(F9809,CHAR(160),"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10" spans="2:11" x14ac:dyDescent="0.25">
      <c r="B9810" s="21">
        <v>46020</v>
      </c>
      <c r="C9810" s="2" t="s">
        <v>1</v>
      </c>
      <c r="D9810" s="2" t="s">
        <v>2098</v>
      </c>
      <c r="E9810" s="2" t="s">
        <v>2099</v>
      </c>
      <c r="F9810" s="2" t="s">
        <v>3308</v>
      </c>
      <c r="G9810" s="5">
        <v>-4</v>
      </c>
      <c r="H9810" s="5">
        <v>31.8</v>
      </c>
      <c r="I9810" s="5">
        <v>-127.2</v>
      </c>
      <c r="J9810" s="5">
        <v>-2294937.970000003</v>
      </c>
      <c r="K9810" s="5" t="str" cm="1">
        <f t="array" ref="K9810">_xlfn.LET(_xlpm.d,UPPER(TRIM(CLEAN(SUBSTITUTE(F9810,CHAR(160),"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11" spans="2:11" x14ac:dyDescent="0.25">
      <c r="B9811" s="21">
        <v>46020</v>
      </c>
      <c r="C9811" s="2" t="s">
        <v>1</v>
      </c>
      <c r="D9811" s="2" t="s">
        <v>2100</v>
      </c>
      <c r="E9811" s="2" t="s">
        <v>595</v>
      </c>
      <c r="F9811" s="2" t="s">
        <v>3306</v>
      </c>
      <c r="G9811" s="5">
        <v>-35</v>
      </c>
      <c r="H9811" s="5">
        <v>33.5</v>
      </c>
      <c r="I9811" s="5">
        <v>-1172.5</v>
      </c>
      <c r="J9811" s="5">
        <v>-2296110.470000003</v>
      </c>
      <c r="K9811" s="5" t="str" cm="1">
        <f t="array" ref="K9811">_xlfn.LET(_xlpm.d,UPPER(TRIM(CLEAN(SUBSTITUTE(F9811,CHAR(160),"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12" spans="2:11" x14ac:dyDescent="0.25">
      <c r="B9812" s="21">
        <v>46020</v>
      </c>
      <c r="C9812" s="2" t="s">
        <v>1</v>
      </c>
      <c r="D9812" s="2" t="s">
        <v>2663</v>
      </c>
      <c r="E9812" s="2" t="s">
        <v>84</v>
      </c>
      <c r="F9812" s="2" t="s">
        <v>3306</v>
      </c>
      <c r="G9812" s="5">
        <v>-20</v>
      </c>
      <c r="H9812" s="5">
        <v>33.5</v>
      </c>
      <c r="I9812" s="5">
        <v>-670</v>
      </c>
      <c r="J9812" s="5">
        <v>-2296780.470000003</v>
      </c>
      <c r="K9812" s="5" t="str" cm="1">
        <f t="array" ref="K9812">_xlfn.LET(_xlpm.d,UPPER(TRIM(CLEAN(SUBSTITUTE(F9812,CHAR(160),"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13" spans="2:11" x14ac:dyDescent="0.25">
      <c r="B9813" s="21">
        <v>46020</v>
      </c>
      <c r="C9813" s="2" t="s">
        <v>1</v>
      </c>
      <c r="D9813" s="2" t="s">
        <v>3953</v>
      </c>
      <c r="E9813" s="2" t="s">
        <v>99</v>
      </c>
      <c r="F9813" s="2" t="s">
        <v>3306</v>
      </c>
      <c r="G9813" s="5">
        <v>-21</v>
      </c>
      <c r="H9813" s="5">
        <v>33.5</v>
      </c>
      <c r="I9813" s="5">
        <v>-703.5</v>
      </c>
      <c r="J9813" s="5">
        <v>-2297483.970000003</v>
      </c>
      <c r="K9813" s="5" t="str" cm="1">
        <f t="array" ref="K9813">_xlfn.LET(_xlpm.d,UPPER(TRIM(CLEAN(SUBSTITUTE(F9813,CHAR(160),"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14" spans="2:11" x14ac:dyDescent="0.25">
      <c r="B9814" s="21">
        <v>46020</v>
      </c>
      <c r="C9814" s="2" t="s">
        <v>1</v>
      </c>
      <c r="D9814" s="2" t="s">
        <v>3954</v>
      </c>
      <c r="E9814" s="2" t="s">
        <v>19</v>
      </c>
      <c r="F9814" s="2" t="s">
        <v>3306</v>
      </c>
      <c r="G9814" s="5">
        <v>-40</v>
      </c>
      <c r="H9814" s="5">
        <v>33.5</v>
      </c>
      <c r="I9814" s="5">
        <v>-1340</v>
      </c>
      <c r="J9814" s="5">
        <v>-2298823.970000003</v>
      </c>
      <c r="K9814" s="5" t="str" cm="1">
        <f t="array" ref="K9814">_xlfn.LET(_xlpm.d,UPPER(TRIM(CLEAN(SUBSTITUTE(F9814,CHAR(160),"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15" spans="2:11" x14ac:dyDescent="0.25">
      <c r="B9815" s="21">
        <v>46021</v>
      </c>
      <c r="C9815" s="2" t="s">
        <v>1</v>
      </c>
      <c r="D9815" s="2" t="s">
        <v>2101</v>
      </c>
      <c r="E9815" s="2" t="s">
        <v>72</v>
      </c>
      <c r="F9815" s="2" t="s">
        <v>3306</v>
      </c>
      <c r="G9815" s="5">
        <v>-20</v>
      </c>
      <c r="H9815" s="5">
        <v>33.5</v>
      </c>
      <c r="I9815" s="5">
        <v>-670</v>
      </c>
      <c r="J9815" s="5">
        <v>-2299493.970000003</v>
      </c>
      <c r="K9815" s="5" t="str" cm="1">
        <f t="array" ref="K9815">_xlfn.LET(_xlpm.d,UPPER(TRIM(CLEAN(SUBSTITUTE(F9815,CHAR(160),"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16" spans="2:11" x14ac:dyDescent="0.25">
      <c r="B9816" s="21">
        <v>46021</v>
      </c>
      <c r="C9816" s="2" t="s">
        <v>1</v>
      </c>
      <c r="D9816" s="2" t="s">
        <v>2504</v>
      </c>
      <c r="E9816" s="2" t="s">
        <v>9</v>
      </c>
      <c r="F9816" s="2" t="s">
        <v>3306</v>
      </c>
      <c r="G9816" s="5">
        <v>-50</v>
      </c>
      <c r="H9816" s="5">
        <v>33.5</v>
      </c>
      <c r="I9816" s="5">
        <v>-1675</v>
      </c>
      <c r="J9816" s="5">
        <v>-2301168.970000003</v>
      </c>
      <c r="K9816" s="5" t="str" cm="1">
        <f t="array" ref="K9816">_xlfn.LET(_xlpm.d,UPPER(TRIM(CLEAN(SUBSTITUTE(F9816,CHAR(160),"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17" spans="2:11" x14ac:dyDescent="0.25">
      <c r="B9817" s="21">
        <v>46021</v>
      </c>
      <c r="C9817" s="2" t="s">
        <v>1</v>
      </c>
      <c r="D9817" s="2" t="s">
        <v>73</v>
      </c>
      <c r="E9817" s="2" t="s">
        <v>74</v>
      </c>
      <c r="F9817" s="2" t="s">
        <v>3306</v>
      </c>
      <c r="G9817" s="5">
        <v>-80</v>
      </c>
      <c r="H9817" s="5">
        <v>33.5</v>
      </c>
      <c r="I9817" s="5">
        <v>-2680</v>
      </c>
      <c r="J9817" s="5">
        <v>-2303848.970000003</v>
      </c>
      <c r="K9817" s="5" t="str" cm="1">
        <f t="array" ref="K9817">_xlfn.LET(_xlpm.d,UPPER(TRIM(CLEAN(SUBSTITUTE(F9817,CHAR(160),"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18" spans="2:11" x14ac:dyDescent="0.25">
      <c r="B9818" s="21">
        <v>46021</v>
      </c>
      <c r="C9818" s="2" t="s">
        <v>1</v>
      </c>
      <c r="D9818" s="2" t="s">
        <v>1213</v>
      </c>
      <c r="E9818" s="2" t="s">
        <v>60</v>
      </c>
      <c r="F9818" s="2" t="s">
        <v>3306</v>
      </c>
      <c r="G9818" s="5">
        <v>-60</v>
      </c>
      <c r="H9818" s="5">
        <v>33.5</v>
      </c>
      <c r="I9818" s="5">
        <v>-2010</v>
      </c>
      <c r="J9818" s="5">
        <v>-2305858.970000003</v>
      </c>
      <c r="K9818" s="5" t="str" cm="1">
        <f t="array" ref="K9818">_xlfn.LET(_xlpm.d,UPPER(TRIM(CLEAN(SUBSTITUTE(F9818,CHAR(160),"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19" spans="2:11" x14ac:dyDescent="0.25">
      <c r="B9819" s="21">
        <v>46021</v>
      </c>
      <c r="C9819" s="2" t="s">
        <v>1</v>
      </c>
      <c r="D9819" s="2" t="s">
        <v>1214</v>
      </c>
      <c r="E9819" s="2" t="s">
        <v>3</v>
      </c>
      <c r="F9819" s="2" t="s">
        <v>3308</v>
      </c>
      <c r="G9819" s="5">
        <v>-167</v>
      </c>
      <c r="H9819" s="5">
        <v>30</v>
      </c>
      <c r="I9819" s="5">
        <v>-5010</v>
      </c>
      <c r="J9819" s="5">
        <v>-2310868.970000003</v>
      </c>
      <c r="K9819" s="5" t="str" cm="1">
        <f t="array" ref="K9819">_xlfn.LET(_xlpm.d,UPPER(TRIM(CLEAN(SUBSTITUTE(F9819,CHAR(160),"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20" spans="2:11" x14ac:dyDescent="0.25">
      <c r="B9820" s="21">
        <v>46021</v>
      </c>
      <c r="C9820" s="2" t="s">
        <v>1</v>
      </c>
      <c r="D9820" s="2" t="s">
        <v>2102</v>
      </c>
      <c r="E9820" s="2" t="s">
        <v>29</v>
      </c>
      <c r="F9820" s="2" t="s">
        <v>3306</v>
      </c>
      <c r="G9820" s="5">
        <v>-100</v>
      </c>
      <c r="H9820" s="5">
        <v>33.5</v>
      </c>
      <c r="I9820" s="5">
        <v>-3350</v>
      </c>
      <c r="J9820" s="5">
        <v>-2314218.970000003</v>
      </c>
      <c r="K9820" s="5" t="str" cm="1">
        <f t="array" ref="K9820">_xlfn.LET(_xlpm.d,UPPER(TRIM(CLEAN(SUBSTITUTE(F9820,CHAR(160),"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21" spans="2:11" x14ac:dyDescent="0.25">
      <c r="B9821" s="21">
        <v>46021</v>
      </c>
      <c r="C9821" s="2" t="s">
        <v>1</v>
      </c>
      <c r="D9821" s="2" t="s">
        <v>2103</v>
      </c>
      <c r="E9821" s="2" t="s">
        <v>403</v>
      </c>
      <c r="F9821" s="2" t="s">
        <v>3306</v>
      </c>
      <c r="G9821" s="5">
        <v>-40</v>
      </c>
      <c r="H9821" s="5">
        <v>33.5</v>
      </c>
      <c r="I9821" s="5">
        <v>-1340</v>
      </c>
      <c r="J9821" s="5">
        <v>-2315558.970000003</v>
      </c>
      <c r="K9821" s="5" t="str" cm="1">
        <f t="array" ref="K9821">_xlfn.LET(_xlpm.d,UPPER(TRIM(CLEAN(SUBSTITUTE(F9821,CHAR(160),"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22" spans="2:11" x14ac:dyDescent="0.25">
      <c r="B9822" s="21">
        <v>46022</v>
      </c>
      <c r="C9822" s="2" t="s">
        <v>1</v>
      </c>
      <c r="D9822" s="2" t="s">
        <v>3245</v>
      </c>
      <c r="E9822" s="2" t="s">
        <v>3246</v>
      </c>
      <c r="F9822" s="2" t="s">
        <v>3308</v>
      </c>
      <c r="G9822" s="5">
        <v>-39</v>
      </c>
      <c r="H9822" s="5">
        <v>29.95</v>
      </c>
      <c r="I9822" s="5">
        <v>-1168.05</v>
      </c>
      <c r="J9822" s="5">
        <v>-2316727.0200000028</v>
      </c>
      <c r="K9822" s="5" t="str" cm="1">
        <f t="array" ref="K9822">_xlfn.LET(_xlpm.d,UPPER(TRIM(CLEAN(SUBSTITUTE(F9822,CHAR(160),"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23" spans="2:11" x14ac:dyDescent="0.25">
      <c r="B9823" s="21">
        <v>46022</v>
      </c>
      <c r="C9823" s="2" t="s">
        <v>1</v>
      </c>
      <c r="D9823" s="2" t="s">
        <v>2104</v>
      </c>
      <c r="E9823" s="2" t="s">
        <v>65</v>
      </c>
      <c r="F9823" s="2" t="s">
        <v>3306</v>
      </c>
      <c r="G9823" s="5">
        <v>-50</v>
      </c>
      <c r="H9823" s="5">
        <v>33.5</v>
      </c>
      <c r="I9823" s="5">
        <v>-1675</v>
      </c>
      <c r="J9823" s="5">
        <v>-2318402.0200000028</v>
      </c>
      <c r="K9823" s="5" t="str" cm="1">
        <f t="array" ref="K9823">_xlfn.LET(_xlpm.d,UPPER(TRIM(CLEAN(SUBSTITUTE(F9823,CHAR(160),"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24" spans="2:11" x14ac:dyDescent="0.25">
      <c r="B9824" s="21">
        <v>46024</v>
      </c>
      <c r="C9824" s="2" t="s">
        <v>1</v>
      </c>
      <c r="D9824" s="2" t="s">
        <v>3955</v>
      </c>
      <c r="E9824" s="2" t="s">
        <v>1384</v>
      </c>
      <c r="F9824" s="2" t="s">
        <v>3308</v>
      </c>
      <c r="G9824" s="5">
        <v>-8</v>
      </c>
      <c r="H9824" s="5">
        <v>28.55</v>
      </c>
      <c r="I9824" s="5">
        <v>-228.4</v>
      </c>
      <c r="J9824" s="5">
        <v>-2318630.4200000027</v>
      </c>
      <c r="K9824" s="5" t="str" cm="1">
        <f t="array" ref="K9824">_xlfn.LET(_xlpm.d,UPPER(TRIM(CLEAN(SUBSTITUTE(F9824,CHAR(160),"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25" spans="2:11" x14ac:dyDescent="0.25">
      <c r="B9825" s="21">
        <v>46024</v>
      </c>
      <c r="C9825" s="2" t="s">
        <v>1</v>
      </c>
      <c r="D9825" s="2" t="s">
        <v>1215</v>
      </c>
      <c r="E9825" s="2" t="s">
        <v>5</v>
      </c>
      <c r="F9825" s="2" t="s">
        <v>3308</v>
      </c>
      <c r="G9825" s="5">
        <v>-75</v>
      </c>
      <c r="H9825" s="5">
        <v>33.5</v>
      </c>
      <c r="I9825" s="5">
        <v>-2512.5</v>
      </c>
      <c r="J9825" s="5">
        <v>-2321142.9200000027</v>
      </c>
      <c r="K9825" s="5" t="str" cm="1">
        <f t="array" ref="K9825">_xlfn.LET(_xlpm.d,UPPER(TRIM(CLEAN(SUBSTITUTE(F9825,CHAR(160),"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26" spans="2:11" x14ac:dyDescent="0.25">
      <c r="B9826" s="21">
        <v>46024</v>
      </c>
      <c r="C9826" s="2" t="s">
        <v>1</v>
      </c>
      <c r="D9826" s="2" t="s">
        <v>2368</v>
      </c>
      <c r="E9826" s="2" t="s">
        <v>801</v>
      </c>
      <c r="F9826" s="2" t="s">
        <v>3308</v>
      </c>
      <c r="G9826" s="5">
        <v>-24</v>
      </c>
      <c r="H9826" s="5">
        <v>32.19</v>
      </c>
      <c r="I9826" s="5">
        <v>-772.56</v>
      </c>
      <c r="J9826" s="5">
        <v>-2321915.4800000028</v>
      </c>
      <c r="K9826" s="5" t="str" cm="1">
        <f t="array" ref="K9826">_xlfn.LET(_xlpm.d,UPPER(TRIM(CLEAN(SUBSTITUTE(F9826,CHAR(160),"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27" spans="2:11" x14ac:dyDescent="0.25">
      <c r="B9827" s="21">
        <v>46024</v>
      </c>
      <c r="C9827" s="2" t="s">
        <v>1</v>
      </c>
      <c r="D9827" s="2" t="s">
        <v>3174</v>
      </c>
      <c r="E9827" s="2" t="s">
        <v>807</v>
      </c>
      <c r="F9827" s="2" t="s">
        <v>3308</v>
      </c>
      <c r="G9827" s="5">
        <v>-23</v>
      </c>
      <c r="H9827" s="5">
        <v>29.95</v>
      </c>
      <c r="I9827" s="5">
        <v>-688.85</v>
      </c>
      <c r="J9827" s="5">
        <v>-2322604.3300000029</v>
      </c>
      <c r="K9827" s="5" t="str" cm="1">
        <f t="array" ref="K9827">_xlfn.LET(_xlpm.d,UPPER(TRIM(CLEAN(SUBSTITUTE(F9827,CHAR(160),"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28" spans="2:11" x14ac:dyDescent="0.25">
      <c r="B9828" s="21">
        <v>46024</v>
      </c>
      <c r="C9828" s="2" t="s">
        <v>1</v>
      </c>
      <c r="D9828" s="2" t="s">
        <v>1216</v>
      </c>
      <c r="E9828" s="2" t="s">
        <v>791</v>
      </c>
      <c r="F9828" s="2" t="s">
        <v>3306</v>
      </c>
      <c r="G9828" s="5">
        <v>-10</v>
      </c>
      <c r="H9828" s="5">
        <v>33.5</v>
      </c>
      <c r="I9828" s="5">
        <v>-335</v>
      </c>
      <c r="J9828" s="5">
        <v>-2322939.3300000029</v>
      </c>
      <c r="K9828" s="5" t="str" cm="1">
        <f t="array" ref="K9828">_xlfn.LET(_xlpm.d,UPPER(TRIM(CLEAN(SUBSTITUTE(F9828,CHAR(160),"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29" spans="2:11" x14ac:dyDescent="0.25">
      <c r="B9829" s="21">
        <v>46024</v>
      </c>
      <c r="C9829" s="2" t="s">
        <v>1</v>
      </c>
      <c r="D9829" s="2" t="s">
        <v>2105</v>
      </c>
      <c r="E9829" s="2" t="s">
        <v>465</v>
      </c>
      <c r="F9829" s="2" t="s">
        <v>3306</v>
      </c>
      <c r="G9829" s="5">
        <v>-20</v>
      </c>
      <c r="H9829" s="5">
        <v>33.5</v>
      </c>
      <c r="I9829" s="5">
        <v>-670</v>
      </c>
      <c r="J9829" s="5">
        <v>-2323609.3300000029</v>
      </c>
      <c r="K9829" s="5" t="str" cm="1">
        <f t="array" ref="K9829">_xlfn.LET(_xlpm.d,UPPER(TRIM(CLEAN(SUBSTITUTE(F9829,CHAR(160),"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30" spans="2:11" x14ac:dyDescent="0.25">
      <c r="B9830" s="21">
        <v>46024</v>
      </c>
      <c r="C9830" s="2" t="s">
        <v>1</v>
      </c>
      <c r="D9830" s="2" t="s">
        <v>75</v>
      </c>
      <c r="E9830" s="2" t="s">
        <v>76</v>
      </c>
      <c r="F9830" s="2" t="s">
        <v>3306</v>
      </c>
      <c r="G9830" s="5">
        <v>-119</v>
      </c>
      <c r="H9830" s="5">
        <v>33.5</v>
      </c>
      <c r="I9830" s="5">
        <v>-3986.5</v>
      </c>
      <c r="J9830" s="5">
        <v>-2327595.8300000029</v>
      </c>
      <c r="K9830" s="5" t="str" cm="1">
        <f t="array" ref="K9830">_xlfn.LET(_xlpm.d,UPPER(TRIM(CLEAN(SUBSTITUTE(F9830,CHAR(160),"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31" spans="2:11" x14ac:dyDescent="0.25">
      <c r="B9831" s="21">
        <v>46024</v>
      </c>
      <c r="C9831" s="2" t="s">
        <v>1</v>
      </c>
      <c r="D9831" s="2" t="s">
        <v>1217</v>
      </c>
      <c r="E9831" s="2" t="s">
        <v>82</v>
      </c>
      <c r="F9831" s="2" t="s">
        <v>3306</v>
      </c>
      <c r="G9831" s="5">
        <v>-23</v>
      </c>
      <c r="H9831" s="5">
        <v>33.5</v>
      </c>
      <c r="I9831" s="5">
        <v>-770.5</v>
      </c>
      <c r="J9831" s="5">
        <v>-2328366.3300000029</v>
      </c>
      <c r="K9831" s="5" t="str" cm="1">
        <f t="array" ref="K9831">_xlfn.LET(_xlpm.d,UPPER(TRIM(CLEAN(SUBSTITUTE(F9831,CHAR(160),"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32" spans="2:11" x14ac:dyDescent="0.25">
      <c r="B9832" s="21">
        <v>46024</v>
      </c>
      <c r="C9832" s="2" t="s">
        <v>1</v>
      </c>
      <c r="D9832" s="2" t="s">
        <v>3956</v>
      </c>
      <c r="E9832" s="2" t="s">
        <v>244</v>
      </c>
      <c r="F9832" s="2" t="s">
        <v>3306</v>
      </c>
      <c r="G9832" s="5">
        <v>-60</v>
      </c>
      <c r="H9832" s="5">
        <v>33.5</v>
      </c>
      <c r="I9832" s="5">
        <v>-2010</v>
      </c>
      <c r="J9832" s="5">
        <v>-2330376.3300000029</v>
      </c>
      <c r="K9832" s="5" t="str" cm="1">
        <f t="array" ref="K9832">_xlfn.LET(_xlpm.d,UPPER(TRIM(CLEAN(SUBSTITUTE(F9832,CHAR(160),"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33" spans="2:11" x14ac:dyDescent="0.25">
      <c r="B9833" s="21">
        <v>46027</v>
      </c>
      <c r="C9833" s="2" t="s">
        <v>1</v>
      </c>
      <c r="D9833" s="2" t="s">
        <v>3957</v>
      </c>
      <c r="E9833" s="2" t="s">
        <v>19</v>
      </c>
      <c r="F9833" s="2" t="s">
        <v>3306</v>
      </c>
      <c r="G9833" s="5">
        <v>-20</v>
      </c>
      <c r="H9833" s="5">
        <v>33.5</v>
      </c>
      <c r="I9833" s="5">
        <v>-670</v>
      </c>
      <c r="J9833" s="5">
        <v>-2331046.3300000029</v>
      </c>
      <c r="K9833" s="5" t="str" cm="1">
        <f t="array" ref="K9833">_xlfn.LET(_xlpm.d,UPPER(TRIM(CLEAN(SUBSTITUTE(F9833,CHAR(160),"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34" spans="2:11" x14ac:dyDescent="0.25">
      <c r="B9834" s="21">
        <v>46027</v>
      </c>
      <c r="C9834" s="2" t="s">
        <v>1</v>
      </c>
      <c r="D9834" s="2" t="s">
        <v>2107</v>
      </c>
      <c r="E9834" s="2" t="s">
        <v>324</v>
      </c>
      <c r="F9834" s="2" t="s">
        <v>3308</v>
      </c>
      <c r="G9834" s="5">
        <v>-9</v>
      </c>
      <c r="H9834" s="5">
        <v>31.8</v>
      </c>
      <c r="I9834" s="5">
        <v>-286.2</v>
      </c>
      <c r="J9834" s="5">
        <v>-2331332.5300000031</v>
      </c>
      <c r="K9834" s="5" t="str" cm="1">
        <f t="array" ref="K9834">_xlfn.LET(_xlpm.d,UPPER(TRIM(CLEAN(SUBSTITUTE(F9834,CHAR(160),"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35" spans="2:11" x14ac:dyDescent="0.25">
      <c r="B9835" s="21">
        <v>46027</v>
      </c>
      <c r="C9835" s="2" t="s">
        <v>1</v>
      </c>
      <c r="D9835" s="2" t="s">
        <v>3958</v>
      </c>
      <c r="E9835" s="2" t="s">
        <v>99</v>
      </c>
      <c r="F9835" s="2" t="s">
        <v>3306</v>
      </c>
      <c r="G9835" s="5">
        <v>-20</v>
      </c>
      <c r="H9835" s="5">
        <v>33.5</v>
      </c>
      <c r="I9835" s="5">
        <v>-670</v>
      </c>
      <c r="J9835" s="5">
        <v>-2332002.5300000031</v>
      </c>
      <c r="K9835" s="5" t="str" cm="1">
        <f t="array" ref="K9835">_xlfn.LET(_xlpm.d,UPPER(TRIM(CLEAN(SUBSTITUTE(F9835,CHAR(160),"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36" spans="2:11" x14ac:dyDescent="0.25">
      <c r="B9836" s="21">
        <v>46027</v>
      </c>
      <c r="C9836" s="2" t="s">
        <v>1</v>
      </c>
      <c r="D9836" s="2" t="s">
        <v>3959</v>
      </c>
      <c r="E9836" s="2" t="s">
        <v>53</v>
      </c>
      <c r="F9836" s="2" t="s">
        <v>3306</v>
      </c>
      <c r="G9836" s="5">
        <v>-30</v>
      </c>
      <c r="H9836" s="5">
        <v>33.5</v>
      </c>
      <c r="I9836" s="5">
        <v>-1005</v>
      </c>
      <c r="J9836" s="5">
        <v>-2333007.5300000031</v>
      </c>
      <c r="K9836" s="5" t="str" cm="1">
        <f t="array" ref="K9836">_xlfn.LET(_xlpm.d,UPPER(TRIM(CLEAN(SUBSTITUTE(F9836,CHAR(160),"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37" spans="2:11" x14ac:dyDescent="0.25">
      <c r="B9837" s="21">
        <v>46027</v>
      </c>
      <c r="C9837" s="2" t="s">
        <v>1</v>
      </c>
      <c r="D9837" s="2" t="s">
        <v>3960</v>
      </c>
      <c r="E9837" s="2" t="s">
        <v>110</v>
      </c>
      <c r="F9837" s="2" t="s">
        <v>3306</v>
      </c>
      <c r="G9837" s="5">
        <v>-20</v>
      </c>
      <c r="H9837" s="5">
        <v>33.5</v>
      </c>
      <c r="I9837" s="5">
        <v>-670</v>
      </c>
      <c r="J9837" s="5">
        <v>-2333677.5300000031</v>
      </c>
      <c r="K9837" s="5" t="str" cm="1">
        <f t="array" ref="K9837">_xlfn.LET(_xlpm.d,UPPER(TRIM(CLEAN(SUBSTITUTE(F9837,CHAR(160),"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38" spans="2:11" x14ac:dyDescent="0.25">
      <c r="B9838" s="21">
        <v>46027</v>
      </c>
      <c r="C9838" s="2" t="s">
        <v>1</v>
      </c>
      <c r="D9838" s="2" t="s">
        <v>3048</v>
      </c>
      <c r="E9838" s="2" t="s">
        <v>791</v>
      </c>
      <c r="F9838" s="2" t="s">
        <v>3306</v>
      </c>
      <c r="G9838" s="5">
        <v>-20</v>
      </c>
      <c r="H9838" s="5">
        <v>33.5</v>
      </c>
      <c r="I9838" s="5">
        <v>-670</v>
      </c>
      <c r="J9838" s="5">
        <v>-2334347.5300000031</v>
      </c>
      <c r="K9838" s="5" t="str" cm="1">
        <f t="array" ref="K9838">_xlfn.LET(_xlpm.d,UPPER(TRIM(CLEAN(SUBSTITUTE(F9838,CHAR(160),"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39" spans="2:11" x14ac:dyDescent="0.25">
      <c r="B9839" s="21">
        <v>46027</v>
      </c>
      <c r="C9839" s="2" t="s">
        <v>1</v>
      </c>
      <c r="D9839" s="2" t="s">
        <v>3961</v>
      </c>
      <c r="E9839" s="2" t="s">
        <v>68</v>
      </c>
      <c r="F9839" s="2" t="s">
        <v>3306</v>
      </c>
      <c r="G9839" s="5">
        <v>-50</v>
      </c>
      <c r="H9839" s="5">
        <v>33.5</v>
      </c>
      <c r="I9839" s="5">
        <v>-1675</v>
      </c>
      <c r="J9839" s="5">
        <v>-2336022.5300000031</v>
      </c>
      <c r="K9839" s="5" t="str" cm="1">
        <f t="array" ref="K9839">_xlfn.LET(_xlpm.d,UPPER(TRIM(CLEAN(SUBSTITUTE(F9839,CHAR(160),"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40" spans="2:11" x14ac:dyDescent="0.25">
      <c r="B9840" s="21">
        <v>46027</v>
      </c>
      <c r="C9840" s="2" t="s">
        <v>1</v>
      </c>
      <c r="D9840" s="2" t="s">
        <v>3962</v>
      </c>
      <c r="E9840" s="2" t="s">
        <v>84</v>
      </c>
      <c r="F9840" s="2" t="s">
        <v>3306</v>
      </c>
      <c r="G9840" s="5">
        <v>-20</v>
      </c>
      <c r="H9840" s="5">
        <v>33.5</v>
      </c>
      <c r="I9840" s="5">
        <v>-670</v>
      </c>
      <c r="J9840" s="5">
        <v>-2336692.5300000031</v>
      </c>
      <c r="K9840" s="5" t="str" cm="1">
        <f t="array" ref="K9840">_xlfn.LET(_xlpm.d,UPPER(TRIM(CLEAN(SUBSTITUTE(F9840,CHAR(160),"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41" spans="2:11" x14ac:dyDescent="0.25">
      <c r="B9841" s="21">
        <v>46027</v>
      </c>
      <c r="C9841" s="2" t="s">
        <v>1</v>
      </c>
      <c r="D9841" s="2" t="s">
        <v>77</v>
      </c>
      <c r="E9841" s="2" t="s">
        <v>24</v>
      </c>
      <c r="F9841" s="2" t="s">
        <v>3306</v>
      </c>
      <c r="G9841" s="5">
        <v>-50</v>
      </c>
      <c r="H9841" s="5">
        <v>33.5</v>
      </c>
      <c r="I9841" s="5">
        <v>-1675</v>
      </c>
      <c r="J9841" s="5">
        <v>-2338367.5300000031</v>
      </c>
      <c r="K9841" s="5" t="str" cm="1">
        <f t="array" ref="K9841">_xlfn.LET(_xlpm.d,UPPER(TRIM(CLEAN(SUBSTITUTE(F9841,CHAR(160),"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42" spans="2:11" x14ac:dyDescent="0.25">
      <c r="B9842" s="21">
        <v>46028</v>
      </c>
      <c r="C9842" s="2" t="s">
        <v>1</v>
      </c>
      <c r="D9842" s="2" t="s">
        <v>3963</v>
      </c>
      <c r="E9842" s="2" t="s">
        <v>289</v>
      </c>
      <c r="F9842" s="2" t="s">
        <v>3308</v>
      </c>
      <c r="G9842" s="5">
        <v>-28</v>
      </c>
      <c r="H9842" s="5">
        <v>31.2</v>
      </c>
      <c r="I9842" s="5">
        <v>-873.6</v>
      </c>
      <c r="J9842" s="5">
        <v>-2339241.1300000031</v>
      </c>
      <c r="K9842" s="5" t="str" cm="1">
        <f t="array" ref="K9842">_xlfn.LET(_xlpm.d,UPPER(TRIM(CLEAN(SUBSTITUTE(F9842,CHAR(160),"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43" spans="2:11" x14ac:dyDescent="0.25">
      <c r="B9843" s="21">
        <v>46028</v>
      </c>
      <c r="C9843" s="2" t="s">
        <v>1</v>
      </c>
      <c r="D9843" s="2" t="s">
        <v>2506</v>
      </c>
      <c r="E9843" s="2" t="s">
        <v>60</v>
      </c>
      <c r="F9843" s="2" t="s">
        <v>3306</v>
      </c>
      <c r="G9843" s="5">
        <v>-20</v>
      </c>
      <c r="H9843" s="5">
        <v>33.5</v>
      </c>
      <c r="I9843" s="5">
        <v>-670</v>
      </c>
      <c r="J9843" s="5">
        <v>-2339911.1300000031</v>
      </c>
      <c r="K9843" s="5" t="str" cm="1">
        <f t="array" ref="K9843">_xlfn.LET(_xlpm.d,UPPER(TRIM(CLEAN(SUBSTITUTE(F9843,CHAR(160),"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44" spans="2:11" x14ac:dyDescent="0.25">
      <c r="B9844" s="21">
        <v>46028</v>
      </c>
      <c r="C9844" s="2" t="s">
        <v>1</v>
      </c>
      <c r="D9844" s="2" t="s">
        <v>2109</v>
      </c>
      <c r="E9844" s="2" t="s">
        <v>159</v>
      </c>
      <c r="F9844" s="2" t="s">
        <v>3306</v>
      </c>
      <c r="G9844" s="5">
        <v>-80</v>
      </c>
      <c r="H9844" s="5">
        <v>33.5</v>
      </c>
      <c r="I9844" s="5">
        <v>-2680</v>
      </c>
      <c r="J9844" s="5">
        <v>-2342591.1300000031</v>
      </c>
      <c r="K9844" s="5" t="str" cm="1">
        <f t="array" ref="K9844">_xlfn.LET(_xlpm.d,UPPER(TRIM(CLEAN(SUBSTITUTE(F9844,CHAR(160),"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45" spans="2:11" x14ac:dyDescent="0.25">
      <c r="B9845" s="21">
        <v>46028</v>
      </c>
      <c r="C9845" s="2" t="s">
        <v>1</v>
      </c>
      <c r="D9845" s="2" t="s">
        <v>3964</v>
      </c>
      <c r="E9845" s="2" t="s">
        <v>95</v>
      </c>
      <c r="F9845" s="2" t="s">
        <v>3306</v>
      </c>
      <c r="G9845" s="5">
        <v>-30</v>
      </c>
      <c r="H9845" s="5">
        <v>33.5</v>
      </c>
      <c r="I9845" s="5">
        <v>-1005</v>
      </c>
      <c r="J9845" s="5">
        <v>-2343596.1300000031</v>
      </c>
      <c r="K9845" s="5" t="str" cm="1">
        <f t="array" ref="K9845">_xlfn.LET(_xlpm.d,UPPER(TRIM(CLEAN(SUBSTITUTE(F9845,CHAR(160),"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46" spans="2:11" x14ac:dyDescent="0.25">
      <c r="B9846" s="21">
        <v>46028</v>
      </c>
      <c r="C9846" s="2" t="s">
        <v>1</v>
      </c>
      <c r="D9846" s="2" t="s">
        <v>78</v>
      </c>
      <c r="E9846" s="2" t="s">
        <v>32</v>
      </c>
      <c r="F9846" s="2" t="s">
        <v>3306</v>
      </c>
      <c r="G9846" s="5">
        <v>-130</v>
      </c>
      <c r="H9846" s="5">
        <v>33.5</v>
      </c>
      <c r="I9846" s="5">
        <v>-4355</v>
      </c>
      <c r="J9846" s="5">
        <v>-2347951.1300000031</v>
      </c>
      <c r="K9846" s="5" t="str" cm="1">
        <f t="array" ref="K9846">_xlfn.LET(_xlpm.d,UPPER(TRIM(CLEAN(SUBSTITUTE(F9846,CHAR(160),"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47" spans="2:11" x14ac:dyDescent="0.25">
      <c r="B9847" s="21">
        <v>46028</v>
      </c>
      <c r="C9847" s="2" t="s">
        <v>1</v>
      </c>
      <c r="D9847" s="2" t="s">
        <v>502</v>
      </c>
      <c r="E9847" s="2" t="s">
        <v>27</v>
      </c>
      <c r="F9847" s="2" t="s">
        <v>3306</v>
      </c>
      <c r="G9847" s="5">
        <v>-173</v>
      </c>
      <c r="H9847" s="5">
        <v>33.5</v>
      </c>
      <c r="I9847" s="5">
        <v>-5795.5</v>
      </c>
      <c r="J9847" s="5">
        <v>-2353746.6300000031</v>
      </c>
      <c r="K9847" s="5" t="str" cm="1">
        <f t="array" ref="K9847">_xlfn.LET(_xlpm.d,UPPER(TRIM(CLEAN(SUBSTITUTE(F9847,CHAR(160),"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48" spans="2:11" x14ac:dyDescent="0.25">
      <c r="B9848" s="21">
        <v>46028</v>
      </c>
      <c r="C9848" s="2" t="s">
        <v>1</v>
      </c>
      <c r="D9848" s="2" t="s">
        <v>2664</v>
      </c>
      <c r="E9848" s="2" t="s">
        <v>92</v>
      </c>
      <c r="F9848" s="2" t="s">
        <v>3306</v>
      </c>
      <c r="G9848" s="5">
        <v>-120</v>
      </c>
      <c r="H9848" s="5">
        <v>33.5</v>
      </c>
      <c r="I9848" s="5">
        <v>-4020</v>
      </c>
      <c r="J9848" s="5">
        <v>-2357766.6300000031</v>
      </c>
      <c r="K9848" s="5" t="str" cm="1">
        <f t="array" ref="K9848">_xlfn.LET(_xlpm.d,UPPER(TRIM(CLEAN(SUBSTITUTE(F9848,CHAR(160),"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49" spans="2:11" x14ac:dyDescent="0.25">
      <c r="B9849" s="21">
        <v>46028</v>
      </c>
      <c r="C9849" s="2" t="s">
        <v>1</v>
      </c>
      <c r="D9849" s="2" t="s">
        <v>281</v>
      </c>
      <c r="E9849" s="2" t="s">
        <v>153</v>
      </c>
      <c r="F9849" s="2" t="s">
        <v>3306</v>
      </c>
      <c r="G9849" s="5">
        <v>-50</v>
      </c>
      <c r="H9849" s="5">
        <v>33.5</v>
      </c>
      <c r="I9849" s="5">
        <v>-1675</v>
      </c>
      <c r="J9849" s="5">
        <v>-2359441.6300000031</v>
      </c>
      <c r="K9849" s="5" t="str" cm="1">
        <f t="array" ref="K9849">_xlfn.LET(_xlpm.d,UPPER(TRIM(CLEAN(SUBSTITUTE(F9849,CHAR(160),"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50" spans="2:11" x14ac:dyDescent="0.25">
      <c r="B9850" s="21">
        <v>46028</v>
      </c>
      <c r="C9850" s="2" t="s">
        <v>1</v>
      </c>
      <c r="D9850" s="2" t="s">
        <v>2902</v>
      </c>
      <c r="E9850" s="2" t="s">
        <v>148</v>
      </c>
      <c r="F9850" s="2" t="s">
        <v>3306</v>
      </c>
      <c r="G9850" s="5">
        <v>-50</v>
      </c>
      <c r="H9850" s="5">
        <v>33.5</v>
      </c>
      <c r="I9850" s="5">
        <v>-1675</v>
      </c>
      <c r="J9850" s="5">
        <v>-2361116.6300000031</v>
      </c>
      <c r="K9850" s="5" t="str" cm="1">
        <f t="array" ref="K9850">_xlfn.LET(_xlpm.d,UPPER(TRIM(CLEAN(SUBSTITUTE(F9850,CHAR(160),"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51" spans="2:11" x14ac:dyDescent="0.25">
      <c r="B9851" s="21">
        <v>46028</v>
      </c>
      <c r="C9851" s="2" t="s">
        <v>1</v>
      </c>
      <c r="D9851" s="2" t="s">
        <v>2111</v>
      </c>
      <c r="E9851" s="2" t="s">
        <v>852</v>
      </c>
      <c r="F9851" s="2" t="s">
        <v>3308</v>
      </c>
      <c r="G9851" s="5">
        <v>-130</v>
      </c>
      <c r="H9851" s="5">
        <v>33.99</v>
      </c>
      <c r="I9851" s="5">
        <v>-4418.7</v>
      </c>
      <c r="J9851" s="5">
        <v>-2365535.3300000033</v>
      </c>
      <c r="K9851" s="5" t="str" cm="1">
        <f t="array" ref="K9851">_xlfn.LET(_xlpm.d,UPPER(TRIM(CLEAN(SUBSTITUTE(F9851,CHAR(160),"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52" spans="2:11" x14ac:dyDescent="0.25">
      <c r="B9852" s="21">
        <v>46028</v>
      </c>
      <c r="C9852" s="2" t="s">
        <v>1</v>
      </c>
      <c r="D9852" s="2" t="s">
        <v>3965</v>
      </c>
      <c r="E9852" s="2" t="s">
        <v>72</v>
      </c>
      <c r="F9852" s="2" t="s">
        <v>3306</v>
      </c>
      <c r="G9852" s="5">
        <v>-20</v>
      </c>
      <c r="H9852" s="5">
        <v>33.5</v>
      </c>
      <c r="I9852" s="5">
        <v>-670</v>
      </c>
      <c r="J9852" s="5">
        <v>-2366205.3300000033</v>
      </c>
      <c r="K9852" s="5" t="str" cm="1">
        <f t="array" ref="K9852">_xlfn.LET(_xlpm.d,UPPER(TRIM(CLEAN(SUBSTITUTE(F9852,CHAR(160),"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53" spans="2:11" x14ac:dyDescent="0.25">
      <c r="B9853" s="21">
        <v>46029</v>
      </c>
      <c r="C9853" s="2" t="s">
        <v>1</v>
      </c>
      <c r="D9853" s="2" t="s">
        <v>4</v>
      </c>
      <c r="E9853" s="2" t="s">
        <v>5</v>
      </c>
      <c r="F9853" s="2" t="s">
        <v>3308</v>
      </c>
      <c r="G9853" s="5">
        <v>-9</v>
      </c>
      <c r="H9853" s="5">
        <v>33.5</v>
      </c>
      <c r="I9853" s="5">
        <v>-301.5</v>
      </c>
      <c r="J9853" s="5">
        <v>-2366506.8300000033</v>
      </c>
      <c r="K9853" s="5" t="str" cm="1">
        <f t="array" ref="K9853">_xlfn.LET(_xlpm.d,UPPER(TRIM(CLEAN(SUBSTITUTE(F9853,CHAR(160),"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54" spans="2:11" x14ac:dyDescent="0.25">
      <c r="B9854" s="21">
        <v>46029</v>
      </c>
      <c r="C9854" s="2" t="s">
        <v>1</v>
      </c>
      <c r="D9854" s="2" t="s">
        <v>3247</v>
      </c>
      <c r="E9854" s="2" t="s">
        <v>446</v>
      </c>
      <c r="F9854" s="2" t="s">
        <v>3306</v>
      </c>
      <c r="G9854" s="5">
        <v>-33</v>
      </c>
      <c r="H9854" s="5">
        <v>33.5</v>
      </c>
      <c r="I9854" s="5">
        <v>-1105.5</v>
      </c>
      <c r="J9854" s="5">
        <v>-2367612.3300000033</v>
      </c>
      <c r="K9854" s="5" t="str" cm="1">
        <f t="array" ref="K9854">_xlfn.LET(_xlpm.d,UPPER(TRIM(CLEAN(SUBSTITUTE(F9854,CHAR(160),"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55" spans="2:11" x14ac:dyDescent="0.25">
      <c r="B9855" s="21">
        <v>46029</v>
      </c>
      <c r="C9855" s="2" t="s">
        <v>1</v>
      </c>
      <c r="D9855" s="2" t="s">
        <v>2112</v>
      </c>
      <c r="E9855" s="2" t="s">
        <v>163</v>
      </c>
      <c r="F9855" s="2" t="s">
        <v>3306</v>
      </c>
      <c r="G9855" s="5">
        <v>-130</v>
      </c>
      <c r="H9855" s="5">
        <v>33.5</v>
      </c>
      <c r="I9855" s="5">
        <v>-4355</v>
      </c>
      <c r="J9855" s="5">
        <v>-2371967.3300000033</v>
      </c>
      <c r="K9855" s="5" t="str" cm="1">
        <f t="array" ref="K9855">_xlfn.LET(_xlpm.d,UPPER(TRIM(CLEAN(SUBSTITUTE(F9855,CHAR(160),"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56" spans="2:11" x14ac:dyDescent="0.25">
      <c r="B9856" s="21">
        <v>46029</v>
      </c>
      <c r="C9856" s="2" t="s">
        <v>1</v>
      </c>
      <c r="D9856" s="2" t="s">
        <v>2507</v>
      </c>
      <c r="E9856" s="2" t="s">
        <v>58</v>
      </c>
      <c r="F9856" s="2" t="s">
        <v>3306</v>
      </c>
      <c r="G9856" s="5">
        <v>-21</v>
      </c>
      <c r="H9856" s="5">
        <v>33.5</v>
      </c>
      <c r="I9856" s="5">
        <v>-703.5</v>
      </c>
      <c r="J9856" s="5">
        <v>-2372670.8300000033</v>
      </c>
      <c r="K9856" s="5" t="str" cm="1">
        <f t="array" ref="K9856">_xlfn.LET(_xlpm.d,UPPER(TRIM(CLEAN(SUBSTITUTE(F9856,CHAR(160),"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57" spans="2:11" x14ac:dyDescent="0.25">
      <c r="B9857" s="21">
        <v>46029</v>
      </c>
      <c r="C9857" s="2" t="s">
        <v>1</v>
      </c>
      <c r="D9857" s="2" t="s">
        <v>503</v>
      </c>
      <c r="E9857" s="2" t="s">
        <v>129</v>
      </c>
      <c r="F9857" s="2" t="s">
        <v>3306</v>
      </c>
      <c r="G9857" s="5">
        <v>-124</v>
      </c>
      <c r="H9857" s="5">
        <v>33.5</v>
      </c>
      <c r="I9857" s="5">
        <v>-4154</v>
      </c>
      <c r="J9857" s="5">
        <v>-2376824.8300000033</v>
      </c>
      <c r="K9857" s="5" t="str" cm="1">
        <f t="array" ref="K9857">_xlfn.LET(_xlpm.d,UPPER(TRIM(CLEAN(SUBSTITUTE(F9857,CHAR(160),"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58" spans="2:11" x14ac:dyDescent="0.25">
      <c r="B9858" s="21">
        <v>46029</v>
      </c>
      <c r="C9858" s="2" t="s">
        <v>1</v>
      </c>
      <c r="D9858" s="2" t="s">
        <v>2113</v>
      </c>
      <c r="E9858" s="2" t="s">
        <v>40</v>
      </c>
      <c r="F9858" s="2" t="s">
        <v>3306</v>
      </c>
      <c r="G9858" s="5">
        <v>-12</v>
      </c>
      <c r="H9858" s="5">
        <v>33.5</v>
      </c>
      <c r="I9858" s="5">
        <v>-402</v>
      </c>
      <c r="J9858" s="5">
        <v>-2377226.8300000033</v>
      </c>
      <c r="K9858" s="5" t="str" cm="1">
        <f t="array" ref="K9858">_xlfn.LET(_xlpm.d,UPPER(TRIM(CLEAN(SUBSTITUTE(F9858,CHAR(160),"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59" spans="2:11" x14ac:dyDescent="0.25">
      <c r="B9859" s="21">
        <v>46029</v>
      </c>
      <c r="C9859" s="2" t="s">
        <v>1</v>
      </c>
      <c r="D9859" s="2" t="s">
        <v>2114</v>
      </c>
      <c r="E9859" s="2" t="s">
        <v>829</v>
      </c>
      <c r="F9859" s="2" t="s">
        <v>3306</v>
      </c>
      <c r="G9859" s="5">
        <v>-100</v>
      </c>
      <c r="H9859" s="5">
        <v>33.5</v>
      </c>
      <c r="I9859" s="5">
        <v>-3350</v>
      </c>
      <c r="J9859" s="5">
        <v>-2380576.8300000033</v>
      </c>
      <c r="K9859" s="5" t="str" cm="1">
        <f t="array" ref="K9859">_xlfn.LET(_xlpm.d,UPPER(TRIM(CLEAN(SUBSTITUTE(F9859,CHAR(160),"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60" spans="2:11" x14ac:dyDescent="0.25">
      <c r="B9860" s="21">
        <v>46030</v>
      </c>
      <c r="C9860" s="2" t="s">
        <v>1</v>
      </c>
      <c r="D9860" s="2" t="s">
        <v>3280</v>
      </c>
      <c r="E9860" s="2" t="s">
        <v>1478</v>
      </c>
      <c r="F9860" s="2" t="s">
        <v>3308</v>
      </c>
      <c r="G9860" s="5">
        <v>-34</v>
      </c>
      <c r="H9860" s="5">
        <v>31.8</v>
      </c>
      <c r="I9860" s="5">
        <v>-1081.2</v>
      </c>
      <c r="J9860" s="5">
        <v>-2381658.0300000035</v>
      </c>
      <c r="K9860" s="5" t="str" cm="1">
        <f t="array" ref="K9860">_xlfn.LET(_xlpm.d,UPPER(TRIM(CLEAN(SUBSTITUTE(F9860,CHAR(160),"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61" spans="2:11" x14ac:dyDescent="0.25">
      <c r="B9861" s="21">
        <v>46030</v>
      </c>
      <c r="C9861" s="2" t="s">
        <v>1</v>
      </c>
      <c r="D9861" s="2" t="s">
        <v>3966</v>
      </c>
      <c r="E9861" s="2" t="s">
        <v>1403</v>
      </c>
      <c r="F9861" s="2" t="s">
        <v>3308</v>
      </c>
      <c r="G9861" s="5">
        <v>-11</v>
      </c>
      <c r="H9861" s="5">
        <v>27.8</v>
      </c>
      <c r="I9861" s="5">
        <v>-305.8</v>
      </c>
      <c r="J9861" s="5">
        <v>-2381963.8300000033</v>
      </c>
      <c r="K9861" s="5" t="str" cm="1">
        <f t="array" ref="K9861">_xlfn.LET(_xlpm.d,UPPER(TRIM(CLEAN(SUBSTITUTE(F9861,CHAR(160),"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62" spans="2:11" x14ac:dyDescent="0.25">
      <c r="B9862" s="21">
        <v>46030</v>
      </c>
      <c r="C9862" s="2" t="s">
        <v>1</v>
      </c>
      <c r="D9862" s="2" t="s">
        <v>3967</v>
      </c>
      <c r="E9862" s="2" t="s">
        <v>801</v>
      </c>
      <c r="F9862" s="2" t="s">
        <v>3308</v>
      </c>
      <c r="G9862" s="5">
        <v>-10</v>
      </c>
      <c r="H9862" s="5">
        <v>28.99</v>
      </c>
      <c r="I9862" s="5">
        <v>-289.89999999999998</v>
      </c>
      <c r="J9862" s="5">
        <v>-2382253.7300000032</v>
      </c>
      <c r="K9862" s="5" t="str" cm="1">
        <f t="array" ref="K9862">_xlfn.LET(_xlpm.d,UPPER(TRIM(CLEAN(SUBSTITUTE(F9862,CHAR(160),"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63" spans="2:11" x14ac:dyDescent="0.25">
      <c r="B9863" s="21">
        <v>46030</v>
      </c>
      <c r="C9863" s="2" t="s">
        <v>1</v>
      </c>
      <c r="D9863" s="2" t="s">
        <v>2116</v>
      </c>
      <c r="E9863" s="2" t="s">
        <v>926</v>
      </c>
      <c r="F9863" s="2" t="s">
        <v>3308</v>
      </c>
      <c r="G9863" s="5">
        <v>-210</v>
      </c>
      <c r="H9863" s="5">
        <v>31.85</v>
      </c>
      <c r="I9863" s="5">
        <v>-6688.5</v>
      </c>
      <c r="J9863" s="5">
        <v>-2388942.2300000032</v>
      </c>
      <c r="K9863" s="5" t="str" cm="1">
        <f t="array" ref="K9863">_xlfn.LET(_xlpm.d,UPPER(TRIM(CLEAN(SUBSTITUTE(F9863,CHAR(160),"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64" spans="2:11" x14ac:dyDescent="0.25">
      <c r="B9864" s="21">
        <v>46030</v>
      </c>
      <c r="C9864" s="2" t="s">
        <v>1</v>
      </c>
      <c r="D9864" s="2" t="s">
        <v>2117</v>
      </c>
      <c r="E9864" s="2" t="s">
        <v>202</v>
      </c>
      <c r="F9864" s="2" t="s">
        <v>3306</v>
      </c>
      <c r="G9864" s="5">
        <v>-200</v>
      </c>
      <c r="H9864" s="5">
        <v>33.5</v>
      </c>
      <c r="I9864" s="5">
        <v>-6700</v>
      </c>
      <c r="J9864" s="5">
        <v>-2395642.2300000032</v>
      </c>
      <c r="K9864" s="5" t="str" cm="1">
        <f t="array" ref="K9864">_xlfn.LET(_xlpm.d,UPPER(TRIM(CLEAN(SUBSTITUTE(F9864,CHAR(160),"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65" spans="2:11" x14ac:dyDescent="0.25">
      <c r="B9865" s="21">
        <v>46030</v>
      </c>
      <c r="C9865" s="2" t="s">
        <v>1</v>
      </c>
      <c r="D9865" s="2" t="s">
        <v>1221</v>
      </c>
      <c r="E9865" s="2" t="s">
        <v>74</v>
      </c>
      <c r="F9865" s="2" t="s">
        <v>3306</v>
      </c>
      <c r="G9865" s="5">
        <v>-74</v>
      </c>
      <c r="H9865" s="5">
        <v>33.5</v>
      </c>
      <c r="I9865" s="5">
        <v>-2479</v>
      </c>
      <c r="J9865" s="5">
        <v>-2398121.2300000032</v>
      </c>
      <c r="K9865" s="5" t="str" cm="1">
        <f t="array" ref="K9865">_xlfn.LET(_xlpm.d,UPPER(TRIM(CLEAN(SUBSTITUTE(F9865,CHAR(160),"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66" spans="2:11" x14ac:dyDescent="0.25">
      <c r="B9866" s="21">
        <v>46030</v>
      </c>
      <c r="C9866" s="2" t="s">
        <v>1</v>
      </c>
      <c r="D9866" s="2" t="s">
        <v>579</v>
      </c>
      <c r="E9866" s="2" t="s">
        <v>68</v>
      </c>
      <c r="F9866" s="2" t="s">
        <v>3306</v>
      </c>
      <c r="G9866" s="5">
        <v>-13</v>
      </c>
      <c r="H9866" s="5">
        <v>33.5</v>
      </c>
      <c r="I9866" s="5">
        <v>-435.5</v>
      </c>
      <c r="J9866" s="5">
        <v>-2398556.7300000032</v>
      </c>
      <c r="K9866" s="5" t="str" cm="1">
        <f t="array" ref="K9866">_xlfn.LET(_xlpm.d,UPPER(TRIM(CLEAN(SUBSTITUTE(F9866,CHAR(160),"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67" spans="2:11" x14ac:dyDescent="0.25">
      <c r="B9867" s="21">
        <v>46030</v>
      </c>
      <c r="C9867" s="2" t="s">
        <v>1</v>
      </c>
      <c r="D9867" s="2" t="s">
        <v>580</v>
      </c>
      <c r="E9867" s="2" t="s">
        <v>19</v>
      </c>
      <c r="F9867" s="2" t="s">
        <v>3306</v>
      </c>
      <c r="G9867" s="5">
        <v>-15</v>
      </c>
      <c r="H9867" s="5">
        <v>33.5</v>
      </c>
      <c r="I9867" s="5">
        <v>-502.5</v>
      </c>
      <c r="J9867" s="5">
        <v>-2399059.2300000032</v>
      </c>
      <c r="K9867" s="5" t="str" cm="1">
        <f t="array" ref="K9867">_xlfn.LET(_xlpm.d,UPPER(TRIM(CLEAN(SUBSTITUTE(F9867,CHAR(160),"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68" spans="2:11" x14ac:dyDescent="0.25">
      <c r="B9868" s="21">
        <v>46030</v>
      </c>
      <c r="C9868" s="2" t="s">
        <v>1</v>
      </c>
      <c r="D9868" s="2" t="s">
        <v>504</v>
      </c>
      <c r="E9868" s="2" t="s">
        <v>141</v>
      </c>
      <c r="F9868" s="2" t="s">
        <v>3306</v>
      </c>
      <c r="G9868" s="5">
        <v>-100</v>
      </c>
      <c r="H9868" s="5">
        <v>33.5</v>
      </c>
      <c r="I9868" s="5">
        <v>-3350</v>
      </c>
      <c r="J9868" s="5">
        <v>-2402409.2300000032</v>
      </c>
      <c r="K9868" s="5" t="str" cm="1">
        <f t="array" ref="K9868">_xlfn.LET(_xlpm.d,UPPER(TRIM(CLEAN(SUBSTITUTE(F9868,CHAR(160),"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69" spans="2:11" x14ac:dyDescent="0.25">
      <c r="B9869" s="21">
        <v>46030</v>
      </c>
      <c r="C9869" s="2" t="s">
        <v>1</v>
      </c>
      <c r="D9869" s="2" t="s">
        <v>3968</v>
      </c>
      <c r="E9869" s="2" t="s">
        <v>1397</v>
      </c>
      <c r="F9869" s="2" t="s">
        <v>3306</v>
      </c>
      <c r="G9869" s="5">
        <v>-100</v>
      </c>
      <c r="H9869" s="5">
        <v>33.5</v>
      </c>
      <c r="I9869" s="5">
        <v>-3350</v>
      </c>
      <c r="J9869" s="5">
        <v>-2405759.2300000032</v>
      </c>
      <c r="K9869" s="5" t="str" cm="1">
        <f t="array" ref="K9869">_xlfn.LET(_xlpm.d,UPPER(TRIM(CLEAN(SUBSTITUTE(F9869,CHAR(160),"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70" spans="2:11" x14ac:dyDescent="0.25">
      <c r="B9870" s="21">
        <v>46030</v>
      </c>
      <c r="C9870" s="2" t="s">
        <v>1</v>
      </c>
      <c r="D9870" s="2" t="s">
        <v>3969</v>
      </c>
      <c r="E9870" s="2" t="s">
        <v>2473</v>
      </c>
      <c r="F9870" s="2" t="s">
        <v>3306</v>
      </c>
      <c r="G9870" s="5">
        <v>-50</v>
      </c>
      <c r="H9870" s="5">
        <v>33.5</v>
      </c>
      <c r="I9870" s="5">
        <v>-1675</v>
      </c>
      <c r="J9870" s="5">
        <v>-2407434.2300000032</v>
      </c>
      <c r="K9870" s="5" t="str" cm="1">
        <f t="array" ref="K9870">_xlfn.LET(_xlpm.d,UPPER(TRIM(CLEAN(SUBSTITUTE(F9870,CHAR(160),"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71" spans="2:11" x14ac:dyDescent="0.25">
      <c r="B9871" s="21">
        <v>46031</v>
      </c>
      <c r="C9871" s="2" t="s">
        <v>1</v>
      </c>
      <c r="D9871" s="2" t="s">
        <v>3049</v>
      </c>
      <c r="E9871" s="2" t="s">
        <v>1245</v>
      </c>
      <c r="F9871" s="2" t="s">
        <v>3308</v>
      </c>
      <c r="G9871" s="5">
        <v>-58</v>
      </c>
      <c r="H9871" s="5">
        <v>31.8</v>
      </c>
      <c r="I9871" s="5">
        <v>-1844.4</v>
      </c>
      <c r="J9871" s="5">
        <v>-2409278.6300000031</v>
      </c>
      <c r="K9871" s="5" t="str" cm="1">
        <f t="array" ref="K9871">_xlfn.LET(_xlpm.d,UPPER(TRIM(CLEAN(SUBSTITUTE(F9871,CHAR(160),"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72" spans="2:11" x14ac:dyDescent="0.25">
      <c r="B9872" s="21">
        <v>46031</v>
      </c>
      <c r="C9872" s="2" t="s">
        <v>1</v>
      </c>
      <c r="D9872" s="2" t="s">
        <v>2118</v>
      </c>
      <c r="E9872" s="2" t="s">
        <v>324</v>
      </c>
      <c r="F9872" s="2" t="s">
        <v>3308</v>
      </c>
      <c r="G9872" s="5">
        <v>-10</v>
      </c>
      <c r="H9872" s="5">
        <v>31.8</v>
      </c>
      <c r="I9872" s="5">
        <v>-318</v>
      </c>
      <c r="J9872" s="5">
        <v>-2409596.6300000031</v>
      </c>
      <c r="K9872" s="5" t="str" cm="1">
        <f t="array" ref="K9872">_xlfn.LET(_xlpm.d,UPPER(TRIM(CLEAN(SUBSTITUTE(F9872,CHAR(160),"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73" spans="2:11" x14ac:dyDescent="0.25">
      <c r="B9873" s="21">
        <v>46031</v>
      </c>
      <c r="C9873" s="2" t="s">
        <v>1</v>
      </c>
      <c r="D9873" s="2" t="s">
        <v>2119</v>
      </c>
      <c r="E9873" s="2" t="s">
        <v>1016</v>
      </c>
      <c r="F9873" s="2" t="s">
        <v>3306</v>
      </c>
      <c r="G9873" s="5">
        <v>-210</v>
      </c>
      <c r="H9873" s="5">
        <v>33.5</v>
      </c>
      <c r="I9873" s="5">
        <v>-7035</v>
      </c>
      <c r="J9873" s="5">
        <v>-2416631.6300000031</v>
      </c>
      <c r="K9873" s="5" t="str" cm="1">
        <f t="array" ref="K9873">_xlfn.LET(_xlpm.d,UPPER(TRIM(CLEAN(SUBSTITUTE(F9873,CHAR(160),"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74" spans="2:11" x14ac:dyDescent="0.25">
      <c r="B9874" s="21">
        <v>46031</v>
      </c>
      <c r="C9874" s="2" t="s">
        <v>1</v>
      </c>
      <c r="D9874" s="2" t="s">
        <v>3970</v>
      </c>
      <c r="E9874" s="2" t="s">
        <v>565</v>
      </c>
      <c r="F9874" s="2" t="s">
        <v>3306</v>
      </c>
      <c r="G9874" s="5">
        <v>-15</v>
      </c>
      <c r="H9874" s="5">
        <v>41.5</v>
      </c>
      <c r="I9874" s="5">
        <v>-622.5</v>
      </c>
      <c r="J9874" s="5">
        <v>-2417254.1300000031</v>
      </c>
      <c r="K9874" s="5" t="str" cm="1">
        <f t="array" ref="K9874">_xlfn.LET(_xlpm.d,UPPER(TRIM(CLEAN(SUBSTITUTE(F9874,CHAR(160),"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75" spans="2:11" x14ac:dyDescent="0.25">
      <c r="B9875" s="21">
        <v>46031</v>
      </c>
      <c r="C9875" s="2" t="s">
        <v>1</v>
      </c>
      <c r="D9875" s="2" t="s">
        <v>2120</v>
      </c>
      <c r="E9875" s="2" t="s">
        <v>1130</v>
      </c>
      <c r="F9875" s="2" t="s">
        <v>3314</v>
      </c>
      <c r="G9875" s="5">
        <v>-140</v>
      </c>
      <c r="H9875" s="5">
        <v>33.5</v>
      </c>
      <c r="I9875" s="5">
        <v>-4690</v>
      </c>
      <c r="J9875" s="5">
        <v>-2421944.1300000031</v>
      </c>
      <c r="K9875" s="5" t="str" cm="1">
        <f t="array" ref="K9875">_xlfn.LET(_xlpm.d,UPPER(TRIM(CLEAN(SUBSTITUTE(F9875,CHAR(160),"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76" spans="2:11" x14ac:dyDescent="0.25">
      <c r="B9876" s="21">
        <v>46031</v>
      </c>
      <c r="C9876" s="2" t="s">
        <v>1</v>
      </c>
      <c r="D9876" s="2" t="s">
        <v>581</v>
      </c>
      <c r="E9876" s="2" t="s">
        <v>99</v>
      </c>
      <c r="F9876" s="2" t="s">
        <v>3306</v>
      </c>
      <c r="G9876" s="5">
        <v>-30</v>
      </c>
      <c r="H9876" s="5">
        <v>33.5</v>
      </c>
      <c r="I9876" s="5">
        <v>-1005</v>
      </c>
      <c r="J9876" s="5">
        <v>-2422949.1300000031</v>
      </c>
      <c r="K9876" s="5" t="str" cm="1">
        <f t="array" ref="K9876">_xlfn.LET(_xlpm.d,UPPER(TRIM(CLEAN(SUBSTITUTE(F9876,CHAR(160),"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77" spans="2:11" x14ac:dyDescent="0.25">
      <c r="B9877" s="21">
        <v>46031</v>
      </c>
      <c r="C9877" s="2" t="s">
        <v>1</v>
      </c>
      <c r="D9877" s="2" t="s">
        <v>79</v>
      </c>
      <c r="E9877" s="2" t="s">
        <v>62</v>
      </c>
      <c r="F9877" s="2" t="s">
        <v>3306</v>
      </c>
      <c r="G9877" s="5">
        <v>-140</v>
      </c>
      <c r="H9877" s="5">
        <v>33.5</v>
      </c>
      <c r="I9877" s="5">
        <v>-4690</v>
      </c>
      <c r="J9877" s="5">
        <v>-2427639.1300000031</v>
      </c>
      <c r="K9877" s="5" t="str" cm="1">
        <f t="array" ref="K9877">_xlfn.LET(_xlpm.d,UPPER(TRIM(CLEAN(SUBSTITUTE(F9877,CHAR(160),"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78" spans="2:11" x14ac:dyDescent="0.25">
      <c r="B9878" s="21">
        <v>46031</v>
      </c>
      <c r="C9878" s="2" t="s">
        <v>1</v>
      </c>
      <c r="D9878" s="2" t="s">
        <v>80</v>
      </c>
      <c r="E9878" s="2" t="s">
        <v>76</v>
      </c>
      <c r="F9878" s="2" t="s">
        <v>3306</v>
      </c>
      <c r="G9878" s="5">
        <v>-102</v>
      </c>
      <c r="H9878" s="5">
        <v>33.5</v>
      </c>
      <c r="I9878" s="5">
        <v>-3417</v>
      </c>
      <c r="J9878" s="5">
        <v>-2431056.1300000031</v>
      </c>
      <c r="K9878" s="5" t="str" cm="1">
        <f t="array" ref="K9878">_xlfn.LET(_xlpm.d,UPPER(TRIM(CLEAN(SUBSTITUTE(F9878,CHAR(160),"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79" spans="2:11" x14ac:dyDescent="0.25">
      <c r="B9879" s="21">
        <v>46031</v>
      </c>
      <c r="C9879" s="2" t="s">
        <v>1</v>
      </c>
      <c r="D9879" s="2" t="s">
        <v>1222</v>
      </c>
      <c r="E9879" s="2" t="s">
        <v>403</v>
      </c>
      <c r="F9879" s="2" t="s">
        <v>3306</v>
      </c>
      <c r="G9879" s="5">
        <v>-43</v>
      </c>
      <c r="H9879" s="5">
        <v>33.5</v>
      </c>
      <c r="I9879" s="5">
        <v>-1440.5</v>
      </c>
      <c r="J9879" s="5">
        <v>-2432496.6300000031</v>
      </c>
      <c r="K9879" s="5" t="str" cm="1">
        <f t="array" ref="K9879">_xlfn.LET(_xlpm.d,UPPER(TRIM(CLEAN(SUBSTITUTE(F9879,CHAR(160),"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80" spans="2:11" x14ac:dyDescent="0.25">
      <c r="B9880" s="21">
        <v>46031</v>
      </c>
      <c r="C9880" s="2" t="s">
        <v>1</v>
      </c>
      <c r="D9880" s="2" t="s">
        <v>3971</v>
      </c>
      <c r="E9880" s="2" t="s">
        <v>9</v>
      </c>
      <c r="F9880" s="2" t="s">
        <v>3306</v>
      </c>
      <c r="G9880" s="5">
        <v>-20</v>
      </c>
      <c r="H9880" s="5">
        <v>33.5</v>
      </c>
      <c r="I9880" s="5">
        <v>-670</v>
      </c>
      <c r="J9880" s="5">
        <v>-2433166.6300000031</v>
      </c>
      <c r="K9880" s="5" t="str" cm="1">
        <f t="array" ref="K9880">_xlfn.LET(_xlpm.d,UPPER(TRIM(CLEAN(SUBSTITUTE(F9880,CHAR(160),"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81" spans="2:11" x14ac:dyDescent="0.25">
      <c r="B9881" s="21">
        <v>46031</v>
      </c>
      <c r="C9881" s="2" t="s">
        <v>1</v>
      </c>
      <c r="D9881" s="2" t="s">
        <v>2665</v>
      </c>
      <c r="E9881" s="2" t="s">
        <v>433</v>
      </c>
      <c r="F9881" s="2" t="s">
        <v>3306</v>
      </c>
      <c r="G9881" s="5">
        <v>-7</v>
      </c>
      <c r="H9881" s="5">
        <v>33.5</v>
      </c>
      <c r="I9881" s="5">
        <v>-234.5</v>
      </c>
      <c r="J9881" s="5">
        <v>-2433401.1300000031</v>
      </c>
      <c r="K9881" s="5" t="str" cm="1">
        <f t="array" ref="K9881">_xlfn.LET(_xlpm.d,UPPER(TRIM(CLEAN(SUBSTITUTE(F9881,CHAR(160),"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82" spans="2:11" x14ac:dyDescent="0.25">
      <c r="B9882" s="21">
        <v>46031</v>
      </c>
      <c r="C9882" s="2" t="s">
        <v>1</v>
      </c>
      <c r="D9882" s="2" t="s">
        <v>3972</v>
      </c>
      <c r="E9882" s="2" t="s">
        <v>3327</v>
      </c>
      <c r="F9882" s="2" t="s">
        <v>3306</v>
      </c>
      <c r="G9882" s="5">
        <v>-10</v>
      </c>
      <c r="H9882" s="5">
        <v>33.5</v>
      </c>
      <c r="I9882" s="5">
        <v>-335</v>
      </c>
      <c r="J9882" s="5">
        <v>-2433736.1300000031</v>
      </c>
      <c r="K9882" s="5" t="str" cm="1">
        <f t="array" ref="K9882">_xlfn.LET(_xlpm.d,UPPER(TRIM(CLEAN(SUBSTITUTE(F9882,CHAR(160),"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83" spans="2:11" x14ac:dyDescent="0.25">
      <c r="B9883" s="21">
        <v>46031</v>
      </c>
      <c r="C9883" s="2" t="s">
        <v>1</v>
      </c>
      <c r="D9883" s="2" t="s">
        <v>3248</v>
      </c>
      <c r="E9883" s="2" t="s">
        <v>465</v>
      </c>
      <c r="F9883" s="2" t="s">
        <v>3306</v>
      </c>
      <c r="G9883" s="5">
        <v>-35</v>
      </c>
      <c r="H9883" s="5">
        <v>33.5</v>
      </c>
      <c r="I9883" s="5">
        <v>-1172.5</v>
      </c>
      <c r="J9883" s="5">
        <v>-2434908.6300000031</v>
      </c>
      <c r="K9883" s="5" t="str" cm="1">
        <f t="array" ref="K9883">_xlfn.LET(_xlpm.d,UPPER(TRIM(CLEAN(SUBSTITUTE(F9883,CHAR(160),"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84" spans="2:11" x14ac:dyDescent="0.25">
      <c r="B9884" s="21">
        <v>46032</v>
      </c>
      <c r="C9884" s="2" t="s">
        <v>1</v>
      </c>
      <c r="D9884" s="2" t="s">
        <v>81</v>
      </c>
      <c r="E9884" s="2" t="s">
        <v>82</v>
      </c>
      <c r="F9884" s="2" t="s">
        <v>3306</v>
      </c>
      <c r="G9884" s="5">
        <v>-38</v>
      </c>
      <c r="H9884" s="5">
        <v>33.5</v>
      </c>
      <c r="I9884" s="5">
        <v>-1273</v>
      </c>
      <c r="J9884" s="5">
        <v>-2436181.6300000031</v>
      </c>
      <c r="K9884" s="5" t="str" cm="1">
        <f t="array" ref="K9884">_xlfn.LET(_xlpm.d,UPPER(TRIM(CLEAN(SUBSTITUTE(F9884,CHAR(160),"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85" spans="2:11" x14ac:dyDescent="0.25">
      <c r="B9885" s="21">
        <v>46032</v>
      </c>
      <c r="C9885" s="2" t="s">
        <v>1</v>
      </c>
      <c r="D9885" s="2" t="s">
        <v>1223</v>
      </c>
      <c r="E9885" s="2" t="s">
        <v>110</v>
      </c>
      <c r="F9885" s="2" t="s">
        <v>3306</v>
      </c>
      <c r="G9885" s="5">
        <v>-35</v>
      </c>
      <c r="H9885" s="5">
        <v>33.5</v>
      </c>
      <c r="I9885" s="5">
        <v>-1172.5</v>
      </c>
      <c r="J9885" s="5">
        <v>-2437354.1300000031</v>
      </c>
      <c r="K9885" s="5" t="str" cm="1">
        <f t="array" ref="K9885">_xlfn.LET(_xlpm.d,UPPER(TRIM(CLEAN(SUBSTITUTE(F9885,CHAR(160),"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86" spans="2:11" x14ac:dyDescent="0.25">
      <c r="B9886" s="21">
        <v>46032</v>
      </c>
      <c r="C9886" s="2" t="s">
        <v>1</v>
      </c>
      <c r="D9886" s="2" t="s">
        <v>1224</v>
      </c>
      <c r="E9886" s="2" t="s">
        <v>53</v>
      </c>
      <c r="F9886" s="2" t="s">
        <v>3306</v>
      </c>
      <c r="G9886" s="5">
        <v>-8</v>
      </c>
      <c r="H9886" s="5">
        <v>33.5</v>
      </c>
      <c r="I9886" s="5">
        <v>-268</v>
      </c>
      <c r="J9886" s="5">
        <v>-2437622.1300000031</v>
      </c>
      <c r="K9886" s="5" t="str" cm="1">
        <f t="array" ref="K9886">_xlfn.LET(_xlpm.d,UPPER(TRIM(CLEAN(SUBSTITUTE(F9886,CHAR(160),"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87" spans="2:11" x14ac:dyDescent="0.25">
      <c r="B9887" s="21">
        <v>46032</v>
      </c>
      <c r="C9887" s="2" t="s">
        <v>1</v>
      </c>
      <c r="D9887" s="2" t="s">
        <v>1225</v>
      </c>
      <c r="E9887" s="2" t="s">
        <v>143</v>
      </c>
      <c r="F9887" s="2" t="s">
        <v>3308</v>
      </c>
      <c r="G9887" s="5">
        <v>-88</v>
      </c>
      <c r="H9887" s="5">
        <v>28.95</v>
      </c>
      <c r="I9887" s="5">
        <v>-2547.6</v>
      </c>
      <c r="J9887" s="5">
        <v>-2440169.7300000032</v>
      </c>
      <c r="K9887" s="5" t="str" cm="1">
        <f t="array" ref="K9887">_xlfn.LET(_xlpm.d,UPPER(TRIM(CLEAN(SUBSTITUTE(F9887,CHAR(160),"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88" spans="2:11" x14ac:dyDescent="0.25">
      <c r="B9888" s="21">
        <v>46032</v>
      </c>
      <c r="C9888" s="2" t="s">
        <v>1</v>
      </c>
      <c r="D9888" s="2" t="s">
        <v>646</v>
      </c>
      <c r="E9888" s="2" t="s">
        <v>97</v>
      </c>
      <c r="F9888" s="2" t="s">
        <v>3306</v>
      </c>
      <c r="G9888" s="5">
        <v>-112</v>
      </c>
      <c r="H9888" s="5">
        <v>33.5</v>
      </c>
      <c r="I9888" s="5">
        <v>-3752</v>
      </c>
      <c r="J9888" s="5">
        <v>-2443921.7300000032</v>
      </c>
      <c r="K9888" s="5" t="str" cm="1">
        <f t="array" ref="K9888">_xlfn.LET(_xlpm.d,UPPER(TRIM(CLEAN(SUBSTITUTE(F9888,CHAR(160),"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89" spans="2:11" x14ac:dyDescent="0.25">
      <c r="B9889" s="21">
        <v>46034</v>
      </c>
      <c r="C9889" s="2" t="s">
        <v>1</v>
      </c>
      <c r="D9889" s="2" t="s">
        <v>2121</v>
      </c>
      <c r="E9889" s="2" t="s">
        <v>1384</v>
      </c>
      <c r="F9889" s="2" t="s">
        <v>3308</v>
      </c>
      <c r="G9889" s="5">
        <v>-2</v>
      </c>
      <c r="H9889" s="5">
        <v>28.55</v>
      </c>
      <c r="I9889" s="5">
        <v>-57.1</v>
      </c>
      <c r="J9889" s="5">
        <v>-2443978.8300000033</v>
      </c>
      <c r="K9889" s="5" t="str" cm="1">
        <f t="array" ref="K9889">_xlfn.LET(_xlpm.d,UPPER(TRIM(CLEAN(SUBSTITUTE(F9889,CHAR(160),"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90" spans="2:11" x14ac:dyDescent="0.25">
      <c r="B9890" s="21">
        <v>46034</v>
      </c>
      <c r="C9890" s="2" t="s">
        <v>1</v>
      </c>
      <c r="D9890" s="2" t="s">
        <v>3973</v>
      </c>
      <c r="E9890" s="2" t="s">
        <v>1530</v>
      </c>
      <c r="F9890" s="2" t="s">
        <v>3308</v>
      </c>
      <c r="G9890" s="5">
        <v>-44</v>
      </c>
      <c r="H9890" s="5">
        <v>31.8</v>
      </c>
      <c r="I9890" s="5">
        <v>-1399.2</v>
      </c>
      <c r="J9890" s="5">
        <v>-2445378.0300000035</v>
      </c>
      <c r="K9890" s="5" t="str" cm="1">
        <f t="array" ref="K9890">_xlfn.LET(_xlpm.d,UPPER(TRIM(CLEAN(SUBSTITUTE(F9890,CHAR(160),"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91" spans="2:11" x14ac:dyDescent="0.25">
      <c r="B9891" s="21">
        <v>46034</v>
      </c>
      <c r="C9891" s="2" t="s">
        <v>1</v>
      </c>
      <c r="D9891" s="2" t="s">
        <v>3974</v>
      </c>
      <c r="E9891" s="2" t="s">
        <v>2020</v>
      </c>
      <c r="F9891" s="2" t="s">
        <v>3306</v>
      </c>
      <c r="G9891" s="5">
        <v>-36</v>
      </c>
      <c r="H9891" s="5">
        <v>33.5</v>
      </c>
      <c r="I9891" s="5">
        <v>-1206</v>
      </c>
      <c r="J9891" s="5">
        <v>-2446584.0300000035</v>
      </c>
      <c r="K9891" s="5" t="str" cm="1">
        <f t="array" ref="K9891">_xlfn.LET(_xlpm.d,UPPER(TRIM(CLEAN(SUBSTITUTE(F9891,CHAR(160),"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92" spans="2:11" x14ac:dyDescent="0.25">
      <c r="B9892" s="21">
        <v>46034</v>
      </c>
      <c r="C9892" s="2" t="s">
        <v>1</v>
      </c>
      <c r="D9892" s="2" t="s">
        <v>3975</v>
      </c>
      <c r="E9892" s="2" t="s">
        <v>19</v>
      </c>
      <c r="F9892" s="2" t="s">
        <v>3306</v>
      </c>
      <c r="G9892" s="5">
        <v>-15</v>
      </c>
      <c r="H9892" s="5">
        <v>33.5</v>
      </c>
      <c r="I9892" s="5">
        <v>-502.5</v>
      </c>
      <c r="J9892" s="5">
        <v>-2447086.5300000035</v>
      </c>
      <c r="K9892" s="5" t="str" cm="1">
        <f t="array" ref="K9892">_xlfn.LET(_xlpm.d,UPPER(TRIM(CLEAN(SUBSTITUTE(F9892,CHAR(160),"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93" spans="2:11" x14ac:dyDescent="0.25">
      <c r="B9893" s="21">
        <v>46034</v>
      </c>
      <c r="C9893" s="2" t="s">
        <v>1</v>
      </c>
      <c r="D9893" s="2" t="s">
        <v>3976</v>
      </c>
      <c r="E9893" s="2" t="s">
        <v>99</v>
      </c>
      <c r="F9893" s="2" t="s">
        <v>3306</v>
      </c>
      <c r="G9893" s="5">
        <v>-20</v>
      </c>
      <c r="H9893" s="5">
        <v>33.5</v>
      </c>
      <c r="I9893" s="5">
        <v>-670</v>
      </c>
      <c r="J9893" s="5">
        <v>-2447756.5300000035</v>
      </c>
      <c r="K9893" s="5" t="str" cm="1">
        <f t="array" ref="K9893">_xlfn.LET(_xlpm.d,UPPER(TRIM(CLEAN(SUBSTITUTE(F9893,CHAR(160),"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94" spans="2:11" x14ac:dyDescent="0.25">
      <c r="B9894" s="21">
        <v>46034</v>
      </c>
      <c r="C9894" s="2" t="s">
        <v>1</v>
      </c>
      <c r="D9894" s="2" t="s">
        <v>83</v>
      </c>
      <c r="E9894" s="2" t="s">
        <v>84</v>
      </c>
      <c r="F9894" s="2" t="s">
        <v>3306</v>
      </c>
      <c r="G9894" s="5">
        <v>-28</v>
      </c>
      <c r="H9894" s="5">
        <v>33.5</v>
      </c>
      <c r="I9894" s="5">
        <v>-938</v>
      </c>
      <c r="J9894" s="5">
        <v>-2448694.5300000035</v>
      </c>
      <c r="K9894" s="5" t="str" cm="1">
        <f t="array" ref="K9894">_xlfn.LET(_xlpm.d,UPPER(TRIM(CLEAN(SUBSTITUTE(F9894,CHAR(160),"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95" spans="2:11" x14ac:dyDescent="0.25">
      <c r="B9895" s="21">
        <v>46034</v>
      </c>
      <c r="C9895" s="2" t="s">
        <v>1</v>
      </c>
      <c r="D9895" s="2" t="s">
        <v>3977</v>
      </c>
      <c r="E9895" s="2" t="s">
        <v>465</v>
      </c>
      <c r="F9895" s="2" t="s">
        <v>3306</v>
      </c>
      <c r="G9895" s="5">
        <v>-40</v>
      </c>
      <c r="H9895" s="5">
        <v>33.5</v>
      </c>
      <c r="I9895" s="5">
        <v>-1340</v>
      </c>
      <c r="J9895" s="5">
        <v>-2450034.5300000035</v>
      </c>
      <c r="K9895" s="5" t="str" cm="1">
        <f t="array" ref="K9895">_xlfn.LET(_xlpm.d,UPPER(TRIM(CLEAN(SUBSTITUTE(F9895,CHAR(160),"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96" spans="2:11" x14ac:dyDescent="0.25">
      <c r="B9896" s="21">
        <v>46034</v>
      </c>
      <c r="C9896" s="2" t="s">
        <v>1</v>
      </c>
      <c r="D9896" s="2" t="s">
        <v>2666</v>
      </c>
      <c r="E9896" s="2" t="s">
        <v>68</v>
      </c>
      <c r="F9896" s="2" t="s">
        <v>3306</v>
      </c>
      <c r="G9896" s="5">
        <v>-10</v>
      </c>
      <c r="H9896" s="5">
        <v>33.5</v>
      </c>
      <c r="I9896" s="5">
        <v>-335</v>
      </c>
      <c r="J9896" s="5">
        <v>-2450369.5300000035</v>
      </c>
      <c r="K9896" s="5" t="str" cm="1">
        <f t="array" ref="K9896">_xlfn.LET(_xlpm.d,UPPER(TRIM(CLEAN(SUBSTITUTE(F9896,CHAR(160),"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97" spans="2:11" x14ac:dyDescent="0.25">
      <c r="B9897" s="21">
        <v>46034</v>
      </c>
      <c r="C9897" s="2" t="s">
        <v>1</v>
      </c>
      <c r="D9897" s="2" t="s">
        <v>85</v>
      </c>
      <c r="E9897" s="2" t="s">
        <v>86</v>
      </c>
      <c r="F9897" s="2" t="s">
        <v>3306</v>
      </c>
      <c r="G9897" s="5">
        <v>-80</v>
      </c>
      <c r="H9897" s="5">
        <v>33.5</v>
      </c>
      <c r="I9897" s="5">
        <v>-2680</v>
      </c>
      <c r="J9897" s="5">
        <v>-2453049.5300000035</v>
      </c>
      <c r="K9897" s="5" t="str" cm="1">
        <f t="array" ref="K9897">_xlfn.LET(_xlpm.d,UPPER(TRIM(CLEAN(SUBSTITUTE(F9897,CHAR(160),"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98" spans="2:11" x14ac:dyDescent="0.25">
      <c r="B9898" s="21">
        <v>46034</v>
      </c>
      <c r="C9898" s="2" t="s">
        <v>1</v>
      </c>
      <c r="D9898" s="2" t="s">
        <v>3050</v>
      </c>
      <c r="E9898" s="2" t="s">
        <v>844</v>
      </c>
      <c r="F9898" s="2" t="s">
        <v>3308</v>
      </c>
      <c r="G9898" s="5">
        <v>-28</v>
      </c>
      <c r="H9898" s="5">
        <v>31.85</v>
      </c>
      <c r="I9898" s="5">
        <v>-891.8</v>
      </c>
      <c r="J9898" s="5">
        <v>-2453941.3300000033</v>
      </c>
      <c r="K9898" s="5" t="str" cm="1">
        <f t="array" ref="K9898">_xlfn.LET(_xlpm.d,UPPER(TRIM(CLEAN(SUBSTITUTE(F9898,CHAR(160),"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899" spans="2:11" x14ac:dyDescent="0.25">
      <c r="B9899" s="21">
        <v>46035</v>
      </c>
      <c r="C9899" s="2" t="s">
        <v>1</v>
      </c>
      <c r="D9899" s="2" t="s">
        <v>2122</v>
      </c>
      <c r="E9899" s="2" t="s">
        <v>3</v>
      </c>
      <c r="F9899" s="2" t="s">
        <v>3308</v>
      </c>
      <c r="G9899" s="5">
        <v>-70</v>
      </c>
      <c r="H9899" s="5">
        <v>30</v>
      </c>
      <c r="I9899" s="5">
        <v>-2100</v>
      </c>
      <c r="J9899" s="5">
        <v>-2456041.3300000033</v>
      </c>
      <c r="K9899" s="5" t="str" cm="1">
        <f t="array" ref="K9899">_xlfn.LET(_xlpm.d,UPPER(TRIM(CLEAN(SUBSTITUTE(F9899,CHAR(160),"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00" spans="2:11" x14ac:dyDescent="0.25">
      <c r="B9900" s="21">
        <v>46035</v>
      </c>
      <c r="C9900" s="2" t="s">
        <v>1</v>
      </c>
      <c r="D9900" s="2" t="s">
        <v>3978</v>
      </c>
      <c r="E9900" s="2" t="s">
        <v>986</v>
      </c>
      <c r="F9900" s="2" t="s">
        <v>3306</v>
      </c>
      <c r="G9900" s="5">
        <v>-129</v>
      </c>
      <c r="H9900" s="5">
        <v>33.99</v>
      </c>
      <c r="I9900" s="5">
        <v>-4384.71</v>
      </c>
      <c r="J9900" s="5">
        <v>-2460426.0400000033</v>
      </c>
      <c r="K9900" s="5" t="str" cm="1">
        <f t="array" ref="K9900">_xlfn.LET(_xlpm.d,UPPER(TRIM(CLEAN(SUBSTITUTE(F9900,CHAR(160),"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01" spans="2:11" x14ac:dyDescent="0.25">
      <c r="B9901" s="21">
        <v>46035</v>
      </c>
      <c r="C9901" s="2" t="s">
        <v>1</v>
      </c>
      <c r="D9901" s="2" t="s">
        <v>2123</v>
      </c>
      <c r="E9901" s="2" t="s">
        <v>14</v>
      </c>
      <c r="F9901" s="2" t="s">
        <v>3306</v>
      </c>
      <c r="G9901" s="5">
        <v>-21</v>
      </c>
      <c r="H9901" s="5">
        <v>33.5</v>
      </c>
      <c r="I9901" s="5">
        <v>-703.5</v>
      </c>
      <c r="J9901" s="5">
        <v>-2461129.5400000033</v>
      </c>
      <c r="K9901" s="5" t="str" cm="1">
        <f t="array" ref="K9901">_xlfn.LET(_xlpm.d,UPPER(TRIM(CLEAN(SUBSTITUTE(F9901,CHAR(160),"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02" spans="2:11" x14ac:dyDescent="0.25">
      <c r="B9902" s="21">
        <v>46035</v>
      </c>
      <c r="C9902" s="2" t="s">
        <v>1</v>
      </c>
      <c r="D9902" s="2" t="s">
        <v>2124</v>
      </c>
      <c r="E9902" s="2" t="s">
        <v>92</v>
      </c>
      <c r="F9902" s="2" t="s">
        <v>3306</v>
      </c>
      <c r="G9902" s="5">
        <v>-30</v>
      </c>
      <c r="H9902" s="5">
        <v>33.5</v>
      </c>
      <c r="I9902" s="5">
        <v>-1005</v>
      </c>
      <c r="J9902" s="5">
        <v>-2462134.5400000033</v>
      </c>
      <c r="K9902" s="5" t="str" cm="1">
        <f t="array" ref="K9902">_xlfn.LET(_xlpm.d,UPPER(TRIM(CLEAN(SUBSTITUTE(F9902,CHAR(160),"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03" spans="2:11" x14ac:dyDescent="0.25">
      <c r="B9903" s="21">
        <v>46035</v>
      </c>
      <c r="C9903" s="2" t="s">
        <v>1</v>
      </c>
      <c r="D9903" s="2" t="s">
        <v>28</v>
      </c>
      <c r="E9903" s="2" t="s">
        <v>29</v>
      </c>
      <c r="F9903" s="2" t="s">
        <v>3306</v>
      </c>
      <c r="G9903" s="5">
        <v>-170</v>
      </c>
      <c r="H9903" s="5">
        <v>33.5</v>
      </c>
      <c r="I9903" s="5">
        <v>-5695</v>
      </c>
      <c r="J9903" s="5">
        <v>-2467829.5400000033</v>
      </c>
      <c r="K9903" s="5" t="str" cm="1">
        <f t="array" ref="K9903">_xlfn.LET(_xlpm.d,UPPER(TRIM(CLEAN(SUBSTITUTE(F9903,CHAR(160),"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04" spans="2:11" x14ac:dyDescent="0.25">
      <c r="B9904" s="21">
        <v>46035</v>
      </c>
      <c r="C9904" s="2" t="s">
        <v>1</v>
      </c>
      <c r="D9904" s="2" t="s">
        <v>2125</v>
      </c>
      <c r="E9904" s="2" t="s">
        <v>72</v>
      </c>
      <c r="F9904" s="2" t="s">
        <v>3306</v>
      </c>
      <c r="G9904" s="5">
        <v>-5</v>
      </c>
      <c r="H9904" s="5">
        <v>33.5</v>
      </c>
      <c r="I9904" s="5">
        <v>-167.5</v>
      </c>
      <c r="J9904" s="5">
        <v>-2467997.0400000033</v>
      </c>
      <c r="K9904" s="5" t="str" cm="1">
        <f t="array" ref="K9904">_xlfn.LET(_xlpm.d,UPPER(TRIM(CLEAN(SUBSTITUTE(F9904,CHAR(160),"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05" spans="2:11" x14ac:dyDescent="0.25">
      <c r="B9905" s="21">
        <v>46035</v>
      </c>
      <c r="C9905" s="2" t="s">
        <v>1</v>
      </c>
      <c r="D9905" s="2" t="s">
        <v>2126</v>
      </c>
      <c r="E9905" s="2" t="s">
        <v>60</v>
      </c>
      <c r="F9905" s="2" t="s">
        <v>3306</v>
      </c>
      <c r="G9905" s="5">
        <v>-42</v>
      </c>
      <c r="H9905" s="5">
        <v>33.5</v>
      </c>
      <c r="I9905" s="5">
        <v>-1407</v>
      </c>
      <c r="J9905" s="5">
        <v>-2469404.0400000033</v>
      </c>
      <c r="K9905" s="5" t="str" cm="1">
        <f t="array" ref="K9905">_xlfn.LET(_xlpm.d,UPPER(TRIM(CLEAN(SUBSTITUTE(F9905,CHAR(160),"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06" spans="2:11" x14ac:dyDescent="0.25">
      <c r="B9906" s="21">
        <v>46035</v>
      </c>
      <c r="C9906" s="2" t="s">
        <v>1</v>
      </c>
      <c r="D9906" s="2" t="s">
        <v>1227</v>
      </c>
      <c r="E9906" s="2" t="s">
        <v>153</v>
      </c>
      <c r="F9906" s="2" t="s">
        <v>3306</v>
      </c>
      <c r="G9906" s="5">
        <v>-70</v>
      </c>
      <c r="H9906" s="5">
        <v>33.5</v>
      </c>
      <c r="I9906" s="5">
        <v>-2345</v>
      </c>
      <c r="J9906" s="5">
        <v>-2471749.0400000033</v>
      </c>
      <c r="K9906" s="5" t="str" cm="1">
        <f t="array" ref="K9906">_xlfn.LET(_xlpm.d,UPPER(TRIM(CLEAN(SUBSTITUTE(F9906,CHAR(160),"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07" spans="2:11" x14ac:dyDescent="0.25">
      <c r="B9907" s="21">
        <v>46035</v>
      </c>
      <c r="C9907" s="2" t="s">
        <v>1</v>
      </c>
      <c r="D9907" s="2" t="s">
        <v>1228</v>
      </c>
      <c r="E9907" s="2" t="s">
        <v>9</v>
      </c>
      <c r="F9907" s="2" t="s">
        <v>3306</v>
      </c>
      <c r="G9907" s="5">
        <v>-35</v>
      </c>
      <c r="H9907" s="5">
        <v>33.5</v>
      </c>
      <c r="I9907" s="5">
        <v>-1172.5</v>
      </c>
      <c r="J9907" s="5">
        <v>-2472921.5400000033</v>
      </c>
      <c r="K9907" s="5" t="str" cm="1">
        <f t="array" ref="K9907">_xlfn.LET(_xlpm.d,UPPER(TRIM(CLEAN(SUBSTITUTE(F9907,CHAR(160),"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08" spans="2:11" x14ac:dyDescent="0.25">
      <c r="B9908" s="21">
        <v>46035</v>
      </c>
      <c r="C9908" s="2" t="s">
        <v>1</v>
      </c>
      <c r="D9908" s="2" t="s">
        <v>2127</v>
      </c>
      <c r="E9908" s="2" t="s">
        <v>95</v>
      </c>
      <c r="F9908" s="2" t="s">
        <v>3306</v>
      </c>
      <c r="G9908" s="5">
        <v>-22</v>
      </c>
      <c r="H9908" s="5">
        <v>33.5</v>
      </c>
      <c r="I9908" s="5">
        <v>-737</v>
      </c>
      <c r="J9908" s="5">
        <v>-2473658.5400000033</v>
      </c>
      <c r="K9908" s="5" t="str" cm="1">
        <f t="array" ref="K9908">_xlfn.LET(_xlpm.d,UPPER(TRIM(CLEAN(SUBSTITUTE(F9908,CHAR(160),"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09" spans="2:11" x14ac:dyDescent="0.25">
      <c r="B9909" s="21">
        <v>46035</v>
      </c>
      <c r="C9909" s="2" t="s">
        <v>1</v>
      </c>
      <c r="D9909" s="2" t="s">
        <v>3979</v>
      </c>
      <c r="E9909" s="2" t="s">
        <v>148</v>
      </c>
      <c r="F9909" s="2" t="s">
        <v>3306</v>
      </c>
      <c r="G9909" s="5">
        <v>-40</v>
      </c>
      <c r="H9909" s="5">
        <v>33.5</v>
      </c>
      <c r="I9909" s="5">
        <v>-1340</v>
      </c>
      <c r="J9909" s="5">
        <v>-2474998.5400000033</v>
      </c>
      <c r="K9909" s="5" t="str" cm="1">
        <f t="array" ref="K9909">_xlfn.LET(_xlpm.d,UPPER(TRIM(CLEAN(SUBSTITUTE(F9909,CHAR(160),"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10" spans="2:11" x14ac:dyDescent="0.25">
      <c r="B9910" s="21">
        <v>46035</v>
      </c>
      <c r="C9910" s="2" t="s">
        <v>1</v>
      </c>
      <c r="D9910" s="2" t="s">
        <v>2128</v>
      </c>
      <c r="E9910" s="2" t="s">
        <v>32</v>
      </c>
      <c r="F9910" s="2" t="s">
        <v>3306</v>
      </c>
      <c r="G9910" s="5">
        <v>-120</v>
      </c>
      <c r="H9910" s="5">
        <v>33.5</v>
      </c>
      <c r="I9910" s="5">
        <v>-4020</v>
      </c>
      <c r="J9910" s="5">
        <v>-2479018.5400000033</v>
      </c>
      <c r="K9910" s="5" t="str" cm="1">
        <f t="array" ref="K9910">_xlfn.LET(_xlpm.d,UPPER(TRIM(CLEAN(SUBSTITUTE(F9910,CHAR(160),"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11" spans="2:11" x14ac:dyDescent="0.25">
      <c r="B9911" s="21">
        <v>46035</v>
      </c>
      <c r="C9911" s="2" t="s">
        <v>1</v>
      </c>
      <c r="D9911" s="2" t="s">
        <v>506</v>
      </c>
      <c r="E9911" s="2" t="s">
        <v>27</v>
      </c>
      <c r="F9911" s="2" t="s">
        <v>3306</v>
      </c>
      <c r="G9911" s="5">
        <v>-25</v>
      </c>
      <c r="H9911" s="5">
        <v>33.5</v>
      </c>
      <c r="I9911" s="5">
        <v>-837.5</v>
      </c>
      <c r="J9911" s="5">
        <v>-2479856.0400000033</v>
      </c>
      <c r="K9911" s="5" t="str" cm="1">
        <f t="array" ref="K9911">_xlfn.LET(_xlpm.d,UPPER(TRIM(CLEAN(SUBSTITUTE(F9911,CHAR(160),"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12" spans="2:11" x14ac:dyDescent="0.25">
      <c r="B9912" s="21">
        <v>46035</v>
      </c>
      <c r="C9912" s="2" t="s">
        <v>1</v>
      </c>
      <c r="D9912" s="2" t="s">
        <v>507</v>
      </c>
      <c r="E9912" s="2" t="s">
        <v>49</v>
      </c>
      <c r="F9912" s="2" t="s">
        <v>3306</v>
      </c>
      <c r="G9912" s="5">
        <v>-168</v>
      </c>
      <c r="H9912" s="5">
        <v>33.5</v>
      </c>
      <c r="I9912" s="5">
        <v>-5628</v>
      </c>
      <c r="J9912" s="5">
        <v>-2485484.0400000033</v>
      </c>
      <c r="K9912" s="5" t="str" cm="1">
        <f t="array" ref="K9912">_xlfn.LET(_xlpm.d,UPPER(TRIM(CLEAN(SUBSTITUTE(F9912,CHAR(160),"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13" spans="2:11" x14ac:dyDescent="0.25">
      <c r="B9913" s="21">
        <v>46036</v>
      </c>
      <c r="C9913" s="2" t="s">
        <v>1</v>
      </c>
      <c r="D9913" s="2" t="s">
        <v>1229</v>
      </c>
      <c r="E9913" s="2" t="s">
        <v>807</v>
      </c>
      <c r="F9913" s="2" t="s">
        <v>3308</v>
      </c>
      <c r="G9913" s="5">
        <v>-33</v>
      </c>
      <c r="H9913" s="5">
        <v>31.85</v>
      </c>
      <c r="I9913" s="5">
        <v>-1051.05</v>
      </c>
      <c r="J9913" s="5">
        <v>-2486535.0900000031</v>
      </c>
      <c r="K9913" s="5" t="str" cm="1">
        <f t="array" ref="K9913">_xlfn.LET(_xlpm.d,UPPER(TRIM(CLEAN(SUBSTITUTE(F9913,CHAR(160),"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14" spans="2:11" x14ac:dyDescent="0.25">
      <c r="B9914" s="21">
        <v>46036</v>
      </c>
      <c r="C9914" s="2" t="s">
        <v>1</v>
      </c>
      <c r="D9914" s="2" t="s">
        <v>2667</v>
      </c>
      <c r="E9914" s="2" t="s">
        <v>38</v>
      </c>
      <c r="F9914" s="2" t="s">
        <v>3306</v>
      </c>
      <c r="G9914" s="5">
        <v>-40</v>
      </c>
      <c r="H9914" s="5">
        <v>33.5</v>
      </c>
      <c r="I9914" s="5">
        <v>-1340</v>
      </c>
      <c r="J9914" s="5">
        <v>-2487875.0900000031</v>
      </c>
      <c r="K9914" s="5" t="str" cm="1">
        <f t="array" ref="K9914">_xlfn.LET(_xlpm.d,UPPER(TRIM(CLEAN(SUBSTITUTE(F9914,CHAR(160),"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15" spans="2:11" x14ac:dyDescent="0.25">
      <c r="B9915" s="21">
        <v>46036</v>
      </c>
      <c r="C9915" s="2" t="s">
        <v>1</v>
      </c>
      <c r="D9915" s="2" t="s">
        <v>87</v>
      </c>
      <c r="E9915" s="2" t="s">
        <v>65</v>
      </c>
      <c r="F9915" s="2" t="s">
        <v>3306</v>
      </c>
      <c r="G9915" s="5">
        <v>-55</v>
      </c>
      <c r="H9915" s="5">
        <v>33.5</v>
      </c>
      <c r="I9915" s="5">
        <v>-1842.5</v>
      </c>
      <c r="J9915" s="5">
        <v>-2489717.5900000031</v>
      </c>
      <c r="K9915" s="5" t="str" cm="1">
        <f t="array" ref="K9915">_xlfn.LET(_xlpm.d,UPPER(TRIM(CLEAN(SUBSTITUTE(F9915,CHAR(160),"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16" spans="2:11" x14ac:dyDescent="0.25">
      <c r="B9916" s="21">
        <v>46036</v>
      </c>
      <c r="C9916" s="2" t="s">
        <v>1</v>
      </c>
      <c r="D9916" s="2" t="s">
        <v>88</v>
      </c>
      <c r="E9916" s="2" t="s">
        <v>89</v>
      </c>
      <c r="F9916" s="2" t="s">
        <v>3306</v>
      </c>
      <c r="G9916" s="5">
        <v>-130</v>
      </c>
      <c r="H9916" s="5">
        <v>33.5</v>
      </c>
      <c r="I9916" s="5">
        <v>-4355</v>
      </c>
      <c r="J9916" s="5">
        <v>-2494072.5900000031</v>
      </c>
      <c r="K9916" s="5" t="str" cm="1">
        <f t="array" ref="K9916">_xlfn.LET(_xlpm.d,UPPER(TRIM(CLEAN(SUBSTITUTE(F9916,CHAR(160),"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17" spans="2:11" x14ac:dyDescent="0.25">
      <c r="B9917" s="21">
        <v>46036</v>
      </c>
      <c r="C9917" s="2" t="s">
        <v>1</v>
      </c>
      <c r="D9917" s="2" t="s">
        <v>584</v>
      </c>
      <c r="E9917" s="2" t="s">
        <v>35</v>
      </c>
      <c r="F9917" s="2" t="s">
        <v>3306</v>
      </c>
      <c r="G9917" s="5">
        <v>-230</v>
      </c>
      <c r="H9917" s="5">
        <v>33.5</v>
      </c>
      <c r="I9917" s="5">
        <v>-7705</v>
      </c>
      <c r="J9917" s="5">
        <v>-2501777.5900000031</v>
      </c>
      <c r="K9917" s="5" t="str" cm="1">
        <f t="array" ref="K9917">_xlfn.LET(_xlpm.d,UPPER(TRIM(CLEAN(SUBSTITUTE(F9917,CHAR(160),"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18" spans="2:11" x14ac:dyDescent="0.25">
      <c r="B9918" s="21">
        <v>46037</v>
      </c>
      <c r="C9918" s="2" t="s">
        <v>1</v>
      </c>
      <c r="D9918" s="2" t="s">
        <v>3980</v>
      </c>
      <c r="E9918" s="2" t="s">
        <v>1403</v>
      </c>
      <c r="F9918" s="2" t="s">
        <v>3308</v>
      </c>
      <c r="G9918" s="5">
        <v>-2</v>
      </c>
      <c r="H9918" s="5">
        <v>27.8</v>
      </c>
      <c r="I9918" s="5">
        <v>-55.6</v>
      </c>
      <c r="J9918" s="5">
        <v>-2501833.1900000032</v>
      </c>
      <c r="K9918" s="5" t="str" cm="1">
        <f t="array" ref="K9918">_xlfn.LET(_xlpm.d,UPPER(TRIM(CLEAN(SUBSTITUTE(F9918,CHAR(160),"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19" spans="2:11" x14ac:dyDescent="0.25">
      <c r="B9919" s="21">
        <v>46037</v>
      </c>
      <c r="C9919" s="2" t="s">
        <v>1</v>
      </c>
      <c r="D9919" s="2" t="s">
        <v>3051</v>
      </c>
      <c r="E9919" s="2" t="s">
        <v>238</v>
      </c>
      <c r="F9919" s="2" t="s">
        <v>3308</v>
      </c>
      <c r="G9919" s="5">
        <v>-4</v>
      </c>
      <c r="H9919" s="5">
        <v>31.85</v>
      </c>
      <c r="I9919" s="5">
        <v>-127.4</v>
      </c>
      <c r="J9919" s="5">
        <v>-2501960.5900000031</v>
      </c>
      <c r="K9919" s="5" t="str" cm="1">
        <f t="array" ref="K9919">_xlfn.LET(_xlpm.d,UPPER(TRIM(CLEAN(SUBSTITUTE(F9919,CHAR(160),"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20" spans="2:11" x14ac:dyDescent="0.25">
      <c r="B9920" s="21">
        <v>46037</v>
      </c>
      <c r="C9920" s="2" t="s">
        <v>1</v>
      </c>
      <c r="D9920" s="2" t="s">
        <v>3981</v>
      </c>
      <c r="E9920" s="2" t="s">
        <v>801</v>
      </c>
      <c r="F9920" s="2" t="s">
        <v>3308</v>
      </c>
      <c r="G9920" s="5">
        <v>-10</v>
      </c>
      <c r="H9920" s="5">
        <v>28.99</v>
      </c>
      <c r="I9920" s="5">
        <v>-289.89999999999998</v>
      </c>
      <c r="J9920" s="5">
        <v>-2502250.490000003</v>
      </c>
      <c r="K9920" s="5" t="str" cm="1">
        <f t="array" ref="K9920">_xlfn.LET(_xlpm.d,UPPER(TRIM(CLEAN(SUBSTITUTE(F9920,CHAR(160),"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21" spans="2:11" x14ac:dyDescent="0.25">
      <c r="B9921" s="21">
        <v>46037</v>
      </c>
      <c r="C9921" s="2" t="s">
        <v>1</v>
      </c>
      <c r="D9921" s="2" t="s">
        <v>1230</v>
      </c>
      <c r="E9921" s="2" t="s">
        <v>99</v>
      </c>
      <c r="F9921" s="2" t="s">
        <v>3306</v>
      </c>
      <c r="G9921" s="5">
        <v>-20</v>
      </c>
      <c r="H9921" s="5">
        <v>33.5</v>
      </c>
      <c r="I9921" s="5">
        <v>-670</v>
      </c>
      <c r="J9921" s="5">
        <v>-2502920.490000003</v>
      </c>
      <c r="K9921" s="5" t="str" cm="1">
        <f t="array" ref="K9921">_xlfn.LET(_xlpm.d,UPPER(TRIM(CLEAN(SUBSTITUTE(F9921,CHAR(160),"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22" spans="2:11" x14ac:dyDescent="0.25">
      <c r="B9922" s="21">
        <v>46037</v>
      </c>
      <c r="C9922" s="2" t="s">
        <v>1</v>
      </c>
      <c r="D9922" s="2" t="s">
        <v>2130</v>
      </c>
      <c r="E9922" s="2" t="s">
        <v>74</v>
      </c>
      <c r="F9922" s="2" t="s">
        <v>3306</v>
      </c>
      <c r="G9922" s="5">
        <v>-50</v>
      </c>
      <c r="H9922" s="5">
        <v>33.5</v>
      </c>
      <c r="I9922" s="5">
        <v>-1675</v>
      </c>
      <c r="J9922" s="5">
        <v>-2504595.490000003</v>
      </c>
      <c r="K9922" s="5" t="str" cm="1">
        <f t="array" ref="K9922">_xlfn.LET(_xlpm.d,UPPER(TRIM(CLEAN(SUBSTITUTE(F9922,CHAR(160),"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23" spans="2:11" x14ac:dyDescent="0.25">
      <c r="B9923" s="21">
        <v>46037</v>
      </c>
      <c r="C9923" s="2" t="s">
        <v>1</v>
      </c>
      <c r="D9923" s="2" t="s">
        <v>2131</v>
      </c>
      <c r="E9923" s="2" t="s">
        <v>595</v>
      </c>
      <c r="F9923" s="2" t="s">
        <v>3306</v>
      </c>
      <c r="G9923" s="5">
        <v>-82</v>
      </c>
      <c r="H9923" s="5">
        <v>33.5</v>
      </c>
      <c r="I9923" s="5">
        <v>-2747</v>
      </c>
      <c r="J9923" s="5">
        <v>-2507342.490000003</v>
      </c>
      <c r="K9923" s="5" t="str" cm="1">
        <f t="array" ref="K9923">_xlfn.LET(_xlpm.d,UPPER(TRIM(CLEAN(SUBSTITUTE(F9923,CHAR(160),"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24" spans="2:11" x14ac:dyDescent="0.25">
      <c r="B9924" s="21">
        <v>46037</v>
      </c>
      <c r="C9924" s="2" t="s">
        <v>1</v>
      </c>
      <c r="D9924" s="2" t="s">
        <v>3982</v>
      </c>
      <c r="E9924" s="2" t="s">
        <v>595</v>
      </c>
      <c r="F9924" s="2" t="s">
        <v>3306</v>
      </c>
      <c r="G9924" s="5">
        <v>-30</v>
      </c>
      <c r="H9924" s="5">
        <v>33.5</v>
      </c>
      <c r="I9924" s="5">
        <v>-1005</v>
      </c>
      <c r="J9924" s="5">
        <v>-2508347.490000003</v>
      </c>
      <c r="K9924" s="5" t="str" cm="1">
        <f t="array" ref="K9924">_xlfn.LET(_xlpm.d,UPPER(TRIM(CLEAN(SUBSTITUTE(F9924,CHAR(160),"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25" spans="2:11" x14ac:dyDescent="0.25">
      <c r="B9925" s="21">
        <v>46037</v>
      </c>
      <c r="C9925" s="2" t="s">
        <v>1</v>
      </c>
      <c r="D9925" s="2" t="s">
        <v>3983</v>
      </c>
      <c r="E9925" s="2" t="s">
        <v>324</v>
      </c>
      <c r="F9925" s="2" t="s">
        <v>3308</v>
      </c>
      <c r="G9925" s="5">
        <v>-29</v>
      </c>
      <c r="H9925" s="5">
        <v>31.8</v>
      </c>
      <c r="I9925" s="5">
        <v>-922.2</v>
      </c>
      <c r="J9925" s="5">
        <v>-2509269.6900000032</v>
      </c>
      <c r="K9925" s="5" t="str" cm="1">
        <f t="array" ref="K9925">_xlfn.LET(_xlpm.d,UPPER(TRIM(CLEAN(SUBSTITUTE(F9925,CHAR(160),"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26" spans="2:11" x14ac:dyDescent="0.25">
      <c r="B9926" s="21">
        <v>46038</v>
      </c>
      <c r="C9926" s="2" t="s">
        <v>1</v>
      </c>
      <c r="D9926" s="2" t="s">
        <v>3104</v>
      </c>
      <c r="E9926" s="2" t="s">
        <v>852</v>
      </c>
      <c r="F9926" s="2" t="s">
        <v>3308</v>
      </c>
      <c r="G9926" s="5">
        <v>-20</v>
      </c>
      <c r="H9926" s="5">
        <v>33.99</v>
      </c>
      <c r="I9926" s="5">
        <v>-679.8</v>
      </c>
      <c r="J9926" s="5">
        <v>-2509949.490000003</v>
      </c>
      <c r="K9926" s="5" t="str" cm="1">
        <f t="array" ref="K9926">_xlfn.LET(_xlpm.d,UPPER(TRIM(CLEAN(SUBSTITUTE(F9926,CHAR(160),"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27" spans="2:11" x14ac:dyDescent="0.25">
      <c r="B9927" s="21">
        <v>46038</v>
      </c>
      <c r="C9927" s="2" t="s">
        <v>1</v>
      </c>
      <c r="D9927" s="2" t="s">
        <v>508</v>
      </c>
      <c r="E9927" s="2" t="s">
        <v>143</v>
      </c>
      <c r="F9927" s="2" t="s">
        <v>3308</v>
      </c>
      <c r="G9927" s="5">
        <v>-5</v>
      </c>
      <c r="H9927" s="5">
        <v>28.95</v>
      </c>
      <c r="I9927" s="5">
        <v>-144.75</v>
      </c>
      <c r="J9927" s="5">
        <v>-2510094.240000003</v>
      </c>
      <c r="K9927" s="5" t="str" cm="1">
        <f t="array" ref="K9927">_xlfn.LET(_xlpm.d,UPPER(TRIM(CLEAN(SUBSTITUTE(F9927,CHAR(160),"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28" spans="2:11" x14ac:dyDescent="0.25">
      <c r="B9928" s="21">
        <v>46038</v>
      </c>
      <c r="C9928" s="2" t="s">
        <v>1</v>
      </c>
      <c r="D9928" s="2" t="s">
        <v>2133</v>
      </c>
      <c r="E9928" s="2" t="s">
        <v>202</v>
      </c>
      <c r="F9928" s="2" t="s">
        <v>3306</v>
      </c>
      <c r="G9928" s="5">
        <v>-60</v>
      </c>
      <c r="H9928" s="5">
        <v>33.5</v>
      </c>
      <c r="I9928" s="5">
        <v>-2010</v>
      </c>
      <c r="J9928" s="5">
        <v>-2512104.240000003</v>
      </c>
      <c r="K9928" s="5" t="str" cm="1">
        <f t="array" ref="K9928">_xlfn.LET(_xlpm.d,UPPER(TRIM(CLEAN(SUBSTITUTE(F9928,CHAR(160),"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29" spans="2:11" x14ac:dyDescent="0.25">
      <c r="B9929" s="21">
        <v>46038</v>
      </c>
      <c r="C9929" s="2" t="s">
        <v>1</v>
      </c>
      <c r="D9929" s="2" t="s">
        <v>282</v>
      </c>
      <c r="E9929" s="2" t="s">
        <v>24</v>
      </c>
      <c r="F9929" s="2" t="s">
        <v>3306</v>
      </c>
      <c r="G9929" s="5">
        <v>-128</v>
      </c>
      <c r="H9929" s="5">
        <v>33.5</v>
      </c>
      <c r="I9929" s="5">
        <v>-4288</v>
      </c>
      <c r="J9929" s="5">
        <v>-2516392.240000003</v>
      </c>
      <c r="K9929" s="5" t="str" cm="1">
        <f t="array" ref="K9929">_xlfn.LET(_xlpm.d,UPPER(TRIM(CLEAN(SUBSTITUTE(F9929,CHAR(160),"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30" spans="2:11" x14ac:dyDescent="0.25">
      <c r="B9930" s="21">
        <v>46038</v>
      </c>
      <c r="C9930" s="2" t="s">
        <v>1</v>
      </c>
      <c r="D9930" s="2" t="s">
        <v>90</v>
      </c>
      <c r="E9930" s="2" t="s">
        <v>82</v>
      </c>
      <c r="F9930" s="2" t="s">
        <v>3306</v>
      </c>
      <c r="G9930" s="5">
        <v>-30</v>
      </c>
      <c r="H9930" s="5">
        <v>33.5</v>
      </c>
      <c r="I9930" s="5">
        <v>-1005</v>
      </c>
      <c r="J9930" s="5">
        <v>-2517397.240000003</v>
      </c>
      <c r="K9930" s="5" t="str" cm="1">
        <f t="array" ref="K9930">_xlfn.LET(_xlpm.d,UPPER(TRIM(CLEAN(SUBSTITUTE(F9930,CHAR(160),"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31" spans="2:11" x14ac:dyDescent="0.25">
      <c r="B9931" s="21">
        <v>46038</v>
      </c>
      <c r="C9931" s="2" t="s">
        <v>1</v>
      </c>
      <c r="D9931" s="2" t="s">
        <v>3984</v>
      </c>
      <c r="E9931" s="2" t="s">
        <v>403</v>
      </c>
      <c r="F9931" s="2" t="s">
        <v>3306</v>
      </c>
      <c r="G9931" s="5">
        <v>-35</v>
      </c>
      <c r="H9931" s="5">
        <v>33.5</v>
      </c>
      <c r="I9931" s="5">
        <v>-1172.5</v>
      </c>
      <c r="J9931" s="5">
        <v>-2518569.740000003</v>
      </c>
      <c r="K9931" s="5" t="str" cm="1">
        <f t="array" ref="K9931">_xlfn.LET(_xlpm.d,UPPER(TRIM(CLEAN(SUBSTITUTE(F9931,CHAR(160),"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32" spans="2:11" x14ac:dyDescent="0.25">
      <c r="B9932" s="21">
        <v>46041</v>
      </c>
      <c r="C9932" s="2" t="s">
        <v>1</v>
      </c>
      <c r="D9932" s="2" t="s">
        <v>686</v>
      </c>
      <c r="E9932" s="2" t="s">
        <v>403</v>
      </c>
      <c r="F9932" s="2" t="s">
        <v>3306</v>
      </c>
      <c r="G9932" s="5">
        <v>-110</v>
      </c>
      <c r="H9932" s="5">
        <v>33.5</v>
      </c>
      <c r="I9932" s="5">
        <v>-3685</v>
      </c>
      <c r="J9932" s="5">
        <v>-2522254.740000003</v>
      </c>
      <c r="K9932" s="5" t="str" cm="1">
        <f t="array" ref="K9932">_xlfn.LET(_xlpm.d,UPPER(TRIM(CLEAN(SUBSTITUTE(F9932,CHAR(160),"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33" spans="2:11" x14ac:dyDescent="0.25">
      <c r="B9933" s="21">
        <v>46041</v>
      </c>
      <c r="C9933" s="2" t="s">
        <v>1</v>
      </c>
      <c r="D9933" s="2" t="s">
        <v>1231</v>
      </c>
      <c r="E9933" s="2" t="s">
        <v>403</v>
      </c>
      <c r="F9933" s="2" t="s">
        <v>3306</v>
      </c>
      <c r="G9933" s="5">
        <v>-140</v>
      </c>
      <c r="H9933" s="5">
        <v>33.5</v>
      </c>
      <c r="I9933" s="5">
        <v>-4690</v>
      </c>
      <c r="J9933" s="5">
        <v>-2526944.740000003</v>
      </c>
      <c r="K9933" s="5" t="str" cm="1">
        <f t="array" ref="K9933">_xlfn.LET(_xlpm.d,UPPER(TRIM(CLEAN(SUBSTITUTE(F9933,CHAR(160),"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34" spans="2:11" x14ac:dyDescent="0.25">
      <c r="B9934" s="21">
        <v>46041</v>
      </c>
      <c r="C9934" s="2" t="s">
        <v>1</v>
      </c>
      <c r="D9934" s="2" t="s">
        <v>3985</v>
      </c>
      <c r="E9934" s="2" t="s">
        <v>324</v>
      </c>
      <c r="F9934" s="2" t="s">
        <v>3308</v>
      </c>
      <c r="G9934" s="5">
        <v>-6</v>
      </c>
      <c r="H9934" s="5">
        <v>31.8</v>
      </c>
      <c r="I9934" s="5">
        <v>-190.8</v>
      </c>
      <c r="J9934" s="5">
        <v>-2527135.5400000028</v>
      </c>
      <c r="K9934" s="5" t="str" cm="1">
        <f t="array" ref="K9934">_xlfn.LET(_xlpm.d,UPPER(TRIM(CLEAN(SUBSTITUTE(F9934,CHAR(160),"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35" spans="2:11" x14ac:dyDescent="0.25">
      <c r="B9935" s="21">
        <v>46041</v>
      </c>
      <c r="C9935" s="2" t="s">
        <v>1</v>
      </c>
      <c r="D9935" s="2" t="s">
        <v>2134</v>
      </c>
      <c r="E9935" s="2" t="s">
        <v>1384</v>
      </c>
      <c r="F9935" s="2" t="s">
        <v>3308</v>
      </c>
      <c r="G9935" s="5">
        <v>-2</v>
      </c>
      <c r="H9935" s="5">
        <v>28.55</v>
      </c>
      <c r="I9935" s="5">
        <v>-57.1</v>
      </c>
      <c r="J9935" s="5">
        <v>-2527192.6400000029</v>
      </c>
      <c r="K9935" s="5" t="str" cm="1">
        <f t="array" ref="K9935">_xlfn.LET(_xlpm.d,UPPER(TRIM(CLEAN(SUBSTITUTE(F9935,CHAR(160),"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36" spans="2:11" x14ac:dyDescent="0.25">
      <c r="B9936" s="21">
        <v>46041</v>
      </c>
      <c r="C9936" s="2" t="s">
        <v>1</v>
      </c>
      <c r="D9936" s="2" t="s">
        <v>3986</v>
      </c>
      <c r="E9936" s="2" t="s">
        <v>465</v>
      </c>
      <c r="F9936" s="2" t="s">
        <v>3306</v>
      </c>
      <c r="G9936" s="5">
        <v>-30</v>
      </c>
      <c r="H9936" s="5">
        <v>33.5</v>
      </c>
      <c r="I9936" s="5">
        <v>-1005</v>
      </c>
      <c r="J9936" s="5">
        <v>-2528197.6400000029</v>
      </c>
      <c r="K9936" s="5" t="str" cm="1">
        <f t="array" ref="K9936">_xlfn.LET(_xlpm.d,UPPER(TRIM(CLEAN(SUBSTITUTE(F9936,CHAR(160),"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37" spans="2:11" x14ac:dyDescent="0.25">
      <c r="B9937" s="21">
        <v>46041</v>
      </c>
      <c r="C9937" s="2" t="s">
        <v>1</v>
      </c>
      <c r="D9937" s="2" t="s">
        <v>3987</v>
      </c>
      <c r="E9937" s="2" t="s">
        <v>791</v>
      </c>
      <c r="F9937" s="2" t="s">
        <v>3306</v>
      </c>
      <c r="G9937" s="5">
        <v>-15</v>
      </c>
      <c r="H9937" s="5">
        <v>33.5</v>
      </c>
      <c r="I9937" s="5">
        <v>-502.5</v>
      </c>
      <c r="J9937" s="5">
        <v>-2528700.1400000029</v>
      </c>
      <c r="K9937" s="5" t="str" cm="1">
        <f t="array" ref="K9937">_xlfn.LET(_xlpm.d,UPPER(TRIM(CLEAN(SUBSTITUTE(F9937,CHAR(160),"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38" spans="2:11" x14ac:dyDescent="0.25">
      <c r="B9938" s="21">
        <v>46041</v>
      </c>
      <c r="C9938" s="2" t="s">
        <v>1</v>
      </c>
      <c r="D9938" s="2" t="s">
        <v>3988</v>
      </c>
      <c r="E9938" s="2" t="s">
        <v>2020</v>
      </c>
      <c r="F9938" s="2" t="s">
        <v>3306</v>
      </c>
      <c r="G9938" s="5">
        <v>-20</v>
      </c>
      <c r="H9938" s="5">
        <v>33.5</v>
      </c>
      <c r="I9938" s="5">
        <v>-670</v>
      </c>
      <c r="J9938" s="5">
        <v>-2529370.1400000029</v>
      </c>
      <c r="K9938" s="5" t="str" cm="1">
        <f t="array" ref="K9938">_xlfn.LET(_xlpm.d,UPPER(TRIM(CLEAN(SUBSTITUTE(F9938,CHAR(160),"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39" spans="2:11" x14ac:dyDescent="0.25">
      <c r="B9939" s="21">
        <v>46041</v>
      </c>
      <c r="C9939" s="2" t="s">
        <v>1</v>
      </c>
      <c r="D9939" s="2" t="s">
        <v>3989</v>
      </c>
      <c r="E9939" s="2" t="s">
        <v>595</v>
      </c>
      <c r="F9939" s="2" t="s">
        <v>3306</v>
      </c>
      <c r="G9939" s="5">
        <v>-15</v>
      </c>
      <c r="H9939" s="5">
        <v>33.5</v>
      </c>
      <c r="I9939" s="5">
        <v>-502.5</v>
      </c>
      <c r="J9939" s="5">
        <v>-2529872.6400000029</v>
      </c>
      <c r="K9939" s="5" t="str" cm="1">
        <f t="array" ref="K9939">_xlfn.LET(_xlpm.d,UPPER(TRIM(CLEAN(SUBSTITUTE(F9939,CHAR(160),"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40" spans="2:11" x14ac:dyDescent="0.25">
      <c r="B9940" s="21">
        <v>46041</v>
      </c>
      <c r="C9940" s="2" t="s">
        <v>1</v>
      </c>
      <c r="D9940" s="2" t="s">
        <v>3990</v>
      </c>
      <c r="E9940" s="2" t="s">
        <v>84</v>
      </c>
      <c r="F9940" s="2" t="s">
        <v>3306</v>
      </c>
      <c r="G9940" s="5">
        <v>-46</v>
      </c>
      <c r="H9940" s="5">
        <v>33.5</v>
      </c>
      <c r="I9940" s="5">
        <v>-1541</v>
      </c>
      <c r="J9940" s="5">
        <v>-2531413.6400000029</v>
      </c>
      <c r="K9940" s="5" t="str" cm="1">
        <f t="array" ref="K9940">_xlfn.LET(_xlpm.d,UPPER(TRIM(CLEAN(SUBSTITUTE(F9940,CHAR(160),"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41" spans="2:11" x14ac:dyDescent="0.25">
      <c r="B9941" s="21">
        <v>46042</v>
      </c>
      <c r="C9941" s="2" t="s">
        <v>1</v>
      </c>
      <c r="D9941" s="2" t="s">
        <v>1233</v>
      </c>
      <c r="E9941" s="2" t="s">
        <v>3</v>
      </c>
      <c r="F9941" s="2" t="s">
        <v>3308</v>
      </c>
      <c r="G9941" s="5">
        <v>-7</v>
      </c>
      <c r="H9941" s="5">
        <v>30</v>
      </c>
      <c r="I9941" s="5">
        <v>-210</v>
      </c>
      <c r="J9941" s="5">
        <v>-2531623.6400000029</v>
      </c>
      <c r="K9941" s="5" t="str" cm="1">
        <f t="array" ref="K9941">_xlfn.LET(_xlpm.d,UPPER(TRIM(CLEAN(SUBSTITUTE(F9941,CHAR(160),"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42" spans="2:11" x14ac:dyDescent="0.25">
      <c r="B9942" s="21">
        <v>46042</v>
      </c>
      <c r="C9942" s="2" t="s">
        <v>1</v>
      </c>
      <c r="D9942" s="2" t="s">
        <v>1234</v>
      </c>
      <c r="E9942" s="2" t="s">
        <v>446</v>
      </c>
      <c r="F9942" s="2" t="s">
        <v>3306</v>
      </c>
      <c r="G9942" s="5">
        <v>-65</v>
      </c>
      <c r="H9942" s="5">
        <v>33.5</v>
      </c>
      <c r="I9942" s="5">
        <v>-2177.5</v>
      </c>
      <c r="J9942" s="5">
        <v>-2533801.1400000029</v>
      </c>
      <c r="K9942" s="5" t="str" cm="1">
        <f t="array" ref="K9942">_xlfn.LET(_xlpm.d,UPPER(TRIM(CLEAN(SUBSTITUTE(F9942,CHAR(160),"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43" spans="2:11" x14ac:dyDescent="0.25">
      <c r="B9943" s="21">
        <v>46042</v>
      </c>
      <c r="C9943" s="2" t="s">
        <v>1</v>
      </c>
      <c r="D9943" s="2" t="s">
        <v>3991</v>
      </c>
      <c r="E9943" s="2" t="s">
        <v>3327</v>
      </c>
      <c r="F9943" s="2" t="s">
        <v>3306</v>
      </c>
      <c r="G9943" s="5">
        <v>-20</v>
      </c>
      <c r="H9943" s="5">
        <v>33.5</v>
      </c>
      <c r="I9943" s="5">
        <v>-670</v>
      </c>
      <c r="J9943" s="5">
        <v>-2534471.1400000029</v>
      </c>
      <c r="K9943" s="5" t="str" cm="1">
        <f t="array" ref="K9943">_xlfn.LET(_xlpm.d,UPPER(TRIM(CLEAN(SUBSTITUTE(F9943,CHAR(160),"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44" spans="2:11" x14ac:dyDescent="0.25">
      <c r="B9944" s="21">
        <v>46042</v>
      </c>
      <c r="C9944" s="2" t="s">
        <v>1</v>
      </c>
      <c r="D9944" s="2" t="s">
        <v>585</v>
      </c>
      <c r="E9944" s="2" t="s">
        <v>49</v>
      </c>
      <c r="F9944" s="2" t="s">
        <v>3306</v>
      </c>
      <c r="G9944" s="5">
        <v>-63</v>
      </c>
      <c r="H9944" s="5">
        <v>33.5</v>
      </c>
      <c r="I9944" s="5">
        <v>-2110.5</v>
      </c>
      <c r="J9944" s="5">
        <v>-2536581.6400000029</v>
      </c>
      <c r="K9944" s="5" t="str" cm="1">
        <f t="array" ref="K9944">_xlfn.LET(_xlpm.d,UPPER(TRIM(CLEAN(SUBSTITUTE(F9944,CHAR(160),"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45" spans="2:11" x14ac:dyDescent="0.25">
      <c r="B9945" s="21">
        <v>46042</v>
      </c>
      <c r="C9945" s="2" t="s">
        <v>1</v>
      </c>
      <c r="D9945" s="2" t="s">
        <v>1235</v>
      </c>
      <c r="E9945" s="2" t="s">
        <v>9</v>
      </c>
      <c r="F9945" s="2" t="s">
        <v>3306</v>
      </c>
      <c r="G9945" s="5">
        <v>-30</v>
      </c>
      <c r="H9945" s="5">
        <v>33.5</v>
      </c>
      <c r="I9945" s="5">
        <v>-1005</v>
      </c>
      <c r="J9945" s="5">
        <v>-2537586.6400000029</v>
      </c>
      <c r="K9945" s="5" t="str" cm="1">
        <f t="array" ref="K9945">_xlfn.LET(_xlpm.d,UPPER(TRIM(CLEAN(SUBSTITUTE(F9945,CHAR(160),"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46" spans="2:11" x14ac:dyDescent="0.25">
      <c r="B9946" s="21">
        <v>46042</v>
      </c>
      <c r="C9946" s="2" t="s">
        <v>1</v>
      </c>
      <c r="D9946" s="2" t="s">
        <v>1236</v>
      </c>
      <c r="E9946" s="2" t="s">
        <v>95</v>
      </c>
      <c r="F9946" s="2" t="s">
        <v>3306</v>
      </c>
      <c r="G9946" s="5">
        <v>-10</v>
      </c>
      <c r="H9946" s="5">
        <v>33.5</v>
      </c>
      <c r="I9946" s="5">
        <v>-335</v>
      </c>
      <c r="J9946" s="5">
        <v>-2537921.6400000029</v>
      </c>
      <c r="K9946" s="5" t="str" cm="1">
        <f t="array" ref="K9946">_xlfn.LET(_xlpm.d,UPPER(TRIM(CLEAN(SUBSTITUTE(F9946,CHAR(160),"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47" spans="2:11" x14ac:dyDescent="0.25">
      <c r="B9947" s="21">
        <v>46042</v>
      </c>
      <c r="C9947" s="2" t="s">
        <v>1</v>
      </c>
      <c r="D9947" s="2" t="s">
        <v>586</v>
      </c>
      <c r="E9947" s="2" t="s">
        <v>29</v>
      </c>
      <c r="F9947" s="2" t="s">
        <v>3306</v>
      </c>
      <c r="G9947" s="5">
        <v>-50</v>
      </c>
      <c r="H9947" s="5">
        <v>33.5</v>
      </c>
      <c r="I9947" s="5">
        <v>-1675</v>
      </c>
      <c r="J9947" s="5">
        <v>-2539596.6400000029</v>
      </c>
      <c r="K9947" s="5" t="str" cm="1">
        <f t="array" ref="K9947">_xlfn.LET(_xlpm.d,UPPER(TRIM(CLEAN(SUBSTITUTE(F9947,CHAR(160),"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48" spans="2:11" x14ac:dyDescent="0.25">
      <c r="B9948" s="21">
        <v>46042</v>
      </c>
      <c r="C9948" s="2" t="s">
        <v>1</v>
      </c>
      <c r="D9948" s="2" t="s">
        <v>2670</v>
      </c>
      <c r="E9948" s="2" t="s">
        <v>153</v>
      </c>
      <c r="F9948" s="2" t="s">
        <v>3306</v>
      </c>
      <c r="G9948" s="5">
        <v>-50</v>
      </c>
      <c r="H9948" s="5">
        <v>33.5</v>
      </c>
      <c r="I9948" s="5">
        <v>-1675</v>
      </c>
      <c r="J9948" s="5">
        <v>-2541271.6400000029</v>
      </c>
      <c r="K9948" s="5" t="str" cm="1">
        <f t="array" ref="K9948">_xlfn.LET(_xlpm.d,UPPER(TRIM(CLEAN(SUBSTITUTE(F9948,CHAR(160),"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49" spans="2:11" x14ac:dyDescent="0.25">
      <c r="B9949" s="21">
        <v>46042</v>
      </c>
      <c r="C9949" s="2" t="s">
        <v>1</v>
      </c>
      <c r="D9949" s="2" t="s">
        <v>3283</v>
      </c>
      <c r="E9949" s="2" t="s">
        <v>403</v>
      </c>
      <c r="F9949" s="2" t="s">
        <v>3306</v>
      </c>
      <c r="G9949" s="5">
        <v>-25</v>
      </c>
      <c r="H9949" s="5">
        <v>33.5</v>
      </c>
      <c r="I9949" s="5">
        <v>-837.5</v>
      </c>
      <c r="J9949" s="5">
        <v>-2542109.1400000029</v>
      </c>
      <c r="K9949" s="5" t="str" cm="1">
        <f t="array" ref="K9949">_xlfn.LET(_xlpm.d,UPPER(TRIM(CLEAN(SUBSTITUTE(F9949,CHAR(160),"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50" spans="2:11" x14ac:dyDescent="0.25">
      <c r="B9950" s="21">
        <v>46043</v>
      </c>
      <c r="C9950" s="2" t="s">
        <v>1</v>
      </c>
      <c r="D9950" s="2" t="s">
        <v>3053</v>
      </c>
      <c r="E9950" s="2" t="s">
        <v>857</v>
      </c>
      <c r="F9950" s="2" t="s">
        <v>3308</v>
      </c>
      <c r="G9950" s="5">
        <v>-80</v>
      </c>
      <c r="H9950" s="5">
        <v>29.99</v>
      </c>
      <c r="I9950" s="5">
        <v>-2399.1999999999998</v>
      </c>
      <c r="J9950" s="5">
        <v>-2544508.3400000031</v>
      </c>
      <c r="K9950" s="5" t="str" cm="1">
        <f t="array" ref="K9950">_xlfn.LET(_xlpm.d,UPPER(TRIM(CLEAN(SUBSTITUTE(F9950,CHAR(160),"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51" spans="2:11" x14ac:dyDescent="0.25">
      <c r="B9951" s="21">
        <v>46043</v>
      </c>
      <c r="C9951" s="2" t="s">
        <v>1</v>
      </c>
      <c r="D9951" s="2" t="s">
        <v>1240</v>
      </c>
      <c r="E9951" s="2" t="s">
        <v>807</v>
      </c>
      <c r="F9951" s="2" t="s">
        <v>3308</v>
      </c>
      <c r="G9951" s="5">
        <v>-15</v>
      </c>
      <c r="H9951" s="5">
        <v>31.85</v>
      </c>
      <c r="I9951" s="5">
        <v>-477.75</v>
      </c>
      <c r="J9951" s="5">
        <v>-2544986.0900000031</v>
      </c>
      <c r="K9951" s="5" t="str" cm="1">
        <f t="array" ref="K9951">_xlfn.LET(_xlpm.d,UPPER(TRIM(CLEAN(SUBSTITUTE(F9951,CHAR(160),"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52" spans="2:11" x14ac:dyDescent="0.25">
      <c r="B9952" s="21">
        <v>46043</v>
      </c>
      <c r="C9952" s="2" t="s">
        <v>1</v>
      </c>
      <c r="D9952" s="2" t="s">
        <v>2135</v>
      </c>
      <c r="E9952" s="2" t="s">
        <v>244</v>
      </c>
      <c r="F9952" s="2" t="s">
        <v>3306</v>
      </c>
      <c r="G9952" s="5">
        <v>-250</v>
      </c>
      <c r="H9952" s="5">
        <v>33.5</v>
      </c>
      <c r="I9952" s="5">
        <v>-8375</v>
      </c>
      <c r="J9952" s="5">
        <v>-2553361.0900000031</v>
      </c>
      <c r="K9952" s="5" t="str" cm="1">
        <f t="array" ref="K9952">_xlfn.LET(_xlpm.d,UPPER(TRIM(CLEAN(SUBSTITUTE(F9952,CHAR(160),"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53" spans="2:11" x14ac:dyDescent="0.25">
      <c r="B9953" s="21">
        <v>46043</v>
      </c>
      <c r="C9953" s="2" t="s">
        <v>1</v>
      </c>
      <c r="D9953" s="2" t="s">
        <v>3992</v>
      </c>
      <c r="E9953" s="2" t="s">
        <v>65</v>
      </c>
      <c r="F9953" s="2" t="s">
        <v>3306</v>
      </c>
      <c r="G9953" s="5">
        <v>-53</v>
      </c>
      <c r="H9953" s="5">
        <v>33.5</v>
      </c>
      <c r="I9953" s="5">
        <v>-1775.5</v>
      </c>
      <c r="J9953" s="5">
        <v>-2555136.5900000031</v>
      </c>
      <c r="K9953" s="5" t="str" cm="1">
        <f t="array" ref="K9953">_xlfn.LET(_xlpm.d,UPPER(TRIM(CLEAN(SUBSTITUTE(F9953,CHAR(160),"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54" spans="2:11" x14ac:dyDescent="0.25">
      <c r="B9954" s="21">
        <v>46043</v>
      </c>
      <c r="C9954" s="2" t="s">
        <v>1</v>
      </c>
      <c r="D9954" s="2" t="s">
        <v>2671</v>
      </c>
      <c r="E9954" s="2" t="s">
        <v>58</v>
      </c>
      <c r="F9954" s="2" t="s">
        <v>3306</v>
      </c>
      <c r="G9954" s="5">
        <v>-15</v>
      </c>
      <c r="H9954" s="5">
        <v>33.5</v>
      </c>
      <c r="I9954" s="5">
        <v>-502.5</v>
      </c>
      <c r="J9954" s="5">
        <v>-2555639.0900000031</v>
      </c>
      <c r="K9954" s="5" t="str" cm="1">
        <f t="array" ref="K9954">_xlfn.LET(_xlpm.d,UPPER(TRIM(CLEAN(SUBSTITUTE(F9954,CHAR(160),"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55" spans="2:11" x14ac:dyDescent="0.25">
      <c r="B9955" s="21">
        <v>46043</v>
      </c>
      <c r="C9955" s="2" t="s">
        <v>1</v>
      </c>
      <c r="D9955" s="2" t="s">
        <v>3054</v>
      </c>
      <c r="E9955" s="2" t="s">
        <v>40</v>
      </c>
      <c r="F9955" s="2" t="s">
        <v>3306</v>
      </c>
      <c r="G9955" s="5">
        <v>-25</v>
      </c>
      <c r="H9955" s="5">
        <v>33.5</v>
      </c>
      <c r="I9955" s="5">
        <v>-837.5</v>
      </c>
      <c r="J9955" s="5">
        <v>-2556476.5900000031</v>
      </c>
      <c r="K9955" s="5" t="str" cm="1">
        <f t="array" ref="K9955">_xlfn.LET(_xlpm.d,UPPER(TRIM(CLEAN(SUBSTITUTE(F9955,CHAR(160),"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56" spans="2:11" x14ac:dyDescent="0.25">
      <c r="B9956" s="21">
        <v>46043</v>
      </c>
      <c r="C9956" s="2" t="s">
        <v>1</v>
      </c>
      <c r="D9956" s="2" t="s">
        <v>509</v>
      </c>
      <c r="E9956" s="2" t="s">
        <v>129</v>
      </c>
      <c r="F9956" s="2" t="s">
        <v>3306</v>
      </c>
      <c r="G9956" s="5">
        <v>-110</v>
      </c>
      <c r="H9956" s="5">
        <v>33.5</v>
      </c>
      <c r="I9956" s="5">
        <v>-3685</v>
      </c>
      <c r="J9956" s="5">
        <v>-2560161.5900000031</v>
      </c>
      <c r="K9956" s="5" t="str" cm="1">
        <f t="array" ref="K9956">_xlfn.LET(_xlpm.d,UPPER(TRIM(CLEAN(SUBSTITUTE(F9956,CHAR(160),"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57" spans="2:11" x14ac:dyDescent="0.25">
      <c r="B9957" s="21">
        <v>46044</v>
      </c>
      <c r="C9957" s="2" t="s">
        <v>1</v>
      </c>
      <c r="D9957" s="2" t="s">
        <v>1241</v>
      </c>
      <c r="E9957" s="2" t="s">
        <v>5</v>
      </c>
      <c r="F9957" s="2" t="s">
        <v>3308</v>
      </c>
      <c r="G9957" s="5">
        <v>-22</v>
      </c>
      <c r="H9957" s="5">
        <v>33.5</v>
      </c>
      <c r="I9957" s="5">
        <v>-737</v>
      </c>
      <c r="J9957" s="5">
        <v>-2560898.5900000031</v>
      </c>
      <c r="K9957" s="5" t="str" cm="1">
        <f t="array" ref="K9957">_xlfn.LET(_xlpm.d,UPPER(TRIM(CLEAN(SUBSTITUTE(F9957,CHAR(160),"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58" spans="2:11" x14ac:dyDescent="0.25">
      <c r="B9958" s="21">
        <v>46044</v>
      </c>
      <c r="C9958" s="2" t="s">
        <v>1</v>
      </c>
      <c r="D9958" s="2" t="s">
        <v>2136</v>
      </c>
      <c r="E9958" s="2" t="s">
        <v>324</v>
      </c>
      <c r="F9958" s="2" t="s">
        <v>3308</v>
      </c>
      <c r="G9958" s="5">
        <v>-1</v>
      </c>
      <c r="H9958" s="5">
        <v>31.8</v>
      </c>
      <c r="I9958" s="5">
        <v>-31.8</v>
      </c>
      <c r="J9958" s="5">
        <v>-2560930.3900000029</v>
      </c>
      <c r="K9958" s="5" t="str" cm="1">
        <f t="array" ref="K9958">_xlfn.LET(_xlpm.d,UPPER(TRIM(CLEAN(SUBSTITUTE(F9958,CHAR(160),"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59" spans="2:11" x14ac:dyDescent="0.25">
      <c r="B9959" s="21">
        <v>46044</v>
      </c>
      <c r="C9959" s="2" t="s">
        <v>1</v>
      </c>
      <c r="D9959" s="2" t="s">
        <v>3993</v>
      </c>
      <c r="E9959" s="2" t="s">
        <v>1403</v>
      </c>
      <c r="F9959" s="2" t="s">
        <v>3308</v>
      </c>
      <c r="G9959" s="5">
        <v>-10</v>
      </c>
      <c r="H9959" s="5">
        <v>27.8</v>
      </c>
      <c r="I9959" s="5">
        <v>-278</v>
      </c>
      <c r="J9959" s="5">
        <v>-2561208.3900000029</v>
      </c>
      <c r="K9959" s="5" t="str" cm="1">
        <f t="array" ref="K9959">_xlfn.LET(_xlpm.d,UPPER(TRIM(CLEAN(SUBSTITUTE(F9959,CHAR(160),"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60" spans="2:11" x14ac:dyDescent="0.25">
      <c r="B9960" s="21">
        <v>46044</v>
      </c>
      <c r="C9960" s="2" t="s">
        <v>1</v>
      </c>
      <c r="D9960" s="2" t="s">
        <v>2137</v>
      </c>
      <c r="E9960" s="2" t="s">
        <v>163</v>
      </c>
      <c r="F9960" s="2" t="s">
        <v>3306</v>
      </c>
      <c r="G9960" s="5">
        <v>-100</v>
      </c>
      <c r="H9960" s="5">
        <v>33.5</v>
      </c>
      <c r="I9960" s="5">
        <v>-3350</v>
      </c>
      <c r="J9960" s="5">
        <v>-2564558.3900000029</v>
      </c>
      <c r="K9960" s="5" t="str" cm="1">
        <f t="array" ref="K9960">_xlfn.LET(_xlpm.d,UPPER(TRIM(CLEAN(SUBSTITUTE(F9960,CHAR(160),"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61" spans="2:11" x14ac:dyDescent="0.25">
      <c r="B9961" s="21">
        <v>46044</v>
      </c>
      <c r="C9961" s="2" t="s">
        <v>1</v>
      </c>
      <c r="D9961" s="2" t="s">
        <v>2511</v>
      </c>
      <c r="E9961" s="2" t="s">
        <v>68</v>
      </c>
      <c r="F9961" s="2" t="s">
        <v>3306</v>
      </c>
      <c r="G9961" s="5">
        <v>-62</v>
      </c>
      <c r="H9961" s="5">
        <v>33.5</v>
      </c>
      <c r="I9961" s="5">
        <v>-2077</v>
      </c>
      <c r="J9961" s="5">
        <v>-2566635.3900000029</v>
      </c>
      <c r="K9961" s="5" t="str" cm="1">
        <f t="array" ref="K9961">_xlfn.LET(_xlpm.d,UPPER(TRIM(CLEAN(SUBSTITUTE(F9961,CHAR(160),"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62" spans="2:11" x14ac:dyDescent="0.25">
      <c r="B9962" s="21">
        <v>46044</v>
      </c>
      <c r="C9962" s="2" t="s">
        <v>1</v>
      </c>
      <c r="D9962" s="2" t="s">
        <v>3994</v>
      </c>
      <c r="E9962" s="2" t="s">
        <v>99</v>
      </c>
      <c r="F9962" s="2" t="s">
        <v>3306</v>
      </c>
      <c r="G9962" s="5">
        <v>-17</v>
      </c>
      <c r="H9962" s="5">
        <v>33.5</v>
      </c>
      <c r="I9962" s="5">
        <v>-569.5</v>
      </c>
      <c r="J9962" s="5">
        <v>-2567204.8900000029</v>
      </c>
      <c r="K9962" s="5" t="str" cm="1">
        <f t="array" ref="K9962">_xlfn.LET(_xlpm.d,UPPER(TRIM(CLEAN(SUBSTITUTE(F9962,CHAR(160),"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63" spans="2:11" x14ac:dyDescent="0.25">
      <c r="B9963" s="21">
        <v>46044</v>
      </c>
      <c r="C9963" s="2" t="s">
        <v>1</v>
      </c>
      <c r="D9963" s="2" t="s">
        <v>510</v>
      </c>
      <c r="E9963" s="2" t="s">
        <v>19</v>
      </c>
      <c r="F9963" s="2" t="s">
        <v>3306</v>
      </c>
      <c r="G9963" s="5">
        <v>-20</v>
      </c>
      <c r="H9963" s="5">
        <v>33.5</v>
      </c>
      <c r="I9963" s="5">
        <v>-670</v>
      </c>
      <c r="J9963" s="5">
        <v>-2567874.8900000029</v>
      </c>
      <c r="K9963" s="5" t="str" cm="1">
        <f t="array" ref="K9963">_xlfn.LET(_xlpm.d,UPPER(TRIM(CLEAN(SUBSTITUTE(F9963,CHAR(160),"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64" spans="2:11" x14ac:dyDescent="0.25">
      <c r="B9964" s="21">
        <v>46044</v>
      </c>
      <c r="C9964" s="2" t="s">
        <v>1</v>
      </c>
      <c r="D9964" s="2" t="s">
        <v>3995</v>
      </c>
      <c r="E9964" s="2" t="s">
        <v>1397</v>
      </c>
      <c r="F9964" s="2" t="s">
        <v>3306</v>
      </c>
      <c r="G9964" s="5">
        <v>-50</v>
      </c>
      <c r="H9964" s="5">
        <v>33.5</v>
      </c>
      <c r="I9964" s="5">
        <v>-1675</v>
      </c>
      <c r="J9964" s="5">
        <v>-2569549.8900000029</v>
      </c>
      <c r="K9964" s="5" t="str" cm="1">
        <f t="array" ref="K9964">_xlfn.LET(_xlpm.d,UPPER(TRIM(CLEAN(SUBSTITUTE(F9964,CHAR(160),"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65" spans="2:11" x14ac:dyDescent="0.25">
      <c r="B9965" s="21">
        <v>46045</v>
      </c>
      <c r="C9965" s="2" t="s">
        <v>1</v>
      </c>
      <c r="D9965" s="2" t="s">
        <v>1244</v>
      </c>
      <c r="E9965" s="2" t="s">
        <v>1245</v>
      </c>
      <c r="F9965" s="2" t="s">
        <v>3308</v>
      </c>
      <c r="G9965" s="5">
        <v>-74</v>
      </c>
      <c r="H9965" s="5">
        <v>31.8</v>
      </c>
      <c r="I9965" s="5">
        <v>-2353.1999999999998</v>
      </c>
      <c r="J9965" s="5">
        <v>-2571903.0900000031</v>
      </c>
      <c r="K9965" s="5" t="str" cm="1">
        <f t="array" ref="K9965">_xlfn.LET(_xlpm.d,UPPER(TRIM(CLEAN(SUBSTITUTE(F9965,CHAR(160),"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66" spans="2:11" x14ac:dyDescent="0.25">
      <c r="B9966" s="21">
        <v>46045</v>
      </c>
      <c r="C9966" s="2" t="s">
        <v>1</v>
      </c>
      <c r="D9966" s="2" t="s">
        <v>1246</v>
      </c>
      <c r="E9966" s="2" t="s">
        <v>143</v>
      </c>
      <c r="F9966" s="2" t="s">
        <v>3308</v>
      </c>
      <c r="G9966" s="5">
        <v>-21</v>
      </c>
      <c r="H9966" s="5">
        <v>28.95</v>
      </c>
      <c r="I9966" s="5">
        <v>-607.95000000000005</v>
      </c>
      <c r="J9966" s="5">
        <v>-2572511.0400000033</v>
      </c>
      <c r="K9966" s="5" t="str" cm="1">
        <f t="array" ref="K9966">_xlfn.LET(_xlpm.d,UPPER(TRIM(CLEAN(SUBSTITUTE(F9966,CHAR(160),"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67" spans="2:11" x14ac:dyDescent="0.25">
      <c r="B9967" s="21">
        <v>46045</v>
      </c>
      <c r="C9967" s="2" t="s">
        <v>1</v>
      </c>
      <c r="D9967" s="2" t="s">
        <v>3996</v>
      </c>
      <c r="E9967" s="2" t="s">
        <v>1016</v>
      </c>
      <c r="F9967" s="2" t="s">
        <v>3306</v>
      </c>
      <c r="G9967" s="5">
        <v>-200</v>
      </c>
      <c r="H9967" s="5">
        <v>33.5</v>
      </c>
      <c r="I9967" s="5">
        <v>-6700</v>
      </c>
      <c r="J9967" s="5">
        <v>-2579211.0400000033</v>
      </c>
      <c r="K9967" s="5" t="str" cm="1">
        <f t="array" ref="K9967">_xlfn.LET(_xlpm.d,UPPER(TRIM(CLEAN(SUBSTITUTE(F9967,CHAR(160),"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68" spans="2:11" x14ac:dyDescent="0.25">
      <c r="B9968" s="21">
        <v>46045</v>
      </c>
      <c r="C9968" s="2" t="s">
        <v>1</v>
      </c>
      <c r="D9968" s="2" t="s">
        <v>2138</v>
      </c>
      <c r="E9968" s="2" t="s">
        <v>1130</v>
      </c>
      <c r="F9968" s="2" t="s">
        <v>3306</v>
      </c>
      <c r="G9968" s="5">
        <v>-150</v>
      </c>
      <c r="H9968" s="5">
        <v>33.5</v>
      </c>
      <c r="I9968" s="5">
        <v>-5025</v>
      </c>
      <c r="J9968" s="5">
        <v>-2584236.0400000033</v>
      </c>
      <c r="K9968" s="5" t="str" cm="1">
        <f t="array" ref="K9968">_xlfn.LET(_xlpm.d,UPPER(TRIM(CLEAN(SUBSTITUTE(F9968,CHAR(160),"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69" spans="2:11" x14ac:dyDescent="0.25">
      <c r="B9969" s="21">
        <v>46045</v>
      </c>
      <c r="C9969" s="2" t="s">
        <v>1</v>
      </c>
      <c r="D9969" s="2" t="s">
        <v>2512</v>
      </c>
      <c r="E9969" s="2" t="s">
        <v>95</v>
      </c>
      <c r="F9969" s="2" t="s">
        <v>3306</v>
      </c>
      <c r="G9969" s="5">
        <v>-10</v>
      </c>
      <c r="H9969" s="5">
        <v>33.5</v>
      </c>
      <c r="I9969" s="5">
        <v>-335</v>
      </c>
      <c r="J9969" s="5">
        <v>-2584571.0400000033</v>
      </c>
      <c r="K9969" s="5" t="str" cm="1">
        <f t="array" ref="K9969">_xlfn.LET(_xlpm.d,UPPER(TRIM(CLEAN(SUBSTITUTE(F9969,CHAR(160),"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70" spans="2:11" x14ac:dyDescent="0.25">
      <c r="B9970" s="21">
        <v>46045</v>
      </c>
      <c r="C9970" s="2" t="s">
        <v>1</v>
      </c>
      <c r="D9970" s="2" t="s">
        <v>511</v>
      </c>
      <c r="E9970" s="2" t="s">
        <v>76</v>
      </c>
      <c r="F9970" s="2" t="s">
        <v>3306</v>
      </c>
      <c r="G9970" s="5">
        <v>-145</v>
      </c>
      <c r="H9970" s="5">
        <v>33.5</v>
      </c>
      <c r="I9970" s="5">
        <v>-4857.5</v>
      </c>
      <c r="J9970" s="5">
        <v>-2589428.5400000033</v>
      </c>
      <c r="K9970" s="5" t="str" cm="1">
        <f t="array" ref="K9970">_xlfn.LET(_xlpm.d,UPPER(TRIM(CLEAN(SUBSTITUTE(F9970,CHAR(160),"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71" spans="2:11" x14ac:dyDescent="0.25">
      <c r="B9971" s="21">
        <v>46045</v>
      </c>
      <c r="C9971" s="2" t="s">
        <v>1</v>
      </c>
      <c r="D9971" s="2" t="s">
        <v>1247</v>
      </c>
      <c r="E9971" s="2" t="s">
        <v>82</v>
      </c>
      <c r="F9971" s="2" t="s">
        <v>3306</v>
      </c>
      <c r="G9971" s="5">
        <v>-35</v>
      </c>
      <c r="H9971" s="5">
        <v>33.5</v>
      </c>
      <c r="I9971" s="5">
        <v>-1172.5</v>
      </c>
      <c r="J9971" s="5">
        <v>-2590601.0400000033</v>
      </c>
      <c r="K9971" s="5" t="str" cm="1">
        <f t="array" ref="K9971">_xlfn.LET(_xlpm.d,UPPER(TRIM(CLEAN(SUBSTITUTE(F9971,CHAR(160),"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72" spans="2:11" x14ac:dyDescent="0.25">
      <c r="B9972" s="21">
        <v>46045</v>
      </c>
      <c r="C9972" s="2" t="s">
        <v>1</v>
      </c>
      <c r="D9972" s="2" t="s">
        <v>2139</v>
      </c>
      <c r="E9972" s="2" t="s">
        <v>86</v>
      </c>
      <c r="F9972" s="2" t="s">
        <v>3306</v>
      </c>
      <c r="G9972" s="5">
        <v>-70</v>
      </c>
      <c r="H9972" s="5">
        <v>33.5</v>
      </c>
      <c r="I9972" s="5">
        <v>-2345</v>
      </c>
      <c r="J9972" s="5">
        <v>-2592946.0400000033</v>
      </c>
      <c r="K9972" s="5" t="str" cm="1">
        <f t="array" ref="K9972">_xlfn.LET(_xlpm.d,UPPER(TRIM(CLEAN(SUBSTITUTE(F9972,CHAR(160),"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73" spans="2:11" x14ac:dyDescent="0.25">
      <c r="B9973" s="21">
        <v>46045</v>
      </c>
      <c r="C9973" s="2" t="s">
        <v>1</v>
      </c>
      <c r="D9973" s="2" t="s">
        <v>2692</v>
      </c>
      <c r="E9973" s="2" t="s">
        <v>24</v>
      </c>
      <c r="F9973" s="2" t="s">
        <v>3306</v>
      </c>
      <c r="G9973" s="5">
        <v>-96</v>
      </c>
      <c r="H9973" s="5">
        <v>33.5</v>
      </c>
      <c r="I9973" s="5">
        <v>-3216</v>
      </c>
      <c r="J9973" s="5">
        <v>-2596162.0400000033</v>
      </c>
      <c r="K9973" s="5" t="str" cm="1">
        <f t="array" ref="K9973">_xlfn.LET(_xlpm.d,UPPER(TRIM(CLEAN(SUBSTITUTE(F9973,CHAR(160),"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74" spans="2:11" x14ac:dyDescent="0.25">
      <c r="B9974" s="21">
        <v>46045</v>
      </c>
      <c r="C9974" s="2" t="s">
        <v>1</v>
      </c>
      <c r="D9974" s="2" t="s">
        <v>587</v>
      </c>
      <c r="E9974" s="2" t="s">
        <v>565</v>
      </c>
      <c r="F9974" s="2" t="s">
        <v>3306</v>
      </c>
      <c r="G9974" s="5">
        <v>-30</v>
      </c>
      <c r="H9974" s="5">
        <v>33.5</v>
      </c>
      <c r="I9974" s="5">
        <v>-1005</v>
      </c>
      <c r="J9974" s="5">
        <v>-2597167.0400000033</v>
      </c>
      <c r="K9974" s="5" t="str" cm="1">
        <f t="array" ref="K9974">_xlfn.LET(_xlpm.d,UPPER(TRIM(CLEAN(SUBSTITUTE(F9974,CHAR(160),"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75" spans="2:11" x14ac:dyDescent="0.25">
      <c r="B9975" s="21">
        <v>46045</v>
      </c>
      <c r="C9975" s="2" t="s">
        <v>1</v>
      </c>
      <c r="D9975" s="2" t="s">
        <v>588</v>
      </c>
      <c r="E9975" s="2" t="s">
        <v>62</v>
      </c>
      <c r="F9975" s="2" t="s">
        <v>3306</v>
      </c>
      <c r="G9975" s="5">
        <v>-80</v>
      </c>
      <c r="H9975" s="5">
        <v>33.5</v>
      </c>
      <c r="I9975" s="5">
        <v>-2680</v>
      </c>
      <c r="J9975" s="5">
        <v>-2599847.0400000033</v>
      </c>
      <c r="K9975" s="5" t="str" cm="1">
        <f t="array" ref="K9975">_xlfn.LET(_xlpm.d,UPPER(TRIM(CLEAN(SUBSTITUTE(F9975,CHAR(160),"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76" spans="2:11" x14ac:dyDescent="0.25">
      <c r="B9976" s="21">
        <v>46045</v>
      </c>
      <c r="C9976" s="2" t="s">
        <v>1</v>
      </c>
      <c r="D9976" s="2" t="s">
        <v>2693</v>
      </c>
      <c r="E9976" s="2" t="s">
        <v>72</v>
      </c>
      <c r="F9976" s="2" t="s">
        <v>3306</v>
      </c>
      <c r="G9976" s="5">
        <v>-23</v>
      </c>
      <c r="H9976" s="5">
        <v>33.5</v>
      </c>
      <c r="I9976" s="5">
        <v>-770.5</v>
      </c>
      <c r="J9976" s="5">
        <v>-2600617.5400000033</v>
      </c>
      <c r="K9976" s="5" t="str" cm="1">
        <f t="array" ref="K9976">_xlfn.LET(_xlpm.d,UPPER(TRIM(CLEAN(SUBSTITUTE(F9976,CHAR(160),"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77" spans="2:11" x14ac:dyDescent="0.25">
      <c r="B9977" s="21">
        <v>46045</v>
      </c>
      <c r="C9977" s="2" t="s">
        <v>1</v>
      </c>
      <c r="D9977" s="2" t="s">
        <v>3997</v>
      </c>
      <c r="E9977" s="2" t="s">
        <v>3998</v>
      </c>
      <c r="F9977" s="2" t="s">
        <v>3308</v>
      </c>
      <c r="G9977" s="5">
        <v>-47</v>
      </c>
      <c r="H9977" s="5">
        <v>33.495744700000003</v>
      </c>
      <c r="I9977" s="5">
        <v>-1574.3</v>
      </c>
      <c r="J9977" s="5">
        <v>-2602191.8400000031</v>
      </c>
      <c r="K9977" s="5" t="str" cm="1">
        <f t="array" ref="K9977">_xlfn.LET(_xlpm.d,UPPER(TRIM(CLEAN(SUBSTITUTE(F9977,CHAR(160),"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78" spans="2:11" x14ac:dyDescent="0.25">
      <c r="B9978" s="21">
        <v>46048</v>
      </c>
      <c r="C9978" s="2" t="s">
        <v>1</v>
      </c>
      <c r="D9978" s="2" t="s">
        <v>2140</v>
      </c>
      <c r="E9978" s="2" t="s">
        <v>1384</v>
      </c>
      <c r="F9978" s="2" t="s">
        <v>3308</v>
      </c>
      <c r="G9978" s="5">
        <v>-8</v>
      </c>
      <c r="H9978" s="5">
        <v>28.55</v>
      </c>
      <c r="I9978" s="5">
        <v>-228.4</v>
      </c>
      <c r="J9978" s="5">
        <v>-2602420.240000003</v>
      </c>
      <c r="K9978" s="5" t="str" cm="1">
        <f t="array" ref="K9978">_xlfn.LET(_xlpm.d,UPPER(TRIM(CLEAN(SUBSTITUTE(F9978,CHAR(160),"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79" spans="2:11" x14ac:dyDescent="0.25">
      <c r="B9979" s="21">
        <v>46048</v>
      </c>
      <c r="C9979" s="2" t="s">
        <v>1</v>
      </c>
      <c r="D9979" s="2" t="s">
        <v>3999</v>
      </c>
      <c r="E9979" s="2" t="s">
        <v>1530</v>
      </c>
      <c r="F9979" s="2" t="s">
        <v>3308</v>
      </c>
      <c r="G9979" s="5">
        <v>-10</v>
      </c>
      <c r="H9979" s="5">
        <v>31.8</v>
      </c>
      <c r="I9979" s="5">
        <v>-318</v>
      </c>
      <c r="J9979" s="5">
        <v>-2602738.240000003</v>
      </c>
      <c r="K9979" s="5" t="str" cm="1">
        <f t="array" ref="K9979">_xlfn.LET(_xlpm.d,UPPER(TRIM(CLEAN(SUBSTITUTE(F9979,CHAR(160),"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80" spans="2:11" x14ac:dyDescent="0.25">
      <c r="B9980" s="21">
        <v>46048</v>
      </c>
      <c r="C9980" s="2" t="s">
        <v>1</v>
      </c>
      <c r="D9980" s="2" t="s">
        <v>2761</v>
      </c>
      <c r="E9980" s="2" t="s">
        <v>324</v>
      </c>
      <c r="F9980" s="2" t="s">
        <v>3308</v>
      </c>
      <c r="G9980" s="5">
        <v>-2</v>
      </c>
      <c r="H9980" s="5">
        <v>31.8</v>
      </c>
      <c r="I9980" s="5">
        <v>-63.6</v>
      </c>
      <c r="J9980" s="5">
        <v>-2602801.8400000031</v>
      </c>
      <c r="K9980" s="5" t="str" cm="1">
        <f t="array" ref="K9980">_xlfn.LET(_xlpm.d,UPPER(TRIM(CLEAN(SUBSTITUTE(F9980,CHAR(160),"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81" spans="2:11" x14ac:dyDescent="0.25">
      <c r="B9981" s="21">
        <v>46048</v>
      </c>
      <c r="C9981" s="2" t="s">
        <v>1</v>
      </c>
      <c r="D9981" s="2" t="s">
        <v>2141</v>
      </c>
      <c r="E9981" s="2" t="s">
        <v>465</v>
      </c>
      <c r="F9981" s="2" t="s">
        <v>3306</v>
      </c>
      <c r="G9981" s="5">
        <v>-20</v>
      </c>
      <c r="H9981" s="5">
        <v>33.5</v>
      </c>
      <c r="I9981" s="5">
        <v>-670</v>
      </c>
      <c r="J9981" s="5">
        <v>-2603471.8400000031</v>
      </c>
      <c r="K9981" s="5" t="str" cm="1">
        <f t="array" ref="K9981">_xlfn.LET(_xlpm.d,UPPER(TRIM(CLEAN(SUBSTITUTE(F9981,CHAR(160),"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82" spans="2:11" x14ac:dyDescent="0.25">
      <c r="B9982" s="21">
        <v>46048</v>
      </c>
      <c r="C9982" s="2" t="s">
        <v>1</v>
      </c>
      <c r="D9982" s="2" t="s">
        <v>4000</v>
      </c>
      <c r="E9982" s="2" t="s">
        <v>99</v>
      </c>
      <c r="F9982" s="2" t="s">
        <v>3306</v>
      </c>
      <c r="G9982" s="5">
        <v>-30</v>
      </c>
      <c r="H9982" s="5">
        <v>33.5</v>
      </c>
      <c r="I9982" s="5">
        <v>-1005</v>
      </c>
      <c r="J9982" s="5">
        <v>-2604476.8400000031</v>
      </c>
      <c r="K9982" s="5" t="str" cm="1">
        <f t="array" ref="K9982">_xlfn.LET(_xlpm.d,UPPER(TRIM(CLEAN(SUBSTITUTE(F9982,CHAR(160),"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83" spans="2:11" x14ac:dyDescent="0.25">
      <c r="B9983" s="21">
        <v>46048</v>
      </c>
      <c r="C9983" s="2" t="s">
        <v>1</v>
      </c>
      <c r="D9983" s="2" t="s">
        <v>2142</v>
      </c>
      <c r="E9983" s="2" t="s">
        <v>791</v>
      </c>
      <c r="F9983" s="2" t="s">
        <v>3306</v>
      </c>
      <c r="G9983" s="5">
        <v>-20</v>
      </c>
      <c r="H9983" s="5">
        <v>33.5</v>
      </c>
      <c r="I9983" s="5">
        <v>-670</v>
      </c>
      <c r="J9983" s="5">
        <v>-2605146.8400000031</v>
      </c>
      <c r="K9983" s="5" t="str" cm="1">
        <f t="array" ref="K9983">_xlfn.LET(_xlpm.d,UPPER(TRIM(CLEAN(SUBSTITUTE(F9983,CHAR(160),"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84" spans="2:11" x14ac:dyDescent="0.25">
      <c r="B9984" s="21">
        <v>46048</v>
      </c>
      <c r="C9984" s="2" t="s">
        <v>1</v>
      </c>
      <c r="D9984" s="2" t="s">
        <v>4001</v>
      </c>
      <c r="E9984" s="2" t="s">
        <v>2020</v>
      </c>
      <c r="F9984" s="2" t="s">
        <v>3306</v>
      </c>
      <c r="G9984" s="5">
        <v>-20</v>
      </c>
      <c r="H9984" s="5">
        <v>33.5</v>
      </c>
      <c r="I9984" s="5">
        <v>-670</v>
      </c>
      <c r="J9984" s="5">
        <v>-2605816.8400000031</v>
      </c>
      <c r="K9984" s="5" t="str" cm="1">
        <f t="array" ref="K9984">_xlfn.LET(_xlpm.d,UPPER(TRIM(CLEAN(SUBSTITUTE(F9984,CHAR(160),"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85" spans="2:11" x14ac:dyDescent="0.25">
      <c r="B9985" s="21">
        <v>46048</v>
      </c>
      <c r="C9985" s="2" t="s">
        <v>1</v>
      </c>
      <c r="D9985" s="2" t="s">
        <v>4002</v>
      </c>
      <c r="E9985" s="2" t="s">
        <v>84</v>
      </c>
      <c r="F9985" s="2" t="s">
        <v>3306</v>
      </c>
      <c r="G9985" s="5">
        <v>-17</v>
      </c>
      <c r="H9985" s="5">
        <v>33.5</v>
      </c>
      <c r="I9985" s="5">
        <v>-569.5</v>
      </c>
      <c r="J9985" s="5">
        <v>-2606386.3400000031</v>
      </c>
      <c r="K9985" s="5" t="str" cm="1">
        <f t="array" ref="K9985">_xlfn.LET(_xlpm.d,UPPER(TRIM(CLEAN(SUBSTITUTE(F9985,CHAR(160),"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86" spans="2:11" x14ac:dyDescent="0.25">
      <c r="B9986" s="21">
        <v>46049</v>
      </c>
      <c r="C9986" s="2" t="s">
        <v>1</v>
      </c>
      <c r="D9986" s="2" t="s">
        <v>1248</v>
      </c>
      <c r="E9986" s="2" t="s">
        <v>72</v>
      </c>
      <c r="F9986" s="2" t="s">
        <v>3306</v>
      </c>
      <c r="G9986" s="5">
        <v>-11</v>
      </c>
      <c r="H9986" s="5">
        <v>33.5</v>
      </c>
      <c r="I9986" s="5">
        <v>-368.5</v>
      </c>
      <c r="J9986" s="5">
        <v>-2606754.8400000031</v>
      </c>
      <c r="K9986" s="5" t="str" cm="1">
        <f t="array" ref="K9986">_xlfn.LET(_xlpm.d,UPPER(TRIM(CLEAN(SUBSTITUTE(F9986,CHAR(160),"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87" spans="2:11" x14ac:dyDescent="0.25">
      <c r="B9987" s="21">
        <v>46049</v>
      </c>
      <c r="C9987" s="2" t="s">
        <v>1</v>
      </c>
      <c r="D9987" s="2" t="s">
        <v>2143</v>
      </c>
      <c r="E9987" s="2" t="s">
        <v>9</v>
      </c>
      <c r="F9987" s="2" t="s">
        <v>3306</v>
      </c>
      <c r="G9987" s="5">
        <v>-45</v>
      </c>
      <c r="H9987" s="5">
        <v>33.5</v>
      </c>
      <c r="I9987" s="5">
        <v>-1507.5</v>
      </c>
      <c r="J9987" s="5">
        <v>-2608262.3400000031</v>
      </c>
      <c r="K9987" s="5" t="str" cm="1">
        <f t="array" ref="K9987">_xlfn.LET(_xlpm.d,UPPER(TRIM(CLEAN(SUBSTITUTE(F9987,CHAR(160),"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88" spans="2:11" x14ac:dyDescent="0.25">
      <c r="B9988" s="21">
        <v>46049</v>
      </c>
      <c r="C9988" s="2" t="s">
        <v>1</v>
      </c>
      <c r="D9988" s="2" t="s">
        <v>91</v>
      </c>
      <c r="E9988" s="2" t="s">
        <v>92</v>
      </c>
      <c r="F9988" s="2" t="s">
        <v>3306</v>
      </c>
      <c r="G9988" s="5">
        <v>-65</v>
      </c>
      <c r="H9988" s="5">
        <v>33.5</v>
      </c>
      <c r="I9988" s="5">
        <v>-2177.5</v>
      </c>
      <c r="J9988" s="5">
        <v>-2610439.8400000031</v>
      </c>
      <c r="K9988" s="5" t="str" cm="1">
        <f t="array" ref="K9988">_xlfn.LET(_xlpm.d,UPPER(TRIM(CLEAN(SUBSTITUTE(F9988,CHAR(160),"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89" spans="2:11" x14ac:dyDescent="0.25">
      <c r="B9989" s="21">
        <v>46049</v>
      </c>
      <c r="C9989" s="2" t="s">
        <v>1</v>
      </c>
      <c r="D9989" s="2" t="s">
        <v>589</v>
      </c>
      <c r="E9989" s="2" t="s">
        <v>14</v>
      </c>
      <c r="F9989" s="2" t="s">
        <v>3306</v>
      </c>
      <c r="G9989" s="5">
        <v>-80</v>
      </c>
      <c r="H9989" s="5">
        <v>33.5</v>
      </c>
      <c r="I9989" s="5">
        <v>-2680</v>
      </c>
      <c r="J9989" s="5">
        <v>-2613119.8400000031</v>
      </c>
      <c r="K9989" s="5" t="str" cm="1">
        <f t="array" ref="K9989">_xlfn.LET(_xlpm.d,UPPER(TRIM(CLEAN(SUBSTITUTE(F9989,CHAR(160),"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90" spans="2:11" x14ac:dyDescent="0.25">
      <c r="B9990" s="21">
        <v>46049</v>
      </c>
      <c r="C9990" s="2" t="s">
        <v>1</v>
      </c>
      <c r="D9990" s="2" t="s">
        <v>590</v>
      </c>
      <c r="E9990" s="2" t="s">
        <v>32</v>
      </c>
      <c r="F9990" s="2" t="s">
        <v>3306</v>
      </c>
      <c r="G9990" s="5">
        <v>-65</v>
      </c>
      <c r="H9990" s="5">
        <v>33.5</v>
      </c>
      <c r="I9990" s="5">
        <v>-2177.5</v>
      </c>
      <c r="J9990" s="5">
        <v>-2615297.3400000031</v>
      </c>
      <c r="K9990" s="5" t="str" cm="1">
        <f t="array" ref="K9990">_xlfn.LET(_xlpm.d,UPPER(TRIM(CLEAN(SUBSTITUTE(F9990,CHAR(160),"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91" spans="2:11" x14ac:dyDescent="0.25">
      <c r="B9991" s="21">
        <v>46049</v>
      </c>
      <c r="C9991" s="2" t="s">
        <v>1</v>
      </c>
      <c r="D9991" s="2" t="s">
        <v>1249</v>
      </c>
      <c r="E9991" s="2" t="s">
        <v>148</v>
      </c>
      <c r="F9991" s="2" t="s">
        <v>3306</v>
      </c>
      <c r="G9991" s="5">
        <v>-50</v>
      </c>
      <c r="H9991" s="5">
        <v>33.5</v>
      </c>
      <c r="I9991" s="5">
        <v>-1675</v>
      </c>
      <c r="J9991" s="5">
        <v>-2616972.3400000031</v>
      </c>
      <c r="K9991" s="5" t="str" cm="1">
        <f t="array" ref="K9991">_xlfn.LET(_xlpm.d,UPPER(TRIM(CLEAN(SUBSTITUTE(F9991,CHAR(160),"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92" spans="2:11" x14ac:dyDescent="0.25">
      <c r="B9992" s="21">
        <v>46049</v>
      </c>
      <c r="C9992" s="2" t="s">
        <v>1</v>
      </c>
      <c r="D9992" s="2" t="s">
        <v>2145</v>
      </c>
      <c r="E9992" s="2" t="s">
        <v>159</v>
      </c>
      <c r="F9992" s="2" t="s">
        <v>3306</v>
      </c>
      <c r="G9992" s="5">
        <v>-15</v>
      </c>
      <c r="H9992" s="5">
        <v>33.5</v>
      </c>
      <c r="I9992" s="5">
        <v>-502.5</v>
      </c>
      <c r="J9992" s="5">
        <v>-2617474.8400000031</v>
      </c>
      <c r="K9992" s="5" t="str" cm="1">
        <f t="array" ref="K9992">_xlfn.LET(_xlpm.d,UPPER(TRIM(CLEAN(SUBSTITUTE(F9992,CHAR(160),"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93" spans="2:11" x14ac:dyDescent="0.25">
      <c r="B9993" s="21">
        <v>46049</v>
      </c>
      <c r="C9993" s="2" t="s">
        <v>1</v>
      </c>
      <c r="D9993" s="2" t="s">
        <v>4003</v>
      </c>
      <c r="E9993" s="2" t="s">
        <v>159</v>
      </c>
      <c r="F9993" s="2" t="s">
        <v>3306</v>
      </c>
      <c r="G9993" s="5">
        <v>-135</v>
      </c>
      <c r="H9993" s="5">
        <v>33.5</v>
      </c>
      <c r="I9993" s="5">
        <v>-4522.5</v>
      </c>
      <c r="J9993" s="5">
        <v>-2621997.3400000031</v>
      </c>
      <c r="K9993" s="5" t="str" cm="1">
        <f t="array" ref="K9993">_xlfn.LET(_xlpm.d,UPPER(TRIM(CLEAN(SUBSTITUTE(F9993,CHAR(160),"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94" spans="2:11" x14ac:dyDescent="0.25">
      <c r="B9994" s="21">
        <v>46050</v>
      </c>
      <c r="C9994" s="2" t="s">
        <v>1</v>
      </c>
      <c r="D9994" s="2" t="s">
        <v>2146</v>
      </c>
      <c r="E9994" s="2" t="s">
        <v>5</v>
      </c>
      <c r="F9994" s="2" t="s">
        <v>3308</v>
      </c>
      <c r="G9994" s="5">
        <v>-119</v>
      </c>
      <c r="H9994" s="5">
        <v>33.5</v>
      </c>
      <c r="I9994" s="5">
        <v>-3986.5</v>
      </c>
      <c r="J9994" s="5">
        <v>-2625983.8400000031</v>
      </c>
      <c r="K9994" s="5" t="str" cm="1">
        <f t="array" ref="K9994">_xlfn.LET(_xlpm.d,UPPER(TRIM(CLEAN(SUBSTITUTE(F9994,CHAR(160),"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95" spans="2:11" x14ac:dyDescent="0.25">
      <c r="B9995" s="21">
        <v>46050</v>
      </c>
      <c r="C9995" s="2" t="s">
        <v>1</v>
      </c>
      <c r="D9995" s="2" t="s">
        <v>1250</v>
      </c>
      <c r="E9995" s="2" t="s">
        <v>3</v>
      </c>
      <c r="F9995" s="2" t="s">
        <v>3308</v>
      </c>
      <c r="G9995" s="5">
        <v>-10</v>
      </c>
      <c r="H9995" s="5">
        <v>30</v>
      </c>
      <c r="I9995" s="5">
        <v>-300</v>
      </c>
      <c r="J9995" s="5">
        <v>-2626283.8400000031</v>
      </c>
      <c r="K9995" s="5" t="str" cm="1">
        <f t="array" ref="K9995">_xlfn.LET(_xlpm.d,UPPER(TRIM(CLEAN(SUBSTITUTE(F9995,CHAR(160),"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96" spans="2:11" x14ac:dyDescent="0.25">
      <c r="B9996" s="21">
        <v>46050</v>
      </c>
      <c r="C9996" s="2" t="s">
        <v>1</v>
      </c>
      <c r="D9996" s="2" t="s">
        <v>1251</v>
      </c>
      <c r="E9996" s="2" t="s">
        <v>3</v>
      </c>
      <c r="F9996" s="2" t="s">
        <v>3308</v>
      </c>
      <c r="G9996" s="5">
        <v>-70</v>
      </c>
      <c r="H9996" s="5">
        <v>30</v>
      </c>
      <c r="I9996" s="5">
        <v>-2100</v>
      </c>
      <c r="J9996" s="5">
        <v>-2628383.8400000031</v>
      </c>
      <c r="K9996" s="5" t="str" cm="1">
        <f t="array" ref="K9996">_xlfn.LET(_xlpm.d,UPPER(TRIM(CLEAN(SUBSTITUTE(F9996,CHAR(160),"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97" spans="2:11" x14ac:dyDescent="0.25">
      <c r="B9997" s="21">
        <v>46050</v>
      </c>
      <c r="C9997" s="2" t="s">
        <v>1</v>
      </c>
      <c r="D9997" s="2" t="s">
        <v>1252</v>
      </c>
      <c r="E9997" s="2" t="s">
        <v>857</v>
      </c>
      <c r="F9997" s="2" t="s">
        <v>3308</v>
      </c>
      <c r="G9997" s="5">
        <v>-63</v>
      </c>
      <c r="H9997" s="5">
        <v>29.99</v>
      </c>
      <c r="I9997" s="5">
        <v>-1889.37</v>
      </c>
      <c r="J9997" s="5">
        <v>-2630273.2100000032</v>
      </c>
      <c r="K9997" s="5" t="str" cm="1">
        <f t="array" ref="K9997">_xlfn.LET(_xlpm.d,UPPER(TRIM(CLEAN(SUBSTITUTE(F9997,CHAR(160),"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98" spans="2:11" x14ac:dyDescent="0.25">
      <c r="B9998" s="21">
        <v>46050</v>
      </c>
      <c r="C9998" s="2" t="s">
        <v>1</v>
      </c>
      <c r="D9998" s="2" t="s">
        <v>4004</v>
      </c>
      <c r="E9998" s="2" t="s">
        <v>816</v>
      </c>
      <c r="F9998" s="2" t="s">
        <v>3308</v>
      </c>
      <c r="G9998" s="5">
        <v>-70</v>
      </c>
      <c r="H9998" s="5">
        <v>31.85</v>
      </c>
      <c r="I9998" s="5">
        <v>-2229.5</v>
      </c>
      <c r="J9998" s="5">
        <v>-2632502.7100000032</v>
      </c>
      <c r="K9998" s="5" t="str" cm="1">
        <f t="array" ref="K9998">_xlfn.LET(_xlpm.d,UPPER(TRIM(CLEAN(SUBSTITUTE(F9998,CHAR(160),"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9999" spans="2:11" x14ac:dyDescent="0.25">
      <c r="B9999" s="21">
        <v>46050</v>
      </c>
      <c r="C9999" s="2" t="s">
        <v>1</v>
      </c>
      <c r="D9999" s="2" t="s">
        <v>3056</v>
      </c>
      <c r="E9999" s="2" t="s">
        <v>844</v>
      </c>
      <c r="F9999" s="2" t="s">
        <v>3308</v>
      </c>
      <c r="G9999" s="5">
        <v>-15</v>
      </c>
      <c r="H9999" s="5">
        <v>31.85</v>
      </c>
      <c r="I9999" s="5">
        <v>-477.75</v>
      </c>
      <c r="J9999" s="5">
        <v>-2632980.4600000032</v>
      </c>
      <c r="K9999" s="5" t="str" cm="1">
        <f t="array" ref="K9999">_xlfn.LET(_xlpm.d,UPPER(TRIM(CLEAN(SUBSTITUTE(F9999,CHAR(160),"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00" spans="2:11" x14ac:dyDescent="0.25">
      <c r="B10000" s="21">
        <v>46050</v>
      </c>
      <c r="C10000" s="2" t="s">
        <v>1</v>
      </c>
      <c r="D10000" s="2" t="s">
        <v>4005</v>
      </c>
      <c r="E10000" s="2" t="s">
        <v>65</v>
      </c>
      <c r="F10000" s="2" t="s">
        <v>3306</v>
      </c>
      <c r="G10000" s="5">
        <v>-50</v>
      </c>
      <c r="H10000" s="5">
        <v>33.5</v>
      </c>
      <c r="I10000" s="5">
        <v>-1675</v>
      </c>
      <c r="J10000" s="5">
        <v>-2634655.4600000032</v>
      </c>
      <c r="K10000" s="5" t="str" cm="1">
        <f t="array" ref="K10000">_xlfn.LET(_xlpm.d,UPPER(TRIM(CLEAN(SUBSTITUTE(F10000,CHAR(160),"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01" spans="2:11" x14ac:dyDescent="0.25">
      <c r="B10001" s="21">
        <v>46050</v>
      </c>
      <c r="C10001" s="2" t="s">
        <v>1</v>
      </c>
      <c r="D10001" s="2" t="s">
        <v>2147</v>
      </c>
      <c r="E10001" s="2" t="s">
        <v>58</v>
      </c>
      <c r="F10001" s="2" t="s">
        <v>3306</v>
      </c>
      <c r="G10001" s="5">
        <v>-35</v>
      </c>
      <c r="H10001" s="5">
        <v>33.5</v>
      </c>
      <c r="I10001" s="5">
        <v>-1172.5</v>
      </c>
      <c r="J10001" s="5">
        <v>-2635827.9600000032</v>
      </c>
      <c r="K10001" s="5" t="str" cm="1">
        <f t="array" ref="K10001">_xlfn.LET(_xlpm.d,UPPER(TRIM(CLEAN(SUBSTITUTE(F10001,CHAR(160),"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02" spans="2:11" x14ac:dyDescent="0.25">
      <c r="B10002" s="21">
        <v>46050</v>
      </c>
      <c r="C10002" s="2" t="s">
        <v>1</v>
      </c>
      <c r="D10002" s="2" t="s">
        <v>2148</v>
      </c>
      <c r="E10002" s="2" t="s">
        <v>129</v>
      </c>
      <c r="F10002" s="2" t="s">
        <v>3306</v>
      </c>
      <c r="G10002" s="5">
        <v>-40</v>
      </c>
      <c r="H10002" s="5">
        <v>33.5</v>
      </c>
      <c r="I10002" s="5">
        <v>-1340</v>
      </c>
      <c r="J10002" s="5">
        <v>-2637167.9600000032</v>
      </c>
      <c r="K10002" s="5" t="str" cm="1">
        <f t="array" ref="K10002">_xlfn.LET(_xlpm.d,UPPER(TRIM(CLEAN(SUBSTITUTE(F10002,CHAR(160),"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03" spans="2:11" x14ac:dyDescent="0.25">
      <c r="B10003" s="21">
        <v>46051</v>
      </c>
      <c r="C10003" s="2" t="s">
        <v>1</v>
      </c>
      <c r="D10003" s="2" t="s">
        <v>3057</v>
      </c>
      <c r="E10003" s="2" t="s">
        <v>324</v>
      </c>
      <c r="F10003" s="2" t="s">
        <v>3308</v>
      </c>
      <c r="G10003" s="5">
        <v>-22</v>
      </c>
      <c r="H10003" s="5">
        <v>31.8</v>
      </c>
      <c r="I10003" s="5">
        <v>-699.6</v>
      </c>
      <c r="J10003" s="5">
        <v>-2637867.5600000033</v>
      </c>
      <c r="K10003" s="5" t="str" cm="1">
        <f t="array" ref="K10003">_xlfn.LET(_xlpm.d,UPPER(TRIM(CLEAN(SUBSTITUTE(F10003,CHAR(160),"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04" spans="2:11" x14ac:dyDescent="0.25">
      <c r="B10004" s="21">
        <v>46051</v>
      </c>
      <c r="C10004" s="2" t="s">
        <v>1</v>
      </c>
      <c r="D10004" s="2" t="s">
        <v>4006</v>
      </c>
      <c r="E10004" s="2" t="s">
        <v>2099</v>
      </c>
      <c r="F10004" s="2" t="s">
        <v>3308</v>
      </c>
      <c r="G10004" s="5">
        <v>-5</v>
      </c>
      <c r="H10004" s="5">
        <v>31.8</v>
      </c>
      <c r="I10004" s="5">
        <v>-159</v>
      </c>
      <c r="J10004" s="5">
        <v>-2638026.5600000033</v>
      </c>
      <c r="K10004" s="5" t="str" cm="1">
        <f t="array" ref="K10004">_xlfn.LET(_xlpm.d,UPPER(TRIM(CLEAN(SUBSTITUTE(F10004,CHAR(160),"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05" spans="2:11" x14ac:dyDescent="0.25">
      <c r="B10005" s="21">
        <v>46051</v>
      </c>
      <c r="C10005" s="2" t="s">
        <v>1</v>
      </c>
      <c r="D10005" s="2" t="s">
        <v>4007</v>
      </c>
      <c r="E10005" s="2" t="s">
        <v>1403</v>
      </c>
      <c r="F10005" s="2" t="s">
        <v>3308</v>
      </c>
      <c r="G10005" s="5">
        <v>-13</v>
      </c>
      <c r="H10005" s="5">
        <v>27.8</v>
      </c>
      <c r="I10005" s="5">
        <v>-361.4</v>
      </c>
      <c r="J10005" s="5">
        <v>-2638387.9600000032</v>
      </c>
      <c r="K10005" s="5" t="str" cm="1">
        <f t="array" ref="K10005">_xlfn.LET(_xlpm.d,UPPER(TRIM(CLEAN(SUBSTITUTE(F10005,CHAR(160),"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06" spans="2:11" x14ac:dyDescent="0.25">
      <c r="B10006" s="21">
        <v>46051</v>
      </c>
      <c r="C10006" s="2" t="s">
        <v>1</v>
      </c>
      <c r="D10006" s="2" t="s">
        <v>4008</v>
      </c>
      <c r="E10006" s="2" t="s">
        <v>801</v>
      </c>
      <c r="F10006" s="2" t="s">
        <v>3308</v>
      </c>
      <c r="G10006" s="5">
        <v>-5</v>
      </c>
      <c r="H10006" s="5">
        <v>28.8</v>
      </c>
      <c r="I10006" s="5">
        <v>-144</v>
      </c>
      <c r="J10006" s="5">
        <v>-2638531.9600000032</v>
      </c>
      <c r="K10006" s="5" t="str" cm="1">
        <f t="array" ref="K10006">_xlfn.LET(_xlpm.d,UPPER(TRIM(CLEAN(SUBSTITUTE(F10006,CHAR(160),"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07" spans="2:11" x14ac:dyDescent="0.25">
      <c r="B10007" s="21">
        <v>46051</v>
      </c>
      <c r="C10007" s="2" t="s">
        <v>1</v>
      </c>
      <c r="D10007" s="2" t="s">
        <v>2904</v>
      </c>
      <c r="E10007" s="2" t="s">
        <v>801</v>
      </c>
      <c r="F10007" s="2" t="s">
        <v>3308</v>
      </c>
      <c r="G10007" s="5">
        <v>-9</v>
      </c>
      <c r="H10007" s="5">
        <v>27.5</v>
      </c>
      <c r="I10007" s="5">
        <v>-247.5</v>
      </c>
      <c r="J10007" s="5">
        <v>-2638779.4600000032</v>
      </c>
      <c r="K10007" s="5" t="str" cm="1">
        <f t="array" ref="K10007">_xlfn.LET(_xlpm.d,UPPER(TRIM(CLEAN(SUBSTITUTE(F10007,CHAR(160),"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08" spans="2:11" x14ac:dyDescent="0.25">
      <c r="B10008" s="21">
        <v>46051</v>
      </c>
      <c r="C10008" s="2" t="s">
        <v>1</v>
      </c>
      <c r="D10008" s="2" t="s">
        <v>591</v>
      </c>
      <c r="E10008" s="2" t="s">
        <v>99</v>
      </c>
      <c r="F10008" s="2" t="s">
        <v>3306</v>
      </c>
      <c r="G10008" s="5">
        <v>-10</v>
      </c>
      <c r="H10008" s="5">
        <v>33.5</v>
      </c>
      <c r="I10008" s="5">
        <v>-335</v>
      </c>
      <c r="J10008" s="5">
        <v>-2639114.4600000032</v>
      </c>
      <c r="K10008" s="5" t="str" cm="1">
        <f t="array" ref="K10008">_xlfn.LET(_xlpm.d,UPPER(TRIM(CLEAN(SUBSTITUTE(F10008,CHAR(160),"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09" spans="2:11" x14ac:dyDescent="0.25">
      <c r="B10009" s="21">
        <v>46051</v>
      </c>
      <c r="C10009" s="2" t="s">
        <v>1</v>
      </c>
      <c r="D10009" s="2" t="s">
        <v>2149</v>
      </c>
      <c r="E10009" s="2" t="s">
        <v>74</v>
      </c>
      <c r="F10009" s="2" t="s">
        <v>3306</v>
      </c>
      <c r="G10009" s="5">
        <v>-50</v>
      </c>
      <c r="H10009" s="5">
        <v>33.5</v>
      </c>
      <c r="I10009" s="5">
        <v>-1675</v>
      </c>
      <c r="J10009" s="5">
        <v>-2640789.4600000032</v>
      </c>
      <c r="K10009" s="5" t="str" cm="1">
        <f t="array" ref="K10009">_xlfn.LET(_xlpm.d,UPPER(TRIM(CLEAN(SUBSTITUTE(F10009,CHAR(160),"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10" spans="2:11" x14ac:dyDescent="0.25">
      <c r="B10010" s="21">
        <v>46051</v>
      </c>
      <c r="C10010" s="2" t="s">
        <v>1</v>
      </c>
      <c r="D10010" s="2" t="s">
        <v>512</v>
      </c>
      <c r="E10010" s="2" t="s">
        <v>19</v>
      </c>
      <c r="F10010" s="2" t="s">
        <v>3306</v>
      </c>
      <c r="G10010" s="5">
        <v>-46</v>
      </c>
      <c r="H10010" s="5">
        <v>33.5</v>
      </c>
      <c r="I10010" s="5">
        <v>-1541</v>
      </c>
      <c r="J10010" s="5">
        <v>-2642330.4600000032</v>
      </c>
      <c r="K10010" s="5" t="str" cm="1">
        <f t="array" ref="K10010">_xlfn.LET(_xlpm.d,UPPER(TRIM(CLEAN(SUBSTITUTE(F10010,CHAR(160),"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11" spans="2:11" x14ac:dyDescent="0.25">
      <c r="B10011" s="21">
        <v>46051</v>
      </c>
      <c r="C10011" s="2" t="s">
        <v>1</v>
      </c>
      <c r="D10011" s="2" t="s">
        <v>2672</v>
      </c>
      <c r="E10011" s="2" t="s">
        <v>791</v>
      </c>
      <c r="F10011" s="2" t="s">
        <v>3306</v>
      </c>
      <c r="G10011" s="5">
        <v>-10</v>
      </c>
      <c r="H10011" s="5">
        <v>33.5</v>
      </c>
      <c r="I10011" s="5">
        <v>-335</v>
      </c>
      <c r="J10011" s="5">
        <v>-2642665.4600000032</v>
      </c>
      <c r="K10011" s="5" t="str" cm="1">
        <f t="array" ref="K10011">_xlfn.LET(_xlpm.d,UPPER(TRIM(CLEAN(SUBSTITUTE(F10011,CHAR(160),"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12" spans="2:11" x14ac:dyDescent="0.25">
      <c r="B10012" s="21">
        <v>46051</v>
      </c>
      <c r="C10012" s="2" t="s">
        <v>1</v>
      </c>
      <c r="D10012" s="2" t="s">
        <v>93</v>
      </c>
      <c r="E10012" s="2" t="s">
        <v>38</v>
      </c>
      <c r="F10012" s="2" t="s">
        <v>3306</v>
      </c>
      <c r="G10012" s="5">
        <v>-20</v>
      </c>
      <c r="H10012" s="5">
        <v>33.5</v>
      </c>
      <c r="I10012" s="5">
        <v>-670</v>
      </c>
      <c r="J10012" s="5">
        <v>-2643335.4600000032</v>
      </c>
      <c r="K10012" s="5" t="str" cm="1">
        <f t="array" ref="K10012">_xlfn.LET(_xlpm.d,UPPER(TRIM(CLEAN(SUBSTITUTE(F10012,CHAR(160),"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13" spans="2:11" x14ac:dyDescent="0.25">
      <c r="B10013" s="21">
        <v>46051</v>
      </c>
      <c r="C10013" s="2" t="s">
        <v>1</v>
      </c>
      <c r="D10013" s="2" t="s">
        <v>2150</v>
      </c>
      <c r="E10013" s="2" t="s">
        <v>141</v>
      </c>
      <c r="F10013" s="2" t="s">
        <v>3306</v>
      </c>
      <c r="G10013" s="5">
        <v>-90</v>
      </c>
      <c r="H10013" s="5">
        <v>33.5</v>
      </c>
      <c r="I10013" s="5">
        <v>-3015</v>
      </c>
      <c r="J10013" s="5">
        <v>-2646350.4600000032</v>
      </c>
      <c r="K10013" s="5" t="str" cm="1">
        <f t="array" ref="K10013">_xlfn.LET(_xlpm.d,UPPER(TRIM(CLEAN(SUBSTITUTE(F10013,CHAR(160),"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14" spans="2:11" x14ac:dyDescent="0.25">
      <c r="B10014" s="21">
        <v>46051</v>
      </c>
      <c r="C10014" s="2" t="s">
        <v>1</v>
      </c>
      <c r="D10014" s="2" t="s">
        <v>2151</v>
      </c>
      <c r="E10014" s="2" t="s">
        <v>68</v>
      </c>
      <c r="F10014" s="2" t="s">
        <v>3306</v>
      </c>
      <c r="G10014" s="5">
        <v>-10</v>
      </c>
      <c r="H10014" s="5">
        <v>33.5</v>
      </c>
      <c r="I10014" s="5">
        <v>-335</v>
      </c>
      <c r="J10014" s="5">
        <v>-2646685.4600000032</v>
      </c>
      <c r="K10014" s="5" t="str" cm="1">
        <f t="array" ref="K10014">_xlfn.LET(_xlpm.d,UPPER(TRIM(CLEAN(SUBSTITUTE(F10014,CHAR(160),"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15" spans="2:11" x14ac:dyDescent="0.25">
      <c r="B10015" s="21">
        <v>46051</v>
      </c>
      <c r="C10015" s="2" t="s">
        <v>1</v>
      </c>
      <c r="D10015" s="2" t="s">
        <v>2152</v>
      </c>
      <c r="E10015" s="2" t="s">
        <v>465</v>
      </c>
      <c r="F10015" s="2" t="s">
        <v>3306</v>
      </c>
      <c r="G10015" s="5">
        <v>-30</v>
      </c>
      <c r="H10015" s="5">
        <v>33.5</v>
      </c>
      <c r="I10015" s="5">
        <v>-1005</v>
      </c>
      <c r="J10015" s="5">
        <v>-2647690.4600000032</v>
      </c>
      <c r="K10015" s="5" t="str" cm="1">
        <f t="array" ref="K10015">_xlfn.LET(_xlpm.d,UPPER(TRIM(CLEAN(SUBSTITUTE(F10015,CHAR(160),"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16" spans="2:11" x14ac:dyDescent="0.25">
      <c r="B10016" s="21">
        <v>46052</v>
      </c>
      <c r="C10016" s="2" t="s">
        <v>1</v>
      </c>
      <c r="D10016" s="2" t="s">
        <v>4009</v>
      </c>
      <c r="E10016" s="2" t="s">
        <v>852</v>
      </c>
      <c r="F10016" s="2" t="s">
        <v>3308</v>
      </c>
      <c r="G10016" s="5">
        <v>-20</v>
      </c>
      <c r="H10016" s="5">
        <v>33.99</v>
      </c>
      <c r="I10016" s="5">
        <v>-679.8</v>
      </c>
      <c r="J10016" s="5">
        <v>-2648370.260000003</v>
      </c>
      <c r="K10016" s="5" t="str" cm="1">
        <f t="array" ref="K10016">_xlfn.LET(_xlpm.d,UPPER(TRIM(CLEAN(SUBSTITUTE(F10016,CHAR(160),"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17" spans="2:11" x14ac:dyDescent="0.25">
      <c r="B10017" s="21">
        <v>46052</v>
      </c>
      <c r="C10017" s="2" t="s">
        <v>1</v>
      </c>
      <c r="D10017" s="2" t="s">
        <v>2905</v>
      </c>
      <c r="E10017" s="2" t="s">
        <v>289</v>
      </c>
      <c r="F10017" s="2" t="s">
        <v>3308</v>
      </c>
      <c r="G10017" s="5">
        <v>-7</v>
      </c>
      <c r="H10017" s="5">
        <v>31.2</v>
      </c>
      <c r="I10017" s="5">
        <v>-218.4</v>
      </c>
      <c r="J10017" s="5">
        <v>-2648588.6600000029</v>
      </c>
      <c r="K10017" s="5" t="str" cm="1">
        <f t="array" ref="K10017">_xlfn.LET(_xlpm.d,UPPER(TRIM(CLEAN(SUBSTITUTE(F10017,CHAR(160),"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18" spans="2:11" x14ac:dyDescent="0.25">
      <c r="B10018" s="21">
        <v>46052</v>
      </c>
      <c r="C10018" s="2" t="s">
        <v>1</v>
      </c>
      <c r="D10018" s="2" t="s">
        <v>2153</v>
      </c>
      <c r="E10018" s="2" t="s">
        <v>926</v>
      </c>
      <c r="F10018" s="2" t="s">
        <v>3308</v>
      </c>
      <c r="G10018" s="5">
        <v>-70</v>
      </c>
      <c r="H10018" s="5">
        <v>31.85</v>
      </c>
      <c r="I10018" s="5">
        <v>-2229.5</v>
      </c>
      <c r="J10018" s="5">
        <v>-2650818.1600000029</v>
      </c>
      <c r="K10018" s="5" t="str" cm="1">
        <f t="array" ref="K10018">_xlfn.LET(_xlpm.d,UPPER(TRIM(CLEAN(SUBSTITUTE(F10018,CHAR(160),"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19" spans="2:11" x14ac:dyDescent="0.25">
      <c r="B10019" s="21">
        <v>46052</v>
      </c>
      <c r="C10019" s="2" t="s">
        <v>1</v>
      </c>
      <c r="D10019" s="2" t="s">
        <v>2154</v>
      </c>
      <c r="E10019" s="2" t="s">
        <v>1025</v>
      </c>
      <c r="F10019" s="2" t="s">
        <v>3308</v>
      </c>
      <c r="G10019" s="5">
        <v>-50</v>
      </c>
      <c r="H10019" s="5">
        <v>31.85</v>
      </c>
      <c r="I10019" s="5">
        <v>-1592.5</v>
      </c>
      <c r="J10019" s="5">
        <v>-2652410.6600000029</v>
      </c>
      <c r="K10019" s="5" t="str" cm="1">
        <f t="array" ref="K10019">_xlfn.LET(_xlpm.d,UPPER(TRIM(CLEAN(SUBSTITUTE(F10019,CHAR(160),"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20" spans="2:11" x14ac:dyDescent="0.25">
      <c r="B10020" s="21">
        <v>46052</v>
      </c>
      <c r="C10020" s="2" t="s">
        <v>1</v>
      </c>
      <c r="D10020" s="2" t="s">
        <v>2155</v>
      </c>
      <c r="E10020" s="2" t="s">
        <v>202</v>
      </c>
      <c r="F10020" s="2" t="s">
        <v>3306</v>
      </c>
      <c r="G10020" s="5">
        <v>-120</v>
      </c>
      <c r="H10020" s="5">
        <v>33.5</v>
      </c>
      <c r="I10020" s="5">
        <v>-4020</v>
      </c>
      <c r="J10020" s="5">
        <v>-2656430.6600000029</v>
      </c>
      <c r="K10020" s="5" t="str" cm="1">
        <f t="array" ref="K10020">_xlfn.LET(_xlpm.d,UPPER(TRIM(CLEAN(SUBSTITUTE(F10020,CHAR(160),"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21" spans="2:11" x14ac:dyDescent="0.25">
      <c r="B10021" s="21">
        <v>46052</v>
      </c>
      <c r="C10021" s="2" t="s">
        <v>1</v>
      </c>
      <c r="D10021" s="2" t="s">
        <v>2811</v>
      </c>
      <c r="E10021" s="2" t="s">
        <v>82</v>
      </c>
      <c r="F10021" s="2" t="s">
        <v>3306</v>
      </c>
      <c r="G10021" s="5">
        <v>-50</v>
      </c>
      <c r="H10021" s="5">
        <v>33.5</v>
      </c>
      <c r="I10021" s="5">
        <v>-1675</v>
      </c>
      <c r="J10021" s="5">
        <v>-2658105.6600000029</v>
      </c>
      <c r="K10021" s="5" t="str" cm="1">
        <f t="array" ref="K10021">_xlfn.LET(_xlpm.d,UPPER(TRIM(CLEAN(SUBSTITUTE(F10021,CHAR(160),"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22" spans="2:11" x14ac:dyDescent="0.25">
      <c r="B10022" s="21">
        <v>46052</v>
      </c>
      <c r="C10022" s="2" t="s">
        <v>1</v>
      </c>
      <c r="D10022" s="2" t="s">
        <v>2673</v>
      </c>
      <c r="E10022" s="2" t="s">
        <v>60</v>
      </c>
      <c r="F10022" s="2" t="s">
        <v>3306</v>
      </c>
      <c r="G10022" s="5">
        <v>-200</v>
      </c>
      <c r="H10022" s="5">
        <v>33.5</v>
      </c>
      <c r="I10022" s="5">
        <v>-6700</v>
      </c>
      <c r="J10022" s="5">
        <v>-2664805.6600000029</v>
      </c>
      <c r="K10022" s="5" t="str" cm="1">
        <f t="array" ref="K10022">_xlfn.LET(_xlpm.d,UPPER(TRIM(CLEAN(SUBSTITUTE(F10022,CHAR(160),"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23" spans="2:11" x14ac:dyDescent="0.25">
      <c r="B10023" s="21">
        <v>46052</v>
      </c>
      <c r="C10023" s="2" t="s">
        <v>1</v>
      </c>
      <c r="D10023" s="2" t="s">
        <v>2906</v>
      </c>
      <c r="E10023" s="2" t="s">
        <v>1478</v>
      </c>
      <c r="F10023" s="2" t="s">
        <v>3308</v>
      </c>
      <c r="G10023" s="5">
        <v>-23</v>
      </c>
      <c r="H10023" s="5">
        <v>31.8</v>
      </c>
      <c r="I10023" s="5">
        <v>-731.4</v>
      </c>
      <c r="J10023" s="5">
        <v>-2665537.0600000028</v>
      </c>
      <c r="K10023" s="5" t="str" cm="1">
        <f t="array" ref="K10023">_xlfn.LET(_xlpm.d,UPPER(TRIM(CLEAN(SUBSTITUTE(F10023,CHAR(160),"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24" spans="2:11" x14ac:dyDescent="0.25">
      <c r="B10024" s="21">
        <v>46052</v>
      </c>
      <c r="C10024" s="2" t="s">
        <v>1</v>
      </c>
      <c r="D10024" s="2" t="s">
        <v>2675</v>
      </c>
      <c r="E10024" s="2" t="s">
        <v>24</v>
      </c>
      <c r="F10024" s="2" t="s">
        <v>3306</v>
      </c>
      <c r="G10024" s="5">
        <v>-19</v>
      </c>
      <c r="H10024" s="5">
        <v>33.5</v>
      </c>
      <c r="I10024" s="5">
        <v>-636.5</v>
      </c>
      <c r="J10024" s="5">
        <v>-2666173.5600000028</v>
      </c>
      <c r="K10024" s="5" t="str" cm="1">
        <f t="array" ref="K10024">_xlfn.LET(_xlpm.d,UPPER(TRIM(CLEAN(SUBSTITUTE(F10024,CHAR(160),"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25" spans="2:11" x14ac:dyDescent="0.25">
      <c r="B10025" s="21">
        <v>46053</v>
      </c>
      <c r="C10025" s="2" t="s">
        <v>1</v>
      </c>
      <c r="D10025" s="2" t="s">
        <v>2156</v>
      </c>
      <c r="E10025" s="2" t="s">
        <v>143</v>
      </c>
      <c r="F10025" s="2" t="s">
        <v>3308</v>
      </c>
      <c r="G10025" s="5">
        <v>-20</v>
      </c>
      <c r="H10025" s="5">
        <v>28.95</v>
      </c>
      <c r="I10025" s="5">
        <v>-579</v>
      </c>
      <c r="J10025" s="5">
        <v>-2666752.5600000028</v>
      </c>
      <c r="K10025" s="5" t="str" cm="1">
        <f t="array" ref="K10025">_xlfn.LET(_xlpm.d,UPPER(TRIM(CLEAN(SUBSTITUTE(F10025,CHAR(160),"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26" spans="2:11" x14ac:dyDescent="0.25">
      <c r="B10026" s="21">
        <v>46055</v>
      </c>
      <c r="C10026" s="2" t="s">
        <v>1</v>
      </c>
      <c r="D10026" s="2" t="s">
        <v>4010</v>
      </c>
      <c r="E10026" s="2" t="s">
        <v>2099</v>
      </c>
      <c r="F10026" s="2" t="s">
        <v>3308</v>
      </c>
      <c r="G10026" s="5">
        <v>-5</v>
      </c>
      <c r="H10026" s="5">
        <v>31.8</v>
      </c>
      <c r="I10026" s="5">
        <v>-159</v>
      </c>
      <c r="J10026" s="5">
        <v>-2666911.5600000028</v>
      </c>
      <c r="K10026" s="5" t="str" cm="1">
        <f t="array" ref="K10026">_xlfn.LET(_xlpm.d,UPPER(TRIM(CLEAN(SUBSTITUTE(F10026,CHAR(160),"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27" spans="2:11" x14ac:dyDescent="0.25">
      <c r="B10027" s="21">
        <v>46055</v>
      </c>
      <c r="C10027" s="2" t="s">
        <v>1</v>
      </c>
      <c r="D10027" s="2" t="s">
        <v>4011</v>
      </c>
      <c r="E10027" s="2" t="s">
        <v>595</v>
      </c>
      <c r="F10027" s="2" t="s">
        <v>3306</v>
      </c>
      <c r="G10027" s="5">
        <v>-20</v>
      </c>
      <c r="H10027" s="5">
        <v>33.5</v>
      </c>
      <c r="I10027" s="5">
        <v>-670</v>
      </c>
      <c r="J10027" s="5">
        <v>-2667581.5600000028</v>
      </c>
      <c r="K10027" s="5" t="str" cm="1">
        <f t="array" ref="K10027">_xlfn.LET(_xlpm.d,UPPER(TRIM(CLEAN(SUBSTITUTE(F10027,CHAR(160),"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28" spans="2:11" x14ac:dyDescent="0.25">
      <c r="B10028" s="21">
        <v>46055</v>
      </c>
      <c r="C10028" s="2" t="s">
        <v>1</v>
      </c>
      <c r="D10028" s="2" t="s">
        <v>4012</v>
      </c>
      <c r="E10028" s="2" t="s">
        <v>465</v>
      </c>
      <c r="F10028" s="2" t="s">
        <v>3306</v>
      </c>
      <c r="G10028" s="5">
        <v>-20</v>
      </c>
      <c r="H10028" s="5">
        <v>33.5</v>
      </c>
      <c r="I10028" s="5">
        <v>-670</v>
      </c>
      <c r="J10028" s="5">
        <v>-2668251.5600000028</v>
      </c>
      <c r="K10028" s="5" t="str" cm="1">
        <f t="array" ref="K10028">_xlfn.LET(_xlpm.d,UPPER(TRIM(CLEAN(SUBSTITUTE(F10028,CHAR(160),"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29" spans="2:11" x14ac:dyDescent="0.25">
      <c r="B10029" s="21">
        <v>46055</v>
      </c>
      <c r="C10029" s="2" t="s">
        <v>1</v>
      </c>
      <c r="D10029" s="2" t="s">
        <v>2157</v>
      </c>
      <c r="E10029" s="2" t="s">
        <v>84</v>
      </c>
      <c r="F10029" s="2" t="s">
        <v>3306</v>
      </c>
      <c r="G10029" s="5">
        <v>-21</v>
      </c>
      <c r="H10029" s="5">
        <v>33.5</v>
      </c>
      <c r="I10029" s="5">
        <v>-703.5</v>
      </c>
      <c r="J10029" s="5">
        <v>-2668955.0600000028</v>
      </c>
      <c r="K10029" s="5" t="str" cm="1">
        <f t="array" ref="K10029">_xlfn.LET(_xlpm.d,UPPER(TRIM(CLEAN(SUBSTITUTE(F10029,CHAR(160),"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30" spans="2:11" x14ac:dyDescent="0.25">
      <c r="B10030" s="21">
        <v>46055</v>
      </c>
      <c r="C10030" s="2" t="s">
        <v>1</v>
      </c>
      <c r="D10030" s="2" t="s">
        <v>1253</v>
      </c>
      <c r="E10030" s="2" t="s">
        <v>110</v>
      </c>
      <c r="F10030" s="2" t="s">
        <v>3306</v>
      </c>
      <c r="G10030" s="5">
        <v>-31</v>
      </c>
      <c r="H10030" s="5">
        <v>33.5</v>
      </c>
      <c r="I10030" s="5">
        <v>-1038.5</v>
      </c>
      <c r="J10030" s="5">
        <v>-2669993.5600000028</v>
      </c>
      <c r="K10030" s="5" t="str" cm="1">
        <f t="array" ref="K10030">_xlfn.LET(_xlpm.d,UPPER(TRIM(CLEAN(SUBSTITUTE(F10030,CHAR(160),"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31" spans="2:11" x14ac:dyDescent="0.25">
      <c r="B10031" s="21">
        <v>46055</v>
      </c>
      <c r="C10031" s="2" t="s">
        <v>1</v>
      </c>
      <c r="D10031" s="2" t="s">
        <v>3058</v>
      </c>
      <c r="E10031" s="2" t="s">
        <v>95</v>
      </c>
      <c r="F10031" s="2" t="s">
        <v>3306</v>
      </c>
      <c r="G10031" s="5">
        <v>-20</v>
      </c>
      <c r="H10031" s="5">
        <v>33.5</v>
      </c>
      <c r="I10031" s="5">
        <v>-670</v>
      </c>
      <c r="J10031" s="5">
        <v>-2670663.5600000028</v>
      </c>
      <c r="K10031" s="5" t="str" cm="1">
        <f t="array" ref="K10031">_xlfn.LET(_xlpm.d,UPPER(TRIM(CLEAN(SUBSTITUTE(F10031,CHAR(160),"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32" spans="2:11" x14ac:dyDescent="0.25">
      <c r="B10032" s="21">
        <v>46056</v>
      </c>
      <c r="C10032" s="2" t="s">
        <v>1</v>
      </c>
      <c r="D10032" s="2" t="s">
        <v>4013</v>
      </c>
      <c r="E10032" s="2" t="s">
        <v>986</v>
      </c>
      <c r="F10032" s="2" t="s">
        <v>3308</v>
      </c>
      <c r="G10032" s="5">
        <v>-48</v>
      </c>
      <c r="H10032" s="5">
        <v>33.99</v>
      </c>
      <c r="I10032" s="5">
        <v>-1631.52</v>
      </c>
      <c r="J10032" s="5">
        <v>-2672295.0800000029</v>
      </c>
      <c r="K10032" s="5" t="str" cm="1">
        <f t="array" ref="K10032">_xlfn.LET(_xlpm.d,UPPER(TRIM(CLEAN(SUBSTITUTE(F10032,CHAR(160),"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33" spans="2:11" x14ac:dyDescent="0.25">
      <c r="B10033" s="21">
        <v>46056</v>
      </c>
      <c r="C10033" s="2" t="s">
        <v>1</v>
      </c>
      <c r="D10033" s="2" t="s">
        <v>2158</v>
      </c>
      <c r="E10033" s="2" t="s">
        <v>807</v>
      </c>
      <c r="F10033" s="2" t="s">
        <v>3308</v>
      </c>
      <c r="G10033" s="5">
        <v>-14</v>
      </c>
      <c r="H10033" s="5">
        <v>31.85</v>
      </c>
      <c r="I10033" s="5">
        <v>-445.9</v>
      </c>
      <c r="J10033" s="5">
        <v>-2672740.9800000028</v>
      </c>
      <c r="K10033" s="5" t="str" cm="1">
        <f t="array" ref="K10033">_xlfn.LET(_xlpm.d,UPPER(TRIM(CLEAN(SUBSTITUTE(F10033,CHAR(160),"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34" spans="2:11" x14ac:dyDescent="0.25">
      <c r="B10034" s="21">
        <v>46056</v>
      </c>
      <c r="C10034" s="2" t="s">
        <v>1</v>
      </c>
      <c r="D10034" s="2" t="s">
        <v>2159</v>
      </c>
      <c r="E10034" s="2" t="s">
        <v>29</v>
      </c>
      <c r="F10034" s="2" t="s">
        <v>3306</v>
      </c>
      <c r="G10034" s="5">
        <v>-80</v>
      </c>
      <c r="H10034" s="5">
        <v>33.5</v>
      </c>
      <c r="I10034" s="5">
        <v>-2680</v>
      </c>
      <c r="J10034" s="5">
        <v>-2675420.9800000028</v>
      </c>
      <c r="K10034" s="5" t="str" cm="1">
        <f t="array" ref="K10034">_xlfn.LET(_xlpm.d,UPPER(TRIM(CLEAN(SUBSTITUTE(F10034,CHAR(160),"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35" spans="2:11" x14ac:dyDescent="0.25">
      <c r="B10035" s="21">
        <v>46056</v>
      </c>
      <c r="C10035" s="2" t="s">
        <v>1</v>
      </c>
      <c r="D10035" s="2" t="s">
        <v>2907</v>
      </c>
      <c r="E10035" s="2" t="s">
        <v>148</v>
      </c>
      <c r="F10035" s="2" t="s">
        <v>3306</v>
      </c>
      <c r="G10035" s="5">
        <v>-34</v>
      </c>
      <c r="H10035" s="5">
        <v>33.5</v>
      </c>
      <c r="I10035" s="5">
        <v>-1139</v>
      </c>
      <c r="J10035" s="5">
        <v>-2676559.9800000028</v>
      </c>
      <c r="K10035" s="5" t="str" cm="1">
        <f t="array" ref="K10035">_xlfn.LET(_xlpm.d,UPPER(TRIM(CLEAN(SUBSTITUTE(F10035,CHAR(160),"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36" spans="2:11" x14ac:dyDescent="0.25">
      <c r="B10036" s="21">
        <v>46056</v>
      </c>
      <c r="C10036" s="2" t="s">
        <v>1</v>
      </c>
      <c r="D10036" s="2" t="s">
        <v>2694</v>
      </c>
      <c r="E10036" s="2" t="s">
        <v>153</v>
      </c>
      <c r="F10036" s="2" t="s">
        <v>3306</v>
      </c>
      <c r="G10036" s="5">
        <v>-110</v>
      </c>
      <c r="H10036" s="5">
        <v>33.5</v>
      </c>
      <c r="I10036" s="5">
        <v>-3685</v>
      </c>
      <c r="J10036" s="5">
        <v>-2680244.9800000028</v>
      </c>
      <c r="K10036" s="5" t="str" cm="1">
        <f t="array" ref="K10036">_xlfn.LET(_xlpm.d,UPPER(TRIM(CLEAN(SUBSTITUTE(F10036,CHAR(160),"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37" spans="2:11" x14ac:dyDescent="0.25">
      <c r="B10037" s="21">
        <v>46056</v>
      </c>
      <c r="C10037" s="2" t="s">
        <v>1</v>
      </c>
      <c r="D10037" s="2" t="s">
        <v>94</v>
      </c>
      <c r="E10037" s="2" t="s">
        <v>95</v>
      </c>
      <c r="F10037" s="2" t="s">
        <v>3306</v>
      </c>
      <c r="G10037" s="5">
        <v>-5</v>
      </c>
      <c r="H10037" s="5">
        <v>33.5</v>
      </c>
      <c r="I10037" s="5">
        <v>-167.5</v>
      </c>
      <c r="J10037" s="5">
        <v>-2680412.4800000028</v>
      </c>
      <c r="K10037" s="5" t="str" cm="1">
        <f t="array" ref="K10037">_xlfn.LET(_xlpm.d,UPPER(TRIM(CLEAN(SUBSTITUTE(F10037,CHAR(160),"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38" spans="2:11" x14ac:dyDescent="0.25">
      <c r="B10038" s="21">
        <v>46056</v>
      </c>
      <c r="C10038" s="2" t="s">
        <v>1</v>
      </c>
      <c r="D10038" s="2" t="s">
        <v>513</v>
      </c>
      <c r="E10038" s="2" t="s">
        <v>49</v>
      </c>
      <c r="F10038" s="2" t="s">
        <v>3306</v>
      </c>
      <c r="G10038" s="5">
        <v>-40</v>
      </c>
      <c r="H10038" s="5">
        <v>33.5</v>
      </c>
      <c r="I10038" s="5">
        <v>-1340</v>
      </c>
      <c r="J10038" s="5">
        <v>-2681752.4800000028</v>
      </c>
      <c r="K10038" s="5" t="str" cm="1">
        <f t="array" ref="K10038">_xlfn.LET(_xlpm.d,UPPER(TRIM(CLEAN(SUBSTITUTE(F10038,CHAR(160),"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39" spans="2:11" x14ac:dyDescent="0.25">
      <c r="B10039" s="21">
        <v>46056</v>
      </c>
      <c r="C10039" s="2" t="s">
        <v>1</v>
      </c>
      <c r="D10039" s="2" t="s">
        <v>1254</v>
      </c>
      <c r="E10039" s="2" t="s">
        <v>72</v>
      </c>
      <c r="F10039" s="2" t="s">
        <v>3306</v>
      </c>
      <c r="G10039" s="5">
        <v>-20</v>
      </c>
      <c r="H10039" s="5">
        <v>33.5</v>
      </c>
      <c r="I10039" s="5">
        <v>-670</v>
      </c>
      <c r="J10039" s="5">
        <v>-2682422.4800000028</v>
      </c>
      <c r="K10039" s="5" t="str" cm="1">
        <f t="array" ref="K10039">_xlfn.LET(_xlpm.d,UPPER(TRIM(CLEAN(SUBSTITUTE(F10039,CHAR(160),"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40" spans="2:11" x14ac:dyDescent="0.25">
      <c r="B10040" s="21">
        <v>46056</v>
      </c>
      <c r="C10040" s="2" t="s">
        <v>1</v>
      </c>
      <c r="D10040" s="2" t="s">
        <v>31</v>
      </c>
      <c r="E10040" s="2" t="s">
        <v>32</v>
      </c>
      <c r="F10040" s="2" t="s">
        <v>3306</v>
      </c>
      <c r="G10040" s="5">
        <v>-35</v>
      </c>
      <c r="H10040" s="5">
        <v>33.5</v>
      </c>
      <c r="I10040" s="5">
        <v>-1172.5</v>
      </c>
      <c r="J10040" s="5">
        <v>-2683594.9800000028</v>
      </c>
      <c r="K10040" s="5" t="str" cm="1">
        <f t="array" ref="K10040">_xlfn.LET(_xlpm.d,UPPER(TRIM(CLEAN(SUBSTITUTE(F10040,CHAR(160),"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41" spans="2:11" x14ac:dyDescent="0.25">
      <c r="B10041" s="21">
        <v>46056</v>
      </c>
      <c r="C10041" s="2" t="s">
        <v>1</v>
      </c>
      <c r="D10041" s="2" t="s">
        <v>1255</v>
      </c>
      <c r="E10041" s="2" t="s">
        <v>27</v>
      </c>
      <c r="F10041" s="2" t="s">
        <v>3306</v>
      </c>
      <c r="G10041" s="5">
        <v>-48</v>
      </c>
      <c r="H10041" s="5">
        <v>33.5</v>
      </c>
      <c r="I10041" s="5">
        <v>-1608</v>
      </c>
      <c r="J10041" s="5">
        <v>-2685202.9800000028</v>
      </c>
      <c r="K10041" s="5" t="str" cm="1">
        <f t="array" ref="K10041">_xlfn.LET(_xlpm.d,UPPER(TRIM(CLEAN(SUBSTITUTE(F10041,CHAR(160),"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42" spans="2:11" x14ac:dyDescent="0.25">
      <c r="B10042" s="21">
        <v>46056</v>
      </c>
      <c r="C10042" s="2" t="s">
        <v>1</v>
      </c>
      <c r="D10042" s="2" t="s">
        <v>615</v>
      </c>
      <c r="E10042" s="2" t="s">
        <v>92</v>
      </c>
      <c r="F10042" s="2" t="s">
        <v>3306</v>
      </c>
      <c r="G10042" s="5">
        <v>-50</v>
      </c>
      <c r="H10042" s="5">
        <v>33.5</v>
      </c>
      <c r="I10042" s="5">
        <v>-1675</v>
      </c>
      <c r="J10042" s="5">
        <v>-2686877.9800000028</v>
      </c>
      <c r="K10042" s="5" t="str" cm="1">
        <f t="array" ref="K10042">_xlfn.LET(_xlpm.d,UPPER(TRIM(CLEAN(SUBSTITUTE(F10042,CHAR(160),"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43" spans="2:11" x14ac:dyDescent="0.25">
      <c r="B10043" s="21">
        <v>46057</v>
      </c>
      <c r="C10043" s="2" t="s">
        <v>1</v>
      </c>
      <c r="D10043" s="2" t="s">
        <v>2160</v>
      </c>
      <c r="E10043" s="2" t="s">
        <v>829</v>
      </c>
      <c r="F10043" s="2" t="s">
        <v>3306</v>
      </c>
      <c r="G10043" s="5">
        <v>-110</v>
      </c>
      <c r="H10043" s="5">
        <v>33.5</v>
      </c>
      <c r="I10043" s="5">
        <v>-3685</v>
      </c>
      <c r="J10043" s="5">
        <v>-2690562.9800000028</v>
      </c>
      <c r="K10043" s="5" t="str" cm="1">
        <f t="array" ref="K10043">_xlfn.LET(_xlpm.d,UPPER(TRIM(CLEAN(SUBSTITUTE(F10043,CHAR(160),"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44" spans="2:11" x14ac:dyDescent="0.25">
      <c r="B10044" s="21">
        <v>46057</v>
      </c>
      <c r="C10044" s="2" t="s">
        <v>1</v>
      </c>
      <c r="D10044" s="2" t="s">
        <v>4014</v>
      </c>
      <c r="E10044" s="2" t="s">
        <v>822</v>
      </c>
      <c r="F10044" s="2" t="s">
        <v>3306</v>
      </c>
      <c r="G10044" s="5">
        <v>-13</v>
      </c>
      <c r="H10044" s="5">
        <v>33.5</v>
      </c>
      <c r="I10044" s="5">
        <v>-435.5</v>
      </c>
      <c r="J10044" s="5">
        <v>-2690998.4800000028</v>
      </c>
      <c r="K10044" s="5" t="str" cm="1">
        <f t="array" ref="K10044">_xlfn.LET(_xlpm.d,UPPER(TRIM(CLEAN(SUBSTITUTE(F10044,CHAR(160),"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45" spans="2:11" x14ac:dyDescent="0.25">
      <c r="B10045" s="21">
        <v>46057</v>
      </c>
      <c r="C10045" s="2" t="s">
        <v>1</v>
      </c>
      <c r="D10045" s="2" t="s">
        <v>4015</v>
      </c>
      <c r="E10045" s="2" t="s">
        <v>58</v>
      </c>
      <c r="F10045" s="2" t="s">
        <v>3306</v>
      </c>
      <c r="G10045" s="5">
        <v>-30</v>
      </c>
      <c r="H10045" s="5">
        <v>33.5</v>
      </c>
      <c r="I10045" s="5">
        <v>-1005</v>
      </c>
      <c r="J10045" s="5">
        <v>-2692003.4800000028</v>
      </c>
      <c r="K10045" s="5" t="str" cm="1">
        <f t="array" ref="K10045">_xlfn.LET(_xlpm.d,UPPER(TRIM(CLEAN(SUBSTITUTE(F10045,CHAR(160),"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46" spans="2:11" x14ac:dyDescent="0.25">
      <c r="B10046" s="21">
        <v>46057</v>
      </c>
      <c r="C10046" s="2" t="s">
        <v>1</v>
      </c>
      <c r="D10046" s="2" t="s">
        <v>96</v>
      </c>
      <c r="E10046" s="2" t="s">
        <v>97</v>
      </c>
      <c r="F10046" s="2" t="s">
        <v>3306</v>
      </c>
      <c r="G10046" s="5">
        <v>-50</v>
      </c>
      <c r="H10046" s="5">
        <v>33.5</v>
      </c>
      <c r="I10046" s="5">
        <v>-1675</v>
      </c>
      <c r="J10046" s="5">
        <v>-2693678.4800000028</v>
      </c>
      <c r="K10046" s="5" t="str" cm="1">
        <f t="array" ref="K10046">_xlfn.LET(_xlpm.d,UPPER(TRIM(CLEAN(SUBSTITUTE(F10046,CHAR(160),"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47" spans="2:11" x14ac:dyDescent="0.25">
      <c r="B10047" s="21">
        <v>46057</v>
      </c>
      <c r="C10047" s="2" t="s">
        <v>1</v>
      </c>
      <c r="D10047" s="2" t="s">
        <v>3059</v>
      </c>
      <c r="E10047" s="2" t="s">
        <v>40</v>
      </c>
      <c r="F10047" s="2" t="s">
        <v>3306</v>
      </c>
      <c r="G10047" s="5">
        <v>-50</v>
      </c>
      <c r="H10047" s="5">
        <v>33.5</v>
      </c>
      <c r="I10047" s="5">
        <v>-1675</v>
      </c>
      <c r="J10047" s="5">
        <v>-2695353.4800000028</v>
      </c>
      <c r="K10047" s="5" t="str" cm="1">
        <f t="array" ref="K10047">_xlfn.LET(_xlpm.d,UPPER(TRIM(CLEAN(SUBSTITUTE(F10047,CHAR(160),"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48" spans="2:11" x14ac:dyDescent="0.25">
      <c r="B10048" s="21">
        <v>46058</v>
      </c>
      <c r="C10048" s="2" t="s">
        <v>1</v>
      </c>
      <c r="D10048" s="2" t="s">
        <v>4016</v>
      </c>
      <c r="E10048" s="2" t="s">
        <v>304</v>
      </c>
      <c r="F10048" s="2" t="s">
        <v>3308</v>
      </c>
      <c r="G10048" s="5">
        <v>-23</v>
      </c>
      <c r="H10048" s="5">
        <v>31.8</v>
      </c>
      <c r="I10048" s="5">
        <v>-731.4</v>
      </c>
      <c r="J10048" s="5">
        <v>-2696084.8800000027</v>
      </c>
      <c r="K10048" s="5" t="str" cm="1">
        <f t="array" ref="K10048">_xlfn.LET(_xlpm.d,UPPER(TRIM(CLEAN(SUBSTITUTE(F10048,CHAR(160),"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49" spans="2:11" x14ac:dyDescent="0.25">
      <c r="B10049" s="21">
        <v>46058</v>
      </c>
      <c r="C10049" s="2" t="s">
        <v>1</v>
      </c>
      <c r="D10049" s="2" t="s">
        <v>4017</v>
      </c>
      <c r="E10049" s="2" t="s">
        <v>1403</v>
      </c>
      <c r="F10049" s="2" t="s">
        <v>3308</v>
      </c>
      <c r="G10049" s="5">
        <v>-10</v>
      </c>
      <c r="H10049" s="5">
        <v>27.8</v>
      </c>
      <c r="I10049" s="5">
        <v>-278</v>
      </c>
      <c r="J10049" s="5">
        <v>-2696362.8800000027</v>
      </c>
      <c r="K10049" s="5" t="str" cm="1">
        <f t="array" ref="K10049">_xlfn.LET(_xlpm.d,UPPER(TRIM(CLEAN(SUBSTITUTE(F10049,CHAR(160),"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50" spans="2:11" x14ac:dyDescent="0.25">
      <c r="B10050" s="21">
        <v>46058</v>
      </c>
      <c r="C10050" s="2" t="s">
        <v>1</v>
      </c>
      <c r="D10050" s="2" t="s">
        <v>2162</v>
      </c>
      <c r="E10050" s="2" t="s">
        <v>324</v>
      </c>
      <c r="F10050" s="2" t="s">
        <v>3308</v>
      </c>
      <c r="G10050" s="5">
        <v>-7</v>
      </c>
      <c r="H10050" s="5">
        <v>31.8</v>
      </c>
      <c r="I10050" s="5">
        <v>-222.6</v>
      </c>
      <c r="J10050" s="5">
        <v>-2696585.4800000028</v>
      </c>
      <c r="K10050" s="5" t="str" cm="1">
        <f t="array" ref="K10050">_xlfn.LET(_xlpm.d,UPPER(TRIM(CLEAN(SUBSTITUTE(F10050,CHAR(160),"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51" spans="2:11" x14ac:dyDescent="0.25">
      <c r="B10051" s="21">
        <v>46058</v>
      </c>
      <c r="C10051" s="2" t="s">
        <v>1</v>
      </c>
      <c r="D10051" s="2" t="s">
        <v>1256</v>
      </c>
      <c r="E10051" s="2" t="s">
        <v>202</v>
      </c>
      <c r="F10051" s="2" t="s">
        <v>3306</v>
      </c>
      <c r="G10051" s="5">
        <v>-60</v>
      </c>
      <c r="H10051" s="5">
        <v>33.5</v>
      </c>
      <c r="I10051" s="5">
        <v>-2010</v>
      </c>
      <c r="J10051" s="5">
        <v>-2698595.4800000028</v>
      </c>
      <c r="K10051" s="5" t="str" cm="1">
        <f t="array" ref="K10051">_xlfn.LET(_xlpm.d,UPPER(TRIM(CLEAN(SUBSTITUTE(F10051,CHAR(160),"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52" spans="2:11" x14ac:dyDescent="0.25">
      <c r="B10052" s="21">
        <v>46058</v>
      </c>
      <c r="C10052" s="2" t="s">
        <v>1</v>
      </c>
      <c r="D10052" s="2" t="s">
        <v>2163</v>
      </c>
      <c r="E10052" s="2" t="s">
        <v>163</v>
      </c>
      <c r="F10052" s="2" t="s">
        <v>3306</v>
      </c>
      <c r="G10052" s="5">
        <v>-60</v>
      </c>
      <c r="H10052" s="5">
        <v>33.5</v>
      </c>
      <c r="I10052" s="5">
        <v>-2010</v>
      </c>
      <c r="J10052" s="5">
        <v>-2700605.4800000028</v>
      </c>
      <c r="K10052" s="5" t="str" cm="1">
        <f t="array" ref="K10052">_xlfn.LET(_xlpm.d,UPPER(TRIM(CLEAN(SUBSTITUTE(F10052,CHAR(160),"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53" spans="2:11" x14ac:dyDescent="0.25">
      <c r="B10053" s="21">
        <v>46058</v>
      </c>
      <c r="C10053" s="2" t="s">
        <v>1</v>
      </c>
      <c r="D10053" s="2" t="s">
        <v>98</v>
      </c>
      <c r="E10053" s="2" t="s">
        <v>99</v>
      </c>
      <c r="F10053" s="2" t="s">
        <v>3306</v>
      </c>
      <c r="G10053" s="5">
        <v>-21</v>
      </c>
      <c r="H10053" s="5">
        <v>33.5</v>
      </c>
      <c r="I10053" s="5">
        <v>-703.5</v>
      </c>
      <c r="J10053" s="5">
        <v>-2701308.9800000028</v>
      </c>
      <c r="K10053" s="5" t="str" cm="1">
        <f t="array" ref="K10053">_xlfn.LET(_xlpm.d,UPPER(TRIM(CLEAN(SUBSTITUTE(F10053,CHAR(160),"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54" spans="2:11" x14ac:dyDescent="0.25">
      <c r="B10054" s="21">
        <v>46058</v>
      </c>
      <c r="C10054" s="2" t="s">
        <v>1</v>
      </c>
      <c r="D10054" s="2" t="s">
        <v>2164</v>
      </c>
      <c r="E10054" s="2" t="s">
        <v>84</v>
      </c>
      <c r="F10054" s="2" t="s">
        <v>3306</v>
      </c>
      <c r="G10054" s="5">
        <v>-14</v>
      </c>
      <c r="H10054" s="5">
        <v>33.5</v>
      </c>
      <c r="I10054" s="5">
        <v>-469</v>
      </c>
      <c r="J10054" s="5">
        <v>-2701777.9800000028</v>
      </c>
      <c r="K10054" s="5" t="str" cm="1">
        <f t="array" ref="K10054">_xlfn.LET(_xlpm.d,UPPER(TRIM(CLEAN(SUBSTITUTE(F10054,CHAR(160),"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55" spans="2:11" x14ac:dyDescent="0.25">
      <c r="B10055" s="21">
        <v>46058</v>
      </c>
      <c r="C10055" s="2" t="s">
        <v>1</v>
      </c>
      <c r="D10055" s="2" t="s">
        <v>2165</v>
      </c>
      <c r="E10055" s="2" t="s">
        <v>19</v>
      </c>
      <c r="F10055" s="2" t="s">
        <v>3306</v>
      </c>
      <c r="G10055" s="5">
        <v>-18</v>
      </c>
      <c r="H10055" s="5">
        <v>33.5</v>
      </c>
      <c r="I10055" s="5">
        <v>-603</v>
      </c>
      <c r="J10055" s="5">
        <v>-2702380.9800000028</v>
      </c>
      <c r="K10055" s="5" t="str" cm="1">
        <f t="array" ref="K10055">_xlfn.LET(_xlpm.d,UPPER(TRIM(CLEAN(SUBSTITUTE(F10055,CHAR(160),"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56" spans="2:11" x14ac:dyDescent="0.25">
      <c r="B10056" s="21">
        <v>46058</v>
      </c>
      <c r="C10056" s="2" t="s">
        <v>1</v>
      </c>
      <c r="D10056" s="2" t="s">
        <v>2166</v>
      </c>
      <c r="E10056" s="2" t="s">
        <v>791</v>
      </c>
      <c r="F10056" s="2" t="s">
        <v>3306</v>
      </c>
      <c r="G10056" s="5">
        <v>-20</v>
      </c>
      <c r="H10056" s="5">
        <v>33.5</v>
      </c>
      <c r="I10056" s="5">
        <v>-670</v>
      </c>
      <c r="J10056" s="5">
        <v>-2703050.9800000028</v>
      </c>
      <c r="K10056" s="5" t="str" cm="1">
        <f t="array" ref="K10056">_xlfn.LET(_xlpm.d,UPPER(TRIM(CLEAN(SUBSTITUTE(F10056,CHAR(160),"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57" spans="2:11" x14ac:dyDescent="0.25">
      <c r="B10057" s="21">
        <v>46059</v>
      </c>
      <c r="C10057" s="2" t="s">
        <v>1</v>
      </c>
      <c r="D10057" s="2" t="s">
        <v>1257</v>
      </c>
      <c r="E10057" s="2" t="s">
        <v>143</v>
      </c>
      <c r="F10057" s="2" t="s">
        <v>3308</v>
      </c>
      <c r="G10057" s="5">
        <v>-36</v>
      </c>
      <c r="H10057" s="5">
        <v>28.95</v>
      </c>
      <c r="I10057" s="5">
        <v>-1042.2</v>
      </c>
      <c r="J10057" s="5">
        <v>-2704093.180000003</v>
      </c>
      <c r="K10057" s="5" t="str" cm="1">
        <f t="array" ref="K10057">_xlfn.LET(_xlpm.d,UPPER(TRIM(CLEAN(SUBSTITUTE(F10057,CHAR(160),"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58" spans="2:11" x14ac:dyDescent="0.25">
      <c r="B10058" s="21">
        <v>46059</v>
      </c>
      <c r="C10058" s="2" t="s">
        <v>1</v>
      </c>
      <c r="D10058" s="2" t="s">
        <v>2764</v>
      </c>
      <c r="E10058" s="2" t="s">
        <v>816</v>
      </c>
      <c r="F10058" s="2" t="s">
        <v>3308</v>
      </c>
      <c r="G10058" s="5">
        <v>-30</v>
      </c>
      <c r="H10058" s="5">
        <v>31.85</v>
      </c>
      <c r="I10058" s="5">
        <v>-955.5</v>
      </c>
      <c r="J10058" s="5">
        <v>-2705048.680000003</v>
      </c>
      <c r="K10058" s="5" t="str" cm="1">
        <f t="array" ref="K10058">_xlfn.LET(_xlpm.d,UPPER(TRIM(CLEAN(SUBSTITUTE(F10058,CHAR(160),"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59" spans="2:11" x14ac:dyDescent="0.25">
      <c r="B10059" s="21">
        <v>46059</v>
      </c>
      <c r="C10059" s="2" t="s">
        <v>1</v>
      </c>
      <c r="D10059" s="2" t="s">
        <v>2167</v>
      </c>
      <c r="E10059" s="2" t="s">
        <v>1619</v>
      </c>
      <c r="F10059" s="2" t="s">
        <v>3308</v>
      </c>
      <c r="G10059" s="5">
        <v>-13</v>
      </c>
      <c r="H10059" s="5">
        <v>31.85</v>
      </c>
      <c r="I10059" s="5">
        <v>-414.05</v>
      </c>
      <c r="J10059" s="5">
        <v>-2705462.7300000028</v>
      </c>
      <c r="K10059" s="5" t="str" cm="1">
        <f t="array" ref="K10059">_xlfn.LET(_xlpm.d,UPPER(TRIM(CLEAN(SUBSTITUTE(F10059,CHAR(160),"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60" spans="2:11" x14ac:dyDescent="0.25">
      <c r="B10060" s="21">
        <v>46059</v>
      </c>
      <c r="C10060" s="2" t="s">
        <v>1</v>
      </c>
      <c r="D10060" s="2" t="s">
        <v>2168</v>
      </c>
      <c r="E10060" s="2" t="s">
        <v>5</v>
      </c>
      <c r="F10060" s="2" t="s">
        <v>3308</v>
      </c>
      <c r="G10060" s="5">
        <v>-42</v>
      </c>
      <c r="H10060" s="5">
        <v>33.5</v>
      </c>
      <c r="I10060" s="5">
        <v>-1407</v>
      </c>
      <c r="J10060" s="5">
        <v>-2706869.7300000028</v>
      </c>
      <c r="K10060" s="5" t="str" cm="1">
        <f t="array" ref="K10060">_xlfn.LET(_xlpm.d,UPPER(TRIM(CLEAN(SUBSTITUTE(F10060,CHAR(160),"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61" spans="2:11" x14ac:dyDescent="0.25">
      <c r="B10061" s="21">
        <v>46059</v>
      </c>
      <c r="C10061" s="2" t="s">
        <v>1</v>
      </c>
      <c r="D10061" s="2" t="s">
        <v>2169</v>
      </c>
      <c r="E10061" s="2" t="s">
        <v>1397</v>
      </c>
      <c r="F10061" s="2" t="s">
        <v>3306</v>
      </c>
      <c r="G10061" s="5">
        <v>-220</v>
      </c>
      <c r="H10061" s="5">
        <v>33.5</v>
      </c>
      <c r="I10061" s="5">
        <v>-7370</v>
      </c>
      <c r="J10061" s="5">
        <v>-2714239.7300000028</v>
      </c>
      <c r="K10061" s="5" t="str" cm="1">
        <f t="array" ref="K10061">_xlfn.LET(_xlpm.d,UPPER(TRIM(CLEAN(SUBSTITUTE(F10061,CHAR(160),"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62" spans="2:11" x14ac:dyDescent="0.25">
      <c r="B10062" s="21">
        <v>46059</v>
      </c>
      <c r="C10062" s="2" t="s">
        <v>1</v>
      </c>
      <c r="D10062" s="2" t="s">
        <v>4018</v>
      </c>
      <c r="E10062" s="2" t="s">
        <v>2473</v>
      </c>
      <c r="F10062" s="2" t="s">
        <v>3306</v>
      </c>
      <c r="G10062" s="5">
        <v>-110</v>
      </c>
      <c r="H10062" s="5">
        <v>33.5</v>
      </c>
      <c r="I10062" s="5">
        <v>-3685</v>
      </c>
      <c r="J10062" s="5">
        <v>-2717924.7300000028</v>
      </c>
      <c r="K10062" s="5" t="str" cm="1">
        <f t="array" ref="K10062">_xlfn.LET(_xlpm.d,UPPER(TRIM(CLEAN(SUBSTITUTE(F10062,CHAR(160),"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63" spans="2:11" x14ac:dyDescent="0.25">
      <c r="B10063" s="21">
        <v>46059</v>
      </c>
      <c r="C10063" s="2" t="s">
        <v>1</v>
      </c>
      <c r="D10063" s="2" t="s">
        <v>4019</v>
      </c>
      <c r="E10063" s="2" t="s">
        <v>999</v>
      </c>
      <c r="F10063" s="2" t="s">
        <v>3306</v>
      </c>
      <c r="G10063" s="5">
        <v>-21</v>
      </c>
      <c r="H10063" s="5">
        <v>33.5</v>
      </c>
      <c r="I10063" s="5">
        <v>-703.5</v>
      </c>
      <c r="J10063" s="5">
        <v>-2718628.2300000028</v>
      </c>
      <c r="K10063" s="5" t="str" cm="1">
        <f t="array" ref="K10063">_xlfn.LET(_xlpm.d,UPPER(TRIM(CLEAN(SUBSTITUTE(F10063,CHAR(160),"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64" spans="2:11" x14ac:dyDescent="0.25">
      <c r="B10064" s="21">
        <v>46059</v>
      </c>
      <c r="C10064" s="2" t="s">
        <v>1</v>
      </c>
      <c r="D10064" s="2" t="s">
        <v>3249</v>
      </c>
      <c r="E10064" s="2" t="s">
        <v>72</v>
      </c>
      <c r="F10064" s="2" t="s">
        <v>3306</v>
      </c>
      <c r="G10064" s="5">
        <v>-10</v>
      </c>
      <c r="H10064" s="5">
        <v>33.5</v>
      </c>
      <c r="I10064" s="5">
        <v>-335</v>
      </c>
      <c r="J10064" s="5">
        <v>-2718963.2300000028</v>
      </c>
      <c r="K10064" s="5" t="str" cm="1">
        <f t="array" ref="K10064">_xlfn.LET(_xlpm.d,UPPER(TRIM(CLEAN(SUBSTITUTE(F10064,CHAR(160),"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65" spans="2:11" x14ac:dyDescent="0.25">
      <c r="B10065" s="21">
        <v>46059</v>
      </c>
      <c r="C10065" s="2" t="s">
        <v>1</v>
      </c>
      <c r="D10065" s="2" t="s">
        <v>1258</v>
      </c>
      <c r="E10065" s="2" t="s">
        <v>9</v>
      </c>
      <c r="F10065" s="2" t="s">
        <v>3306</v>
      </c>
      <c r="G10065" s="5">
        <v>-30</v>
      </c>
      <c r="H10065" s="5">
        <v>33.5</v>
      </c>
      <c r="I10065" s="5">
        <v>-1005</v>
      </c>
      <c r="J10065" s="5">
        <v>-2719968.2300000028</v>
      </c>
      <c r="K10065" s="5" t="str" cm="1">
        <f t="array" ref="K10065">_xlfn.LET(_xlpm.d,UPPER(TRIM(CLEAN(SUBSTITUTE(F10065,CHAR(160),"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66" spans="2:11" x14ac:dyDescent="0.25">
      <c r="B10066" s="21">
        <v>46059</v>
      </c>
      <c r="C10066" s="2" t="s">
        <v>1</v>
      </c>
      <c r="D10066" s="2" t="s">
        <v>4020</v>
      </c>
      <c r="E10066" s="2" t="s">
        <v>110</v>
      </c>
      <c r="F10066" s="2" t="s">
        <v>3306</v>
      </c>
      <c r="G10066" s="5">
        <v>-10</v>
      </c>
      <c r="H10066" s="5">
        <v>33.5</v>
      </c>
      <c r="I10066" s="5">
        <v>-335</v>
      </c>
      <c r="J10066" s="5">
        <v>-2720303.2300000028</v>
      </c>
      <c r="K10066" s="5" t="str" cm="1">
        <f t="array" ref="K10066">_xlfn.LET(_xlpm.d,UPPER(TRIM(CLEAN(SUBSTITUTE(F10066,CHAR(160),"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67" spans="2:11" x14ac:dyDescent="0.25">
      <c r="B10067" s="21">
        <v>46059</v>
      </c>
      <c r="C10067" s="2" t="s">
        <v>1</v>
      </c>
      <c r="D10067" s="2" t="s">
        <v>2676</v>
      </c>
      <c r="E10067" s="2" t="s">
        <v>82</v>
      </c>
      <c r="F10067" s="2" t="s">
        <v>3306</v>
      </c>
      <c r="G10067" s="5">
        <v>-20</v>
      </c>
      <c r="H10067" s="5">
        <v>33.5</v>
      </c>
      <c r="I10067" s="5">
        <v>-670</v>
      </c>
      <c r="J10067" s="5">
        <v>-2720973.2300000028</v>
      </c>
      <c r="K10067" s="5" t="str" cm="1">
        <f t="array" ref="K10067">_xlfn.LET(_xlpm.d,UPPER(TRIM(CLEAN(SUBSTITUTE(F10067,CHAR(160),"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68" spans="2:11" x14ac:dyDescent="0.25">
      <c r="B10068" s="21">
        <v>46059</v>
      </c>
      <c r="C10068" s="2" t="s">
        <v>1</v>
      </c>
      <c r="D10068" s="2" t="s">
        <v>2765</v>
      </c>
      <c r="E10068" s="2" t="s">
        <v>76</v>
      </c>
      <c r="F10068" s="2" t="s">
        <v>3306</v>
      </c>
      <c r="G10068" s="5">
        <v>-40</v>
      </c>
      <c r="H10068" s="5">
        <v>33.5</v>
      </c>
      <c r="I10068" s="5">
        <v>-1340</v>
      </c>
      <c r="J10068" s="5">
        <v>-2722313.2300000028</v>
      </c>
      <c r="K10068" s="5" t="str" cm="1">
        <f t="array" ref="K10068">_xlfn.LET(_xlpm.d,UPPER(TRIM(CLEAN(SUBSTITUTE(F10068,CHAR(160),"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69" spans="2:11" x14ac:dyDescent="0.25">
      <c r="B10069" s="21">
        <v>46062</v>
      </c>
      <c r="C10069" s="2" t="s">
        <v>1</v>
      </c>
      <c r="D10069" s="2" t="s">
        <v>2171</v>
      </c>
      <c r="E10069" s="2" t="s">
        <v>1384</v>
      </c>
      <c r="F10069" s="2" t="s">
        <v>3308</v>
      </c>
      <c r="G10069" s="5">
        <v>-7</v>
      </c>
      <c r="H10069" s="5">
        <v>28.55</v>
      </c>
      <c r="I10069" s="5">
        <v>-199.85</v>
      </c>
      <c r="J10069" s="5">
        <v>-2722513.0800000029</v>
      </c>
      <c r="K10069" s="5" t="str" cm="1">
        <f t="array" ref="K10069">_xlfn.LET(_xlpm.d,UPPER(TRIM(CLEAN(SUBSTITUTE(F10069,CHAR(160),"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70" spans="2:11" x14ac:dyDescent="0.25">
      <c r="B10070" s="21">
        <v>46062</v>
      </c>
      <c r="C10070" s="2" t="s">
        <v>1</v>
      </c>
      <c r="D10070" s="2" t="s">
        <v>4021</v>
      </c>
      <c r="E10070" s="2" t="s">
        <v>2099</v>
      </c>
      <c r="F10070" s="2" t="s">
        <v>3308</v>
      </c>
      <c r="G10070" s="5">
        <v>-9</v>
      </c>
      <c r="H10070" s="5">
        <v>31.8</v>
      </c>
      <c r="I10070" s="5">
        <v>-286.2</v>
      </c>
      <c r="J10070" s="5">
        <v>-2722799.2800000031</v>
      </c>
      <c r="K10070" s="5" t="str" cm="1">
        <f t="array" ref="K10070">_xlfn.LET(_xlpm.d,UPPER(TRIM(CLEAN(SUBSTITUTE(F10070,CHAR(160),"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71" spans="2:11" x14ac:dyDescent="0.25">
      <c r="B10071" s="21">
        <v>46062</v>
      </c>
      <c r="C10071" s="2" t="s">
        <v>1</v>
      </c>
      <c r="D10071" s="2" t="s">
        <v>4022</v>
      </c>
      <c r="E10071" s="2" t="s">
        <v>324</v>
      </c>
      <c r="F10071" s="2" t="s">
        <v>3308</v>
      </c>
      <c r="G10071" s="5">
        <v>-18</v>
      </c>
      <c r="H10071" s="5">
        <v>31.8</v>
      </c>
      <c r="I10071" s="5">
        <v>-572.4</v>
      </c>
      <c r="J10071" s="5">
        <v>-2723371.680000003</v>
      </c>
      <c r="K10071" s="5" t="str" cm="1">
        <f t="array" ref="K10071">_xlfn.LET(_xlpm.d,UPPER(TRIM(CLEAN(SUBSTITUTE(F10071,CHAR(160),"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72" spans="2:11" x14ac:dyDescent="0.25">
      <c r="B10072" s="21">
        <v>46062</v>
      </c>
      <c r="C10072" s="2" t="s">
        <v>1</v>
      </c>
      <c r="D10072" s="2" t="s">
        <v>2172</v>
      </c>
      <c r="E10072" s="2" t="s">
        <v>595</v>
      </c>
      <c r="F10072" s="2" t="s">
        <v>3306</v>
      </c>
      <c r="G10072" s="5">
        <v>-13</v>
      </c>
      <c r="H10072" s="5">
        <v>33.5</v>
      </c>
      <c r="I10072" s="5">
        <v>-435.5</v>
      </c>
      <c r="J10072" s="5">
        <v>-2723807.180000003</v>
      </c>
      <c r="K10072" s="5" t="str" cm="1">
        <f t="array" ref="K10072">_xlfn.LET(_xlpm.d,UPPER(TRIM(CLEAN(SUBSTITUTE(F10072,CHAR(160),"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73" spans="2:11" x14ac:dyDescent="0.25">
      <c r="B10073" s="21">
        <v>46062</v>
      </c>
      <c r="C10073" s="2" t="s">
        <v>1</v>
      </c>
      <c r="D10073" s="2" t="s">
        <v>2173</v>
      </c>
      <c r="E10073" s="2" t="s">
        <v>53</v>
      </c>
      <c r="F10073" s="2" t="s">
        <v>3306</v>
      </c>
      <c r="G10073" s="5">
        <v>-48</v>
      </c>
      <c r="H10073" s="5">
        <v>33.5</v>
      </c>
      <c r="I10073" s="5">
        <v>-1608</v>
      </c>
      <c r="J10073" s="5">
        <v>-2725415.180000003</v>
      </c>
      <c r="K10073" s="5" t="str" cm="1">
        <f t="array" ref="K10073">_xlfn.LET(_xlpm.d,UPPER(TRIM(CLEAN(SUBSTITUTE(F10073,CHAR(160),"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74" spans="2:11" x14ac:dyDescent="0.25">
      <c r="B10074" s="21">
        <v>46062</v>
      </c>
      <c r="C10074" s="2" t="s">
        <v>1</v>
      </c>
      <c r="D10074" s="2" t="s">
        <v>4023</v>
      </c>
      <c r="E10074" s="2" t="s">
        <v>791</v>
      </c>
      <c r="F10074" s="2" t="s">
        <v>3306</v>
      </c>
      <c r="G10074" s="5">
        <v>-14</v>
      </c>
      <c r="H10074" s="5">
        <v>33.5</v>
      </c>
      <c r="I10074" s="5">
        <v>-469</v>
      </c>
      <c r="J10074" s="5">
        <v>-2725884.180000003</v>
      </c>
      <c r="K10074" s="5" t="str" cm="1">
        <f t="array" ref="K10074">_xlfn.LET(_xlpm.d,UPPER(TRIM(CLEAN(SUBSTITUTE(F10074,CHAR(160),"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75" spans="2:11" x14ac:dyDescent="0.25">
      <c r="B10075" s="21">
        <v>46062</v>
      </c>
      <c r="C10075" s="2" t="s">
        <v>1</v>
      </c>
      <c r="D10075" s="2" t="s">
        <v>2174</v>
      </c>
      <c r="E10075" s="2" t="s">
        <v>465</v>
      </c>
      <c r="F10075" s="2" t="s">
        <v>3306</v>
      </c>
      <c r="G10075" s="5">
        <v>-20</v>
      </c>
      <c r="H10075" s="5">
        <v>33.5</v>
      </c>
      <c r="I10075" s="5">
        <v>-670</v>
      </c>
      <c r="J10075" s="5">
        <v>-2726554.180000003</v>
      </c>
      <c r="K10075" s="5" t="str" cm="1">
        <f t="array" ref="K10075">_xlfn.LET(_xlpm.d,UPPER(TRIM(CLEAN(SUBSTITUTE(F10075,CHAR(160),"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76" spans="2:11" x14ac:dyDescent="0.25">
      <c r="B10076" s="21">
        <v>46062</v>
      </c>
      <c r="C10076" s="2" t="s">
        <v>1</v>
      </c>
      <c r="D10076" s="2" t="s">
        <v>3250</v>
      </c>
      <c r="E10076" s="2" t="s">
        <v>19</v>
      </c>
      <c r="F10076" s="2" t="s">
        <v>3306</v>
      </c>
      <c r="G10076" s="5">
        <v>-16</v>
      </c>
      <c r="H10076" s="5">
        <v>33.5</v>
      </c>
      <c r="I10076" s="5">
        <v>-536</v>
      </c>
      <c r="J10076" s="5">
        <v>-2727090.180000003</v>
      </c>
      <c r="K10076" s="5" t="str" cm="1">
        <f t="array" ref="K10076">_xlfn.LET(_xlpm.d,UPPER(TRIM(CLEAN(SUBSTITUTE(F10076,CHAR(160),"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77" spans="2:11" x14ac:dyDescent="0.25">
      <c r="B10077" s="21">
        <v>46063</v>
      </c>
      <c r="C10077" s="2" t="s">
        <v>1</v>
      </c>
      <c r="D10077" s="2" t="s">
        <v>2176</v>
      </c>
      <c r="E10077" s="2" t="s">
        <v>3</v>
      </c>
      <c r="F10077" s="2" t="s">
        <v>3308</v>
      </c>
      <c r="G10077" s="5">
        <v>-112</v>
      </c>
      <c r="H10077" s="5">
        <v>30</v>
      </c>
      <c r="I10077" s="5">
        <v>-3360</v>
      </c>
      <c r="J10077" s="5">
        <v>-2730450.180000003</v>
      </c>
      <c r="K10077" s="5" t="str" cm="1">
        <f t="array" ref="K10077">_xlfn.LET(_xlpm.d,UPPER(TRIM(CLEAN(SUBSTITUTE(F10077,CHAR(160),"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78" spans="2:11" x14ac:dyDescent="0.25">
      <c r="B10078" s="21">
        <v>46063</v>
      </c>
      <c r="C10078" s="2" t="s">
        <v>1</v>
      </c>
      <c r="D10078" s="2" t="s">
        <v>4024</v>
      </c>
      <c r="E10078" s="2" t="s">
        <v>986</v>
      </c>
      <c r="F10078" s="2" t="s">
        <v>3308</v>
      </c>
      <c r="G10078" s="5">
        <v>-4</v>
      </c>
      <c r="H10078" s="5">
        <v>33.99</v>
      </c>
      <c r="I10078" s="5">
        <v>-135.96</v>
      </c>
      <c r="J10078" s="5">
        <v>-2730586.1400000029</v>
      </c>
      <c r="K10078" s="5" t="str" cm="1">
        <f t="array" ref="K10078">_xlfn.LET(_xlpm.d,UPPER(TRIM(CLEAN(SUBSTITUTE(F10078,CHAR(160),"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79" spans="2:11" x14ac:dyDescent="0.25">
      <c r="B10079" s="21">
        <v>46063</v>
      </c>
      <c r="C10079" s="2" t="s">
        <v>1</v>
      </c>
      <c r="D10079" s="2" t="s">
        <v>1261</v>
      </c>
      <c r="E10079" s="2" t="s">
        <v>446</v>
      </c>
      <c r="F10079" s="2" t="s">
        <v>3306</v>
      </c>
      <c r="G10079" s="5">
        <v>-100</v>
      </c>
      <c r="H10079" s="5">
        <v>33.5</v>
      </c>
      <c r="I10079" s="5">
        <v>-3350</v>
      </c>
      <c r="J10079" s="5">
        <v>-2733936.1400000029</v>
      </c>
      <c r="K10079" s="5" t="str" cm="1">
        <f t="array" ref="K10079">_xlfn.LET(_xlpm.d,UPPER(TRIM(CLEAN(SUBSTITUTE(F10079,CHAR(160),"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80" spans="2:11" x14ac:dyDescent="0.25">
      <c r="B10080" s="21">
        <v>46063</v>
      </c>
      <c r="C10080" s="2" t="s">
        <v>1</v>
      </c>
      <c r="D10080" s="2" t="s">
        <v>592</v>
      </c>
      <c r="E10080" s="2" t="s">
        <v>159</v>
      </c>
      <c r="F10080" s="2" t="s">
        <v>3306</v>
      </c>
      <c r="G10080" s="5">
        <v>-70</v>
      </c>
      <c r="H10080" s="5">
        <v>33.5</v>
      </c>
      <c r="I10080" s="5">
        <v>-2345</v>
      </c>
      <c r="J10080" s="5">
        <v>-2736281.1400000029</v>
      </c>
      <c r="K10080" s="5" t="str" cm="1">
        <f t="array" ref="K10080">_xlfn.LET(_xlpm.d,UPPER(TRIM(CLEAN(SUBSTITUTE(F10080,CHAR(160),"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81" spans="2:11" x14ac:dyDescent="0.25">
      <c r="B10081" s="21">
        <v>46063</v>
      </c>
      <c r="C10081" s="2" t="s">
        <v>1</v>
      </c>
      <c r="D10081" s="2" t="s">
        <v>593</v>
      </c>
      <c r="E10081" s="2" t="s">
        <v>32</v>
      </c>
      <c r="F10081" s="2" t="s">
        <v>3306</v>
      </c>
      <c r="G10081" s="5">
        <v>-120</v>
      </c>
      <c r="H10081" s="5">
        <v>33.5</v>
      </c>
      <c r="I10081" s="5">
        <v>-4020</v>
      </c>
      <c r="J10081" s="5">
        <v>-2740301.1400000029</v>
      </c>
      <c r="K10081" s="5" t="str" cm="1">
        <f t="array" ref="K10081">_xlfn.LET(_xlpm.d,UPPER(TRIM(CLEAN(SUBSTITUTE(F10081,CHAR(160),"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82" spans="2:11" x14ac:dyDescent="0.25">
      <c r="B10082" s="21">
        <v>46063</v>
      </c>
      <c r="C10082" s="2" t="s">
        <v>1</v>
      </c>
      <c r="D10082" s="2" t="s">
        <v>13</v>
      </c>
      <c r="E10082" s="2" t="s">
        <v>14</v>
      </c>
      <c r="F10082" s="2" t="s">
        <v>3306</v>
      </c>
      <c r="G10082" s="5">
        <v>-130</v>
      </c>
      <c r="H10082" s="5">
        <v>33.5</v>
      </c>
      <c r="I10082" s="5">
        <v>-4355</v>
      </c>
      <c r="J10082" s="5">
        <v>-2744656.1400000029</v>
      </c>
      <c r="K10082" s="5" t="str" cm="1">
        <f t="array" ref="K10082">_xlfn.LET(_xlpm.d,UPPER(TRIM(CLEAN(SUBSTITUTE(F10082,CHAR(160),"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83" spans="2:11" x14ac:dyDescent="0.25">
      <c r="B10083" s="21">
        <v>46063</v>
      </c>
      <c r="C10083" s="2" t="s">
        <v>1</v>
      </c>
      <c r="D10083" s="2" t="s">
        <v>4025</v>
      </c>
      <c r="E10083" s="2" t="s">
        <v>403</v>
      </c>
      <c r="F10083" s="2" t="s">
        <v>3306</v>
      </c>
      <c r="G10083" s="5">
        <v>-50</v>
      </c>
      <c r="H10083" s="5">
        <v>33.5</v>
      </c>
      <c r="I10083" s="5">
        <v>-1675</v>
      </c>
      <c r="J10083" s="5">
        <v>-2746331.1400000029</v>
      </c>
      <c r="K10083" s="5" t="str" cm="1">
        <f t="array" ref="K10083">_xlfn.LET(_xlpm.d,UPPER(TRIM(CLEAN(SUBSTITUTE(F10083,CHAR(160),"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84" spans="2:11" x14ac:dyDescent="0.25">
      <c r="B10084" s="21">
        <v>46063</v>
      </c>
      <c r="C10084" s="2" t="s">
        <v>1</v>
      </c>
      <c r="D10084" s="2" t="s">
        <v>4026</v>
      </c>
      <c r="E10084" s="2" t="s">
        <v>72</v>
      </c>
      <c r="F10084" s="2" t="s">
        <v>3306</v>
      </c>
      <c r="G10084" s="5">
        <v>-30</v>
      </c>
      <c r="H10084" s="5">
        <v>33.5</v>
      </c>
      <c r="I10084" s="5">
        <v>-1005</v>
      </c>
      <c r="J10084" s="5">
        <v>-2747336.1400000029</v>
      </c>
      <c r="K10084" s="5" t="str" cm="1">
        <f t="array" ref="K10084">_xlfn.LET(_xlpm.d,UPPER(TRIM(CLEAN(SUBSTITUTE(F10084,CHAR(160),"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85" spans="2:11" x14ac:dyDescent="0.25">
      <c r="B10085" s="21">
        <v>46063</v>
      </c>
      <c r="C10085" s="2" t="s">
        <v>1</v>
      </c>
      <c r="D10085" s="2" t="s">
        <v>2178</v>
      </c>
      <c r="E10085" s="2" t="s">
        <v>95</v>
      </c>
      <c r="F10085" s="2" t="s">
        <v>3306</v>
      </c>
      <c r="G10085" s="5">
        <v>-10</v>
      </c>
      <c r="H10085" s="5">
        <v>33.5</v>
      </c>
      <c r="I10085" s="5">
        <v>-335</v>
      </c>
      <c r="J10085" s="5">
        <v>-2747671.1400000029</v>
      </c>
      <c r="K10085" s="5" t="str" cm="1">
        <f t="array" ref="K10085">_xlfn.LET(_xlpm.d,UPPER(TRIM(CLEAN(SUBSTITUTE(F10085,CHAR(160),"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86" spans="2:11" x14ac:dyDescent="0.25">
      <c r="B10086" s="21">
        <v>46064</v>
      </c>
      <c r="C10086" s="2" t="s">
        <v>1</v>
      </c>
      <c r="D10086" s="2" t="s">
        <v>3178</v>
      </c>
      <c r="E10086" s="2" t="s">
        <v>801</v>
      </c>
      <c r="F10086" s="2" t="s">
        <v>3308</v>
      </c>
      <c r="G10086" s="5">
        <v>-19</v>
      </c>
      <c r="H10086" s="5">
        <v>32.26</v>
      </c>
      <c r="I10086" s="5">
        <v>-612.94000000000005</v>
      </c>
      <c r="J10086" s="5">
        <v>-2748284.0800000029</v>
      </c>
      <c r="K10086" s="5" t="str" cm="1">
        <f t="array" ref="K10086">_xlfn.LET(_xlpm.d,UPPER(TRIM(CLEAN(SUBSTITUTE(F10086,CHAR(160),"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87" spans="2:11" x14ac:dyDescent="0.25">
      <c r="B10087" s="21">
        <v>46064</v>
      </c>
      <c r="C10087" s="2" t="s">
        <v>1</v>
      </c>
      <c r="D10087" s="2" t="s">
        <v>4027</v>
      </c>
      <c r="E10087" s="2" t="s">
        <v>1245</v>
      </c>
      <c r="F10087" s="2" t="s">
        <v>3308</v>
      </c>
      <c r="G10087" s="5">
        <v>-47</v>
      </c>
      <c r="H10087" s="5">
        <v>31.8</v>
      </c>
      <c r="I10087" s="5">
        <v>-1494.6</v>
      </c>
      <c r="J10087" s="5">
        <v>-2749778.680000003</v>
      </c>
      <c r="K10087" s="5" t="str" cm="1">
        <f t="array" ref="K10087">_xlfn.LET(_xlpm.d,UPPER(TRIM(CLEAN(SUBSTITUTE(F10087,CHAR(160),"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88" spans="2:11" x14ac:dyDescent="0.25">
      <c r="B10088" s="21">
        <v>46064</v>
      </c>
      <c r="C10088" s="2" t="s">
        <v>1</v>
      </c>
      <c r="D10088" s="2" t="s">
        <v>283</v>
      </c>
      <c r="E10088" s="2" t="s">
        <v>238</v>
      </c>
      <c r="F10088" s="2" t="s">
        <v>3308</v>
      </c>
      <c r="G10088" s="5">
        <v>-52</v>
      </c>
      <c r="H10088" s="5">
        <v>31.85</v>
      </c>
      <c r="I10088" s="5">
        <v>-1656.2</v>
      </c>
      <c r="J10088" s="5">
        <v>-2751434.8800000031</v>
      </c>
      <c r="K10088" s="5" t="str" cm="1">
        <f t="array" ref="K10088">_xlfn.LET(_xlpm.d,UPPER(TRIM(CLEAN(SUBSTITUTE(F10088,CHAR(160),"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89" spans="2:11" x14ac:dyDescent="0.25">
      <c r="B10089" s="21">
        <v>46064</v>
      </c>
      <c r="C10089" s="2" t="s">
        <v>1</v>
      </c>
      <c r="D10089" s="2" t="s">
        <v>3060</v>
      </c>
      <c r="E10089" s="2" t="s">
        <v>816</v>
      </c>
      <c r="F10089" s="2" t="s">
        <v>3308</v>
      </c>
      <c r="G10089" s="5">
        <v>-55</v>
      </c>
      <c r="H10089" s="5">
        <v>31.85</v>
      </c>
      <c r="I10089" s="5">
        <v>-1751.75</v>
      </c>
      <c r="J10089" s="5">
        <v>-2753186.6300000031</v>
      </c>
      <c r="K10089" s="5" t="str" cm="1">
        <f t="array" ref="K10089">_xlfn.LET(_xlpm.d,UPPER(TRIM(CLEAN(SUBSTITUTE(F10089,CHAR(160),"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90" spans="2:11" x14ac:dyDescent="0.25">
      <c r="B10090" s="21">
        <v>46064</v>
      </c>
      <c r="C10090" s="2" t="s">
        <v>1</v>
      </c>
      <c r="D10090" s="2" t="s">
        <v>2766</v>
      </c>
      <c r="E10090" s="2" t="s">
        <v>926</v>
      </c>
      <c r="F10090" s="2" t="s">
        <v>3308</v>
      </c>
      <c r="G10090" s="5">
        <v>-326</v>
      </c>
      <c r="H10090" s="5">
        <v>31.85</v>
      </c>
      <c r="I10090" s="5">
        <v>-10383.1</v>
      </c>
      <c r="J10090" s="5">
        <v>-2763569.7300000032</v>
      </c>
      <c r="K10090" s="5" t="str" cm="1">
        <f t="array" ref="K10090">_xlfn.LET(_xlpm.d,UPPER(TRIM(CLEAN(SUBSTITUTE(F10090,CHAR(160),"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91" spans="2:11" x14ac:dyDescent="0.25">
      <c r="B10091" s="21">
        <v>46064</v>
      </c>
      <c r="C10091" s="2" t="s">
        <v>1</v>
      </c>
      <c r="D10091" s="2" t="s">
        <v>2180</v>
      </c>
      <c r="E10091" s="2" t="s">
        <v>1130</v>
      </c>
      <c r="F10091" s="2" t="s">
        <v>3306</v>
      </c>
      <c r="G10091" s="5">
        <v>-100</v>
      </c>
      <c r="H10091" s="5">
        <v>33.5</v>
      </c>
      <c r="I10091" s="5">
        <v>-3350</v>
      </c>
      <c r="J10091" s="5">
        <v>-2766919.7300000032</v>
      </c>
      <c r="K10091" s="5" t="str" cm="1">
        <f t="array" ref="K10091">_xlfn.LET(_xlpm.d,UPPER(TRIM(CLEAN(SUBSTITUTE(F10091,CHAR(160),"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92" spans="2:11" x14ac:dyDescent="0.25">
      <c r="B10092" s="21">
        <v>46064</v>
      </c>
      <c r="C10092" s="2" t="s">
        <v>1</v>
      </c>
      <c r="D10092" s="2" t="s">
        <v>514</v>
      </c>
      <c r="E10092" s="2" t="s">
        <v>65</v>
      </c>
      <c r="F10092" s="2" t="s">
        <v>3306</v>
      </c>
      <c r="G10092" s="5">
        <v>-40</v>
      </c>
      <c r="H10092" s="5">
        <v>33.5</v>
      </c>
      <c r="I10092" s="5">
        <v>-1340</v>
      </c>
      <c r="J10092" s="5">
        <v>-2768259.7300000032</v>
      </c>
      <c r="K10092" s="5" t="str" cm="1">
        <f t="array" ref="K10092">_xlfn.LET(_xlpm.d,UPPER(TRIM(CLEAN(SUBSTITUTE(F10092,CHAR(160),"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93" spans="2:11" x14ac:dyDescent="0.25">
      <c r="B10093" s="21">
        <v>46065</v>
      </c>
      <c r="C10093" s="2" t="s">
        <v>1</v>
      </c>
      <c r="D10093" s="2" t="s">
        <v>4028</v>
      </c>
      <c r="E10093" s="2" t="s">
        <v>1403</v>
      </c>
      <c r="F10093" s="2" t="s">
        <v>3308</v>
      </c>
      <c r="G10093" s="5">
        <v>-14</v>
      </c>
      <c r="H10093" s="5">
        <v>27.8</v>
      </c>
      <c r="I10093" s="5">
        <v>-389.2</v>
      </c>
      <c r="J10093" s="5">
        <v>-2768648.9300000034</v>
      </c>
      <c r="K10093" s="5" t="str" cm="1">
        <f t="array" ref="K10093">_xlfn.LET(_xlpm.d,UPPER(TRIM(CLEAN(SUBSTITUTE(F10093,CHAR(160),"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94" spans="2:11" x14ac:dyDescent="0.25">
      <c r="B10094" s="21">
        <v>46065</v>
      </c>
      <c r="C10094" s="2" t="s">
        <v>1</v>
      </c>
      <c r="D10094" s="2" t="s">
        <v>2181</v>
      </c>
      <c r="E10094" s="2" t="s">
        <v>807</v>
      </c>
      <c r="F10094" s="2" t="s">
        <v>3308</v>
      </c>
      <c r="G10094" s="5">
        <v>-45</v>
      </c>
      <c r="H10094" s="5">
        <v>31.85</v>
      </c>
      <c r="I10094" s="5">
        <v>-1433.25</v>
      </c>
      <c r="J10094" s="5">
        <v>-2770082.1800000034</v>
      </c>
      <c r="K10094" s="5" t="str" cm="1">
        <f t="array" ref="K10094">_xlfn.LET(_xlpm.d,UPPER(TRIM(CLEAN(SUBSTITUTE(F10094,CHAR(160),"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95" spans="2:11" x14ac:dyDescent="0.25">
      <c r="B10095" s="21">
        <v>46065</v>
      </c>
      <c r="C10095" s="2" t="s">
        <v>1</v>
      </c>
      <c r="D10095" s="2" t="s">
        <v>4029</v>
      </c>
      <c r="E10095" s="2" t="s">
        <v>1025</v>
      </c>
      <c r="F10095" s="2" t="s">
        <v>3308</v>
      </c>
      <c r="G10095" s="5">
        <v>-28</v>
      </c>
      <c r="H10095" s="5">
        <v>31.85</v>
      </c>
      <c r="I10095" s="5">
        <v>-891.8</v>
      </c>
      <c r="J10095" s="5">
        <v>-2770973.9800000032</v>
      </c>
      <c r="K10095" s="5" t="str" cm="1">
        <f t="array" ref="K10095">_xlfn.LET(_xlpm.d,UPPER(TRIM(CLEAN(SUBSTITUTE(F10095,CHAR(160),"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96" spans="2:11" x14ac:dyDescent="0.25">
      <c r="B10096" s="21">
        <v>46065</v>
      </c>
      <c r="C10096" s="2" t="s">
        <v>1</v>
      </c>
      <c r="D10096" s="2" t="s">
        <v>1263</v>
      </c>
      <c r="E10096" s="2" t="s">
        <v>5</v>
      </c>
      <c r="F10096" s="2" t="s">
        <v>3308</v>
      </c>
      <c r="G10096" s="5">
        <v>-33</v>
      </c>
      <c r="H10096" s="5">
        <v>33.5</v>
      </c>
      <c r="I10096" s="5">
        <v>-1105.5</v>
      </c>
      <c r="J10096" s="5">
        <v>-2772079.4800000032</v>
      </c>
      <c r="K10096" s="5" t="str" cm="1">
        <f t="array" ref="K10096">_xlfn.LET(_xlpm.d,UPPER(TRIM(CLEAN(SUBSTITUTE(F10096,CHAR(160),"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97" spans="2:11" x14ac:dyDescent="0.25">
      <c r="B10097" s="21">
        <v>46065</v>
      </c>
      <c r="C10097" s="2" t="s">
        <v>1</v>
      </c>
      <c r="D10097" s="2" t="s">
        <v>4030</v>
      </c>
      <c r="E10097" s="2" t="s">
        <v>84</v>
      </c>
      <c r="F10097" s="2" t="s">
        <v>3306</v>
      </c>
      <c r="G10097" s="5">
        <v>-28</v>
      </c>
      <c r="H10097" s="5">
        <v>33.5</v>
      </c>
      <c r="I10097" s="5">
        <v>-938</v>
      </c>
      <c r="J10097" s="5">
        <v>-2773017.4800000032</v>
      </c>
      <c r="K10097" s="5" t="str" cm="1">
        <f t="array" ref="K10097">_xlfn.LET(_xlpm.d,UPPER(TRIM(CLEAN(SUBSTITUTE(F10097,CHAR(160),"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98" spans="2:11" x14ac:dyDescent="0.25">
      <c r="B10098" s="21">
        <v>46065</v>
      </c>
      <c r="C10098" s="2" t="s">
        <v>1</v>
      </c>
      <c r="D10098" s="2" t="s">
        <v>101</v>
      </c>
      <c r="E10098" s="2" t="s">
        <v>74</v>
      </c>
      <c r="F10098" s="2" t="s">
        <v>3306</v>
      </c>
      <c r="G10098" s="5">
        <v>-50</v>
      </c>
      <c r="H10098" s="5">
        <v>33.5</v>
      </c>
      <c r="I10098" s="5">
        <v>-1675</v>
      </c>
      <c r="J10098" s="5">
        <v>-2774692.4800000032</v>
      </c>
      <c r="K10098" s="5" t="str" cm="1">
        <f t="array" ref="K10098">_xlfn.LET(_xlpm.d,UPPER(TRIM(CLEAN(SUBSTITUTE(F10098,CHAR(160),"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099" spans="2:11" x14ac:dyDescent="0.25">
      <c r="B10099" s="21">
        <v>46065</v>
      </c>
      <c r="C10099" s="2" t="s">
        <v>1</v>
      </c>
      <c r="D10099" s="2" t="s">
        <v>2182</v>
      </c>
      <c r="E10099" s="2" t="s">
        <v>19</v>
      </c>
      <c r="F10099" s="2" t="s">
        <v>3306</v>
      </c>
      <c r="G10099" s="5">
        <v>-35</v>
      </c>
      <c r="H10099" s="5">
        <v>33.5</v>
      </c>
      <c r="I10099" s="5">
        <v>-1172.5</v>
      </c>
      <c r="J10099" s="5">
        <v>-2775864.9800000032</v>
      </c>
      <c r="K10099" s="5" t="str" cm="1">
        <f t="array" ref="K10099">_xlfn.LET(_xlpm.d,UPPER(TRIM(CLEAN(SUBSTITUTE(F10099,CHAR(160),"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00" spans="2:11" x14ac:dyDescent="0.25">
      <c r="B10100" s="21">
        <v>46065</v>
      </c>
      <c r="C10100" s="2" t="s">
        <v>1</v>
      </c>
      <c r="D10100" s="2" t="s">
        <v>2183</v>
      </c>
      <c r="E10100" s="2" t="s">
        <v>99</v>
      </c>
      <c r="F10100" s="2" t="s">
        <v>3306</v>
      </c>
      <c r="G10100" s="5">
        <v>-23</v>
      </c>
      <c r="H10100" s="5">
        <v>33.5</v>
      </c>
      <c r="I10100" s="5">
        <v>-770.5</v>
      </c>
      <c r="J10100" s="5">
        <v>-2776635.4800000032</v>
      </c>
      <c r="K10100" s="5" t="str" cm="1">
        <f t="array" ref="K10100">_xlfn.LET(_xlpm.d,UPPER(TRIM(CLEAN(SUBSTITUTE(F10100,CHAR(160),"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01" spans="2:11" x14ac:dyDescent="0.25">
      <c r="B10101" s="21">
        <v>46065</v>
      </c>
      <c r="C10101" s="2" t="s">
        <v>1</v>
      </c>
      <c r="D10101" s="2" t="s">
        <v>515</v>
      </c>
      <c r="E10101" s="2" t="s">
        <v>129</v>
      </c>
      <c r="F10101" s="2" t="s">
        <v>3306</v>
      </c>
      <c r="G10101" s="5">
        <v>-100</v>
      </c>
      <c r="H10101" s="5">
        <v>33.5</v>
      </c>
      <c r="I10101" s="5">
        <v>-3350</v>
      </c>
      <c r="J10101" s="5">
        <v>-2779985.4800000032</v>
      </c>
      <c r="K10101" s="5" t="str" cm="1">
        <f t="array" ref="K10101">_xlfn.LET(_xlpm.d,UPPER(TRIM(CLEAN(SUBSTITUTE(F10101,CHAR(160),"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02" spans="2:11" x14ac:dyDescent="0.25">
      <c r="B10102" s="21">
        <v>46066</v>
      </c>
      <c r="C10102" s="2" t="s">
        <v>1</v>
      </c>
      <c r="D10102" s="2" t="s">
        <v>2908</v>
      </c>
      <c r="E10102" s="2" t="s">
        <v>852</v>
      </c>
      <c r="F10102" s="2" t="s">
        <v>3308</v>
      </c>
      <c r="G10102" s="5">
        <v>-6</v>
      </c>
      <c r="H10102" s="5">
        <v>33.99</v>
      </c>
      <c r="I10102" s="5">
        <v>-203.94</v>
      </c>
      <c r="J10102" s="5">
        <v>-2780189.4200000032</v>
      </c>
      <c r="K10102" s="5" t="str" cm="1">
        <f t="array" ref="K10102">_xlfn.LET(_xlpm.d,UPPER(TRIM(CLEAN(SUBSTITUTE(F10102,CHAR(160),"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03" spans="2:11" x14ac:dyDescent="0.25">
      <c r="B10103" s="21">
        <v>46066</v>
      </c>
      <c r="C10103" s="2" t="s">
        <v>1</v>
      </c>
      <c r="D10103" s="2" t="s">
        <v>1264</v>
      </c>
      <c r="E10103" s="2" t="s">
        <v>143</v>
      </c>
      <c r="F10103" s="2" t="s">
        <v>3308</v>
      </c>
      <c r="G10103" s="5">
        <v>-24</v>
      </c>
      <c r="H10103" s="5">
        <v>28.95</v>
      </c>
      <c r="I10103" s="5">
        <v>-694.8</v>
      </c>
      <c r="J10103" s="5">
        <v>-2780884.220000003</v>
      </c>
      <c r="K10103" s="5" t="str" cm="1">
        <f t="array" ref="K10103">_xlfn.LET(_xlpm.d,UPPER(TRIM(CLEAN(SUBSTITUTE(F10103,CHAR(160),"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04" spans="2:11" x14ac:dyDescent="0.25">
      <c r="B10104" s="21">
        <v>46066</v>
      </c>
      <c r="C10104" s="2" t="s">
        <v>1</v>
      </c>
      <c r="D10104" s="2" t="s">
        <v>2184</v>
      </c>
      <c r="E10104" s="2" t="s">
        <v>244</v>
      </c>
      <c r="F10104" s="2" t="s">
        <v>3306</v>
      </c>
      <c r="G10104" s="5">
        <v>-150</v>
      </c>
      <c r="H10104" s="5">
        <v>33.5</v>
      </c>
      <c r="I10104" s="5">
        <v>-5025</v>
      </c>
      <c r="J10104" s="5">
        <v>-2785909.220000003</v>
      </c>
      <c r="K10104" s="5" t="str" cm="1">
        <f t="array" ref="K10104">_xlfn.LET(_xlpm.d,UPPER(TRIM(CLEAN(SUBSTITUTE(F10104,CHAR(160),"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05" spans="2:11" x14ac:dyDescent="0.25">
      <c r="B10105" s="21">
        <v>46066</v>
      </c>
      <c r="C10105" s="2" t="s">
        <v>1</v>
      </c>
      <c r="D10105" s="2" t="s">
        <v>516</v>
      </c>
      <c r="E10105" s="2" t="s">
        <v>76</v>
      </c>
      <c r="F10105" s="2" t="s">
        <v>3306</v>
      </c>
      <c r="G10105" s="5">
        <v>-120</v>
      </c>
      <c r="H10105" s="5">
        <v>33.5</v>
      </c>
      <c r="I10105" s="5">
        <v>-4020</v>
      </c>
      <c r="J10105" s="5">
        <v>-2789929.220000003</v>
      </c>
      <c r="K10105" s="5" t="str" cm="1">
        <f t="array" ref="K10105">_xlfn.LET(_xlpm.d,UPPER(TRIM(CLEAN(SUBSTITUTE(F10105,CHAR(160),"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06" spans="2:11" x14ac:dyDescent="0.25">
      <c r="B10106" s="21">
        <v>46066</v>
      </c>
      <c r="C10106" s="2" t="s">
        <v>1</v>
      </c>
      <c r="D10106" s="2" t="s">
        <v>33</v>
      </c>
      <c r="E10106" s="2" t="s">
        <v>24</v>
      </c>
      <c r="F10106" s="2" t="s">
        <v>3306</v>
      </c>
      <c r="G10106" s="5">
        <v>-150</v>
      </c>
      <c r="H10106" s="5">
        <v>33.5</v>
      </c>
      <c r="I10106" s="5">
        <v>-5025</v>
      </c>
      <c r="J10106" s="5">
        <v>-2794954.220000003</v>
      </c>
      <c r="K10106" s="5" t="str" cm="1">
        <f t="array" ref="K10106">_xlfn.LET(_xlpm.d,UPPER(TRIM(CLEAN(SUBSTITUTE(F10106,CHAR(160),"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07" spans="2:11" x14ac:dyDescent="0.25">
      <c r="B10107" s="21">
        <v>46066</v>
      </c>
      <c r="C10107" s="2" t="s">
        <v>1</v>
      </c>
      <c r="D10107" s="2" t="s">
        <v>2185</v>
      </c>
      <c r="E10107" s="2" t="s">
        <v>86</v>
      </c>
      <c r="F10107" s="2" t="s">
        <v>3306</v>
      </c>
      <c r="G10107" s="5">
        <v>-56</v>
      </c>
      <c r="H10107" s="5">
        <v>33.5</v>
      </c>
      <c r="I10107" s="5">
        <v>-1876</v>
      </c>
      <c r="J10107" s="5">
        <v>-2796830.220000003</v>
      </c>
      <c r="K10107" s="5" t="str" cm="1">
        <f t="array" ref="K10107">_xlfn.LET(_xlpm.d,UPPER(TRIM(CLEAN(SUBSTITUTE(F10107,CHAR(160),"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08" spans="2:11" x14ac:dyDescent="0.25">
      <c r="B10108" s="21">
        <v>46066</v>
      </c>
      <c r="C10108" s="2" t="s">
        <v>1</v>
      </c>
      <c r="D10108" s="2" t="s">
        <v>4031</v>
      </c>
      <c r="E10108" s="2" t="s">
        <v>62</v>
      </c>
      <c r="F10108" s="2" t="s">
        <v>3306</v>
      </c>
      <c r="G10108" s="5">
        <v>-80</v>
      </c>
      <c r="H10108" s="5">
        <v>33.5</v>
      </c>
      <c r="I10108" s="5">
        <v>-2680</v>
      </c>
      <c r="J10108" s="5">
        <v>-2799510.220000003</v>
      </c>
      <c r="K10108" s="5" t="str" cm="1">
        <f t="array" ref="K10108">_xlfn.LET(_xlpm.d,UPPER(TRIM(CLEAN(SUBSTITUTE(F10108,CHAR(160),"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09" spans="2:11" x14ac:dyDescent="0.25">
      <c r="B10109" s="21">
        <v>46066</v>
      </c>
      <c r="C10109" s="2" t="s">
        <v>1</v>
      </c>
      <c r="D10109" s="2" t="s">
        <v>2909</v>
      </c>
      <c r="E10109" s="2" t="s">
        <v>9</v>
      </c>
      <c r="F10109" s="2" t="s">
        <v>3306</v>
      </c>
      <c r="G10109" s="5">
        <v>-10</v>
      </c>
      <c r="H10109" s="5">
        <v>33.5</v>
      </c>
      <c r="I10109" s="5">
        <v>-335</v>
      </c>
      <c r="J10109" s="5">
        <v>-2799845.220000003</v>
      </c>
      <c r="K10109" s="5" t="str" cm="1">
        <f t="array" ref="K10109">_xlfn.LET(_xlpm.d,UPPER(TRIM(CLEAN(SUBSTITUTE(F10109,CHAR(160),"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10" spans="2:11" x14ac:dyDescent="0.25">
      <c r="B10110" s="21">
        <v>46066</v>
      </c>
      <c r="C10110" s="2" t="s">
        <v>1</v>
      </c>
      <c r="D10110" s="2" t="s">
        <v>1266</v>
      </c>
      <c r="E10110" s="2" t="s">
        <v>110</v>
      </c>
      <c r="F10110" s="2" t="s">
        <v>3306</v>
      </c>
      <c r="G10110" s="5">
        <v>-16</v>
      </c>
      <c r="H10110" s="5">
        <v>33.5</v>
      </c>
      <c r="I10110" s="5">
        <v>-536</v>
      </c>
      <c r="J10110" s="5">
        <v>-2800381.220000003</v>
      </c>
      <c r="K10110" s="5" t="str" cm="1">
        <f t="array" ref="K10110">_xlfn.LET(_xlpm.d,UPPER(TRIM(CLEAN(SUBSTITUTE(F10110,CHAR(160),"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11" spans="2:11" x14ac:dyDescent="0.25">
      <c r="B10111" s="21">
        <v>46066</v>
      </c>
      <c r="C10111" s="2" t="s">
        <v>1</v>
      </c>
      <c r="D10111" s="2" t="s">
        <v>2186</v>
      </c>
      <c r="E10111" s="2" t="s">
        <v>433</v>
      </c>
      <c r="F10111" s="2" t="s">
        <v>3306</v>
      </c>
      <c r="G10111" s="5">
        <v>-60</v>
      </c>
      <c r="H10111" s="5">
        <v>33.5</v>
      </c>
      <c r="I10111" s="5">
        <v>-2010</v>
      </c>
      <c r="J10111" s="5">
        <v>-2802391.220000003</v>
      </c>
      <c r="K10111" s="5" t="str" cm="1">
        <f t="array" ref="K10111">_xlfn.LET(_xlpm.d,UPPER(TRIM(CLEAN(SUBSTITUTE(F10111,CHAR(160),"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12" spans="2:11" x14ac:dyDescent="0.25">
      <c r="B10112" s="21">
        <v>46066</v>
      </c>
      <c r="C10112" s="2" t="s">
        <v>1</v>
      </c>
      <c r="D10112" s="2" t="s">
        <v>103</v>
      </c>
      <c r="E10112" s="2" t="s">
        <v>82</v>
      </c>
      <c r="F10112" s="2" t="s">
        <v>3306</v>
      </c>
      <c r="G10112" s="5">
        <v>-20</v>
      </c>
      <c r="H10112" s="5">
        <v>33.5</v>
      </c>
      <c r="I10112" s="5">
        <v>-670</v>
      </c>
      <c r="J10112" s="5">
        <v>-2803061.220000003</v>
      </c>
      <c r="K10112" s="5" t="str" cm="1">
        <f t="array" ref="K10112">_xlfn.LET(_xlpm.d,UPPER(TRIM(CLEAN(SUBSTITUTE(F10112,CHAR(160),"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13" spans="2:11" x14ac:dyDescent="0.25">
      <c r="B10113" s="21">
        <v>46066</v>
      </c>
      <c r="C10113" s="2" t="s">
        <v>1</v>
      </c>
      <c r="D10113" s="2" t="s">
        <v>2187</v>
      </c>
      <c r="E10113" s="2" t="s">
        <v>60</v>
      </c>
      <c r="F10113" s="2" t="s">
        <v>3306</v>
      </c>
      <c r="G10113" s="5">
        <v>-100</v>
      </c>
      <c r="H10113" s="5">
        <v>33.5</v>
      </c>
      <c r="I10113" s="5">
        <v>-3350</v>
      </c>
      <c r="J10113" s="5">
        <v>-2806411.220000003</v>
      </c>
      <c r="K10113" s="5" t="str" cm="1">
        <f t="array" ref="K10113">_xlfn.LET(_xlpm.d,UPPER(TRIM(CLEAN(SUBSTITUTE(F10113,CHAR(160),"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14" spans="2:11" x14ac:dyDescent="0.25">
      <c r="B10114" s="21">
        <v>46069</v>
      </c>
      <c r="C10114" s="2" t="s">
        <v>1</v>
      </c>
      <c r="D10114" s="2" t="s">
        <v>2411</v>
      </c>
      <c r="E10114" s="2" t="s">
        <v>324</v>
      </c>
      <c r="F10114" s="2" t="s">
        <v>3308</v>
      </c>
      <c r="G10114" s="5">
        <v>-15</v>
      </c>
      <c r="H10114" s="5">
        <v>31.8</v>
      </c>
      <c r="I10114" s="5">
        <v>-477</v>
      </c>
      <c r="J10114" s="5">
        <v>-2806888.220000003</v>
      </c>
      <c r="K10114" s="5" t="str" cm="1">
        <f t="array" ref="K10114">_xlfn.LET(_xlpm.d,UPPER(TRIM(CLEAN(SUBSTITUTE(F10114,CHAR(160),"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15" spans="2:11" x14ac:dyDescent="0.25">
      <c r="B10115" s="21">
        <v>46069</v>
      </c>
      <c r="C10115" s="2" t="s">
        <v>1</v>
      </c>
      <c r="D10115" s="2" t="s">
        <v>2190</v>
      </c>
      <c r="E10115" s="2" t="s">
        <v>1384</v>
      </c>
      <c r="F10115" s="2" t="s">
        <v>3308</v>
      </c>
      <c r="G10115" s="5">
        <v>-7</v>
      </c>
      <c r="H10115" s="5">
        <v>28.55</v>
      </c>
      <c r="I10115" s="5">
        <v>-199.85</v>
      </c>
      <c r="J10115" s="5">
        <v>-2807088.0700000031</v>
      </c>
      <c r="K10115" s="5" t="str" cm="1">
        <f t="array" ref="K10115">_xlfn.LET(_xlpm.d,UPPER(TRIM(CLEAN(SUBSTITUTE(F10115,CHAR(160),"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16" spans="2:11" x14ac:dyDescent="0.25">
      <c r="B10116" s="21">
        <v>46069</v>
      </c>
      <c r="C10116" s="2" t="s">
        <v>1</v>
      </c>
      <c r="D10116" s="2" t="s">
        <v>104</v>
      </c>
      <c r="E10116" s="2" t="s">
        <v>53</v>
      </c>
      <c r="F10116" s="2" t="s">
        <v>3306</v>
      </c>
      <c r="G10116" s="5">
        <v>-50</v>
      </c>
      <c r="H10116" s="5">
        <v>33.5</v>
      </c>
      <c r="I10116" s="5">
        <v>-1675</v>
      </c>
      <c r="J10116" s="5">
        <v>-2808763.0700000031</v>
      </c>
      <c r="K10116" s="5" t="str" cm="1">
        <f t="array" ref="K10116">_xlfn.LET(_xlpm.d,UPPER(TRIM(CLEAN(SUBSTITUTE(F10116,CHAR(160),"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17" spans="2:11" x14ac:dyDescent="0.25">
      <c r="B10117" s="21">
        <v>46069</v>
      </c>
      <c r="C10117" s="2" t="s">
        <v>1</v>
      </c>
      <c r="D10117" s="2" t="s">
        <v>594</v>
      </c>
      <c r="E10117" s="2" t="s">
        <v>595</v>
      </c>
      <c r="F10117" s="2" t="s">
        <v>3306</v>
      </c>
      <c r="G10117" s="5">
        <v>-30</v>
      </c>
      <c r="H10117" s="5">
        <v>33.5</v>
      </c>
      <c r="I10117" s="5">
        <v>-1005</v>
      </c>
      <c r="J10117" s="5">
        <v>-2809768.0700000031</v>
      </c>
      <c r="K10117" s="5" t="str" cm="1">
        <f t="array" ref="K10117">_xlfn.LET(_xlpm.d,UPPER(TRIM(CLEAN(SUBSTITUTE(F10117,CHAR(160),"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18" spans="2:11" x14ac:dyDescent="0.25">
      <c r="B10118" s="21">
        <v>46069</v>
      </c>
      <c r="C10118" s="2" t="s">
        <v>1</v>
      </c>
      <c r="D10118" s="2" t="s">
        <v>3252</v>
      </c>
      <c r="E10118" s="2" t="s">
        <v>110</v>
      </c>
      <c r="F10118" s="2" t="s">
        <v>3306</v>
      </c>
      <c r="G10118" s="5">
        <v>-15</v>
      </c>
      <c r="H10118" s="5">
        <v>33.5</v>
      </c>
      <c r="I10118" s="5">
        <v>-502.5</v>
      </c>
      <c r="J10118" s="5">
        <v>-2810270.5700000031</v>
      </c>
      <c r="K10118" s="5" t="str" cm="1">
        <f t="array" ref="K10118">_xlfn.LET(_xlpm.d,UPPER(TRIM(CLEAN(SUBSTITUTE(F10118,CHAR(160),"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19" spans="2:11" x14ac:dyDescent="0.25">
      <c r="B10119" s="21">
        <v>46069</v>
      </c>
      <c r="C10119" s="2" t="s">
        <v>1</v>
      </c>
      <c r="D10119" s="2" t="s">
        <v>2191</v>
      </c>
      <c r="E10119" s="2" t="s">
        <v>465</v>
      </c>
      <c r="F10119" s="2" t="s">
        <v>3306</v>
      </c>
      <c r="G10119" s="5">
        <v>-23</v>
      </c>
      <c r="H10119" s="5">
        <v>33.5</v>
      </c>
      <c r="I10119" s="5">
        <v>-770.5</v>
      </c>
      <c r="J10119" s="5">
        <v>-2811041.0700000031</v>
      </c>
      <c r="K10119" s="5" t="str" cm="1">
        <f t="array" ref="K10119">_xlfn.LET(_xlpm.d,UPPER(TRIM(CLEAN(SUBSTITUTE(F10119,CHAR(160),"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20" spans="2:11" x14ac:dyDescent="0.25">
      <c r="B10120" s="21">
        <v>46069</v>
      </c>
      <c r="C10120" s="2" t="s">
        <v>1</v>
      </c>
      <c r="D10120" s="2" t="s">
        <v>4032</v>
      </c>
      <c r="E10120" s="2" t="s">
        <v>2020</v>
      </c>
      <c r="F10120" s="2" t="s">
        <v>3306</v>
      </c>
      <c r="G10120" s="5">
        <v>-40</v>
      </c>
      <c r="H10120" s="5">
        <v>33.5</v>
      </c>
      <c r="I10120" s="5">
        <v>-1340</v>
      </c>
      <c r="J10120" s="5">
        <v>-2812381.0700000031</v>
      </c>
      <c r="K10120" s="5" t="str" cm="1">
        <f t="array" ref="K10120">_xlfn.LET(_xlpm.d,UPPER(TRIM(CLEAN(SUBSTITUTE(F10120,CHAR(160),"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21" spans="2:11" x14ac:dyDescent="0.25">
      <c r="B10121" s="21">
        <v>46070</v>
      </c>
      <c r="C10121" s="2" t="s">
        <v>1</v>
      </c>
      <c r="D10121" s="2" t="s">
        <v>3105</v>
      </c>
      <c r="E10121" s="2" t="s">
        <v>3106</v>
      </c>
      <c r="F10121" s="2" t="s">
        <v>3308</v>
      </c>
      <c r="G10121" s="5">
        <v>-3.5</v>
      </c>
      <c r="H10121" s="5">
        <v>31.8</v>
      </c>
      <c r="I10121" s="5">
        <v>-111.3</v>
      </c>
      <c r="J10121" s="5">
        <v>-2812492.3700000029</v>
      </c>
      <c r="K10121" s="5" t="str" cm="1">
        <f t="array" ref="K10121">_xlfn.LET(_xlpm.d,UPPER(TRIM(CLEAN(SUBSTITUTE(F10121,CHAR(160),"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22" spans="2:11" x14ac:dyDescent="0.25">
      <c r="B10122" s="21">
        <v>46070</v>
      </c>
      <c r="C10122" s="2" t="s">
        <v>1</v>
      </c>
      <c r="D10122" s="2" t="s">
        <v>2910</v>
      </c>
      <c r="E10122" s="2" t="s">
        <v>857</v>
      </c>
      <c r="F10122" s="2" t="s">
        <v>3308</v>
      </c>
      <c r="G10122" s="5">
        <v>-58</v>
      </c>
      <c r="H10122" s="5">
        <v>29.99</v>
      </c>
      <c r="I10122" s="5">
        <v>-1739.42</v>
      </c>
      <c r="J10122" s="5">
        <v>-2814231.7900000028</v>
      </c>
      <c r="K10122" s="5" t="str" cm="1">
        <f t="array" ref="K10122">_xlfn.LET(_xlpm.d,UPPER(TRIM(CLEAN(SUBSTITUTE(F10122,CHAR(160),"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23" spans="2:11" x14ac:dyDescent="0.25">
      <c r="B10123" s="21">
        <v>46070</v>
      </c>
      <c r="C10123" s="2" t="s">
        <v>1</v>
      </c>
      <c r="D10123" s="2" t="s">
        <v>1267</v>
      </c>
      <c r="E10123" s="2" t="s">
        <v>3</v>
      </c>
      <c r="F10123" s="2" t="s">
        <v>3308</v>
      </c>
      <c r="G10123" s="5">
        <v>-30</v>
      </c>
      <c r="H10123" s="5">
        <v>30</v>
      </c>
      <c r="I10123" s="5">
        <v>-900</v>
      </c>
      <c r="J10123" s="5">
        <v>-2815131.7900000028</v>
      </c>
      <c r="K10123" s="5" t="str" cm="1">
        <f t="array" ref="K10123">_xlfn.LET(_xlpm.d,UPPER(TRIM(CLEAN(SUBSTITUTE(F10123,CHAR(160),"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24" spans="2:11" x14ac:dyDescent="0.25">
      <c r="B10124" s="21">
        <v>46070</v>
      </c>
      <c r="C10124" s="2" t="s">
        <v>1</v>
      </c>
      <c r="D10124" s="2" t="s">
        <v>1268</v>
      </c>
      <c r="E10124" s="2" t="s">
        <v>148</v>
      </c>
      <c r="F10124" s="2" t="s">
        <v>3306</v>
      </c>
      <c r="G10124" s="5">
        <v>-20</v>
      </c>
      <c r="H10124" s="5">
        <v>33.5</v>
      </c>
      <c r="I10124" s="5">
        <v>-670</v>
      </c>
      <c r="J10124" s="5">
        <v>-2815801.7900000028</v>
      </c>
      <c r="K10124" s="5" t="str" cm="1">
        <f t="array" ref="K10124">_xlfn.LET(_xlpm.d,UPPER(TRIM(CLEAN(SUBSTITUTE(F10124,CHAR(160),"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25" spans="2:11" x14ac:dyDescent="0.25">
      <c r="B10125" s="21">
        <v>46070</v>
      </c>
      <c r="C10125" s="2" t="s">
        <v>1</v>
      </c>
      <c r="D10125" s="2" t="s">
        <v>517</v>
      </c>
      <c r="E10125" s="2" t="s">
        <v>49</v>
      </c>
      <c r="F10125" s="2" t="s">
        <v>3306</v>
      </c>
      <c r="G10125" s="5">
        <v>-62</v>
      </c>
      <c r="H10125" s="5">
        <v>33.5</v>
      </c>
      <c r="I10125" s="5">
        <v>-2077</v>
      </c>
      <c r="J10125" s="5">
        <v>-2817878.7900000028</v>
      </c>
      <c r="K10125" s="5" t="str" cm="1">
        <f t="array" ref="K10125">_xlfn.LET(_xlpm.d,UPPER(TRIM(CLEAN(SUBSTITUTE(F10125,CHAR(160),"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26" spans="2:11" x14ac:dyDescent="0.25">
      <c r="B10126" s="21">
        <v>46070</v>
      </c>
      <c r="C10126" s="2" t="s">
        <v>1</v>
      </c>
      <c r="D10126" s="2" t="s">
        <v>8</v>
      </c>
      <c r="E10126" s="2" t="s">
        <v>9</v>
      </c>
      <c r="F10126" s="2" t="s">
        <v>3306</v>
      </c>
      <c r="G10126" s="5">
        <v>-10</v>
      </c>
      <c r="H10126" s="5">
        <v>33.5</v>
      </c>
      <c r="I10126" s="5">
        <v>-335</v>
      </c>
      <c r="J10126" s="5">
        <v>-2818213.7900000028</v>
      </c>
      <c r="K10126" s="5" t="str" cm="1">
        <f t="array" ref="K10126">_xlfn.LET(_xlpm.d,UPPER(TRIM(CLEAN(SUBSTITUTE(F10126,CHAR(160),"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27" spans="2:11" x14ac:dyDescent="0.25">
      <c r="B10127" s="21">
        <v>46070</v>
      </c>
      <c r="C10127" s="2" t="s">
        <v>1</v>
      </c>
      <c r="D10127" s="2" t="s">
        <v>518</v>
      </c>
      <c r="E10127" s="2" t="s">
        <v>89</v>
      </c>
      <c r="F10127" s="2" t="s">
        <v>3306</v>
      </c>
      <c r="G10127" s="5">
        <v>-80</v>
      </c>
      <c r="H10127" s="5">
        <v>33.5</v>
      </c>
      <c r="I10127" s="5">
        <v>-2680</v>
      </c>
      <c r="J10127" s="5">
        <v>-2820893.7900000028</v>
      </c>
      <c r="K10127" s="5" t="str" cm="1">
        <f t="array" ref="K10127">_xlfn.LET(_xlpm.d,UPPER(TRIM(CLEAN(SUBSTITUTE(F10127,CHAR(160),"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28" spans="2:11" x14ac:dyDescent="0.25">
      <c r="B10128" s="21">
        <v>46070</v>
      </c>
      <c r="C10128" s="2" t="s">
        <v>1</v>
      </c>
      <c r="D10128" s="2" t="s">
        <v>34</v>
      </c>
      <c r="E10128" s="2" t="s">
        <v>35</v>
      </c>
      <c r="F10128" s="2" t="s">
        <v>3306</v>
      </c>
      <c r="G10128" s="5">
        <v>-220</v>
      </c>
      <c r="H10128" s="5">
        <v>33.5</v>
      </c>
      <c r="I10128" s="5">
        <v>-7370</v>
      </c>
      <c r="J10128" s="5">
        <v>-2828263.7900000028</v>
      </c>
      <c r="K10128" s="5" t="str" cm="1">
        <f t="array" ref="K10128">_xlfn.LET(_xlpm.d,UPPER(TRIM(CLEAN(SUBSTITUTE(F10128,CHAR(160),"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29" spans="2:11" x14ac:dyDescent="0.25">
      <c r="B10129" s="21">
        <v>46070</v>
      </c>
      <c r="C10129" s="2" t="s">
        <v>1</v>
      </c>
      <c r="D10129" s="2" t="s">
        <v>2677</v>
      </c>
      <c r="E10129" s="2" t="s">
        <v>95</v>
      </c>
      <c r="F10129" s="2" t="s">
        <v>3306</v>
      </c>
      <c r="G10129" s="5">
        <v>-10</v>
      </c>
      <c r="H10129" s="5">
        <v>33.5</v>
      </c>
      <c r="I10129" s="5">
        <v>-335</v>
      </c>
      <c r="J10129" s="5">
        <v>-2828598.7900000028</v>
      </c>
      <c r="K10129" s="5" t="str" cm="1">
        <f t="array" ref="K10129">_xlfn.LET(_xlpm.d,UPPER(TRIM(CLEAN(SUBSTITUTE(F10129,CHAR(160),"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30" spans="2:11" x14ac:dyDescent="0.25">
      <c r="B10130" s="21">
        <v>46070</v>
      </c>
      <c r="C10130" s="2" t="s">
        <v>1</v>
      </c>
      <c r="D10130" s="2" t="s">
        <v>1269</v>
      </c>
      <c r="E10130" s="2" t="s">
        <v>153</v>
      </c>
      <c r="F10130" s="2" t="s">
        <v>3306</v>
      </c>
      <c r="G10130" s="5">
        <v>-86</v>
      </c>
      <c r="H10130" s="5">
        <v>33.5</v>
      </c>
      <c r="I10130" s="5">
        <v>-2881</v>
      </c>
      <c r="J10130" s="5">
        <v>-2831479.7900000028</v>
      </c>
      <c r="K10130" s="5" t="str" cm="1">
        <f t="array" ref="K10130">_xlfn.LET(_xlpm.d,UPPER(TRIM(CLEAN(SUBSTITUTE(F10130,CHAR(160),"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31" spans="2:11" x14ac:dyDescent="0.25">
      <c r="B10131" s="21">
        <v>46070</v>
      </c>
      <c r="C10131" s="2" t="s">
        <v>1</v>
      </c>
      <c r="D10131" s="2" t="s">
        <v>3061</v>
      </c>
      <c r="E10131" s="2" t="s">
        <v>32</v>
      </c>
      <c r="F10131" s="2" t="s">
        <v>3306</v>
      </c>
      <c r="G10131" s="5">
        <v>-50</v>
      </c>
      <c r="H10131" s="5">
        <v>33.5</v>
      </c>
      <c r="I10131" s="5">
        <v>-1675</v>
      </c>
      <c r="J10131" s="5">
        <v>-2833154.7900000028</v>
      </c>
      <c r="K10131" s="5" t="str" cm="1">
        <f t="array" ref="K10131">_xlfn.LET(_xlpm.d,UPPER(TRIM(CLEAN(SUBSTITUTE(F10131,CHAR(160),"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32" spans="2:11" x14ac:dyDescent="0.25">
      <c r="B10132" s="21">
        <v>46071</v>
      </c>
      <c r="C10132" s="2" t="s">
        <v>1</v>
      </c>
      <c r="D10132" s="2" t="s">
        <v>36</v>
      </c>
      <c r="E10132" s="2" t="s">
        <v>29</v>
      </c>
      <c r="F10132" s="2" t="s">
        <v>3306</v>
      </c>
      <c r="G10132" s="5">
        <v>-200</v>
      </c>
      <c r="H10132" s="5">
        <v>33.5</v>
      </c>
      <c r="I10132" s="5">
        <v>-6700</v>
      </c>
      <c r="J10132" s="5">
        <v>-2839854.7900000028</v>
      </c>
      <c r="K10132" s="5" t="str" cm="1">
        <f t="array" ref="K10132">_xlfn.LET(_xlpm.d,UPPER(TRIM(CLEAN(SUBSTITUTE(F10132,CHAR(160),"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33" spans="2:11" x14ac:dyDescent="0.25">
      <c r="B10133" s="21">
        <v>46071</v>
      </c>
      <c r="C10133" s="2" t="s">
        <v>1</v>
      </c>
      <c r="D10133" s="2" t="s">
        <v>2192</v>
      </c>
      <c r="E10133" s="2" t="s">
        <v>1619</v>
      </c>
      <c r="F10133" s="2" t="s">
        <v>3308</v>
      </c>
      <c r="G10133" s="5">
        <v>-15</v>
      </c>
      <c r="H10133" s="5">
        <v>31.85</v>
      </c>
      <c r="I10133" s="5">
        <v>-477.75</v>
      </c>
      <c r="J10133" s="5">
        <v>-2840332.5400000028</v>
      </c>
      <c r="K10133" s="5" t="str" cm="1">
        <f t="array" ref="K10133">_xlfn.LET(_xlpm.d,UPPER(TRIM(CLEAN(SUBSTITUTE(F10133,CHAR(160),"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34" spans="2:11" x14ac:dyDescent="0.25">
      <c r="B10134" s="21">
        <v>46071</v>
      </c>
      <c r="C10134" s="2" t="s">
        <v>1</v>
      </c>
      <c r="D10134" s="2" t="s">
        <v>2516</v>
      </c>
      <c r="E10134" s="2" t="s">
        <v>74</v>
      </c>
      <c r="F10134" s="2" t="s">
        <v>3306</v>
      </c>
      <c r="G10134" s="5">
        <v>-50</v>
      </c>
      <c r="H10134" s="5">
        <v>33.5</v>
      </c>
      <c r="I10134" s="5">
        <v>-1675</v>
      </c>
      <c r="J10134" s="5">
        <v>-2842007.5400000028</v>
      </c>
      <c r="K10134" s="5" t="str" cm="1">
        <f t="array" ref="K10134">_xlfn.LET(_xlpm.d,UPPER(TRIM(CLEAN(SUBSTITUTE(F10134,CHAR(160),"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35" spans="2:11" x14ac:dyDescent="0.25">
      <c r="B10135" s="21">
        <v>46071</v>
      </c>
      <c r="C10135" s="2" t="s">
        <v>1</v>
      </c>
      <c r="D10135" s="2" t="s">
        <v>2193</v>
      </c>
      <c r="E10135" s="2" t="s">
        <v>58</v>
      </c>
      <c r="F10135" s="2" t="s">
        <v>3306</v>
      </c>
      <c r="G10135" s="5">
        <v>-30</v>
      </c>
      <c r="H10135" s="5">
        <v>33.5</v>
      </c>
      <c r="I10135" s="5">
        <v>-1005</v>
      </c>
      <c r="J10135" s="5">
        <v>-2843012.5400000028</v>
      </c>
      <c r="K10135" s="5" t="str" cm="1">
        <f t="array" ref="K10135">_xlfn.LET(_xlpm.d,UPPER(TRIM(CLEAN(SUBSTITUTE(F10135,CHAR(160),"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36" spans="2:11" x14ac:dyDescent="0.25">
      <c r="B10136" s="21">
        <v>46071</v>
      </c>
      <c r="C10136" s="2" t="s">
        <v>1</v>
      </c>
      <c r="D10136" s="2" t="s">
        <v>2194</v>
      </c>
      <c r="E10136" s="2" t="s">
        <v>852</v>
      </c>
      <c r="F10136" s="2" t="s">
        <v>3308</v>
      </c>
      <c r="G10136" s="5">
        <v>-40</v>
      </c>
      <c r="H10136" s="5">
        <v>33.99</v>
      </c>
      <c r="I10136" s="5">
        <v>-1359.6</v>
      </c>
      <c r="J10136" s="5">
        <v>-2844372.1400000029</v>
      </c>
      <c r="K10136" s="5" t="str" cm="1">
        <f t="array" ref="K10136">_xlfn.LET(_xlpm.d,UPPER(TRIM(CLEAN(SUBSTITUTE(F10136,CHAR(160),"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37" spans="2:11" x14ac:dyDescent="0.25">
      <c r="B10137" s="21">
        <v>46072</v>
      </c>
      <c r="C10137" s="2" t="s">
        <v>1</v>
      </c>
      <c r="D10137" s="2" t="s">
        <v>1270</v>
      </c>
      <c r="E10137" s="2" t="s">
        <v>465</v>
      </c>
      <c r="F10137" s="2" t="s">
        <v>3306</v>
      </c>
      <c r="G10137" s="5">
        <v>-20</v>
      </c>
      <c r="H10137" s="5">
        <v>33.5</v>
      </c>
      <c r="I10137" s="5">
        <v>-670</v>
      </c>
      <c r="J10137" s="5">
        <v>-2845042.1400000029</v>
      </c>
      <c r="K10137" s="5" t="str" cm="1">
        <f t="array" ref="K10137">_xlfn.LET(_xlpm.d,UPPER(TRIM(CLEAN(SUBSTITUTE(F10137,CHAR(160),"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38" spans="2:11" x14ac:dyDescent="0.25">
      <c r="B10138" s="21">
        <v>46072</v>
      </c>
      <c r="C10138" s="2" t="s">
        <v>1</v>
      </c>
      <c r="D10138" s="2" t="s">
        <v>1271</v>
      </c>
      <c r="E10138" s="2" t="s">
        <v>791</v>
      </c>
      <c r="F10138" s="2" t="s">
        <v>3314</v>
      </c>
      <c r="G10138" s="5">
        <v>-22</v>
      </c>
      <c r="H10138" s="5">
        <v>33.5</v>
      </c>
      <c r="I10138" s="5">
        <v>-737</v>
      </c>
      <c r="J10138" s="5">
        <v>-2845779.1400000029</v>
      </c>
      <c r="K10138" s="5" t="str" cm="1">
        <f t="array" ref="K10138">_xlfn.LET(_xlpm.d,UPPER(TRIM(CLEAN(SUBSTITUTE(F10138,CHAR(160),"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39" spans="2:11" x14ac:dyDescent="0.25">
      <c r="B10139" s="21">
        <v>46072</v>
      </c>
      <c r="C10139" s="2" t="s">
        <v>1</v>
      </c>
      <c r="D10139" s="2" t="s">
        <v>2912</v>
      </c>
      <c r="E10139" s="2" t="s">
        <v>141</v>
      </c>
      <c r="F10139" s="2" t="s">
        <v>3306</v>
      </c>
      <c r="G10139" s="5">
        <v>-77</v>
      </c>
      <c r="H10139" s="5">
        <v>33.5</v>
      </c>
      <c r="I10139" s="5">
        <v>-2579.5</v>
      </c>
      <c r="J10139" s="5">
        <v>-2848358.6400000029</v>
      </c>
      <c r="K10139" s="5" t="str" cm="1">
        <f t="array" ref="K10139">_xlfn.LET(_xlpm.d,UPPER(TRIM(CLEAN(SUBSTITUTE(F10139,CHAR(160),"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40" spans="2:11" x14ac:dyDescent="0.25">
      <c r="B10140" s="21">
        <v>46072</v>
      </c>
      <c r="C10140" s="2" t="s">
        <v>1</v>
      </c>
      <c r="D10140" s="2" t="s">
        <v>596</v>
      </c>
      <c r="E10140" s="2" t="s">
        <v>99</v>
      </c>
      <c r="F10140" s="2" t="s">
        <v>3306</v>
      </c>
      <c r="G10140" s="5">
        <v>-11</v>
      </c>
      <c r="H10140" s="5">
        <v>33.5</v>
      </c>
      <c r="I10140" s="5">
        <v>-368.5</v>
      </c>
      <c r="J10140" s="5">
        <v>-2848727.1400000029</v>
      </c>
      <c r="K10140" s="5" t="str" cm="1">
        <f t="array" ref="K10140">_xlfn.LET(_xlpm.d,UPPER(TRIM(CLEAN(SUBSTITUTE(F10140,CHAR(160),"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41" spans="2:11" x14ac:dyDescent="0.25">
      <c r="B10141" s="21">
        <v>46072</v>
      </c>
      <c r="C10141" s="2" t="s">
        <v>1</v>
      </c>
      <c r="D10141" s="2" t="s">
        <v>2195</v>
      </c>
      <c r="E10141" s="2" t="s">
        <v>19</v>
      </c>
      <c r="F10141" s="2" t="s">
        <v>3306</v>
      </c>
      <c r="G10141" s="5">
        <v>-52</v>
      </c>
      <c r="H10141" s="5">
        <v>33.5</v>
      </c>
      <c r="I10141" s="5">
        <v>-1742</v>
      </c>
      <c r="J10141" s="5">
        <v>-2850469.1400000029</v>
      </c>
      <c r="K10141" s="5" t="str" cm="1">
        <f t="array" ref="K10141">_xlfn.LET(_xlpm.d,UPPER(TRIM(CLEAN(SUBSTITUTE(F10141,CHAR(160),"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42" spans="2:11" x14ac:dyDescent="0.25">
      <c r="B10142" s="21">
        <v>46072</v>
      </c>
      <c r="C10142" s="2" t="s">
        <v>1</v>
      </c>
      <c r="D10142" s="2" t="s">
        <v>2451</v>
      </c>
      <c r="E10142" s="2" t="s">
        <v>129</v>
      </c>
      <c r="F10142" s="2" t="s">
        <v>3306</v>
      </c>
      <c r="G10142" s="5">
        <v>-18</v>
      </c>
      <c r="H10142" s="5">
        <v>33.5</v>
      </c>
      <c r="I10142" s="5">
        <v>-603</v>
      </c>
      <c r="J10142" s="5">
        <v>-2851072.1400000029</v>
      </c>
      <c r="K10142" s="5" t="str" cm="1">
        <f t="array" ref="K10142">_xlfn.LET(_xlpm.d,UPPER(TRIM(CLEAN(SUBSTITUTE(F10142,CHAR(160),"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43" spans="2:11" x14ac:dyDescent="0.25">
      <c r="B10143" s="21">
        <v>46072</v>
      </c>
      <c r="C10143" s="2" t="s">
        <v>1</v>
      </c>
      <c r="D10143" s="2" t="s">
        <v>4033</v>
      </c>
      <c r="E10143" s="2" t="s">
        <v>1403</v>
      </c>
      <c r="F10143" s="2" t="s">
        <v>3308</v>
      </c>
      <c r="G10143" s="5">
        <v>-6</v>
      </c>
      <c r="H10143" s="5">
        <v>27.8</v>
      </c>
      <c r="I10143" s="5">
        <v>-166.8</v>
      </c>
      <c r="J10143" s="5">
        <v>-2851238.9400000027</v>
      </c>
      <c r="K10143" s="5" t="str" cm="1">
        <f t="array" ref="K10143">_xlfn.LET(_xlpm.d,UPPER(TRIM(CLEAN(SUBSTITUTE(F10143,CHAR(160),"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44" spans="2:11" x14ac:dyDescent="0.25">
      <c r="B10144" s="21">
        <v>46072</v>
      </c>
      <c r="C10144" s="2" t="s">
        <v>1</v>
      </c>
      <c r="D10144" s="2" t="s">
        <v>3062</v>
      </c>
      <c r="E10144" s="2" t="s">
        <v>801</v>
      </c>
      <c r="F10144" s="2" t="s">
        <v>3308</v>
      </c>
      <c r="G10144" s="5">
        <v>-26</v>
      </c>
      <c r="H10144" s="5">
        <v>26.99</v>
      </c>
      <c r="I10144" s="5">
        <v>-701.74</v>
      </c>
      <c r="J10144" s="5">
        <v>-2851940.680000003</v>
      </c>
      <c r="K10144" s="5" t="str" cm="1">
        <f t="array" ref="K10144">_xlfn.LET(_xlpm.d,UPPER(TRIM(CLEAN(SUBSTITUTE(F10144,CHAR(160),"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45" spans="2:11" x14ac:dyDescent="0.25">
      <c r="B10145" s="21">
        <v>46072</v>
      </c>
      <c r="C10145" s="2" t="s">
        <v>1</v>
      </c>
      <c r="D10145" s="2" t="s">
        <v>37</v>
      </c>
      <c r="E10145" s="2" t="s">
        <v>38</v>
      </c>
      <c r="F10145" s="2" t="s">
        <v>3306</v>
      </c>
      <c r="G10145" s="5">
        <v>-15</v>
      </c>
      <c r="H10145" s="5">
        <v>33.5</v>
      </c>
      <c r="I10145" s="5">
        <v>-502.5</v>
      </c>
      <c r="J10145" s="5">
        <v>-2852443.180000003</v>
      </c>
      <c r="K10145" s="5" t="str" cm="1">
        <f t="array" ref="K10145">_xlfn.LET(_xlpm.d,UPPER(TRIM(CLEAN(SUBSTITUTE(F10145,CHAR(160),"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46" spans="2:11" x14ac:dyDescent="0.25">
      <c r="B10146" s="21">
        <v>46072</v>
      </c>
      <c r="C10146" s="2" t="s">
        <v>1</v>
      </c>
      <c r="D10146" s="2" t="s">
        <v>2196</v>
      </c>
      <c r="E10146" s="2" t="s">
        <v>163</v>
      </c>
      <c r="F10146" s="2" t="s">
        <v>3306</v>
      </c>
      <c r="G10146" s="5">
        <v>-100</v>
      </c>
      <c r="H10146" s="5">
        <v>33.5</v>
      </c>
      <c r="I10146" s="5">
        <v>-3350</v>
      </c>
      <c r="J10146" s="5">
        <v>-2855793.180000003</v>
      </c>
      <c r="K10146" s="5" t="str" cm="1">
        <f t="array" ref="K10146">_xlfn.LET(_xlpm.d,UPPER(TRIM(CLEAN(SUBSTITUTE(F10146,CHAR(160),"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47" spans="2:11" x14ac:dyDescent="0.25">
      <c r="B10147" s="21">
        <v>46072</v>
      </c>
      <c r="C10147" s="2" t="s">
        <v>1</v>
      </c>
      <c r="D10147" s="2" t="s">
        <v>2197</v>
      </c>
      <c r="E10147" s="2" t="s">
        <v>324</v>
      </c>
      <c r="F10147" s="2" t="s">
        <v>3308</v>
      </c>
      <c r="G10147" s="5">
        <v>-23</v>
      </c>
      <c r="H10147" s="5">
        <v>31.8</v>
      </c>
      <c r="I10147" s="5">
        <v>-731.4</v>
      </c>
      <c r="J10147" s="5">
        <v>-2856524.5800000029</v>
      </c>
      <c r="K10147" s="5" t="str" cm="1">
        <f t="array" ref="K10147">_xlfn.LET(_xlpm.d,UPPER(TRIM(CLEAN(SUBSTITUTE(F10147,CHAR(160),"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48" spans="2:11" x14ac:dyDescent="0.25">
      <c r="B10148" s="21">
        <v>46072</v>
      </c>
      <c r="C10148" s="2" t="s">
        <v>1</v>
      </c>
      <c r="D10148" s="2" t="s">
        <v>2198</v>
      </c>
      <c r="E10148" s="2" t="s">
        <v>68</v>
      </c>
      <c r="F10148" s="2" t="s">
        <v>3306</v>
      </c>
      <c r="G10148" s="5">
        <v>-60</v>
      </c>
      <c r="H10148" s="5">
        <v>33.5</v>
      </c>
      <c r="I10148" s="5">
        <v>-2010</v>
      </c>
      <c r="J10148" s="5">
        <v>-2858534.5800000029</v>
      </c>
      <c r="K10148" s="5" t="str" cm="1">
        <f t="array" ref="K10148">_xlfn.LET(_xlpm.d,UPPER(TRIM(CLEAN(SUBSTITUTE(F10148,CHAR(160),"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49" spans="2:11" x14ac:dyDescent="0.25">
      <c r="B10149" s="21">
        <v>46073</v>
      </c>
      <c r="C10149" s="2" t="s">
        <v>1</v>
      </c>
      <c r="D10149" s="2" t="s">
        <v>2199</v>
      </c>
      <c r="E10149" s="2" t="s">
        <v>1478</v>
      </c>
      <c r="F10149" s="2" t="s">
        <v>3308</v>
      </c>
      <c r="G10149" s="5">
        <v>-20</v>
      </c>
      <c r="H10149" s="5">
        <v>31.8</v>
      </c>
      <c r="I10149" s="5">
        <v>-636</v>
      </c>
      <c r="J10149" s="5">
        <v>-2859170.5800000029</v>
      </c>
      <c r="K10149" s="5" t="str" cm="1">
        <f t="array" ref="K10149">_xlfn.LET(_xlpm.d,UPPER(TRIM(CLEAN(SUBSTITUTE(F10149,CHAR(160),"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50" spans="2:11" x14ac:dyDescent="0.25">
      <c r="B10150" s="21">
        <v>46073</v>
      </c>
      <c r="C10150" s="2" t="s">
        <v>1</v>
      </c>
      <c r="D10150" s="2" t="s">
        <v>2200</v>
      </c>
      <c r="E10150" s="2" t="s">
        <v>202</v>
      </c>
      <c r="F10150" s="2" t="s">
        <v>3306</v>
      </c>
      <c r="G10150" s="5">
        <v>-150</v>
      </c>
      <c r="H10150" s="5">
        <v>33.5</v>
      </c>
      <c r="I10150" s="5">
        <v>-5025</v>
      </c>
      <c r="J10150" s="5">
        <v>-2864195.5800000029</v>
      </c>
      <c r="K10150" s="5" t="str" cm="1">
        <f t="array" ref="K10150">_xlfn.LET(_xlpm.d,UPPER(TRIM(CLEAN(SUBSTITUTE(F10150,CHAR(160),"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51" spans="2:11" x14ac:dyDescent="0.25">
      <c r="B10151" s="21">
        <v>46073</v>
      </c>
      <c r="C10151" s="2" t="s">
        <v>1</v>
      </c>
      <c r="D10151" s="2" t="s">
        <v>329</v>
      </c>
      <c r="E10151" s="2" t="s">
        <v>143</v>
      </c>
      <c r="F10151" s="2" t="s">
        <v>3308</v>
      </c>
      <c r="G10151" s="5">
        <v>-16</v>
      </c>
      <c r="H10151" s="5">
        <v>28.95</v>
      </c>
      <c r="I10151" s="5">
        <v>-463.2</v>
      </c>
      <c r="J10151" s="5">
        <v>-2864658.7800000031</v>
      </c>
      <c r="K10151" s="5" t="str" cm="1">
        <f t="array" ref="K10151">_xlfn.LET(_xlpm.d,UPPER(TRIM(CLEAN(SUBSTITUTE(F10151,CHAR(160),"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52" spans="2:11" x14ac:dyDescent="0.25">
      <c r="B10152" s="21">
        <v>46073</v>
      </c>
      <c r="C10152" s="2" t="s">
        <v>1</v>
      </c>
      <c r="D10152" s="2" t="s">
        <v>2201</v>
      </c>
      <c r="E10152" s="2" t="s">
        <v>403</v>
      </c>
      <c r="F10152" s="2" t="s">
        <v>3306</v>
      </c>
      <c r="G10152" s="5">
        <v>-25</v>
      </c>
      <c r="H10152" s="5">
        <v>33.5</v>
      </c>
      <c r="I10152" s="5">
        <v>-837.5</v>
      </c>
      <c r="J10152" s="5">
        <v>-2865496.2800000031</v>
      </c>
      <c r="K10152" s="5" t="str" cm="1">
        <f t="array" ref="K10152">_xlfn.LET(_xlpm.d,UPPER(TRIM(CLEAN(SUBSTITUTE(F10152,CHAR(160),"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53" spans="2:11" x14ac:dyDescent="0.25">
      <c r="B10153" s="21">
        <v>46073</v>
      </c>
      <c r="C10153" s="2" t="s">
        <v>1</v>
      </c>
      <c r="D10153" s="2" t="s">
        <v>2202</v>
      </c>
      <c r="E10153" s="2" t="s">
        <v>24</v>
      </c>
      <c r="F10153" s="2" t="s">
        <v>3306</v>
      </c>
      <c r="G10153" s="5">
        <v>-40</v>
      </c>
      <c r="H10153" s="5">
        <v>33.5</v>
      </c>
      <c r="I10153" s="5">
        <v>-1340</v>
      </c>
      <c r="J10153" s="5">
        <v>-2866836.2800000031</v>
      </c>
      <c r="K10153" s="5" t="str" cm="1">
        <f t="array" ref="K10153">_xlfn.LET(_xlpm.d,UPPER(TRIM(CLEAN(SUBSTITUTE(F10153,CHAR(160),"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54" spans="2:11" x14ac:dyDescent="0.25">
      <c r="B10154" s="21">
        <v>46073</v>
      </c>
      <c r="C10154" s="2" t="s">
        <v>1</v>
      </c>
      <c r="D10154" s="2" t="s">
        <v>2203</v>
      </c>
      <c r="E10154" s="2" t="s">
        <v>9</v>
      </c>
      <c r="F10154" s="2" t="s">
        <v>3306</v>
      </c>
      <c r="G10154" s="5">
        <v>-20</v>
      </c>
      <c r="H10154" s="5">
        <v>33.5</v>
      </c>
      <c r="I10154" s="5">
        <v>-670</v>
      </c>
      <c r="J10154" s="5">
        <v>-2867506.2800000031</v>
      </c>
      <c r="K10154" s="5" t="str" cm="1">
        <f t="array" ref="K10154">_xlfn.LET(_xlpm.d,UPPER(TRIM(CLEAN(SUBSTITUTE(F10154,CHAR(160),"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55" spans="2:11" x14ac:dyDescent="0.25">
      <c r="B10155" s="21">
        <v>46073</v>
      </c>
      <c r="C10155" s="2" t="s">
        <v>1</v>
      </c>
      <c r="D10155" s="2" t="s">
        <v>105</v>
      </c>
      <c r="E10155" s="2" t="s">
        <v>82</v>
      </c>
      <c r="F10155" s="2" t="s">
        <v>3306</v>
      </c>
      <c r="G10155" s="5">
        <v>-43</v>
      </c>
      <c r="H10155" s="5">
        <v>33.5</v>
      </c>
      <c r="I10155" s="5">
        <v>-1440.5</v>
      </c>
      <c r="J10155" s="5">
        <v>-2868946.7800000031</v>
      </c>
      <c r="K10155" s="5" t="str" cm="1">
        <f t="array" ref="K10155">_xlfn.LET(_xlpm.d,UPPER(TRIM(CLEAN(SUBSTITUTE(F10155,CHAR(160),"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56" spans="2:11" x14ac:dyDescent="0.25">
      <c r="B10156" s="21">
        <v>46073</v>
      </c>
      <c r="C10156" s="2" t="s">
        <v>1</v>
      </c>
      <c r="D10156" s="2" t="s">
        <v>4034</v>
      </c>
      <c r="E10156" s="2" t="s">
        <v>72</v>
      </c>
      <c r="F10156" s="2" t="s">
        <v>3306</v>
      </c>
      <c r="G10156" s="5">
        <v>-15</v>
      </c>
      <c r="H10156" s="5">
        <v>33.5</v>
      </c>
      <c r="I10156" s="5">
        <v>-502.5</v>
      </c>
      <c r="J10156" s="5">
        <v>-2869449.2800000031</v>
      </c>
      <c r="K10156" s="5" t="str" cm="1">
        <f t="array" ref="K10156">_xlfn.LET(_xlpm.d,UPPER(TRIM(CLEAN(SUBSTITUTE(F10156,CHAR(160),"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57" spans="2:11" x14ac:dyDescent="0.25">
      <c r="B10157" s="21">
        <v>46073</v>
      </c>
      <c r="C10157" s="2" t="s">
        <v>1</v>
      </c>
      <c r="D10157" s="2" t="s">
        <v>4035</v>
      </c>
      <c r="E10157" s="2" t="s">
        <v>72</v>
      </c>
      <c r="F10157" s="2" t="s">
        <v>3306</v>
      </c>
      <c r="G10157" s="5">
        <v>-20</v>
      </c>
      <c r="H10157" s="5">
        <v>33.5</v>
      </c>
      <c r="I10157" s="5">
        <v>-670</v>
      </c>
      <c r="J10157" s="5">
        <v>-2870119.2800000031</v>
      </c>
      <c r="K10157" s="5" t="str" cm="1">
        <f t="array" ref="K10157">_xlfn.LET(_xlpm.d,UPPER(TRIM(CLEAN(SUBSTITUTE(F10157,CHAR(160),"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58" spans="2:11" x14ac:dyDescent="0.25">
      <c r="B10158" s="21">
        <v>46073</v>
      </c>
      <c r="C10158" s="2" t="s">
        <v>1</v>
      </c>
      <c r="D10158" s="2" t="s">
        <v>39</v>
      </c>
      <c r="E10158" s="2" t="s">
        <v>40</v>
      </c>
      <c r="F10158" s="2" t="s">
        <v>3306</v>
      </c>
      <c r="G10158" s="5">
        <v>-43</v>
      </c>
      <c r="H10158" s="5">
        <v>33.5</v>
      </c>
      <c r="I10158" s="5">
        <v>-1440.5</v>
      </c>
      <c r="J10158" s="5">
        <v>-2871559.7800000031</v>
      </c>
      <c r="K10158" s="5" t="str" cm="1">
        <f t="array" ref="K10158">_xlfn.LET(_xlpm.d,UPPER(TRIM(CLEAN(SUBSTITUTE(F10158,CHAR(160),"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59" spans="2:11" x14ac:dyDescent="0.25">
      <c r="B10159" s="21">
        <v>46076</v>
      </c>
      <c r="C10159" s="2" t="s">
        <v>1</v>
      </c>
      <c r="D10159" s="2" t="s">
        <v>2205</v>
      </c>
      <c r="E10159" s="2" t="s">
        <v>1384</v>
      </c>
      <c r="F10159" s="2" t="s">
        <v>3308</v>
      </c>
      <c r="G10159" s="5">
        <v>-10</v>
      </c>
      <c r="H10159" s="5">
        <v>28.55</v>
      </c>
      <c r="I10159" s="5">
        <v>-285.5</v>
      </c>
      <c r="J10159" s="5">
        <v>-2871845.2800000031</v>
      </c>
      <c r="K10159" s="5" t="str" cm="1">
        <f t="array" ref="K10159">_xlfn.LET(_xlpm.d,UPPER(TRIM(CLEAN(SUBSTITUTE(F10159,CHAR(160),"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60" spans="2:11" x14ac:dyDescent="0.25">
      <c r="B10160" s="21">
        <v>46076</v>
      </c>
      <c r="C10160" s="2" t="s">
        <v>1</v>
      </c>
      <c r="D10160" s="2" t="s">
        <v>4036</v>
      </c>
      <c r="E10160" s="2" t="s">
        <v>1530</v>
      </c>
      <c r="F10160" s="2" t="s">
        <v>3308</v>
      </c>
      <c r="G10160" s="5">
        <v>-23</v>
      </c>
      <c r="H10160" s="5">
        <v>31.8</v>
      </c>
      <c r="I10160" s="5">
        <v>-731.4</v>
      </c>
      <c r="J10160" s="5">
        <v>-2872576.680000003</v>
      </c>
      <c r="K10160" s="5" t="str" cm="1">
        <f t="array" ref="K10160">_xlfn.LET(_xlpm.d,UPPER(TRIM(CLEAN(SUBSTITUTE(F10160,CHAR(160),"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61" spans="2:11" x14ac:dyDescent="0.25">
      <c r="B10161" s="21">
        <v>46076</v>
      </c>
      <c r="C10161" s="2" t="s">
        <v>1</v>
      </c>
      <c r="D10161" s="2" t="s">
        <v>4037</v>
      </c>
      <c r="E10161" s="2" t="s">
        <v>324</v>
      </c>
      <c r="F10161" s="2" t="s">
        <v>3308</v>
      </c>
      <c r="G10161" s="5">
        <v>-12</v>
      </c>
      <c r="H10161" s="5">
        <v>31.8</v>
      </c>
      <c r="I10161" s="5">
        <v>-381.6</v>
      </c>
      <c r="J10161" s="5">
        <v>-2872958.2800000031</v>
      </c>
      <c r="K10161" s="5" t="str" cm="1">
        <f t="array" ref="K10161">_xlfn.LET(_xlpm.d,UPPER(TRIM(CLEAN(SUBSTITUTE(F10161,CHAR(160),"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62" spans="2:11" x14ac:dyDescent="0.25">
      <c r="B10162" s="21">
        <v>46076</v>
      </c>
      <c r="C10162" s="2" t="s">
        <v>1</v>
      </c>
      <c r="D10162" s="2" t="s">
        <v>106</v>
      </c>
      <c r="E10162" s="2" t="s">
        <v>92</v>
      </c>
      <c r="F10162" s="2" t="s">
        <v>3306</v>
      </c>
      <c r="G10162" s="5">
        <v>-160</v>
      </c>
      <c r="H10162" s="5">
        <v>33.5</v>
      </c>
      <c r="I10162" s="5">
        <v>-5360</v>
      </c>
      <c r="J10162" s="5">
        <v>-2878318.2800000031</v>
      </c>
      <c r="K10162" s="5" t="str" cm="1">
        <f t="array" ref="K10162">_xlfn.LET(_xlpm.d,UPPER(TRIM(CLEAN(SUBSTITUTE(F10162,CHAR(160),"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63" spans="2:11" x14ac:dyDescent="0.25">
      <c r="B10163" s="21">
        <v>46076</v>
      </c>
      <c r="C10163" s="2" t="s">
        <v>1</v>
      </c>
      <c r="D10163" s="2" t="s">
        <v>4038</v>
      </c>
      <c r="E10163" s="2" t="s">
        <v>92</v>
      </c>
      <c r="F10163" s="2" t="s">
        <v>3306</v>
      </c>
      <c r="G10163" s="5">
        <v>-10</v>
      </c>
      <c r="H10163" s="5">
        <v>33.5</v>
      </c>
      <c r="I10163" s="5">
        <v>-335</v>
      </c>
      <c r="J10163" s="5">
        <v>-2878653.2800000031</v>
      </c>
      <c r="K10163" s="5" t="str" cm="1">
        <f t="array" ref="K10163">_xlfn.LET(_xlpm.d,UPPER(TRIM(CLEAN(SUBSTITUTE(F10163,CHAR(160),"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64" spans="2:11" x14ac:dyDescent="0.25">
      <c r="B10164" s="21">
        <v>46076</v>
      </c>
      <c r="C10164" s="2" t="s">
        <v>1</v>
      </c>
      <c r="D10164" s="2" t="s">
        <v>4039</v>
      </c>
      <c r="E10164" s="2" t="s">
        <v>84</v>
      </c>
      <c r="F10164" s="2" t="s">
        <v>3306</v>
      </c>
      <c r="G10164" s="5">
        <v>-50</v>
      </c>
      <c r="H10164" s="5">
        <v>33.5</v>
      </c>
      <c r="I10164" s="5">
        <v>-1675</v>
      </c>
      <c r="J10164" s="5">
        <v>-2880328.2800000031</v>
      </c>
      <c r="K10164" s="5" t="str" cm="1">
        <f t="array" ref="K10164">_xlfn.LET(_xlpm.d,UPPER(TRIM(CLEAN(SUBSTITUTE(F10164,CHAR(160),"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65" spans="2:11" x14ac:dyDescent="0.25">
      <c r="B10165" s="21">
        <v>46076</v>
      </c>
      <c r="C10165" s="2" t="s">
        <v>1</v>
      </c>
      <c r="D10165" s="2" t="s">
        <v>2206</v>
      </c>
      <c r="E10165" s="2" t="s">
        <v>19</v>
      </c>
      <c r="F10165" s="2" t="s">
        <v>3306</v>
      </c>
      <c r="G10165" s="5">
        <v>-28</v>
      </c>
      <c r="H10165" s="5">
        <v>33.5</v>
      </c>
      <c r="I10165" s="5">
        <v>-938</v>
      </c>
      <c r="J10165" s="5">
        <v>-2881266.2800000031</v>
      </c>
      <c r="K10165" s="5" t="str" cm="1">
        <f t="array" ref="K10165">_xlfn.LET(_xlpm.d,UPPER(TRIM(CLEAN(SUBSTITUTE(F10165,CHAR(160),"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66" spans="2:11" x14ac:dyDescent="0.25">
      <c r="B10166" s="21">
        <v>46077</v>
      </c>
      <c r="C10166" s="2" t="s">
        <v>1</v>
      </c>
      <c r="D10166" s="2" t="s">
        <v>2208</v>
      </c>
      <c r="E10166" s="2" t="s">
        <v>3</v>
      </c>
      <c r="F10166" s="2" t="s">
        <v>3308</v>
      </c>
      <c r="G10166" s="5">
        <v>-14</v>
      </c>
      <c r="H10166" s="5">
        <v>30</v>
      </c>
      <c r="I10166" s="5">
        <v>-420</v>
      </c>
      <c r="J10166" s="5">
        <v>-2881686.2800000031</v>
      </c>
      <c r="K10166" s="5" t="str" cm="1">
        <f t="array" ref="K10166">_xlfn.LET(_xlpm.d,UPPER(TRIM(CLEAN(SUBSTITUTE(F10166,CHAR(160),"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67" spans="2:11" x14ac:dyDescent="0.25">
      <c r="B10167" s="21">
        <v>46077</v>
      </c>
      <c r="C10167" s="2" t="s">
        <v>1</v>
      </c>
      <c r="D10167" s="2" t="s">
        <v>4040</v>
      </c>
      <c r="E10167" s="2" t="s">
        <v>852</v>
      </c>
      <c r="F10167" s="2" t="s">
        <v>3308</v>
      </c>
      <c r="G10167" s="5">
        <v>-30</v>
      </c>
      <c r="H10167" s="5">
        <v>33.99</v>
      </c>
      <c r="I10167" s="5">
        <v>-1019.7</v>
      </c>
      <c r="J10167" s="5">
        <v>-2882705.9800000032</v>
      </c>
      <c r="K10167" s="5" t="str" cm="1">
        <f t="array" ref="K10167">_xlfn.LET(_xlpm.d,UPPER(TRIM(CLEAN(SUBSTITUTE(F10167,CHAR(160),"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68" spans="2:11" x14ac:dyDescent="0.25">
      <c r="B10168" s="21">
        <v>46077</v>
      </c>
      <c r="C10168" s="2" t="s">
        <v>1</v>
      </c>
      <c r="D10168" s="2" t="s">
        <v>1273</v>
      </c>
      <c r="E10168" s="2" t="s">
        <v>289</v>
      </c>
      <c r="F10168" s="2" t="s">
        <v>3308</v>
      </c>
      <c r="G10168" s="5">
        <v>-2</v>
      </c>
      <c r="H10168" s="5">
        <v>31.2</v>
      </c>
      <c r="I10168" s="5">
        <v>-62.4</v>
      </c>
      <c r="J10168" s="5">
        <v>-2882768.3800000031</v>
      </c>
      <c r="K10168" s="5" t="str" cm="1">
        <f t="array" ref="K10168">_xlfn.LET(_xlpm.d,UPPER(TRIM(CLEAN(SUBSTITUTE(F10168,CHAR(160),"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69" spans="2:11" x14ac:dyDescent="0.25">
      <c r="B10169" s="21">
        <v>46077</v>
      </c>
      <c r="C10169" s="2" t="s">
        <v>1</v>
      </c>
      <c r="D10169" s="2" t="s">
        <v>2678</v>
      </c>
      <c r="E10169" s="2" t="s">
        <v>403</v>
      </c>
      <c r="F10169" s="2" t="s">
        <v>3306</v>
      </c>
      <c r="G10169" s="5">
        <v>-20</v>
      </c>
      <c r="H10169" s="5">
        <v>33.5</v>
      </c>
      <c r="I10169" s="5">
        <v>-670</v>
      </c>
      <c r="J10169" s="5">
        <v>-2883438.3800000031</v>
      </c>
      <c r="K10169" s="5" t="str" cm="1">
        <f t="array" ref="K10169">_xlfn.LET(_xlpm.d,UPPER(TRIM(CLEAN(SUBSTITUTE(F10169,CHAR(160),"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70" spans="2:11" x14ac:dyDescent="0.25">
      <c r="B10170" s="21">
        <v>46077</v>
      </c>
      <c r="C10170" s="2" t="s">
        <v>1</v>
      </c>
      <c r="D10170" s="2" t="s">
        <v>4041</v>
      </c>
      <c r="E10170" s="2" t="s">
        <v>95</v>
      </c>
      <c r="F10170" s="2" t="s">
        <v>3306</v>
      </c>
      <c r="G10170" s="5">
        <v>-6</v>
      </c>
      <c r="H10170" s="5">
        <v>33.5</v>
      </c>
      <c r="I10170" s="5">
        <v>-201</v>
      </c>
      <c r="J10170" s="5">
        <v>-2883639.3800000031</v>
      </c>
      <c r="K10170" s="5" t="str" cm="1">
        <f t="array" ref="K10170">_xlfn.LET(_xlpm.d,UPPER(TRIM(CLEAN(SUBSTITUTE(F10170,CHAR(160),"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71" spans="2:11" x14ac:dyDescent="0.25">
      <c r="B10171" s="21">
        <v>46077</v>
      </c>
      <c r="C10171" s="2" t="s">
        <v>1</v>
      </c>
      <c r="D10171" s="2" t="s">
        <v>2209</v>
      </c>
      <c r="E10171" s="2" t="s">
        <v>9</v>
      </c>
      <c r="F10171" s="2" t="s">
        <v>3306</v>
      </c>
      <c r="G10171" s="5">
        <v>-20</v>
      </c>
      <c r="H10171" s="5">
        <v>33.5</v>
      </c>
      <c r="I10171" s="5">
        <v>-670</v>
      </c>
      <c r="J10171" s="5">
        <v>-2884309.3800000031</v>
      </c>
      <c r="K10171" s="5" t="str" cm="1">
        <f t="array" ref="K10171">_xlfn.LET(_xlpm.d,UPPER(TRIM(CLEAN(SUBSTITUTE(F10171,CHAR(160),"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72" spans="2:11" x14ac:dyDescent="0.25">
      <c r="B10172" s="21">
        <v>46077</v>
      </c>
      <c r="C10172" s="2" t="s">
        <v>1</v>
      </c>
      <c r="D10172" s="2" t="s">
        <v>4042</v>
      </c>
      <c r="E10172" s="2" t="s">
        <v>89</v>
      </c>
      <c r="F10172" s="2" t="s">
        <v>3306</v>
      </c>
      <c r="G10172" s="5">
        <v>-60</v>
      </c>
      <c r="H10172" s="5">
        <v>33.5</v>
      </c>
      <c r="I10172" s="5">
        <v>-2010</v>
      </c>
      <c r="J10172" s="5">
        <v>-2886319.3800000031</v>
      </c>
      <c r="K10172" s="5" t="str" cm="1">
        <f t="array" ref="K10172">_xlfn.LET(_xlpm.d,UPPER(TRIM(CLEAN(SUBSTITUTE(F10172,CHAR(160),"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73" spans="2:11" x14ac:dyDescent="0.25">
      <c r="B10173" s="21">
        <v>46077</v>
      </c>
      <c r="C10173" s="2" t="s">
        <v>1</v>
      </c>
      <c r="D10173" s="2" t="s">
        <v>4043</v>
      </c>
      <c r="E10173" s="2" t="s">
        <v>60</v>
      </c>
      <c r="F10173" s="2" t="s">
        <v>3306</v>
      </c>
      <c r="G10173" s="5">
        <v>-10</v>
      </c>
      <c r="H10173" s="5">
        <v>33.5</v>
      </c>
      <c r="I10173" s="5">
        <v>-335</v>
      </c>
      <c r="J10173" s="5">
        <v>-2886654.3800000031</v>
      </c>
      <c r="K10173" s="5" t="str" cm="1">
        <f t="array" ref="K10173">_xlfn.LET(_xlpm.d,UPPER(TRIM(CLEAN(SUBSTITUTE(F10173,CHAR(160),"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74" spans="2:11" x14ac:dyDescent="0.25">
      <c r="B10174" s="21">
        <v>46077</v>
      </c>
      <c r="C10174" s="2" t="s">
        <v>1</v>
      </c>
      <c r="D10174" s="2" t="s">
        <v>2210</v>
      </c>
      <c r="E10174" s="2" t="s">
        <v>14</v>
      </c>
      <c r="F10174" s="2" t="s">
        <v>3306</v>
      </c>
      <c r="G10174" s="5">
        <v>-70</v>
      </c>
      <c r="H10174" s="5">
        <v>33.5</v>
      </c>
      <c r="I10174" s="5">
        <v>-2345</v>
      </c>
      <c r="J10174" s="5">
        <v>-2888999.3800000031</v>
      </c>
      <c r="K10174" s="5" t="str" cm="1">
        <f t="array" ref="K10174">_xlfn.LET(_xlpm.d,UPPER(TRIM(CLEAN(SUBSTITUTE(F10174,CHAR(160),"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75" spans="2:11" x14ac:dyDescent="0.25">
      <c r="B10175" s="21">
        <v>46077</v>
      </c>
      <c r="C10175" s="2" t="s">
        <v>1</v>
      </c>
      <c r="D10175" s="2" t="s">
        <v>41</v>
      </c>
      <c r="E10175" s="2" t="s">
        <v>27</v>
      </c>
      <c r="F10175" s="2" t="s">
        <v>3306</v>
      </c>
      <c r="G10175" s="5">
        <v>-173</v>
      </c>
      <c r="H10175" s="5">
        <v>33.5</v>
      </c>
      <c r="I10175" s="5">
        <v>-5795.5</v>
      </c>
      <c r="J10175" s="5">
        <v>-2894794.8800000031</v>
      </c>
      <c r="K10175" s="5" t="str" cm="1">
        <f t="array" ref="K10175">_xlfn.LET(_xlpm.d,UPPER(TRIM(CLEAN(SUBSTITUTE(F10175,CHAR(160),"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76" spans="2:11" x14ac:dyDescent="0.25">
      <c r="B10176" s="21">
        <v>46077</v>
      </c>
      <c r="C10176" s="2" t="s">
        <v>1</v>
      </c>
      <c r="D10176" s="2" t="s">
        <v>107</v>
      </c>
      <c r="E10176" s="2" t="s">
        <v>35</v>
      </c>
      <c r="F10176" s="2" t="s">
        <v>3306</v>
      </c>
      <c r="G10176" s="5">
        <v>-150</v>
      </c>
      <c r="H10176" s="5">
        <v>33.5</v>
      </c>
      <c r="I10176" s="5">
        <v>-5025</v>
      </c>
      <c r="J10176" s="5">
        <v>-2899819.8800000031</v>
      </c>
      <c r="K10176" s="5" t="str" cm="1">
        <f t="array" ref="K10176">_xlfn.LET(_xlpm.d,UPPER(TRIM(CLEAN(SUBSTITUTE(F10176,CHAR(160),"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77" spans="2:11" x14ac:dyDescent="0.25">
      <c r="B10177" s="21">
        <v>46078</v>
      </c>
      <c r="C10177" s="2" t="s">
        <v>1</v>
      </c>
      <c r="D10177" s="2" t="s">
        <v>1274</v>
      </c>
      <c r="E10177" s="2" t="s">
        <v>807</v>
      </c>
      <c r="F10177" s="2" t="s">
        <v>3308</v>
      </c>
      <c r="G10177" s="5">
        <v>-16</v>
      </c>
      <c r="H10177" s="5">
        <v>31.85</v>
      </c>
      <c r="I10177" s="5">
        <v>-509.6</v>
      </c>
      <c r="J10177" s="5">
        <v>-2900329.4800000032</v>
      </c>
      <c r="K10177" s="5" t="str" cm="1">
        <f t="array" ref="K10177">_xlfn.LET(_xlpm.d,UPPER(TRIM(CLEAN(SUBSTITUTE(F10177,CHAR(160),"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78" spans="2:11" x14ac:dyDescent="0.25">
      <c r="B10178" s="21">
        <v>46078</v>
      </c>
      <c r="C10178" s="2" t="s">
        <v>1</v>
      </c>
      <c r="D10178" s="2" t="s">
        <v>284</v>
      </c>
      <c r="E10178" s="2" t="s">
        <v>238</v>
      </c>
      <c r="F10178" s="2" t="s">
        <v>3308</v>
      </c>
      <c r="G10178" s="5">
        <v>-34</v>
      </c>
      <c r="H10178" s="5">
        <v>31.85</v>
      </c>
      <c r="I10178" s="5">
        <v>-1082.9000000000001</v>
      </c>
      <c r="J10178" s="5">
        <v>-2901412.3800000031</v>
      </c>
      <c r="K10178" s="5" t="str" cm="1">
        <f t="array" ref="K10178">_xlfn.LET(_xlpm.d,UPPER(TRIM(CLEAN(SUBSTITUTE(F10178,CHAR(160),"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79" spans="2:11" x14ac:dyDescent="0.25">
      <c r="B10179" s="21">
        <v>46078</v>
      </c>
      <c r="C10179" s="2" t="s">
        <v>1</v>
      </c>
      <c r="D10179" s="2" t="s">
        <v>2211</v>
      </c>
      <c r="E10179" s="2" t="s">
        <v>816</v>
      </c>
      <c r="F10179" s="2" t="s">
        <v>3308</v>
      </c>
      <c r="G10179" s="5">
        <v>-42</v>
      </c>
      <c r="H10179" s="5">
        <v>31.85</v>
      </c>
      <c r="I10179" s="5">
        <v>-1337.7</v>
      </c>
      <c r="J10179" s="5">
        <v>-2902750.0800000033</v>
      </c>
      <c r="K10179" s="5" t="str" cm="1">
        <f t="array" ref="K10179">_xlfn.LET(_xlpm.d,UPPER(TRIM(CLEAN(SUBSTITUTE(F10179,CHAR(160),"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80" spans="2:11" x14ac:dyDescent="0.25">
      <c r="B10180" s="21">
        <v>46078</v>
      </c>
      <c r="C10180" s="2" t="s">
        <v>1</v>
      </c>
      <c r="D10180" s="2" t="s">
        <v>1275</v>
      </c>
      <c r="E10180" s="2" t="s">
        <v>65</v>
      </c>
      <c r="F10180" s="2" t="s">
        <v>3306</v>
      </c>
      <c r="G10180" s="5">
        <v>-60</v>
      </c>
      <c r="H10180" s="5">
        <v>33.5</v>
      </c>
      <c r="I10180" s="5">
        <v>-2010</v>
      </c>
      <c r="J10180" s="5">
        <v>-2904760.0800000033</v>
      </c>
      <c r="K10180" s="5" t="str" cm="1">
        <f t="array" ref="K10180">_xlfn.LET(_xlpm.d,UPPER(TRIM(CLEAN(SUBSTITUTE(F10180,CHAR(160),"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81" spans="2:11" x14ac:dyDescent="0.25">
      <c r="B10181" s="21">
        <v>46078</v>
      </c>
      <c r="C10181" s="2" t="s">
        <v>1</v>
      </c>
      <c r="D10181" s="2" t="s">
        <v>2768</v>
      </c>
      <c r="E10181" s="2" t="s">
        <v>829</v>
      </c>
      <c r="F10181" s="2" t="s">
        <v>3306</v>
      </c>
      <c r="G10181" s="5">
        <v>-200</v>
      </c>
      <c r="H10181" s="5">
        <v>33.5</v>
      </c>
      <c r="I10181" s="5">
        <v>-6700</v>
      </c>
      <c r="J10181" s="5">
        <v>-2911460.0800000033</v>
      </c>
      <c r="K10181" s="5" t="str" cm="1">
        <f t="array" ref="K10181">_xlfn.LET(_xlpm.d,UPPER(TRIM(CLEAN(SUBSTITUTE(F10181,CHAR(160),"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82" spans="2:11" x14ac:dyDescent="0.25">
      <c r="B10182" s="21">
        <v>46078</v>
      </c>
      <c r="C10182" s="2" t="s">
        <v>1</v>
      </c>
      <c r="D10182" s="2" t="s">
        <v>4044</v>
      </c>
      <c r="E10182" s="2" t="s">
        <v>829</v>
      </c>
      <c r="F10182" s="2" t="s">
        <v>3306</v>
      </c>
      <c r="G10182" s="5">
        <v>-10</v>
      </c>
      <c r="H10182" s="5">
        <v>33.5</v>
      </c>
      <c r="I10182" s="5">
        <v>-335</v>
      </c>
      <c r="J10182" s="5">
        <v>-2911795.0800000033</v>
      </c>
      <c r="K10182" s="5" t="str" cm="1">
        <f t="array" ref="K10182">_xlfn.LET(_xlpm.d,UPPER(TRIM(CLEAN(SUBSTITUTE(F10182,CHAR(160),"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83" spans="2:11" x14ac:dyDescent="0.25">
      <c r="B10183" s="21">
        <v>46079</v>
      </c>
      <c r="C10183" s="2" t="s">
        <v>1</v>
      </c>
      <c r="D10183" s="2" t="s">
        <v>4045</v>
      </c>
      <c r="E10183" s="2" t="s">
        <v>801</v>
      </c>
      <c r="F10183" s="2" t="s">
        <v>3308</v>
      </c>
      <c r="G10183" s="5">
        <v>-7</v>
      </c>
      <c r="H10183" s="5">
        <v>32.19</v>
      </c>
      <c r="I10183" s="5">
        <v>-225.33</v>
      </c>
      <c r="J10183" s="5">
        <v>-2912020.4100000034</v>
      </c>
      <c r="K10183" s="5" t="str" cm="1">
        <f t="array" ref="K10183">_xlfn.LET(_xlpm.d,UPPER(TRIM(CLEAN(SUBSTITUTE(F10183,CHAR(160),"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84" spans="2:11" x14ac:dyDescent="0.25">
      <c r="B10184" s="21">
        <v>46079</v>
      </c>
      <c r="C10184" s="2" t="s">
        <v>1</v>
      </c>
      <c r="D10184" s="2" t="s">
        <v>4046</v>
      </c>
      <c r="E10184" s="2" t="s">
        <v>1403</v>
      </c>
      <c r="F10184" s="2" t="s">
        <v>3308</v>
      </c>
      <c r="G10184" s="5">
        <v>-23</v>
      </c>
      <c r="H10184" s="5">
        <v>27.8</v>
      </c>
      <c r="I10184" s="5">
        <v>-639.4</v>
      </c>
      <c r="J10184" s="5">
        <v>-2912659.8100000033</v>
      </c>
      <c r="K10184" s="5" t="str" cm="1">
        <f t="array" ref="K10184">_xlfn.LET(_xlpm.d,UPPER(TRIM(CLEAN(SUBSTITUTE(F10184,CHAR(160),"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85" spans="2:11" x14ac:dyDescent="0.25">
      <c r="B10185" s="21">
        <v>46079</v>
      </c>
      <c r="C10185" s="2" t="s">
        <v>1</v>
      </c>
      <c r="D10185" s="2" t="s">
        <v>3063</v>
      </c>
      <c r="E10185" s="2" t="s">
        <v>324</v>
      </c>
      <c r="F10185" s="2" t="s">
        <v>3308</v>
      </c>
      <c r="G10185" s="5">
        <v>-16</v>
      </c>
      <c r="H10185" s="5">
        <v>31.8</v>
      </c>
      <c r="I10185" s="5">
        <v>-508.8</v>
      </c>
      <c r="J10185" s="5">
        <v>-2913168.6100000031</v>
      </c>
      <c r="K10185" s="5" t="str" cm="1">
        <f t="array" ref="K10185">_xlfn.LET(_xlpm.d,UPPER(TRIM(CLEAN(SUBSTITUTE(F10185,CHAR(160),"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86" spans="2:11" x14ac:dyDescent="0.25">
      <c r="B10186" s="21">
        <v>46079</v>
      </c>
      <c r="C10186" s="2" t="s">
        <v>1</v>
      </c>
      <c r="D10186" s="2" t="s">
        <v>2212</v>
      </c>
      <c r="E10186" s="2" t="s">
        <v>74</v>
      </c>
      <c r="F10186" s="2" t="s">
        <v>3306</v>
      </c>
      <c r="G10186" s="5">
        <v>-20</v>
      </c>
      <c r="H10186" s="5">
        <v>33.5</v>
      </c>
      <c r="I10186" s="5">
        <v>-670</v>
      </c>
      <c r="J10186" s="5">
        <v>-2913838.6100000031</v>
      </c>
      <c r="K10186" s="5" t="str" cm="1">
        <f t="array" ref="K10186">_xlfn.LET(_xlpm.d,UPPER(TRIM(CLEAN(SUBSTITUTE(F10186,CHAR(160),"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87" spans="2:11" x14ac:dyDescent="0.25">
      <c r="B10187" s="21">
        <v>46079</v>
      </c>
      <c r="C10187" s="2" t="s">
        <v>1</v>
      </c>
      <c r="D10187" s="2" t="s">
        <v>4047</v>
      </c>
      <c r="E10187" s="2" t="s">
        <v>99</v>
      </c>
      <c r="F10187" s="2" t="s">
        <v>3306</v>
      </c>
      <c r="G10187" s="5">
        <v>-30</v>
      </c>
      <c r="H10187" s="5">
        <v>33.5</v>
      </c>
      <c r="I10187" s="5">
        <v>-1005</v>
      </c>
      <c r="J10187" s="5">
        <v>-2914843.6100000031</v>
      </c>
      <c r="K10187" s="5" t="str" cm="1">
        <f t="array" ref="K10187">_xlfn.LET(_xlpm.d,UPPER(TRIM(CLEAN(SUBSTITUTE(F10187,CHAR(160),"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88" spans="2:11" x14ac:dyDescent="0.25">
      <c r="B10188" s="21">
        <v>46079</v>
      </c>
      <c r="C10188" s="2" t="s">
        <v>1</v>
      </c>
      <c r="D10188" s="2" t="s">
        <v>18</v>
      </c>
      <c r="E10188" s="2" t="s">
        <v>19</v>
      </c>
      <c r="F10188" s="2" t="s">
        <v>3306</v>
      </c>
      <c r="G10188" s="5">
        <v>-61</v>
      </c>
      <c r="H10188" s="5">
        <v>33.5</v>
      </c>
      <c r="I10188" s="5">
        <v>-2043.5</v>
      </c>
      <c r="J10188" s="5">
        <v>-2916887.1100000031</v>
      </c>
      <c r="K10188" s="5" t="str" cm="1">
        <f t="array" ref="K10188">_xlfn.LET(_xlpm.d,UPPER(TRIM(CLEAN(SUBSTITUTE(F10188,CHAR(160),"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89" spans="2:11" x14ac:dyDescent="0.25">
      <c r="B10189" s="21">
        <v>46079</v>
      </c>
      <c r="C10189" s="2" t="s">
        <v>1</v>
      </c>
      <c r="D10189" s="2" t="s">
        <v>597</v>
      </c>
      <c r="E10189" s="2" t="s">
        <v>68</v>
      </c>
      <c r="F10189" s="2" t="s">
        <v>3306</v>
      </c>
      <c r="G10189" s="5">
        <v>-70</v>
      </c>
      <c r="H10189" s="5">
        <v>33.5</v>
      </c>
      <c r="I10189" s="5">
        <v>-2345</v>
      </c>
      <c r="J10189" s="5">
        <v>-2919232.1100000031</v>
      </c>
      <c r="K10189" s="5" t="str" cm="1">
        <f t="array" ref="K10189">_xlfn.LET(_xlpm.d,UPPER(TRIM(CLEAN(SUBSTITUTE(F10189,CHAR(160),"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90" spans="2:11" x14ac:dyDescent="0.25">
      <c r="B10190" s="21">
        <v>46079</v>
      </c>
      <c r="C10190" s="2" t="s">
        <v>1</v>
      </c>
      <c r="D10190" s="2" t="s">
        <v>2521</v>
      </c>
      <c r="E10190" s="2" t="s">
        <v>129</v>
      </c>
      <c r="F10190" s="2" t="s">
        <v>3306</v>
      </c>
      <c r="G10190" s="5">
        <v>-52</v>
      </c>
      <c r="H10190" s="5">
        <v>33.5</v>
      </c>
      <c r="I10190" s="5">
        <v>-1742</v>
      </c>
      <c r="J10190" s="5">
        <v>-2920974.1100000031</v>
      </c>
      <c r="K10190" s="5" t="str" cm="1">
        <f t="array" ref="K10190">_xlfn.LET(_xlpm.d,UPPER(TRIM(CLEAN(SUBSTITUTE(F10190,CHAR(160),"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91" spans="2:11" x14ac:dyDescent="0.25">
      <c r="B10191" s="21">
        <v>46079</v>
      </c>
      <c r="C10191" s="2" t="s">
        <v>1</v>
      </c>
      <c r="D10191" s="2" t="s">
        <v>2769</v>
      </c>
      <c r="E10191" s="2" t="s">
        <v>1397</v>
      </c>
      <c r="F10191" s="2" t="s">
        <v>3306</v>
      </c>
      <c r="G10191" s="5">
        <v>-50</v>
      </c>
      <c r="H10191" s="5">
        <v>33.5</v>
      </c>
      <c r="I10191" s="5">
        <v>-1675</v>
      </c>
      <c r="J10191" s="5">
        <v>-2922649.1100000031</v>
      </c>
      <c r="K10191" s="5" t="str" cm="1">
        <f t="array" ref="K10191">_xlfn.LET(_xlpm.d,UPPER(TRIM(CLEAN(SUBSTITUTE(F10191,CHAR(160),"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92" spans="2:11" x14ac:dyDescent="0.25">
      <c r="B10192" s="21">
        <v>46079</v>
      </c>
      <c r="C10192" s="2" t="s">
        <v>1</v>
      </c>
      <c r="D10192" s="2" t="s">
        <v>4048</v>
      </c>
      <c r="E10192" s="2" t="s">
        <v>999</v>
      </c>
      <c r="F10192" s="2" t="s">
        <v>3306</v>
      </c>
      <c r="G10192" s="5">
        <v>-80</v>
      </c>
      <c r="H10192" s="5">
        <v>33.5</v>
      </c>
      <c r="I10192" s="5">
        <v>-2680</v>
      </c>
      <c r="J10192" s="5">
        <v>-2925329.1100000031</v>
      </c>
      <c r="K10192" s="5" t="str" cm="1">
        <f t="array" ref="K10192">_xlfn.LET(_xlpm.d,UPPER(TRIM(CLEAN(SUBSTITUTE(F10192,CHAR(160),"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93" spans="2:11" x14ac:dyDescent="0.25">
      <c r="B10193" s="21">
        <v>46080</v>
      </c>
      <c r="C10193" s="2" t="s">
        <v>1</v>
      </c>
      <c r="D10193" s="2" t="s">
        <v>2522</v>
      </c>
      <c r="E10193" s="2" t="s">
        <v>202</v>
      </c>
      <c r="F10193" s="2" t="s">
        <v>3306</v>
      </c>
      <c r="G10193" s="5">
        <v>-150</v>
      </c>
      <c r="H10193" s="5">
        <v>33.5</v>
      </c>
      <c r="I10193" s="5">
        <v>-5025</v>
      </c>
      <c r="J10193" s="5">
        <v>-2930354.1100000031</v>
      </c>
      <c r="K10193" s="5" t="str" cm="1">
        <f t="array" ref="K10193">_xlfn.LET(_xlpm.d,UPPER(TRIM(CLEAN(SUBSTITUTE(F10193,CHAR(160),"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94" spans="2:11" x14ac:dyDescent="0.25">
      <c r="B10194" s="21">
        <v>46080</v>
      </c>
      <c r="C10194" s="2" t="s">
        <v>1</v>
      </c>
      <c r="D10194" s="2" t="s">
        <v>1276</v>
      </c>
      <c r="E10194" s="2" t="s">
        <v>1130</v>
      </c>
      <c r="F10194" s="2" t="s">
        <v>3306</v>
      </c>
      <c r="G10194" s="5">
        <v>-60</v>
      </c>
      <c r="H10194" s="5">
        <v>33.5</v>
      </c>
      <c r="I10194" s="5">
        <v>-2010</v>
      </c>
      <c r="J10194" s="5">
        <v>-2932364.1100000031</v>
      </c>
      <c r="K10194" s="5" t="str" cm="1">
        <f t="array" ref="K10194">_xlfn.LET(_xlpm.d,UPPER(TRIM(CLEAN(SUBSTITUTE(F10194,CHAR(160),"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95" spans="2:11" x14ac:dyDescent="0.25">
      <c r="B10195" s="21">
        <v>46080</v>
      </c>
      <c r="C10195" s="2" t="s">
        <v>1</v>
      </c>
      <c r="D10195" s="2" t="s">
        <v>4049</v>
      </c>
      <c r="E10195" s="2" t="s">
        <v>1016</v>
      </c>
      <c r="F10195" s="2" t="s">
        <v>3306</v>
      </c>
      <c r="G10195" s="5">
        <v>-300</v>
      </c>
      <c r="H10195" s="5">
        <v>33.5</v>
      </c>
      <c r="I10195" s="5">
        <v>-10050</v>
      </c>
      <c r="J10195" s="5">
        <v>-2942414.1100000031</v>
      </c>
      <c r="K10195" s="5" t="str" cm="1">
        <f t="array" ref="K10195">_xlfn.LET(_xlpm.d,UPPER(TRIM(CLEAN(SUBSTITUTE(F10195,CHAR(160),"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96" spans="2:11" x14ac:dyDescent="0.25">
      <c r="B10196" s="21">
        <v>46080</v>
      </c>
      <c r="C10196" s="2" t="s">
        <v>1</v>
      </c>
      <c r="D10196" s="2" t="s">
        <v>4050</v>
      </c>
      <c r="E10196" s="2" t="s">
        <v>2266</v>
      </c>
      <c r="F10196" s="2" t="s">
        <v>3308</v>
      </c>
      <c r="G10196" s="5">
        <v>-30</v>
      </c>
      <c r="H10196" s="5">
        <v>31.8</v>
      </c>
      <c r="I10196" s="5">
        <v>-954</v>
      </c>
      <c r="J10196" s="5">
        <v>-2943368.1100000031</v>
      </c>
      <c r="K10196" s="5" t="str" cm="1">
        <f t="array" ref="K10196">_xlfn.LET(_xlpm.d,UPPER(TRIM(CLEAN(SUBSTITUTE(F10196,CHAR(160),"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97" spans="2:11" x14ac:dyDescent="0.25">
      <c r="B10197" s="21">
        <v>46080</v>
      </c>
      <c r="C10197" s="2" t="s">
        <v>1</v>
      </c>
      <c r="D10197" s="2" t="s">
        <v>4051</v>
      </c>
      <c r="E10197" s="2" t="s">
        <v>1245</v>
      </c>
      <c r="F10197" s="2" t="s">
        <v>3308</v>
      </c>
      <c r="G10197" s="5">
        <v>-47</v>
      </c>
      <c r="H10197" s="5">
        <v>31.8</v>
      </c>
      <c r="I10197" s="5">
        <v>-1494.6</v>
      </c>
      <c r="J10197" s="5">
        <v>-2944862.7100000032</v>
      </c>
      <c r="K10197" s="5" t="str" cm="1">
        <f t="array" ref="K10197">_xlfn.LET(_xlpm.d,UPPER(TRIM(CLEAN(SUBSTITUTE(F10197,CHAR(160),"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98" spans="2:11" x14ac:dyDescent="0.25">
      <c r="B10198" s="21">
        <v>46080</v>
      </c>
      <c r="C10198" s="2" t="s">
        <v>1</v>
      </c>
      <c r="D10198" s="2" t="s">
        <v>1277</v>
      </c>
      <c r="E10198" s="2" t="s">
        <v>143</v>
      </c>
      <c r="F10198" s="2" t="s">
        <v>3308</v>
      </c>
      <c r="G10198" s="5">
        <v>-14</v>
      </c>
      <c r="H10198" s="5">
        <v>28.95</v>
      </c>
      <c r="I10198" s="5">
        <v>-405.3</v>
      </c>
      <c r="J10198" s="5">
        <v>-2945268.010000003</v>
      </c>
      <c r="K10198" s="5" t="str" cm="1">
        <f t="array" ref="K10198">_xlfn.LET(_xlpm.d,UPPER(TRIM(CLEAN(SUBSTITUTE(F10198,CHAR(160),"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199" spans="2:11" x14ac:dyDescent="0.25">
      <c r="B10199" s="21">
        <v>46080</v>
      </c>
      <c r="C10199" s="2" t="s">
        <v>1</v>
      </c>
      <c r="D10199" s="2" t="s">
        <v>2216</v>
      </c>
      <c r="E10199" s="2" t="s">
        <v>86</v>
      </c>
      <c r="F10199" s="2" t="s">
        <v>3306</v>
      </c>
      <c r="G10199" s="5">
        <v>-106</v>
      </c>
      <c r="H10199" s="5">
        <v>33.5</v>
      </c>
      <c r="I10199" s="5">
        <v>-3551</v>
      </c>
      <c r="J10199" s="5">
        <v>-2948819.010000003</v>
      </c>
      <c r="K10199" s="5" t="str" cm="1">
        <f t="array" ref="K10199">_xlfn.LET(_xlpm.d,UPPER(TRIM(CLEAN(SUBSTITUTE(F10199,CHAR(160),"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00" spans="2:11" x14ac:dyDescent="0.25">
      <c r="B10200" s="21">
        <v>46080</v>
      </c>
      <c r="C10200" s="2" t="s">
        <v>1</v>
      </c>
      <c r="D10200" s="2" t="s">
        <v>3253</v>
      </c>
      <c r="E10200" s="2" t="s">
        <v>110</v>
      </c>
      <c r="F10200" s="2" t="s">
        <v>3306</v>
      </c>
      <c r="G10200" s="5">
        <v>-15</v>
      </c>
      <c r="H10200" s="5">
        <v>33.5</v>
      </c>
      <c r="I10200" s="5">
        <v>-502.5</v>
      </c>
      <c r="J10200" s="5">
        <v>-2949321.510000003</v>
      </c>
      <c r="K10200" s="5" t="str" cm="1">
        <f t="array" ref="K10200">_xlfn.LET(_xlpm.d,UPPER(TRIM(CLEAN(SUBSTITUTE(F10200,CHAR(160),"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01" spans="2:11" x14ac:dyDescent="0.25">
      <c r="B10201" s="21">
        <v>46080</v>
      </c>
      <c r="C10201" s="2" t="s">
        <v>1</v>
      </c>
      <c r="D10201" s="2" t="s">
        <v>2217</v>
      </c>
      <c r="E10201" s="2" t="s">
        <v>95</v>
      </c>
      <c r="F10201" s="2" t="s">
        <v>3306</v>
      </c>
      <c r="G10201" s="5">
        <v>-8</v>
      </c>
      <c r="H10201" s="5">
        <v>33.5</v>
      </c>
      <c r="I10201" s="5">
        <v>-268</v>
      </c>
      <c r="J10201" s="5">
        <v>-2949589.510000003</v>
      </c>
      <c r="K10201" s="5" t="str" cm="1">
        <f t="array" ref="K10201">_xlfn.LET(_xlpm.d,UPPER(TRIM(CLEAN(SUBSTITUTE(F10201,CHAR(160),"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02" spans="2:11" x14ac:dyDescent="0.25">
      <c r="B10202" s="21">
        <v>46080</v>
      </c>
      <c r="C10202" s="2" t="s">
        <v>1</v>
      </c>
      <c r="D10202" s="2" t="s">
        <v>1278</v>
      </c>
      <c r="E10202" s="2" t="s">
        <v>72</v>
      </c>
      <c r="F10202" s="2" t="s">
        <v>3306</v>
      </c>
      <c r="G10202" s="5">
        <v>-15</v>
      </c>
      <c r="H10202" s="5">
        <v>33.5</v>
      </c>
      <c r="I10202" s="5">
        <v>-502.5</v>
      </c>
      <c r="J10202" s="5">
        <v>-2950092.010000003</v>
      </c>
      <c r="K10202" s="5" t="str" cm="1">
        <f t="array" ref="K10202">_xlfn.LET(_xlpm.d,UPPER(TRIM(CLEAN(SUBSTITUTE(F10202,CHAR(160),"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03" spans="2:11" x14ac:dyDescent="0.25">
      <c r="B10203" s="21">
        <v>46080</v>
      </c>
      <c r="C10203" s="2" t="s">
        <v>1</v>
      </c>
      <c r="D10203" s="2" t="s">
        <v>1279</v>
      </c>
      <c r="E10203" s="2" t="s">
        <v>9</v>
      </c>
      <c r="F10203" s="2" t="s">
        <v>3306</v>
      </c>
      <c r="G10203" s="5">
        <v>-60</v>
      </c>
      <c r="H10203" s="5">
        <v>33.5</v>
      </c>
      <c r="I10203" s="5">
        <v>-2010</v>
      </c>
      <c r="J10203" s="5">
        <v>-2952102.010000003</v>
      </c>
      <c r="K10203" s="5" t="str" cm="1">
        <f t="array" ref="K10203">_xlfn.LET(_xlpm.d,UPPER(TRIM(CLEAN(SUBSTITUTE(F10203,CHAR(160),"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04" spans="2:11" x14ac:dyDescent="0.25">
      <c r="B10204" s="21">
        <v>46080</v>
      </c>
      <c r="C10204" s="2" t="s">
        <v>1</v>
      </c>
      <c r="D10204" s="2" t="s">
        <v>2218</v>
      </c>
      <c r="E10204" s="2" t="s">
        <v>76</v>
      </c>
      <c r="F10204" s="2" t="s">
        <v>3306</v>
      </c>
      <c r="G10204" s="5">
        <v>-75</v>
      </c>
      <c r="H10204" s="5">
        <v>33.5</v>
      </c>
      <c r="I10204" s="5">
        <v>-2512.5</v>
      </c>
      <c r="J10204" s="5">
        <v>-2954614.510000003</v>
      </c>
      <c r="K10204" s="5" t="str" cm="1">
        <f t="array" ref="K10204">_xlfn.LET(_xlpm.d,UPPER(TRIM(CLEAN(SUBSTITUTE(F10204,CHAR(160),"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05" spans="2:11" x14ac:dyDescent="0.25">
      <c r="B10205" s="21">
        <v>46080</v>
      </c>
      <c r="C10205" s="2" t="s">
        <v>1</v>
      </c>
      <c r="D10205" s="2" t="s">
        <v>598</v>
      </c>
      <c r="E10205" s="2" t="s">
        <v>24</v>
      </c>
      <c r="F10205" s="2" t="s">
        <v>3306</v>
      </c>
      <c r="G10205" s="5">
        <v>-95</v>
      </c>
      <c r="H10205" s="5">
        <v>33.5</v>
      </c>
      <c r="I10205" s="5">
        <v>-3182.5</v>
      </c>
      <c r="J10205" s="5">
        <v>-2957797.010000003</v>
      </c>
      <c r="K10205" s="5" t="str" cm="1">
        <f t="array" ref="K10205">_xlfn.LET(_xlpm.d,UPPER(TRIM(CLEAN(SUBSTITUTE(F10205,CHAR(160),"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06" spans="2:11" x14ac:dyDescent="0.25">
      <c r="B10206" s="21">
        <v>46080</v>
      </c>
      <c r="C10206" s="2" t="s">
        <v>1</v>
      </c>
      <c r="D10206" s="2" t="s">
        <v>2219</v>
      </c>
      <c r="E10206" s="2" t="s">
        <v>2220</v>
      </c>
      <c r="F10206" s="2" t="s">
        <v>3308</v>
      </c>
      <c r="G10206" s="5">
        <v>-5</v>
      </c>
      <c r="H10206" s="5">
        <v>31.8</v>
      </c>
      <c r="I10206" s="5">
        <v>-159</v>
      </c>
      <c r="J10206" s="5">
        <v>-2957956.010000003</v>
      </c>
      <c r="K10206" s="5" t="str" cm="1">
        <f t="array" ref="K10206">_xlfn.LET(_xlpm.d,UPPER(TRIM(CLEAN(SUBSTITUTE(F10206,CHAR(160),"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07" spans="2:11" x14ac:dyDescent="0.25">
      <c r="B10207" s="21">
        <v>46083</v>
      </c>
      <c r="C10207" s="2" t="s">
        <v>1</v>
      </c>
      <c r="D10207" s="2" t="s">
        <v>4052</v>
      </c>
      <c r="E10207" s="2" t="s">
        <v>2099</v>
      </c>
      <c r="F10207" s="2" t="s">
        <v>3308</v>
      </c>
      <c r="G10207" s="5">
        <v>-5</v>
      </c>
      <c r="H10207" s="5">
        <v>31.8</v>
      </c>
      <c r="I10207" s="5">
        <v>-159</v>
      </c>
      <c r="J10207" s="5">
        <v>-2958115.010000003</v>
      </c>
      <c r="K10207" s="5" t="str" cm="1">
        <f t="array" ref="K10207">_xlfn.LET(_xlpm.d,UPPER(TRIM(CLEAN(SUBSTITUTE(F10207,CHAR(160),"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08" spans="2:11" x14ac:dyDescent="0.25">
      <c r="B10208" s="21">
        <v>46083</v>
      </c>
      <c r="C10208" s="2" t="s">
        <v>1</v>
      </c>
      <c r="D10208" s="2" t="s">
        <v>4053</v>
      </c>
      <c r="E10208" s="2" t="s">
        <v>84</v>
      </c>
      <c r="F10208" s="2" t="s">
        <v>3306</v>
      </c>
      <c r="G10208" s="5">
        <v>-20</v>
      </c>
      <c r="H10208" s="5">
        <v>33.5</v>
      </c>
      <c r="I10208" s="5">
        <v>-670</v>
      </c>
      <c r="J10208" s="5">
        <v>-2958785.010000003</v>
      </c>
      <c r="K10208" s="5" t="str" cm="1">
        <f t="array" ref="K10208">_xlfn.LET(_xlpm.d,UPPER(TRIM(CLEAN(SUBSTITUTE(F10208,CHAR(160),"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09" spans="2:11" x14ac:dyDescent="0.25">
      <c r="B10209" s="21">
        <v>46083</v>
      </c>
      <c r="C10209" s="2" t="s">
        <v>1</v>
      </c>
      <c r="D10209" s="2" t="s">
        <v>2222</v>
      </c>
      <c r="E10209" s="2" t="s">
        <v>1384</v>
      </c>
      <c r="F10209" s="2" t="s">
        <v>3308</v>
      </c>
      <c r="G10209" s="5">
        <v>-13</v>
      </c>
      <c r="H10209" s="5">
        <v>28.55</v>
      </c>
      <c r="I10209" s="5">
        <v>-371.15</v>
      </c>
      <c r="J10209" s="5">
        <v>-2959156.1600000029</v>
      </c>
      <c r="K10209" s="5" t="str" cm="1">
        <f t="array" ref="K10209">_xlfn.LET(_xlpm.d,UPPER(TRIM(CLEAN(SUBSTITUTE(F10209,CHAR(160),"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10" spans="2:11" x14ac:dyDescent="0.25">
      <c r="B10210" s="21">
        <v>46083</v>
      </c>
      <c r="C10210" s="2" t="s">
        <v>1</v>
      </c>
      <c r="D10210" s="2" t="s">
        <v>3065</v>
      </c>
      <c r="E10210" s="2" t="s">
        <v>791</v>
      </c>
      <c r="F10210" s="2" t="s">
        <v>3306</v>
      </c>
      <c r="G10210" s="5">
        <v>-6</v>
      </c>
      <c r="H10210" s="5">
        <v>33.5</v>
      </c>
      <c r="I10210" s="5">
        <v>-201</v>
      </c>
      <c r="J10210" s="5">
        <v>-2959357.1600000029</v>
      </c>
      <c r="K10210" s="5" t="str" cm="1">
        <f t="array" ref="K10210">_xlfn.LET(_xlpm.d,UPPER(TRIM(CLEAN(SUBSTITUTE(F10210,CHAR(160),"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11" spans="2:11" x14ac:dyDescent="0.25">
      <c r="B10211" s="21">
        <v>46083</v>
      </c>
      <c r="C10211" s="2" t="s">
        <v>1</v>
      </c>
      <c r="D10211" s="2" t="s">
        <v>2223</v>
      </c>
      <c r="E10211" s="2" t="s">
        <v>791</v>
      </c>
      <c r="F10211" s="2" t="s">
        <v>3306</v>
      </c>
      <c r="G10211" s="5">
        <v>-22</v>
      </c>
      <c r="H10211" s="5">
        <v>33.5</v>
      </c>
      <c r="I10211" s="5">
        <v>-737</v>
      </c>
      <c r="J10211" s="5">
        <v>-2960094.1600000029</v>
      </c>
      <c r="K10211" s="5" t="str" cm="1">
        <f t="array" ref="K10211">_xlfn.LET(_xlpm.d,UPPER(TRIM(CLEAN(SUBSTITUTE(F10211,CHAR(160),"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12" spans="2:11" x14ac:dyDescent="0.25">
      <c r="B10212" s="21">
        <v>46083</v>
      </c>
      <c r="C10212" s="2" t="s">
        <v>1</v>
      </c>
      <c r="D10212" s="2" t="s">
        <v>3066</v>
      </c>
      <c r="E10212" s="2" t="s">
        <v>595</v>
      </c>
      <c r="F10212" s="2" t="s">
        <v>3306</v>
      </c>
      <c r="G10212" s="5">
        <v>-25</v>
      </c>
      <c r="H10212" s="5">
        <v>33.5</v>
      </c>
      <c r="I10212" s="5">
        <v>-837.5</v>
      </c>
      <c r="J10212" s="5">
        <v>-2960931.6600000029</v>
      </c>
      <c r="K10212" s="5" t="str" cm="1">
        <f t="array" ref="K10212">_xlfn.LET(_xlpm.d,UPPER(TRIM(CLEAN(SUBSTITUTE(F10212,CHAR(160),"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13" spans="2:11" x14ac:dyDescent="0.25">
      <c r="B10213" s="21">
        <v>46083</v>
      </c>
      <c r="C10213" s="2" t="s">
        <v>1</v>
      </c>
      <c r="D10213" s="2" t="s">
        <v>4054</v>
      </c>
      <c r="E10213" s="2" t="s">
        <v>99</v>
      </c>
      <c r="F10213" s="2" t="s">
        <v>3306</v>
      </c>
      <c r="G10213" s="5">
        <v>-10</v>
      </c>
      <c r="H10213" s="5">
        <v>33.5</v>
      </c>
      <c r="I10213" s="5">
        <v>-335</v>
      </c>
      <c r="J10213" s="5">
        <v>-2961266.6600000029</v>
      </c>
      <c r="K10213" s="5" t="str" cm="1">
        <f t="array" ref="K10213">_xlfn.LET(_xlpm.d,UPPER(TRIM(CLEAN(SUBSTITUTE(F10213,CHAR(160),"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14" spans="2:11" x14ac:dyDescent="0.25">
      <c r="B10214" s="21">
        <v>46083</v>
      </c>
      <c r="C10214" s="2" t="s">
        <v>1</v>
      </c>
      <c r="D10214" s="2" t="s">
        <v>4055</v>
      </c>
      <c r="E10214" s="2" t="s">
        <v>53</v>
      </c>
      <c r="F10214" s="2" t="s">
        <v>3306</v>
      </c>
      <c r="G10214" s="5">
        <v>-30</v>
      </c>
      <c r="H10214" s="5">
        <v>33.5</v>
      </c>
      <c r="I10214" s="5">
        <v>-1005</v>
      </c>
      <c r="J10214" s="5">
        <v>-2962271.6600000029</v>
      </c>
      <c r="K10214" s="5" t="str" cm="1">
        <f t="array" ref="K10214">_xlfn.LET(_xlpm.d,UPPER(TRIM(CLEAN(SUBSTITUTE(F10214,CHAR(160),"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15" spans="2:11" x14ac:dyDescent="0.25">
      <c r="B10215" s="21">
        <v>46084</v>
      </c>
      <c r="C10215" s="2" t="s">
        <v>1</v>
      </c>
      <c r="D10215" s="2" t="s">
        <v>1281</v>
      </c>
      <c r="E10215" s="2" t="s">
        <v>3</v>
      </c>
      <c r="F10215" s="2" t="s">
        <v>3308</v>
      </c>
      <c r="G10215" s="5">
        <v>-10</v>
      </c>
      <c r="H10215" s="5">
        <v>30</v>
      </c>
      <c r="I10215" s="5">
        <v>-300</v>
      </c>
      <c r="J10215" s="5">
        <v>-2962571.6600000029</v>
      </c>
      <c r="K10215" s="5" t="str" cm="1">
        <f t="array" ref="K10215">_xlfn.LET(_xlpm.d,UPPER(TRIM(CLEAN(SUBSTITUTE(F10215,CHAR(160),"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16" spans="2:11" x14ac:dyDescent="0.25">
      <c r="B10216" s="21">
        <v>46084</v>
      </c>
      <c r="C10216" s="2" t="s">
        <v>1</v>
      </c>
      <c r="D10216" s="2" t="s">
        <v>2224</v>
      </c>
      <c r="E10216" s="2" t="s">
        <v>3</v>
      </c>
      <c r="F10216" s="2" t="s">
        <v>3308</v>
      </c>
      <c r="G10216" s="5">
        <v>-80</v>
      </c>
      <c r="H10216" s="5">
        <v>30</v>
      </c>
      <c r="I10216" s="5">
        <v>-2400</v>
      </c>
      <c r="J10216" s="5">
        <v>-2964971.6600000029</v>
      </c>
      <c r="K10216" s="5" t="str" cm="1">
        <f t="array" ref="K10216">_xlfn.LET(_xlpm.d,UPPER(TRIM(CLEAN(SUBSTITUTE(F10216,CHAR(160),"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17" spans="2:11" x14ac:dyDescent="0.25">
      <c r="B10217" s="21">
        <v>46084</v>
      </c>
      <c r="C10217" s="2" t="s">
        <v>1</v>
      </c>
      <c r="D10217" s="2" t="s">
        <v>4056</v>
      </c>
      <c r="E10217" s="2" t="s">
        <v>986</v>
      </c>
      <c r="F10217" s="2" t="s">
        <v>3308</v>
      </c>
      <c r="G10217" s="5">
        <v>-11</v>
      </c>
      <c r="H10217" s="5">
        <v>33.99</v>
      </c>
      <c r="I10217" s="5">
        <v>-373.89</v>
      </c>
      <c r="J10217" s="5">
        <v>-2965345.5500000031</v>
      </c>
      <c r="K10217" s="5" t="str" cm="1">
        <f t="array" ref="K10217">_xlfn.LET(_xlpm.d,UPPER(TRIM(CLEAN(SUBSTITUTE(F10217,CHAR(160),"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18" spans="2:11" x14ac:dyDescent="0.25">
      <c r="B10218" s="21">
        <v>46084</v>
      </c>
      <c r="C10218" s="2" t="s">
        <v>1</v>
      </c>
      <c r="D10218" s="2" t="s">
        <v>3067</v>
      </c>
      <c r="E10218" s="2" t="s">
        <v>446</v>
      </c>
      <c r="F10218" s="2" t="s">
        <v>3306</v>
      </c>
      <c r="G10218" s="5">
        <v>-98</v>
      </c>
      <c r="H10218" s="5">
        <v>33.5</v>
      </c>
      <c r="I10218" s="5">
        <v>-3283</v>
      </c>
      <c r="J10218" s="5">
        <v>-2968628.5500000031</v>
      </c>
      <c r="K10218" s="5" t="str" cm="1">
        <f t="array" ref="K10218">_xlfn.LET(_xlpm.d,UPPER(TRIM(CLEAN(SUBSTITUTE(F10218,CHAR(160),"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19" spans="2:11" x14ac:dyDescent="0.25">
      <c r="B10219" s="21">
        <v>46084</v>
      </c>
      <c r="C10219" s="2" t="s">
        <v>1</v>
      </c>
      <c r="D10219" s="2" t="s">
        <v>2225</v>
      </c>
      <c r="E10219" s="2" t="s">
        <v>97</v>
      </c>
      <c r="F10219" s="2" t="s">
        <v>3306</v>
      </c>
      <c r="G10219" s="5">
        <v>-78</v>
      </c>
      <c r="H10219" s="5">
        <v>33.5</v>
      </c>
      <c r="I10219" s="5">
        <v>-2613</v>
      </c>
      <c r="J10219" s="5">
        <v>-2971241.5500000031</v>
      </c>
      <c r="K10219" s="5" t="str" cm="1">
        <f t="array" ref="K10219">_xlfn.LET(_xlpm.d,UPPER(TRIM(CLEAN(SUBSTITUTE(F10219,CHAR(160),"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20" spans="2:11" x14ac:dyDescent="0.25">
      <c r="B10220" s="21">
        <v>46084</v>
      </c>
      <c r="C10220" s="2" t="s">
        <v>1</v>
      </c>
      <c r="D10220" s="2" t="s">
        <v>125</v>
      </c>
      <c r="E10220" s="2" t="s">
        <v>49</v>
      </c>
      <c r="F10220" s="2" t="s">
        <v>3306</v>
      </c>
      <c r="G10220" s="5">
        <v>-117</v>
      </c>
      <c r="H10220" s="5">
        <v>33.5</v>
      </c>
      <c r="I10220" s="5">
        <v>-3919.5</v>
      </c>
      <c r="J10220" s="5">
        <v>-2975161.0500000031</v>
      </c>
      <c r="K10220" s="5" t="str" cm="1">
        <f t="array" ref="K10220">_xlfn.LET(_xlpm.d,UPPER(TRIM(CLEAN(SUBSTITUTE(F10220,CHAR(160),"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21" spans="2:11" x14ac:dyDescent="0.25">
      <c r="B10221" s="21">
        <v>46084</v>
      </c>
      <c r="C10221" s="2" t="s">
        <v>1</v>
      </c>
      <c r="D10221" s="2" t="s">
        <v>2523</v>
      </c>
      <c r="E10221" s="2" t="s">
        <v>9</v>
      </c>
      <c r="F10221" s="2" t="s">
        <v>3306</v>
      </c>
      <c r="G10221" s="5">
        <v>-60</v>
      </c>
      <c r="H10221" s="5">
        <v>33.5</v>
      </c>
      <c r="I10221" s="5">
        <v>-2010</v>
      </c>
      <c r="J10221" s="5">
        <v>-2977171.0500000031</v>
      </c>
      <c r="K10221" s="5" t="str" cm="1">
        <f t="array" ref="K10221">_xlfn.LET(_xlpm.d,UPPER(TRIM(CLEAN(SUBSTITUTE(F10221,CHAR(160),"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22" spans="2:11" x14ac:dyDescent="0.25">
      <c r="B10222" s="21">
        <v>46084</v>
      </c>
      <c r="C10222" s="2" t="s">
        <v>1</v>
      </c>
      <c r="D10222" s="2" t="s">
        <v>599</v>
      </c>
      <c r="E10222" s="2" t="s">
        <v>14</v>
      </c>
      <c r="F10222" s="2" t="s">
        <v>3306</v>
      </c>
      <c r="G10222" s="5">
        <v>-15</v>
      </c>
      <c r="H10222" s="5">
        <v>33.5</v>
      </c>
      <c r="I10222" s="5">
        <v>-502.5</v>
      </c>
      <c r="J10222" s="5">
        <v>-2977673.5500000031</v>
      </c>
      <c r="K10222" s="5" t="str" cm="1">
        <f t="array" ref="K10222">_xlfn.LET(_xlpm.d,UPPER(TRIM(CLEAN(SUBSTITUTE(F10222,CHAR(160),"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23" spans="2:11" x14ac:dyDescent="0.25">
      <c r="B10223" s="21">
        <v>46084</v>
      </c>
      <c r="C10223" s="2" t="s">
        <v>1</v>
      </c>
      <c r="D10223" s="2" t="s">
        <v>42</v>
      </c>
      <c r="E10223" s="2" t="s">
        <v>29</v>
      </c>
      <c r="F10223" s="2" t="s">
        <v>3306</v>
      </c>
      <c r="G10223" s="5">
        <v>-70</v>
      </c>
      <c r="H10223" s="5">
        <v>33.5</v>
      </c>
      <c r="I10223" s="5">
        <v>-2345</v>
      </c>
      <c r="J10223" s="5">
        <v>-2980018.5500000031</v>
      </c>
      <c r="K10223" s="5" t="str" cm="1">
        <f t="array" ref="K10223">_xlfn.LET(_xlpm.d,UPPER(TRIM(CLEAN(SUBSTITUTE(F10223,CHAR(160),"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24" spans="2:11" x14ac:dyDescent="0.25">
      <c r="B10224" s="21">
        <v>46084</v>
      </c>
      <c r="C10224" s="2" t="s">
        <v>1</v>
      </c>
      <c r="D10224" s="2" t="s">
        <v>2226</v>
      </c>
      <c r="E10224" s="2" t="s">
        <v>32</v>
      </c>
      <c r="F10224" s="2" t="s">
        <v>3306</v>
      </c>
      <c r="G10224" s="5">
        <v>-40</v>
      </c>
      <c r="H10224" s="5">
        <v>33.5</v>
      </c>
      <c r="I10224" s="5">
        <v>-1340</v>
      </c>
      <c r="J10224" s="5">
        <v>-2981358.5500000031</v>
      </c>
      <c r="K10224" s="5" t="str" cm="1">
        <f t="array" ref="K10224">_xlfn.LET(_xlpm.d,UPPER(TRIM(CLEAN(SUBSTITUTE(F10224,CHAR(160),"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25" spans="2:11" x14ac:dyDescent="0.25">
      <c r="B10225" s="21">
        <v>46085</v>
      </c>
      <c r="C10225" s="2" t="s">
        <v>1</v>
      </c>
      <c r="D10225" s="2" t="s">
        <v>2914</v>
      </c>
      <c r="E10225" s="2" t="s">
        <v>852</v>
      </c>
      <c r="F10225" s="2" t="s">
        <v>3308</v>
      </c>
      <c r="G10225" s="5">
        <v>-80</v>
      </c>
      <c r="H10225" s="5">
        <v>33.99</v>
      </c>
      <c r="I10225" s="5">
        <v>-2719.2</v>
      </c>
      <c r="J10225" s="5">
        <v>-2984077.7500000033</v>
      </c>
      <c r="K10225" s="5" t="str" cm="1">
        <f t="array" ref="K10225">_xlfn.LET(_xlpm.d,UPPER(TRIM(CLEAN(SUBSTITUTE(F10225,CHAR(160),"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26" spans="2:11" x14ac:dyDescent="0.25">
      <c r="B10226" s="21">
        <v>46085</v>
      </c>
      <c r="C10226" s="2" t="s">
        <v>1</v>
      </c>
      <c r="D10226" s="2" t="s">
        <v>4057</v>
      </c>
      <c r="E10226" s="2" t="s">
        <v>816</v>
      </c>
      <c r="F10226" s="2" t="s">
        <v>3308</v>
      </c>
      <c r="G10226" s="5">
        <v>-20</v>
      </c>
      <c r="H10226" s="5">
        <v>31.58</v>
      </c>
      <c r="I10226" s="5">
        <v>-631.6</v>
      </c>
      <c r="J10226" s="5">
        <v>-2984709.3500000034</v>
      </c>
      <c r="K10226" s="5" t="str" cm="1">
        <f t="array" ref="K10226">_xlfn.LET(_xlpm.d,UPPER(TRIM(CLEAN(SUBSTITUTE(F10226,CHAR(160),"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27" spans="2:11" x14ac:dyDescent="0.25">
      <c r="B10227" s="21">
        <v>46085</v>
      </c>
      <c r="C10227" s="2" t="s">
        <v>1</v>
      </c>
      <c r="D10227" s="2" t="s">
        <v>3068</v>
      </c>
      <c r="E10227" s="2" t="s">
        <v>844</v>
      </c>
      <c r="F10227" s="2" t="s">
        <v>3308</v>
      </c>
      <c r="G10227" s="5">
        <v>-41</v>
      </c>
      <c r="H10227" s="5">
        <v>33.5</v>
      </c>
      <c r="I10227" s="5">
        <v>-1373.5</v>
      </c>
      <c r="J10227" s="5">
        <v>-2986082.8500000034</v>
      </c>
      <c r="K10227" s="5" t="str" cm="1">
        <f t="array" ref="K10227">_xlfn.LET(_xlpm.d,UPPER(TRIM(CLEAN(SUBSTITUTE(F10227,CHAR(160),"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28" spans="2:11" x14ac:dyDescent="0.25">
      <c r="B10228" s="21">
        <v>46085</v>
      </c>
      <c r="C10228" s="2" t="s">
        <v>1</v>
      </c>
      <c r="D10228" s="2" t="s">
        <v>2228</v>
      </c>
      <c r="E10228" s="2" t="s">
        <v>807</v>
      </c>
      <c r="F10228" s="2" t="s">
        <v>3308</v>
      </c>
      <c r="G10228" s="5">
        <v>-10</v>
      </c>
      <c r="H10228" s="5">
        <v>31.85</v>
      </c>
      <c r="I10228" s="5">
        <v>-318.5</v>
      </c>
      <c r="J10228" s="5">
        <v>-2986401.3500000034</v>
      </c>
      <c r="K10228" s="5" t="str" cm="1">
        <f t="array" ref="K10228">_xlfn.LET(_xlpm.d,UPPER(TRIM(CLEAN(SUBSTITUTE(F10228,CHAR(160),"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29" spans="2:11" x14ac:dyDescent="0.25">
      <c r="B10229" s="21">
        <v>46085</v>
      </c>
      <c r="C10229" s="2" t="s">
        <v>1</v>
      </c>
      <c r="D10229" s="2" t="s">
        <v>2679</v>
      </c>
      <c r="E10229" s="2" t="s">
        <v>40</v>
      </c>
      <c r="F10229" s="2" t="s">
        <v>3306</v>
      </c>
      <c r="G10229" s="5">
        <v>-23</v>
      </c>
      <c r="H10229" s="5">
        <v>33.5</v>
      </c>
      <c r="I10229" s="5">
        <v>-770.5</v>
      </c>
      <c r="J10229" s="5">
        <v>-2987171.8500000034</v>
      </c>
      <c r="K10229" s="5" t="str" cm="1">
        <f t="array" ref="K10229">_xlfn.LET(_xlpm.d,UPPER(TRIM(CLEAN(SUBSTITUTE(F10229,CHAR(160),"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30" spans="2:11" x14ac:dyDescent="0.25">
      <c r="B10230" s="21">
        <v>46085</v>
      </c>
      <c r="C10230" s="2" t="s">
        <v>1</v>
      </c>
      <c r="D10230" s="2" t="s">
        <v>108</v>
      </c>
      <c r="E10230" s="2" t="s">
        <v>58</v>
      </c>
      <c r="F10230" s="2" t="s">
        <v>3306</v>
      </c>
      <c r="G10230" s="5">
        <v>-30</v>
      </c>
      <c r="H10230" s="5">
        <v>33.5</v>
      </c>
      <c r="I10230" s="5">
        <v>-1005</v>
      </c>
      <c r="J10230" s="5">
        <v>-2988176.8500000034</v>
      </c>
      <c r="K10230" s="5" t="str" cm="1">
        <f t="array" ref="K10230">_xlfn.LET(_xlpm.d,UPPER(TRIM(CLEAN(SUBSTITUTE(F10230,CHAR(160),"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31" spans="2:11" x14ac:dyDescent="0.25">
      <c r="B10231" s="21">
        <v>46086</v>
      </c>
      <c r="C10231" s="2" t="s">
        <v>1</v>
      </c>
      <c r="D10231" s="2" t="s">
        <v>2229</v>
      </c>
      <c r="E10231" s="2" t="s">
        <v>5</v>
      </c>
      <c r="F10231" s="2" t="s">
        <v>3308</v>
      </c>
      <c r="G10231" s="5">
        <v>-20</v>
      </c>
      <c r="H10231" s="5">
        <v>33.5</v>
      </c>
      <c r="I10231" s="5">
        <v>-670</v>
      </c>
      <c r="J10231" s="5">
        <v>-2988846.8500000034</v>
      </c>
      <c r="K10231" s="5" t="str" cm="1">
        <f t="array" ref="K10231">_xlfn.LET(_xlpm.d,UPPER(TRIM(CLEAN(SUBSTITUTE(F10231,CHAR(160),"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32" spans="2:11" x14ac:dyDescent="0.25">
      <c r="B10232" s="21">
        <v>46086</v>
      </c>
      <c r="C10232" s="2" t="s">
        <v>1</v>
      </c>
      <c r="D10232" s="2" t="s">
        <v>2230</v>
      </c>
      <c r="E10232" s="2" t="s">
        <v>129</v>
      </c>
      <c r="F10232" s="2" t="s">
        <v>3306</v>
      </c>
      <c r="G10232" s="5">
        <v>-20</v>
      </c>
      <c r="H10232" s="5">
        <v>33.5</v>
      </c>
      <c r="I10232" s="5">
        <v>-670</v>
      </c>
      <c r="J10232" s="5">
        <v>-2989516.8500000034</v>
      </c>
      <c r="K10232" s="5" t="str" cm="1">
        <f t="array" ref="K10232">_xlfn.LET(_xlpm.d,UPPER(TRIM(CLEAN(SUBSTITUTE(F10232,CHAR(160),"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33" spans="2:11" x14ac:dyDescent="0.25">
      <c r="B10233" s="21">
        <v>46086</v>
      </c>
      <c r="C10233" s="2" t="s">
        <v>1</v>
      </c>
      <c r="D10233" s="2" t="s">
        <v>3069</v>
      </c>
      <c r="E10233" s="2" t="s">
        <v>141</v>
      </c>
      <c r="F10233" s="2" t="s">
        <v>3306</v>
      </c>
      <c r="G10233" s="5">
        <v>-46</v>
      </c>
      <c r="H10233" s="5">
        <v>33.5</v>
      </c>
      <c r="I10233" s="5">
        <v>-1541</v>
      </c>
      <c r="J10233" s="5">
        <v>-2991057.8500000034</v>
      </c>
      <c r="K10233" s="5" t="str" cm="1">
        <f t="array" ref="K10233">_xlfn.LET(_xlpm.d,UPPER(TRIM(CLEAN(SUBSTITUTE(F10233,CHAR(160),"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34" spans="2:11" x14ac:dyDescent="0.25">
      <c r="B10234" s="21">
        <v>46086</v>
      </c>
      <c r="C10234" s="2" t="s">
        <v>1</v>
      </c>
      <c r="D10234" s="2" t="s">
        <v>2231</v>
      </c>
      <c r="E10234" s="2" t="s">
        <v>465</v>
      </c>
      <c r="F10234" s="2" t="s">
        <v>3306</v>
      </c>
      <c r="G10234" s="5">
        <v>-25</v>
      </c>
      <c r="H10234" s="5">
        <v>33.5</v>
      </c>
      <c r="I10234" s="5">
        <v>-837.5</v>
      </c>
      <c r="J10234" s="5">
        <v>-2991895.3500000034</v>
      </c>
      <c r="K10234" s="5" t="str" cm="1">
        <f t="array" ref="K10234">_xlfn.LET(_xlpm.d,UPPER(TRIM(CLEAN(SUBSTITUTE(F10234,CHAR(160),"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35" spans="2:11" x14ac:dyDescent="0.25">
      <c r="B10235" s="21">
        <v>46086</v>
      </c>
      <c r="C10235" s="2" t="s">
        <v>1</v>
      </c>
      <c r="D10235" s="2" t="s">
        <v>3288</v>
      </c>
      <c r="E10235" s="2" t="s">
        <v>74</v>
      </c>
      <c r="F10235" s="2" t="s">
        <v>3306</v>
      </c>
      <c r="G10235" s="5">
        <v>-50</v>
      </c>
      <c r="H10235" s="5">
        <v>33.5</v>
      </c>
      <c r="I10235" s="5">
        <v>-1675</v>
      </c>
      <c r="J10235" s="5">
        <v>-2993570.3500000034</v>
      </c>
      <c r="K10235" s="5" t="str" cm="1">
        <f t="array" ref="K10235">_xlfn.LET(_xlpm.d,UPPER(TRIM(CLEAN(SUBSTITUTE(F10235,CHAR(160),"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36" spans="2:11" x14ac:dyDescent="0.25">
      <c r="B10236" s="21">
        <v>46086</v>
      </c>
      <c r="C10236" s="2" t="s">
        <v>1</v>
      </c>
      <c r="D10236" s="2" t="s">
        <v>2233</v>
      </c>
      <c r="E10236" s="2" t="s">
        <v>84</v>
      </c>
      <c r="F10236" s="2" t="s">
        <v>3306</v>
      </c>
      <c r="G10236" s="5">
        <v>-8</v>
      </c>
      <c r="H10236" s="5">
        <v>33.5</v>
      </c>
      <c r="I10236" s="5">
        <v>-268</v>
      </c>
      <c r="J10236" s="5">
        <v>-2993838.3500000034</v>
      </c>
      <c r="K10236" s="5" t="str" cm="1">
        <f t="array" ref="K10236">_xlfn.LET(_xlpm.d,UPPER(TRIM(CLEAN(SUBSTITUTE(F10236,CHAR(160),"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37" spans="2:11" x14ac:dyDescent="0.25">
      <c r="B10237" s="21">
        <v>46086</v>
      </c>
      <c r="C10237" s="2" t="s">
        <v>1</v>
      </c>
      <c r="D10237" s="2" t="s">
        <v>4058</v>
      </c>
      <c r="E10237" s="2" t="s">
        <v>38</v>
      </c>
      <c r="F10237" s="2" t="s">
        <v>3306</v>
      </c>
      <c r="G10237" s="5">
        <v>-20</v>
      </c>
      <c r="H10237" s="5">
        <v>33.5</v>
      </c>
      <c r="I10237" s="5">
        <v>-670</v>
      </c>
      <c r="J10237" s="5">
        <v>-2994508.3500000034</v>
      </c>
      <c r="K10237" s="5" t="str" cm="1">
        <f t="array" ref="K10237">_xlfn.LET(_xlpm.d,UPPER(TRIM(CLEAN(SUBSTITUTE(F10237,CHAR(160),"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38" spans="2:11" x14ac:dyDescent="0.25">
      <c r="B10238" s="21">
        <v>46086</v>
      </c>
      <c r="C10238" s="2" t="s">
        <v>1</v>
      </c>
      <c r="D10238" s="2" t="s">
        <v>601</v>
      </c>
      <c r="E10238" s="2" t="s">
        <v>19</v>
      </c>
      <c r="F10238" s="2" t="s">
        <v>3306</v>
      </c>
      <c r="G10238" s="5">
        <v>-70</v>
      </c>
      <c r="H10238" s="5">
        <v>33.5</v>
      </c>
      <c r="I10238" s="5">
        <v>-2345</v>
      </c>
      <c r="J10238" s="5">
        <v>-2996853.3500000034</v>
      </c>
      <c r="K10238" s="5" t="str" cm="1">
        <f t="array" ref="K10238">_xlfn.LET(_xlpm.d,UPPER(TRIM(CLEAN(SUBSTITUTE(F10238,CHAR(160),"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39" spans="2:11" x14ac:dyDescent="0.25">
      <c r="B10239" s="21">
        <v>46087</v>
      </c>
      <c r="C10239" s="2" t="s">
        <v>1</v>
      </c>
      <c r="D10239" s="2" t="s">
        <v>2234</v>
      </c>
      <c r="E10239" s="2" t="s">
        <v>926</v>
      </c>
      <c r="F10239" s="2" t="s">
        <v>3308</v>
      </c>
      <c r="G10239" s="5">
        <v>-260</v>
      </c>
      <c r="H10239" s="5">
        <v>33.5</v>
      </c>
      <c r="I10239" s="5">
        <v>-8710</v>
      </c>
      <c r="J10239" s="5">
        <v>-3005563.3500000034</v>
      </c>
      <c r="K10239" s="5" t="str" cm="1">
        <f t="array" ref="K10239">_xlfn.LET(_xlpm.d,UPPER(TRIM(CLEAN(SUBSTITUTE(F10239,CHAR(160),"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40" spans="2:11" x14ac:dyDescent="0.25">
      <c r="B10240" s="21">
        <v>46087</v>
      </c>
      <c r="C10240" s="2" t="s">
        <v>1</v>
      </c>
      <c r="D10240" s="2" t="s">
        <v>1283</v>
      </c>
      <c r="E10240" s="2" t="s">
        <v>143</v>
      </c>
      <c r="F10240" s="2" t="s">
        <v>3308</v>
      </c>
      <c r="G10240" s="5">
        <v>-20</v>
      </c>
      <c r="H10240" s="5">
        <v>28.95</v>
      </c>
      <c r="I10240" s="5">
        <v>-579</v>
      </c>
      <c r="J10240" s="5">
        <v>-3006142.3500000034</v>
      </c>
      <c r="K10240" s="5" t="str" cm="1">
        <f t="array" ref="K10240">_xlfn.LET(_xlpm.d,UPPER(TRIM(CLEAN(SUBSTITUTE(F10240,CHAR(160),"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41" spans="2:11" x14ac:dyDescent="0.25">
      <c r="B10241" s="21">
        <v>46087</v>
      </c>
      <c r="C10241" s="2" t="s">
        <v>1</v>
      </c>
      <c r="D10241" s="2" t="s">
        <v>2235</v>
      </c>
      <c r="E10241" s="2" t="s">
        <v>244</v>
      </c>
      <c r="F10241" s="2" t="s">
        <v>3306</v>
      </c>
      <c r="G10241" s="5">
        <v>-100</v>
      </c>
      <c r="H10241" s="5">
        <v>33.5</v>
      </c>
      <c r="I10241" s="5">
        <v>-3350</v>
      </c>
      <c r="J10241" s="5">
        <v>-3009492.3500000034</v>
      </c>
      <c r="K10241" s="5" t="str" cm="1">
        <f t="array" ref="K10241">_xlfn.LET(_xlpm.d,UPPER(TRIM(CLEAN(SUBSTITUTE(F10241,CHAR(160),"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42" spans="2:11" x14ac:dyDescent="0.25">
      <c r="B10242" s="21">
        <v>46087</v>
      </c>
      <c r="C10242" s="2" t="s">
        <v>1</v>
      </c>
      <c r="D10242" s="2" t="s">
        <v>4059</v>
      </c>
      <c r="E10242" s="2" t="s">
        <v>565</v>
      </c>
      <c r="F10242" s="2" t="s">
        <v>3306</v>
      </c>
      <c r="G10242" s="5">
        <v>-89</v>
      </c>
      <c r="H10242" s="5">
        <v>33.5</v>
      </c>
      <c r="I10242" s="5">
        <v>-2981.5</v>
      </c>
      <c r="J10242" s="5">
        <v>-3012473.8500000034</v>
      </c>
      <c r="K10242" s="5" t="str" cm="1">
        <f t="array" ref="K10242">_xlfn.LET(_xlpm.d,UPPER(TRIM(CLEAN(SUBSTITUTE(F10242,CHAR(160),"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43" spans="2:11" x14ac:dyDescent="0.25">
      <c r="B10243" s="21">
        <v>46087</v>
      </c>
      <c r="C10243" s="2" t="s">
        <v>1</v>
      </c>
      <c r="D10243" s="2" t="s">
        <v>1285</v>
      </c>
      <c r="E10243" s="2" t="s">
        <v>9</v>
      </c>
      <c r="F10243" s="2" t="s">
        <v>3306</v>
      </c>
      <c r="G10243" s="5">
        <v>-10</v>
      </c>
      <c r="H10243" s="5">
        <v>33.5</v>
      </c>
      <c r="I10243" s="5">
        <v>-335</v>
      </c>
      <c r="J10243" s="5">
        <v>-3012808.8500000034</v>
      </c>
      <c r="K10243" s="5" t="str" cm="1">
        <f t="array" ref="K10243">_xlfn.LET(_xlpm.d,UPPER(TRIM(CLEAN(SUBSTITUTE(F10243,CHAR(160),"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44" spans="2:11" x14ac:dyDescent="0.25">
      <c r="B10244" s="21">
        <v>46087</v>
      </c>
      <c r="C10244" s="2" t="s">
        <v>1</v>
      </c>
      <c r="D10244" s="2" t="s">
        <v>3082</v>
      </c>
      <c r="E10244" s="2" t="s">
        <v>95</v>
      </c>
      <c r="F10244" s="2" t="s">
        <v>3306</v>
      </c>
      <c r="G10244" s="5">
        <v>-10</v>
      </c>
      <c r="H10244" s="5">
        <v>33.5</v>
      </c>
      <c r="I10244" s="5">
        <v>-335</v>
      </c>
      <c r="J10244" s="5">
        <v>-3013143.8500000034</v>
      </c>
      <c r="K10244" s="5" t="str" cm="1">
        <f t="array" ref="K10244">_xlfn.LET(_xlpm.d,UPPER(TRIM(CLEAN(SUBSTITUTE(F10244,CHAR(160),"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45" spans="2:11" x14ac:dyDescent="0.25">
      <c r="B10245" s="21">
        <v>46087</v>
      </c>
      <c r="C10245" s="2" t="s">
        <v>1</v>
      </c>
      <c r="D10245" s="2" t="s">
        <v>519</v>
      </c>
      <c r="E10245" s="2" t="s">
        <v>76</v>
      </c>
      <c r="F10245" s="2" t="s">
        <v>3306</v>
      </c>
      <c r="G10245" s="5">
        <v>-100</v>
      </c>
      <c r="H10245" s="5">
        <v>33.5</v>
      </c>
      <c r="I10245" s="5">
        <v>-3350</v>
      </c>
      <c r="J10245" s="5">
        <v>-3016493.8500000034</v>
      </c>
      <c r="K10245" s="5" t="str" cm="1">
        <f t="array" ref="K10245">_xlfn.LET(_xlpm.d,UPPER(TRIM(CLEAN(SUBSTITUTE(F10245,CHAR(160),"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46" spans="2:11" x14ac:dyDescent="0.25">
      <c r="B10246" s="21">
        <v>46087</v>
      </c>
      <c r="C10246" s="2" t="s">
        <v>1</v>
      </c>
      <c r="D10246" s="2" t="s">
        <v>43</v>
      </c>
      <c r="E10246" s="2" t="s">
        <v>24</v>
      </c>
      <c r="F10246" s="2" t="s">
        <v>3306</v>
      </c>
      <c r="G10246" s="5">
        <v>-120</v>
      </c>
      <c r="H10246" s="5">
        <v>33.5</v>
      </c>
      <c r="I10246" s="5">
        <v>-4020</v>
      </c>
      <c r="J10246" s="5">
        <v>-3020513.8500000034</v>
      </c>
      <c r="K10246" s="5" t="str" cm="1">
        <f t="array" ref="K10246">_xlfn.LET(_xlpm.d,UPPER(TRIM(CLEAN(SUBSTITUTE(F10246,CHAR(160),"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47" spans="2:11" x14ac:dyDescent="0.25">
      <c r="B10247" s="21">
        <v>46087</v>
      </c>
      <c r="C10247" s="2" t="s">
        <v>1</v>
      </c>
      <c r="D10247" s="2" t="s">
        <v>109</v>
      </c>
      <c r="E10247" s="2" t="s">
        <v>110</v>
      </c>
      <c r="F10247" s="2" t="s">
        <v>3306</v>
      </c>
      <c r="G10247" s="5">
        <v>-9</v>
      </c>
      <c r="H10247" s="5">
        <v>33.5</v>
      </c>
      <c r="I10247" s="5">
        <v>-301.5</v>
      </c>
      <c r="J10247" s="5">
        <v>-3020815.3500000034</v>
      </c>
      <c r="K10247" s="5" t="str" cm="1">
        <f t="array" ref="K10247">_xlfn.LET(_xlpm.d,UPPER(TRIM(CLEAN(SUBSTITUTE(F10247,CHAR(160),"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48" spans="2:11" x14ac:dyDescent="0.25">
      <c r="B10248" s="21">
        <v>46087</v>
      </c>
      <c r="C10248" s="2" t="s">
        <v>1</v>
      </c>
      <c r="D10248" s="2" t="s">
        <v>2526</v>
      </c>
      <c r="E10248" s="2" t="s">
        <v>82</v>
      </c>
      <c r="F10248" s="2" t="s">
        <v>3306</v>
      </c>
      <c r="G10248" s="5">
        <v>-100</v>
      </c>
      <c r="H10248" s="5">
        <v>33.5</v>
      </c>
      <c r="I10248" s="5">
        <v>-3350</v>
      </c>
      <c r="J10248" s="5">
        <v>-3024165.3500000034</v>
      </c>
      <c r="K10248" s="5" t="str" cm="1">
        <f t="array" ref="K10248">_xlfn.LET(_xlpm.d,UPPER(TRIM(CLEAN(SUBSTITUTE(F10248,CHAR(160),"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49" spans="2:11" x14ac:dyDescent="0.25">
      <c r="B10249" s="21">
        <v>46087</v>
      </c>
      <c r="C10249" s="2" t="s">
        <v>1</v>
      </c>
      <c r="D10249" s="2" t="s">
        <v>285</v>
      </c>
      <c r="E10249" s="2" t="s">
        <v>62</v>
      </c>
      <c r="F10249" s="2" t="s">
        <v>3306</v>
      </c>
      <c r="G10249" s="5">
        <v>-75</v>
      </c>
      <c r="H10249" s="5">
        <v>33.5</v>
      </c>
      <c r="I10249" s="5">
        <v>-2512.5</v>
      </c>
      <c r="J10249" s="5">
        <v>-3026677.8500000034</v>
      </c>
      <c r="K10249" s="5" t="str" cm="1">
        <f t="array" ref="K10249">_xlfn.LET(_xlpm.d,UPPER(TRIM(CLEAN(SUBSTITUTE(F10249,CHAR(160),"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50" spans="2:11" x14ac:dyDescent="0.25">
      <c r="B10250" s="21">
        <v>46087</v>
      </c>
      <c r="C10250" s="2" t="s">
        <v>1</v>
      </c>
      <c r="D10250" s="2" t="s">
        <v>1286</v>
      </c>
      <c r="E10250" s="2" t="s">
        <v>3</v>
      </c>
      <c r="F10250" s="2" t="s">
        <v>3308</v>
      </c>
      <c r="G10250" s="5">
        <v>-22</v>
      </c>
      <c r="H10250" s="5">
        <v>30</v>
      </c>
      <c r="I10250" s="5">
        <v>-660</v>
      </c>
      <c r="J10250" s="5">
        <v>-3027337.8500000034</v>
      </c>
      <c r="K10250" s="5" t="str" cm="1">
        <f t="array" ref="K10250">_xlfn.LET(_xlpm.d,UPPER(TRIM(CLEAN(SUBSTITUTE(F10250,CHAR(160),"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51" spans="2:11" x14ac:dyDescent="0.25">
      <c r="B10251" s="21">
        <v>46087</v>
      </c>
      <c r="C10251" s="2" t="s">
        <v>1</v>
      </c>
      <c r="D10251" s="2" t="s">
        <v>1287</v>
      </c>
      <c r="E10251" s="2" t="s">
        <v>3</v>
      </c>
      <c r="F10251" s="2" t="s">
        <v>3308</v>
      </c>
      <c r="G10251" s="5">
        <v>-20</v>
      </c>
      <c r="H10251" s="5">
        <v>30</v>
      </c>
      <c r="I10251" s="5">
        <v>-600</v>
      </c>
      <c r="J10251" s="5">
        <v>-3027937.8500000034</v>
      </c>
      <c r="K10251" s="5" t="str" cm="1">
        <f t="array" ref="K10251">_xlfn.LET(_xlpm.d,UPPER(TRIM(CLEAN(SUBSTITUTE(F10251,CHAR(160),"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52" spans="2:11" x14ac:dyDescent="0.25">
      <c r="B10252" s="21">
        <v>46088</v>
      </c>
      <c r="C10252" s="2" t="s">
        <v>1</v>
      </c>
      <c r="D10252" s="2" t="s">
        <v>4060</v>
      </c>
      <c r="E10252" s="2" t="s">
        <v>60</v>
      </c>
      <c r="F10252" s="2" t="s">
        <v>3306</v>
      </c>
      <c r="G10252" s="5">
        <v>-15</v>
      </c>
      <c r="H10252" s="5">
        <v>33.5</v>
      </c>
      <c r="I10252" s="5">
        <v>-502.5</v>
      </c>
      <c r="J10252" s="5">
        <v>-3028440.3500000034</v>
      </c>
      <c r="K10252" s="5" t="str" cm="1">
        <f t="array" ref="K10252">_xlfn.LET(_xlpm.d,UPPER(TRIM(CLEAN(SUBSTITUTE(F10252,CHAR(160),"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53" spans="2:11" x14ac:dyDescent="0.25">
      <c r="B10253" s="21">
        <v>46090</v>
      </c>
      <c r="C10253" s="2" t="s">
        <v>1</v>
      </c>
      <c r="D10253" s="2" t="s">
        <v>4061</v>
      </c>
      <c r="E10253" s="2" t="s">
        <v>2099</v>
      </c>
      <c r="F10253" s="2" t="s">
        <v>3308</v>
      </c>
      <c r="G10253" s="5">
        <v>-5</v>
      </c>
      <c r="H10253" s="5">
        <v>31.8</v>
      </c>
      <c r="I10253" s="5">
        <v>-159</v>
      </c>
      <c r="J10253" s="5">
        <v>-3028599.3500000034</v>
      </c>
      <c r="K10253" s="5" t="str" cm="1">
        <f t="array" ref="K10253">_xlfn.LET(_xlpm.d,UPPER(TRIM(CLEAN(SUBSTITUTE(F10253,CHAR(160),"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54" spans="2:11" x14ac:dyDescent="0.25">
      <c r="B10254" s="21">
        <v>46090</v>
      </c>
      <c r="C10254" s="2" t="s">
        <v>1</v>
      </c>
      <c r="D10254" s="2" t="s">
        <v>2237</v>
      </c>
      <c r="E10254" s="2" t="s">
        <v>324</v>
      </c>
      <c r="F10254" s="2" t="s">
        <v>3308</v>
      </c>
      <c r="G10254" s="5">
        <v>-10</v>
      </c>
      <c r="H10254" s="5">
        <v>31.8</v>
      </c>
      <c r="I10254" s="5">
        <v>-318</v>
      </c>
      <c r="J10254" s="5">
        <v>-3028917.3500000034</v>
      </c>
      <c r="K10254" s="5" t="str" cm="1">
        <f t="array" ref="K10254">_xlfn.LET(_xlpm.d,UPPER(TRIM(CLEAN(SUBSTITUTE(F10254,CHAR(160),"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55" spans="2:11" x14ac:dyDescent="0.25">
      <c r="B10255" s="21">
        <v>46090</v>
      </c>
      <c r="C10255" s="2" t="s">
        <v>1</v>
      </c>
      <c r="D10255" s="2" t="s">
        <v>2238</v>
      </c>
      <c r="E10255" s="2" t="s">
        <v>1530</v>
      </c>
      <c r="F10255" s="2" t="s">
        <v>3308</v>
      </c>
      <c r="G10255" s="5">
        <v>-20</v>
      </c>
      <c r="H10255" s="5">
        <v>31.8</v>
      </c>
      <c r="I10255" s="5">
        <v>-636</v>
      </c>
      <c r="J10255" s="5">
        <v>-3029553.3500000034</v>
      </c>
      <c r="K10255" s="5" t="str" cm="1">
        <f t="array" ref="K10255">_xlfn.LET(_xlpm.d,UPPER(TRIM(CLEAN(SUBSTITUTE(F10255,CHAR(160),"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56" spans="2:11" x14ac:dyDescent="0.25">
      <c r="B10256" s="21">
        <v>46090</v>
      </c>
      <c r="C10256" s="2" t="s">
        <v>1</v>
      </c>
      <c r="D10256" s="2" t="s">
        <v>4062</v>
      </c>
      <c r="E10256" s="2" t="s">
        <v>1384</v>
      </c>
      <c r="F10256" s="2" t="s">
        <v>3308</v>
      </c>
      <c r="G10256" s="5">
        <v>-9</v>
      </c>
      <c r="H10256" s="5">
        <v>28.55</v>
      </c>
      <c r="I10256" s="5">
        <v>-256.95</v>
      </c>
      <c r="J10256" s="5">
        <v>-3029810.3000000035</v>
      </c>
      <c r="K10256" s="5" t="str" cm="1">
        <f t="array" ref="K10256">_xlfn.LET(_xlpm.d,UPPER(TRIM(CLEAN(SUBSTITUTE(F10256,CHAR(160),"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57" spans="2:11" x14ac:dyDescent="0.25">
      <c r="B10257" s="21">
        <v>46090</v>
      </c>
      <c r="C10257" s="2" t="s">
        <v>1</v>
      </c>
      <c r="D10257" s="2" t="s">
        <v>4063</v>
      </c>
      <c r="E10257" s="2" t="s">
        <v>110</v>
      </c>
      <c r="F10257" s="2" t="s">
        <v>3306</v>
      </c>
      <c r="G10257" s="5">
        <v>-29</v>
      </c>
      <c r="H10257" s="5">
        <v>33.5</v>
      </c>
      <c r="I10257" s="5">
        <v>-971.5</v>
      </c>
      <c r="J10257" s="5">
        <v>-3030781.8000000035</v>
      </c>
      <c r="K10257" s="5" t="str" cm="1">
        <f t="array" ref="K10257">_xlfn.LET(_xlpm.d,UPPER(TRIM(CLEAN(SUBSTITUTE(F10257,CHAR(160),"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58" spans="2:11" x14ac:dyDescent="0.25">
      <c r="B10258" s="21">
        <v>46090</v>
      </c>
      <c r="C10258" s="2" t="s">
        <v>1</v>
      </c>
      <c r="D10258" s="2" t="s">
        <v>4064</v>
      </c>
      <c r="E10258" s="2" t="s">
        <v>2020</v>
      </c>
      <c r="F10258" s="2" t="s">
        <v>3306</v>
      </c>
      <c r="G10258" s="5">
        <v>-35</v>
      </c>
      <c r="H10258" s="5">
        <v>33.5</v>
      </c>
      <c r="I10258" s="5">
        <v>-1172.5</v>
      </c>
      <c r="J10258" s="5">
        <v>-3031954.3000000035</v>
      </c>
      <c r="K10258" s="5" t="str" cm="1">
        <f t="array" ref="K10258">_xlfn.LET(_xlpm.d,UPPER(TRIM(CLEAN(SUBSTITUTE(F10258,CHAR(160),"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59" spans="2:11" x14ac:dyDescent="0.25">
      <c r="B10259" s="21">
        <v>46090</v>
      </c>
      <c r="C10259" s="2" t="s">
        <v>1</v>
      </c>
      <c r="D10259" s="2" t="s">
        <v>4065</v>
      </c>
      <c r="E10259" s="2" t="s">
        <v>465</v>
      </c>
      <c r="F10259" s="2" t="s">
        <v>3306</v>
      </c>
      <c r="G10259" s="5">
        <v>-30</v>
      </c>
      <c r="H10259" s="5">
        <v>33.5</v>
      </c>
      <c r="I10259" s="5">
        <v>-1005</v>
      </c>
      <c r="J10259" s="5">
        <v>-3032959.3000000035</v>
      </c>
      <c r="K10259" s="5" t="str" cm="1">
        <f t="array" ref="K10259">_xlfn.LET(_xlpm.d,UPPER(TRIM(CLEAN(SUBSTITUTE(F10259,CHAR(160),"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60" spans="2:11" x14ac:dyDescent="0.25">
      <c r="B10260" s="21">
        <v>46091</v>
      </c>
      <c r="C10260" s="2" t="s">
        <v>1</v>
      </c>
      <c r="D10260" s="2" t="s">
        <v>1288</v>
      </c>
      <c r="E10260" s="2" t="s">
        <v>238</v>
      </c>
      <c r="F10260" s="2" t="s">
        <v>3308</v>
      </c>
      <c r="G10260" s="5">
        <v>-37</v>
      </c>
      <c r="H10260" s="5">
        <v>31.85</v>
      </c>
      <c r="I10260" s="5">
        <v>-1178.45</v>
      </c>
      <c r="J10260" s="5">
        <v>-3034137.7500000037</v>
      </c>
      <c r="K10260" s="5" t="str" cm="1">
        <f t="array" ref="K10260">_xlfn.LET(_xlpm.d,UPPER(TRIM(CLEAN(SUBSTITUTE(F10260,CHAR(160),"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61" spans="2:11" x14ac:dyDescent="0.25">
      <c r="B10261" s="21">
        <v>46091</v>
      </c>
      <c r="C10261" s="2" t="s">
        <v>1</v>
      </c>
      <c r="D10261" s="2" t="s">
        <v>1289</v>
      </c>
      <c r="E10261" s="2" t="s">
        <v>807</v>
      </c>
      <c r="F10261" s="2" t="s">
        <v>3308</v>
      </c>
      <c r="G10261" s="5">
        <v>-6</v>
      </c>
      <c r="H10261" s="5">
        <v>33.5</v>
      </c>
      <c r="I10261" s="5">
        <v>-201</v>
      </c>
      <c r="J10261" s="5">
        <v>-3034338.7500000037</v>
      </c>
      <c r="K10261" s="5" t="str" cm="1">
        <f t="array" ref="K10261">_xlfn.LET(_xlpm.d,UPPER(TRIM(CLEAN(SUBSTITUTE(F10261,CHAR(160),"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62" spans="2:11" x14ac:dyDescent="0.25">
      <c r="B10262" s="21">
        <v>46091</v>
      </c>
      <c r="C10262" s="2" t="s">
        <v>1</v>
      </c>
      <c r="D10262" s="2" t="s">
        <v>126</v>
      </c>
      <c r="E10262" s="2" t="s">
        <v>49</v>
      </c>
      <c r="F10262" s="2" t="s">
        <v>3306</v>
      </c>
      <c r="G10262" s="5">
        <v>-33</v>
      </c>
      <c r="H10262" s="5">
        <v>33.5</v>
      </c>
      <c r="I10262" s="5">
        <v>-1105.5</v>
      </c>
      <c r="J10262" s="5">
        <v>-3035444.2500000037</v>
      </c>
      <c r="K10262" s="5" t="str" cm="1">
        <f t="array" ref="K10262">_xlfn.LET(_xlpm.d,UPPER(TRIM(CLEAN(SUBSTITUTE(F10262,CHAR(160),"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63" spans="2:11" x14ac:dyDescent="0.25">
      <c r="B10263" s="21">
        <v>46091</v>
      </c>
      <c r="C10263" s="2" t="s">
        <v>1</v>
      </c>
      <c r="D10263" s="2" t="s">
        <v>1290</v>
      </c>
      <c r="E10263" s="2" t="s">
        <v>148</v>
      </c>
      <c r="F10263" s="2" t="s">
        <v>3306</v>
      </c>
      <c r="G10263" s="5">
        <v>-68</v>
      </c>
      <c r="H10263" s="5">
        <v>33.5</v>
      </c>
      <c r="I10263" s="5">
        <v>-2278</v>
      </c>
      <c r="J10263" s="5">
        <v>-3037722.2500000037</v>
      </c>
      <c r="K10263" s="5" t="str" cm="1">
        <f t="array" ref="K10263">_xlfn.LET(_xlpm.d,UPPER(TRIM(CLEAN(SUBSTITUTE(F10263,CHAR(160),"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64" spans="2:11" x14ac:dyDescent="0.25">
      <c r="B10264" s="21">
        <v>46091</v>
      </c>
      <c r="C10264" s="2" t="s">
        <v>1</v>
      </c>
      <c r="D10264" s="2" t="s">
        <v>602</v>
      </c>
      <c r="E10264" s="2" t="s">
        <v>29</v>
      </c>
      <c r="F10264" s="2" t="s">
        <v>3306</v>
      </c>
      <c r="G10264" s="5">
        <v>-50</v>
      </c>
      <c r="H10264" s="5">
        <v>33.5</v>
      </c>
      <c r="I10264" s="5">
        <v>-1675</v>
      </c>
      <c r="J10264" s="5">
        <v>-3039397.2500000037</v>
      </c>
      <c r="K10264" s="5" t="str" cm="1">
        <f t="array" ref="K10264">_xlfn.LET(_xlpm.d,UPPER(TRIM(CLEAN(SUBSTITUTE(F10264,CHAR(160),"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65" spans="2:11" x14ac:dyDescent="0.25">
      <c r="B10265" s="21">
        <v>46091</v>
      </c>
      <c r="C10265" s="2" t="s">
        <v>1</v>
      </c>
      <c r="D10265" s="2" t="s">
        <v>2239</v>
      </c>
      <c r="E10265" s="2" t="s">
        <v>153</v>
      </c>
      <c r="F10265" s="2" t="s">
        <v>3306</v>
      </c>
      <c r="G10265" s="5">
        <v>-56</v>
      </c>
      <c r="H10265" s="5">
        <v>33.5</v>
      </c>
      <c r="I10265" s="5">
        <v>-1876</v>
      </c>
      <c r="J10265" s="5">
        <v>-3041273.2500000037</v>
      </c>
      <c r="K10265" s="5" t="str" cm="1">
        <f t="array" ref="K10265">_xlfn.LET(_xlpm.d,UPPER(TRIM(CLEAN(SUBSTITUTE(F10265,CHAR(160),"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66" spans="2:11" x14ac:dyDescent="0.25">
      <c r="B10266" s="21">
        <v>46091</v>
      </c>
      <c r="C10266" s="2" t="s">
        <v>1</v>
      </c>
      <c r="D10266" s="2" t="s">
        <v>2240</v>
      </c>
      <c r="E10266" s="2" t="s">
        <v>27</v>
      </c>
      <c r="F10266" s="2" t="s">
        <v>3306</v>
      </c>
      <c r="G10266" s="5">
        <v>-70</v>
      </c>
      <c r="H10266" s="5">
        <v>33.5</v>
      </c>
      <c r="I10266" s="5">
        <v>-2345</v>
      </c>
      <c r="J10266" s="5">
        <v>-3043618.2500000037</v>
      </c>
      <c r="K10266" s="5" t="str" cm="1">
        <f t="array" ref="K10266">_xlfn.LET(_xlpm.d,UPPER(TRIM(CLEAN(SUBSTITUTE(F10266,CHAR(160),"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67" spans="2:11" x14ac:dyDescent="0.25">
      <c r="B10267" s="21">
        <v>46091</v>
      </c>
      <c r="C10267" s="2" t="s">
        <v>1</v>
      </c>
      <c r="D10267" s="2" t="s">
        <v>2527</v>
      </c>
      <c r="E10267" s="2" t="s">
        <v>9</v>
      </c>
      <c r="F10267" s="2" t="s">
        <v>3306</v>
      </c>
      <c r="G10267" s="5">
        <v>-20</v>
      </c>
      <c r="H10267" s="5">
        <v>33.5</v>
      </c>
      <c r="I10267" s="5">
        <v>-670</v>
      </c>
      <c r="J10267" s="5">
        <v>-3044288.2500000037</v>
      </c>
      <c r="K10267" s="5" t="str" cm="1">
        <f t="array" ref="K10267">_xlfn.LET(_xlpm.d,UPPER(TRIM(CLEAN(SUBSTITUTE(F10267,CHAR(160),"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68" spans="2:11" x14ac:dyDescent="0.25">
      <c r="B10268" s="21">
        <v>46091</v>
      </c>
      <c r="C10268" s="2" t="s">
        <v>1</v>
      </c>
      <c r="D10268" s="2" t="s">
        <v>1291</v>
      </c>
      <c r="E10268" s="2" t="s">
        <v>72</v>
      </c>
      <c r="F10268" s="2" t="s">
        <v>3306</v>
      </c>
      <c r="G10268" s="5">
        <v>-20</v>
      </c>
      <c r="H10268" s="5">
        <v>33.5</v>
      </c>
      <c r="I10268" s="5">
        <v>-670</v>
      </c>
      <c r="J10268" s="5">
        <v>-3044958.2500000037</v>
      </c>
      <c r="K10268" s="5" t="str" cm="1">
        <f t="array" ref="K10268">_xlfn.LET(_xlpm.d,UPPER(TRIM(CLEAN(SUBSTITUTE(F10268,CHAR(160),"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69" spans="2:11" x14ac:dyDescent="0.25">
      <c r="B10269" s="21">
        <v>46091</v>
      </c>
      <c r="C10269" s="2" t="s">
        <v>1</v>
      </c>
      <c r="D10269" s="2" t="s">
        <v>2241</v>
      </c>
      <c r="E10269" s="2" t="s">
        <v>403</v>
      </c>
      <c r="F10269" s="2" t="s">
        <v>3306</v>
      </c>
      <c r="G10269" s="5">
        <v>-60</v>
      </c>
      <c r="H10269" s="5">
        <v>33.5</v>
      </c>
      <c r="I10269" s="5">
        <v>-2010</v>
      </c>
      <c r="J10269" s="5">
        <v>-3046968.2500000037</v>
      </c>
      <c r="K10269" s="5" t="str" cm="1">
        <f t="array" ref="K10269">_xlfn.LET(_xlpm.d,UPPER(TRIM(CLEAN(SUBSTITUTE(F10269,CHAR(160),"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70" spans="2:11" x14ac:dyDescent="0.25">
      <c r="B10270" s="21">
        <v>46091</v>
      </c>
      <c r="C10270" s="2" t="s">
        <v>1</v>
      </c>
      <c r="D10270" s="2" t="s">
        <v>2242</v>
      </c>
      <c r="E10270" s="2" t="s">
        <v>89</v>
      </c>
      <c r="F10270" s="2" t="s">
        <v>3306</v>
      </c>
      <c r="G10270" s="5">
        <v>-60</v>
      </c>
      <c r="H10270" s="5">
        <v>33.5</v>
      </c>
      <c r="I10270" s="5">
        <v>-2010</v>
      </c>
      <c r="J10270" s="5">
        <v>-3048978.2500000037</v>
      </c>
      <c r="K10270" s="5" t="str" cm="1">
        <f t="array" ref="K10270">_xlfn.LET(_xlpm.d,UPPER(TRIM(CLEAN(SUBSTITUTE(F10270,CHAR(160),"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71" spans="2:11" x14ac:dyDescent="0.25">
      <c r="B10271" s="21">
        <v>46091</v>
      </c>
      <c r="C10271" s="2" t="s">
        <v>1</v>
      </c>
      <c r="D10271" s="2" t="s">
        <v>127</v>
      </c>
      <c r="E10271" s="2" t="s">
        <v>32</v>
      </c>
      <c r="F10271" s="2" t="s">
        <v>3306</v>
      </c>
      <c r="G10271" s="5">
        <v>-50</v>
      </c>
      <c r="H10271" s="5">
        <v>33.5</v>
      </c>
      <c r="I10271" s="5">
        <v>-1675</v>
      </c>
      <c r="J10271" s="5">
        <v>-3050653.2500000037</v>
      </c>
      <c r="K10271" s="5" t="str" cm="1">
        <f t="array" ref="K10271">_xlfn.LET(_xlpm.d,UPPER(TRIM(CLEAN(SUBSTITUTE(F10271,CHAR(160),"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72" spans="2:11" x14ac:dyDescent="0.25">
      <c r="B10272" s="21">
        <v>46092</v>
      </c>
      <c r="C10272" s="2" t="s">
        <v>1</v>
      </c>
      <c r="D10272" s="2" t="s">
        <v>4066</v>
      </c>
      <c r="E10272" s="2" t="s">
        <v>801</v>
      </c>
      <c r="F10272" s="2" t="s">
        <v>3308</v>
      </c>
      <c r="G10272" s="5">
        <v>-11</v>
      </c>
      <c r="H10272" s="5">
        <v>27.99</v>
      </c>
      <c r="I10272" s="5">
        <v>-307.89</v>
      </c>
      <c r="J10272" s="5">
        <v>-3050961.1400000039</v>
      </c>
      <c r="K10272" s="5" t="str" cm="1">
        <f t="array" ref="K10272">_xlfn.LET(_xlpm.d,UPPER(TRIM(CLEAN(SUBSTITUTE(F10272,CHAR(160),"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73" spans="2:11" x14ac:dyDescent="0.25">
      <c r="B10273" s="21">
        <v>46092</v>
      </c>
      <c r="C10273" s="2" t="s">
        <v>1</v>
      </c>
      <c r="D10273" s="2" t="s">
        <v>3107</v>
      </c>
      <c r="E10273" s="2" t="s">
        <v>857</v>
      </c>
      <c r="F10273" s="2" t="s">
        <v>3308</v>
      </c>
      <c r="G10273" s="5">
        <v>-20</v>
      </c>
      <c r="H10273" s="5">
        <v>29.99</v>
      </c>
      <c r="I10273" s="5">
        <v>-599.79999999999995</v>
      </c>
      <c r="J10273" s="5">
        <v>-3051560.9400000037</v>
      </c>
      <c r="K10273" s="5" t="str" cm="1">
        <f t="array" ref="K10273">_xlfn.LET(_xlpm.d,UPPER(TRIM(CLEAN(SUBSTITUTE(F10273,CHAR(160),"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74" spans="2:11" x14ac:dyDescent="0.25">
      <c r="B10274" s="21">
        <v>46092</v>
      </c>
      <c r="C10274" s="2" t="s">
        <v>1</v>
      </c>
      <c r="D10274" s="2" t="s">
        <v>2243</v>
      </c>
      <c r="E10274" s="2" t="s">
        <v>65</v>
      </c>
      <c r="F10274" s="2" t="s">
        <v>3306</v>
      </c>
      <c r="G10274" s="5">
        <v>-20</v>
      </c>
      <c r="H10274" s="5">
        <v>33.5</v>
      </c>
      <c r="I10274" s="5">
        <v>-670</v>
      </c>
      <c r="J10274" s="5">
        <v>-3052230.9400000037</v>
      </c>
      <c r="K10274" s="5" t="str" cm="1">
        <f t="array" ref="K10274">_xlfn.LET(_xlpm.d,UPPER(TRIM(CLEAN(SUBSTITUTE(F10274,CHAR(160),"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75" spans="2:11" x14ac:dyDescent="0.25">
      <c r="B10275" s="21">
        <v>46092</v>
      </c>
      <c r="C10275" s="2" t="s">
        <v>1</v>
      </c>
      <c r="D10275" s="2" t="s">
        <v>1292</v>
      </c>
      <c r="E10275" s="2" t="s">
        <v>163</v>
      </c>
      <c r="F10275" s="2" t="s">
        <v>3306</v>
      </c>
      <c r="G10275" s="5">
        <v>-100</v>
      </c>
      <c r="H10275" s="5">
        <v>33.5</v>
      </c>
      <c r="I10275" s="5">
        <v>-3350</v>
      </c>
      <c r="J10275" s="5">
        <v>-3055580.9400000037</v>
      </c>
      <c r="K10275" s="5" t="str" cm="1">
        <f t="array" ref="K10275">_xlfn.LET(_xlpm.d,UPPER(TRIM(CLEAN(SUBSTITUTE(F10275,CHAR(160),"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76" spans="2:11" x14ac:dyDescent="0.25">
      <c r="B10276" s="21">
        <v>46093</v>
      </c>
      <c r="C10276" s="2" t="s">
        <v>1</v>
      </c>
      <c r="D10276" s="2" t="s">
        <v>1293</v>
      </c>
      <c r="E10276" s="2" t="s">
        <v>289</v>
      </c>
      <c r="F10276" s="2" t="s">
        <v>3308</v>
      </c>
      <c r="G10276" s="5">
        <v>-12</v>
      </c>
      <c r="H10276" s="5">
        <v>31.2</v>
      </c>
      <c r="I10276" s="5">
        <v>-374.4</v>
      </c>
      <c r="J10276" s="5">
        <v>-3055955.3400000036</v>
      </c>
      <c r="K10276" s="5" t="str" cm="1">
        <f t="array" ref="K10276">_xlfn.LET(_xlpm.d,UPPER(TRIM(CLEAN(SUBSTITUTE(F10276,CHAR(160),"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77" spans="2:11" x14ac:dyDescent="0.25">
      <c r="B10277" s="21">
        <v>46093</v>
      </c>
      <c r="C10277" s="2" t="s">
        <v>1</v>
      </c>
      <c r="D10277" s="2" t="s">
        <v>128</v>
      </c>
      <c r="E10277" s="2" t="s">
        <v>129</v>
      </c>
      <c r="F10277" s="2" t="s">
        <v>3306</v>
      </c>
      <c r="G10277" s="5">
        <v>-30</v>
      </c>
      <c r="H10277" s="5">
        <v>33.5</v>
      </c>
      <c r="I10277" s="5">
        <v>-1005</v>
      </c>
      <c r="J10277" s="5">
        <v>-3056960.3400000036</v>
      </c>
      <c r="K10277" s="5" t="str" cm="1">
        <f t="array" ref="K10277">_xlfn.LET(_xlpm.d,UPPER(TRIM(CLEAN(SUBSTITUTE(F10277,CHAR(160),"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78" spans="2:11" x14ac:dyDescent="0.25">
      <c r="B10278" s="21">
        <v>46093</v>
      </c>
      <c r="C10278" s="2" t="s">
        <v>1</v>
      </c>
      <c r="D10278" s="2" t="s">
        <v>130</v>
      </c>
      <c r="E10278" s="2" t="s">
        <v>99</v>
      </c>
      <c r="F10278" s="2" t="s">
        <v>3306</v>
      </c>
      <c r="G10278" s="5">
        <v>-42</v>
      </c>
      <c r="H10278" s="5">
        <v>33.5</v>
      </c>
      <c r="I10278" s="5">
        <v>-1407</v>
      </c>
      <c r="J10278" s="5">
        <v>-3058367.3400000036</v>
      </c>
      <c r="K10278" s="5" t="str" cm="1">
        <f t="array" ref="K10278">_xlfn.LET(_xlpm.d,UPPER(TRIM(CLEAN(SUBSTITUTE(F10278,CHAR(160),"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79" spans="2:11" x14ac:dyDescent="0.25">
      <c r="B10279" s="21">
        <v>46093</v>
      </c>
      <c r="C10279" s="2" t="s">
        <v>1</v>
      </c>
      <c r="D10279" s="2" t="s">
        <v>731</v>
      </c>
      <c r="E10279" s="2" t="s">
        <v>68</v>
      </c>
      <c r="F10279" s="2" t="s">
        <v>3306</v>
      </c>
      <c r="G10279" s="5">
        <v>-35</v>
      </c>
      <c r="H10279" s="5">
        <v>33.5</v>
      </c>
      <c r="I10279" s="5">
        <v>-1172.5</v>
      </c>
      <c r="J10279" s="5">
        <v>-3059539.8400000036</v>
      </c>
      <c r="K10279" s="5" t="str" cm="1">
        <f t="array" ref="K10279">_xlfn.LET(_xlpm.d,UPPER(TRIM(CLEAN(SUBSTITUTE(F10279,CHAR(160),"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80" spans="2:11" x14ac:dyDescent="0.25">
      <c r="B10280" s="21">
        <v>46093</v>
      </c>
      <c r="C10280" s="2" t="s">
        <v>1</v>
      </c>
      <c r="D10280" s="2" t="s">
        <v>603</v>
      </c>
      <c r="E10280" s="2" t="s">
        <v>19</v>
      </c>
      <c r="F10280" s="2" t="s">
        <v>3306</v>
      </c>
      <c r="G10280" s="5">
        <v>-41</v>
      </c>
      <c r="H10280" s="5">
        <v>33.5</v>
      </c>
      <c r="I10280" s="5">
        <v>-1373.5</v>
      </c>
      <c r="J10280" s="5">
        <v>-3060913.3400000036</v>
      </c>
      <c r="K10280" s="5" t="str" cm="1">
        <f t="array" ref="K10280">_xlfn.LET(_xlpm.d,UPPER(TRIM(CLEAN(SUBSTITUTE(F10280,CHAR(160),"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81" spans="2:11" x14ac:dyDescent="0.25">
      <c r="B10281" s="21">
        <v>46093</v>
      </c>
      <c r="C10281" s="2" t="s">
        <v>1</v>
      </c>
      <c r="D10281" s="2" t="s">
        <v>3181</v>
      </c>
      <c r="E10281" s="2" t="s">
        <v>465</v>
      </c>
      <c r="F10281" s="2" t="s">
        <v>3306</v>
      </c>
      <c r="G10281" s="5">
        <v>-40</v>
      </c>
      <c r="H10281" s="5">
        <v>33.5</v>
      </c>
      <c r="I10281" s="5">
        <v>-1340</v>
      </c>
      <c r="J10281" s="5">
        <v>-3062253.3400000036</v>
      </c>
      <c r="K10281" s="5" t="str" cm="1">
        <f t="array" ref="K10281">_xlfn.LET(_xlpm.d,UPPER(TRIM(CLEAN(SUBSTITUTE(F10281,CHAR(160),"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82" spans="2:11" x14ac:dyDescent="0.25">
      <c r="B10282" s="21">
        <v>46093</v>
      </c>
      <c r="C10282" s="2" t="s">
        <v>1</v>
      </c>
      <c r="D10282" s="2" t="s">
        <v>2680</v>
      </c>
      <c r="E10282" s="2" t="s">
        <v>791</v>
      </c>
      <c r="F10282" s="2" t="s">
        <v>3306</v>
      </c>
      <c r="G10282" s="5">
        <v>-10</v>
      </c>
      <c r="H10282" s="5">
        <v>33.5</v>
      </c>
      <c r="I10282" s="5">
        <v>-335</v>
      </c>
      <c r="J10282" s="5">
        <v>-3062588.3400000036</v>
      </c>
      <c r="K10282" s="5" t="str" cm="1">
        <f t="array" ref="K10282">_xlfn.LET(_xlpm.d,UPPER(TRIM(CLEAN(SUBSTITUTE(F10282,CHAR(160),"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83" spans="2:11" x14ac:dyDescent="0.25">
      <c r="B10283" s="21">
        <v>46093</v>
      </c>
      <c r="C10283" s="2" t="s">
        <v>1</v>
      </c>
      <c r="D10283" s="2" t="s">
        <v>3070</v>
      </c>
      <c r="E10283" s="2" t="s">
        <v>38</v>
      </c>
      <c r="F10283" s="2" t="s">
        <v>4067</v>
      </c>
      <c r="G10283" s="5">
        <v>-20</v>
      </c>
      <c r="H10283" s="5">
        <v>33.5</v>
      </c>
      <c r="I10283" s="5">
        <v>-670</v>
      </c>
      <c r="J10283" s="5">
        <v>-3063258.3400000036</v>
      </c>
      <c r="K10283" s="5" t="str" cm="1">
        <f t="array" ref="K10283">_xlfn.LET(_xlpm.d,UPPER(TRIM(CLEAN(SUBSTITUTE(F10283,CHAR(160),"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84" spans="2:11" x14ac:dyDescent="0.25">
      <c r="B10284" s="21">
        <v>46094</v>
      </c>
      <c r="C10284" s="2" t="s">
        <v>1</v>
      </c>
      <c r="D10284" s="2" t="s">
        <v>1294</v>
      </c>
      <c r="E10284" s="2" t="s">
        <v>3</v>
      </c>
      <c r="F10284" s="2" t="s">
        <v>3308</v>
      </c>
      <c r="G10284" s="5">
        <v>-9</v>
      </c>
      <c r="H10284" s="5">
        <v>30</v>
      </c>
      <c r="I10284" s="5">
        <v>-270</v>
      </c>
      <c r="J10284" s="5">
        <v>-3063528.3400000036</v>
      </c>
      <c r="K10284" s="5" t="str" cm="1">
        <f t="array" ref="K10284">_xlfn.LET(_xlpm.d,UPPER(TRIM(CLEAN(SUBSTITUTE(F10284,CHAR(160),"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85" spans="2:11" x14ac:dyDescent="0.25">
      <c r="B10285" s="21">
        <v>46094</v>
      </c>
      <c r="C10285" s="2" t="s">
        <v>1</v>
      </c>
      <c r="D10285" s="2" t="s">
        <v>4068</v>
      </c>
      <c r="E10285" s="2" t="s">
        <v>1403</v>
      </c>
      <c r="F10285" s="2" t="s">
        <v>3308</v>
      </c>
      <c r="G10285" s="5">
        <v>-5</v>
      </c>
      <c r="H10285" s="5">
        <v>27.8</v>
      </c>
      <c r="I10285" s="5">
        <v>-139</v>
      </c>
      <c r="J10285" s="5">
        <v>-3063667.3400000036</v>
      </c>
      <c r="K10285" s="5" t="str" cm="1">
        <f t="array" ref="K10285">_xlfn.LET(_xlpm.d,UPPER(TRIM(CLEAN(SUBSTITUTE(F10285,CHAR(160),"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86" spans="2:11" x14ac:dyDescent="0.25">
      <c r="B10286" s="21">
        <v>46094</v>
      </c>
      <c r="C10286" s="2" t="s">
        <v>1</v>
      </c>
      <c r="D10286" s="2" t="s">
        <v>4069</v>
      </c>
      <c r="E10286" s="2" t="s">
        <v>816</v>
      </c>
      <c r="F10286" s="2" t="s">
        <v>3308</v>
      </c>
      <c r="G10286" s="5">
        <v>-42</v>
      </c>
      <c r="H10286" s="5">
        <v>33.5</v>
      </c>
      <c r="I10286" s="5">
        <v>-1407</v>
      </c>
      <c r="J10286" s="5">
        <v>-3065074.3400000036</v>
      </c>
      <c r="K10286" s="5" t="str" cm="1">
        <f t="array" ref="K10286">_xlfn.LET(_xlpm.d,UPPER(TRIM(CLEAN(SUBSTITUTE(F10286,CHAR(160),"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87" spans="2:11" x14ac:dyDescent="0.25">
      <c r="B10287" s="21">
        <v>46094</v>
      </c>
      <c r="C10287" s="2" t="s">
        <v>1</v>
      </c>
      <c r="D10287" s="2" t="s">
        <v>2245</v>
      </c>
      <c r="E10287" s="2" t="s">
        <v>1478</v>
      </c>
      <c r="F10287" s="2" t="s">
        <v>3308</v>
      </c>
      <c r="G10287" s="5">
        <v>-24</v>
      </c>
      <c r="H10287" s="5">
        <v>31.8</v>
      </c>
      <c r="I10287" s="5">
        <v>-763.2</v>
      </c>
      <c r="J10287" s="5">
        <v>-3065837.5400000038</v>
      </c>
      <c r="K10287" s="5" t="str" cm="1">
        <f t="array" ref="K10287">_xlfn.LET(_xlpm.d,UPPER(TRIM(CLEAN(SUBSTITUTE(F10287,CHAR(160),"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88" spans="2:11" x14ac:dyDescent="0.25">
      <c r="B10288" s="21">
        <v>46094</v>
      </c>
      <c r="C10288" s="2" t="s">
        <v>1</v>
      </c>
      <c r="D10288" s="2" t="s">
        <v>330</v>
      </c>
      <c r="E10288" s="2" t="s">
        <v>304</v>
      </c>
      <c r="F10288" s="2" t="s">
        <v>3308</v>
      </c>
      <c r="G10288" s="5">
        <v>-13</v>
      </c>
      <c r="H10288" s="5">
        <v>31.8</v>
      </c>
      <c r="I10288" s="5">
        <v>-413.4</v>
      </c>
      <c r="J10288" s="5">
        <v>-3066250.9400000037</v>
      </c>
      <c r="K10288" s="5" t="str" cm="1">
        <f t="array" ref="K10288">_xlfn.LET(_xlpm.d,UPPER(TRIM(CLEAN(SUBSTITUTE(F10288,CHAR(160),"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89" spans="2:11" x14ac:dyDescent="0.25">
      <c r="B10289" s="21">
        <v>46094</v>
      </c>
      <c r="C10289" s="2" t="s">
        <v>1</v>
      </c>
      <c r="D10289" s="2" t="s">
        <v>2247</v>
      </c>
      <c r="E10289" s="2" t="s">
        <v>202</v>
      </c>
      <c r="F10289" s="2" t="s">
        <v>3306</v>
      </c>
      <c r="G10289" s="5">
        <v>-100</v>
      </c>
      <c r="H10289" s="5">
        <v>33.5</v>
      </c>
      <c r="I10289" s="5">
        <v>-3350</v>
      </c>
      <c r="J10289" s="5">
        <v>-3069600.9400000037</v>
      </c>
      <c r="K10289" s="5" t="str" cm="1">
        <f t="array" ref="K10289">_xlfn.LET(_xlpm.d,UPPER(TRIM(CLEAN(SUBSTITUTE(F10289,CHAR(160),"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90" spans="2:11" x14ac:dyDescent="0.25">
      <c r="B10290" s="21">
        <v>46094</v>
      </c>
      <c r="C10290" s="2" t="s">
        <v>1</v>
      </c>
      <c r="D10290" s="2" t="s">
        <v>1295</v>
      </c>
      <c r="E10290" s="2" t="s">
        <v>1130</v>
      </c>
      <c r="F10290" s="2" t="s">
        <v>3306</v>
      </c>
      <c r="G10290" s="5">
        <v>-230</v>
      </c>
      <c r="H10290" s="5">
        <v>33.5</v>
      </c>
      <c r="I10290" s="5">
        <v>-7705</v>
      </c>
      <c r="J10290" s="5">
        <v>-3077305.9400000037</v>
      </c>
      <c r="K10290" s="5" t="str" cm="1">
        <f t="array" ref="K10290">_xlfn.LET(_xlpm.d,UPPER(TRIM(CLEAN(SUBSTITUTE(F10290,CHAR(160),"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91" spans="2:11" x14ac:dyDescent="0.25">
      <c r="B10291" s="21">
        <v>46094</v>
      </c>
      <c r="C10291" s="2" t="s">
        <v>1</v>
      </c>
      <c r="D10291" s="2" t="s">
        <v>2248</v>
      </c>
      <c r="E10291" s="2" t="s">
        <v>53</v>
      </c>
      <c r="F10291" s="2" t="s">
        <v>3306</v>
      </c>
      <c r="G10291" s="5">
        <v>-70</v>
      </c>
      <c r="H10291" s="5">
        <v>33.5</v>
      </c>
      <c r="I10291" s="5">
        <v>-2345</v>
      </c>
      <c r="J10291" s="5">
        <v>-3079650.9400000037</v>
      </c>
      <c r="K10291" s="5" t="str" cm="1">
        <f t="array" ref="K10291">_xlfn.LET(_xlpm.d,UPPER(TRIM(CLEAN(SUBSTITUTE(F10291,CHAR(160),"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92" spans="2:11" x14ac:dyDescent="0.25">
      <c r="B10292" s="21">
        <v>46094</v>
      </c>
      <c r="C10292" s="2" t="s">
        <v>1</v>
      </c>
      <c r="D10292" s="2" t="s">
        <v>2249</v>
      </c>
      <c r="E10292" s="2" t="s">
        <v>82</v>
      </c>
      <c r="F10292" s="2" t="s">
        <v>3314</v>
      </c>
      <c r="G10292" s="5">
        <v>-40</v>
      </c>
      <c r="H10292" s="5">
        <v>33.5</v>
      </c>
      <c r="I10292" s="5">
        <v>-1340</v>
      </c>
      <c r="J10292" s="5">
        <v>-3080990.9400000037</v>
      </c>
      <c r="K10292" s="5" t="str" cm="1">
        <f t="array" ref="K10292">_xlfn.LET(_xlpm.d,UPPER(TRIM(CLEAN(SUBSTITUTE(F10292,CHAR(160),"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93" spans="2:11" x14ac:dyDescent="0.25">
      <c r="B10293" s="21">
        <v>46094</v>
      </c>
      <c r="C10293" s="2" t="s">
        <v>1</v>
      </c>
      <c r="D10293" s="2" t="s">
        <v>2453</v>
      </c>
      <c r="E10293" s="2" t="s">
        <v>76</v>
      </c>
      <c r="F10293" s="2" t="s">
        <v>3306</v>
      </c>
      <c r="G10293" s="5">
        <v>-60</v>
      </c>
      <c r="H10293" s="5">
        <v>33.5</v>
      </c>
      <c r="I10293" s="5">
        <v>-2010</v>
      </c>
      <c r="J10293" s="5">
        <v>-3083000.9400000037</v>
      </c>
      <c r="K10293" s="5" t="str" cm="1">
        <f t="array" ref="K10293">_xlfn.LET(_xlpm.d,UPPER(TRIM(CLEAN(SUBSTITUTE(F10293,CHAR(160),"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94" spans="2:11" x14ac:dyDescent="0.25">
      <c r="B10294" s="21">
        <v>46094</v>
      </c>
      <c r="C10294" s="2" t="s">
        <v>1</v>
      </c>
      <c r="D10294" s="2" t="s">
        <v>111</v>
      </c>
      <c r="E10294" s="2" t="s">
        <v>95</v>
      </c>
      <c r="F10294" s="2" t="s">
        <v>3306</v>
      </c>
      <c r="G10294" s="5">
        <v>-7</v>
      </c>
      <c r="H10294" s="5">
        <v>33.5</v>
      </c>
      <c r="I10294" s="5">
        <v>-234.5</v>
      </c>
      <c r="J10294" s="5">
        <v>-3083235.4400000037</v>
      </c>
      <c r="K10294" s="5" t="str" cm="1">
        <f t="array" ref="K10294">_xlfn.LET(_xlpm.d,UPPER(TRIM(CLEAN(SUBSTITUTE(F10294,CHAR(160),"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95" spans="2:11" x14ac:dyDescent="0.25">
      <c r="B10295" s="21">
        <v>46094</v>
      </c>
      <c r="C10295" s="2" t="s">
        <v>1</v>
      </c>
      <c r="D10295" s="2" t="s">
        <v>2528</v>
      </c>
      <c r="E10295" s="2" t="s">
        <v>60</v>
      </c>
      <c r="F10295" s="2" t="s">
        <v>3306</v>
      </c>
      <c r="G10295" s="5">
        <v>-7</v>
      </c>
      <c r="H10295" s="5">
        <v>33.5</v>
      </c>
      <c r="I10295" s="5">
        <v>-234.5</v>
      </c>
      <c r="J10295" s="5">
        <v>-3083469.9400000037</v>
      </c>
      <c r="K10295" s="5" t="str" cm="1">
        <f t="array" ref="K10295">_xlfn.LET(_xlpm.d,UPPER(TRIM(CLEAN(SUBSTITUTE(F10295,CHAR(160),"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96" spans="2:11" x14ac:dyDescent="0.25">
      <c r="B10296" s="21">
        <v>46094</v>
      </c>
      <c r="C10296" s="2" t="s">
        <v>1</v>
      </c>
      <c r="D10296" s="2" t="s">
        <v>2813</v>
      </c>
      <c r="E10296" s="2" t="s">
        <v>9</v>
      </c>
      <c r="F10296" s="2" t="s">
        <v>3306</v>
      </c>
      <c r="G10296" s="5">
        <v>-36</v>
      </c>
      <c r="H10296" s="5">
        <v>33.5</v>
      </c>
      <c r="I10296" s="5">
        <v>-1206</v>
      </c>
      <c r="J10296" s="5">
        <v>-3084675.9400000037</v>
      </c>
      <c r="K10296" s="5" t="str" cm="1">
        <f t="array" ref="K10296">_xlfn.LET(_xlpm.d,UPPER(TRIM(CLEAN(SUBSTITUTE(F10296,CHAR(160),"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97" spans="2:11" x14ac:dyDescent="0.25">
      <c r="B10297" s="21">
        <v>46094</v>
      </c>
      <c r="C10297" s="2" t="s">
        <v>1</v>
      </c>
      <c r="D10297" s="2" t="s">
        <v>132</v>
      </c>
      <c r="E10297" s="2" t="s">
        <v>24</v>
      </c>
      <c r="F10297" s="2" t="s">
        <v>3306</v>
      </c>
      <c r="G10297" s="5">
        <v>-60</v>
      </c>
      <c r="H10297" s="5">
        <v>33.5</v>
      </c>
      <c r="I10297" s="5">
        <v>-2010</v>
      </c>
      <c r="J10297" s="5">
        <v>-3086685.9400000037</v>
      </c>
      <c r="K10297" s="5" t="str" cm="1">
        <f t="array" ref="K10297">_xlfn.LET(_xlpm.d,UPPER(TRIM(CLEAN(SUBSTITUTE(F10297,CHAR(160),"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98" spans="2:11" x14ac:dyDescent="0.25">
      <c r="B10298" s="21">
        <v>46094</v>
      </c>
      <c r="C10298" s="2" t="s">
        <v>1</v>
      </c>
      <c r="D10298" s="2" t="s">
        <v>1296</v>
      </c>
      <c r="E10298" s="2" t="s">
        <v>403</v>
      </c>
      <c r="F10298" s="2" t="s">
        <v>3306</v>
      </c>
      <c r="G10298" s="5">
        <v>-10</v>
      </c>
      <c r="H10298" s="5">
        <v>33.5</v>
      </c>
      <c r="I10298" s="5">
        <v>-335</v>
      </c>
      <c r="J10298" s="5">
        <v>-3087020.9400000037</v>
      </c>
      <c r="K10298" s="5" t="str" cm="1">
        <f t="array" ref="K10298">_xlfn.LET(_xlpm.d,UPPER(TRIM(CLEAN(SUBSTITUTE(F10298,CHAR(160),"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299" spans="2:11" x14ac:dyDescent="0.25">
      <c r="B10299" s="21">
        <v>46097</v>
      </c>
      <c r="C10299" s="2" t="s">
        <v>1</v>
      </c>
      <c r="D10299" s="2" t="s">
        <v>2250</v>
      </c>
      <c r="E10299" s="2" t="s">
        <v>1384</v>
      </c>
      <c r="F10299" s="2" t="s">
        <v>3308</v>
      </c>
      <c r="G10299" s="5">
        <v>-7</v>
      </c>
      <c r="H10299" s="5">
        <v>28.55</v>
      </c>
      <c r="I10299" s="5">
        <v>-199.85</v>
      </c>
      <c r="J10299" s="5">
        <v>-3087220.7900000038</v>
      </c>
      <c r="K10299" s="5" t="str" cm="1">
        <f t="array" ref="K10299">_xlfn.LET(_xlpm.d,UPPER(TRIM(CLEAN(SUBSTITUTE(F10299,CHAR(160),"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00" spans="2:11" x14ac:dyDescent="0.25">
      <c r="B10300" s="21">
        <v>46097</v>
      </c>
      <c r="C10300" s="2" t="s">
        <v>1</v>
      </c>
      <c r="D10300" s="2" t="s">
        <v>133</v>
      </c>
      <c r="E10300" s="2" t="s">
        <v>53</v>
      </c>
      <c r="F10300" s="2" t="s">
        <v>3306</v>
      </c>
      <c r="G10300" s="5">
        <v>-50</v>
      </c>
      <c r="H10300" s="5">
        <v>33.5</v>
      </c>
      <c r="I10300" s="5">
        <v>-1675</v>
      </c>
      <c r="J10300" s="5">
        <v>-3088895.7900000038</v>
      </c>
      <c r="K10300" s="5" t="str" cm="1">
        <f t="array" ref="K10300">_xlfn.LET(_xlpm.d,UPPER(TRIM(CLEAN(SUBSTITUTE(F10300,CHAR(160),"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01" spans="2:11" x14ac:dyDescent="0.25">
      <c r="B10301" s="21">
        <v>46097</v>
      </c>
      <c r="C10301" s="2" t="s">
        <v>1</v>
      </c>
      <c r="D10301" s="2" t="s">
        <v>4070</v>
      </c>
      <c r="E10301" s="2" t="s">
        <v>465</v>
      </c>
      <c r="F10301" s="2" t="s">
        <v>3306</v>
      </c>
      <c r="G10301" s="5">
        <v>-12</v>
      </c>
      <c r="H10301" s="5">
        <v>33.5</v>
      </c>
      <c r="I10301" s="5">
        <v>-402</v>
      </c>
      <c r="J10301" s="5">
        <v>-3089297.7900000038</v>
      </c>
      <c r="K10301" s="5" t="str" cm="1">
        <f t="array" ref="K10301">_xlfn.LET(_xlpm.d,UPPER(TRIM(CLEAN(SUBSTITUTE(F10301,CHAR(160),"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02" spans="2:11" x14ac:dyDescent="0.25">
      <c r="B10302" s="21">
        <v>46097</v>
      </c>
      <c r="C10302" s="2" t="s">
        <v>1</v>
      </c>
      <c r="D10302" s="2" t="s">
        <v>1297</v>
      </c>
      <c r="E10302" s="2" t="s">
        <v>791</v>
      </c>
      <c r="F10302" s="2" t="s">
        <v>3306</v>
      </c>
      <c r="G10302" s="5">
        <v>-32</v>
      </c>
      <c r="H10302" s="5">
        <v>33.5</v>
      </c>
      <c r="I10302" s="5">
        <v>-1072</v>
      </c>
      <c r="J10302" s="5">
        <v>-3090369.7900000038</v>
      </c>
      <c r="K10302" s="5" t="str" cm="1">
        <f t="array" ref="K10302">_xlfn.LET(_xlpm.d,UPPER(TRIM(CLEAN(SUBSTITUTE(F10302,CHAR(160),"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03" spans="2:11" x14ac:dyDescent="0.25">
      <c r="B10303" s="21">
        <v>46097</v>
      </c>
      <c r="C10303" s="2" t="s">
        <v>1</v>
      </c>
      <c r="D10303" s="2" t="s">
        <v>520</v>
      </c>
      <c r="E10303" s="2" t="s">
        <v>19</v>
      </c>
      <c r="F10303" s="2" t="s">
        <v>3306</v>
      </c>
      <c r="G10303" s="5">
        <v>-46</v>
      </c>
      <c r="H10303" s="5">
        <v>33.5</v>
      </c>
      <c r="I10303" s="5">
        <v>-1541</v>
      </c>
      <c r="J10303" s="5">
        <v>-3091910.7900000038</v>
      </c>
      <c r="K10303" s="5" t="str" cm="1">
        <f t="array" ref="K10303">_xlfn.LET(_xlpm.d,UPPER(TRIM(CLEAN(SUBSTITUTE(F10303,CHAR(160),"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04" spans="2:11" x14ac:dyDescent="0.25">
      <c r="B10304" s="21">
        <v>46097</v>
      </c>
      <c r="C10304" s="2" t="s">
        <v>1</v>
      </c>
      <c r="D10304" s="2" t="s">
        <v>521</v>
      </c>
      <c r="E10304" s="2" t="s">
        <v>99</v>
      </c>
      <c r="F10304" s="2" t="s">
        <v>3306</v>
      </c>
      <c r="G10304" s="5">
        <v>-25</v>
      </c>
      <c r="H10304" s="5">
        <v>33.5</v>
      </c>
      <c r="I10304" s="5">
        <v>-837.5</v>
      </c>
      <c r="J10304" s="5">
        <v>-3092748.2900000038</v>
      </c>
      <c r="K10304" s="5" t="str" cm="1">
        <f t="array" ref="K10304">_xlfn.LET(_xlpm.d,UPPER(TRIM(CLEAN(SUBSTITUTE(F10304,CHAR(160),"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05" spans="2:11" x14ac:dyDescent="0.25">
      <c r="B10305" s="21">
        <v>46098</v>
      </c>
      <c r="C10305" s="2" t="s">
        <v>1</v>
      </c>
      <c r="D10305" s="2" t="s">
        <v>2251</v>
      </c>
      <c r="E10305" s="2" t="s">
        <v>3</v>
      </c>
      <c r="F10305" s="2" t="s">
        <v>3308</v>
      </c>
      <c r="G10305" s="5">
        <v>-40</v>
      </c>
      <c r="H10305" s="5">
        <v>30</v>
      </c>
      <c r="I10305" s="5">
        <v>-1200</v>
      </c>
      <c r="J10305" s="5">
        <v>-3093948.2900000038</v>
      </c>
      <c r="K10305" s="5" t="str" cm="1">
        <f t="array" ref="K10305">_xlfn.LET(_xlpm.d,UPPER(TRIM(CLEAN(SUBSTITUTE(F10305,CHAR(160),"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06" spans="2:11" x14ac:dyDescent="0.25">
      <c r="B10306" s="21">
        <v>46098</v>
      </c>
      <c r="C10306" s="2" t="s">
        <v>1</v>
      </c>
      <c r="D10306" s="2" t="s">
        <v>2252</v>
      </c>
      <c r="E10306" s="2" t="s">
        <v>852</v>
      </c>
      <c r="F10306" s="2" t="s">
        <v>3308</v>
      </c>
      <c r="G10306" s="5">
        <v>-50</v>
      </c>
      <c r="H10306" s="5">
        <v>33.99</v>
      </c>
      <c r="I10306" s="5">
        <v>-1699.5</v>
      </c>
      <c r="J10306" s="5">
        <v>-3095647.7900000038</v>
      </c>
      <c r="K10306" s="5" t="str" cm="1">
        <f t="array" ref="K10306">_xlfn.LET(_xlpm.d,UPPER(TRIM(CLEAN(SUBSTITUTE(F10306,CHAR(160),"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07" spans="2:11" x14ac:dyDescent="0.25">
      <c r="B10307" s="21">
        <v>46098</v>
      </c>
      <c r="C10307" s="2" t="s">
        <v>1</v>
      </c>
      <c r="D10307" s="2" t="s">
        <v>2253</v>
      </c>
      <c r="E10307" s="2" t="s">
        <v>807</v>
      </c>
      <c r="F10307" s="2" t="s">
        <v>3308</v>
      </c>
      <c r="G10307" s="5">
        <v>-46</v>
      </c>
      <c r="H10307" s="5">
        <v>33.5</v>
      </c>
      <c r="I10307" s="5">
        <v>-1541</v>
      </c>
      <c r="J10307" s="5">
        <v>-3097188.7900000038</v>
      </c>
      <c r="K10307" s="5" t="str" cm="1">
        <f t="array" ref="K10307">_xlfn.LET(_xlpm.d,UPPER(TRIM(CLEAN(SUBSTITUTE(F10307,CHAR(160),"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08" spans="2:11" x14ac:dyDescent="0.25">
      <c r="B10308" s="21">
        <v>46098</v>
      </c>
      <c r="C10308" s="2" t="s">
        <v>1</v>
      </c>
      <c r="D10308" s="2" t="s">
        <v>44</v>
      </c>
      <c r="E10308" s="2" t="s">
        <v>27</v>
      </c>
      <c r="F10308" s="2" t="s">
        <v>3306</v>
      </c>
      <c r="G10308" s="5">
        <v>-66</v>
      </c>
      <c r="H10308" s="5">
        <v>33.5</v>
      </c>
      <c r="I10308" s="5">
        <v>-2211</v>
      </c>
      <c r="J10308" s="5">
        <v>-3099399.7900000038</v>
      </c>
      <c r="K10308" s="5" t="str" cm="1">
        <f t="array" ref="K10308">_xlfn.LET(_xlpm.d,UPPER(TRIM(CLEAN(SUBSTITUTE(F10308,CHAR(160),"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09" spans="2:11" x14ac:dyDescent="0.25">
      <c r="B10309" s="21">
        <v>46098</v>
      </c>
      <c r="C10309" s="2" t="s">
        <v>1</v>
      </c>
      <c r="D10309" s="2" t="s">
        <v>2254</v>
      </c>
      <c r="E10309" s="2" t="s">
        <v>32</v>
      </c>
      <c r="F10309" s="2" t="s">
        <v>3306</v>
      </c>
      <c r="G10309" s="5">
        <v>-160</v>
      </c>
      <c r="H10309" s="5">
        <v>33.5</v>
      </c>
      <c r="I10309" s="5">
        <v>-5360</v>
      </c>
      <c r="J10309" s="5">
        <v>-3104759.7900000038</v>
      </c>
      <c r="K10309" s="5" t="str" cm="1">
        <f t="array" ref="K10309">_xlfn.LET(_xlpm.d,UPPER(TRIM(CLEAN(SUBSTITUTE(F10309,CHAR(160),"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10" spans="2:11" x14ac:dyDescent="0.25">
      <c r="B10310" s="21">
        <v>46098</v>
      </c>
      <c r="C10310" s="2" t="s">
        <v>1</v>
      </c>
      <c r="D10310" s="2" t="s">
        <v>134</v>
      </c>
      <c r="E10310" s="2" t="s">
        <v>35</v>
      </c>
      <c r="F10310" s="2" t="s">
        <v>3306</v>
      </c>
      <c r="G10310" s="5">
        <v>-170</v>
      </c>
      <c r="H10310" s="5">
        <v>33.5</v>
      </c>
      <c r="I10310" s="5">
        <v>-5695</v>
      </c>
      <c r="J10310" s="5">
        <v>-3110454.7900000038</v>
      </c>
      <c r="K10310" s="5" t="str" cm="1">
        <f t="array" ref="K10310">_xlfn.LET(_xlpm.d,UPPER(TRIM(CLEAN(SUBSTITUTE(F10310,CHAR(160),"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11" spans="2:11" x14ac:dyDescent="0.25">
      <c r="B10311" s="21">
        <v>46098</v>
      </c>
      <c r="C10311" s="2" t="s">
        <v>1</v>
      </c>
      <c r="D10311" s="2" t="s">
        <v>135</v>
      </c>
      <c r="E10311" s="2" t="s">
        <v>89</v>
      </c>
      <c r="F10311" s="2" t="s">
        <v>3306</v>
      </c>
      <c r="G10311" s="5">
        <v>-80</v>
      </c>
      <c r="H10311" s="5">
        <v>33.5</v>
      </c>
      <c r="I10311" s="5">
        <v>-2680</v>
      </c>
      <c r="J10311" s="5">
        <v>-3113134.7900000038</v>
      </c>
      <c r="K10311" s="5" t="str" cm="1">
        <f t="array" ref="K10311">_xlfn.LET(_xlpm.d,UPPER(TRIM(CLEAN(SUBSTITUTE(F10311,CHAR(160),"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12" spans="2:11" x14ac:dyDescent="0.25">
      <c r="B10312" s="21">
        <v>46098</v>
      </c>
      <c r="C10312" s="2" t="s">
        <v>1</v>
      </c>
      <c r="D10312" s="2" t="s">
        <v>4071</v>
      </c>
      <c r="E10312" s="2" t="s">
        <v>60</v>
      </c>
      <c r="F10312" s="2" t="s">
        <v>3306</v>
      </c>
      <c r="G10312" s="5">
        <v>-10</v>
      </c>
      <c r="H10312" s="5">
        <v>33.5</v>
      </c>
      <c r="I10312" s="5">
        <v>-335</v>
      </c>
      <c r="J10312" s="5">
        <v>-3113469.7900000038</v>
      </c>
      <c r="K10312" s="5" t="str" cm="1">
        <f t="array" ref="K10312">_xlfn.LET(_xlpm.d,UPPER(TRIM(CLEAN(SUBSTITUTE(F10312,CHAR(160),"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13" spans="2:11" x14ac:dyDescent="0.25">
      <c r="B10313" s="21">
        <v>46098</v>
      </c>
      <c r="C10313" s="2" t="s">
        <v>1</v>
      </c>
      <c r="D10313" s="2" t="s">
        <v>4072</v>
      </c>
      <c r="E10313" s="2" t="s">
        <v>60</v>
      </c>
      <c r="F10313" s="2" t="s">
        <v>3306</v>
      </c>
      <c r="G10313" s="5">
        <v>-10</v>
      </c>
      <c r="H10313" s="5">
        <v>33.5</v>
      </c>
      <c r="I10313" s="5">
        <v>-335</v>
      </c>
      <c r="J10313" s="5">
        <v>-3113804.7900000038</v>
      </c>
      <c r="K10313" s="5" t="str" cm="1">
        <f t="array" ref="K10313">_xlfn.LET(_xlpm.d,UPPER(TRIM(CLEAN(SUBSTITUTE(F10313,CHAR(160),"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14" spans="2:11" x14ac:dyDescent="0.25">
      <c r="B10314" s="21">
        <v>46098</v>
      </c>
      <c r="C10314" s="2" t="s">
        <v>1</v>
      </c>
      <c r="D10314" s="2" t="s">
        <v>4073</v>
      </c>
      <c r="E10314" s="2" t="s">
        <v>29</v>
      </c>
      <c r="F10314" s="2" t="s">
        <v>3306</v>
      </c>
      <c r="G10314" s="5">
        <v>-90</v>
      </c>
      <c r="H10314" s="5">
        <v>33.5</v>
      </c>
      <c r="I10314" s="5">
        <v>-3015</v>
      </c>
      <c r="J10314" s="5">
        <v>-3116819.7900000038</v>
      </c>
      <c r="K10314" s="5" t="str" cm="1">
        <f t="array" ref="K10314">_xlfn.LET(_xlpm.d,UPPER(TRIM(CLEAN(SUBSTITUTE(F10314,CHAR(160),"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15" spans="2:11" x14ac:dyDescent="0.25">
      <c r="B10315" s="21">
        <v>46098</v>
      </c>
      <c r="C10315" s="2" t="s">
        <v>1</v>
      </c>
      <c r="D10315" s="2" t="s">
        <v>2255</v>
      </c>
      <c r="E10315" s="2" t="s">
        <v>159</v>
      </c>
      <c r="F10315" s="2" t="s">
        <v>3306</v>
      </c>
      <c r="G10315" s="5">
        <v>-90</v>
      </c>
      <c r="H10315" s="5">
        <v>33.5</v>
      </c>
      <c r="I10315" s="5">
        <v>-3015</v>
      </c>
      <c r="J10315" s="5">
        <v>-3119834.7900000038</v>
      </c>
      <c r="K10315" s="5" t="str" cm="1">
        <f t="array" ref="K10315">_xlfn.LET(_xlpm.d,UPPER(TRIM(CLEAN(SUBSTITUTE(F10315,CHAR(160),"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16" spans="2:11" x14ac:dyDescent="0.25">
      <c r="B10316" s="21">
        <v>46098</v>
      </c>
      <c r="C10316" s="2" t="s">
        <v>1</v>
      </c>
      <c r="D10316" s="2" t="s">
        <v>1300</v>
      </c>
      <c r="E10316" s="2" t="s">
        <v>72</v>
      </c>
      <c r="F10316" s="2" t="s">
        <v>3306</v>
      </c>
      <c r="G10316" s="5">
        <v>-10</v>
      </c>
      <c r="H10316" s="5">
        <v>33.5</v>
      </c>
      <c r="I10316" s="5">
        <v>-335</v>
      </c>
      <c r="J10316" s="5">
        <v>-3120169.7900000038</v>
      </c>
      <c r="K10316" s="5" t="str" cm="1">
        <f t="array" ref="K10316">_xlfn.LET(_xlpm.d,UPPER(TRIM(CLEAN(SUBSTITUTE(F10316,CHAR(160),"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17" spans="2:11" x14ac:dyDescent="0.25">
      <c r="B10317" s="21">
        <v>46099</v>
      </c>
      <c r="C10317" s="2" t="s">
        <v>1</v>
      </c>
      <c r="D10317" s="2" t="s">
        <v>1301</v>
      </c>
      <c r="E10317" s="2" t="s">
        <v>5</v>
      </c>
      <c r="F10317" s="2" t="s">
        <v>3308</v>
      </c>
      <c r="G10317" s="5">
        <v>-126</v>
      </c>
      <c r="H10317" s="5">
        <v>33.5</v>
      </c>
      <c r="I10317" s="5">
        <v>-4221</v>
      </c>
      <c r="J10317" s="5">
        <v>-3124390.7900000038</v>
      </c>
      <c r="K10317" s="5" t="str" cm="1">
        <f t="array" ref="K10317">_xlfn.LET(_xlpm.d,UPPER(TRIM(CLEAN(SUBSTITUTE(F10317,CHAR(160),"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18" spans="2:11" x14ac:dyDescent="0.25">
      <c r="B10318" s="21">
        <v>46099</v>
      </c>
      <c r="C10318" s="2" t="s">
        <v>1</v>
      </c>
      <c r="D10318" s="2" t="s">
        <v>2256</v>
      </c>
      <c r="E10318" s="2" t="s">
        <v>801</v>
      </c>
      <c r="F10318" s="2" t="s">
        <v>3308</v>
      </c>
      <c r="G10318" s="5">
        <v>-14</v>
      </c>
      <c r="H10318" s="5">
        <v>28.99</v>
      </c>
      <c r="I10318" s="5">
        <v>-405.86</v>
      </c>
      <c r="J10318" s="5">
        <v>-3124796.6500000036</v>
      </c>
      <c r="K10318" s="5" t="str" cm="1">
        <f t="array" ref="K10318">_xlfn.LET(_xlpm.d,UPPER(TRIM(CLEAN(SUBSTITUTE(F10318,CHAR(160),"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19" spans="2:11" x14ac:dyDescent="0.25">
      <c r="B10319" s="21">
        <v>46099</v>
      </c>
      <c r="C10319" s="2" t="s">
        <v>1</v>
      </c>
      <c r="D10319" s="2" t="s">
        <v>3072</v>
      </c>
      <c r="E10319" s="2" t="s">
        <v>844</v>
      </c>
      <c r="F10319" s="2" t="s">
        <v>3308</v>
      </c>
      <c r="G10319" s="5">
        <v>-50</v>
      </c>
      <c r="H10319" s="5">
        <v>33.5</v>
      </c>
      <c r="I10319" s="5">
        <v>-1675</v>
      </c>
      <c r="J10319" s="5">
        <v>-3126471.6500000036</v>
      </c>
      <c r="K10319" s="5" t="str" cm="1">
        <f t="array" ref="K10319">_xlfn.LET(_xlpm.d,UPPER(TRIM(CLEAN(SUBSTITUTE(F10319,CHAR(160),"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20" spans="2:11" x14ac:dyDescent="0.25">
      <c r="B10320" s="21">
        <v>46099</v>
      </c>
      <c r="C10320" s="2" t="s">
        <v>1</v>
      </c>
      <c r="D10320" s="2" t="s">
        <v>4074</v>
      </c>
      <c r="E10320" s="2" t="s">
        <v>1025</v>
      </c>
      <c r="F10320" s="2" t="s">
        <v>3308</v>
      </c>
      <c r="G10320" s="5">
        <v>-80</v>
      </c>
      <c r="H10320" s="5">
        <v>33.5</v>
      </c>
      <c r="I10320" s="5">
        <v>-2680</v>
      </c>
      <c r="J10320" s="5">
        <v>-3129151.6500000036</v>
      </c>
      <c r="K10320" s="5" t="str" cm="1">
        <f t="array" ref="K10320">_xlfn.LET(_xlpm.d,UPPER(TRIM(CLEAN(SUBSTITUTE(F10320,CHAR(160),"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21" spans="2:11" x14ac:dyDescent="0.25">
      <c r="B10321" s="21">
        <v>46099</v>
      </c>
      <c r="C10321" s="2" t="s">
        <v>1</v>
      </c>
      <c r="D10321" s="2" t="s">
        <v>2259</v>
      </c>
      <c r="E10321" s="2" t="s">
        <v>1619</v>
      </c>
      <c r="F10321" s="2" t="s">
        <v>3308</v>
      </c>
      <c r="G10321" s="5">
        <v>-80</v>
      </c>
      <c r="H10321" s="5">
        <v>31.85</v>
      </c>
      <c r="I10321" s="5">
        <v>-2548</v>
      </c>
      <c r="J10321" s="5">
        <v>-3131699.6500000036</v>
      </c>
      <c r="K10321" s="5" t="str" cm="1">
        <f t="array" ref="K10321">_xlfn.LET(_xlpm.d,UPPER(TRIM(CLEAN(SUBSTITUTE(F10321,CHAR(160),"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22" spans="2:11" x14ac:dyDescent="0.25">
      <c r="B10322" s="21">
        <v>46099</v>
      </c>
      <c r="C10322" s="2" t="s">
        <v>1</v>
      </c>
      <c r="D10322" s="2" t="s">
        <v>2260</v>
      </c>
      <c r="E10322" s="2" t="s">
        <v>926</v>
      </c>
      <c r="F10322" s="2" t="s">
        <v>3308</v>
      </c>
      <c r="G10322" s="5">
        <v>-85</v>
      </c>
      <c r="H10322" s="5">
        <v>33.5</v>
      </c>
      <c r="I10322" s="5">
        <v>-2847.5</v>
      </c>
      <c r="J10322" s="5">
        <v>-3134547.1500000036</v>
      </c>
      <c r="K10322" s="5" t="str" cm="1">
        <f t="array" ref="K10322">_xlfn.LET(_xlpm.d,UPPER(TRIM(CLEAN(SUBSTITUTE(F10322,CHAR(160),"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23" spans="2:11" x14ac:dyDescent="0.25">
      <c r="B10323" s="21">
        <v>46099</v>
      </c>
      <c r="C10323" s="2" t="s">
        <v>1</v>
      </c>
      <c r="D10323" s="2" t="s">
        <v>2261</v>
      </c>
      <c r="E10323" s="2" t="s">
        <v>58</v>
      </c>
      <c r="F10323" s="2" t="s">
        <v>3306</v>
      </c>
      <c r="G10323" s="5">
        <v>-30</v>
      </c>
      <c r="H10323" s="5">
        <v>33.5</v>
      </c>
      <c r="I10323" s="5">
        <v>-1005</v>
      </c>
      <c r="J10323" s="5">
        <v>-3135552.1500000036</v>
      </c>
      <c r="K10323" s="5" t="str" cm="1">
        <f t="array" ref="K10323">_xlfn.LET(_xlpm.d,UPPER(TRIM(CLEAN(SUBSTITUTE(F10323,CHAR(160),"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24" spans="2:11" x14ac:dyDescent="0.25">
      <c r="B10324" s="21">
        <v>46100</v>
      </c>
      <c r="C10324" s="2" t="s">
        <v>1</v>
      </c>
      <c r="D10324" s="2" t="s">
        <v>2262</v>
      </c>
      <c r="E10324" s="2" t="s">
        <v>324</v>
      </c>
      <c r="F10324" s="2" t="s">
        <v>3308</v>
      </c>
      <c r="G10324" s="5">
        <v>-69</v>
      </c>
      <c r="H10324" s="5">
        <v>31.8</v>
      </c>
      <c r="I10324" s="5">
        <v>-2194.1999999999998</v>
      </c>
      <c r="J10324" s="5">
        <v>-3137746.3500000038</v>
      </c>
      <c r="K10324" s="5" t="str" cm="1">
        <f t="array" ref="K10324">_xlfn.LET(_xlpm.d,UPPER(TRIM(CLEAN(SUBSTITUTE(F10324,CHAR(160),"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25" spans="2:11" x14ac:dyDescent="0.25">
      <c r="B10325" s="21">
        <v>46100</v>
      </c>
      <c r="C10325" s="2" t="s">
        <v>1</v>
      </c>
      <c r="D10325" s="2" t="s">
        <v>4075</v>
      </c>
      <c r="E10325" s="2" t="s">
        <v>1403</v>
      </c>
      <c r="F10325" s="2" t="s">
        <v>3308</v>
      </c>
      <c r="G10325" s="5">
        <v>-35</v>
      </c>
      <c r="H10325" s="5">
        <v>27.8</v>
      </c>
      <c r="I10325" s="5">
        <v>-973</v>
      </c>
      <c r="J10325" s="5">
        <v>-3138719.3500000038</v>
      </c>
      <c r="K10325" s="5" t="str" cm="1">
        <f t="array" ref="K10325">_xlfn.LET(_xlpm.d,UPPER(TRIM(CLEAN(SUBSTITUTE(F10325,CHAR(160),"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26" spans="2:11" x14ac:dyDescent="0.25">
      <c r="B10326" s="21">
        <v>46100</v>
      </c>
      <c r="C10326" s="2" t="s">
        <v>1</v>
      </c>
      <c r="D10326" s="2" t="s">
        <v>1302</v>
      </c>
      <c r="E10326" s="2" t="s">
        <v>829</v>
      </c>
      <c r="F10326" s="2" t="s">
        <v>3306</v>
      </c>
      <c r="G10326" s="5">
        <v>-140</v>
      </c>
      <c r="H10326" s="5">
        <v>33.5</v>
      </c>
      <c r="I10326" s="5">
        <v>-4690</v>
      </c>
      <c r="J10326" s="5">
        <v>-3143409.3500000038</v>
      </c>
      <c r="K10326" s="5" t="str" cm="1">
        <f t="array" ref="K10326">_xlfn.LET(_xlpm.d,UPPER(TRIM(CLEAN(SUBSTITUTE(F10326,CHAR(160),"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27" spans="2:11" x14ac:dyDescent="0.25">
      <c r="B10327" s="21">
        <v>46100</v>
      </c>
      <c r="C10327" s="2" t="s">
        <v>1</v>
      </c>
      <c r="D10327" s="2" t="s">
        <v>136</v>
      </c>
      <c r="E10327" s="2" t="s">
        <v>129</v>
      </c>
      <c r="F10327" s="2" t="s">
        <v>3306</v>
      </c>
      <c r="G10327" s="5">
        <v>-39</v>
      </c>
      <c r="H10327" s="5">
        <v>33.5</v>
      </c>
      <c r="I10327" s="5">
        <v>-1306.5</v>
      </c>
      <c r="J10327" s="5">
        <v>-3144715.8500000038</v>
      </c>
      <c r="K10327" s="5" t="str" cm="1">
        <f t="array" ref="K10327">_xlfn.LET(_xlpm.d,UPPER(TRIM(CLEAN(SUBSTITUTE(F10327,CHAR(160),"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28" spans="2:11" x14ac:dyDescent="0.25">
      <c r="B10328" s="21">
        <v>46100</v>
      </c>
      <c r="C10328" s="2" t="s">
        <v>1</v>
      </c>
      <c r="D10328" s="2" t="s">
        <v>4076</v>
      </c>
      <c r="E10328" s="2" t="s">
        <v>3327</v>
      </c>
      <c r="F10328" s="2" t="s">
        <v>3306</v>
      </c>
      <c r="G10328" s="5">
        <v>-10</v>
      </c>
      <c r="H10328" s="5">
        <v>33.5</v>
      </c>
      <c r="I10328" s="5">
        <v>-335</v>
      </c>
      <c r="J10328" s="5">
        <v>-3145050.8500000038</v>
      </c>
      <c r="K10328" s="5" t="str" cm="1">
        <f t="array" ref="K10328">_xlfn.LET(_xlpm.d,UPPER(TRIM(CLEAN(SUBSTITUTE(F10328,CHAR(160),"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29" spans="2:11" x14ac:dyDescent="0.25">
      <c r="B10329" s="21">
        <v>46100</v>
      </c>
      <c r="C10329" s="2" t="s">
        <v>1</v>
      </c>
      <c r="D10329" s="2" t="s">
        <v>2529</v>
      </c>
      <c r="E10329" s="2" t="s">
        <v>465</v>
      </c>
      <c r="F10329" s="2" t="s">
        <v>3306</v>
      </c>
      <c r="G10329" s="5">
        <v>-40</v>
      </c>
      <c r="H10329" s="5">
        <v>33.5</v>
      </c>
      <c r="I10329" s="5">
        <v>-1340</v>
      </c>
      <c r="J10329" s="5">
        <v>-3146390.8500000038</v>
      </c>
      <c r="K10329" s="5" t="str" cm="1">
        <f t="array" ref="K10329">_xlfn.LET(_xlpm.d,UPPER(TRIM(CLEAN(SUBSTITUTE(F10329,CHAR(160),"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30" spans="2:11" x14ac:dyDescent="0.25">
      <c r="B10330" s="21">
        <v>46100</v>
      </c>
      <c r="C10330" s="2" t="s">
        <v>1</v>
      </c>
      <c r="D10330" s="2" t="s">
        <v>2264</v>
      </c>
      <c r="E10330" s="2" t="s">
        <v>1397</v>
      </c>
      <c r="F10330" s="2" t="s">
        <v>3314</v>
      </c>
      <c r="G10330" s="5">
        <v>-80</v>
      </c>
      <c r="H10330" s="5">
        <v>33.5</v>
      </c>
      <c r="I10330" s="5">
        <v>-2680</v>
      </c>
      <c r="J10330" s="5">
        <v>-3149070.8500000038</v>
      </c>
      <c r="K10330" s="5" t="str" cm="1">
        <f t="array" ref="K10330">_xlfn.LET(_xlpm.d,UPPER(TRIM(CLEAN(SUBSTITUTE(F10330,CHAR(160),"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31" spans="2:11" x14ac:dyDescent="0.25">
      <c r="B10331" s="21">
        <v>46100</v>
      </c>
      <c r="C10331" s="2" t="s">
        <v>1</v>
      </c>
      <c r="D10331" s="2" t="s">
        <v>4077</v>
      </c>
      <c r="E10331" s="2" t="s">
        <v>999</v>
      </c>
      <c r="F10331" s="2" t="s">
        <v>3314</v>
      </c>
      <c r="G10331" s="5">
        <v>-40</v>
      </c>
      <c r="H10331" s="5">
        <v>33.5</v>
      </c>
      <c r="I10331" s="5">
        <v>-1340</v>
      </c>
      <c r="J10331" s="5">
        <v>-3150410.8500000038</v>
      </c>
      <c r="K10331" s="5" t="str" cm="1">
        <f t="array" ref="K10331">_xlfn.LET(_xlpm.d,UPPER(TRIM(CLEAN(SUBSTITUTE(F10331,CHAR(160),"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32" spans="2:11" x14ac:dyDescent="0.25">
      <c r="B10332" s="21">
        <v>46100</v>
      </c>
      <c r="C10332" s="2" t="s">
        <v>1</v>
      </c>
      <c r="D10332" s="2" t="s">
        <v>4078</v>
      </c>
      <c r="E10332" s="2" t="s">
        <v>2473</v>
      </c>
      <c r="F10332" s="2" t="s">
        <v>3314</v>
      </c>
      <c r="G10332" s="5">
        <v>-60</v>
      </c>
      <c r="H10332" s="5">
        <v>33.5</v>
      </c>
      <c r="I10332" s="5">
        <v>-2010</v>
      </c>
      <c r="J10332" s="5">
        <v>-3152420.8500000038</v>
      </c>
      <c r="K10332" s="5" t="str" cm="1">
        <f t="array" ref="K10332">_xlfn.LET(_xlpm.d,UPPER(TRIM(CLEAN(SUBSTITUTE(F10332,CHAR(160),"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33" spans="2:11" x14ac:dyDescent="0.25">
      <c r="B10333" s="21">
        <v>46101</v>
      </c>
      <c r="C10333" s="2" t="s">
        <v>1</v>
      </c>
      <c r="D10333" s="2" t="s">
        <v>4079</v>
      </c>
      <c r="E10333" s="2" t="s">
        <v>1245</v>
      </c>
      <c r="F10333" s="2" t="s">
        <v>3308</v>
      </c>
      <c r="G10333" s="5">
        <v>-64</v>
      </c>
      <c r="H10333" s="5">
        <v>31.8</v>
      </c>
      <c r="I10333" s="5">
        <v>-2035.2</v>
      </c>
      <c r="J10333" s="5">
        <v>-3154456.050000004</v>
      </c>
      <c r="K10333" s="5" t="str" cm="1">
        <f t="array" ref="K10333">_xlfn.LET(_xlpm.d,UPPER(TRIM(CLEAN(SUBSTITUTE(F10333,CHAR(160),"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34" spans="2:11" x14ac:dyDescent="0.25">
      <c r="B10334" s="21">
        <v>46101</v>
      </c>
      <c r="C10334" s="2" t="s">
        <v>1</v>
      </c>
      <c r="D10334" s="2" t="s">
        <v>4080</v>
      </c>
      <c r="E10334" s="2" t="s">
        <v>2220</v>
      </c>
      <c r="F10334" s="2" t="s">
        <v>3308</v>
      </c>
      <c r="G10334" s="5">
        <v>-2</v>
      </c>
      <c r="H10334" s="5">
        <v>31.8</v>
      </c>
      <c r="I10334" s="5">
        <v>-63.6</v>
      </c>
      <c r="J10334" s="5">
        <v>-3154519.6500000041</v>
      </c>
      <c r="K10334" s="5" t="str" cm="1">
        <f t="array" ref="K10334">_xlfn.LET(_xlpm.d,UPPER(TRIM(CLEAN(SUBSTITUTE(F10334,CHAR(160),"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35" spans="2:11" x14ac:dyDescent="0.25">
      <c r="B10335" s="21">
        <v>46101</v>
      </c>
      <c r="C10335" s="2" t="s">
        <v>1</v>
      </c>
      <c r="D10335" s="2" t="s">
        <v>2265</v>
      </c>
      <c r="E10335" s="2" t="s">
        <v>2266</v>
      </c>
      <c r="F10335" s="2" t="s">
        <v>3308</v>
      </c>
      <c r="G10335" s="5">
        <v>-30</v>
      </c>
      <c r="H10335" s="5">
        <v>31.8</v>
      </c>
      <c r="I10335" s="5">
        <v>-954</v>
      </c>
      <c r="J10335" s="5">
        <v>-3155473.6500000041</v>
      </c>
      <c r="K10335" s="5" t="str" cm="1">
        <f t="array" ref="K10335">_xlfn.LET(_xlpm.d,UPPER(TRIM(CLEAN(SUBSTITUTE(F10335,CHAR(160),"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36" spans="2:11" x14ac:dyDescent="0.25">
      <c r="B10336" s="21">
        <v>46101</v>
      </c>
      <c r="C10336" s="2" t="s">
        <v>1</v>
      </c>
      <c r="D10336" s="2" t="s">
        <v>2268</v>
      </c>
      <c r="E10336" s="2" t="s">
        <v>1016</v>
      </c>
      <c r="F10336" s="2" t="s">
        <v>3314</v>
      </c>
      <c r="G10336" s="5">
        <v>-300</v>
      </c>
      <c r="H10336" s="5">
        <v>33.5</v>
      </c>
      <c r="I10336" s="5">
        <v>-10050</v>
      </c>
      <c r="J10336" s="5">
        <v>-3165523.6500000041</v>
      </c>
      <c r="K10336" s="5" t="str" cm="1">
        <f t="array" ref="K10336">_xlfn.LET(_xlpm.d,UPPER(TRIM(CLEAN(SUBSTITUTE(F10336,CHAR(160),"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37" spans="2:11" x14ac:dyDescent="0.25">
      <c r="B10337" s="21">
        <v>46101</v>
      </c>
      <c r="C10337" s="2" t="s">
        <v>1</v>
      </c>
      <c r="D10337" s="2" t="s">
        <v>137</v>
      </c>
      <c r="E10337" s="2" t="s">
        <v>82</v>
      </c>
      <c r="F10337" s="2" t="s">
        <v>3314</v>
      </c>
      <c r="G10337" s="5">
        <v>-65</v>
      </c>
      <c r="H10337" s="5">
        <v>33.5</v>
      </c>
      <c r="I10337" s="5">
        <v>-2177.5</v>
      </c>
      <c r="J10337" s="5">
        <v>-3167701.1500000041</v>
      </c>
      <c r="K10337" s="5" t="str" cm="1">
        <f t="array" ref="K10337">_xlfn.LET(_xlpm.d,UPPER(TRIM(CLEAN(SUBSTITUTE(F10337,CHAR(160),"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38" spans="2:11" x14ac:dyDescent="0.25">
      <c r="B10338" s="21">
        <v>46101</v>
      </c>
      <c r="C10338" s="2" t="s">
        <v>1</v>
      </c>
      <c r="D10338" s="2" t="s">
        <v>522</v>
      </c>
      <c r="E10338" s="2" t="s">
        <v>24</v>
      </c>
      <c r="F10338" s="2" t="s">
        <v>3314</v>
      </c>
      <c r="G10338" s="5">
        <v>-23</v>
      </c>
      <c r="H10338" s="5">
        <v>33.5</v>
      </c>
      <c r="I10338" s="5">
        <v>-770.5</v>
      </c>
      <c r="J10338" s="5">
        <v>-3168471.6500000041</v>
      </c>
      <c r="K10338" s="5" t="str" cm="1">
        <f t="array" ref="K10338">_xlfn.LET(_xlpm.d,UPPER(TRIM(CLEAN(SUBSTITUTE(F10338,CHAR(160),"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39" spans="2:11" x14ac:dyDescent="0.25">
      <c r="B10339" s="21">
        <v>46101</v>
      </c>
      <c r="C10339" s="2" t="s">
        <v>1</v>
      </c>
      <c r="D10339" s="2" t="s">
        <v>523</v>
      </c>
      <c r="E10339" s="2" t="s">
        <v>62</v>
      </c>
      <c r="F10339" s="2" t="s">
        <v>3314</v>
      </c>
      <c r="G10339" s="5">
        <v>-40</v>
      </c>
      <c r="H10339" s="5">
        <v>33.5</v>
      </c>
      <c r="I10339" s="5">
        <v>-1340</v>
      </c>
      <c r="J10339" s="5">
        <v>-3169811.6500000041</v>
      </c>
      <c r="K10339" s="5" t="str" cm="1">
        <f t="array" ref="K10339">_xlfn.LET(_xlpm.d,UPPER(TRIM(CLEAN(SUBSTITUTE(F10339,CHAR(160),"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40" spans="2:11" x14ac:dyDescent="0.25">
      <c r="B10340" s="21">
        <v>46101</v>
      </c>
      <c r="C10340" s="2" t="s">
        <v>1</v>
      </c>
      <c r="D10340" s="2" t="s">
        <v>2530</v>
      </c>
      <c r="E10340" s="2" t="s">
        <v>72</v>
      </c>
      <c r="F10340" s="2" t="s">
        <v>3314</v>
      </c>
      <c r="G10340" s="5">
        <v>-24</v>
      </c>
      <c r="H10340" s="5">
        <v>33.5</v>
      </c>
      <c r="I10340" s="5">
        <v>-804</v>
      </c>
      <c r="J10340" s="5">
        <v>-3170615.6500000041</v>
      </c>
      <c r="K10340" s="5" t="str" cm="1">
        <f t="array" ref="K10340">_xlfn.LET(_xlpm.d,UPPER(TRIM(CLEAN(SUBSTITUTE(F10340,CHAR(160),"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41" spans="2:11" x14ac:dyDescent="0.25">
      <c r="B10341" s="21">
        <v>46101</v>
      </c>
      <c r="C10341" s="2" t="s">
        <v>1</v>
      </c>
      <c r="D10341" s="2" t="s">
        <v>1304</v>
      </c>
      <c r="E10341" s="2" t="s">
        <v>433</v>
      </c>
      <c r="F10341" s="2" t="s">
        <v>3314</v>
      </c>
      <c r="G10341" s="5">
        <v>-52</v>
      </c>
      <c r="H10341" s="5">
        <v>33.5</v>
      </c>
      <c r="I10341" s="5">
        <v>-1742</v>
      </c>
      <c r="J10341" s="5">
        <v>-3172357.6500000041</v>
      </c>
      <c r="K10341" s="5" t="str" cm="1">
        <f t="array" ref="K10341">_xlfn.LET(_xlpm.d,UPPER(TRIM(CLEAN(SUBSTITUTE(F10341,CHAR(160),"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42" spans="2:11" x14ac:dyDescent="0.25">
      <c r="B10342" s="21">
        <v>46101</v>
      </c>
      <c r="C10342" s="2" t="s">
        <v>1</v>
      </c>
      <c r="D10342" s="2" t="s">
        <v>1305</v>
      </c>
      <c r="E10342" s="2" t="s">
        <v>143</v>
      </c>
      <c r="F10342" s="2" t="s">
        <v>3308</v>
      </c>
      <c r="G10342" s="5">
        <v>-75</v>
      </c>
      <c r="H10342" s="5">
        <v>28.95</v>
      </c>
      <c r="I10342" s="5">
        <v>-2171.25</v>
      </c>
      <c r="J10342" s="5">
        <v>-3174528.9000000041</v>
      </c>
      <c r="K10342" s="5" t="str" cm="1">
        <f t="array" ref="K10342">_xlfn.LET(_xlpm.d,UPPER(TRIM(CLEAN(SUBSTITUTE(F10342,CHAR(160),"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43" spans="2:11" x14ac:dyDescent="0.25">
      <c r="B10343" s="21">
        <v>46104</v>
      </c>
      <c r="C10343" s="2" t="s">
        <v>1</v>
      </c>
      <c r="D10343" s="2" t="s">
        <v>4081</v>
      </c>
      <c r="E10343" s="2" t="s">
        <v>465</v>
      </c>
      <c r="F10343" s="2" t="s">
        <v>3314</v>
      </c>
      <c r="G10343" s="5">
        <v>-30</v>
      </c>
      <c r="H10343" s="5">
        <v>33.5</v>
      </c>
      <c r="I10343" s="5">
        <v>-1005</v>
      </c>
      <c r="J10343" s="5">
        <v>-3175533.9000000041</v>
      </c>
      <c r="K10343" s="5" t="str" cm="1">
        <f t="array" ref="K10343">_xlfn.LET(_xlpm.d,UPPER(TRIM(CLEAN(SUBSTITUTE(F10343,CHAR(160),"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44" spans="2:11" x14ac:dyDescent="0.25">
      <c r="B10344" s="21">
        <v>46104</v>
      </c>
      <c r="C10344" s="2" t="s">
        <v>1</v>
      </c>
      <c r="D10344" s="2" t="s">
        <v>2270</v>
      </c>
      <c r="E10344" s="2" t="s">
        <v>68</v>
      </c>
      <c r="F10344" s="2" t="s">
        <v>3314</v>
      </c>
      <c r="G10344" s="5">
        <v>-50</v>
      </c>
      <c r="H10344" s="5">
        <v>33.5</v>
      </c>
      <c r="I10344" s="5">
        <v>-1675</v>
      </c>
      <c r="J10344" s="5">
        <v>-3177208.9000000041</v>
      </c>
      <c r="K10344" s="5" t="str" cm="1">
        <f t="array" ref="K10344">_xlfn.LET(_xlpm.d,UPPER(TRIM(CLEAN(SUBSTITUTE(F10344,CHAR(160),"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45" spans="2:11" x14ac:dyDescent="0.25">
      <c r="B10345" s="21">
        <v>46104</v>
      </c>
      <c r="C10345" s="2" t="s">
        <v>1</v>
      </c>
      <c r="D10345" s="2" t="s">
        <v>524</v>
      </c>
      <c r="E10345" s="2" t="s">
        <v>49</v>
      </c>
      <c r="F10345" s="2" t="s">
        <v>3314</v>
      </c>
      <c r="G10345" s="5">
        <v>-107</v>
      </c>
      <c r="H10345" s="5">
        <v>33.5</v>
      </c>
      <c r="I10345" s="5">
        <v>-3584.5</v>
      </c>
      <c r="J10345" s="5">
        <v>-3180793.4000000041</v>
      </c>
      <c r="K10345" s="5" t="str" cm="1">
        <f t="array" ref="K10345">_xlfn.LET(_xlpm.d,UPPER(TRIM(CLEAN(SUBSTITUTE(F10345,CHAR(160),"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46" spans="2:11" x14ac:dyDescent="0.25">
      <c r="B10346" s="21">
        <v>46104</v>
      </c>
      <c r="C10346" s="2" t="s">
        <v>1</v>
      </c>
      <c r="D10346" s="2" t="s">
        <v>114</v>
      </c>
      <c r="E10346" s="2" t="s">
        <v>19</v>
      </c>
      <c r="F10346" s="2" t="s">
        <v>3314</v>
      </c>
      <c r="G10346" s="5">
        <v>-25</v>
      </c>
      <c r="H10346" s="5">
        <v>33.5</v>
      </c>
      <c r="I10346" s="5">
        <v>-837.5</v>
      </c>
      <c r="J10346" s="5">
        <v>-3181630.9000000041</v>
      </c>
      <c r="K10346" s="5" t="str" cm="1">
        <f t="array" ref="K10346">_xlfn.LET(_xlpm.d,UPPER(TRIM(CLEAN(SUBSTITUTE(F10346,CHAR(160),"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47" spans="2:11" x14ac:dyDescent="0.25">
      <c r="B10347" s="21">
        <v>46104</v>
      </c>
      <c r="C10347" s="2" t="s">
        <v>1</v>
      </c>
      <c r="D10347" s="2" t="s">
        <v>525</v>
      </c>
      <c r="E10347" s="2" t="s">
        <v>84</v>
      </c>
      <c r="F10347" s="2" t="s">
        <v>3314</v>
      </c>
      <c r="G10347" s="5">
        <v>-25</v>
      </c>
      <c r="H10347" s="5">
        <v>33.5</v>
      </c>
      <c r="I10347" s="5">
        <v>-837.5</v>
      </c>
      <c r="J10347" s="5">
        <v>-3182468.4000000041</v>
      </c>
      <c r="K10347" s="5" t="str" cm="1">
        <f t="array" ref="K10347">_xlfn.LET(_xlpm.d,UPPER(TRIM(CLEAN(SUBSTITUTE(F10347,CHAR(160),"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48" spans="2:11" x14ac:dyDescent="0.25">
      <c r="B10348" s="21">
        <v>46104</v>
      </c>
      <c r="C10348" s="2" t="s">
        <v>1</v>
      </c>
      <c r="D10348" s="2" t="s">
        <v>604</v>
      </c>
      <c r="E10348" s="2" t="s">
        <v>99</v>
      </c>
      <c r="F10348" s="2" t="s">
        <v>3314</v>
      </c>
      <c r="G10348" s="5">
        <v>-34</v>
      </c>
      <c r="H10348" s="5">
        <v>33.5</v>
      </c>
      <c r="I10348" s="5">
        <v>-1139</v>
      </c>
      <c r="J10348" s="5">
        <v>-3183607.4000000041</v>
      </c>
      <c r="K10348" s="5" t="str" cm="1">
        <f t="array" ref="K10348">_xlfn.LET(_xlpm.d,UPPER(TRIM(CLEAN(SUBSTITUTE(F10348,CHAR(160),"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49" spans="2:11" x14ac:dyDescent="0.25">
      <c r="B10349" s="21">
        <v>46104</v>
      </c>
      <c r="C10349" s="2" t="s">
        <v>1</v>
      </c>
      <c r="D10349" s="2" t="s">
        <v>2272</v>
      </c>
      <c r="E10349" s="2" t="s">
        <v>791</v>
      </c>
      <c r="F10349" s="2" t="s">
        <v>3314</v>
      </c>
      <c r="G10349" s="5">
        <v>-15</v>
      </c>
      <c r="H10349" s="5">
        <v>33.5</v>
      </c>
      <c r="I10349" s="5">
        <v>-502.5</v>
      </c>
      <c r="J10349" s="5">
        <v>-3184109.9000000041</v>
      </c>
      <c r="K10349" s="5" t="str" cm="1">
        <f t="array" ref="K10349">_xlfn.LET(_xlpm.d,UPPER(TRIM(CLEAN(SUBSTITUTE(F10349,CHAR(160),"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50" spans="2:11" x14ac:dyDescent="0.25">
      <c r="B10350" s="21">
        <v>46105</v>
      </c>
      <c r="C10350" s="2" t="s">
        <v>1</v>
      </c>
      <c r="D10350" s="2" t="s">
        <v>1306</v>
      </c>
      <c r="E10350" s="2" t="s">
        <v>289</v>
      </c>
      <c r="F10350" s="2" t="s">
        <v>3308</v>
      </c>
      <c r="G10350" s="5">
        <v>-16</v>
      </c>
      <c r="H10350" s="5">
        <v>31.2</v>
      </c>
      <c r="I10350" s="5">
        <v>-499.2</v>
      </c>
      <c r="J10350" s="5">
        <v>-3184609.1000000043</v>
      </c>
      <c r="K10350" s="5" t="str" cm="1">
        <f t="array" ref="K10350">_xlfn.LET(_xlpm.d,UPPER(TRIM(CLEAN(SUBSTITUTE(F10350,CHAR(160),"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51" spans="2:11" x14ac:dyDescent="0.25">
      <c r="B10351" s="21">
        <v>46105</v>
      </c>
      <c r="C10351" s="2" t="s">
        <v>1</v>
      </c>
      <c r="D10351" s="2" t="s">
        <v>617</v>
      </c>
      <c r="E10351" s="2" t="s">
        <v>97</v>
      </c>
      <c r="F10351" s="2" t="s">
        <v>3314</v>
      </c>
      <c r="G10351" s="5">
        <v>-101</v>
      </c>
      <c r="H10351" s="5">
        <v>33.5</v>
      </c>
      <c r="I10351" s="5">
        <v>-3383.5</v>
      </c>
      <c r="J10351" s="5">
        <v>-3187992.6000000043</v>
      </c>
      <c r="K10351" s="5" t="str" cm="1">
        <f t="array" ref="K10351">_xlfn.LET(_xlpm.d,UPPER(TRIM(CLEAN(SUBSTITUTE(F10351,CHAR(160),"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52" spans="2:11" x14ac:dyDescent="0.25">
      <c r="B10352" s="21">
        <v>46105</v>
      </c>
      <c r="C10352" s="2" t="s">
        <v>1</v>
      </c>
      <c r="D10352" s="2" t="s">
        <v>2273</v>
      </c>
      <c r="E10352" s="2" t="s">
        <v>74</v>
      </c>
      <c r="F10352" s="2" t="s">
        <v>3314</v>
      </c>
      <c r="G10352" s="5">
        <v>-150</v>
      </c>
      <c r="H10352" s="5">
        <v>33.5</v>
      </c>
      <c r="I10352" s="5">
        <v>-5025</v>
      </c>
      <c r="J10352" s="5">
        <v>-3193017.6000000043</v>
      </c>
      <c r="K10352" s="5" t="str" cm="1">
        <f t="array" ref="K10352">_xlfn.LET(_xlpm.d,UPPER(TRIM(CLEAN(SUBSTITUTE(F10352,CHAR(160),"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53" spans="2:11" x14ac:dyDescent="0.25">
      <c r="B10353" s="21">
        <v>46105</v>
      </c>
      <c r="C10353" s="2" t="s">
        <v>1</v>
      </c>
      <c r="D10353" s="2" t="s">
        <v>2274</v>
      </c>
      <c r="E10353" s="2" t="s">
        <v>14</v>
      </c>
      <c r="F10353" s="2" t="s">
        <v>3314</v>
      </c>
      <c r="G10353" s="5">
        <v>-70</v>
      </c>
      <c r="H10353" s="5">
        <v>33.5</v>
      </c>
      <c r="I10353" s="5">
        <v>-2345</v>
      </c>
      <c r="J10353" s="5">
        <v>-3195362.6000000043</v>
      </c>
      <c r="K10353" s="5" t="str" cm="1">
        <f t="array" ref="K10353">_xlfn.LET(_xlpm.d,UPPER(TRIM(CLEAN(SUBSTITUTE(F10353,CHAR(160),"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54" spans="2:11" x14ac:dyDescent="0.25">
      <c r="B10354" s="21">
        <v>46105</v>
      </c>
      <c r="C10354" s="2" t="s">
        <v>1</v>
      </c>
      <c r="D10354" s="2" t="s">
        <v>2275</v>
      </c>
      <c r="E10354" s="2" t="s">
        <v>403</v>
      </c>
      <c r="F10354" s="2" t="s">
        <v>3314</v>
      </c>
      <c r="G10354" s="5">
        <v>-25</v>
      </c>
      <c r="H10354" s="5">
        <v>33.5</v>
      </c>
      <c r="I10354" s="5">
        <v>-837.5</v>
      </c>
      <c r="J10354" s="5">
        <v>-3196200.1000000043</v>
      </c>
      <c r="K10354" s="5" t="str" cm="1">
        <f t="array" ref="K10354">_xlfn.LET(_xlpm.d,UPPER(TRIM(CLEAN(SUBSTITUTE(F10354,CHAR(160),"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55" spans="2:11" x14ac:dyDescent="0.25">
      <c r="B10355" s="21">
        <v>46105</v>
      </c>
      <c r="C10355" s="2" t="s">
        <v>1</v>
      </c>
      <c r="D10355" s="2" t="s">
        <v>139</v>
      </c>
      <c r="E10355" s="2" t="s">
        <v>32</v>
      </c>
      <c r="F10355" s="2" t="s">
        <v>3314</v>
      </c>
      <c r="G10355" s="5">
        <v>-50</v>
      </c>
      <c r="H10355" s="5">
        <v>33.5</v>
      </c>
      <c r="I10355" s="5">
        <v>-1675</v>
      </c>
      <c r="J10355" s="5">
        <v>-3197875.1000000043</v>
      </c>
      <c r="K10355" s="5" t="str" cm="1">
        <f t="array" ref="K10355">_xlfn.LET(_xlpm.d,UPPER(TRIM(CLEAN(SUBSTITUTE(F10355,CHAR(160),"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56" spans="2:11" x14ac:dyDescent="0.25">
      <c r="B10356" s="21">
        <v>46105</v>
      </c>
      <c r="C10356" s="2" t="s">
        <v>1</v>
      </c>
      <c r="D10356" s="2" t="s">
        <v>45</v>
      </c>
      <c r="E10356" s="2" t="s">
        <v>29</v>
      </c>
      <c r="F10356" s="2" t="s">
        <v>3314</v>
      </c>
      <c r="G10356" s="5">
        <v>-52</v>
      </c>
      <c r="H10356" s="5">
        <v>33.5</v>
      </c>
      <c r="I10356" s="5">
        <v>-1742</v>
      </c>
      <c r="J10356" s="5">
        <v>-3199617.1000000043</v>
      </c>
      <c r="K10356" s="5" t="str" cm="1">
        <f t="array" ref="K10356">_xlfn.LET(_xlpm.d,UPPER(TRIM(CLEAN(SUBSTITUTE(F10356,CHAR(160),"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57" spans="2:11" x14ac:dyDescent="0.25">
      <c r="B10357" s="21">
        <v>46105</v>
      </c>
      <c r="C10357" s="2" t="s">
        <v>1</v>
      </c>
      <c r="D10357" s="2" t="s">
        <v>2276</v>
      </c>
      <c r="E10357" s="2" t="s">
        <v>60</v>
      </c>
      <c r="F10357" s="2" t="s">
        <v>3314</v>
      </c>
      <c r="G10357" s="5">
        <v>-10</v>
      </c>
      <c r="H10357" s="5">
        <v>33.5</v>
      </c>
      <c r="I10357" s="5">
        <v>-335</v>
      </c>
      <c r="J10357" s="5">
        <v>-3199952.1000000043</v>
      </c>
      <c r="K10357" s="5" t="str" cm="1">
        <f t="array" ref="K10357">_xlfn.LET(_xlpm.d,UPPER(TRIM(CLEAN(SUBSTITUTE(F10357,CHAR(160),"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58" spans="2:11" x14ac:dyDescent="0.25">
      <c r="B10358" s="21">
        <v>46105</v>
      </c>
      <c r="C10358" s="2" t="s">
        <v>1</v>
      </c>
      <c r="D10358" s="2" t="s">
        <v>733</v>
      </c>
      <c r="E10358" s="2" t="s">
        <v>159</v>
      </c>
      <c r="F10358" s="2" t="s">
        <v>3314</v>
      </c>
      <c r="G10358" s="5">
        <v>-54</v>
      </c>
      <c r="H10358" s="5">
        <v>33.5</v>
      </c>
      <c r="I10358" s="5">
        <v>-1809</v>
      </c>
      <c r="J10358" s="5">
        <v>-3201761.1000000043</v>
      </c>
      <c r="K10358" s="5" t="str" cm="1">
        <f t="array" ref="K10358">_xlfn.LET(_xlpm.d,UPPER(TRIM(CLEAN(SUBSTITUTE(F10358,CHAR(160),"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59" spans="2:11" x14ac:dyDescent="0.25">
      <c r="B10359" s="21">
        <v>46105</v>
      </c>
      <c r="C10359" s="2" t="s">
        <v>1</v>
      </c>
      <c r="D10359" s="2" t="s">
        <v>2277</v>
      </c>
      <c r="E10359" s="2" t="s">
        <v>153</v>
      </c>
      <c r="F10359" s="2" t="s">
        <v>3314</v>
      </c>
      <c r="G10359" s="5">
        <v>-76</v>
      </c>
      <c r="H10359" s="5">
        <v>33.5</v>
      </c>
      <c r="I10359" s="5">
        <v>-2546</v>
      </c>
      <c r="J10359" s="5">
        <v>-3204307.1000000043</v>
      </c>
      <c r="K10359" s="5" t="str" cm="1">
        <f t="array" ref="K10359">_xlfn.LET(_xlpm.d,UPPER(TRIM(CLEAN(SUBSTITUTE(F10359,CHAR(160),"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60" spans="2:11" x14ac:dyDescent="0.25">
      <c r="B10360" s="21">
        <v>46106</v>
      </c>
      <c r="C10360" s="2" t="s">
        <v>1</v>
      </c>
      <c r="D10360" s="2" t="s">
        <v>1307</v>
      </c>
      <c r="E10360" s="2" t="s">
        <v>446</v>
      </c>
      <c r="F10360" s="2" t="s">
        <v>3314</v>
      </c>
      <c r="G10360" s="5">
        <v>-120</v>
      </c>
      <c r="H10360" s="5">
        <v>33.5</v>
      </c>
      <c r="I10360" s="5">
        <v>-4020</v>
      </c>
      <c r="J10360" s="5">
        <v>-3208327.1000000043</v>
      </c>
      <c r="K10360" s="5" t="str" cm="1">
        <f t="array" ref="K10360">_xlfn.LET(_xlpm.d,UPPER(TRIM(CLEAN(SUBSTITUTE(F10360,CHAR(160),"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61" spans="2:11" x14ac:dyDescent="0.25">
      <c r="B10361" s="21">
        <v>46106</v>
      </c>
      <c r="C10361" s="2" t="s">
        <v>1</v>
      </c>
      <c r="D10361" s="2" t="s">
        <v>2278</v>
      </c>
      <c r="E10361" s="2" t="s">
        <v>163</v>
      </c>
      <c r="F10361" s="2" t="s">
        <v>3314</v>
      </c>
      <c r="G10361" s="5">
        <v>-150</v>
      </c>
      <c r="H10361" s="5">
        <v>33.5</v>
      </c>
      <c r="I10361" s="5">
        <v>-5025</v>
      </c>
      <c r="J10361" s="5">
        <v>-3213352.1000000043</v>
      </c>
      <c r="K10361" s="5" t="str" cm="1">
        <f t="array" ref="K10361">_xlfn.LET(_xlpm.d,UPPER(TRIM(CLEAN(SUBSTITUTE(F10361,CHAR(160),"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62" spans="2:11" x14ac:dyDescent="0.25">
      <c r="B10362" s="21">
        <v>46106</v>
      </c>
      <c r="C10362" s="2" t="s">
        <v>1</v>
      </c>
      <c r="D10362" s="2" t="s">
        <v>2279</v>
      </c>
      <c r="E10362" s="2" t="s">
        <v>86</v>
      </c>
      <c r="F10362" s="2" t="s">
        <v>3314</v>
      </c>
      <c r="G10362" s="5">
        <v>-140</v>
      </c>
      <c r="H10362" s="5">
        <v>33.5</v>
      </c>
      <c r="I10362" s="5">
        <v>-4690</v>
      </c>
      <c r="J10362" s="5">
        <v>-3218042.1000000043</v>
      </c>
      <c r="K10362" s="5" t="str" cm="1">
        <f t="array" ref="K10362">_xlfn.LET(_xlpm.d,UPPER(TRIM(CLEAN(SUBSTITUTE(F10362,CHAR(160),"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63" spans="2:11" x14ac:dyDescent="0.25">
      <c r="B10363" s="21">
        <v>46106</v>
      </c>
      <c r="C10363" s="2" t="s">
        <v>1</v>
      </c>
      <c r="D10363" s="2" t="s">
        <v>4082</v>
      </c>
      <c r="E10363" s="2" t="s">
        <v>58</v>
      </c>
      <c r="F10363" s="2" t="s">
        <v>3314</v>
      </c>
      <c r="G10363" s="5">
        <v>-30</v>
      </c>
      <c r="H10363" s="5">
        <v>33.5</v>
      </c>
      <c r="I10363" s="5">
        <v>-1005</v>
      </c>
      <c r="J10363" s="5">
        <v>-3219047.1000000043</v>
      </c>
      <c r="K10363" s="5" t="str" cm="1">
        <f t="array" ref="K10363">_xlfn.LET(_xlpm.d,UPPER(TRIM(CLEAN(SUBSTITUTE(F10363,CHAR(160),"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64" spans="2:11" x14ac:dyDescent="0.25">
      <c r="B10364" s="21">
        <v>46106</v>
      </c>
      <c r="C10364" s="2" t="s">
        <v>1</v>
      </c>
      <c r="D10364" s="2" t="s">
        <v>115</v>
      </c>
      <c r="E10364" s="2" t="s">
        <v>65</v>
      </c>
      <c r="F10364" s="2" t="s">
        <v>3314</v>
      </c>
      <c r="G10364" s="5">
        <v>-60</v>
      </c>
      <c r="H10364" s="5">
        <v>33.5</v>
      </c>
      <c r="I10364" s="5">
        <v>-2010</v>
      </c>
      <c r="J10364" s="5">
        <v>-3221057.1000000043</v>
      </c>
      <c r="K10364" s="5" t="str" cm="1">
        <f t="array" ref="K10364">_xlfn.LET(_xlpm.d,UPPER(TRIM(CLEAN(SUBSTITUTE(F10364,CHAR(160),"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65" spans="2:11" x14ac:dyDescent="0.25">
      <c r="B10365" s="21">
        <v>46106</v>
      </c>
      <c r="C10365" s="2" t="s">
        <v>1</v>
      </c>
      <c r="D10365" s="2" t="s">
        <v>116</v>
      </c>
      <c r="E10365" s="2" t="s">
        <v>40</v>
      </c>
      <c r="F10365" s="2" t="s">
        <v>3314</v>
      </c>
      <c r="G10365" s="5">
        <v>-50</v>
      </c>
      <c r="H10365" s="5">
        <v>33.5</v>
      </c>
      <c r="I10365" s="5">
        <v>-1675</v>
      </c>
      <c r="J10365" s="5">
        <v>-3222732.1000000043</v>
      </c>
      <c r="K10365" s="5" t="str" cm="1">
        <f t="array" ref="K10365">_xlfn.LET(_xlpm.d,UPPER(TRIM(CLEAN(SUBSTITUTE(F10365,CHAR(160),"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66" spans="2:11" x14ac:dyDescent="0.25">
      <c r="B10366" s="21">
        <v>46107</v>
      </c>
      <c r="C10366" s="2" t="s">
        <v>1</v>
      </c>
      <c r="D10366" s="2" t="s">
        <v>4083</v>
      </c>
      <c r="E10366" s="2" t="s">
        <v>1245</v>
      </c>
      <c r="F10366" s="2" t="s">
        <v>3308</v>
      </c>
      <c r="G10366" s="5">
        <v>-40</v>
      </c>
      <c r="H10366" s="5">
        <v>31.8</v>
      </c>
      <c r="I10366" s="5">
        <v>-1272</v>
      </c>
      <c r="J10366" s="5">
        <v>-3224004.1000000043</v>
      </c>
      <c r="K10366" s="5" t="str" cm="1">
        <f t="array" ref="K10366">_xlfn.LET(_xlpm.d,UPPER(TRIM(CLEAN(SUBSTITUTE(F10366,CHAR(160),"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67" spans="2:11" x14ac:dyDescent="0.25">
      <c r="B10367" s="21">
        <v>46107</v>
      </c>
      <c r="C10367" s="2" t="s">
        <v>1</v>
      </c>
      <c r="D10367" s="2" t="s">
        <v>2280</v>
      </c>
      <c r="E10367" s="2" t="s">
        <v>324</v>
      </c>
      <c r="F10367" s="2" t="s">
        <v>3308</v>
      </c>
      <c r="G10367" s="5">
        <v>-33</v>
      </c>
      <c r="H10367" s="5">
        <v>28.95</v>
      </c>
      <c r="I10367" s="5">
        <v>-955.35</v>
      </c>
      <c r="J10367" s="5">
        <v>-3224959.4500000044</v>
      </c>
      <c r="K10367" s="5" t="str" cm="1">
        <f t="array" ref="K10367">_xlfn.LET(_xlpm.d,UPPER(TRIM(CLEAN(SUBSTITUTE(F10367,CHAR(160),"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68" spans="2:11" x14ac:dyDescent="0.25">
      <c r="B10368" s="21">
        <v>46107</v>
      </c>
      <c r="C10368" s="2" t="s">
        <v>1</v>
      </c>
      <c r="D10368" s="2" t="s">
        <v>2282</v>
      </c>
      <c r="E10368" s="2" t="s">
        <v>801</v>
      </c>
      <c r="F10368" s="2" t="s">
        <v>3308</v>
      </c>
      <c r="G10368" s="5">
        <v>-4</v>
      </c>
      <c r="H10368" s="5">
        <v>27.99</v>
      </c>
      <c r="I10368" s="5">
        <v>-111.96</v>
      </c>
      <c r="J10368" s="5">
        <v>-3225071.4100000043</v>
      </c>
      <c r="K10368" s="5" t="str" cm="1">
        <f t="array" ref="K10368">_xlfn.LET(_xlpm.d,UPPER(TRIM(CLEAN(SUBSTITUTE(F10368,CHAR(160),"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69" spans="2:11" x14ac:dyDescent="0.25">
      <c r="B10369" s="21">
        <v>46107</v>
      </c>
      <c r="C10369" s="2" t="s">
        <v>1</v>
      </c>
      <c r="D10369" s="2" t="s">
        <v>2284</v>
      </c>
      <c r="E10369" s="2" t="s">
        <v>1130</v>
      </c>
      <c r="F10369" s="2" t="s">
        <v>3314</v>
      </c>
      <c r="G10369" s="5">
        <v>-282</v>
      </c>
      <c r="H10369" s="5">
        <v>33.5</v>
      </c>
      <c r="I10369" s="5">
        <v>-9447</v>
      </c>
      <c r="J10369" s="5">
        <v>-3234518.4100000043</v>
      </c>
      <c r="K10369" s="5" t="str" cm="1">
        <f t="array" ref="K10369">_xlfn.LET(_xlpm.d,UPPER(TRIM(CLEAN(SUBSTITUTE(F10369,CHAR(160),"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70" spans="2:11" x14ac:dyDescent="0.25">
      <c r="B10370" s="21">
        <v>46107</v>
      </c>
      <c r="C10370" s="2" t="s">
        <v>1</v>
      </c>
      <c r="D10370" s="2" t="s">
        <v>140</v>
      </c>
      <c r="E10370" s="2" t="s">
        <v>141</v>
      </c>
      <c r="F10370" s="2" t="s">
        <v>3314</v>
      </c>
      <c r="G10370" s="5">
        <v>-145</v>
      </c>
      <c r="H10370" s="5">
        <v>33.5</v>
      </c>
      <c r="I10370" s="5">
        <v>-4857.5</v>
      </c>
      <c r="J10370" s="5">
        <v>-3239375.9100000043</v>
      </c>
      <c r="K10370" s="5" t="str" cm="1">
        <f t="array" ref="K10370">_xlfn.LET(_xlpm.d,UPPER(TRIM(CLEAN(SUBSTITUTE(F10370,CHAR(160),"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71" spans="2:11" x14ac:dyDescent="0.25">
      <c r="B10371" s="21">
        <v>46107</v>
      </c>
      <c r="C10371" s="2" t="s">
        <v>1</v>
      </c>
      <c r="D10371" s="2" t="s">
        <v>4084</v>
      </c>
      <c r="E10371" s="2" t="s">
        <v>38</v>
      </c>
      <c r="F10371" s="2" t="s">
        <v>3314</v>
      </c>
      <c r="G10371" s="5">
        <v>-89</v>
      </c>
      <c r="H10371" s="5">
        <v>33.5</v>
      </c>
      <c r="I10371" s="5">
        <v>-2981.5</v>
      </c>
      <c r="J10371" s="5">
        <v>-3242357.4100000043</v>
      </c>
      <c r="K10371" s="5" t="str" cm="1">
        <f t="array" ref="K10371">_xlfn.LET(_xlpm.d,UPPER(TRIM(CLEAN(SUBSTITUTE(F10371,CHAR(160),"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72" spans="2:11" x14ac:dyDescent="0.25">
      <c r="B10372" s="21">
        <v>46107</v>
      </c>
      <c r="C10372" s="2" t="s">
        <v>1</v>
      </c>
      <c r="D10372" s="2" t="s">
        <v>605</v>
      </c>
      <c r="E10372" s="2" t="s">
        <v>68</v>
      </c>
      <c r="F10372" s="2" t="s">
        <v>3314</v>
      </c>
      <c r="G10372" s="5">
        <v>-35</v>
      </c>
      <c r="H10372" s="5">
        <v>33.5</v>
      </c>
      <c r="I10372" s="5">
        <v>-1172.5</v>
      </c>
      <c r="J10372" s="5">
        <v>-3243529.9100000043</v>
      </c>
      <c r="K10372" s="5" t="str" cm="1">
        <f t="array" ref="K10372">_xlfn.LET(_xlpm.d,UPPER(TRIM(CLEAN(SUBSTITUTE(F10372,CHAR(160),"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73" spans="2:11" x14ac:dyDescent="0.25">
      <c r="B10373" s="21">
        <v>46108</v>
      </c>
      <c r="C10373" s="2" t="s">
        <v>1</v>
      </c>
      <c r="D10373" s="2" t="s">
        <v>4085</v>
      </c>
      <c r="E10373" s="2" t="s">
        <v>304</v>
      </c>
      <c r="F10373" s="2" t="s">
        <v>3308</v>
      </c>
      <c r="G10373" s="5">
        <v>-8</v>
      </c>
      <c r="H10373" s="5">
        <v>21.2</v>
      </c>
      <c r="I10373" s="5">
        <v>-169.6</v>
      </c>
      <c r="J10373" s="5">
        <v>-3243699.5100000044</v>
      </c>
      <c r="K10373" s="5" t="str" cm="1">
        <f t="array" ref="K10373">_xlfn.LET(_xlpm.d,UPPER(TRIM(CLEAN(SUBSTITUTE(F10373,CHAR(160),"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74" spans="2:11" x14ac:dyDescent="0.25">
      <c r="B10374" s="21">
        <v>46108</v>
      </c>
      <c r="C10374" s="2" t="s">
        <v>1</v>
      </c>
      <c r="D10374" s="2" t="s">
        <v>2286</v>
      </c>
      <c r="E10374" s="2" t="s">
        <v>1478</v>
      </c>
      <c r="F10374" s="2" t="s">
        <v>3308</v>
      </c>
      <c r="G10374" s="5">
        <v>-36</v>
      </c>
      <c r="H10374" s="5">
        <v>31.8</v>
      </c>
      <c r="I10374" s="5">
        <v>-1144.8</v>
      </c>
      <c r="J10374" s="5">
        <v>-3244844.3100000042</v>
      </c>
      <c r="K10374" s="5" t="str" cm="1">
        <f t="array" ref="K10374">_xlfn.LET(_xlpm.d,UPPER(TRIM(CLEAN(SUBSTITUTE(F10374,CHAR(160),"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75" spans="2:11" x14ac:dyDescent="0.25">
      <c r="B10375" s="21">
        <v>46108</v>
      </c>
      <c r="C10375" s="2" t="s">
        <v>1</v>
      </c>
      <c r="D10375" s="2" t="s">
        <v>142</v>
      </c>
      <c r="E10375" s="2" t="s">
        <v>143</v>
      </c>
      <c r="F10375" s="2" t="s">
        <v>3308</v>
      </c>
      <c r="G10375" s="5">
        <v>-42</v>
      </c>
      <c r="H10375" s="5">
        <v>28.95</v>
      </c>
      <c r="I10375" s="5">
        <v>-1215.9000000000001</v>
      </c>
      <c r="J10375" s="5">
        <v>-3246060.2100000042</v>
      </c>
      <c r="K10375" s="5" t="str" cm="1">
        <f t="array" ref="K10375">_xlfn.LET(_xlpm.d,UPPER(TRIM(CLEAN(SUBSTITUTE(F10375,CHAR(160),"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76" spans="2:11" x14ac:dyDescent="0.25">
      <c r="B10376" s="21">
        <v>46108</v>
      </c>
      <c r="C10376" s="2" t="s">
        <v>1</v>
      </c>
      <c r="D10376" s="2" t="s">
        <v>1308</v>
      </c>
      <c r="E10376" s="2" t="s">
        <v>3</v>
      </c>
      <c r="F10376" s="2" t="s">
        <v>3308</v>
      </c>
      <c r="G10376" s="5">
        <v>-43</v>
      </c>
      <c r="H10376" s="5">
        <v>30</v>
      </c>
      <c r="I10376" s="5">
        <v>-1290</v>
      </c>
      <c r="J10376" s="5">
        <v>-3247350.2100000042</v>
      </c>
      <c r="K10376" s="5" t="str" cm="1">
        <f t="array" ref="K10376">_xlfn.LET(_xlpm.d,UPPER(TRIM(CLEAN(SUBSTITUTE(F10376,CHAR(160),"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77" spans="2:11" x14ac:dyDescent="0.25">
      <c r="B10377" s="21">
        <v>46108</v>
      </c>
      <c r="C10377" s="2" t="s">
        <v>1</v>
      </c>
      <c r="D10377" s="2" t="s">
        <v>2288</v>
      </c>
      <c r="E10377" s="2" t="s">
        <v>238</v>
      </c>
      <c r="F10377" s="2" t="s">
        <v>3314</v>
      </c>
      <c r="G10377" s="5">
        <v>-39</v>
      </c>
      <c r="H10377" s="5">
        <v>33.5</v>
      </c>
      <c r="I10377" s="5">
        <v>-1306.5</v>
      </c>
      <c r="J10377" s="5">
        <v>-3248656.7100000042</v>
      </c>
      <c r="K10377" s="5" t="str" cm="1">
        <f t="array" ref="K10377">_xlfn.LET(_xlpm.d,UPPER(TRIM(CLEAN(SUBSTITUTE(F10377,CHAR(160),"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78" spans="2:11" x14ac:dyDescent="0.25">
      <c r="B10378" s="21">
        <v>46108</v>
      </c>
      <c r="C10378" s="2" t="s">
        <v>1</v>
      </c>
      <c r="D10378" s="2" t="s">
        <v>526</v>
      </c>
      <c r="E10378" s="2" t="s">
        <v>244</v>
      </c>
      <c r="F10378" s="2" t="s">
        <v>3314</v>
      </c>
      <c r="G10378" s="5">
        <v>-400</v>
      </c>
      <c r="H10378" s="5">
        <v>33.5</v>
      </c>
      <c r="I10378" s="5">
        <v>-13400</v>
      </c>
      <c r="J10378" s="5">
        <v>-3262056.7100000042</v>
      </c>
      <c r="K10378" s="5" t="str" cm="1">
        <f t="array" ref="K10378">_xlfn.LET(_xlpm.d,UPPER(TRIM(CLEAN(SUBSTITUTE(F10378,CHAR(160),"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79" spans="2:11" x14ac:dyDescent="0.25">
      <c r="B10379" s="21">
        <v>46108</v>
      </c>
      <c r="C10379" s="2" t="s">
        <v>1</v>
      </c>
      <c r="D10379" s="2" t="s">
        <v>2289</v>
      </c>
      <c r="E10379" s="2" t="s">
        <v>202</v>
      </c>
      <c r="F10379" s="2" t="s">
        <v>3314</v>
      </c>
      <c r="G10379" s="5">
        <v>-400</v>
      </c>
      <c r="H10379" s="5">
        <v>33.5</v>
      </c>
      <c r="I10379" s="5">
        <v>-13400</v>
      </c>
      <c r="J10379" s="5">
        <v>-3275456.7100000042</v>
      </c>
      <c r="K10379" s="5" t="str" cm="1">
        <f t="array" ref="K10379">_xlfn.LET(_xlpm.d,UPPER(TRIM(CLEAN(SUBSTITUTE(F10379,CHAR(160),"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80" spans="2:11" x14ac:dyDescent="0.25">
      <c r="B10380" s="21">
        <v>46108</v>
      </c>
      <c r="C10380" s="2" t="s">
        <v>1</v>
      </c>
      <c r="D10380" s="2" t="s">
        <v>2290</v>
      </c>
      <c r="E10380" s="2" t="s">
        <v>829</v>
      </c>
      <c r="F10380" s="2" t="s">
        <v>3314</v>
      </c>
      <c r="G10380" s="5">
        <v>-50</v>
      </c>
      <c r="H10380" s="5">
        <v>33.5</v>
      </c>
      <c r="I10380" s="5">
        <v>-1675</v>
      </c>
      <c r="J10380" s="5">
        <v>-3277131.7100000042</v>
      </c>
      <c r="K10380" s="5" t="str" cm="1">
        <f t="array" ref="K10380">_xlfn.LET(_xlpm.d,UPPER(TRIM(CLEAN(SUBSTITUTE(F10380,CHAR(160),"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81" spans="2:11" x14ac:dyDescent="0.25">
      <c r="B10381" s="21">
        <v>46108</v>
      </c>
      <c r="C10381" s="2" t="s">
        <v>1</v>
      </c>
      <c r="D10381" s="2" t="s">
        <v>2291</v>
      </c>
      <c r="E10381" s="2" t="s">
        <v>24</v>
      </c>
      <c r="F10381" s="2" t="s">
        <v>3314</v>
      </c>
      <c r="G10381" s="5">
        <v>-140</v>
      </c>
      <c r="H10381" s="5">
        <v>33.5</v>
      </c>
      <c r="I10381" s="5">
        <v>-4690</v>
      </c>
      <c r="J10381" s="5">
        <v>-3281821.7100000042</v>
      </c>
      <c r="K10381" s="5" t="str" cm="1">
        <f t="array" ref="K10381">_xlfn.LET(_xlpm.d,UPPER(TRIM(CLEAN(SUBSTITUTE(F10381,CHAR(160),"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82" spans="2:11" x14ac:dyDescent="0.25">
      <c r="B10382" s="21">
        <v>46108</v>
      </c>
      <c r="C10382" s="2" t="s">
        <v>1</v>
      </c>
      <c r="D10382" s="2" t="s">
        <v>47</v>
      </c>
      <c r="E10382" s="2" t="s">
        <v>9</v>
      </c>
      <c r="F10382" s="2" t="s">
        <v>3314</v>
      </c>
      <c r="G10382" s="5">
        <v>-60</v>
      </c>
      <c r="H10382" s="5">
        <v>33.5</v>
      </c>
      <c r="I10382" s="5">
        <v>-2010</v>
      </c>
      <c r="J10382" s="5">
        <v>-3283831.7100000042</v>
      </c>
      <c r="K10382" s="5" t="str" cm="1">
        <f t="array" ref="K10382">_xlfn.LET(_xlpm.d,UPPER(TRIM(CLEAN(SUBSTITUTE(F10382,CHAR(160),"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83" spans="2:11" x14ac:dyDescent="0.25">
      <c r="B10383" s="21">
        <v>46108</v>
      </c>
      <c r="C10383" s="2" t="s">
        <v>1</v>
      </c>
      <c r="D10383" s="2" t="s">
        <v>117</v>
      </c>
      <c r="E10383" s="2" t="s">
        <v>82</v>
      </c>
      <c r="F10383" s="2" t="s">
        <v>3314</v>
      </c>
      <c r="G10383" s="5">
        <v>-45</v>
      </c>
      <c r="H10383" s="5">
        <v>33.5</v>
      </c>
      <c r="I10383" s="5">
        <v>-1507.5</v>
      </c>
      <c r="J10383" s="5">
        <v>-3285339.2100000042</v>
      </c>
      <c r="K10383" s="5" t="str" cm="1">
        <f t="array" ref="K10383">_xlfn.LET(_xlpm.d,UPPER(TRIM(CLEAN(SUBSTITUTE(F10383,CHAR(160),"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84" spans="2:11" x14ac:dyDescent="0.25">
      <c r="B10384" s="21">
        <v>46108</v>
      </c>
      <c r="C10384" s="2" t="s">
        <v>1</v>
      </c>
      <c r="D10384" s="2" t="s">
        <v>118</v>
      </c>
      <c r="E10384" s="2" t="s">
        <v>110</v>
      </c>
      <c r="F10384" s="2" t="s">
        <v>3314</v>
      </c>
      <c r="G10384" s="5">
        <v>-36</v>
      </c>
      <c r="H10384" s="5">
        <v>33.5</v>
      </c>
      <c r="I10384" s="5">
        <v>-1206</v>
      </c>
      <c r="J10384" s="5">
        <v>-3286545.2100000042</v>
      </c>
      <c r="K10384" s="5" t="str" cm="1">
        <f t="array" ref="K10384">_xlfn.LET(_xlpm.d,UPPER(TRIM(CLEAN(SUBSTITUTE(F10384,CHAR(160),"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85" spans="2:11" x14ac:dyDescent="0.25">
      <c r="B10385" s="21">
        <v>46108</v>
      </c>
      <c r="C10385" s="2" t="s">
        <v>1</v>
      </c>
      <c r="D10385" s="2" t="s">
        <v>2292</v>
      </c>
      <c r="E10385" s="2" t="s">
        <v>72</v>
      </c>
      <c r="F10385" s="2" t="s">
        <v>3314</v>
      </c>
      <c r="G10385" s="5">
        <v>-50</v>
      </c>
      <c r="H10385" s="5">
        <v>33.5</v>
      </c>
      <c r="I10385" s="5">
        <v>-1675</v>
      </c>
      <c r="J10385" s="5">
        <v>-3288220.2100000042</v>
      </c>
      <c r="K10385" s="5" t="str" cm="1">
        <f t="array" ref="K10385">_xlfn.LET(_xlpm.d,UPPER(TRIM(CLEAN(SUBSTITUTE(F10385,CHAR(160),"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86" spans="2:11" x14ac:dyDescent="0.25">
      <c r="B10386" s="21">
        <v>46111</v>
      </c>
      <c r="C10386" s="2" t="s">
        <v>1</v>
      </c>
      <c r="D10386" s="2" t="s">
        <v>119</v>
      </c>
      <c r="E10386" s="2" t="s">
        <v>76</v>
      </c>
      <c r="F10386" s="2" t="s">
        <v>3314</v>
      </c>
      <c r="G10386" s="5">
        <v>-243</v>
      </c>
      <c r="H10386" s="5">
        <v>33.5</v>
      </c>
      <c r="I10386" s="5">
        <v>-8140.5</v>
      </c>
      <c r="J10386" s="5">
        <v>-3296360.7100000042</v>
      </c>
      <c r="K10386" s="5" t="str" cm="1">
        <f t="array" ref="K10386">_xlfn.LET(_xlpm.d,UPPER(TRIM(CLEAN(SUBSTITUTE(F10386,CHAR(160),"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87" spans="2:11" x14ac:dyDescent="0.25">
      <c r="B10387" s="21">
        <v>46111</v>
      </c>
      <c r="C10387" s="2" t="s">
        <v>1</v>
      </c>
      <c r="D10387" s="2" t="s">
        <v>4086</v>
      </c>
      <c r="E10387" s="2" t="s">
        <v>1530</v>
      </c>
      <c r="F10387" s="2" t="s">
        <v>3308</v>
      </c>
      <c r="G10387" s="5">
        <v>-23</v>
      </c>
      <c r="H10387" s="5">
        <v>31.8</v>
      </c>
      <c r="I10387" s="5">
        <v>-731.4</v>
      </c>
      <c r="J10387" s="5">
        <v>-3297092.1100000041</v>
      </c>
      <c r="K10387" s="5" t="str" cm="1">
        <f t="array" ref="K10387">_xlfn.LET(_xlpm.d,UPPER(TRIM(CLEAN(SUBSTITUTE(F10387,CHAR(160),"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88" spans="2:11" x14ac:dyDescent="0.25">
      <c r="B10388" s="21">
        <v>46111</v>
      </c>
      <c r="C10388" s="2" t="s">
        <v>1</v>
      </c>
      <c r="D10388" s="2" t="s">
        <v>2293</v>
      </c>
      <c r="E10388" s="2" t="s">
        <v>1384</v>
      </c>
      <c r="F10388" s="2" t="s">
        <v>3308</v>
      </c>
      <c r="G10388" s="5">
        <v>-37</v>
      </c>
      <c r="H10388" s="5">
        <v>28.55</v>
      </c>
      <c r="I10388" s="5">
        <v>-1056.3499999999999</v>
      </c>
      <c r="J10388" s="5">
        <v>-3298148.4600000042</v>
      </c>
      <c r="K10388" s="5" t="str" cm="1">
        <f t="array" ref="K10388">_xlfn.LET(_xlpm.d,UPPER(TRIM(CLEAN(SUBSTITUTE(F10388,CHAR(160),"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89" spans="2:11" x14ac:dyDescent="0.25">
      <c r="B10389" s="21">
        <v>46111</v>
      </c>
      <c r="C10389" s="2" t="s">
        <v>1</v>
      </c>
      <c r="D10389" s="2" t="s">
        <v>4087</v>
      </c>
      <c r="E10389" s="2" t="s">
        <v>99</v>
      </c>
      <c r="F10389" s="2" t="s">
        <v>3314</v>
      </c>
      <c r="G10389" s="5">
        <v>-30</v>
      </c>
      <c r="H10389" s="5">
        <v>33.5</v>
      </c>
      <c r="I10389" s="5">
        <v>-1005</v>
      </c>
      <c r="J10389" s="5">
        <v>-3299153.4600000042</v>
      </c>
      <c r="K10389" s="5" t="str" cm="1">
        <f t="array" ref="K10389">_xlfn.LET(_xlpm.d,UPPER(TRIM(CLEAN(SUBSTITUTE(F10389,CHAR(160),"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90" spans="2:11" x14ac:dyDescent="0.25">
      <c r="B10390" s="21">
        <v>46111</v>
      </c>
      <c r="C10390" s="2" t="s">
        <v>1</v>
      </c>
      <c r="D10390" s="2" t="s">
        <v>4088</v>
      </c>
      <c r="E10390" s="2" t="s">
        <v>465</v>
      </c>
      <c r="F10390" s="2" t="s">
        <v>3314</v>
      </c>
      <c r="G10390" s="5">
        <v>-26</v>
      </c>
      <c r="H10390" s="5">
        <v>33.5</v>
      </c>
      <c r="I10390" s="5">
        <v>-871</v>
      </c>
      <c r="J10390" s="5">
        <v>-3300024.4600000042</v>
      </c>
      <c r="K10390" s="5" t="str" cm="1">
        <f t="array" ref="K10390">_xlfn.LET(_xlpm.d,UPPER(TRIM(CLEAN(SUBSTITUTE(F10390,CHAR(160),"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91" spans="2:11" x14ac:dyDescent="0.25">
      <c r="B10391" s="21">
        <v>46111</v>
      </c>
      <c r="C10391" s="2" t="s">
        <v>1</v>
      </c>
      <c r="D10391" s="2" t="s">
        <v>4089</v>
      </c>
      <c r="E10391" s="2" t="s">
        <v>84</v>
      </c>
      <c r="F10391" s="2" t="s">
        <v>3314</v>
      </c>
      <c r="G10391" s="5">
        <v>-30</v>
      </c>
      <c r="H10391" s="5">
        <v>33.5</v>
      </c>
      <c r="I10391" s="5">
        <v>-1005</v>
      </c>
      <c r="J10391" s="5">
        <v>-3301029.4600000042</v>
      </c>
      <c r="K10391" s="5" t="str" cm="1">
        <f t="array" ref="K10391">_xlfn.LET(_xlpm.d,UPPER(TRIM(CLEAN(SUBSTITUTE(F10391,CHAR(160),"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92" spans="2:11" x14ac:dyDescent="0.25">
      <c r="B10392" s="21">
        <v>46111</v>
      </c>
      <c r="C10392" s="2" t="s">
        <v>1</v>
      </c>
      <c r="D10392" s="2" t="s">
        <v>2294</v>
      </c>
      <c r="E10392" s="2" t="s">
        <v>791</v>
      </c>
      <c r="F10392" s="2" t="s">
        <v>3314</v>
      </c>
      <c r="G10392" s="5">
        <v>-28</v>
      </c>
      <c r="H10392" s="5">
        <v>33.5</v>
      </c>
      <c r="I10392" s="5">
        <v>-938</v>
      </c>
      <c r="J10392" s="5">
        <v>-3301967.4600000042</v>
      </c>
      <c r="K10392" s="5" t="str" cm="1">
        <f t="array" ref="K10392">_xlfn.LET(_xlpm.d,UPPER(TRIM(CLEAN(SUBSTITUTE(F10392,CHAR(160),"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93" spans="2:11" x14ac:dyDescent="0.25">
      <c r="B10393" s="21">
        <v>46111</v>
      </c>
      <c r="C10393" s="2" t="s">
        <v>1</v>
      </c>
      <c r="D10393" s="2" t="s">
        <v>4090</v>
      </c>
      <c r="E10393" s="2" t="s">
        <v>19</v>
      </c>
      <c r="F10393" s="2" t="s">
        <v>3314</v>
      </c>
      <c r="G10393" s="5">
        <v>-20</v>
      </c>
      <c r="H10393" s="5">
        <v>33.5</v>
      </c>
      <c r="I10393" s="5">
        <v>-670</v>
      </c>
      <c r="J10393" s="5">
        <v>-3302637.4600000042</v>
      </c>
      <c r="K10393" s="5" t="str" cm="1">
        <f t="array" ref="K10393">_xlfn.LET(_xlpm.d,UPPER(TRIM(CLEAN(SUBSTITUTE(F10393,CHAR(160),"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94" spans="2:11" x14ac:dyDescent="0.25">
      <c r="B10394" s="21">
        <v>46112</v>
      </c>
      <c r="C10394" s="2" t="s">
        <v>1</v>
      </c>
      <c r="D10394" s="2" t="s">
        <v>4091</v>
      </c>
      <c r="E10394" s="2" t="s">
        <v>852</v>
      </c>
      <c r="F10394" s="2" t="s">
        <v>3308</v>
      </c>
      <c r="G10394" s="5">
        <v>-100</v>
      </c>
      <c r="H10394" s="5">
        <v>33.99</v>
      </c>
      <c r="I10394" s="5">
        <v>-3399</v>
      </c>
      <c r="J10394" s="5">
        <v>-3306036.4600000042</v>
      </c>
      <c r="K10394" s="5" t="str" cm="1">
        <f t="array" ref="K10394">_xlfn.LET(_xlpm.d,UPPER(TRIM(CLEAN(SUBSTITUTE(F10394,CHAR(160),"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95" spans="2:11" x14ac:dyDescent="0.25">
      <c r="B10395" s="21">
        <v>46112</v>
      </c>
      <c r="C10395" s="2" t="s">
        <v>1</v>
      </c>
      <c r="D10395" s="2" t="s">
        <v>4092</v>
      </c>
      <c r="E10395" s="2" t="s">
        <v>986</v>
      </c>
      <c r="F10395" s="2" t="s">
        <v>3308</v>
      </c>
      <c r="G10395" s="5">
        <v>-40</v>
      </c>
      <c r="H10395" s="5">
        <v>33.99</v>
      </c>
      <c r="I10395" s="5">
        <v>-1359.6</v>
      </c>
      <c r="J10395" s="5">
        <v>-3307396.0600000042</v>
      </c>
      <c r="K10395" s="5" t="str" cm="1">
        <f t="array" ref="K10395">_xlfn.LET(_xlpm.d,UPPER(TRIM(CLEAN(SUBSTITUTE(F10395,CHAR(160),"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96" spans="2:11" x14ac:dyDescent="0.25">
      <c r="B10396" s="21">
        <v>46112</v>
      </c>
      <c r="C10396" s="2" t="s">
        <v>1</v>
      </c>
      <c r="D10396" s="2" t="s">
        <v>288</v>
      </c>
      <c r="E10396" s="2" t="s">
        <v>289</v>
      </c>
      <c r="F10396" s="2" t="s">
        <v>3308</v>
      </c>
      <c r="G10396" s="5">
        <v>-24</v>
      </c>
      <c r="H10396" s="5">
        <v>31.2</v>
      </c>
      <c r="I10396" s="5">
        <v>-748.8</v>
      </c>
      <c r="J10396" s="5">
        <v>-3308144.8600000041</v>
      </c>
      <c r="K10396" s="5" t="str" cm="1">
        <f t="array" ref="K10396">_xlfn.LET(_xlpm.d,UPPER(TRIM(CLEAN(SUBSTITUTE(F10396,CHAR(160),"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97" spans="2:11" x14ac:dyDescent="0.25">
      <c r="B10397" s="21">
        <v>46112</v>
      </c>
      <c r="C10397" s="2" t="s">
        <v>1</v>
      </c>
      <c r="D10397" s="2" t="s">
        <v>2295</v>
      </c>
      <c r="E10397" s="2" t="s">
        <v>3</v>
      </c>
      <c r="F10397" s="2" t="s">
        <v>3308</v>
      </c>
      <c r="G10397" s="5">
        <v>-41</v>
      </c>
      <c r="H10397" s="5">
        <v>30</v>
      </c>
      <c r="I10397" s="5">
        <v>-1230</v>
      </c>
      <c r="J10397" s="5">
        <v>-3309374.8600000041</v>
      </c>
      <c r="K10397" s="5" t="str" cm="1">
        <f t="array" ref="K10397">_xlfn.LET(_xlpm.d,UPPER(TRIM(CLEAN(SUBSTITUTE(F10397,CHAR(160),"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98" spans="2:11" x14ac:dyDescent="0.25">
      <c r="B10398" s="21">
        <v>46112</v>
      </c>
      <c r="C10398" s="2" t="s">
        <v>1</v>
      </c>
      <c r="D10398" s="2" t="s">
        <v>48</v>
      </c>
      <c r="E10398" s="2" t="s">
        <v>49</v>
      </c>
      <c r="F10398" s="2" t="s">
        <v>3314</v>
      </c>
      <c r="G10398" s="5">
        <v>-20</v>
      </c>
      <c r="H10398" s="5">
        <v>33.5</v>
      </c>
      <c r="I10398" s="5">
        <v>-670</v>
      </c>
      <c r="J10398" s="5">
        <v>-3310044.8600000041</v>
      </c>
      <c r="K10398" s="5" t="str" cm="1">
        <f t="array" ref="K10398">_xlfn.LET(_xlpm.d,UPPER(TRIM(CLEAN(SUBSTITUTE(F10398,CHAR(160),"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399" spans="2:11" x14ac:dyDescent="0.25">
      <c r="B10399" s="21">
        <v>46112</v>
      </c>
      <c r="C10399" s="2" t="s">
        <v>1</v>
      </c>
      <c r="D10399" s="2" t="s">
        <v>2296</v>
      </c>
      <c r="E10399" s="2" t="s">
        <v>27</v>
      </c>
      <c r="F10399" s="2" t="s">
        <v>3314</v>
      </c>
      <c r="G10399" s="5">
        <v>-110</v>
      </c>
      <c r="H10399" s="5">
        <v>33.5</v>
      </c>
      <c r="I10399" s="5">
        <v>-3685</v>
      </c>
      <c r="J10399" s="5">
        <v>-3313729.8600000041</v>
      </c>
      <c r="K10399" s="5" t="str" cm="1">
        <f t="array" ref="K10399">_xlfn.LET(_xlpm.d,UPPER(TRIM(CLEAN(SUBSTITUTE(F10399,CHAR(160),"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00" spans="2:11" x14ac:dyDescent="0.25">
      <c r="B10400" s="21">
        <v>46112</v>
      </c>
      <c r="C10400" s="2" t="s">
        <v>1</v>
      </c>
      <c r="D10400" s="2" t="s">
        <v>2297</v>
      </c>
      <c r="E10400" s="2" t="s">
        <v>60</v>
      </c>
      <c r="F10400" s="2" t="s">
        <v>3314</v>
      </c>
      <c r="G10400" s="5">
        <v>-30</v>
      </c>
      <c r="H10400" s="5">
        <v>33.5</v>
      </c>
      <c r="I10400" s="5">
        <v>-1005</v>
      </c>
      <c r="J10400" s="5">
        <v>-3314734.8600000041</v>
      </c>
      <c r="K10400" s="5" t="str" cm="1">
        <f t="array" ref="K10400">_xlfn.LET(_xlpm.d,UPPER(TRIM(CLEAN(SUBSTITUTE(F10400,CHAR(160),"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01" spans="1:11" x14ac:dyDescent="0.25">
      <c r="B10401" s="21">
        <v>46112</v>
      </c>
      <c r="C10401" s="2" t="s">
        <v>1</v>
      </c>
      <c r="D10401" s="2" t="s">
        <v>4093</v>
      </c>
      <c r="E10401" s="2" t="s">
        <v>72</v>
      </c>
      <c r="F10401" s="2" t="s">
        <v>3314</v>
      </c>
      <c r="G10401" s="5">
        <v>-20</v>
      </c>
      <c r="H10401" s="5">
        <v>33.5</v>
      </c>
      <c r="I10401" s="5">
        <v>-670</v>
      </c>
      <c r="J10401" s="5">
        <v>-3315404.8600000041</v>
      </c>
      <c r="K10401" s="5" t="str" cm="1">
        <f t="array" ref="K10401">_xlfn.LET(_xlpm.d,UPPER(TRIM(CLEAN(SUBSTITUTE(F10401,CHAR(160),"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02" spans="1:11" x14ac:dyDescent="0.25">
      <c r="B10402" s="21">
        <v>46112</v>
      </c>
      <c r="C10402" s="2" t="s">
        <v>1</v>
      </c>
      <c r="D10402" s="2" t="s">
        <v>2298</v>
      </c>
      <c r="E10402" s="2" t="s">
        <v>89</v>
      </c>
      <c r="F10402" s="2" t="s">
        <v>3314</v>
      </c>
      <c r="G10402" s="5">
        <v>-140</v>
      </c>
      <c r="H10402" s="5">
        <v>33.5</v>
      </c>
      <c r="I10402" s="5">
        <v>-4690</v>
      </c>
      <c r="J10402" s="5">
        <v>-3320094.8600000041</v>
      </c>
      <c r="K10402" s="5" t="str" cm="1">
        <f t="array" ref="K10402">_xlfn.LET(_xlpm.d,UPPER(TRIM(CLEAN(SUBSTITUTE(F10402,CHAR(160),"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03" spans="1:11" x14ac:dyDescent="0.25">
      <c r="B10403" s="21">
        <v>46112</v>
      </c>
      <c r="C10403" s="2" t="s">
        <v>1</v>
      </c>
      <c r="D10403" s="2" t="s">
        <v>2299</v>
      </c>
      <c r="E10403" s="2" t="s">
        <v>92</v>
      </c>
      <c r="F10403" s="2" t="s">
        <v>3314</v>
      </c>
      <c r="G10403" s="5">
        <v>-210</v>
      </c>
      <c r="H10403" s="5">
        <v>33.5</v>
      </c>
      <c r="I10403" s="5">
        <v>-7035</v>
      </c>
      <c r="J10403" s="5">
        <v>-3327129.8600000041</v>
      </c>
      <c r="K10403" s="5" t="str" cm="1">
        <f t="array" ref="K10403">_xlfn.LET(_xlpm.d,UPPER(TRIM(CLEAN(SUBSTITUTE(F10403,CHAR(160),"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04" spans="1:11" x14ac:dyDescent="0.25">
      <c r="B10404" s="21">
        <v>46112</v>
      </c>
      <c r="C10404" s="2" t="s">
        <v>1</v>
      </c>
      <c r="D10404" s="2" t="s">
        <v>2300</v>
      </c>
      <c r="E10404" s="2" t="s">
        <v>403</v>
      </c>
      <c r="F10404" s="2" t="s">
        <v>3314</v>
      </c>
      <c r="G10404" s="5">
        <v>-80</v>
      </c>
      <c r="H10404" s="5">
        <v>33.5</v>
      </c>
      <c r="I10404" s="5">
        <v>-2680</v>
      </c>
      <c r="J10404" s="5">
        <v>-3329809.8600000041</v>
      </c>
      <c r="K10404" s="5" t="str" cm="1">
        <f t="array" ref="K10404">_xlfn.LET(_xlpm.d,UPPER(TRIM(CLEAN(SUBSTITUTE(F10404,CHAR(160),"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05" spans="1:11" x14ac:dyDescent="0.25">
      <c r="B10405" s="21">
        <v>46112</v>
      </c>
      <c r="C10405" s="2" t="s">
        <v>1</v>
      </c>
      <c r="D10405" s="2" t="s">
        <v>2534</v>
      </c>
      <c r="E10405" s="2" t="s">
        <v>9</v>
      </c>
      <c r="F10405" s="2" t="s">
        <v>3314</v>
      </c>
      <c r="G10405" s="5">
        <v>-80</v>
      </c>
      <c r="H10405" s="5">
        <v>33.5</v>
      </c>
      <c r="I10405" s="5">
        <v>-2680</v>
      </c>
      <c r="J10405" s="5">
        <v>-3332489.8600000041</v>
      </c>
      <c r="K10405" s="5" t="str" cm="1">
        <f t="array" ref="K10405">_xlfn.LET(_xlpm.d,UPPER(TRIM(CLEAN(SUBSTITUTE(F10405,CHAR(160),"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06" spans="1:11" x14ac:dyDescent="0.25">
      <c r="B10406" s="21">
        <v>46112</v>
      </c>
      <c r="C10406" s="2" t="s">
        <v>1</v>
      </c>
      <c r="D10406" s="2" t="s">
        <v>734</v>
      </c>
      <c r="E10406" s="2" t="s">
        <v>32</v>
      </c>
      <c r="F10406" s="2" t="s">
        <v>3314</v>
      </c>
      <c r="G10406" s="5">
        <v>-102</v>
      </c>
      <c r="H10406" s="5">
        <v>33.5</v>
      </c>
      <c r="I10406" s="5">
        <v>-3417</v>
      </c>
      <c r="J10406" s="5">
        <v>-3335906.8600000041</v>
      </c>
      <c r="K10406" s="5" t="str" cm="1">
        <f t="array" ref="K10406">_xlfn.LET(_xlpm.d,UPPER(TRIM(CLEAN(SUBSTITUTE(F10406,CHAR(160),"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07" spans="1:11" x14ac:dyDescent="0.25">
      <c r="B10407" s="21">
        <v>46112</v>
      </c>
      <c r="C10407" s="2" t="s">
        <v>1</v>
      </c>
      <c r="D10407" s="2" t="s">
        <v>2301</v>
      </c>
      <c r="E10407" s="2" t="s">
        <v>14</v>
      </c>
      <c r="F10407" s="2" t="s">
        <v>3314</v>
      </c>
      <c r="G10407" s="5">
        <v>-50</v>
      </c>
      <c r="H10407" s="5">
        <v>33.5</v>
      </c>
      <c r="I10407" s="5">
        <v>-1675</v>
      </c>
      <c r="J10407" s="5">
        <v>-3337581.8600000041</v>
      </c>
      <c r="K10407" s="5" t="str" cm="1">
        <f t="array" ref="K10407">_xlfn.LET(_xlpm.d,UPPER(TRIM(CLEAN(SUBSTITUTE(F10407,CHAR(160),"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08" spans="1:11" x14ac:dyDescent="0.25">
      <c r="B10408" s="21">
        <v>46112</v>
      </c>
      <c r="C10408" s="2" t="s">
        <v>1</v>
      </c>
      <c r="D10408" s="2" t="s">
        <v>2302</v>
      </c>
      <c r="E10408" s="2" t="s">
        <v>35</v>
      </c>
      <c r="F10408" s="2" t="s">
        <v>3314</v>
      </c>
      <c r="G10408" s="5">
        <v>-150</v>
      </c>
      <c r="H10408" s="5">
        <v>33.5</v>
      </c>
      <c r="I10408" s="5">
        <v>-5025</v>
      </c>
      <c r="J10408" s="5">
        <v>-3342606.8600000041</v>
      </c>
      <c r="K10408" s="5" t="str" cm="1">
        <f t="array" ref="K10408">_xlfn.LET(_xlpm.d,UPPER(TRIM(CLEAN(SUBSTITUTE(F10408,CHAR(160),"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09" spans="1:11" x14ac:dyDescent="0.25">
      <c r="B10409" s="21">
        <v>46112</v>
      </c>
      <c r="C10409" s="2" t="s">
        <v>1</v>
      </c>
      <c r="D10409" s="2" t="s">
        <v>120</v>
      </c>
      <c r="E10409" s="2" t="s">
        <v>95</v>
      </c>
      <c r="F10409" s="2" t="s">
        <v>3314</v>
      </c>
      <c r="G10409" s="5">
        <v>-5</v>
      </c>
      <c r="H10409" s="5">
        <v>33.5</v>
      </c>
      <c r="I10409" s="5">
        <v>-167.5</v>
      </c>
      <c r="J10409" s="5">
        <v>-3342774.3600000041</v>
      </c>
      <c r="K10409" s="5" t="str" cm="1">
        <f t="array" ref="K10409">_xlfn.LET(_xlpm.d,UPPER(TRIM(CLEAN(SUBSTITUTE(F10409,CHAR(160),"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10" spans="1:11" x14ac:dyDescent="0.25">
      <c r="A10410" s="11" t="s">
        <v>4094</v>
      </c>
      <c r="G10410" s="6">
        <v>-104173.5</v>
      </c>
      <c r="I10410" s="9">
        <v>-3342774.3600000041</v>
      </c>
      <c r="K10410" s="5" t="str" cm="1">
        <f t="array" ref="K10410">_xlfn.LET(_xlpm.d,UPPER(TRIM(CLEAN(SUBSTITUTE(F10410,CHAR(160),"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11" spans="1:11" x14ac:dyDescent="0.25">
      <c r="A10411" s="10" t="s">
        <v>4095</v>
      </c>
      <c r="K10411" s="5" t="str" cm="1">
        <f t="array" ref="K10411">_xlfn.LET(_xlpm.d,UPPER(TRIM(CLEAN(SUBSTITUTE(F10411,CHAR(160),"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12" spans="1:11" x14ac:dyDescent="0.25">
      <c r="B10412" s="21">
        <v>45912</v>
      </c>
      <c r="C10412" s="2" t="s">
        <v>1</v>
      </c>
      <c r="D10412" s="2" t="s">
        <v>4096</v>
      </c>
      <c r="E10412" s="2" t="s">
        <v>2397</v>
      </c>
      <c r="F10412" s="2" t="s">
        <v>4097</v>
      </c>
      <c r="G10412" s="5">
        <v>-4</v>
      </c>
      <c r="H10412" s="5">
        <v>34.4</v>
      </c>
      <c r="I10412" s="5">
        <v>-137.6</v>
      </c>
      <c r="J10412" s="5">
        <v>-137.6</v>
      </c>
      <c r="K10412" s="5" t="str" cm="1">
        <f t="array" ref="K10412">_xlfn.LET(_xlpm.d,UPPER(TRIM(CLEAN(SUBSTITUTE(F10412,CHAR(160),"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13" spans="1:11" x14ac:dyDescent="0.25">
      <c r="B10413" s="21">
        <v>45940</v>
      </c>
      <c r="C10413" s="2" t="s">
        <v>1</v>
      </c>
      <c r="D10413" s="2" t="s">
        <v>3298</v>
      </c>
      <c r="E10413" s="2" t="s">
        <v>2397</v>
      </c>
      <c r="F10413" s="2" t="s">
        <v>4097</v>
      </c>
      <c r="G10413" s="5">
        <v>-3</v>
      </c>
      <c r="H10413" s="5">
        <v>34.4</v>
      </c>
      <c r="I10413" s="5">
        <v>-103.2</v>
      </c>
      <c r="J10413" s="5">
        <v>-240.8</v>
      </c>
      <c r="K10413" s="5" t="str" cm="1">
        <f t="array" ref="K10413">_xlfn.LET(_xlpm.d,UPPER(TRIM(CLEAN(SUBSTITUTE(F10413,CHAR(160),"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14" spans="1:11" x14ac:dyDescent="0.25">
      <c r="B10414" s="21">
        <v>46003</v>
      </c>
      <c r="C10414" s="2" t="s">
        <v>1</v>
      </c>
      <c r="D10414" s="2" t="s">
        <v>4098</v>
      </c>
      <c r="E10414" s="2" t="s">
        <v>2397</v>
      </c>
      <c r="F10414" s="2" t="s">
        <v>4097</v>
      </c>
      <c r="G10414" s="5">
        <v>-4</v>
      </c>
      <c r="H10414" s="5">
        <v>34.4</v>
      </c>
      <c r="I10414" s="5">
        <v>-137.6</v>
      </c>
      <c r="J10414" s="5">
        <v>-378.4</v>
      </c>
      <c r="K10414" s="5" t="str" cm="1">
        <f t="array" ref="K10414">_xlfn.LET(_xlpm.d,UPPER(TRIM(CLEAN(SUBSTITUTE(F10414,CHAR(160),"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15" spans="1:11" x14ac:dyDescent="0.25">
      <c r="B10415" s="21">
        <v>46087</v>
      </c>
      <c r="C10415" s="2" t="s">
        <v>1</v>
      </c>
      <c r="D10415" s="2" t="s">
        <v>4099</v>
      </c>
      <c r="E10415" s="2" t="s">
        <v>2397</v>
      </c>
      <c r="F10415" s="2" t="s">
        <v>4097</v>
      </c>
      <c r="G10415" s="5">
        <v>-4</v>
      </c>
      <c r="H10415" s="5">
        <v>34.4</v>
      </c>
      <c r="I10415" s="5">
        <v>-137.6</v>
      </c>
      <c r="J10415" s="5">
        <v>-516</v>
      </c>
      <c r="K10415" s="5" t="str" cm="1">
        <f t="array" ref="K10415">_xlfn.LET(_xlpm.d,UPPER(TRIM(CLEAN(SUBSTITUTE(F10415,CHAR(160),"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16" spans="1:11" x14ac:dyDescent="0.25">
      <c r="A10416" s="11" t="s">
        <v>4100</v>
      </c>
      <c r="G10416" s="6">
        <v>-15</v>
      </c>
      <c r="I10416" s="8">
        <f>I10412+I10413+I10414+I10415</f>
        <v>-516</v>
      </c>
      <c r="K10416" s="5" t="str" cm="1">
        <f t="array" ref="K10416">_xlfn.LET(_xlpm.d,UPPER(TRIM(CLEAN(SUBSTITUTE(F10416,CHAR(160),"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17" spans="1:11" x14ac:dyDescent="0.25">
      <c r="A10417" s="10" t="s">
        <v>4101</v>
      </c>
      <c r="K10417" s="5" t="str" cm="1">
        <f t="array" ref="K10417">_xlfn.LET(_xlpm.d,UPPER(TRIM(CLEAN(SUBSTITUTE(F10417,CHAR(160),"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18" spans="1:11" x14ac:dyDescent="0.25">
      <c r="B10418" s="21">
        <v>45898</v>
      </c>
      <c r="C10418" s="2" t="s">
        <v>1</v>
      </c>
      <c r="D10418" s="2" t="s">
        <v>3749</v>
      </c>
      <c r="E10418" s="2" t="s">
        <v>311</v>
      </c>
      <c r="F10418" s="2" t="s">
        <v>4102</v>
      </c>
      <c r="G10418" s="5">
        <v>-10</v>
      </c>
      <c r="H10418" s="5">
        <v>28.65</v>
      </c>
      <c r="I10418" s="5">
        <v>-286.5</v>
      </c>
      <c r="J10418" s="5">
        <v>-286.5</v>
      </c>
      <c r="K10418" s="5" t="str" cm="1">
        <f t="array" ref="K10418">_xlfn.LET(_xlpm.d,UPPER(TRIM(CLEAN(SUBSTITUTE(F10418,CHAR(160),"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19" spans="1:11" x14ac:dyDescent="0.25">
      <c r="B10419" s="21">
        <v>46009</v>
      </c>
      <c r="C10419" s="2" t="s">
        <v>1</v>
      </c>
      <c r="D10419" s="2" t="s">
        <v>1208</v>
      </c>
      <c r="E10419" s="2" t="s">
        <v>289</v>
      </c>
      <c r="F10419" s="2" t="s">
        <v>4102</v>
      </c>
      <c r="G10419" s="5">
        <v>-20</v>
      </c>
      <c r="H10419" s="5">
        <v>31.2</v>
      </c>
      <c r="I10419" s="5">
        <v>-624</v>
      </c>
      <c r="J10419" s="5">
        <v>-910.5</v>
      </c>
      <c r="K10419" s="5" t="str" cm="1">
        <f t="array" ref="K10419">_xlfn.LET(_xlpm.d,UPPER(TRIM(CLEAN(SUBSTITUTE(F10419,CHAR(160),"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20" spans="1:11" x14ac:dyDescent="0.25">
      <c r="B10420" s="21">
        <v>46071</v>
      </c>
      <c r="C10420" s="2" t="s">
        <v>1</v>
      </c>
      <c r="D10420" s="2" t="s">
        <v>2911</v>
      </c>
      <c r="E10420" s="2" t="s">
        <v>289</v>
      </c>
      <c r="F10420" s="2" t="s">
        <v>4102</v>
      </c>
      <c r="G10420" s="5">
        <v>-15</v>
      </c>
      <c r="H10420" s="5">
        <v>27.5</v>
      </c>
      <c r="I10420" s="5">
        <v>-412.5</v>
      </c>
      <c r="J10420" s="5">
        <v>-1323</v>
      </c>
      <c r="K10420" s="5" t="str" cm="1">
        <f t="array" ref="K10420">_xlfn.LET(_xlpm.d,UPPER(TRIM(CLEAN(SUBSTITUTE(F10420,CHAR(160),"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21" spans="1:11" x14ac:dyDescent="0.25">
      <c r="A10421" s="11" t="s">
        <v>4103</v>
      </c>
      <c r="G10421" s="6">
        <v>-45</v>
      </c>
      <c r="I10421" s="7">
        <f>I10418+I10419+I10420</f>
        <v>-1323</v>
      </c>
      <c r="K10421" s="5" t="str" cm="1">
        <f t="array" ref="K10421">_xlfn.LET(_xlpm.d,UPPER(TRIM(CLEAN(SUBSTITUTE(F10421,CHAR(160),"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22" spans="1:11" x14ac:dyDescent="0.25">
      <c r="A10422" s="10" t="s">
        <v>4104</v>
      </c>
      <c r="K10422" s="5" t="str" cm="1">
        <f t="array" ref="K10422">_xlfn.LET(_xlpm.d,UPPER(TRIM(CLEAN(SUBSTITUTE(F10422,CHAR(160),"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23" spans="1:11" x14ac:dyDescent="0.25">
      <c r="B10423" s="21">
        <v>45665</v>
      </c>
      <c r="C10423" s="2" t="s">
        <v>1</v>
      </c>
      <c r="D10423" s="2" t="s">
        <v>2822</v>
      </c>
      <c r="E10423" s="2" t="s">
        <v>289</v>
      </c>
      <c r="F10423" s="2" t="s">
        <v>4105</v>
      </c>
      <c r="G10423" s="5">
        <v>-20</v>
      </c>
      <c r="H10423" s="5">
        <v>29.6</v>
      </c>
      <c r="I10423" s="5">
        <v>-592</v>
      </c>
      <c r="J10423" s="5">
        <v>-592</v>
      </c>
      <c r="K10423" s="5" t="str" cm="1">
        <f t="array" ref="K10423">_xlfn.LET(_xlpm.d,UPPER(TRIM(CLEAN(SUBSTITUTE(F10423,CHAR(160),"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24" spans="1:11" x14ac:dyDescent="0.25">
      <c r="B10424" s="21">
        <v>45677</v>
      </c>
      <c r="C10424" s="2" t="s">
        <v>1</v>
      </c>
      <c r="D10424" s="2" t="s">
        <v>2325</v>
      </c>
      <c r="E10424" s="2" t="s">
        <v>1384</v>
      </c>
      <c r="F10424" s="2" t="s">
        <v>4105</v>
      </c>
      <c r="G10424" s="5">
        <v>-3</v>
      </c>
      <c r="H10424" s="5">
        <v>25.8</v>
      </c>
      <c r="I10424" s="5">
        <v>-77.400000000000006</v>
      </c>
      <c r="J10424" s="5">
        <v>-669.4</v>
      </c>
      <c r="K10424" s="5" t="str" cm="1">
        <f t="array" ref="K10424">_xlfn.LET(_xlpm.d,UPPER(TRIM(CLEAN(SUBSTITUTE(F10424,CHAR(160),"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25" spans="1:11" x14ac:dyDescent="0.25">
      <c r="B10425" s="21">
        <v>45691</v>
      </c>
      <c r="C10425" s="2" t="s">
        <v>1</v>
      </c>
      <c r="D10425" s="2" t="s">
        <v>2329</v>
      </c>
      <c r="E10425" s="2" t="s">
        <v>1384</v>
      </c>
      <c r="F10425" s="2" t="s">
        <v>4104</v>
      </c>
      <c r="G10425" s="5">
        <v>-3</v>
      </c>
      <c r="H10425" s="5">
        <v>25.8</v>
      </c>
      <c r="I10425" s="5">
        <v>-77.400000000000006</v>
      </c>
      <c r="J10425" s="5">
        <v>-746.8</v>
      </c>
      <c r="K10425" s="5" t="str" cm="1">
        <f t="array" ref="K10425">_xlfn.LET(_xlpm.d,UPPER(TRIM(CLEAN(SUBSTITUTE(F10425,CHAR(160),"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26" spans="1:11" x14ac:dyDescent="0.25">
      <c r="B10426" s="21">
        <v>45692</v>
      </c>
      <c r="C10426" s="2" t="s">
        <v>1</v>
      </c>
      <c r="D10426" s="2" t="s">
        <v>2828</v>
      </c>
      <c r="E10426" s="2" t="s">
        <v>289</v>
      </c>
      <c r="F10426" s="2" t="s">
        <v>4104</v>
      </c>
      <c r="G10426" s="5">
        <v>-17</v>
      </c>
      <c r="H10426" s="5">
        <v>25.9</v>
      </c>
      <c r="I10426" s="5">
        <v>-440.3</v>
      </c>
      <c r="J10426" s="5">
        <v>-1187.0999999999999</v>
      </c>
      <c r="K10426" s="5" t="str" cm="1">
        <f t="array" ref="K10426">_xlfn.LET(_xlpm.d,UPPER(TRIM(CLEAN(SUBSTITUTE(F10426,CHAR(160),"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27" spans="1:11" x14ac:dyDescent="0.25">
      <c r="B10427" s="21">
        <v>45698</v>
      </c>
      <c r="C10427" s="2" t="s">
        <v>1</v>
      </c>
      <c r="D10427" s="2" t="s">
        <v>1383</v>
      </c>
      <c r="E10427" s="2" t="s">
        <v>1384</v>
      </c>
      <c r="F10427" s="2" t="s">
        <v>4104</v>
      </c>
      <c r="G10427" s="5">
        <v>-1</v>
      </c>
      <c r="H10427" s="5">
        <v>25.8</v>
      </c>
      <c r="I10427" s="5">
        <v>-25.8</v>
      </c>
      <c r="J10427" s="5">
        <v>-1212.8999999999999</v>
      </c>
      <c r="K10427" s="5" t="str" cm="1">
        <f t="array" ref="K10427">_xlfn.LET(_xlpm.d,UPPER(TRIM(CLEAN(SUBSTITUTE(F10427,CHAR(160),"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28" spans="1:11" x14ac:dyDescent="0.25">
      <c r="B10428" s="21">
        <v>45712</v>
      </c>
      <c r="C10428" s="2" t="s">
        <v>1</v>
      </c>
      <c r="D10428" s="2" t="s">
        <v>2317</v>
      </c>
      <c r="E10428" s="2" t="s">
        <v>1384</v>
      </c>
      <c r="F10428" s="2" t="s">
        <v>4104</v>
      </c>
      <c r="G10428" s="5">
        <v>-9</v>
      </c>
      <c r="H10428" s="5">
        <v>25.8</v>
      </c>
      <c r="I10428" s="5">
        <v>-232.2</v>
      </c>
      <c r="J10428" s="5">
        <v>-1445.1</v>
      </c>
      <c r="K10428" s="5" t="str" cm="1">
        <f t="array" ref="K10428">_xlfn.LET(_xlpm.d,UPPER(TRIM(CLEAN(SUBSTITUTE(F10428,CHAR(160),"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29" spans="1:11" x14ac:dyDescent="0.25">
      <c r="B10429" s="21">
        <v>45726</v>
      </c>
      <c r="C10429" s="2" t="s">
        <v>1</v>
      </c>
      <c r="D10429" s="2" t="s">
        <v>2330</v>
      </c>
      <c r="E10429" s="2" t="s">
        <v>1384</v>
      </c>
      <c r="F10429" s="2" t="s">
        <v>4104</v>
      </c>
      <c r="G10429" s="5">
        <v>-23</v>
      </c>
      <c r="H10429" s="5">
        <v>25.8</v>
      </c>
      <c r="I10429" s="5">
        <v>-593.4</v>
      </c>
      <c r="J10429" s="5">
        <v>-2038.5</v>
      </c>
      <c r="K10429" s="5" t="str" cm="1">
        <f t="array" ref="K10429">_xlfn.LET(_xlpm.d,UPPER(TRIM(CLEAN(SUBSTITUTE(F10429,CHAR(160),"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30" spans="1:11" x14ac:dyDescent="0.25">
      <c r="B10430" s="21">
        <v>45747</v>
      </c>
      <c r="C10430" s="2" t="s">
        <v>1</v>
      </c>
      <c r="D10430" s="2" t="s">
        <v>2307</v>
      </c>
      <c r="E10430" s="2" t="s">
        <v>1384</v>
      </c>
      <c r="F10430" s="2" t="s">
        <v>4104</v>
      </c>
      <c r="G10430" s="5">
        <v>-3</v>
      </c>
      <c r="H10430" s="5">
        <v>25.8</v>
      </c>
      <c r="I10430" s="5">
        <v>-77.400000000000006</v>
      </c>
      <c r="J10430" s="5">
        <v>-2115.9</v>
      </c>
      <c r="K10430" s="5" t="str" cm="1">
        <f t="array" ref="K10430">_xlfn.LET(_xlpm.d,UPPER(TRIM(CLEAN(SUBSTITUTE(F10430,CHAR(160),"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31" spans="1:11" x14ac:dyDescent="0.25">
      <c r="B10431" s="21">
        <v>45754</v>
      </c>
      <c r="C10431" s="2" t="s">
        <v>1</v>
      </c>
      <c r="D10431" s="2" t="s">
        <v>2331</v>
      </c>
      <c r="E10431" s="2" t="s">
        <v>1384</v>
      </c>
      <c r="F10431" s="2" t="s">
        <v>4104</v>
      </c>
      <c r="G10431" s="5">
        <v>-6</v>
      </c>
      <c r="H10431" s="5">
        <v>25.8</v>
      </c>
      <c r="I10431" s="5">
        <v>-154.80000000000001</v>
      </c>
      <c r="J10431" s="5">
        <v>-2270.7000000000003</v>
      </c>
      <c r="K10431" s="5" t="str" cm="1">
        <f t="array" ref="K10431">_xlfn.LET(_xlpm.d,UPPER(TRIM(CLEAN(SUBSTITUTE(F10431,CHAR(160),"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32" spans="1:11" x14ac:dyDescent="0.25">
      <c r="B10432" s="21">
        <v>45789</v>
      </c>
      <c r="C10432" s="2" t="s">
        <v>1</v>
      </c>
      <c r="D10432" s="2" t="s">
        <v>2334</v>
      </c>
      <c r="E10432" s="2" t="s">
        <v>1384</v>
      </c>
      <c r="F10432" s="2" t="s">
        <v>4104</v>
      </c>
      <c r="G10432" s="5">
        <v>-3</v>
      </c>
      <c r="H10432" s="5">
        <v>25.8</v>
      </c>
      <c r="I10432" s="5">
        <v>-77.400000000000006</v>
      </c>
      <c r="J10432" s="5">
        <v>-2348.1000000000004</v>
      </c>
      <c r="K10432" s="5" t="str" cm="1">
        <f t="array" ref="K10432">_xlfn.LET(_xlpm.d,UPPER(TRIM(CLEAN(SUBSTITUTE(F10432,CHAR(160),"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33" spans="2:11" x14ac:dyDescent="0.25">
      <c r="B10433" s="21">
        <v>45810</v>
      </c>
      <c r="C10433" s="2" t="s">
        <v>1</v>
      </c>
      <c r="D10433" s="2" t="s">
        <v>2335</v>
      </c>
      <c r="E10433" s="2" t="s">
        <v>1384</v>
      </c>
      <c r="F10433" s="2" t="s">
        <v>4104</v>
      </c>
      <c r="G10433" s="5">
        <v>-5</v>
      </c>
      <c r="H10433" s="5">
        <v>25.8</v>
      </c>
      <c r="I10433" s="5">
        <v>-129</v>
      </c>
      <c r="J10433" s="5">
        <v>-2477.1000000000004</v>
      </c>
      <c r="K10433" s="5" t="str" cm="1">
        <f t="array" ref="K10433">_xlfn.LET(_xlpm.d,UPPER(TRIM(CLEAN(SUBSTITUTE(F10433,CHAR(160),"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34" spans="2:11" x14ac:dyDescent="0.25">
      <c r="B10434" s="21">
        <v>45811</v>
      </c>
      <c r="C10434" s="2" t="s">
        <v>1</v>
      </c>
      <c r="D10434" s="2" t="s">
        <v>2851</v>
      </c>
      <c r="E10434" s="2" t="s">
        <v>289</v>
      </c>
      <c r="F10434" s="2" t="s">
        <v>4104</v>
      </c>
      <c r="G10434" s="5">
        <v>-40</v>
      </c>
      <c r="H10434" s="5">
        <v>25.9</v>
      </c>
      <c r="I10434" s="5">
        <v>-1036</v>
      </c>
      <c r="J10434" s="5">
        <v>-3513.1000000000004</v>
      </c>
      <c r="K10434" s="5" t="str" cm="1">
        <f t="array" ref="K10434">_xlfn.LET(_xlpm.d,UPPER(TRIM(CLEAN(SUBSTITUTE(F10434,CHAR(160),"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35" spans="2:11" x14ac:dyDescent="0.25">
      <c r="B10435" s="21">
        <v>45817</v>
      </c>
      <c r="C10435" s="2" t="s">
        <v>1</v>
      </c>
      <c r="D10435" s="2" t="s">
        <v>4106</v>
      </c>
      <c r="E10435" s="2" t="s">
        <v>1384</v>
      </c>
      <c r="F10435" s="2" t="s">
        <v>4104</v>
      </c>
      <c r="G10435" s="5">
        <v>-1</v>
      </c>
      <c r="H10435" s="5">
        <v>25.8</v>
      </c>
      <c r="I10435" s="5">
        <v>-25.8</v>
      </c>
      <c r="J10435" s="5">
        <v>-3538.9000000000005</v>
      </c>
      <c r="K10435" s="5" t="str" cm="1">
        <f t="array" ref="K10435">_xlfn.LET(_xlpm.d,UPPER(TRIM(CLEAN(SUBSTITUTE(F10435,CHAR(160),"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36" spans="2:11" x14ac:dyDescent="0.25">
      <c r="B10436" s="21">
        <v>45820</v>
      </c>
      <c r="C10436" s="2" t="s">
        <v>1</v>
      </c>
      <c r="D10436" s="2" t="s">
        <v>4107</v>
      </c>
      <c r="E10436" s="2" t="s">
        <v>289</v>
      </c>
      <c r="F10436" s="2" t="s">
        <v>4104</v>
      </c>
      <c r="G10436" s="5">
        <v>-529</v>
      </c>
      <c r="H10436" s="5">
        <v>3.7</v>
      </c>
      <c r="I10436" s="5">
        <v>-1957.3</v>
      </c>
      <c r="J10436" s="5">
        <v>-5496.2000000000007</v>
      </c>
      <c r="K10436" s="5" t="str" cm="1">
        <f t="array" ref="K10436">_xlfn.LET(_xlpm.d,UPPER(TRIM(CLEAN(SUBSTITUTE(F10436,CHAR(160),"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37" spans="2:11" x14ac:dyDescent="0.25">
      <c r="B10437" s="21">
        <v>45827</v>
      </c>
      <c r="C10437" s="2" t="s">
        <v>1</v>
      </c>
      <c r="D10437" s="2" t="s">
        <v>1744</v>
      </c>
      <c r="E10437" s="2" t="s">
        <v>5</v>
      </c>
      <c r="F10437" s="2" t="s">
        <v>4104</v>
      </c>
      <c r="G10437" s="5">
        <v>-7</v>
      </c>
      <c r="H10437" s="5">
        <v>31.8</v>
      </c>
      <c r="I10437" s="5">
        <v>-222.6</v>
      </c>
      <c r="J10437" s="5">
        <v>-5718.8000000000011</v>
      </c>
      <c r="K10437" s="5" t="str" cm="1">
        <f t="array" ref="K10437">_xlfn.LET(_xlpm.d,UPPER(TRIM(CLEAN(SUBSTITUTE(F10437,CHAR(160),"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38" spans="2:11" x14ac:dyDescent="0.25">
      <c r="B10438" s="21">
        <v>45831</v>
      </c>
      <c r="C10438" s="2" t="s">
        <v>1</v>
      </c>
      <c r="D10438" s="2" t="s">
        <v>1747</v>
      </c>
      <c r="E10438" s="2" t="s">
        <v>1530</v>
      </c>
      <c r="F10438" s="2" t="s">
        <v>4104</v>
      </c>
      <c r="G10438" s="5">
        <v>-4</v>
      </c>
      <c r="H10438" s="5">
        <v>29.99</v>
      </c>
      <c r="I10438" s="5">
        <v>-119.96</v>
      </c>
      <c r="J10438" s="5">
        <v>-5838.7600000000011</v>
      </c>
      <c r="K10438" s="5" t="str" cm="1">
        <f t="array" ref="K10438">_xlfn.LET(_xlpm.d,UPPER(TRIM(CLEAN(SUBSTITUTE(F10438,CHAR(160),"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39" spans="2:11" x14ac:dyDescent="0.25">
      <c r="B10439" s="21">
        <v>45835</v>
      </c>
      <c r="C10439" s="2" t="s">
        <v>1</v>
      </c>
      <c r="D10439" s="2" t="s">
        <v>1755</v>
      </c>
      <c r="E10439" s="2" t="s">
        <v>311</v>
      </c>
      <c r="F10439" s="2" t="s">
        <v>4104</v>
      </c>
      <c r="G10439" s="5">
        <v>-2</v>
      </c>
      <c r="H10439" s="5">
        <v>28.65</v>
      </c>
      <c r="I10439" s="5">
        <v>-57.3</v>
      </c>
      <c r="J10439" s="5">
        <v>-5896.0600000000013</v>
      </c>
      <c r="K10439" s="5" t="str" cm="1">
        <f t="array" ref="K10439">_xlfn.LET(_xlpm.d,UPPER(TRIM(CLEAN(SUBSTITUTE(F10439,CHAR(160),"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40" spans="2:11" x14ac:dyDescent="0.25">
      <c r="B10440" s="21">
        <v>45847</v>
      </c>
      <c r="C10440" s="2" t="s">
        <v>1</v>
      </c>
      <c r="D10440" s="2" t="s">
        <v>1041</v>
      </c>
      <c r="E10440" s="2" t="s">
        <v>289</v>
      </c>
      <c r="F10440" s="2" t="s">
        <v>4104</v>
      </c>
      <c r="G10440" s="5">
        <v>-6</v>
      </c>
      <c r="H10440" s="5">
        <v>25.9</v>
      </c>
      <c r="I10440" s="5">
        <v>-155.4</v>
      </c>
      <c r="J10440" s="5">
        <v>-6051.4600000000009</v>
      </c>
      <c r="K10440" s="5" t="str" cm="1">
        <f t="array" ref="K10440">_xlfn.LET(_xlpm.d,UPPER(TRIM(CLEAN(SUBSTITUTE(F10440,CHAR(160),"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41" spans="2:11" x14ac:dyDescent="0.25">
      <c r="B10441" s="21">
        <v>45854</v>
      </c>
      <c r="C10441" s="2" t="s">
        <v>1</v>
      </c>
      <c r="D10441" s="2" t="s">
        <v>1777</v>
      </c>
      <c r="E10441" s="2" t="s">
        <v>5</v>
      </c>
      <c r="F10441" s="2" t="s">
        <v>4104</v>
      </c>
      <c r="G10441" s="5">
        <v>-15</v>
      </c>
      <c r="H10441" s="5">
        <v>31.8</v>
      </c>
      <c r="I10441" s="5">
        <v>-477</v>
      </c>
      <c r="J10441" s="5">
        <v>-6528.4600000000009</v>
      </c>
      <c r="K10441" s="5" t="str" cm="1">
        <f t="array" ref="K10441">_xlfn.LET(_xlpm.d,UPPER(TRIM(CLEAN(SUBSTITUTE(F10441,CHAR(160),"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42" spans="2:11" x14ac:dyDescent="0.25">
      <c r="B10442" s="21">
        <v>45856</v>
      </c>
      <c r="C10442" s="2" t="s">
        <v>1</v>
      </c>
      <c r="D10442" s="2" t="s">
        <v>305</v>
      </c>
      <c r="E10442" s="2" t="s">
        <v>143</v>
      </c>
      <c r="F10442" s="2" t="s">
        <v>4104</v>
      </c>
      <c r="G10442" s="5">
        <v>-15</v>
      </c>
      <c r="H10442" s="5">
        <v>27.3</v>
      </c>
      <c r="I10442" s="5">
        <v>-409.5</v>
      </c>
      <c r="J10442" s="5">
        <v>-6937.9600000000009</v>
      </c>
      <c r="K10442" s="5" t="str" cm="1">
        <f t="array" ref="K10442">_xlfn.LET(_xlpm.d,UPPER(TRIM(CLEAN(SUBSTITUTE(F10442,CHAR(160),"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43" spans="2:11" x14ac:dyDescent="0.25">
      <c r="B10443" s="21">
        <v>45870</v>
      </c>
      <c r="C10443" s="2" t="s">
        <v>1</v>
      </c>
      <c r="D10443" s="2" t="s">
        <v>1796</v>
      </c>
      <c r="E10443" s="2" t="s">
        <v>311</v>
      </c>
      <c r="F10443" s="2" t="s">
        <v>4104</v>
      </c>
      <c r="G10443" s="5">
        <v>-2</v>
      </c>
      <c r="H10443" s="5">
        <v>28.65</v>
      </c>
      <c r="I10443" s="5">
        <v>-57.3</v>
      </c>
      <c r="J10443" s="5">
        <v>-6995.2600000000011</v>
      </c>
      <c r="K10443" s="5" t="str" cm="1">
        <f t="array" ref="K10443">_xlfn.LET(_xlpm.d,UPPER(TRIM(CLEAN(SUBSTITUTE(F10443,CHAR(160),"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44" spans="2:11" x14ac:dyDescent="0.25">
      <c r="B10444" s="21">
        <v>45887</v>
      </c>
      <c r="C10444" s="2" t="s">
        <v>1</v>
      </c>
      <c r="D10444" s="2" t="s">
        <v>3714</v>
      </c>
      <c r="E10444" s="2" t="s">
        <v>311</v>
      </c>
      <c r="F10444" s="2" t="s">
        <v>4104</v>
      </c>
      <c r="G10444" s="5">
        <v>-3</v>
      </c>
      <c r="H10444" s="5">
        <v>29.99</v>
      </c>
      <c r="I10444" s="5">
        <v>-89.97</v>
      </c>
      <c r="J10444" s="5">
        <v>-7085.2300000000014</v>
      </c>
      <c r="K10444" s="5" t="str" cm="1">
        <f t="array" ref="K10444">_xlfn.LET(_xlpm.d,UPPER(TRIM(CLEAN(SUBSTITUTE(F10444,CHAR(160),"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45" spans="2:11" x14ac:dyDescent="0.25">
      <c r="B10445" s="21">
        <v>45891</v>
      </c>
      <c r="C10445" s="2" t="s">
        <v>1</v>
      </c>
      <c r="D10445" s="2" t="s">
        <v>2612</v>
      </c>
      <c r="E10445" s="2" t="s">
        <v>143</v>
      </c>
      <c r="F10445" s="2" t="s">
        <v>4104</v>
      </c>
      <c r="G10445" s="5">
        <v>-7</v>
      </c>
      <c r="H10445" s="5">
        <v>28.95</v>
      </c>
      <c r="I10445" s="5">
        <v>-202.65</v>
      </c>
      <c r="J10445" s="5">
        <v>-7287.880000000001</v>
      </c>
      <c r="K10445" s="5" t="str" cm="1">
        <f t="array" ref="K10445">_xlfn.LET(_xlpm.d,UPPER(TRIM(CLEAN(SUBSTITUTE(F10445,CHAR(160),"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46" spans="2:11" x14ac:dyDescent="0.25">
      <c r="B10446" s="21">
        <v>45903</v>
      </c>
      <c r="C10446" s="2" t="s">
        <v>1</v>
      </c>
      <c r="D10446" s="2" t="s">
        <v>2870</v>
      </c>
      <c r="E10446" s="2" t="s">
        <v>289</v>
      </c>
      <c r="F10446" s="2" t="s">
        <v>4104</v>
      </c>
      <c r="G10446" s="5">
        <v>-3</v>
      </c>
      <c r="H10446" s="5">
        <v>27.5</v>
      </c>
      <c r="I10446" s="5">
        <v>-82.5</v>
      </c>
      <c r="J10446" s="5">
        <v>-7370.380000000001</v>
      </c>
      <c r="K10446" s="5" t="str" cm="1">
        <f t="array" ref="K10446">_xlfn.LET(_xlpm.d,UPPER(TRIM(CLEAN(SUBSTITUTE(F10446,CHAR(160),"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47" spans="2:11" x14ac:dyDescent="0.25">
      <c r="B10447" s="21">
        <v>45916</v>
      </c>
      <c r="C10447" s="2" t="s">
        <v>1</v>
      </c>
      <c r="D10447" s="2" t="s">
        <v>1898</v>
      </c>
      <c r="E10447" s="2" t="s">
        <v>3</v>
      </c>
      <c r="F10447" s="2" t="s">
        <v>4104</v>
      </c>
      <c r="G10447" s="5">
        <v>-6</v>
      </c>
      <c r="H10447" s="5">
        <v>30</v>
      </c>
      <c r="I10447" s="5">
        <v>-180</v>
      </c>
      <c r="J10447" s="5">
        <v>-7550.380000000001</v>
      </c>
      <c r="K10447" s="5" t="str" cm="1">
        <f t="array" ref="K10447">_xlfn.LET(_xlpm.d,UPPER(TRIM(CLEAN(SUBSTITUTE(F10447,CHAR(160),"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48" spans="2:11" x14ac:dyDescent="0.25">
      <c r="B10448" s="21">
        <v>45958</v>
      </c>
      <c r="C10448" s="2" t="s">
        <v>1</v>
      </c>
      <c r="D10448" s="2" t="s">
        <v>4108</v>
      </c>
      <c r="E10448" s="2" t="s">
        <v>289</v>
      </c>
      <c r="F10448" s="2" t="s">
        <v>4104</v>
      </c>
      <c r="G10448" s="5">
        <v>-4</v>
      </c>
      <c r="H10448" s="5">
        <v>27.5</v>
      </c>
      <c r="I10448" s="5">
        <v>-110</v>
      </c>
      <c r="J10448" s="5">
        <v>-7660.380000000001</v>
      </c>
      <c r="K10448" s="5" t="str" cm="1">
        <f t="array" ref="K10448">_xlfn.LET(_xlpm.d,UPPER(TRIM(CLEAN(SUBSTITUTE(F10448,CHAR(160),"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49" spans="1:11" x14ac:dyDescent="0.25">
      <c r="B10449" s="21">
        <v>46021</v>
      </c>
      <c r="C10449" s="2" t="s">
        <v>1</v>
      </c>
      <c r="D10449" s="2" t="s">
        <v>1214</v>
      </c>
      <c r="E10449" s="2" t="s">
        <v>3</v>
      </c>
      <c r="F10449" s="2" t="s">
        <v>4104</v>
      </c>
      <c r="G10449" s="5">
        <v>-5</v>
      </c>
      <c r="H10449" s="5">
        <v>30</v>
      </c>
      <c r="I10449" s="5">
        <v>-150</v>
      </c>
      <c r="J10449" s="5">
        <v>-7810.380000000001</v>
      </c>
      <c r="K10449" s="5" t="str" cm="1">
        <f t="array" ref="K10449">_xlfn.LET(_xlpm.d,UPPER(TRIM(CLEAN(SUBSTITUTE(F10449,CHAR(160),"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50" spans="1:11" x14ac:dyDescent="0.25">
      <c r="B10450" s="21">
        <v>46038</v>
      </c>
      <c r="C10450" s="2" t="s">
        <v>1</v>
      </c>
      <c r="D10450" s="2" t="s">
        <v>508</v>
      </c>
      <c r="E10450" s="2" t="s">
        <v>143</v>
      </c>
      <c r="F10450" s="2" t="s">
        <v>4104</v>
      </c>
      <c r="G10450" s="5">
        <v>-11</v>
      </c>
      <c r="H10450" s="5">
        <v>28.95</v>
      </c>
      <c r="I10450" s="5">
        <v>-318.45</v>
      </c>
      <c r="J10450" s="5">
        <v>-8128.8300000000008</v>
      </c>
      <c r="K10450" s="5" t="str" cm="1">
        <f t="array" ref="K10450">_xlfn.LET(_xlpm.d,UPPER(TRIM(CLEAN(SUBSTITUTE(F10450,CHAR(160),"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0451" spans="1:11" x14ac:dyDescent="0.25">
      <c r="A10451" s="11" t="s">
        <v>4109</v>
      </c>
      <c r="G10451" s="6">
        <v>-753</v>
      </c>
      <c r="I10451" s="7">
        <f>I10423+I10424+I10425+I10426+I10427+I10428+I10429+I10430+I10431+I10432+I10433+I10434+I10435+I10436+I10437+I10438+I10439+I10440+I10441+I10442+I10443+I10444+I10445+I10446+I10447+I10448+I10449+I10450</f>
        <v>-8128.8300000000008</v>
      </c>
      <c r="K10451" s="5" t="str" cm="1">
        <f t="array" ref="K10451">_xlfn.LET(_xlpm.d,UPPER(TRIM(CLEAN(SUBSTITUTE(F10451,CHAR(160),"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52" spans="1:11" x14ac:dyDescent="0.25">
      <c r="A10452" s="10" t="s">
        <v>4110</v>
      </c>
      <c r="K10452" s="5" t="str" cm="1">
        <f t="array" ref="K10452">_xlfn.LET(_xlpm.d,UPPER(TRIM(CLEAN(SUBSTITUTE(F10452,CHAR(160),"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53" spans="1:11" x14ac:dyDescent="0.25">
      <c r="B10453" s="21">
        <v>45666</v>
      </c>
      <c r="C10453" s="2" t="s">
        <v>1</v>
      </c>
      <c r="D10453" s="2" t="s">
        <v>1424</v>
      </c>
      <c r="E10453" s="2" t="s">
        <v>801</v>
      </c>
      <c r="F10453" s="2" t="s">
        <v>4111</v>
      </c>
      <c r="G10453" s="5">
        <v>-8</v>
      </c>
      <c r="H10453" s="5">
        <v>11.2</v>
      </c>
      <c r="I10453" s="5">
        <v>-89.6</v>
      </c>
      <c r="J10453" s="5">
        <v>-89.6</v>
      </c>
      <c r="K10453" s="5" t="str" cm="1">
        <f t="array" ref="K10453">_xlfn.LET(_xlpm.d,UPPER(TRIM(CLEAN(SUBSTITUTE(F10453,CHAR(160),"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54" spans="1:11" x14ac:dyDescent="0.25">
      <c r="B10454" s="21">
        <v>45702</v>
      </c>
      <c r="C10454" s="2" t="s">
        <v>1</v>
      </c>
      <c r="D10454" s="2" t="s">
        <v>4112</v>
      </c>
      <c r="E10454" s="2" t="s">
        <v>841</v>
      </c>
      <c r="F10454" s="2" t="s">
        <v>4110</v>
      </c>
      <c r="G10454" s="5">
        <v>-20</v>
      </c>
      <c r="H10454" s="5">
        <v>9.4</v>
      </c>
      <c r="I10454" s="5">
        <v>-188</v>
      </c>
      <c r="J10454" s="5">
        <v>-277.60000000000002</v>
      </c>
      <c r="K10454" s="5" t="str" cm="1">
        <f t="array" ref="K10454">_xlfn.LET(_xlpm.d,UPPER(TRIM(CLEAN(SUBSTITUTE(F10454,CHAR(160),"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55" spans="1:11" x14ac:dyDescent="0.25">
      <c r="A10455" s="11" t="s">
        <v>4113</v>
      </c>
      <c r="G10455" s="6">
        <v>-28</v>
      </c>
      <c r="I10455" s="8">
        <f>I10453+I10454</f>
        <v>-277.60000000000002</v>
      </c>
      <c r="K10455" s="5" t="str" cm="1">
        <f t="array" ref="K10455">_xlfn.LET(_xlpm.d,UPPER(TRIM(CLEAN(SUBSTITUTE(F10455,CHAR(160),"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56" spans="1:11" x14ac:dyDescent="0.25">
      <c r="A10456" s="10" t="s">
        <v>4114</v>
      </c>
      <c r="K10456" s="5" t="str" cm="1">
        <f t="array" ref="K10456">_xlfn.LET(_xlpm.d,UPPER(TRIM(CLEAN(SUBSTITUTE(F10456,CHAR(160),"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57" spans="1:11" x14ac:dyDescent="0.25">
      <c r="B10457" s="21">
        <v>45666</v>
      </c>
      <c r="C10457" s="2" t="s">
        <v>1</v>
      </c>
      <c r="D10457" s="2" t="s">
        <v>1424</v>
      </c>
      <c r="E10457" s="2" t="s">
        <v>801</v>
      </c>
      <c r="F10457" s="2" t="s">
        <v>4115</v>
      </c>
      <c r="G10457" s="5">
        <v>-4</v>
      </c>
      <c r="H10457" s="5">
        <v>24.8</v>
      </c>
      <c r="I10457" s="5">
        <v>-99.2</v>
      </c>
      <c r="J10457" s="5">
        <v>-99.2</v>
      </c>
      <c r="K10457" s="5" t="str" cm="1">
        <f t="array" ref="K10457">_xlfn.LET(_xlpm.d,UPPER(TRIM(CLEAN(SUBSTITUTE(F10457,CHAR(160),"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58" spans="1:11" x14ac:dyDescent="0.25">
      <c r="A10458" s="11" t="s">
        <v>4116</v>
      </c>
      <c r="G10458" s="6">
        <v>-4</v>
      </c>
      <c r="I10458" s="8">
        <f>I10457</f>
        <v>-99.2</v>
      </c>
      <c r="K10458" s="5" t="str" cm="1">
        <f t="array" ref="K10458">_xlfn.LET(_xlpm.d,UPPER(TRIM(CLEAN(SUBSTITUTE(F10458,CHAR(160),"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59" spans="1:11" x14ac:dyDescent="0.25">
      <c r="A10459" s="10" t="s">
        <v>4117</v>
      </c>
      <c r="K10459" s="5" t="str" cm="1">
        <f t="array" ref="K10459">_xlfn.LET(_xlpm.d,UPPER(TRIM(CLEAN(SUBSTITUTE(F10459,CHAR(160),"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60" spans="1:11" x14ac:dyDescent="0.25">
      <c r="B10460" s="21">
        <v>45689</v>
      </c>
      <c r="C10460" s="2" t="s">
        <v>1</v>
      </c>
      <c r="D10460" s="2" t="s">
        <v>1503</v>
      </c>
      <c r="E10460" s="2" t="s">
        <v>143</v>
      </c>
      <c r="F10460" s="2" t="s">
        <v>4117</v>
      </c>
      <c r="G10460" s="5">
        <v>-5</v>
      </c>
      <c r="H10460" s="5">
        <v>11.25</v>
      </c>
      <c r="I10460" s="5">
        <v>-56.25</v>
      </c>
      <c r="J10460" s="5">
        <v>-56.25</v>
      </c>
      <c r="K10460" s="5" t="str" cm="1">
        <f t="array" ref="K10460">_xlfn.LET(_xlpm.d,UPPER(TRIM(CLEAN(SUBSTITUTE(F10460,CHAR(160),"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61" spans="1:11" x14ac:dyDescent="0.25">
      <c r="B10461" s="21">
        <v>45723</v>
      </c>
      <c r="C10461" s="2" t="s">
        <v>1</v>
      </c>
      <c r="D10461" s="2" t="s">
        <v>908</v>
      </c>
      <c r="E10461" s="2" t="s">
        <v>143</v>
      </c>
      <c r="F10461" s="2" t="s">
        <v>4117</v>
      </c>
      <c r="G10461" s="5">
        <v>-8</v>
      </c>
      <c r="H10461" s="5">
        <v>11.25</v>
      </c>
      <c r="I10461" s="5">
        <v>-90</v>
      </c>
      <c r="J10461" s="5">
        <v>-146.25</v>
      </c>
      <c r="K10461" s="5" t="str" cm="1">
        <f t="array" ref="K10461">_xlfn.LET(_xlpm.d,UPPER(TRIM(CLEAN(SUBSTITUTE(F10461,CHAR(160),"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62" spans="1:11" x14ac:dyDescent="0.25">
      <c r="B10462" s="21">
        <v>45786</v>
      </c>
      <c r="C10462" s="2" t="s">
        <v>1</v>
      </c>
      <c r="D10462" s="2" t="s">
        <v>976</v>
      </c>
      <c r="E10462" s="2" t="s">
        <v>143</v>
      </c>
      <c r="F10462" s="2" t="s">
        <v>4117</v>
      </c>
      <c r="G10462" s="5">
        <v>-6</v>
      </c>
      <c r="H10462" s="5">
        <v>11.25</v>
      </c>
      <c r="I10462" s="5">
        <v>-67.5</v>
      </c>
      <c r="J10462" s="5">
        <v>-213.75</v>
      </c>
      <c r="K10462" s="5" t="str" cm="1">
        <f t="array" ref="K10462">_xlfn.LET(_xlpm.d,UPPER(TRIM(CLEAN(SUBSTITUTE(F10462,CHAR(160),"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63" spans="1:11" x14ac:dyDescent="0.25">
      <c r="B10463" s="21">
        <v>45814</v>
      </c>
      <c r="C10463" s="2" t="s">
        <v>1</v>
      </c>
      <c r="D10463" s="2" t="s">
        <v>302</v>
      </c>
      <c r="E10463" s="2" t="s">
        <v>143</v>
      </c>
      <c r="F10463" s="2" t="s">
        <v>4117</v>
      </c>
      <c r="G10463" s="5">
        <v>-1</v>
      </c>
      <c r="H10463" s="5">
        <v>11.25</v>
      </c>
      <c r="I10463" s="5">
        <v>-11.25</v>
      </c>
      <c r="J10463" s="5">
        <v>-225</v>
      </c>
      <c r="K10463" s="5" t="str" cm="1">
        <f t="array" ref="K10463">_xlfn.LET(_xlpm.d,UPPER(TRIM(CLEAN(SUBSTITUTE(F10463,CHAR(160),"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64" spans="1:11" x14ac:dyDescent="0.25">
      <c r="B10464" s="21">
        <v>45821</v>
      </c>
      <c r="C10464" s="2" t="s">
        <v>1</v>
      </c>
      <c r="D10464" s="2" t="s">
        <v>1023</v>
      </c>
      <c r="E10464" s="2" t="s">
        <v>143</v>
      </c>
      <c r="F10464" s="2" t="s">
        <v>4117</v>
      </c>
      <c r="G10464" s="5">
        <v>-5</v>
      </c>
      <c r="H10464" s="5">
        <v>11.25</v>
      </c>
      <c r="I10464" s="5">
        <v>-56.25</v>
      </c>
      <c r="J10464" s="5">
        <v>-281.25</v>
      </c>
      <c r="K10464" s="5" t="str" cm="1">
        <f t="array" ref="K10464">_xlfn.LET(_xlpm.d,UPPER(TRIM(CLEAN(SUBSTITUTE(F10464,CHAR(160),"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65" spans="1:11" x14ac:dyDescent="0.25">
      <c r="B10465" s="21">
        <v>45835</v>
      </c>
      <c r="C10465" s="2" t="s">
        <v>1</v>
      </c>
      <c r="D10465" s="2" t="s">
        <v>1033</v>
      </c>
      <c r="E10465" s="2" t="s">
        <v>143</v>
      </c>
      <c r="F10465" s="2" t="s">
        <v>4117</v>
      </c>
      <c r="G10465" s="5">
        <v>-5</v>
      </c>
      <c r="H10465" s="5">
        <v>11.2</v>
      </c>
      <c r="I10465" s="5">
        <v>-56</v>
      </c>
      <c r="J10465" s="5">
        <v>-337.25</v>
      </c>
      <c r="K10465" s="5" t="str" cm="1">
        <f t="array" ref="K10465">_xlfn.LET(_xlpm.d,UPPER(TRIM(CLEAN(SUBSTITUTE(F10465,CHAR(160),"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66" spans="1:11" x14ac:dyDescent="0.25">
      <c r="B10466" s="21">
        <v>45856</v>
      </c>
      <c r="C10466" s="2" t="s">
        <v>1</v>
      </c>
      <c r="D10466" s="2" t="s">
        <v>305</v>
      </c>
      <c r="E10466" s="2" t="s">
        <v>143</v>
      </c>
      <c r="F10466" s="2" t="s">
        <v>4117</v>
      </c>
      <c r="G10466" s="5">
        <v>-3</v>
      </c>
      <c r="H10466" s="5">
        <v>11.25</v>
      </c>
      <c r="I10466" s="5">
        <v>-33.75</v>
      </c>
      <c r="J10466" s="5">
        <v>-371</v>
      </c>
      <c r="K10466" s="5" t="str" cm="1">
        <f t="array" ref="K10466">_xlfn.LET(_xlpm.d,UPPER(TRIM(CLEAN(SUBSTITUTE(F10466,CHAR(160),"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67" spans="1:11" x14ac:dyDescent="0.25">
      <c r="B10467" s="21">
        <v>45975</v>
      </c>
      <c r="C10467" s="2" t="s">
        <v>1</v>
      </c>
      <c r="D10467" s="2" t="s">
        <v>1169</v>
      </c>
      <c r="E10467" s="2" t="s">
        <v>143</v>
      </c>
      <c r="F10467" s="2" t="s">
        <v>4117</v>
      </c>
      <c r="G10467" s="5">
        <v>-8</v>
      </c>
      <c r="H10467" s="5">
        <v>11.95</v>
      </c>
      <c r="I10467" s="5">
        <v>-95.6</v>
      </c>
      <c r="J10467" s="5">
        <v>-466.6</v>
      </c>
      <c r="K10467" s="5" t="str" cm="1">
        <f t="array" ref="K10467">_xlfn.LET(_xlpm.d,UPPER(TRIM(CLEAN(SUBSTITUTE(F10467,CHAR(160),"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68" spans="1:11" x14ac:dyDescent="0.25">
      <c r="B10468" s="21">
        <v>46011</v>
      </c>
      <c r="C10468" s="2" t="s">
        <v>1</v>
      </c>
      <c r="D10468" s="2" t="s">
        <v>328</v>
      </c>
      <c r="E10468" s="2" t="s">
        <v>143</v>
      </c>
      <c r="F10468" s="2" t="s">
        <v>4117</v>
      </c>
      <c r="G10468" s="5">
        <v>-1</v>
      </c>
      <c r="H10468" s="5">
        <v>11.95</v>
      </c>
      <c r="I10468" s="5">
        <v>-11.95</v>
      </c>
      <c r="J10468" s="5">
        <v>-478.55</v>
      </c>
      <c r="K10468" s="5" t="str" cm="1">
        <f t="array" ref="K10468">_xlfn.LET(_xlpm.d,UPPER(TRIM(CLEAN(SUBSTITUTE(F10468,CHAR(160),"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69" spans="1:11" x14ac:dyDescent="0.25">
      <c r="B10469" s="21">
        <v>46032</v>
      </c>
      <c r="C10469" s="2" t="s">
        <v>1</v>
      </c>
      <c r="D10469" s="2" t="s">
        <v>1225</v>
      </c>
      <c r="E10469" s="2" t="s">
        <v>143</v>
      </c>
      <c r="F10469" s="2" t="s">
        <v>4117</v>
      </c>
      <c r="G10469" s="5">
        <v>-7</v>
      </c>
      <c r="H10469" s="5">
        <v>11.95</v>
      </c>
      <c r="I10469" s="5">
        <v>-83.65</v>
      </c>
      <c r="J10469" s="5">
        <v>-562.20000000000005</v>
      </c>
      <c r="K10469" s="5" t="str" cm="1">
        <f t="array" ref="K10469">_xlfn.LET(_xlpm.d,UPPER(TRIM(CLEAN(SUBSTITUTE(F10469,CHAR(160),"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70" spans="1:11" x14ac:dyDescent="0.25">
      <c r="B10470" s="21">
        <v>46066</v>
      </c>
      <c r="C10470" s="2" t="s">
        <v>1</v>
      </c>
      <c r="D10470" s="2" t="s">
        <v>1264</v>
      </c>
      <c r="E10470" s="2" t="s">
        <v>143</v>
      </c>
      <c r="F10470" s="2" t="s">
        <v>4117</v>
      </c>
      <c r="G10470" s="5">
        <v>-3</v>
      </c>
      <c r="H10470" s="5">
        <v>11.95</v>
      </c>
      <c r="I10470" s="5">
        <v>-35.85</v>
      </c>
      <c r="J10470" s="5">
        <v>-598.05000000000007</v>
      </c>
      <c r="K10470" s="5" t="str" cm="1">
        <f t="array" ref="K10470">_xlfn.LET(_xlpm.d,UPPER(TRIM(CLEAN(SUBSTITUTE(F10470,CHAR(160),"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71" spans="1:11" x14ac:dyDescent="0.25">
      <c r="B10471" s="21">
        <v>46101</v>
      </c>
      <c r="C10471" s="2" t="s">
        <v>1</v>
      </c>
      <c r="D10471" s="2" t="s">
        <v>1305</v>
      </c>
      <c r="E10471" s="2" t="s">
        <v>143</v>
      </c>
      <c r="F10471" s="2" t="s">
        <v>4117</v>
      </c>
      <c r="G10471" s="5">
        <v>-9</v>
      </c>
      <c r="H10471" s="5">
        <v>11.95</v>
      </c>
      <c r="I10471" s="5">
        <v>-107.55</v>
      </c>
      <c r="J10471" s="5">
        <v>-705.6</v>
      </c>
      <c r="K10471" s="5" t="str" cm="1">
        <f t="array" ref="K10471">_xlfn.LET(_xlpm.d,UPPER(TRIM(CLEAN(SUBSTITUTE(F10471,CHAR(160),"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72" spans="1:11" x14ac:dyDescent="0.25">
      <c r="B10472" s="21">
        <v>46108</v>
      </c>
      <c r="C10472" s="2" t="s">
        <v>1</v>
      </c>
      <c r="D10472" s="2" t="s">
        <v>142</v>
      </c>
      <c r="E10472" s="2" t="s">
        <v>143</v>
      </c>
      <c r="F10472" s="2" t="s">
        <v>4117</v>
      </c>
      <c r="G10472" s="5">
        <v>-10</v>
      </c>
      <c r="H10472" s="5">
        <v>11.95</v>
      </c>
      <c r="I10472" s="5">
        <v>-119.5</v>
      </c>
      <c r="J10472" s="5">
        <v>-825.1</v>
      </c>
      <c r="K10472" s="5" t="str" cm="1">
        <f t="array" ref="K10472">_xlfn.LET(_xlpm.d,UPPER(TRIM(CLEAN(SUBSTITUTE(F10472,CHAR(160),"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473" spans="1:11" x14ac:dyDescent="0.25">
      <c r="A10473" s="11" t="s">
        <v>4118</v>
      </c>
      <c r="G10473" s="6">
        <v>-71</v>
      </c>
      <c r="I10473" s="8">
        <f>I10460+I10461+I10462+I10463+I10464+I10465+I10466+I10467+I10468+I10469+I10470+I10471+I10472</f>
        <v>-825.1</v>
      </c>
      <c r="K10473" s="5" t="str" cm="1">
        <f t="array" ref="K10473">_xlfn.LET(_xlpm.d,UPPER(TRIM(CLEAN(SUBSTITUTE(F10473,CHAR(160),"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74" spans="1:11" x14ac:dyDescent="0.25">
      <c r="A10474" s="10" t="s">
        <v>4119</v>
      </c>
      <c r="K10474" s="5" t="str" cm="1">
        <f t="array" ref="K10474">_xlfn.LET(_xlpm.d,UPPER(TRIM(CLEAN(SUBSTITUTE(F10474,CHAR(160),"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75" spans="1:11" x14ac:dyDescent="0.25">
      <c r="B10475" s="21">
        <v>45712</v>
      </c>
      <c r="C10475" s="2" t="s">
        <v>1</v>
      </c>
      <c r="D10475" s="2" t="s">
        <v>4120</v>
      </c>
      <c r="E10475" s="2" t="s">
        <v>1478</v>
      </c>
      <c r="F10475" s="2" t="s">
        <v>4119</v>
      </c>
      <c r="G10475" s="5">
        <v>-1</v>
      </c>
      <c r="H10475" s="5">
        <v>2300</v>
      </c>
      <c r="I10475" s="5">
        <v>-2300</v>
      </c>
      <c r="J10475" s="5">
        <v>-2300</v>
      </c>
      <c r="K10475" s="5" t="str" cm="1">
        <f t="array" ref="K10475">_xlfn.LET(_xlpm.d,UPPER(TRIM(CLEAN(SUBSTITUTE(F10475,CHAR(160),"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ADVERTISING</v>
      </c>
    </row>
    <row r="10476" spans="1:11" x14ac:dyDescent="0.25">
      <c r="A10476" s="11" t="s">
        <v>4121</v>
      </c>
      <c r="G10476" s="6">
        <v>-1</v>
      </c>
      <c r="I10476" s="7">
        <f>I10475</f>
        <v>-2300</v>
      </c>
      <c r="K10476" s="5" t="str" cm="1">
        <f t="array" ref="K10476">_xlfn.LET(_xlpm.d,UPPER(TRIM(CLEAN(SUBSTITUTE(F10476,CHAR(160),"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77" spans="1:11" x14ac:dyDescent="0.25">
      <c r="A10477" s="10" t="s">
        <v>4122</v>
      </c>
      <c r="K10477" s="5" t="str" cm="1">
        <f t="array" ref="K10477">_xlfn.LET(_xlpm.d,UPPER(TRIM(CLEAN(SUBSTITUTE(F10477,CHAR(160),"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78" spans="1:11" x14ac:dyDescent="0.25">
      <c r="B10478" s="21">
        <v>45688</v>
      </c>
      <c r="C10478" s="2" t="s">
        <v>1</v>
      </c>
      <c r="D10478" s="2" t="s">
        <v>4123</v>
      </c>
      <c r="E10478" s="2" t="s">
        <v>3641</v>
      </c>
      <c r="F10478" s="2" t="s">
        <v>4122</v>
      </c>
      <c r="G10478" s="5">
        <v>-1</v>
      </c>
      <c r="H10478" s="5">
        <v>83292.399999999994</v>
      </c>
      <c r="I10478" s="5">
        <v>-83292.399999999994</v>
      </c>
      <c r="J10478" s="5">
        <v>-83292.399999999994</v>
      </c>
      <c r="K10478" s="5" t="str" cm="1">
        <f t="array" ref="K10478">_xlfn.LET(_xlpm.d,UPPER(TRIM(CLEAN(SUBSTITUTE(F10478,CHAR(160),"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79" spans="1:11" x14ac:dyDescent="0.25">
      <c r="B10479" s="21">
        <v>45716</v>
      </c>
      <c r="C10479" s="2" t="s">
        <v>1</v>
      </c>
      <c r="D10479" s="2" t="s">
        <v>4124</v>
      </c>
      <c r="E10479" s="2" t="s">
        <v>3641</v>
      </c>
      <c r="F10479" s="2" t="s">
        <v>4122</v>
      </c>
      <c r="G10479" s="5">
        <v>-1</v>
      </c>
      <c r="H10479" s="5">
        <v>75556.19</v>
      </c>
      <c r="I10479" s="5">
        <v>-75556.19</v>
      </c>
      <c r="J10479" s="5">
        <v>-158848.59</v>
      </c>
      <c r="K10479" s="5" t="str" cm="1">
        <f t="array" ref="K10479">_xlfn.LET(_xlpm.d,UPPER(TRIM(CLEAN(SUBSTITUTE(F10479,CHAR(160),"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80" spans="1:11" x14ac:dyDescent="0.25">
      <c r="B10480" s="21">
        <v>45747</v>
      </c>
      <c r="C10480" s="2" t="s">
        <v>1</v>
      </c>
      <c r="D10480" s="2" t="s">
        <v>4125</v>
      </c>
      <c r="E10480" s="2" t="s">
        <v>3641</v>
      </c>
      <c r="F10480" s="2" t="s">
        <v>4122</v>
      </c>
      <c r="G10480" s="5">
        <v>-1</v>
      </c>
      <c r="H10480" s="5">
        <v>54597.760000000002</v>
      </c>
      <c r="I10480" s="5">
        <v>-54597.760000000002</v>
      </c>
      <c r="J10480" s="5">
        <v>-213446.35</v>
      </c>
      <c r="K10480" s="5" t="str" cm="1">
        <f t="array" ref="K10480">_xlfn.LET(_xlpm.d,UPPER(TRIM(CLEAN(SUBSTITUTE(F10480,CHAR(160),"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81" spans="1:11" x14ac:dyDescent="0.25">
      <c r="B10481" s="21">
        <v>45777</v>
      </c>
      <c r="C10481" s="2" t="s">
        <v>1</v>
      </c>
      <c r="D10481" s="2" t="s">
        <v>4126</v>
      </c>
      <c r="E10481" s="2" t="s">
        <v>3641</v>
      </c>
      <c r="F10481" s="2" t="s">
        <v>4127</v>
      </c>
      <c r="G10481" s="5">
        <v>-1</v>
      </c>
      <c r="H10481" s="5">
        <v>2200</v>
      </c>
      <c r="I10481" s="5">
        <v>-2200</v>
      </c>
      <c r="J10481" s="5">
        <v>-215646.35</v>
      </c>
      <c r="K10481" s="5" t="str" cm="1">
        <f t="array" ref="K10481">_xlfn.LET(_xlpm.d,UPPER(TRIM(CLEAN(SUBSTITUTE(F10481,CHAR(160),"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82" spans="1:11" x14ac:dyDescent="0.25">
      <c r="B10482" s="21">
        <v>45777</v>
      </c>
      <c r="C10482" s="2" t="s">
        <v>1</v>
      </c>
      <c r="D10482" s="2" t="s">
        <v>4128</v>
      </c>
      <c r="E10482" s="2" t="s">
        <v>3641</v>
      </c>
      <c r="F10482" s="2" t="s">
        <v>4122</v>
      </c>
      <c r="G10482" s="5">
        <v>-1</v>
      </c>
      <c r="H10482" s="5">
        <v>39952.22</v>
      </c>
      <c r="I10482" s="5">
        <v>-39952.22</v>
      </c>
      <c r="J10482" s="5">
        <v>-255598.57</v>
      </c>
      <c r="K10482" s="5" t="str" cm="1">
        <f t="array" ref="K10482">_xlfn.LET(_xlpm.d,UPPER(TRIM(CLEAN(SUBSTITUTE(F10482,CHAR(160),"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83" spans="1:11" x14ac:dyDescent="0.25">
      <c r="B10483" s="21">
        <v>45808</v>
      </c>
      <c r="C10483" s="2" t="s">
        <v>1</v>
      </c>
      <c r="D10483" s="2" t="s">
        <v>4129</v>
      </c>
      <c r="E10483" s="2" t="s">
        <v>3641</v>
      </c>
      <c r="F10483" s="2" t="s">
        <v>4122</v>
      </c>
      <c r="G10483" s="5">
        <v>-1</v>
      </c>
      <c r="H10483" s="5">
        <v>75914.05</v>
      </c>
      <c r="I10483" s="5">
        <v>-75914.05</v>
      </c>
      <c r="J10483" s="5">
        <v>-331512.62</v>
      </c>
      <c r="K10483" s="5" t="str" cm="1">
        <f t="array" ref="K10483">_xlfn.LET(_xlpm.d,UPPER(TRIM(CLEAN(SUBSTITUTE(F10483,CHAR(160),"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84" spans="1:11" x14ac:dyDescent="0.25">
      <c r="B10484" s="21">
        <v>45838</v>
      </c>
      <c r="C10484" s="2" t="s">
        <v>1</v>
      </c>
      <c r="D10484" s="2" t="s">
        <v>4130</v>
      </c>
      <c r="E10484" s="2" t="s">
        <v>3641</v>
      </c>
      <c r="F10484" s="2" t="s">
        <v>4122</v>
      </c>
      <c r="G10484" s="5">
        <v>-1</v>
      </c>
      <c r="H10484" s="5">
        <v>39311.71</v>
      </c>
      <c r="I10484" s="5">
        <v>-39311.71</v>
      </c>
      <c r="J10484" s="5">
        <v>-370824.33</v>
      </c>
      <c r="K10484" s="5" t="str" cm="1">
        <f t="array" ref="K10484">_xlfn.LET(_xlpm.d,UPPER(TRIM(CLEAN(SUBSTITUTE(F10484,CHAR(160),"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85" spans="1:11" x14ac:dyDescent="0.25">
      <c r="B10485" s="21">
        <v>45869</v>
      </c>
      <c r="C10485" s="2" t="s">
        <v>1</v>
      </c>
      <c r="D10485" s="2" t="s">
        <v>4131</v>
      </c>
      <c r="E10485" s="2" t="s">
        <v>3641</v>
      </c>
      <c r="F10485" s="2" t="s">
        <v>4122</v>
      </c>
      <c r="G10485" s="5">
        <v>-1</v>
      </c>
      <c r="H10485" s="5">
        <v>32717.14</v>
      </c>
      <c r="I10485" s="5">
        <v>-32717.14</v>
      </c>
      <c r="J10485" s="5">
        <v>-403541.47000000003</v>
      </c>
      <c r="K10485" s="5" t="str" cm="1">
        <f t="array" ref="K10485">_xlfn.LET(_xlpm.d,UPPER(TRIM(CLEAN(SUBSTITUTE(F10485,CHAR(160),"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86" spans="1:11" x14ac:dyDescent="0.25">
      <c r="B10486" s="21">
        <v>45900</v>
      </c>
      <c r="C10486" s="2" t="s">
        <v>1</v>
      </c>
      <c r="D10486" s="2" t="s">
        <v>4132</v>
      </c>
      <c r="E10486" s="2" t="s">
        <v>3641</v>
      </c>
      <c r="F10486" s="2" t="s">
        <v>4122</v>
      </c>
      <c r="G10486" s="5">
        <v>-1</v>
      </c>
      <c r="H10486" s="5">
        <v>89748.79</v>
      </c>
      <c r="I10486" s="5">
        <v>-89748.79</v>
      </c>
      <c r="J10486" s="5">
        <v>-493290.26</v>
      </c>
      <c r="K10486" s="5" t="str" cm="1">
        <f t="array" ref="K10486">_xlfn.LET(_xlpm.d,UPPER(TRIM(CLEAN(SUBSTITUTE(F10486,CHAR(160),"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87" spans="1:11" x14ac:dyDescent="0.25">
      <c r="B10487" s="21">
        <v>45930</v>
      </c>
      <c r="C10487" s="2" t="s">
        <v>1</v>
      </c>
      <c r="D10487" s="2" t="s">
        <v>4133</v>
      </c>
      <c r="E10487" s="2" t="s">
        <v>3641</v>
      </c>
      <c r="F10487" s="2" t="s">
        <v>4122</v>
      </c>
      <c r="G10487" s="5">
        <v>-1</v>
      </c>
      <c r="H10487" s="5">
        <v>139623.57</v>
      </c>
      <c r="I10487" s="5">
        <v>-139623.57</v>
      </c>
      <c r="J10487" s="5">
        <v>-632913.83000000007</v>
      </c>
      <c r="K10487" s="5" t="str" cm="1">
        <f t="array" ref="K10487">_xlfn.LET(_xlpm.d,UPPER(TRIM(CLEAN(SUBSTITUTE(F10487,CHAR(160),"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88" spans="1:11" x14ac:dyDescent="0.25">
      <c r="B10488" s="21">
        <v>45961</v>
      </c>
      <c r="C10488" s="2" t="s">
        <v>1</v>
      </c>
      <c r="D10488" s="2" t="s">
        <v>4134</v>
      </c>
      <c r="E10488" s="2" t="s">
        <v>3641</v>
      </c>
      <c r="F10488" s="2" t="s">
        <v>4122</v>
      </c>
      <c r="G10488" s="5">
        <v>-1</v>
      </c>
      <c r="H10488" s="5">
        <v>108886.98</v>
      </c>
      <c r="I10488" s="5">
        <v>-108886.98</v>
      </c>
      <c r="J10488" s="5">
        <v>-741800.81</v>
      </c>
      <c r="K10488" s="5" t="str" cm="1">
        <f t="array" ref="K10488">_xlfn.LET(_xlpm.d,UPPER(TRIM(CLEAN(SUBSTITUTE(F10488,CHAR(160),"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89" spans="1:11" x14ac:dyDescent="0.25">
      <c r="B10489" s="21">
        <v>45991</v>
      </c>
      <c r="C10489" s="2" t="s">
        <v>1</v>
      </c>
      <c r="D10489" s="2" t="s">
        <v>4135</v>
      </c>
      <c r="E10489" s="2" t="s">
        <v>3641</v>
      </c>
      <c r="F10489" s="2" t="s">
        <v>4122</v>
      </c>
      <c r="G10489" s="5">
        <v>-1</v>
      </c>
      <c r="H10489" s="5">
        <v>115337.96</v>
      </c>
      <c r="I10489" s="5">
        <v>-115337.96</v>
      </c>
      <c r="J10489" s="5">
        <v>-857138.77</v>
      </c>
      <c r="K10489" s="5" t="str" cm="1">
        <f t="array" ref="K10489">_xlfn.LET(_xlpm.d,UPPER(TRIM(CLEAN(SUBSTITUTE(F10489,CHAR(160),"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90" spans="1:11" x14ac:dyDescent="0.25">
      <c r="B10490" s="21">
        <v>46022</v>
      </c>
      <c r="C10490" s="2" t="s">
        <v>1</v>
      </c>
      <c r="D10490" s="2" t="s">
        <v>4136</v>
      </c>
      <c r="E10490" s="2" t="s">
        <v>3641</v>
      </c>
      <c r="F10490" s="2" t="s">
        <v>4122</v>
      </c>
      <c r="G10490" s="5">
        <v>-1</v>
      </c>
      <c r="H10490" s="5">
        <v>69979.570000000007</v>
      </c>
      <c r="I10490" s="5">
        <v>-69979.570000000007</v>
      </c>
      <c r="J10490" s="5">
        <v>-927118.34000000008</v>
      </c>
      <c r="K10490" s="5" t="str" cm="1">
        <f t="array" ref="K10490">_xlfn.LET(_xlpm.d,UPPER(TRIM(CLEAN(SUBSTITUTE(F10490,CHAR(160),"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91" spans="1:11" x14ac:dyDescent="0.25">
      <c r="B10491" s="21">
        <v>46053</v>
      </c>
      <c r="C10491" s="2" t="s">
        <v>1</v>
      </c>
      <c r="D10491" s="2" t="s">
        <v>4137</v>
      </c>
      <c r="E10491" s="2" t="s">
        <v>3641</v>
      </c>
      <c r="F10491" s="2" t="s">
        <v>4122</v>
      </c>
      <c r="G10491" s="5">
        <v>-1</v>
      </c>
      <c r="H10491" s="5">
        <v>80682.48</v>
      </c>
      <c r="I10491" s="5">
        <v>-80682.48</v>
      </c>
      <c r="J10491" s="5">
        <v>-1007800.8200000001</v>
      </c>
      <c r="K10491" s="5" t="str" cm="1">
        <f t="array" ref="K10491">_xlfn.LET(_xlpm.d,UPPER(TRIM(CLEAN(SUBSTITUTE(F10491,CHAR(160),"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92" spans="1:11" x14ac:dyDescent="0.25">
      <c r="B10492" s="21">
        <v>46081</v>
      </c>
      <c r="C10492" s="2" t="s">
        <v>1</v>
      </c>
      <c r="D10492" s="2" t="s">
        <v>4138</v>
      </c>
      <c r="E10492" s="2" t="s">
        <v>3641</v>
      </c>
      <c r="F10492" s="2" t="s">
        <v>4122</v>
      </c>
      <c r="G10492" s="5">
        <v>-1</v>
      </c>
      <c r="H10492" s="5">
        <v>78741.2</v>
      </c>
      <c r="I10492" s="5">
        <v>-78741.2</v>
      </c>
      <c r="J10492" s="5">
        <v>-1086542.02</v>
      </c>
      <c r="K10492" s="5" t="str" cm="1">
        <f t="array" ref="K10492">_xlfn.LET(_xlpm.d,UPPER(TRIM(CLEAN(SUBSTITUTE(F10492,CHAR(160),"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93" spans="1:11" x14ac:dyDescent="0.25">
      <c r="B10493" s="21">
        <v>46112</v>
      </c>
      <c r="C10493" s="2" t="s">
        <v>1</v>
      </c>
      <c r="D10493" s="2" t="s">
        <v>4139</v>
      </c>
      <c r="E10493" s="2" t="s">
        <v>3641</v>
      </c>
      <c r="F10493" s="2" t="s">
        <v>4122</v>
      </c>
      <c r="G10493" s="5">
        <v>-1</v>
      </c>
      <c r="H10493" s="5">
        <v>58584.17</v>
      </c>
      <c r="I10493" s="5">
        <v>-58584.17</v>
      </c>
      <c r="J10493" s="5">
        <v>-1145126.19</v>
      </c>
      <c r="K10493" s="5" t="str" cm="1">
        <f t="array" ref="K10493">_xlfn.LET(_xlpm.d,UPPER(TRIM(CLEAN(SUBSTITUTE(F10493,CHAR(160),"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0494" spans="1:11" x14ac:dyDescent="0.25">
      <c r="A10494" s="11" t="s">
        <v>4140</v>
      </c>
      <c r="G10494" s="6">
        <v>-16</v>
      </c>
      <c r="I10494" s="9">
        <f>I10478+I10479+I10480+I10481+I10482+I10483+I10484+I10485+I10486+I10487+I10488+I10489+I10490+I10491+I10492+I10493</f>
        <v>-1145126.19</v>
      </c>
      <c r="K10494" s="5" t="str" cm="1">
        <f t="array" ref="K10494">_xlfn.LET(_xlpm.d,UPPER(TRIM(CLEAN(SUBSTITUTE(F10494,CHAR(160),"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95" spans="1:11" x14ac:dyDescent="0.25">
      <c r="A10495" s="10" t="s">
        <v>4141</v>
      </c>
      <c r="K10495" s="5" t="str" cm="1">
        <f t="array" ref="K10495">_xlfn.LET(_xlpm.d,UPPER(TRIM(CLEAN(SUBSTITUTE(F10495,CHAR(160),"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496" spans="1:11" x14ac:dyDescent="0.25">
      <c r="B10496" s="21">
        <v>45671</v>
      </c>
      <c r="C10496" s="2" t="s">
        <v>1</v>
      </c>
      <c r="D10496" s="2" t="s">
        <v>3325</v>
      </c>
      <c r="E10496" s="2" t="s">
        <v>3</v>
      </c>
      <c r="F10496" s="2" t="s">
        <v>4142</v>
      </c>
      <c r="G10496" s="5">
        <v>-1</v>
      </c>
      <c r="H10496" s="5">
        <v>40.99</v>
      </c>
      <c r="I10496" s="5">
        <v>-40.99</v>
      </c>
      <c r="J10496" s="5">
        <v>-40.99</v>
      </c>
      <c r="K10496" s="5" t="str" cm="1">
        <f t="array" ref="K10496">_xlfn.LET(_xlpm.d,UPPER(TRIM(CLEAN(SUBSTITUTE(F10496,CHAR(160),"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497" spans="2:11" x14ac:dyDescent="0.25">
      <c r="B10497" s="21">
        <v>45673</v>
      </c>
      <c r="C10497" s="2" t="s">
        <v>1</v>
      </c>
      <c r="D10497" s="2" t="s">
        <v>2933</v>
      </c>
      <c r="E10497" s="2" t="s">
        <v>2934</v>
      </c>
      <c r="F10497" s="2" t="s">
        <v>4143</v>
      </c>
      <c r="G10497" s="5">
        <v>-1</v>
      </c>
      <c r="H10497" s="5">
        <v>55.24</v>
      </c>
      <c r="I10497" s="5">
        <v>-55.24</v>
      </c>
      <c r="J10497" s="5">
        <v>-96.23</v>
      </c>
      <c r="K10497" s="5" t="str" cm="1">
        <f t="array" ref="K10497">_xlfn.LET(_xlpm.d,UPPER(TRIM(CLEAN(SUBSTITUTE(F10497,CHAR(160),"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498" spans="2:11" x14ac:dyDescent="0.25">
      <c r="B10498" s="21">
        <v>45673</v>
      </c>
      <c r="C10498" s="2" t="s">
        <v>1</v>
      </c>
      <c r="D10498" s="2" t="s">
        <v>3186</v>
      </c>
      <c r="E10498" s="2" t="s">
        <v>1365</v>
      </c>
      <c r="F10498" s="2" t="s">
        <v>4143</v>
      </c>
      <c r="G10498" s="5">
        <v>-1</v>
      </c>
      <c r="H10498" s="5">
        <v>65.36</v>
      </c>
      <c r="I10498" s="5">
        <v>-65.36</v>
      </c>
      <c r="J10498" s="5">
        <v>-161.59</v>
      </c>
      <c r="K10498" s="5" t="str" cm="1">
        <f t="array" ref="K10498">_xlfn.LET(_xlpm.d,UPPER(TRIM(CLEAN(SUBSTITUTE(F10498,CHAR(160),"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499" spans="2:11" x14ac:dyDescent="0.25">
      <c r="B10499" s="21">
        <v>45678</v>
      </c>
      <c r="C10499" s="2" t="s">
        <v>1</v>
      </c>
      <c r="D10499" s="2" t="s">
        <v>849</v>
      </c>
      <c r="E10499" s="2" t="s">
        <v>3</v>
      </c>
      <c r="F10499" s="2" t="s">
        <v>4142</v>
      </c>
      <c r="G10499" s="5">
        <v>-1</v>
      </c>
      <c r="H10499" s="5">
        <v>61.14</v>
      </c>
      <c r="I10499" s="5">
        <v>-61.14</v>
      </c>
      <c r="J10499" s="5">
        <v>-222.73000000000002</v>
      </c>
      <c r="K10499" s="5" t="str" cm="1">
        <f t="array" ref="K10499">_xlfn.LET(_xlpm.d,UPPER(TRIM(CLEAN(SUBSTITUTE(F10499,CHAR(160),"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00" spans="2:11" x14ac:dyDescent="0.25">
      <c r="B10500" s="21">
        <v>45685</v>
      </c>
      <c r="C10500" s="2" t="s">
        <v>1</v>
      </c>
      <c r="D10500" s="2" t="s">
        <v>3352</v>
      </c>
      <c r="E10500" s="2" t="s">
        <v>3</v>
      </c>
      <c r="F10500" s="2" t="s">
        <v>4142</v>
      </c>
      <c r="G10500" s="5">
        <v>-1</v>
      </c>
      <c r="H10500" s="5">
        <v>40.880000000000003</v>
      </c>
      <c r="I10500" s="5">
        <v>-40.880000000000003</v>
      </c>
      <c r="J10500" s="5">
        <v>-263.61</v>
      </c>
      <c r="K10500" s="5" t="str" cm="1">
        <f t="array" ref="K10500">_xlfn.LET(_xlpm.d,UPPER(TRIM(CLEAN(SUBSTITUTE(F10500,CHAR(160),"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01" spans="2:11" x14ac:dyDescent="0.25">
      <c r="B10501" s="21">
        <v>45692</v>
      </c>
      <c r="C10501" s="2" t="s">
        <v>1</v>
      </c>
      <c r="D10501" s="2" t="s">
        <v>870</v>
      </c>
      <c r="E10501" s="2" t="s">
        <v>3</v>
      </c>
      <c r="F10501" s="2" t="s">
        <v>4142</v>
      </c>
      <c r="G10501" s="5">
        <v>-1</v>
      </c>
      <c r="H10501" s="5">
        <v>95.87</v>
      </c>
      <c r="I10501" s="5">
        <v>-95.87</v>
      </c>
      <c r="J10501" s="5">
        <v>-359.48</v>
      </c>
      <c r="K10501" s="5" t="str" cm="1">
        <f t="array" ref="K10501">_xlfn.LET(_xlpm.d,UPPER(TRIM(CLEAN(SUBSTITUTE(F10501,CHAR(160),"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02" spans="2:11" x14ac:dyDescent="0.25">
      <c r="B10502" s="21">
        <v>45699</v>
      </c>
      <c r="C10502" s="2" t="s">
        <v>1</v>
      </c>
      <c r="D10502" s="2" t="s">
        <v>879</v>
      </c>
      <c r="E10502" s="2" t="s">
        <v>3</v>
      </c>
      <c r="F10502" s="2" t="s">
        <v>4142</v>
      </c>
      <c r="G10502" s="5">
        <v>-1</v>
      </c>
      <c r="H10502" s="5">
        <v>53.17</v>
      </c>
      <c r="I10502" s="5">
        <v>-53.17</v>
      </c>
      <c r="J10502" s="5">
        <v>-412.65000000000003</v>
      </c>
      <c r="K10502" s="5" t="str" cm="1">
        <f t="array" ref="K10502">_xlfn.LET(_xlpm.d,UPPER(TRIM(CLEAN(SUBSTITUTE(F10502,CHAR(160),"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03" spans="2:11" x14ac:dyDescent="0.25">
      <c r="B10503" s="21">
        <v>45702</v>
      </c>
      <c r="C10503" s="2" t="s">
        <v>1</v>
      </c>
      <c r="D10503" s="2" t="s">
        <v>892</v>
      </c>
      <c r="E10503" s="2" t="s">
        <v>3</v>
      </c>
      <c r="F10503" s="2" t="s">
        <v>4142</v>
      </c>
      <c r="G10503" s="5">
        <v>-1</v>
      </c>
      <c r="H10503" s="5">
        <v>132.93</v>
      </c>
      <c r="I10503" s="5">
        <v>-132.93</v>
      </c>
      <c r="J10503" s="5">
        <v>-545.58000000000004</v>
      </c>
      <c r="K10503" s="5" t="str" cm="1">
        <f t="array" ref="K10503">_xlfn.LET(_xlpm.d,UPPER(TRIM(CLEAN(SUBSTITUTE(F10503,CHAR(160),"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04" spans="2:11" x14ac:dyDescent="0.25">
      <c r="B10504" s="21">
        <v>45713</v>
      </c>
      <c r="C10504" s="2" t="s">
        <v>1</v>
      </c>
      <c r="D10504" s="2" t="s">
        <v>3416</v>
      </c>
      <c r="E10504" s="2" t="s">
        <v>3</v>
      </c>
      <c r="F10504" s="2" t="s">
        <v>4144</v>
      </c>
      <c r="G10504" s="5">
        <v>-1</v>
      </c>
      <c r="H10504" s="5">
        <v>55.48</v>
      </c>
      <c r="I10504" s="5">
        <v>-55.48</v>
      </c>
      <c r="J10504" s="5">
        <v>-601.06000000000006</v>
      </c>
      <c r="K10504" s="5" t="str" cm="1">
        <f t="array" ref="K10504">_xlfn.LET(_xlpm.d,UPPER(TRIM(CLEAN(SUBSTITUTE(F10504,CHAR(160),"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05" spans="2:11" x14ac:dyDescent="0.25">
      <c r="B10505" s="21">
        <v>45720</v>
      </c>
      <c r="C10505" s="2" t="s">
        <v>1</v>
      </c>
      <c r="D10505" s="2" t="s">
        <v>903</v>
      </c>
      <c r="E10505" s="2" t="s">
        <v>3</v>
      </c>
      <c r="F10505" s="2" t="s">
        <v>4142</v>
      </c>
      <c r="G10505" s="5">
        <v>-1</v>
      </c>
      <c r="H10505" s="5">
        <v>108.34</v>
      </c>
      <c r="I10505" s="5">
        <v>-108.34</v>
      </c>
      <c r="J10505" s="5">
        <v>-709.40000000000009</v>
      </c>
      <c r="K10505" s="5" t="str" cm="1">
        <f t="array" ref="K10505">_xlfn.LET(_xlpm.d,UPPER(TRIM(CLEAN(SUBSTITUTE(F10505,CHAR(160),"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06" spans="2:11" x14ac:dyDescent="0.25">
      <c r="B10506" s="21">
        <v>45730</v>
      </c>
      <c r="C10506" s="2" t="s">
        <v>1</v>
      </c>
      <c r="D10506" s="2" t="s">
        <v>2978</v>
      </c>
      <c r="E10506" s="2" t="s">
        <v>3</v>
      </c>
      <c r="F10506" s="2" t="s">
        <v>4142</v>
      </c>
      <c r="G10506" s="5">
        <v>-1</v>
      </c>
      <c r="H10506" s="5">
        <v>163.44</v>
      </c>
      <c r="I10506" s="5">
        <v>-163.44</v>
      </c>
      <c r="J10506" s="5">
        <v>-872.84000000000015</v>
      </c>
      <c r="K10506" s="5" t="str" cm="1">
        <f t="array" ref="K10506">_xlfn.LET(_xlpm.d,UPPER(TRIM(CLEAN(SUBSTITUTE(F10506,CHAR(160),"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07" spans="2:11" x14ac:dyDescent="0.25">
      <c r="B10507" s="21">
        <v>45734</v>
      </c>
      <c r="C10507" s="2" t="s">
        <v>1</v>
      </c>
      <c r="D10507" s="2" t="s">
        <v>3464</v>
      </c>
      <c r="E10507" s="2" t="s">
        <v>3</v>
      </c>
      <c r="F10507" s="2" t="s">
        <v>4145</v>
      </c>
      <c r="G10507" s="5">
        <v>-1</v>
      </c>
      <c r="H10507" s="5">
        <v>82.04</v>
      </c>
      <c r="I10507" s="5">
        <v>-82.04</v>
      </c>
      <c r="J10507" s="5">
        <v>-954.88000000000011</v>
      </c>
      <c r="K10507" s="5" t="str" cm="1">
        <f t="array" ref="K10507">_xlfn.LET(_xlpm.d,UPPER(TRIM(CLEAN(SUBSTITUTE(F10507,CHAR(160),"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08" spans="2:11" x14ac:dyDescent="0.25">
      <c r="B10508" s="21">
        <v>45735</v>
      </c>
      <c r="C10508" s="2" t="s">
        <v>1</v>
      </c>
      <c r="D10508" s="2" t="s">
        <v>1610</v>
      </c>
      <c r="E10508" s="2" t="s">
        <v>1611</v>
      </c>
      <c r="F10508" s="2" t="s">
        <v>4146</v>
      </c>
      <c r="G10508" s="5">
        <v>-1</v>
      </c>
      <c r="H10508" s="5">
        <v>86.27</v>
      </c>
      <c r="I10508" s="5">
        <v>-86.27</v>
      </c>
      <c r="J10508" s="5">
        <v>-1041.1500000000001</v>
      </c>
      <c r="K10508" s="5" t="str" cm="1">
        <f t="array" ref="K10508">_xlfn.LET(_xlpm.d,UPPER(TRIM(CLEAN(SUBSTITUTE(F10508,CHAR(160),"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09" spans="2:11" x14ac:dyDescent="0.25">
      <c r="B10509" s="21">
        <v>45741</v>
      </c>
      <c r="C10509" s="2" t="s">
        <v>1</v>
      </c>
      <c r="D10509" s="2" t="s">
        <v>3142</v>
      </c>
      <c r="E10509" s="2" t="s">
        <v>3122</v>
      </c>
      <c r="F10509" s="2" t="s">
        <v>4146</v>
      </c>
      <c r="G10509" s="5">
        <v>-1</v>
      </c>
      <c r="H10509" s="5">
        <v>43</v>
      </c>
      <c r="I10509" s="5">
        <v>-43</v>
      </c>
      <c r="J10509" s="5">
        <v>-1084.1500000000001</v>
      </c>
      <c r="K10509" s="5" t="str" cm="1">
        <f t="array" ref="K10509">_xlfn.LET(_xlpm.d,UPPER(TRIM(CLEAN(SUBSTITUTE(F10509,CHAR(160),"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10" spans="2:11" x14ac:dyDescent="0.25">
      <c r="B10510" s="21">
        <v>45741</v>
      </c>
      <c r="C10510" s="2" t="s">
        <v>1</v>
      </c>
      <c r="D10510" s="2" t="s">
        <v>2358</v>
      </c>
      <c r="E10510" s="2" t="s">
        <v>289</v>
      </c>
      <c r="F10510" s="2" t="s">
        <v>4142</v>
      </c>
      <c r="G10510" s="5">
        <v>-1</v>
      </c>
      <c r="H10510" s="5">
        <v>109.52</v>
      </c>
      <c r="I10510" s="5">
        <v>-109.52</v>
      </c>
      <c r="J10510" s="5">
        <v>-1193.67</v>
      </c>
      <c r="K10510" s="5" t="str" cm="1">
        <f t="array" ref="K10510">_xlfn.LET(_xlpm.d,UPPER(TRIM(CLEAN(SUBSTITUTE(F10510,CHAR(160),"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11" spans="2:11" x14ac:dyDescent="0.25">
      <c r="B10511" s="21">
        <v>45741</v>
      </c>
      <c r="C10511" s="2" t="s">
        <v>1</v>
      </c>
      <c r="D10511" s="2" t="s">
        <v>3482</v>
      </c>
      <c r="E10511" s="2" t="s">
        <v>3</v>
      </c>
      <c r="F10511" s="2" t="s">
        <v>4142</v>
      </c>
      <c r="G10511" s="5">
        <v>-1</v>
      </c>
      <c r="H10511" s="5">
        <v>531.44000000000005</v>
      </c>
      <c r="I10511" s="5">
        <v>-531.44000000000005</v>
      </c>
      <c r="J10511" s="5">
        <v>-1725.1100000000001</v>
      </c>
      <c r="K10511" s="5" t="str" cm="1">
        <f t="array" ref="K10511">_xlfn.LET(_xlpm.d,UPPER(TRIM(CLEAN(SUBSTITUTE(F10511,CHAR(160),"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12" spans="2:11" x14ac:dyDescent="0.25">
      <c r="B10512" s="21">
        <v>45762</v>
      </c>
      <c r="C10512" s="2" t="s">
        <v>1</v>
      </c>
      <c r="D10512" s="2" t="s">
        <v>954</v>
      </c>
      <c r="E10512" s="2" t="s">
        <v>3</v>
      </c>
      <c r="F10512" s="2" t="s">
        <v>4142</v>
      </c>
      <c r="G10512" s="5">
        <v>-1</v>
      </c>
      <c r="H10512" s="5">
        <v>53.17</v>
      </c>
      <c r="I10512" s="5">
        <v>-53.17</v>
      </c>
      <c r="J10512" s="5">
        <v>-1778.2800000000002</v>
      </c>
      <c r="K10512" s="5" t="str" cm="1">
        <f t="array" ref="K10512">_xlfn.LET(_xlpm.d,UPPER(TRIM(CLEAN(SUBSTITUTE(F10512,CHAR(160),"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13" spans="2:11" x14ac:dyDescent="0.25">
      <c r="B10513" s="21">
        <v>45770</v>
      </c>
      <c r="C10513" s="2" t="s">
        <v>1</v>
      </c>
      <c r="D10513" s="2" t="s">
        <v>962</v>
      </c>
      <c r="E10513" s="2" t="s">
        <v>3</v>
      </c>
      <c r="F10513" s="2" t="s">
        <v>4142</v>
      </c>
      <c r="G10513" s="5">
        <v>-1</v>
      </c>
      <c r="H10513" s="5">
        <v>159.51</v>
      </c>
      <c r="I10513" s="5">
        <v>-159.51</v>
      </c>
      <c r="J10513" s="5">
        <v>-1937.7900000000002</v>
      </c>
      <c r="K10513" s="5" t="str" cm="1">
        <f t="array" ref="K10513">_xlfn.LET(_xlpm.d,UPPER(TRIM(CLEAN(SUBSTITUTE(F10513,CHAR(160),"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14" spans="2:11" x14ac:dyDescent="0.25">
      <c r="B10514" s="21">
        <v>45786</v>
      </c>
      <c r="C10514" s="2" t="s">
        <v>1</v>
      </c>
      <c r="D10514" s="2" t="s">
        <v>2</v>
      </c>
      <c r="E10514" s="2" t="s">
        <v>3</v>
      </c>
      <c r="F10514" s="2" t="s">
        <v>4142</v>
      </c>
      <c r="G10514" s="5">
        <v>-1</v>
      </c>
      <c r="H10514" s="5">
        <v>181.51</v>
      </c>
      <c r="I10514" s="5">
        <v>-181.51</v>
      </c>
      <c r="J10514" s="5">
        <v>-2119.3000000000002</v>
      </c>
      <c r="K10514" s="5" t="str" cm="1">
        <f t="array" ref="K10514">_xlfn.LET(_xlpm.d,UPPER(TRIM(CLEAN(SUBSTITUTE(F10514,CHAR(160),"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15" spans="2:11" x14ac:dyDescent="0.25">
      <c r="B10515" s="21">
        <v>45797</v>
      </c>
      <c r="C10515" s="2" t="s">
        <v>1</v>
      </c>
      <c r="D10515" s="2" t="s">
        <v>996</v>
      </c>
      <c r="E10515" s="2" t="s">
        <v>3</v>
      </c>
      <c r="F10515" s="2" t="s">
        <v>4142</v>
      </c>
      <c r="G10515" s="5">
        <v>-1</v>
      </c>
      <c r="H10515" s="5">
        <v>96.35</v>
      </c>
      <c r="I10515" s="5">
        <v>-96.35</v>
      </c>
      <c r="J10515" s="5">
        <v>-2215.65</v>
      </c>
      <c r="K10515" s="5" t="str" cm="1">
        <f t="array" ref="K10515">_xlfn.LET(_xlpm.d,UPPER(TRIM(CLEAN(SUBSTITUTE(F10515,CHAR(160),"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16" spans="2:11" x14ac:dyDescent="0.25">
      <c r="B10516" s="21">
        <v>45804</v>
      </c>
      <c r="C10516" s="2" t="s">
        <v>1</v>
      </c>
      <c r="D10516" s="2" t="s">
        <v>3583</v>
      </c>
      <c r="E10516" s="2" t="s">
        <v>3</v>
      </c>
      <c r="F10516" s="2" t="s">
        <v>4142</v>
      </c>
      <c r="G10516" s="5">
        <v>-1</v>
      </c>
      <c r="H10516" s="5">
        <v>204.04</v>
      </c>
      <c r="I10516" s="5">
        <v>-204.04</v>
      </c>
      <c r="J10516" s="5">
        <v>-2419.69</v>
      </c>
      <c r="K10516" s="5" t="str" cm="1">
        <f t="array" ref="K10516">_xlfn.LET(_xlpm.d,UPPER(TRIM(CLEAN(SUBSTITUTE(F10516,CHAR(160),"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17" spans="2:11" x14ac:dyDescent="0.25">
      <c r="B10517" s="21">
        <v>45826</v>
      </c>
      <c r="C10517" s="2" t="s">
        <v>1</v>
      </c>
      <c r="D10517" s="2" t="s">
        <v>3148</v>
      </c>
      <c r="E10517" s="2" t="s">
        <v>3</v>
      </c>
      <c r="F10517" s="2" t="s">
        <v>4142</v>
      </c>
      <c r="G10517" s="5">
        <v>-1</v>
      </c>
      <c r="H10517" s="5">
        <v>311.92</v>
      </c>
      <c r="I10517" s="5">
        <v>-311.92</v>
      </c>
      <c r="J10517" s="5">
        <v>-2731.61</v>
      </c>
      <c r="K10517" s="5" t="str" cm="1">
        <f t="array" ref="K10517">_xlfn.LET(_xlpm.d,UPPER(TRIM(CLEAN(SUBSTITUTE(F10517,CHAR(160),"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18" spans="2:11" x14ac:dyDescent="0.25">
      <c r="B10518" s="21">
        <v>45856</v>
      </c>
      <c r="C10518" s="2" t="s">
        <v>1</v>
      </c>
      <c r="D10518" s="2" t="s">
        <v>1048</v>
      </c>
      <c r="E10518" s="2" t="s">
        <v>3</v>
      </c>
      <c r="F10518" s="2" t="s">
        <v>4142</v>
      </c>
      <c r="G10518" s="5">
        <v>-1</v>
      </c>
      <c r="H10518" s="5">
        <v>113.33</v>
      </c>
      <c r="I10518" s="5">
        <v>-113.33</v>
      </c>
      <c r="J10518" s="5">
        <v>-2844.94</v>
      </c>
      <c r="K10518" s="5" t="str" cm="1">
        <f t="array" ref="K10518">_xlfn.LET(_xlpm.d,UPPER(TRIM(CLEAN(SUBSTITUTE(F10518,CHAR(160),"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19" spans="2:11" x14ac:dyDescent="0.25">
      <c r="B10519" s="21">
        <v>45860</v>
      </c>
      <c r="C10519" s="2" t="s">
        <v>1</v>
      </c>
      <c r="D10519" s="2" t="s">
        <v>3673</v>
      </c>
      <c r="E10519" s="2" t="s">
        <v>3</v>
      </c>
      <c r="F10519" s="2" t="s">
        <v>4142</v>
      </c>
      <c r="G10519" s="5">
        <v>-1</v>
      </c>
      <c r="H10519" s="5">
        <v>81.760000000000005</v>
      </c>
      <c r="I10519" s="5">
        <v>-81.760000000000005</v>
      </c>
      <c r="J10519" s="5">
        <v>-2926.7000000000003</v>
      </c>
      <c r="K10519" s="5" t="str" cm="1">
        <f t="array" ref="K10519">_xlfn.LET(_xlpm.d,UPPER(TRIM(CLEAN(SUBSTITUTE(F10519,CHAR(160),"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20" spans="2:11" x14ac:dyDescent="0.25">
      <c r="B10520" s="21">
        <v>45863</v>
      </c>
      <c r="C10520" s="2" t="s">
        <v>1</v>
      </c>
      <c r="D10520" s="2" t="s">
        <v>2362</v>
      </c>
      <c r="E10520" s="2" t="s">
        <v>3</v>
      </c>
      <c r="F10520" s="2" t="s">
        <v>4142</v>
      </c>
      <c r="G10520" s="5">
        <v>-1</v>
      </c>
      <c r="H10520" s="5">
        <v>80.64</v>
      </c>
      <c r="I10520" s="5">
        <v>-80.64</v>
      </c>
      <c r="J10520" s="5">
        <v>-3007.34</v>
      </c>
      <c r="K10520" s="5" t="str" cm="1">
        <f t="array" ref="K10520">_xlfn.LET(_xlpm.d,UPPER(TRIM(CLEAN(SUBSTITUTE(F10520,CHAR(160),"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21" spans="2:11" x14ac:dyDescent="0.25">
      <c r="B10521" s="21">
        <v>45881</v>
      </c>
      <c r="C10521" s="2" t="s">
        <v>1</v>
      </c>
      <c r="D10521" s="2" t="s">
        <v>3704</v>
      </c>
      <c r="E10521" s="2" t="s">
        <v>3</v>
      </c>
      <c r="F10521" s="2" t="s">
        <v>4142</v>
      </c>
      <c r="G10521" s="5">
        <v>-1</v>
      </c>
      <c r="H10521" s="5">
        <v>168</v>
      </c>
      <c r="I10521" s="5">
        <v>-168</v>
      </c>
      <c r="J10521" s="5">
        <v>-3175.34</v>
      </c>
      <c r="K10521" s="5" t="str" cm="1">
        <f t="array" ref="K10521">_xlfn.LET(_xlpm.d,UPPER(TRIM(CLEAN(SUBSTITUTE(F10521,CHAR(160),"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22" spans="2:11" x14ac:dyDescent="0.25">
      <c r="B10522" s="21">
        <v>45896</v>
      </c>
      <c r="C10522" s="2" t="s">
        <v>1</v>
      </c>
      <c r="D10522" s="2" t="s">
        <v>1852</v>
      </c>
      <c r="E10522" s="2" t="s">
        <v>3</v>
      </c>
      <c r="F10522" s="2" t="s">
        <v>4142</v>
      </c>
      <c r="G10522" s="5">
        <v>-1</v>
      </c>
      <c r="H10522" s="5">
        <v>316.89</v>
      </c>
      <c r="I10522" s="5">
        <v>-316.89</v>
      </c>
      <c r="J10522" s="5">
        <v>-3492.23</v>
      </c>
      <c r="K10522" s="5" t="str" cm="1">
        <f t="array" ref="K10522">_xlfn.LET(_xlpm.d,UPPER(TRIM(CLEAN(SUBSTITUTE(F10522,CHAR(160),"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23" spans="2:11" x14ac:dyDescent="0.25">
      <c r="B10523" s="21">
        <v>45896</v>
      </c>
      <c r="C10523" s="2" t="s">
        <v>1</v>
      </c>
      <c r="D10523" s="2" t="s">
        <v>3742</v>
      </c>
      <c r="E10523" s="2" t="s">
        <v>3743</v>
      </c>
      <c r="F10523" s="2" t="s">
        <v>4147</v>
      </c>
      <c r="G10523" s="5">
        <v>-1</v>
      </c>
      <c r="H10523" s="5">
        <v>1015.05</v>
      </c>
      <c r="I10523" s="5">
        <v>-1015.05</v>
      </c>
      <c r="J10523" s="5">
        <v>-4507.28</v>
      </c>
      <c r="K10523" s="5" t="str" cm="1">
        <f t="array" ref="K10523">_xlfn.LET(_xlpm.d,UPPER(TRIM(CLEAN(SUBSTITUTE(F10523,CHAR(160),"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24" spans="2:11" x14ac:dyDescent="0.25">
      <c r="B10524" s="21">
        <v>45902</v>
      </c>
      <c r="C10524" s="2" t="s">
        <v>1</v>
      </c>
      <c r="D10524" s="2" t="s">
        <v>1867</v>
      </c>
      <c r="E10524" s="2" t="s">
        <v>3</v>
      </c>
      <c r="F10524" s="2" t="s">
        <v>4142</v>
      </c>
      <c r="G10524" s="5">
        <v>-1</v>
      </c>
      <c r="H10524" s="5">
        <v>296.08</v>
      </c>
      <c r="I10524" s="5">
        <v>-296.08</v>
      </c>
      <c r="J10524" s="5">
        <v>-4803.3599999999997</v>
      </c>
      <c r="K10524" s="5" t="str" cm="1">
        <f t="array" ref="K10524">_xlfn.LET(_xlpm.d,UPPER(TRIM(CLEAN(SUBSTITUTE(F10524,CHAR(160),"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25" spans="2:11" x14ac:dyDescent="0.25">
      <c r="B10525" s="21">
        <v>45905</v>
      </c>
      <c r="C10525" s="2" t="s">
        <v>1</v>
      </c>
      <c r="D10525" s="2" t="s">
        <v>1876</v>
      </c>
      <c r="E10525" s="2" t="s">
        <v>3</v>
      </c>
      <c r="F10525" s="2" t="s">
        <v>4142</v>
      </c>
      <c r="G10525" s="5">
        <v>-1</v>
      </c>
      <c r="H10525" s="5">
        <v>296.08</v>
      </c>
      <c r="I10525" s="5">
        <v>-296.08</v>
      </c>
      <c r="J10525" s="5">
        <v>-5099.4399999999996</v>
      </c>
      <c r="K10525" s="5" t="str" cm="1">
        <f t="array" ref="K10525">_xlfn.LET(_xlpm.d,UPPER(TRIM(CLEAN(SUBSTITUTE(F10525,CHAR(160),"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26" spans="2:11" x14ac:dyDescent="0.25">
      <c r="B10526" s="21">
        <v>45909</v>
      </c>
      <c r="C10526" s="2" t="s">
        <v>1</v>
      </c>
      <c r="D10526" s="2" t="s">
        <v>1884</v>
      </c>
      <c r="E10526" s="2" t="s">
        <v>3</v>
      </c>
      <c r="F10526" s="2" t="s">
        <v>4142</v>
      </c>
      <c r="G10526" s="5">
        <v>-1</v>
      </c>
      <c r="H10526" s="5">
        <v>182</v>
      </c>
      <c r="I10526" s="5">
        <v>-182</v>
      </c>
      <c r="J10526" s="5">
        <v>-5281.44</v>
      </c>
      <c r="K10526" s="5" t="str" cm="1">
        <f t="array" ref="K10526">_xlfn.LET(_xlpm.d,UPPER(TRIM(CLEAN(SUBSTITUTE(F10526,CHAR(160),"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27" spans="2:11" x14ac:dyDescent="0.25">
      <c r="B10527" s="21">
        <v>45916</v>
      </c>
      <c r="C10527" s="2" t="s">
        <v>1</v>
      </c>
      <c r="D10527" s="2" t="s">
        <v>3792</v>
      </c>
      <c r="E10527" s="2" t="s">
        <v>3</v>
      </c>
      <c r="F10527" s="2" t="s">
        <v>4148</v>
      </c>
      <c r="G10527" s="5">
        <v>-1</v>
      </c>
      <c r="H10527" s="5">
        <v>42</v>
      </c>
      <c r="I10527" s="5">
        <v>-42</v>
      </c>
      <c r="J10527" s="5">
        <v>-5323.44</v>
      </c>
      <c r="K10527" s="5" t="str" cm="1">
        <f t="array" ref="K10527">_xlfn.LET(_xlpm.d,UPPER(TRIM(CLEAN(SUBSTITUTE(F10527,CHAR(160),"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28" spans="2:11" x14ac:dyDescent="0.25">
      <c r="B10528" s="21">
        <v>45923</v>
      </c>
      <c r="C10528" s="2" t="s">
        <v>1</v>
      </c>
      <c r="D10528" s="2" t="s">
        <v>3800</v>
      </c>
      <c r="E10528" s="2" t="s">
        <v>3</v>
      </c>
      <c r="F10528" s="2" t="s">
        <v>4142</v>
      </c>
      <c r="G10528" s="5">
        <v>-1</v>
      </c>
      <c r="H10528" s="5">
        <v>126</v>
      </c>
      <c r="I10528" s="5">
        <v>-126</v>
      </c>
      <c r="J10528" s="5">
        <v>-5449.44</v>
      </c>
      <c r="K10528" s="5" t="str" cm="1">
        <f t="array" ref="K10528">_xlfn.LET(_xlpm.d,UPPER(TRIM(CLEAN(SUBSTITUTE(F10528,CHAR(160),"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29" spans="2:11" x14ac:dyDescent="0.25">
      <c r="B10529" s="21">
        <v>45930</v>
      </c>
      <c r="C10529" s="2" t="s">
        <v>1</v>
      </c>
      <c r="D10529" s="2" t="s">
        <v>3805</v>
      </c>
      <c r="E10529" s="2" t="s">
        <v>3</v>
      </c>
      <c r="F10529" s="2" t="s">
        <v>4142</v>
      </c>
      <c r="G10529" s="5">
        <v>-1</v>
      </c>
      <c r="H10529" s="5">
        <v>172.02</v>
      </c>
      <c r="I10529" s="5">
        <v>-172.02</v>
      </c>
      <c r="J10529" s="5">
        <v>-5621.46</v>
      </c>
      <c r="K10529" s="5" t="str" cm="1">
        <f t="array" ref="K10529">_xlfn.LET(_xlpm.d,UPPER(TRIM(CLEAN(SUBSTITUTE(F10529,CHAR(160),"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30" spans="2:11" x14ac:dyDescent="0.25">
      <c r="B10530" s="21">
        <v>45951</v>
      </c>
      <c r="C10530" s="2" t="s">
        <v>1</v>
      </c>
      <c r="D10530" s="2" t="s">
        <v>2889</v>
      </c>
      <c r="E10530" s="2" t="s">
        <v>3</v>
      </c>
      <c r="F10530" s="2" t="s">
        <v>4143</v>
      </c>
      <c r="G10530" s="5">
        <v>-1</v>
      </c>
      <c r="H10530" s="5">
        <v>25.92</v>
      </c>
      <c r="I10530" s="5">
        <v>-25.92</v>
      </c>
      <c r="J10530" s="5">
        <v>-5647.38</v>
      </c>
      <c r="K10530" s="5" t="str" cm="1">
        <f t="array" ref="K10530">_xlfn.LET(_xlpm.d,UPPER(TRIM(CLEAN(SUBSTITUTE(F10530,CHAR(160),"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31" spans="2:11" x14ac:dyDescent="0.25">
      <c r="B10531" s="21">
        <v>45952</v>
      </c>
      <c r="C10531" s="2" t="s">
        <v>1</v>
      </c>
      <c r="D10531" s="2" t="s">
        <v>1141</v>
      </c>
      <c r="E10531" s="2" t="s">
        <v>289</v>
      </c>
      <c r="F10531" s="2" t="s">
        <v>4142</v>
      </c>
      <c r="G10531" s="5">
        <v>-1</v>
      </c>
      <c r="H10531" s="5">
        <v>62.53</v>
      </c>
      <c r="I10531" s="5">
        <v>-62.53</v>
      </c>
      <c r="J10531" s="5">
        <v>-5709.91</v>
      </c>
      <c r="K10531" s="5" t="str" cm="1">
        <f t="array" ref="K10531">_xlfn.LET(_xlpm.d,UPPER(TRIM(CLEAN(SUBSTITUTE(F10531,CHAR(160),"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32" spans="2:11" x14ac:dyDescent="0.25">
      <c r="B10532" s="21">
        <v>45958</v>
      </c>
      <c r="C10532" s="2" t="s">
        <v>1</v>
      </c>
      <c r="D10532" s="2" t="s">
        <v>1991</v>
      </c>
      <c r="E10532" s="2" t="s">
        <v>3</v>
      </c>
      <c r="F10532" s="2" t="s">
        <v>4142</v>
      </c>
      <c r="G10532" s="5">
        <v>-1</v>
      </c>
      <c r="H10532" s="5">
        <v>22.4</v>
      </c>
      <c r="I10532" s="5">
        <v>-22.4</v>
      </c>
      <c r="J10532" s="5">
        <v>-5732.3099999999995</v>
      </c>
      <c r="K10532" s="5" t="str" cm="1">
        <f t="array" ref="K10532">_xlfn.LET(_xlpm.d,UPPER(TRIM(CLEAN(SUBSTITUTE(F10532,CHAR(160),"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33" spans="2:11" x14ac:dyDescent="0.25">
      <c r="B10533" s="21">
        <v>45960</v>
      </c>
      <c r="C10533" s="2" t="s">
        <v>1</v>
      </c>
      <c r="D10533" s="2" t="s">
        <v>3855</v>
      </c>
      <c r="E10533" s="2" t="s">
        <v>1403</v>
      </c>
      <c r="F10533" s="2" t="s">
        <v>4143</v>
      </c>
      <c r="G10533" s="5">
        <v>-1</v>
      </c>
      <c r="H10533" s="5">
        <v>18.899999999999999</v>
      </c>
      <c r="I10533" s="5">
        <v>-18.899999999999999</v>
      </c>
      <c r="J10533" s="5">
        <v>-5751.2099999999991</v>
      </c>
      <c r="K10533" s="5" t="str" cm="1">
        <f t="array" ref="K10533">_xlfn.LET(_xlpm.d,UPPER(TRIM(CLEAN(SUBSTITUTE(F10533,CHAR(160),"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34" spans="2:11" x14ac:dyDescent="0.25">
      <c r="B10534" s="21">
        <v>45961</v>
      </c>
      <c r="C10534" s="2" t="s">
        <v>1</v>
      </c>
      <c r="D10534" s="2" t="s">
        <v>3857</v>
      </c>
      <c r="E10534" s="2" t="s">
        <v>3</v>
      </c>
      <c r="F10534" s="2" t="s">
        <v>4142</v>
      </c>
      <c r="G10534" s="5">
        <v>-1</v>
      </c>
      <c r="H10534" s="5">
        <v>84</v>
      </c>
      <c r="I10534" s="5">
        <v>-84</v>
      </c>
      <c r="J10534" s="5">
        <v>-5835.2099999999991</v>
      </c>
      <c r="K10534" s="5" t="str" cm="1">
        <f t="array" ref="K10534">_xlfn.LET(_xlpm.d,UPPER(TRIM(CLEAN(SUBSTITUTE(F10534,CHAR(160),"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35" spans="2:11" x14ac:dyDescent="0.25">
      <c r="B10535" s="21">
        <v>45993</v>
      </c>
      <c r="C10535" s="2" t="s">
        <v>1</v>
      </c>
      <c r="D10535" s="2" t="s">
        <v>1184</v>
      </c>
      <c r="E10535" s="2" t="s">
        <v>3</v>
      </c>
      <c r="F10535" s="2" t="s">
        <v>4142</v>
      </c>
      <c r="G10535" s="5">
        <v>-1</v>
      </c>
      <c r="H10535" s="5">
        <v>40.18</v>
      </c>
      <c r="I10535" s="5">
        <v>-40.18</v>
      </c>
      <c r="J10535" s="5">
        <v>-5875.3899999999994</v>
      </c>
      <c r="K10535" s="5" t="str" cm="1">
        <f t="array" ref="K10535">_xlfn.LET(_xlpm.d,UPPER(TRIM(CLEAN(SUBSTITUTE(F10535,CHAR(160),"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36" spans="2:11" x14ac:dyDescent="0.25">
      <c r="B10536" s="21">
        <v>46000</v>
      </c>
      <c r="C10536" s="2" t="s">
        <v>1</v>
      </c>
      <c r="D10536" s="2" t="s">
        <v>1196</v>
      </c>
      <c r="E10536" s="2" t="s">
        <v>3</v>
      </c>
      <c r="F10536" s="2" t="s">
        <v>4142</v>
      </c>
      <c r="G10536" s="5">
        <v>-1</v>
      </c>
      <c r="H10536" s="5">
        <v>14.35</v>
      </c>
      <c r="I10536" s="5">
        <v>-14.35</v>
      </c>
      <c r="J10536" s="5">
        <v>-5889.74</v>
      </c>
      <c r="K10536" s="5" t="str" cm="1">
        <f t="array" ref="K10536">_xlfn.LET(_xlpm.d,UPPER(TRIM(CLEAN(SUBSTITUTE(F10536,CHAR(160),"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37" spans="2:11" x14ac:dyDescent="0.25">
      <c r="B10537" s="21">
        <v>46014</v>
      </c>
      <c r="C10537" s="2" t="s">
        <v>1</v>
      </c>
      <c r="D10537" s="2" t="s">
        <v>3243</v>
      </c>
      <c r="E10537" s="2" t="s">
        <v>1611</v>
      </c>
      <c r="F10537" s="2" t="s">
        <v>4146</v>
      </c>
      <c r="G10537" s="5">
        <v>-1</v>
      </c>
      <c r="H10537" s="5">
        <v>71.8</v>
      </c>
      <c r="I10537" s="5">
        <v>-71.8</v>
      </c>
      <c r="J10537" s="5">
        <v>-5961.54</v>
      </c>
      <c r="K10537" s="5" t="str" cm="1">
        <f t="array" ref="K10537">_xlfn.LET(_xlpm.d,UPPER(TRIM(CLEAN(SUBSTITUTE(F10537,CHAR(160),"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38" spans="2:11" x14ac:dyDescent="0.25">
      <c r="B10538" s="21">
        <v>46028</v>
      </c>
      <c r="C10538" s="2" t="s">
        <v>1</v>
      </c>
      <c r="D10538" s="2" t="s">
        <v>1219</v>
      </c>
      <c r="E10538" s="2" t="s">
        <v>3</v>
      </c>
      <c r="F10538" s="2" t="s">
        <v>4143</v>
      </c>
      <c r="G10538" s="5">
        <v>-1</v>
      </c>
      <c r="H10538" s="5">
        <v>156.82</v>
      </c>
      <c r="I10538" s="5">
        <v>-156.82</v>
      </c>
      <c r="J10538" s="5">
        <v>-6118.36</v>
      </c>
      <c r="K10538" s="5" t="str" cm="1">
        <f t="array" ref="K10538">_xlfn.LET(_xlpm.d,UPPER(TRIM(CLEAN(SUBSTITUTE(F10538,CHAR(160),"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39" spans="2:11" x14ac:dyDescent="0.25">
      <c r="B10539" s="21">
        <v>46042</v>
      </c>
      <c r="C10539" s="2" t="s">
        <v>1</v>
      </c>
      <c r="D10539" s="2" t="s">
        <v>1232</v>
      </c>
      <c r="E10539" s="2" t="s">
        <v>3</v>
      </c>
      <c r="F10539" s="2" t="s">
        <v>4142</v>
      </c>
      <c r="G10539" s="5">
        <v>-1</v>
      </c>
      <c r="H10539" s="5">
        <v>185.5</v>
      </c>
      <c r="I10539" s="5">
        <v>-185.5</v>
      </c>
      <c r="J10539" s="5">
        <v>-6303.86</v>
      </c>
      <c r="K10539" s="5" t="str" cm="1">
        <f t="array" ref="K10539">_xlfn.LET(_xlpm.d,UPPER(TRIM(CLEAN(SUBSTITUTE(F10539,CHAR(160),"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40" spans="2:11" x14ac:dyDescent="0.25">
      <c r="B10540" s="21">
        <v>46050</v>
      </c>
      <c r="C10540" s="2" t="s">
        <v>1</v>
      </c>
      <c r="D10540" s="2" t="s">
        <v>1250</v>
      </c>
      <c r="E10540" s="2" t="s">
        <v>3</v>
      </c>
      <c r="F10540" s="2" t="s">
        <v>4142</v>
      </c>
      <c r="G10540" s="5">
        <v>-1</v>
      </c>
      <c r="H10540" s="5">
        <v>418.67</v>
      </c>
      <c r="I10540" s="5">
        <v>-418.67</v>
      </c>
      <c r="J10540" s="5">
        <v>-6722.53</v>
      </c>
      <c r="K10540" s="5" t="str" cm="1">
        <f t="array" ref="K10540">_xlfn.LET(_xlpm.d,UPPER(TRIM(CLEAN(SUBSTITUTE(F10540,CHAR(160),"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41" spans="2:11" x14ac:dyDescent="0.25">
      <c r="B10541" s="21">
        <v>46063</v>
      </c>
      <c r="C10541" s="2" t="s">
        <v>1</v>
      </c>
      <c r="D10541" s="2" t="s">
        <v>1260</v>
      </c>
      <c r="E10541" s="2" t="s">
        <v>3</v>
      </c>
      <c r="F10541" s="2" t="s">
        <v>4142</v>
      </c>
      <c r="G10541" s="5">
        <v>-1</v>
      </c>
      <c r="H10541" s="5">
        <v>57.4</v>
      </c>
      <c r="I10541" s="5">
        <v>-57.4</v>
      </c>
      <c r="J10541" s="5">
        <v>-6779.9299999999994</v>
      </c>
      <c r="K10541" s="5" t="str" cm="1">
        <f t="array" ref="K10541">_xlfn.LET(_xlpm.d,UPPER(TRIM(CLEAN(SUBSTITUTE(F10541,CHAR(160),"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42" spans="2:11" x14ac:dyDescent="0.25">
      <c r="B10542" s="21">
        <v>46066</v>
      </c>
      <c r="C10542" s="2" t="s">
        <v>1</v>
      </c>
      <c r="D10542" s="2" t="s">
        <v>3251</v>
      </c>
      <c r="E10542" s="2" t="s">
        <v>3</v>
      </c>
      <c r="F10542" s="2" t="s">
        <v>4142</v>
      </c>
      <c r="G10542" s="5">
        <v>-1</v>
      </c>
      <c r="H10542" s="5">
        <v>31.33</v>
      </c>
      <c r="I10542" s="5">
        <v>-31.33</v>
      </c>
      <c r="J10542" s="5">
        <v>-6811.2599999999993</v>
      </c>
      <c r="K10542" s="5" t="str" cm="1">
        <f t="array" ref="K10542">_xlfn.LET(_xlpm.d,UPPER(TRIM(CLEAN(SUBSTITUTE(F10542,CHAR(160),"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43" spans="2:11" x14ac:dyDescent="0.25">
      <c r="B10543" s="21">
        <v>46077</v>
      </c>
      <c r="C10543" s="2" t="s">
        <v>1</v>
      </c>
      <c r="D10543" s="2" t="s">
        <v>1272</v>
      </c>
      <c r="E10543" s="2" t="s">
        <v>3</v>
      </c>
      <c r="F10543" s="2" t="s">
        <v>4142</v>
      </c>
      <c r="G10543" s="5">
        <v>-1</v>
      </c>
      <c r="H10543" s="5">
        <v>14.28</v>
      </c>
      <c r="I10543" s="5">
        <v>-14.28</v>
      </c>
      <c r="J10543" s="5">
        <v>-6825.5399999999991</v>
      </c>
      <c r="K10543" s="5" t="str" cm="1">
        <f t="array" ref="K10543">_xlfn.LET(_xlpm.d,UPPER(TRIM(CLEAN(SUBSTITUTE(F10543,CHAR(160),"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44" spans="2:11" x14ac:dyDescent="0.25">
      <c r="B10544" s="21">
        <v>46084</v>
      </c>
      <c r="C10544" s="2" t="s">
        <v>1</v>
      </c>
      <c r="D10544" s="2" t="s">
        <v>1281</v>
      </c>
      <c r="E10544" s="2" t="s">
        <v>3</v>
      </c>
      <c r="F10544" s="2" t="s">
        <v>4142</v>
      </c>
      <c r="G10544" s="5">
        <v>-1</v>
      </c>
      <c r="H10544" s="5">
        <v>77.7</v>
      </c>
      <c r="I10544" s="5">
        <v>-77.7</v>
      </c>
      <c r="J10544" s="5">
        <v>-6903.2399999999989</v>
      </c>
      <c r="K10544" s="5" t="str" cm="1">
        <f t="array" ref="K10544">_xlfn.LET(_xlpm.d,UPPER(TRIM(CLEAN(SUBSTITUTE(F10544,CHAR(160),"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45" spans="1:11" x14ac:dyDescent="0.25">
      <c r="B10545" s="21">
        <v>46085</v>
      </c>
      <c r="C10545" s="2" t="s">
        <v>1</v>
      </c>
      <c r="D10545" s="2" t="s">
        <v>2413</v>
      </c>
      <c r="E10545" s="2" t="s">
        <v>342</v>
      </c>
      <c r="F10545" s="2" t="s">
        <v>4149</v>
      </c>
      <c r="G10545" s="5">
        <v>-1</v>
      </c>
      <c r="H10545" s="5">
        <v>267.69</v>
      </c>
      <c r="I10545" s="5">
        <v>-267.69</v>
      </c>
      <c r="J10545" s="5">
        <v>-7170.9299999999985</v>
      </c>
      <c r="K10545" s="5" t="str" cm="1">
        <f t="array" ref="K10545">_xlfn.LET(_xlpm.d,UPPER(TRIM(CLEAN(SUBSTITUTE(F10545,CHAR(160),"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46" spans="1:11" x14ac:dyDescent="0.25">
      <c r="B10546" s="21">
        <v>46087</v>
      </c>
      <c r="C10546" s="2" t="s">
        <v>1</v>
      </c>
      <c r="D10546" s="2" t="s">
        <v>1287</v>
      </c>
      <c r="E10546" s="2" t="s">
        <v>3</v>
      </c>
      <c r="F10546" s="2" t="s">
        <v>4142</v>
      </c>
      <c r="G10546" s="5">
        <v>-1</v>
      </c>
      <c r="H10546" s="5">
        <v>95.48</v>
      </c>
      <c r="I10546" s="5">
        <v>-95.48</v>
      </c>
      <c r="J10546" s="5">
        <v>-7266.409999999998</v>
      </c>
      <c r="K10546" s="5" t="str" cm="1">
        <f t="array" ref="K10546">_xlfn.LET(_xlpm.d,UPPER(TRIM(CLEAN(SUBSTITUTE(F10546,CHAR(160),"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47" spans="1:11" x14ac:dyDescent="0.25">
      <c r="B10547" s="21">
        <v>46094</v>
      </c>
      <c r="C10547" s="2" t="s">
        <v>1</v>
      </c>
      <c r="D10547" s="2" t="s">
        <v>2244</v>
      </c>
      <c r="E10547" s="2" t="s">
        <v>3</v>
      </c>
      <c r="F10547" s="2" t="s">
        <v>4142</v>
      </c>
      <c r="G10547" s="5">
        <v>-1</v>
      </c>
      <c r="H10547" s="5">
        <v>56</v>
      </c>
      <c r="I10547" s="5">
        <v>-56</v>
      </c>
      <c r="J10547" s="5">
        <v>-7322.409999999998</v>
      </c>
      <c r="K10547" s="5" t="str" cm="1">
        <f t="array" ref="K10547">_xlfn.LET(_xlpm.d,UPPER(TRIM(CLEAN(SUBSTITUTE(F10547,CHAR(160),"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48" spans="1:11" x14ac:dyDescent="0.25">
      <c r="B10548" s="21">
        <v>46098</v>
      </c>
      <c r="C10548" s="2" t="s">
        <v>1</v>
      </c>
      <c r="D10548" s="2" t="s">
        <v>1298</v>
      </c>
      <c r="E10548" s="2" t="s">
        <v>3</v>
      </c>
      <c r="F10548" s="2" t="s">
        <v>4142</v>
      </c>
      <c r="G10548" s="5">
        <v>-1</v>
      </c>
      <c r="H10548" s="5">
        <v>152.32</v>
      </c>
      <c r="I10548" s="5">
        <v>-152.32</v>
      </c>
      <c r="J10548" s="5">
        <v>-7474.7299999999977</v>
      </c>
      <c r="K10548" s="5" t="str" cm="1">
        <f t="array" ref="K10548">_xlfn.LET(_xlpm.d,UPPER(TRIM(CLEAN(SUBSTITUTE(F10548,CHAR(160),"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0549" spans="1:11" x14ac:dyDescent="0.25">
      <c r="A10549" s="11" t="s">
        <v>4150</v>
      </c>
      <c r="G10549" s="6">
        <v>-53</v>
      </c>
      <c r="I10549" s="7">
        <f>I10496+I10497+I10498+I10499+I10500+I10501+I10502+I10503+I10504+I10505+I10506+I10507+I10508+I10509+I10510+I10511+I10512+I10513+I10514+I10515+I10516+I10517+I10518+I10519+I10520+I10521+I10522+I10523+I10524+I10525+I10526+I10527+I10528+I10529+I10530+I10531+I10532+I10533+I10534+I10535+I10536+I10537+I10538+I10539+I10540+I10541+I10542+I10543+I10544+I10545+I10546+I10547+I10548</f>
        <v>-7474.7299999999977</v>
      </c>
      <c r="K10549" s="5" t="str" cm="1">
        <f t="array" ref="K10549">_xlfn.LET(_xlpm.d,UPPER(TRIM(CLEAN(SUBSTITUTE(F10549,CHAR(160),"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550" spans="1:11" x14ac:dyDescent="0.25">
      <c r="A10550" s="10" t="s">
        <v>4151</v>
      </c>
      <c r="K10550" s="5" t="str" cm="1">
        <f t="array" ref="K10550">_xlfn.LET(_xlpm.d,UPPER(TRIM(CLEAN(SUBSTITUTE(F10550,CHAR(160),"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551" spans="1:11" x14ac:dyDescent="0.25">
      <c r="B10551" s="21">
        <v>45733</v>
      </c>
      <c r="C10551" s="2" t="s">
        <v>1</v>
      </c>
      <c r="D10551" s="2" t="s">
        <v>3456</v>
      </c>
      <c r="E10551" s="2" t="s">
        <v>2099</v>
      </c>
      <c r="F10551" s="2" t="s">
        <v>4152</v>
      </c>
      <c r="G10551" s="5">
        <v>1</v>
      </c>
      <c r="H10551" s="5">
        <v>44.99</v>
      </c>
      <c r="I10551" s="5">
        <v>44.99</v>
      </c>
      <c r="J10551" s="5">
        <v>44.99</v>
      </c>
      <c r="K10551" s="5" t="str" cm="1">
        <f t="array" ref="K10551">_xlfn.LET(_xlpm.d,UPPER(TRIM(CLEAN(SUBSTITUTE(F10551,CHAR(160),"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52" spans="1:11" x14ac:dyDescent="0.25">
      <c r="B10552" s="21">
        <v>45776</v>
      </c>
      <c r="C10552" s="2" t="s">
        <v>1</v>
      </c>
      <c r="D10552" s="2" t="s">
        <v>2416</v>
      </c>
      <c r="E10552" s="2" t="s">
        <v>324</v>
      </c>
      <c r="F10552" s="2" t="s">
        <v>4153</v>
      </c>
      <c r="G10552" s="5">
        <v>-1</v>
      </c>
      <c r="H10552" s="5">
        <v>-139.87</v>
      </c>
      <c r="I10552" s="5">
        <v>139.87</v>
      </c>
      <c r="J10552" s="5">
        <v>184.86</v>
      </c>
      <c r="K10552" s="5" t="str" cm="1">
        <f t="array" ref="K10552">_xlfn.LET(_xlpm.d,UPPER(TRIM(CLEAN(SUBSTITUTE(F10552,CHAR(160),"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53" spans="1:11" x14ac:dyDescent="0.25">
      <c r="B10553" s="21">
        <v>45839</v>
      </c>
      <c r="C10553" s="2" t="s">
        <v>1</v>
      </c>
      <c r="D10553" s="2" t="s">
        <v>3643</v>
      </c>
      <c r="E10553" s="2" t="s">
        <v>324</v>
      </c>
      <c r="F10553" s="2" t="s">
        <v>4154</v>
      </c>
      <c r="G10553" s="5">
        <v>1</v>
      </c>
      <c r="H10553" s="5">
        <v>26.99</v>
      </c>
      <c r="I10553" s="5">
        <v>26.99</v>
      </c>
      <c r="J10553" s="5">
        <v>211.85000000000002</v>
      </c>
      <c r="K10553" s="5" t="str" cm="1">
        <f t="array" ref="K10553">_xlfn.LET(_xlpm.d,UPPER(TRIM(CLEAN(SUBSTITUTE(F10553,CHAR(160),"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54" spans="1:11" x14ac:dyDescent="0.25">
      <c r="B10554" s="21">
        <v>45848</v>
      </c>
      <c r="C10554" s="2" t="s">
        <v>1</v>
      </c>
      <c r="D10554" s="2" t="s">
        <v>1768</v>
      </c>
      <c r="E10554" s="2" t="s">
        <v>324</v>
      </c>
      <c r="F10554" s="2" t="s">
        <v>4152</v>
      </c>
      <c r="G10554" s="5">
        <v>1</v>
      </c>
      <c r="H10554" s="5">
        <v>138.69</v>
      </c>
      <c r="I10554" s="5">
        <v>138.69</v>
      </c>
      <c r="J10554" s="5">
        <v>350.54</v>
      </c>
      <c r="K10554" s="5" t="str" cm="1">
        <f t="array" ref="K10554">_xlfn.LET(_xlpm.d,UPPER(TRIM(CLEAN(SUBSTITUTE(F10554,CHAR(160),"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55" spans="1:11" x14ac:dyDescent="0.25">
      <c r="B10555" s="21">
        <v>45866</v>
      </c>
      <c r="C10555" s="2" t="s">
        <v>1</v>
      </c>
      <c r="D10555" s="2" t="s">
        <v>1790</v>
      </c>
      <c r="E10555" s="2" t="s">
        <v>324</v>
      </c>
      <c r="F10555" s="2" t="s">
        <v>4152</v>
      </c>
      <c r="G10555" s="5">
        <v>1</v>
      </c>
      <c r="H10555" s="5">
        <v>86.96</v>
      </c>
      <c r="I10555" s="5">
        <v>86.96</v>
      </c>
      <c r="J10555" s="5">
        <v>437.5</v>
      </c>
      <c r="K10555" s="5" t="str" cm="1">
        <f t="array" ref="K10555">_xlfn.LET(_xlpm.d,UPPER(TRIM(CLEAN(SUBSTITUTE(F10555,CHAR(160),"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56" spans="1:11" x14ac:dyDescent="0.25">
      <c r="B10556" s="21">
        <v>45869</v>
      </c>
      <c r="C10556" s="2" t="s">
        <v>1</v>
      </c>
      <c r="D10556" s="2" t="s">
        <v>1794</v>
      </c>
      <c r="E10556" s="2" t="s">
        <v>324</v>
      </c>
      <c r="F10556" s="2" t="s">
        <v>4152</v>
      </c>
      <c r="G10556" s="5">
        <v>1</v>
      </c>
      <c r="H10556" s="5">
        <v>45.21</v>
      </c>
      <c r="I10556" s="5">
        <v>45.21</v>
      </c>
      <c r="J10556" s="5">
        <v>482.71</v>
      </c>
      <c r="K10556" s="5" t="str" cm="1">
        <f t="array" ref="K10556">_xlfn.LET(_xlpm.d,UPPER(TRIM(CLEAN(SUBSTITUTE(F10556,CHAR(160),"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57" spans="1:11" x14ac:dyDescent="0.25">
      <c r="B10557" s="21">
        <v>45880</v>
      </c>
      <c r="C10557" s="2" t="s">
        <v>1</v>
      </c>
      <c r="D10557" s="2" t="s">
        <v>3701</v>
      </c>
      <c r="E10557" s="2" t="s">
        <v>324</v>
      </c>
      <c r="F10557" s="2" t="s">
        <v>4152</v>
      </c>
      <c r="G10557" s="5">
        <v>1</v>
      </c>
      <c r="H10557" s="5">
        <v>66.78</v>
      </c>
      <c r="I10557" s="5">
        <v>66.78</v>
      </c>
      <c r="J10557" s="5">
        <v>549.49</v>
      </c>
      <c r="K10557" s="5" t="str" cm="1">
        <f t="array" ref="K10557">_xlfn.LET(_xlpm.d,UPPER(TRIM(CLEAN(SUBSTITUTE(F10557,CHAR(160),"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58" spans="1:11" x14ac:dyDescent="0.25">
      <c r="B10558" s="21">
        <v>45887</v>
      </c>
      <c r="C10558" s="2" t="s">
        <v>1</v>
      </c>
      <c r="D10558" s="2" t="s">
        <v>1829</v>
      </c>
      <c r="E10558" s="2" t="s">
        <v>324</v>
      </c>
      <c r="F10558" s="2" t="s">
        <v>4152</v>
      </c>
      <c r="G10558" s="5">
        <v>1</v>
      </c>
      <c r="H10558" s="5">
        <v>7.95</v>
      </c>
      <c r="I10558" s="5">
        <v>7.95</v>
      </c>
      <c r="J10558" s="5">
        <v>557.44000000000005</v>
      </c>
      <c r="K10558" s="5" t="str" cm="1">
        <f t="array" ref="K10558">_xlfn.LET(_xlpm.d,UPPER(TRIM(CLEAN(SUBSTITUTE(F10558,CHAR(160),"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59" spans="1:11" x14ac:dyDescent="0.25">
      <c r="B10559" s="21">
        <v>45890</v>
      </c>
      <c r="C10559" s="2" t="s">
        <v>1</v>
      </c>
      <c r="D10559" s="2" t="s">
        <v>2311</v>
      </c>
      <c r="E10559" s="2" t="s">
        <v>324</v>
      </c>
      <c r="F10559" s="2" t="s">
        <v>4152</v>
      </c>
      <c r="G10559" s="5">
        <v>1</v>
      </c>
      <c r="H10559" s="5">
        <v>61.68</v>
      </c>
      <c r="I10559" s="5">
        <v>61.68</v>
      </c>
      <c r="J10559" s="5">
        <v>619.12</v>
      </c>
      <c r="K10559" s="5" t="str" cm="1">
        <f t="array" ref="K10559">_xlfn.LET(_xlpm.d,UPPER(TRIM(CLEAN(SUBSTITUTE(F10559,CHAR(160),"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60" spans="1:11" x14ac:dyDescent="0.25">
      <c r="B10560" s="21">
        <v>45918</v>
      </c>
      <c r="C10560" s="2" t="s">
        <v>1</v>
      </c>
      <c r="D10560" s="2" t="s">
        <v>3793</v>
      </c>
      <c r="E10560" s="2" t="s">
        <v>324</v>
      </c>
      <c r="F10560" s="2" t="s">
        <v>4155</v>
      </c>
      <c r="G10560" s="5">
        <v>1</v>
      </c>
      <c r="H10560" s="5">
        <v>104.94</v>
      </c>
      <c r="I10560" s="5">
        <v>104.94</v>
      </c>
      <c r="J10560" s="5">
        <v>724.06</v>
      </c>
      <c r="K10560" s="5" t="str" cm="1">
        <f t="array" ref="K10560">_xlfn.LET(_xlpm.d,UPPER(TRIM(CLEAN(SUBSTITUTE(F10560,CHAR(160),"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61" spans="2:11" x14ac:dyDescent="0.25">
      <c r="B10561" s="21">
        <v>45918</v>
      </c>
      <c r="C10561" s="2" t="s">
        <v>1</v>
      </c>
      <c r="D10561" s="2" t="s">
        <v>3794</v>
      </c>
      <c r="E10561" s="2" t="s">
        <v>2099</v>
      </c>
      <c r="F10561" s="2" t="s">
        <v>4154</v>
      </c>
      <c r="G10561" s="5">
        <v>1</v>
      </c>
      <c r="H10561" s="5">
        <v>28.62</v>
      </c>
      <c r="I10561" s="5">
        <v>28.62</v>
      </c>
      <c r="J10561" s="5">
        <v>752.68</v>
      </c>
      <c r="K10561" s="5" t="str" cm="1">
        <f t="array" ref="K10561">_xlfn.LET(_xlpm.d,UPPER(TRIM(CLEAN(SUBSTITUTE(F10561,CHAR(160),"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62" spans="2:11" x14ac:dyDescent="0.25">
      <c r="B10562" s="21">
        <v>45922</v>
      </c>
      <c r="C10562" s="2" t="s">
        <v>1</v>
      </c>
      <c r="D10562" s="2" t="s">
        <v>3270</v>
      </c>
      <c r="E10562" s="2" t="s">
        <v>324</v>
      </c>
      <c r="F10562" s="2" t="s">
        <v>4152</v>
      </c>
      <c r="G10562" s="5">
        <v>1</v>
      </c>
      <c r="H10562" s="5">
        <v>32.99</v>
      </c>
      <c r="I10562" s="5">
        <v>32.99</v>
      </c>
      <c r="J10562" s="5">
        <v>785.67</v>
      </c>
      <c r="K10562" s="5" t="str" cm="1">
        <f t="array" ref="K10562">_xlfn.LET(_xlpm.d,UPPER(TRIM(CLEAN(SUBSTITUTE(F10562,CHAR(160),"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63" spans="2:11" x14ac:dyDescent="0.25">
      <c r="B10563" s="21">
        <v>45929</v>
      </c>
      <c r="C10563" s="2" t="s">
        <v>1</v>
      </c>
      <c r="D10563" s="2" t="s">
        <v>1924</v>
      </c>
      <c r="E10563" s="2" t="s">
        <v>324</v>
      </c>
      <c r="F10563" s="2" t="s">
        <v>4154</v>
      </c>
      <c r="G10563" s="5">
        <v>1</v>
      </c>
      <c r="H10563" s="5">
        <v>31.23</v>
      </c>
      <c r="I10563" s="5">
        <v>31.23</v>
      </c>
      <c r="J10563" s="5">
        <v>816.9</v>
      </c>
      <c r="K10563" s="5" t="str" cm="1">
        <f t="array" ref="K10563">_xlfn.LET(_xlpm.d,UPPER(TRIM(CLEAN(SUBSTITUTE(F10563,CHAR(160),"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64" spans="2:11" x14ac:dyDescent="0.25">
      <c r="B10564" s="21">
        <v>45946</v>
      </c>
      <c r="C10564" s="2" t="s">
        <v>1</v>
      </c>
      <c r="D10564" s="2" t="s">
        <v>3830</v>
      </c>
      <c r="E10564" s="2" t="s">
        <v>2099</v>
      </c>
      <c r="F10564" s="2" t="s">
        <v>4152</v>
      </c>
      <c r="G10564" s="5">
        <v>1</v>
      </c>
      <c r="H10564" s="5">
        <v>42.93</v>
      </c>
      <c r="I10564" s="5">
        <v>42.93</v>
      </c>
      <c r="J10564" s="5">
        <v>859.82999999999993</v>
      </c>
      <c r="K10564" s="5" t="str" cm="1">
        <f t="array" ref="K10564">_xlfn.LET(_xlpm.d,UPPER(TRIM(CLEAN(SUBSTITUTE(F10564,CHAR(160),"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65" spans="2:11" x14ac:dyDescent="0.25">
      <c r="B10565" s="21">
        <v>45946</v>
      </c>
      <c r="C10565" s="2" t="s">
        <v>1</v>
      </c>
      <c r="D10565" s="2" t="s">
        <v>1963</v>
      </c>
      <c r="E10565" s="2" t="s">
        <v>324</v>
      </c>
      <c r="F10565" s="2" t="s">
        <v>4152</v>
      </c>
      <c r="G10565" s="5">
        <v>1</v>
      </c>
      <c r="H10565" s="5">
        <v>73.459999999999994</v>
      </c>
      <c r="I10565" s="5">
        <v>73.459999999999994</v>
      </c>
      <c r="J10565" s="5">
        <v>933.29</v>
      </c>
      <c r="K10565" s="5" t="str" cm="1">
        <f t="array" ref="K10565">_xlfn.LET(_xlpm.d,UPPER(TRIM(CLEAN(SUBSTITUTE(F10565,CHAR(160),"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66" spans="2:11" x14ac:dyDescent="0.25">
      <c r="B10566" s="21">
        <v>45950</v>
      </c>
      <c r="C10566" s="2" t="s">
        <v>1</v>
      </c>
      <c r="D10566" s="2" t="s">
        <v>3835</v>
      </c>
      <c r="E10566" s="2" t="s">
        <v>324</v>
      </c>
      <c r="F10566" s="2" t="s">
        <v>4152</v>
      </c>
      <c r="G10566" s="5">
        <v>1</v>
      </c>
      <c r="H10566" s="5">
        <v>23.85</v>
      </c>
      <c r="I10566" s="5">
        <v>23.85</v>
      </c>
      <c r="J10566" s="5">
        <v>957.14</v>
      </c>
      <c r="K10566" s="5" t="str" cm="1">
        <f t="array" ref="K10566">_xlfn.LET(_xlpm.d,UPPER(TRIM(CLEAN(SUBSTITUTE(F10566,CHAR(160),"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67" spans="2:11" x14ac:dyDescent="0.25">
      <c r="B10567" s="21">
        <v>45953</v>
      </c>
      <c r="C10567" s="2" t="s">
        <v>1</v>
      </c>
      <c r="D10567" s="2" t="s">
        <v>323</v>
      </c>
      <c r="E10567" s="2" t="s">
        <v>324</v>
      </c>
      <c r="F10567" s="2" t="s">
        <v>4156</v>
      </c>
      <c r="G10567" s="5">
        <v>1</v>
      </c>
      <c r="H10567" s="5">
        <v>65.89</v>
      </c>
      <c r="I10567" s="5">
        <v>65.89</v>
      </c>
      <c r="J10567" s="5">
        <v>1023.03</v>
      </c>
      <c r="K10567" s="5" t="str" cm="1">
        <f t="array" ref="K10567">_xlfn.LET(_xlpm.d,UPPER(TRIM(CLEAN(SUBSTITUTE(F10567,CHAR(160),"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68" spans="2:11" x14ac:dyDescent="0.25">
      <c r="B10568" s="21">
        <v>45958</v>
      </c>
      <c r="C10568" s="2" t="s">
        <v>1</v>
      </c>
      <c r="D10568" s="2" t="s">
        <v>1988</v>
      </c>
      <c r="E10568" s="2" t="s">
        <v>852</v>
      </c>
      <c r="F10568" s="2" t="s">
        <v>4157</v>
      </c>
      <c r="G10568" s="5">
        <v>1</v>
      </c>
      <c r="H10568" s="5">
        <v>47.34</v>
      </c>
      <c r="I10568" s="5">
        <v>47.34</v>
      </c>
      <c r="J10568" s="5">
        <v>1070.3699999999999</v>
      </c>
      <c r="K10568" s="5" t="str" cm="1">
        <f t="array" ref="K10568">_xlfn.LET(_xlpm.d,UPPER(TRIM(CLEAN(SUBSTITUTE(F10568,CHAR(160),"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69" spans="2:11" x14ac:dyDescent="0.25">
      <c r="B10569" s="21">
        <v>45960</v>
      </c>
      <c r="C10569" s="2" t="s">
        <v>1</v>
      </c>
      <c r="D10569" s="2" t="s">
        <v>3274</v>
      </c>
      <c r="E10569" s="2" t="s">
        <v>324</v>
      </c>
      <c r="F10569" s="2" t="s">
        <v>4152</v>
      </c>
      <c r="G10569" s="5">
        <v>1</v>
      </c>
      <c r="H10569" s="5">
        <v>49.47</v>
      </c>
      <c r="I10569" s="5">
        <v>49.47</v>
      </c>
      <c r="J10569" s="5">
        <v>1119.8399999999999</v>
      </c>
      <c r="K10569" s="5" t="str" cm="1">
        <f t="array" ref="K10569">_xlfn.LET(_xlpm.d,UPPER(TRIM(CLEAN(SUBSTITUTE(F10569,CHAR(160),"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70" spans="2:11" x14ac:dyDescent="0.25">
      <c r="B10570" s="21">
        <v>45965</v>
      </c>
      <c r="C10570" s="2" t="s">
        <v>1</v>
      </c>
      <c r="D10570" s="2" t="s">
        <v>2622</v>
      </c>
      <c r="E10570" s="2" t="s">
        <v>324</v>
      </c>
      <c r="F10570" s="2" t="s">
        <v>4152</v>
      </c>
      <c r="G10570" s="5">
        <v>1</v>
      </c>
      <c r="H10570" s="5">
        <v>23.44</v>
      </c>
      <c r="I10570" s="5">
        <v>23.44</v>
      </c>
      <c r="J10570" s="5">
        <v>1143.28</v>
      </c>
      <c r="K10570" s="5" t="str" cm="1">
        <f t="array" ref="K10570">_xlfn.LET(_xlpm.d,UPPER(TRIM(CLEAN(SUBSTITUTE(F10570,CHAR(160),"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71" spans="2:11" x14ac:dyDescent="0.25">
      <c r="B10571" s="21">
        <v>45965</v>
      </c>
      <c r="C10571" s="2" t="s">
        <v>1</v>
      </c>
      <c r="D10571" s="2" t="s">
        <v>1158</v>
      </c>
      <c r="E10571" s="2" t="s">
        <v>852</v>
      </c>
      <c r="F10571" s="2" t="s">
        <v>4157</v>
      </c>
      <c r="G10571" s="5">
        <v>1</v>
      </c>
      <c r="H10571" s="5">
        <v>47.66</v>
      </c>
      <c r="I10571" s="5">
        <v>47.66</v>
      </c>
      <c r="J10571" s="5">
        <v>1190.94</v>
      </c>
      <c r="K10571" s="5" t="str" cm="1">
        <f t="array" ref="K10571">_xlfn.LET(_xlpm.d,UPPER(TRIM(CLEAN(SUBSTITUTE(F10571,CHAR(160),"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72" spans="2:11" x14ac:dyDescent="0.25">
      <c r="B10572" s="21">
        <v>45967</v>
      </c>
      <c r="C10572" s="2" t="s">
        <v>1</v>
      </c>
      <c r="D10572" s="2" t="s">
        <v>2011</v>
      </c>
      <c r="E10572" s="2" t="s">
        <v>324</v>
      </c>
      <c r="F10572" s="2" t="s">
        <v>4152</v>
      </c>
      <c r="G10572" s="5">
        <v>1</v>
      </c>
      <c r="H10572" s="5">
        <v>14.09</v>
      </c>
      <c r="I10572" s="5">
        <v>14.09</v>
      </c>
      <c r="J10572" s="5">
        <v>1205.03</v>
      </c>
      <c r="K10572" s="5" t="str" cm="1">
        <f t="array" ref="K10572">_xlfn.LET(_xlpm.d,UPPER(TRIM(CLEAN(SUBSTITUTE(F10572,CHAR(160),"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73" spans="2:11" x14ac:dyDescent="0.25">
      <c r="B10573" s="21">
        <v>45971</v>
      </c>
      <c r="C10573" s="2" t="s">
        <v>1</v>
      </c>
      <c r="D10573" s="2" t="s">
        <v>2627</v>
      </c>
      <c r="E10573" s="2" t="s">
        <v>324</v>
      </c>
      <c r="F10573" s="2" t="s">
        <v>4152</v>
      </c>
      <c r="G10573" s="5">
        <v>1</v>
      </c>
      <c r="H10573" s="5">
        <v>74.87</v>
      </c>
      <c r="I10573" s="5">
        <v>74.87</v>
      </c>
      <c r="J10573" s="5">
        <v>1279.9000000000001</v>
      </c>
      <c r="K10573" s="5" t="str" cm="1">
        <f t="array" ref="K10573">_xlfn.LET(_xlpm.d,UPPER(TRIM(CLEAN(SUBSTITUTE(F10573,CHAR(160),"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74" spans="2:11" x14ac:dyDescent="0.25">
      <c r="B10574" s="21">
        <v>45974</v>
      </c>
      <c r="C10574" s="2" t="s">
        <v>1</v>
      </c>
      <c r="D10574" s="2" t="s">
        <v>3875</v>
      </c>
      <c r="E10574" s="2" t="s">
        <v>2099</v>
      </c>
      <c r="F10574" s="2" t="s">
        <v>4152</v>
      </c>
      <c r="G10574" s="5">
        <v>1</v>
      </c>
      <c r="H10574" s="5">
        <v>71.55</v>
      </c>
      <c r="I10574" s="5">
        <v>71.55</v>
      </c>
      <c r="J10574" s="5">
        <v>1351.45</v>
      </c>
      <c r="K10574" s="5" t="str" cm="1">
        <f t="array" ref="K10574">_xlfn.LET(_xlpm.d,UPPER(TRIM(CLEAN(SUBSTITUTE(F10574,CHAR(160),"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75" spans="2:11" x14ac:dyDescent="0.25">
      <c r="B10575" s="21">
        <v>45974</v>
      </c>
      <c r="C10575" s="2" t="s">
        <v>1</v>
      </c>
      <c r="D10575" s="2" t="s">
        <v>3277</v>
      </c>
      <c r="E10575" s="2" t="s">
        <v>324</v>
      </c>
      <c r="F10575" s="2" t="s">
        <v>4152</v>
      </c>
      <c r="G10575" s="5">
        <v>1</v>
      </c>
      <c r="H10575" s="5">
        <v>73.319999999999993</v>
      </c>
      <c r="I10575" s="5">
        <v>73.319999999999993</v>
      </c>
      <c r="J10575" s="5">
        <v>1424.77</v>
      </c>
      <c r="K10575" s="5" t="str" cm="1">
        <f t="array" ref="K10575">_xlfn.LET(_xlpm.d,UPPER(TRIM(CLEAN(SUBSTITUTE(F10575,CHAR(160),"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76" spans="2:11" x14ac:dyDescent="0.25">
      <c r="B10576" s="21">
        <v>45985</v>
      </c>
      <c r="C10576" s="2" t="s">
        <v>1</v>
      </c>
      <c r="D10576" s="2" t="s">
        <v>2757</v>
      </c>
      <c r="E10576" s="2" t="s">
        <v>324</v>
      </c>
      <c r="F10576" s="2" t="s">
        <v>4152</v>
      </c>
      <c r="G10576" s="5">
        <v>1</v>
      </c>
      <c r="H10576" s="5">
        <v>58.72</v>
      </c>
      <c r="I10576" s="5">
        <v>58.72</v>
      </c>
      <c r="J10576" s="5">
        <v>1483.49</v>
      </c>
      <c r="K10576" s="5" t="str" cm="1">
        <f t="array" ref="K10576">_xlfn.LET(_xlpm.d,UPPER(TRIM(CLEAN(SUBSTITUTE(F10576,CHAR(160),"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77" spans="2:11" x14ac:dyDescent="0.25">
      <c r="B10577" s="21">
        <v>45986</v>
      </c>
      <c r="C10577" s="2" t="s">
        <v>1</v>
      </c>
      <c r="D10577" s="2" t="s">
        <v>3892</v>
      </c>
      <c r="E10577" s="2" t="s">
        <v>852</v>
      </c>
      <c r="F10577" s="2" t="s">
        <v>4157</v>
      </c>
      <c r="G10577" s="5">
        <v>1</v>
      </c>
      <c r="H10577" s="5">
        <v>37.380000000000003</v>
      </c>
      <c r="I10577" s="5">
        <v>37.380000000000003</v>
      </c>
      <c r="J10577" s="5">
        <v>1520.8700000000001</v>
      </c>
      <c r="K10577" s="5" t="str" cm="1">
        <f t="array" ref="K10577">_xlfn.LET(_xlpm.d,UPPER(TRIM(CLEAN(SUBSTITUTE(F10577,CHAR(160),"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78" spans="2:11" x14ac:dyDescent="0.25">
      <c r="B10578" s="21">
        <v>45988</v>
      </c>
      <c r="C10578" s="2" t="s">
        <v>1</v>
      </c>
      <c r="D10578" s="2" t="s">
        <v>2050</v>
      </c>
      <c r="E10578" s="2" t="s">
        <v>324</v>
      </c>
      <c r="F10578" s="2" t="s">
        <v>4152</v>
      </c>
      <c r="G10578" s="5">
        <v>1</v>
      </c>
      <c r="H10578" s="5">
        <v>236.34</v>
      </c>
      <c r="I10578" s="5">
        <v>236.34</v>
      </c>
      <c r="J10578" s="5">
        <v>1757.21</v>
      </c>
      <c r="K10578" s="5" t="str" cm="1">
        <f t="array" ref="K10578">_xlfn.LET(_xlpm.d,UPPER(TRIM(CLEAN(SUBSTITUTE(F10578,CHAR(160),"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79" spans="2:11" x14ac:dyDescent="0.25">
      <c r="B10579" s="21">
        <v>45993</v>
      </c>
      <c r="C10579" s="2" t="s">
        <v>1</v>
      </c>
      <c r="D10579" s="2" t="s">
        <v>3901</v>
      </c>
      <c r="E10579" s="2" t="s">
        <v>852</v>
      </c>
      <c r="F10579" s="2" t="s">
        <v>4157</v>
      </c>
      <c r="G10579" s="5">
        <v>1</v>
      </c>
      <c r="H10579" s="5">
        <v>132.56</v>
      </c>
      <c r="I10579" s="5">
        <v>132.56</v>
      </c>
      <c r="J10579" s="5">
        <v>1889.77</v>
      </c>
      <c r="K10579" s="5" t="str" cm="1">
        <f t="array" ref="K10579">_xlfn.LET(_xlpm.d,UPPER(TRIM(CLEAN(SUBSTITUTE(F10579,CHAR(160),"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80" spans="2:11" x14ac:dyDescent="0.25">
      <c r="B10580" s="21">
        <v>45995</v>
      </c>
      <c r="C10580" s="2" t="s">
        <v>1</v>
      </c>
      <c r="D10580" s="2" t="s">
        <v>3170</v>
      </c>
      <c r="E10580" s="2" t="s">
        <v>324</v>
      </c>
      <c r="F10580" s="2" t="s">
        <v>4152</v>
      </c>
      <c r="G10580" s="5">
        <v>1</v>
      </c>
      <c r="H10580" s="5">
        <v>277.67</v>
      </c>
      <c r="I10580" s="5">
        <v>277.67</v>
      </c>
      <c r="J10580" s="5">
        <v>2167.44</v>
      </c>
      <c r="K10580" s="5" t="str" cm="1">
        <f t="array" ref="K10580">_xlfn.LET(_xlpm.d,UPPER(TRIM(CLEAN(SUBSTITUTE(F10580,CHAR(160),"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81" spans="2:11" x14ac:dyDescent="0.25">
      <c r="B10581" s="21">
        <v>45995</v>
      </c>
      <c r="C10581" s="2" t="s">
        <v>1</v>
      </c>
      <c r="D10581" s="2" t="s">
        <v>3907</v>
      </c>
      <c r="E10581" s="2" t="s">
        <v>2099</v>
      </c>
      <c r="F10581" s="2" t="s">
        <v>4152</v>
      </c>
      <c r="G10581" s="5">
        <v>1</v>
      </c>
      <c r="H10581" s="5">
        <v>37.799999999999997</v>
      </c>
      <c r="I10581" s="5">
        <v>37.799999999999997</v>
      </c>
      <c r="J10581" s="5">
        <v>2205.2400000000002</v>
      </c>
      <c r="K10581" s="5" t="str" cm="1">
        <f t="array" ref="K10581">_xlfn.LET(_xlpm.d,UPPER(TRIM(CLEAN(SUBSTITUTE(F10581,CHAR(160),"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82" spans="2:11" x14ac:dyDescent="0.25">
      <c r="B10582" s="21">
        <v>46002</v>
      </c>
      <c r="C10582" s="2" t="s">
        <v>1</v>
      </c>
      <c r="D10582" s="2" t="s">
        <v>2075</v>
      </c>
      <c r="E10582" s="2" t="s">
        <v>324</v>
      </c>
      <c r="F10582" s="2" t="s">
        <v>4152</v>
      </c>
      <c r="G10582" s="5">
        <v>1</v>
      </c>
      <c r="H10582" s="5">
        <v>125.87</v>
      </c>
      <c r="I10582" s="5">
        <v>125.87</v>
      </c>
      <c r="J10582" s="5">
        <v>2331.11</v>
      </c>
      <c r="K10582" s="5" t="str" cm="1">
        <f t="array" ref="K10582">_xlfn.LET(_xlpm.d,UPPER(TRIM(CLEAN(SUBSTITUTE(F10582,CHAR(160),"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83" spans="2:11" x14ac:dyDescent="0.25">
      <c r="B10583" s="21">
        <v>46020</v>
      </c>
      <c r="C10583" s="2" t="s">
        <v>1</v>
      </c>
      <c r="D10583" s="2" t="s">
        <v>2098</v>
      </c>
      <c r="E10583" s="2" t="s">
        <v>2099</v>
      </c>
      <c r="F10583" s="2" t="s">
        <v>4152</v>
      </c>
      <c r="G10583" s="5">
        <v>1</v>
      </c>
      <c r="H10583" s="5">
        <v>31.8</v>
      </c>
      <c r="I10583" s="5">
        <v>31.8</v>
      </c>
      <c r="J10583" s="5">
        <v>2362.9100000000003</v>
      </c>
      <c r="K10583" s="5" t="str" cm="1">
        <f t="array" ref="K10583">_xlfn.LET(_xlpm.d,UPPER(TRIM(CLEAN(SUBSTITUTE(F10583,CHAR(160),"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84" spans="2:11" x14ac:dyDescent="0.25">
      <c r="B10584" s="21">
        <v>46027</v>
      </c>
      <c r="C10584" s="2" t="s">
        <v>1</v>
      </c>
      <c r="D10584" s="2" t="s">
        <v>2107</v>
      </c>
      <c r="E10584" s="2" t="s">
        <v>324</v>
      </c>
      <c r="F10584" s="2" t="s">
        <v>4152</v>
      </c>
      <c r="G10584" s="5">
        <v>1</v>
      </c>
      <c r="H10584" s="5">
        <v>183.21</v>
      </c>
      <c r="I10584" s="5">
        <v>183.21</v>
      </c>
      <c r="J10584" s="5">
        <v>2546.1200000000003</v>
      </c>
      <c r="K10584" s="5" t="str" cm="1">
        <f t="array" ref="K10584">_xlfn.LET(_xlpm.d,UPPER(TRIM(CLEAN(SUBSTITUTE(F10584,CHAR(160),"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85" spans="2:11" x14ac:dyDescent="0.25">
      <c r="B10585" s="21">
        <v>46028</v>
      </c>
      <c r="C10585" s="2" t="s">
        <v>1</v>
      </c>
      <c r="D10585" s="2" t="s">
        <v>2111</v>
      </c>
      <c r="E10585" s="2" t="s">
        <v>852</v>
      </c>
      <c r="F10585" s="2" t="s">
        <v>4157</v>
      </c>
      <c r="G10585" s="5">
        <v>1</v>
      </c>
      <c r="H10585" s="5">
        <v>378.87</v>
      </c>
      <c r="I10585" s="5">
        <v>378.87</v>
      </c>
      <c r="J10585" s="5">
        <v>2924.9900000000002</v>
      </c>
      <c r="K10585" s="5" t="str" cm="1">
        <f t="array" ref="K10585">_xlfn.LET(_xlpm.d,UPPER(TRIM(CLEAN(SUBSTITUTE(F10585,CHAR(160),"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86" spans="2:11" x14ac:dyDescent="0.25">
      <c r="B10586" s="21">
        <v>46031</v>
      </c>
      <c r="C10586" s="2" t="s">
        <v>1</v>
      </c>
      <c r="D10586" s="2" t="s">
        <v>2118</v>
      </c>
      <c r="E10586" s="2" t="s">
        <v>324</v>
      </c>
      <c r="F10586" s="2" t="s">
        <v>4152</v>
      </c>
      <c r="G10586" s="5">
        <v>1</v>
      </c>
      <c r="H10586" s="5">
        <v>113.11</v>
      </c>
      <c r="I10586" s="5">
        <v>113.11</v>
      </c>
      <c r="J10586" s="5">
        <v>3038.1000000000004</v>
      </c>
      <c r="K10586" s="5" t="str" cm="1">
        <f t="array" ref="K10586">_xlfn.LET(_xlpm.d,UPPER(TRIM(CLEAN(SUBSTITUTE(F10586,CHAR(160),"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87" spans="2:11" x14ac:dyDescent="0.25">
      <c r="B10587" s="21">
        <v>46037</v>
      </c>
      <c r="C10587" s="2" t="s">
        <v>1</v>
      </c>
      <c r="D10587" s="2" t="s">
        <v>3983</v>
      </c>
      <c r="E10587" s="2" t="s">
        <v>324</v>
      </c>
      <c r="F10587" s="2" t="s">
        <v>4152</v>
      </c>
      <c r="G10587" s="5">
        <v>1</v>
      </c>
      <c r="H10587" s="5">
        <v>138.33000000000001</v>
      </c>
      <c r="I10587" s="5">
        <v>138.33000000000001</v>
      </c>
      <c r="J10587" s="5">
        <v>3176.4300000000003</v>
      </c>
      <c r="K10587" s="5" t="str" cm="1">
        <f t="array" ref="K10587">_xlfn.LET(_xlpm.d,UPPER(TRIM(CLEAN(SUBSTITUTE(F10587,CHAR(160),"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88" spans="2:11" x14ac:dyDescent="0.25">
      <c r="B10588" s="21">
        <v>46038</v>
      </c>
      <c r="C10588" s="2" t="s">
        <v>1</v>
      </c>
      <c r="D10588" s="2" t="s">
        <v>3104</v>
      </c>
      <c r="E10588" s="2" t="s">
        <v>852</v>
      </c>
      <c r="F10588" s="2" t="s">
        <v>4157</v>
      </c>
      <c r="G10588" s="5">
        <v>1</v>
      </c>
      <c r="H10588" s="5">
        <v>50.73</v>
      </c>
      <c r="I10588" s="5">
        <v>50.73</v>
      </c>
      <c r="J10588" s="5">
        <v>3227.1600000000003</v>
      </c>
      <c r="K10588" s="5" t="str" cm="1">
        <f t="array" ref="K10588">_xlfn.LET(_xlpm.d,UPPER(TRIM(CLEAN(SUBSTITUTE(F10588,CHAR(160),"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89" spans="2:11" x14ac:dyDescent="0.25">
      <c r="B10589" s="21">
        <v>46041</v>
      </c>
      <c r="C10589" s="2" t="s">
        <v>1</v>
      </c>
      <c r="D10589" s="2" t="s">
        <v>3985</v>
      </c>
      <c r="E10589" s="2" t="s">
        <v>324</v>
      </c>
      <c r="F10589" s="2" t="s">
        <v>4152</v>
      </c>
      <c r="G10589" s="5">
        <v>1</v>
      </c>
      <c r="H10589" s="5">
        <v>28.62</v>
      </c>
      <c r="I10589" s="5">
        <v>28.62</v>
      </c>
      <c r="J10589" s="5">
        <v>3255.78</v>
      </c>
      <c r="K10589" s="5" t="str" cm="1">
        <f t="array" ref="K10589">_xlfn.LET(_xlpm.d,UPPER(TRIM(CLEAN(SUBSTITUTE(F10589,CHAR(160),"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90" spans="2:11" x14ac:dyDescent="0.25">
      <c r="B10590" s="21">
        <v>46044</v>
      </c>
      <c r="C10590" s="2" t="s">
        <v>1</v>
      </c>
      <c r="D10590" s="2" t="s">
        <v>2136</v>
      </c>
      <c r="E10590" s="2" t="s">
        <v>324</v>
      </c>
      <c r="F10590" s="2" t="s">
        <v>4152</v>
      </c>
      <c r="G10590" s="5">
        <v>1</v>
      </c>
      <c r="H10590" s="5">
        <v>61.51</v>
      </c>
      <c r="I10590" s="5">
        <v>61.51</v>
      </c>
      <c r="J10590" s="5">
        <v>3317.2900000000004</v>
      </c>
      <c r="K10590" s="5" t="str" cm="1">
        <f t="array" ref="K10590">_xlfn.LET(_xlpm.d,UPPER(TRIM(CLEAN(SUBSTITUTE(F10590,CHAR(160),"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91" spans="2:11" x14ac:dyDescent="0.25">
      <c r="B10591" s="21">
        <v>46051</v>
      </c>
      <c r="C10591" s="2" t="s">
        <v>1</v>
      </c>
      <c r="D10591" s="2" t="s">
        <v>3057</v>
      </c>
      <c r="E10591" s="2" t="s">
        <v>324</v>
      </c>
      <c r="F10591" s="2" t="s">
        <v>4152</v>
      </c>
      <c r="G10591" s="5">
        <v>1</v>
      </c>
      <c r="H10591" s="5">
        <v>125.61</v>
      </c>
      <c r="I10591" s="5">
        <v>125.61</v>
      </c>
      <c r="J10591" s="5">
        <v>3442.9000000000005</v>
      </c>
      <c r="K10591" s="5" t="str" cm="1">
        <f t="array" ref="K10591">_xlfn.LET(_xlpm.d,UPPER(TRIM(CLEAN(SUBSTITUTE(F10591,CHAR(160),"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92" spans="2:11" x14ac:dyDescent="0.25">
      <c r="B10592" s="21">
        <v>46051</v>
      </c>
      <c r="C10592" s="2" t="s">
        <v>1</v>
      </c>
      <c r="D10592" s="2" t="s">
        <v>4006</v>
      </c>
      <c r="E10592" s="2" t="s">
        <v>2099</v>
      </c>
      <c r="F10592" s="2" t="s">
        <v>4158</v>
      </c>
      <c r="G10592" s="5">
        <v>1</v>
      </c>
      <c r="H10592" s="5">
        <v>23.85</v>
      </c>
      <c r="I10592" s="5">
        <v>23.85</v>
      </c>
      <c r="J10592" s="5">
        <v>3466.7500000000005</v>
      </c>
      <c r="K10592" s="5" t="str" cm="1">
        <f t="array" ref="K10592">_xlfn.LET(_xlpm.d,UPPER(TRIM(CLEAN(SUBSTITUTE(F10592,CHAR(160),"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93" spans="2:11" x14ac:dyDescent="0.25">
      <c r="B10593" s="21">
        <v>46052</v>
      </c>
      <c r="C10593" s="2" t="s">
        <v>1</v>
      </c>
      <c r="D10593" s="2" t="s">
        <v>4009</v>
      </c>
      <c r="E10593" s="2" t="s">
        <v>852</v>
      </c>
      <c r="F10593" s="2" t="s">
        <v>4157</v>
      </c>
      <c r="G10593" s="5">
        <v>1</v>
      </c>
      <c r="H10593" s="5">
        <v>33.99</v>
      </c>
      <c r="I10593" s="5">
        <v>33.99</v>
      </c>
      <c r="J10593" s="5">
        <v>3500.7400000000002</v>
      </c>
      <c r="K10593" s="5" t="str" cm="1">
        <f t="array" ref="K10593">_xlfn.LET(_xlpm.d,UPPER(TRIM(CLEAN(SUBSTITUTE(F10593,CHAR(160),"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94" spans="2:11" x14ac:dyDescent="0.25">
      <c r="B10594" s="21">
        <v>46058</v>
      </c>
      <c r="C10594" s="2" t="s">
        <v>1</v>
      </c>
      <c r="D10594" s="2" t="s">
        <v>2162</v>
      </c>
      <c r="E10594" s="2" t="s">
        <v>324</v>
      </c>
      <c r="F10594" s="2" t="s">
        <v>4152</v>
      </c>
      <c r="G10594" s="5">
        <v>1</v>
      </c>
      <c r="H10594" s="5">
        <v>39.75</v>
      </c>
      <c r="I10594" s="5">
        <v>39.75</v>
      </c>
      <c r="J10594" s="5">
        <v>3540.4900000000002</v>
      </c>
      <c r="K10594" s="5" t="str" cm="1">
        <f t="array" ref="K10594">_xlfn.LET(_xlpm.d,UPPER(TRIM(CLEAN(SUBSTITUTE(F10594,CHAR(160),"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95" spans="2:11" x14ac:dyDescent="0.25">
      <c r="B10595" s="21">
        <v>46062</v>
      </c>
      <c r="C10595" s="2" t="s">
        <v>1</v>
      </c>
      <c r="D10595" s="2" t="s">
        <v>4022</v>
      </c>
      <c r="E10595" s="2" t="s">
        <v>324</v>
      </c>
      <c r="F10595" s="2" t="s">
        <v>4151</v>
      </c>
      <c r="G10595" s="5">
        <v>-1</v>
      </c>
      <c r="H10595" s="5">
        <v>85.86</v>
      </c>
      <c r="I10595" s="5">
        <v>-85.86</v>
      </c>
      <c r="J10595" s="5">
        <v>3454.63</v>
      </c>
      <c r="K10595" s="5" t="str" cm="1">
        <f t="array" ref="K10595">_xlfn.LET(_xlpm.d,UPPER(TRIM(CLEAN(SUBSTITUTE(F10595,CHAR(160),"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96" spans="2:11" x14ac:dyDescent="0.25">
      <c r="B10596" s="21">
        <v>46063</v>
      </c>
      <c r="C10596" s="2" t="s">
        <v>1</v>
      </c>
      <c r="D10596" s="2" t="s">
        <v>4024</v>
      </c>
      <c r="E10596" s="2" t="s">
        <v>986</v>
      </c>
      <c r="F10596" s="2" t="s">
        <v>4159</v>
      </c>
      <c r="G10596" s="5">
        <v>1</v>
      </c>
      <c r="H10596" s="5">
        <v>13.59</v>
      </c>
      <c r="I10596" s="5">
        <v>13.59</v>
      </c>
      <c r="J10596" s="5">
        <v>3468.2200000000003</v>
      </c>
      <c r="K10596" s="5" t="str" cm="1">
        <f t="array" ref="K10596">_xlfn.LET(_xlpm.d,UPPER(TRIM(CLEAN(SUBSTITUTE(F10596,CHAR(160),"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97" spans="2:11" x14ac:dyDescent="0.25">
      <c r="B10597" s="21">
        <v>46066</v>
      </c>
      <c r="C10597" s="2" t="s">
        <v>1</v>
      </c>
      <c r="D10597" s="2" t="s">
        <v>2908</v>
      </c>
      <c r="E10597" s="2" t="s">
        <v>852</v>
      </c>
      <c r="F10597" s="2" t="s">
        <v>4157</v>
      </c>
      <c r="G10597" s="5">
        <v>1</v>
      </c>
      <c r="H10597" s="5">
        <v>18.68</v>
      </c>
      <c r="I10597" s="5">
        <v>18.68</v>
      </c>
      <c r="J10597" s="5">
        <v>3486.9</v>
      </c>
      <c r="K10597" s="5" t="str" cm="1">
        <f t="array" ref="K10597">_xlfn.LET(_xlpm.d,UPPER(TRIM(CLEAN(SUBSTITUTE(F10597,CHAR(160),"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98" spans="2:11" x14ac:dyDescent="0.25">
      <c r="B10598" s="21">
        <v>46069</v>
      </c>
      <c r="C10598" s="2" t="s">
        <v>1</v>
      </c>
      <c r="D10598" s="2" t="s">
        <v>2411</v>
      </c>
      <c r="E10598" s="2" t="s">
        <v>324</v>
      </c>
      <c r="F10598" s="2" t="s">
        <v>4152</v>
      </c>
      <c r="G10598" s="5">
        <v>1</v>
      </c>
      <c r="H10598" s="5">
        <v>74.73</v>
      </c>
      <c r="I10598" s="5">
        <v>74.73</v>
      </c>
      <c r="J10598" s="5">
        <v>3561.63</v>
      </c>
      <c r="K10598" s="5" t="str" cm="1">
        <f t="array" ref="K10598">_xlfn.LET(_xlpm.d,UPPER(TRIM(CLEAN(SUBSTITUTE(F10598,CHAR(160),"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599" spans="2:11" x14ac:dyDescent="0.25">
      <c r="B10599" s="21">
        <v>46071</v>
      </c>
      <c r="C10599" s="2" t="s">
        <v>1</v>
      </c>
      <c r="D10599" s="2" t="s">
        <v>2194</v>
      </c>
      <c r="E10599" s="2" t="s">
        <v>852</v>
      </c>
      <c r="F10599" s="2" t="s">
        <v>4152</v>
      </c>
      <c r="G10599" s="5">
        <v>1</v>
      </c>
      <c r="H10599" s="5">
        <v>382.39</v>
      </c>
      <c r="I10599" s="5">
        <v>382.39</v>
      </c>
      <c r="J10599" s="5">
        <v>3944.02</v>
      </c>
      <c r="K10599" s="5" t="str" cm="1">
        <f t="array" ref="K10599">_xlfn.LET(_xlpm.d,UPPER(TRIM(CLEAN(SUBSTITUTE(F10599,CHAR(160),"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00" spans="2:11" x14ac:dyDescent="0.25">
      <c r="B10600" s="21">
        <v>46072</v>
      </c>
      <c r="C10600" s="2" t="s">
        <v>1</v>
      </c>
      <c r="D10600" s="2" t="s">
        <v>2197</v>
      </c>
      <c r="E10600" s="2" t="s">
        <v>324</v>
      </c>
      <c r="F10600" s="2" t="s">
        <v>4152</v>
      </c>
      <c r="G10600" s="5">
        <v>1</v>
      </c>
      <c r="H10600" s="5">
        <v>125.61</v>
      </c>
      <c r="I10600" s="5">
        <v>125.61</v>
      </c>
      <c r="J10600" s="5">
        <v>4069.63</v>
      </c>
      <c r="K10600" s="5" t="str" cm="1">
        <f t="array" ref="K10600">_xlfn.LET(_xlpm.d,UPPER(TRIM(CLEAN(SUBSTITUTE(F10600,CHAR(160),"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01" spans="2:11" x14ac:dyDescent="0.25">
      <c r="B10601" s="21">
        <v>46073</v>
      </c>
      <c r="C10601" s="2" t="s">
        <v>1</v>
      </c>
      <c r="D10601" s="2" t="s">
        <v>2520</v>
      </c>
      <c r="E10601" s="2" t="s">
        <v>2519</v>
      </c>
      <c r="F10601" s="2" t="s">
        <v>4157</v>
      </c>
      <c r="G10601" s="5">
        <v>1</v>
      </c>
      <c r="H10601" s="5">
        <v>1.7</v>
      </c>
      <c r="I10601" s="5">
        <v>1.7</v>
      </c>
      <c r="J10601" s="5">
        <v>4071.33</v>
      </c>
      <c r="K10601" s="5" t="str" cm="1">
        <f t="array" ref="K10601">_xlfn.LET(_xlpm.d,UPPER(TRIM(CLEAN(SUBSTITUTE(F10601,CHAR(160),"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02" spans="2:11" x14ac:dyDescent="0.25">
      <c r="B10602" s="21">
        <v>46076</v>
      </c>
      <c r="C10602" s="2" t="s">
        <v>1</v>
      </c>
      <c r="D10602" s="2" t="s">
        <v>4037</v>
      </c>
      <c r="E10602" s="2" t="s">
        <v>324</v>
      </c>
      <c r="F10602" s="2" t="s">
        <v>4152</v>
      </c>
      <c r="G10602" s="5">
        <v>1</v>
      </c>
      <c r="H10602" s="5">
        <v>57.24</v>
      </c>
      <c r="I10602" s="5">
        <v>57.24</v>
      </c>
      <c r="J10602" s="5">
        <v>4128.57</v>
      </c>
      <c r="K10602" s="5" t="str" cm="1">
        <f t="array" ref="K10602">_xlfn.LET(_xlpm.d,UPPER(TRIM(CLEAN(SUBSTITUTE(F10602,CHAR(160),"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03" spans="2:11" x14ac:dyDescent="0.25">
      <c r="B10603" s="21">
        <v>46077</v>
      </c>
      <c r="C10603" s="2" t="s">
        <v>1</v>
      </c>
      <c r="D10603" s="2" t="s">
        <v>4040</v>
      </c>
      <c r="E10603" s="2" t="s">
        <v>852</v>
      </c>
      <c r="F10603" s="2" t="s">
        <v>4157</v>
      </c>
      <c r="G10603" s="5">
        <v>1</v>
      </c>
      <c r="H10603" s="5">
        <v>50.98</v>
      </c>
      <c r="I10603" s="5">
        <v>50.98</v>
      </c>
      <c r="J10603" s="5">
        <v>4179.5499999999993</v>
      </c>
      <c r="K10603" s="5" t="str" cm="1">
        <f t="array" ref="K10603">_xlfn.LET(_xlpm.d,UPPER(TRIM(CLEAN(SUBSTITUTE(F10603,CHAR(160),"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04" spans="2:11" x14ac:dyDescent="0.25">
      <c r="B10604" s="21">
        <v>46078</v>
      </c>
      <c r="C10604" s="2" t="s">
        <v>1</v>
      </c>
      <c r="D10604" s="2" t="s">
        <v>2262</v>
      </c>
      <c r="E10604" s="2" t="s">
        <v>143</v>
      </c>
      <c r="F10604" s="2" t="s">
        <v>4151</v>
      </c>
      <c r="G10604" s="5">
        <v>-1</v>
      </c>
      <c r="H10604" s="5">
        <v>-341.05</v>
      </c>
      <c r="I10604" s="5">
        <v>341.05</v>
      </c>
      <c r="J10604" s="5">
        <v>4520.5999999999995</v>
      </c>
      <c r="K10604" s="5" t="str" cm="1">
        <f t="array" ref="K10604">_xlfn.LET(_xlpm.d,UPPER(TRIM(CLEAN(SUBSTITUTE(F10604,CHAR(160),"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05" spans="2:11" x14ac:dyDescent="0.25">
      <c r="B10605" s="21">
        <v>46079</v>
      </c>
      <c r="C10605" s="2" t="s">
        <v>1</v>
      </c>
      <c r="D10605" s="2" t="s">
        <v>3063</v>
      </c>
      <c r="E10605" s="2" t="s">
        <v>324</v>
      </c>
      <c r="F10605" s="2" t="s">
        <v>4152</v>
      </c>
      <c r="G10605" s="5">
        <v>1</v>
      </c>
      <c r="H10605" s="5">
        <v>86.65</v>
      </c>
      <c r="I10605" s="5">
        <v>86.65</v>
      </c>
      <c r="J10605" s="5">
        <v>4607.2499999999991</v>
      </c>
      <c r="K10605" s="5" t="str" cm="1">
        <f t="array" ref="K10605">_xlfn.LET(_xlpm.d,UPPER(TRIM(CLEAN(SUBSTITUTE(F10605,CHAR(160),"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06" spans="2:11" x14ac:dyDescent="0.25">
      <c r="B10606" s="21">
        <v>46080</v>
      </c>
      <c r="C10606" s="2" t="s">
        <v>1</v>
      </c>
      <c r="D10606" s="2" t="s">
        <v>2219</v>
      </c>
      <c r="E10606" s="2" t="s">
        <v>2220</v>
      </c>
      <c r="F10606" s="2" t="s">
        <v>4160</v>
      </c>
      <c r="G10606" s="5">
        <v>1</v>
      </c>
      <c r="H10606" s="5">
        <v>25.15</v>
      </c>
      <c r="I10606" s="5">
        <v>25.15</v>
      </c>
      <c r="J10606" s="5">
        <v>4632.3999999999987</v>
      </c>
      <c r="K10606" s="5" t="str" cm="1">
        <f t="array" ref="K10606">_xlfn.LET(_xlpm.d,UPPER(TRIM(CLEAN(SUBSTITUTE(F10606,CHAR(160),"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07" spans="2:11" x14ac:dyDescent="0.25">
      <c r="B10607" s="21">
        <v>46083</v>
      </c>
      <c r="C10607" s="2" t="s">
        <v>1</v>
      </c>
      <c r="D10607" s="2" t="s">
        <v>2221</v>
      </c>
      <c r="E10607" s="2" t="s">
        <v>324</v>
      </c>
      <c r="F10607" s="2" t="s">
        <v>4152</v>
      </c>
      <c r="G10607" s="5">
        <v>1</v>
      </c>
      <c r="H10607" s="5">
        <v>25.44</v>
      </c>
      <c r="I10607" s="5">
        <v>25.44</v>
      </c>
      <c r="J10607" s="5">
        <v>4657.8399999999983</v>
      </c>
      <c r="K10607" s="5" t="str" cm="1">
        <f t="array" ref="K10607">_xlfn.LET(_xlpm.d,UPPER(TRIM(CLEAN(SUBSTITUTE(F10607,CHAR(160),"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08" spans="2:11" x14ac:dyDescent="0.25">
      <c r="B10608" s="21">
        <v>46083</v>
      </c>
      <c r="C10608" s="2" t="s">
        <v>1</v>
      </c>
      <c r="D10608" s="2" t="s">
        <v>4052</v>
      </c>
      <c r="E10608" s="2" t="s">
        <v>2099</v>
      </c>
      <c r="F10608" s="2" t="s">
        <v>4152</v>
      </c>
      <c r="G10608" s="5">
        <v>1</v>
      </c>
      <c r="H10608" s="5">
        <v>23.85</v>
      </c>
      <c r="I10608" s="5">
        <v>23.85</v>
      </c>
      <c r="J10608" s="5">
        <v>4681.6899999999987</v>
      </c>
      <c r="K10608" s="5" t="str" cm="1">
        <f t="array" ref="K10608">_xlfn.LET(_xlpm.d,UPPER(TRIM(CLEAN(SUBSTITUTE(F10608,CHAR(160),"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09" spans="1:11" x14ac:dyDescent="0.25">
      <c r="B10609" s="21">
        <v>46084</v>
      </c>
      <c r="C10609" s="2" t="s">
        <v>1</v>
      </c>
      <c r="D10609" s="2" t="s">
        <v>4056</v>
      </c>
      <c r="E10609" s="2" t="s">
        <v>986</v>
      </c>
      <c r="F10609" s="2" t="s">
        <v>4159</v>
      </c>
      <c r="G10609" s="5">
        <v>1</v>
      </c>
      <c r="H10609" s="5">
        <v>37.380000000000003</v>
      </c>
      <c r="I10609" s="5">
        <v>37.380000000000003</v>
      </c>
      <c r="J10609" s="5">
        <v>4719.0699999999988</v>
      </c>
      <c r="K10609" s="5" t="str" cm="1">
        <f t="array" ref="K10609">_xlfn.LET(_xlpm.d,UPPER(TRIM(CLEAN(SUBSTITUTE(F10609,CHAR(160),"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10" spans="1:11" x14ac:dyDescent="0.25">
      <c r="B10610" s="21">
        <v>46085</v>
      </c>
      <c r="C10610" s="2" t="s">
        <v>1</v>
      </c>
      <c r="D10610" s="2" t="s">
        <v>2914</v>
      </c>
      <c r="E10610" s="2" t="s">
        <v>852</v>
      </c>
      <c r="F10610" s="2" t="s">
        <v>4157</v>
      </c>
      <c r="G10610" s="5">
        <v>1</v>
      </c>
      <c r="H10610" s="5">
        <v>152.93</v>
      </c>
      <c r="I10610" s="5">
        <v>152.93</v>
      </c>
      <c r="J10610" s="5">
        <v>4871.9999999999991</v>
      </c>
      <c r="K10610" s="5" t="str" cm="1">
        <f t="array" ref="K10610">_xlfn.LET(_xlpm.d,UPPER(TRIM(CLEAN(SUBSTITUTE(F10610,CHAR(160),"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11" spans="1:11" x14ac:dyDescent="0.25">
      <c r="B10611" s="21">
        <v>46090</v>
      </c>
      <c r="C10611" s="2" t="s">
        <v>1</v>
      </c>
      <c r="D10611" s="2" t="s">
        <v>4061</v>
      </c>
      <c r="E10611" s="2" t="s">
        <v>2099</v>
      </c>
      <c r="F10611" s="2" t="s">
        <v>4152</v>
      </c>
      <c r="G10611" s="5">
        <v>1</v>
      </c>
      <c r="H10611" s="5">
        <v>23.85</v>
      </c>
      <c r="I10611" s="5">
        <v>23.85</v>
      </c>
      <c r="J10611" s="5">
        <v>4895.8499999999995</v>
      </c>
      <c r="K10611" s="5" t="str" cm="1">
        <f t="array" ref="K10611">_xlfn.LET(_xlpm.d,UPPER(TRIM(CLEAN(SUBSTITUTE(F10611,CHAR(160),"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12" spans="1:11" x14ac:dyDescent="0.25">
      <c r="B10612" s="21">
        <v>46090</v>
      </c>
      <c r="C10612" s="2" t="s">
        <v>1</v>
      </c>
      <c r="D10612" s="2" t="s">
        <v>2237</v>
      </c>
      <c r="E10612" s="2" t="s">
        <v>324</v>
      </c>
      <c r="F10612" s="2" t="s">
        <v>4152</v>
      </c>
      <c r="G10612" s="5">
        <v>1</v>
      </c>
      <c r="H10612" s="5">
        <v>149.07</v>
      </c>
      <c r="I10612" s="5">
        <v>149.07</v>
      </c>
      <c r="J10612" s="5">
        <v>5044.9199999999992</v>
      </c>
      <c r="K10612" s="5" t="str" cm="1">
        <f t="array" ref="K10612">_xlfn.LET(_xlpm.d,UPPER(TRIM(CLEAN(SUBSTITUTE(F10612,CHAR(160),"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13" spans="1:11" x14ac:dyDescent="0.25">
      <c r="B10613" s="21">
        <v>46098</v>
      </c>
      <c r="C10613" s="2" t="s">
        <v>1</v>
      </c>
      <c r="D10613" s="2" t="s">
        <v>2252</v>
      </c>
      <c r="E10613" s="2" t="s">
        <v>852</v>
      </c>
      <c r="F10613" s="2" t="s">
        <v>4157</v>
      </c>
      <c r="G10613" s="5">
        <v>1</v>
      </c>
      <c r="H10613" s="5">
        <v>91.61</v>
      </c>
      <c r="I10613" s="5">
        <v>91.61</v>
      </c>
      <c r="J10613" s="5">
        <v>5136.5299999999988</v>
      </c>
      <c r="K10613" s="5" t="str" cm="1">
        <f t="array" ref="K10613">_xlfn.LET(_xlpm.d,UPPER(TRIM(CLEAN(SUBSTITUTE(F10613,CHAR(160),"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14" spans="1:11" x14ac:dyDescent="0.25">
      <c r="B10614" s="21">
        <v>46100</v>
      </c>
      <c r="C10614" s="2" t="s">
        <v>1</v>
      </c>
      <c r="D10614" s="2" t="s">
        <v>2262</v>
      </c>
      <c r="E10614" s="2" t="s">
        <v>324</v>
      </c>
      <c r="F10614" s="2" t="s">
        <v>4152</v>
      </c>
      <c r="G10614" s="5">
        <v>1</v>
      </c>
      <c r="H10614" s="5">
        <v>356.28</v>
      </c>
      <c r="I10614" s="5">
        <v>356.28</v>
      </c>
      <c r="J10614" s="5">
        <v>5492.8099999999986</v>
      </c>
      <c r="K10614" s="5" t="str" cm="1">
        <f t="array" ref="K10614">_xlfn.LET(_xlpm.d,UPPER(TRIM(CLEAN(SUBSTITUTE(F10614,CHAR(160),"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15" spans="1:11" x14ac:dyDescent="0.25">
      <c r="B10615" s="21">
        <v>46107</v>
      </c>
      <c r="C10615" s="2" t="s">
        <v>1</v>
      </c>
      <c r="D10615" s="2" t="s">
        <v>2280</v>
      </c>
      <c r="E10615" s="2" t="s">
        <v>324</v>
      </c>
      <c r="F10615" s="2" t="s">
        <v>4152</v>
      </c>
      <c r="G10615" s="5">
        <v>1</v>
      </c>
      <c r="H10615" s="5">
        <v>154.6</v>
      </c>
      <c r="I10615" s="5">
        <v>154.6</v>
      </c>
      <c r="J10615" s="5">
        <v>5647.4099999999989</v>
      </c>
      <c r="K10615" s="5" t="str" cm="1">
        <f t="array" ref="K10615">_xlfn.LET(_xlpm.d,UPPER(TRIM(CLEAN(SUBSTITUTE(F10615,CHAR(160),"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16" spans="1:11" x14ac:dyDescent="0.25">
      <c r="B10616" s="21">
        <v>46112</v>
      </c>
      <c r="C10616" s="2" t="s">
        <v>1</v>
      </c>
      <c r="D10616" s="2" t="s">
        <v>4091</v>
      </c>
      <c r="E10616" s="2" t="s">
        <v>852</v>
      </c>
      <c r="F10616" s="2" t="s">
        <v>4157</v>
      </c>
      <c r="G10616" s="5">
        <v>1</v>
      </c>
      <c r="H10616" s="5">
        <v>169.95</v>
      </c>
      <c r="I10616" s="5">
        <v>169.95</v>
      </c>
      <c r="J10616" s="5">
        <v>5817.3599999999988</v>
      </c>
      <c r="K10616" s="5" t="str" cm="1">
        <f t="array" ref="K10616">_xlfn.LET(_xlpm.d,UPPER(TRIM(CLEAN(SUBSTITUTE(F10616,CHAR(160),"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17" spans="1:11" x14ac:dyDescent="0.25">
      <c r="B10617" s="21">
        <v>46112</v>
      </c>
      <c r="C10617" s="2" t="s">
        <v>1</v>
      </c>
      <c r="D10617" s="2" t="s">
        <v>4092</v>
      </c>
      <c r="E10617" s="2" t="s">
        <v>986</v>
      </c>
      <c r="F10617" s="2" t="s">
        <v>4159</v>
      </c>
      <c r="G10617" s="5">
        <v>1</v>
      </c>
      <c r="H10617" s="5">
        <v>135.96</v>
      </c>
      <c r="I10617" s="5">
        <v>135.96</v>
      </c>
      <c r="J10617" s="5">
        <v>5953.3199999999988</v>
      </c>
      <c r="K10617" s="5" t="str" cm="1">
        <f t="array" ref="K10617">_xlfn.LET(_xlpm.d,UPPER(TRIM(CLEAN(SUBSTITUTE(F10617,CHAR(160),"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0618" spans="1:11" x14ac:dyDescent="0.25">
      <c r="A10618" s="11" t="s">
        <v>4161</v>
      </c>
      <c r="G10618" s="6">
        <v>61</v>
      </c>
      <c r="I10618" s="7">
        <f>I10551+I10552+I10553+I10554+I10555+I10556+I10557+I10558+I10559+I10560+I10561+I10562+I10563+I10564+I10565+I10566+I10567+I10568+I10569+I10570+I10571+I10572+I10573+I10574+I10575+I10576+I10577+I10578+I10579+I10580+I10581+I10582+I10583+I10584+I10585+I10586+I10587+I10588+I10589+I10590+I10591+I10592+I10593+I10594+I10595+I10596+I10597+I10598+I10599+I10600+I10601+I10602+I10603+I10604+I10605+I10606+I10607+I10608+I10609+I10610+I10611+I10612+I10613+I10614+I10615+I10616+I10617</f>
        <v>5953.3199999999988</v>
      </c>
      <c r="K10618" s="5" t="str" cm="1">
        <f t="array" ref="K10618">_xlfn.LET(_xlpm.d,UPPER(TRIM(CLEAN(SUBSTITUTE(F10618,CHAR(160),"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619" spans="1:11" x14ac:dyDescent="0.25">
      <c r="A10619" s="10" t="s">
        <v>4162</v>
      </c>
      <c r="K10619" s="5" t="str" cm="1">
        <f t="array" ref="K10619">_xlfn.LET(_xlpm.d,UPPER(TRIM(CLEAN(SUBSTITUTE(F10619,CHAR(160),"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620" spans="1:11" x14ac:dyDescent="0.25">
      <c r="B10620" s="21">
        <v>45660</v>
      </c>
      <c r="C10620" s="2" t="s">
        <v>1</v>
      </c>
      <c r="D10620" s="2" t="s">
        <v>2546</v>
      </c>
      <c r="E10620" s="2" t="s">
        <v>24</v>
      </c>
      <c r="F10620" s="2" t="s">
        <v>4163</v>
      </c>
      <c r="G10620" s="5">
        <v>-5</v>
      </c>
      <c r="H10620" s="5">
        <v>41.5</v>
      </c>
      <c r="I10620" s="5">
        <v>-207.5</v>
      </c>
      <c r="J10620" s="5">
        <v>-207.5</v>
      </c>
      <c r="K10620" s="5" t="str" cm="1">
        <f t="array" ref="K10620">_xlfn.LET(_xlpm.d,UPPER(TRIM(CLEAN(SUBSTITUTE(F10620,CHAR(160),"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21" spans="1:11" x14ac:dyDescent="0.25">
      <c r="B10621" s="21">
        <v>45660</v>
      </c>
      <c r="C10621" s="2" t="s">
        <v>1</v>
      </c>
      <c r="D10621" s="2" t="s">
        <v>1400</v>
      </c>
      <c r="E10621" s="2" t="s">
        <v>53</v>
      </c>
      <c r="F10621" s="2" t="s">
        <v>4163</v>
      </c>
      <c r="G10621" s="5">
        <v>-10</v>
      </c>
      <c r="H10621" s="5">
        <v>41.5</v>
      </c>
      <c r="I10621" s="5">
        <v>-415</v>
      </c>
      <c r="J10621" s="5">
        <v>-622.5</v>
      </c>
      <c r="K10621" s="5" t="str" cm="1">
        <f t="array" ref="K10621">_xlfn.LET(_xlpm.d,UPPER(TRIM(CLEAN(SUBSTITUTE(F10621,CHAR(160),"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22" spans="1:11" x14ac:dyDescent="0.25">
      <c r="B10622" s="21">
        <v>45663</v>
      </c>
      <c r="C10622" s="2" t="s">
        <v>1</v>
      </c>
      <c r="D10622" s="2" t="s">
        <v>1407</v>
      </c>
      <c r="E10622" s="2" t="s">
        <v>791</v>
      </c>
      <c r="F10622" s="2" t="s">
        <v>4164</v>
      </c>
      <c r="G10622" s="5">
        <v>-1</v>
      </c>
      <c r="H10622" s="5">
        <v>41.5</v>
      </c>
      <c r="I10622" s="5">
        <v>-41.5</v>
      </c>
      <c r="J10622" s="5">
        <v>-664</v>
      </c>
      <c r="K10622" s="5" t="str" cm="1">
        <f t="array" ref="K10622">_xlfn.LET(_xlpm.d,UPPER(TRIM(CLEAN(SUBSTITUTE(F10622,CHAR(160),"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23" spans="1:11" x14ac:dyDescent="0.25">
      <c r="B10623" s="21">
        <v>45663</v>
      </c>
      <c r="C10623" s="2" t="s">
        <v>1</v>
      </c>
      <c r="D10623" s="2" t="s">
        <v>1408</v>
      </c>
      <c r="E10623" s="2" t="s">
        <v>68</v>
      </c>
      <c r="F10623" s="2" t="s">
        <v>4163</v>
      </c>
      <c r="G10623" s="5">
        <v>-5</v>
      </c>
      <c r="H10623" s="5">
        <v>41.5</v>
      </c>
      <c r="I10623" s="5">
        <v>-207.5</v>
      </c>
      <c r="J10623" s="5">
        <v>-871.5</v>
      </c>
      <c r="K10623" s="5" t="str" cm="1">
        <f t="array" ref="K10623">_xlfn.LET(_xlpm.d,UPPER(TRIM(CLEAN(SUBSTITUTE(F10623,CHAR(160),"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24" spans="1:11" x14ac:dyDescent="0.25">
      <c r="B10624" s="21">
        <v>45665</v>
      </c>
      <c r="C10624" s="2" t="s">
        <v>1</v>
      </c>
      <c r="D10624" s="2" t="s">
        <v>4165</v>
      </c>
      <c r="E10624" s="2" t="s">
        <v>58</v>
      </c>
      <c r="F10624" s="2" t="s">
        <v>4166</v>
      </c>
      <c r="G10624" s="5">
        <v>-10</v>
      </c>
      <c r="H10624" s="5">
        <v>41.5</v>
      </c>
      <c r="I10624" s="5">
        <v>-415</v>
      </c>
      <c r="J10624" s="5">
        <v>-1286.5</v>
      </c>
      <c r="K10624" s="5" t="str" cm="1">
        <f t="array" ref="K10624">_xlfn.LET(_xlpm.d,UPPER(TRIM(CLEAN(SUBSTITUTE(F10624,CHAR(160),"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25" spans="2:11" x14ac:dyDescent="0.25">
      <c r="B10625" s="21">
        <v>45665</v>
      </c>
      <c r="C10625" s="2" t="s">
        <v>1</v>
      </c>
      <c r="D10625" s="2" t="s">
        <v>1420</v>
      </c>
      <c r="E10625" s="2" t="s">
        <v>202</v>
      </c>
      <c r="F10625" s="2" t="s">
        <v>4166</v>
      </c>
      <c r="G10625" s="5">
        <v>-24</v>
      </c>
      <c r="H10625" s="5">
        <v>41.5</v>
      </c>
      <c r="I10625" s="5">
        <v>-996</v>
      </c>
      <c r="J10625" s="5">
        <v>-2282.5</v>
      </c>
      <c r="K10625" s="5" t="str" cm="1">
        <f t="array" ref="K10625">_xlfn.LET(_xlpm.d,UPPER(TRIM(CLEAN(SUBSTITUTE(F10625,CHAR(160),"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26" spans="2:11" x14ac:dyDescent="0.25">
      <c r="B10626" s="21">
        <v>45666</v>
      </c>
      <c r="C10626" s="2" t="s">
        <v>1</v>
      </c>
      <c r="D10626" s="2" t="s">
        <v>555</v>
      </c>
      <c r="E10626" s="2" t="s">
        <v>19</v>
      </c>
      <c r="F10626" s="2" t="s">
        <v>4166</v>
      </c>
      <c r="G10626" s="5">
        <v>-6</v>
      </c>
      <c r="H10626" s="5">
        <v>41.5</v>
      </c>
      <c r="I10626" s="5">
        <v>-249</v>
      </c>
      <c r="J10626" s="5">
        <v>-2531.5</v>
      </c>
      <c r="K10626" s="5" t="str" cm="1">
        <f t="array" ref="K10626">_xlfn.LET(_xlpm.d,UPPER(TRIM(CLEAN(SUBSTITUTE(F10626,CHAR(160),"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27" spans="2:11" x14ac:dyDescent="0.25">
      <c r="B10627" s="21">
        <v>45666</v>
      </c>
      <c r="C10627" s="2" t="s">
        <v>1</v>
      </c>
      <c r="D10627" s="2" t="s">
        <v>556</v>
      </c>
      <c r="E10627" s="2" t="s">
        <v>141</v>
      </c>
      <c r="F10627" s="2" t="s">
        <v>4166</v>
      </c>
      <c r="G10627" s="5">
        <v>-21</v>
      </c>
      <c r="H10627" s="5">
        <v>41.5</v>
      </c>
      <c r="I10627" s="5">
        <v>-871.5</v>
      </c>
      <c r="J10627" s="5">
        <v>-3403</v>
      </c>
      <c r="K10627" s="5" t="str" cm="1">
        <f t="array" ref="K10627">_xlfn.LET(_xlpm.d,UPPER(TRIM(CLEAN(SUBSTITUTE(F10627,CHAR(160),"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28" spans="2:11" x14ac:dyDescent="0.25">
      <c r="B10628" s="21">
        <v>45667</v>
      </c>
      <c r="C10628" s="2" t="s">
        <v>1</v>
      </c>
      <c r="D10628" s="2" t="s">
        <v>1428</v>
      </c>
      <c r="E10628" s="2" t="s">
        <v>62</v>
      </c>
      <c r="F10628" s="2" t="s">
        <v>4166</v>
      </c>
      <c r="G10628" s="5">
        <v>-13</v>
      </c>
      <c r="H10628" s="5">
        <v>41.5</v>
      </c>
      <c r="I10628" s="5">
        <v>-539.5</v>
      </c>
      <c r="J10628" s="5">
        <v>-3942.5</v>
      </c>
      <c r="K10628" s="5" t="str" cm="1">
        <f t="array" ref="K10628">_xlfn.LET(_xlpm.d,UPPER(TRIM(CLEAN(SUBSTITUTE(F10628,CHAR(160),"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29" spans="2:11" x14ac:dyDescent="0.25">
      <c r="B10629" s="21">
        <v>45667</v>
      </c>
      <c r="C10629" s="2" t="s">
        <v>1</v>
      </c>
      <c r="D10629" s="2" t="s">
        <v>1430</v>
      </c>
      <c r="E10629" s="2" t="s">
        <v>53</v>
      </c>
      <c r="F10629" s="2" t="s">
        <v>4166</v>
      </c>
      <c r="G10629" s="5">
        <v>-25</v>
      </c>
      <c r="H10629" s="5">
        <v>41.5</v>
      </c>
      <c r="I10629" s="5">
        <v>-1037.5</v>
      </c>
      <c r="J10629" s="5">
        <v>-4980</v>
      </c>
      <c r="K10629" s="5" t="str" cm="1">
        <f t="array" ref="K10629">_xlfn.LET(_xlpm.d,UPPER(TRIM(CLEAN(SUBSTITUTE(F10629,CHAR(160),"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30" spans="2:11" x14ac:dyDescent="0.25">
      <c r="B10630" s="21">
        <v>45670</v>
      </c>
      <c r="C10630" s="2" t="s">
        <v>1</v>
      </c>
      <c r="D10630" s="2" t="s">
        <v>335</v>
      </c>
      <c r="E10630" s="2" t="s">
        <v>99</v>
      </c>
      <c r="F10630" s="2" t="s">
        <v>4166</v>
      </c>
      <c r="G10630" s="5">
        <v>-4</v>
      </c>
      <c r="H10630" s="5">
        <v>41.5</v>
      </c>
      <c r="I10630" s="5">
        <v>-166</v>
      </c>
      <c r="J10630" s="5">
        <v>-5146</v>
      </c>
      <c r="K10630" s="5" t="str" cm="1">
        <f t="array" ref="K10630">_xlfn.LET(_xlpm.d,UPPER(TRIM(CLEAN(SUBSTITUTE(F10630,CHAR(160),"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31" spans="2:11" x14ac:dyDescent="0.25">
      <c r="B10631" s="21">
        <v>45677</v>
      </c>
      <c r="C10631" s="2" t="s">
        <v>1</v>
      </c>
      <c r="D10631" s="2" t="s">
        <v>1452</v>
      </c>
      <c r="E10631" s="2" t="s">
        <v>791</v>
      </c>
      <c r="F10631" s="2" t="s">
        <v>4166</v>
      </c>
      <c r="G10631" s="5">
        <v>-1</v>
      </c>
      <c r="H10631" s="5">
        <v>41.5</v>
      </c>
      <c r="I10631" s="5">
        <v>-41.5</v>
      </c>
      <c r="J10631" s="5">
        <v>-5187.5</v>
      </c>
      <c r="K10631" s="5" t="str" cm="1">
        <f t="array" ref="K10631">_xlfn.LET(_xlpm.d,UPPER(TRIM(CLEAN(SUBSTITUTE(F10631,CHAR(160),"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32" spans="2:11" x14ac:dyDescent="0.25">
      <c r="B10632" s="21">
        <v>45680</v>
      </c>
      <c r="C10632" s="2" t="s">
        <v>1</v>
      </c>
      <c r="D10632" s="2" t="s">
        <v>1471</v>
      </c>
      <c r="E10632" s="2" t="s">
        <v>84</v>
      </c>
      <c r="F10632" s="2" t="s">
        <v>4166</v>
      </c>
      <c r="G10632" s="5">
        <v>-4</v>
      </c>
      <c r="H10632" s="5">
        <v>41.5</v>
      </c>
      <c r="I10632" s="5">
        <v>-166</v>
      </c>
      <c r="J10632" s="5">
        <v>-5353.5</v>
      </c>
      <c r="K10632" s="5" t="str" cm="1">
        <f t="array" ref="K10632">_xlfn.LET(_xlpm.d,UPPER(TRIM(CLEAN(SUBSTITUTE(F10632,CHAR(160),"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33" spans="2:11" x14ac:dyDescent="0.25">
      <c r="B10633" s="21">
        <v>45685</v>
      </c>
      <c r="C10633" s="2" t="s">
        <v>1</v>
      </c>
      <c r="D10633" s="2" t="s">
        <v>1487</v>
      </c>
      <c r="E10633" s="2" t="s">
        <v>9</v>
      </c>
      <c r="F10633" s="2" t="s">
        <v>4166</v>
      </c>
      <c r="G10633" s="5">
        <v>-31</v>
      </c>
      <c r="H10633" s="5">
        <v>41.5</v>
      </c>
      <c r="I10633" s="5">
        <v>-1286.5</v>
      </c>
      <c r="J10633" s="5">
        <v>-6640</v>
      </c>
      <c r="K10633" s="5" t="str" cm="1">
        <f t="array" ref="K10633">_xlfn.LET(_xlpm.d,UPPER(TRIM(CLEAN(SUBSTITUTE(F10633,CHAR(160),"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34" spans="2:11" x14ac:dyDescent="0.25">
      <c r="B10634" s="21">
        <v>45687</v>
      </c>
      <c r="C10634" s="2" t="s">
        <v>1</v>
      </c>
      <c r="D10634" s="2" t="s">
        <v>1498</v>
      </c>
      <c r="E10634" s="2" t="s">
        <v>465</v>
      </c>
      <c r="F10634" s="2" t="s">
        <v>4166</v>
      </c>
      <c r="G10634" s="5">
        <v>-54</v>
      </c>
      <c r="H10634" s="5">
        <v>41.5</v>
      </c>
      <c r="I10634" s="5">
        <v>-2241</v>
      </c>
      <c r="J10634" s="5">
        <v>-8881</v>
      </c>
      <c r="K10634" s="5" t="str" cm="1">
        <f t="array" ref="K10634">_xlfn.LET(_xlpm.d,UPPER(TRIM(CLEAN(SUBSTITUTE(F10634,CHAR(160),"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35" spans="2:11" x14ac:dyDescent="0.25">
      <c r="B10635" s="21">
        <v>45695</v>
      </c>
      <c r="C10635" s="2" t="s">
        <v>1</v>
      </c>
      <c r="D10635" s="2" t="s">
        <v>656</v>
      </c>
      <c r="E10635" s="2" t="s">
        <v>24</v>
      </c>
      <c r="F10635" s="2" t="s">
        <v>4166</v>
      </c>
      <c r="G10635" s="5">
        <v>-21</v>
      </c>
      <c r="H10635" s="5">
        <v>41.5</v>
      </c>
      <c r="I10635" s="5">
        <v>-871.5</v>
      </c>
      <c r="J10635" s="5">
        <v>-9752.5</v>
      </c>
      <c r="K10635" s="5" t="str" cm="1">
        <f t="array" ref="K10635">_xlfn.LET(_xlpm.d,UPPER(TRIM(CLEAN(SUBSTITUTE(F10635,CHAR(160),"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36" spans="2:11" x14ac:dyDescent="0.25">
      <c r="B10636" s="21">
        <v>45695</v>
      </c>
      <c r="C10636" s="2" t="s">
        <v>1</v>
      </c>
      <c r="D10636" s="2" t="s">
        <v>1521</v>
      </c>
      <c r="E10636" s="2" t="s">
        <v>72</v>
      </c>
      <c r="F10636" s="2" t="s">
        <v>4166</v>
      </c>
      <c r="G10636" s="5">
        <v>-4</v>
      </c>
      <c r="H10636" s="5">
        <v>41.5</v>
      </c>
      <c r="I10636" s="5">
        <v>-166</v>
      </c>
      <c r="J10636" s="5">
        <v>-9918.5</v>
      </c>
      <c r="K10636" s="5" t="str" cm="1">
        <f t="array" ref="K10636">_xlfn.LET(_xlpm.d,UPPER(TRIM(CLEAN(SUBSTITUTE(F10636,CHAR(160),"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37" spans="2:11" x14ac:dyDescent="0.25">
      <c r="B10637" s="21">
        <v>45695</v>
      </c>
      <c r="C10637" s="2" t="s">
        <v>1</v>
      </c>
      <c r="D10637" s="2" t="s">
        <v>1374</v>
      </c>
      <c r="E10637" s="2" t="s">
        <v>62</v>
      </c>
      <c r="F10637" s="2" t="s">
        <v>4166</v>
      </c>
      <c r="G10637" s="5">
        <v>-8</v>
      </c>
      <c r="H10637" s="5">
        <v>41.5</v>
      </c>
      <c r="I10637" s="5">
        <v>-332</v>
      </c>
      <c r="J10637" s="5">
        <v>-10250.5</v>
      </c>
      <c r="K10637" s="5" t="str" cm="1">
        <f t="array" ref="K10637">_xlfn.LET(_xlpm.d,UPPER(TRIM(CLEAN(SUBSTITUTE(F10637,CHAR(160),"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38" spans="2:11" x14ac:dyDescent="0.25">
      <c r="B10638" s="21">
        <v>45695</v>
      </c>
      <c r="C10638" s="2" t="s">
        <v>1</v>
      </c>
      <c r="D10638" s="2" t="s">
        <v>874</v>
      </c>
      <c r="E10638" s="2" t="s">
        <v>82</v>
      </c>
      <c r="F10638" s="2" t="s">
        <v>4166</v>
      </c>
      <c r="G10638" s="5">
        <v>-5</v>
      </c>
      <c r="H10638" s="5">
        <v>41.5</v>
      </c>
      <c r="I10638" s="5">
        <v>-207.5</v>
      </c>
      <c r="J10638" s="5">
        <v>-10458</v>
      </c>
      <c r="K10638" s="5" t="str" cm="1">
        <f t="array" ref="K10638">_xlfn.LET(_xlpm.d,UPPER(TRIM(CLEAN(SUBSTITUTE(F10638,CHAR(160),"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39" spans="2:11" x14ac:dyDescent="0.25">
      <c r="B10639" s="21">
        <v>45699</v>
      </c>
      <c r="C10639" s="2" t="s">
        <v>1</v>
      </c>
      <c r="D10639" s="2" t="s">
        <v>884</v>
      </c>
      <c r="E10639" s="2" t="s">
        <v>60</v>
      </c>
      <c r="F10639" s="2" t="s">
        <v>4166</v>
      </c>
      <c r="G10639" s="5">
        <v>-3</v>
      </c>
      <c r="H10639" s="5">
        <v>41.5</v>
      </c>
      <c r="I10639" s="5">
        <v>-124.5</v>
      </c>
      <c r="J10639" s="5">
        <v>-10582.5</v>
      </c>
      <c r="K10639" s="5" t="str" cm="1">
        <f t="array" ref="K10639">_xlfn.LET(_xlpm.d,UPPER(TRIM(CLEAN(SUBSTITUTE(F10639,CHAR(160),"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40" spans="2:11" x14ac:dyDescent="0.25">
      <c r="B10640" s="21">
        <v>45700</v>
      </c>
      <c r="C10640" s="2" t="s">
        <v>1</v>
      </c>
      <c r="D10640" s="2" t="s">
        <v>347</v>
      </c>
      <c r="E10640" s="2" t="s">
        <v>65</v>
      </c>
      <c r="F10640" s="2" t="s">
        <v>4166</v>
      </c>
      <c r="G10640" s="5">
        <v>-1</v>
      </c>
      <c r="H10640" s="5">
        <v>41.5</v>
      </c>
      <c r="I10640" s="5">
        <v>-41.5</v>
      </c>
      <c r="J10640" s="5">
        <v>-10624</v>
      </c>
      <c r="K10640" s="5" t="str" cm="1">
        <f t="array" ref="K10640">_xlfn.LET(_xlpm.d,UPPER(TRIM(CLEAN(SUBSTITUTE(F10640,CHAR(160),"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41" spans="2:11" x14ac:dyDescent="0.25">
      <c r="B10641" s="21">
        <v>45701</v>
      </c>
      <c r="C10641" s="2" t="s">
        <v>1</v>
      </c>
      <c r="D10641" s="2" t="s">
        <v>349</v>
      </c>
      <c r="E10641" s="2" t="s">
        <v>99</v>
      </c>
      <c r="F10641" s="2" t="s">
        <v>4167</v>
      </c>
      <c r="G10641" s="5">
        <v>-9</v>
      </c>
      <c r="H10641" s="5">
        <v>41.5</v>
      </c>
      <c r="I10641" s="5">
        <v>-373.5</v>
      </c>
      <c r="J10641" s="5">
        <v>-10997.5</v>
      </c>
      <c r="K10641" s="5" t="str" cm="1">
        <f t="array" ref="K10641">_xlfn.LET(_xlpm.d,UPPER(TRIM(CLEAN(SUBSTITUTE(F10641,CHAR(160),"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42" spans="2:11" x14ac:dyDescent="0.25">
      <c r="B10642" s="21">
        <v>45702</v>
      </c>
      <c r="C10642" s="2" t="s">
        <v>1</v>
      </c>
      <c r="D10642" s="2" t="s">
        <v>1542</v>
      </c>
      <c r="E10642" s="2" t="s">
        <v>202</v>
      </c>
      <c r="F10642" s="2" t="s">
        <v>4166</v>
      </c>
      <c r="G10642" s="5">
        <v>-48</v>
      </c>
      <c r="H10642" s="5">
        <v>41.5</v>
      </c>
      <c r="I10642" s="5">
        <v>-1992</v>
      </c>
      <c r="J10642" s="5">
        <v>-12989.5</v>
      </c>
      <c r="K10642" s="5" t="str" cm="1">
        <f t="array" ref="K10642">_xlfn.LET(_xlpm.d,UPPER(TRIM(CLEAN(SUBSTITUTE(F10642,CHAR(160),"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43" spans="2:11" x14ac:dyDescent="0.25">
      <c r="B10643" s="21">
        <v>45702</v>
      </c>
      <c r="C10643" s="2" t="s">
        <v>1</v>
      </c>
      <c r="D10643" s="2" t="s">
        <v>1545</v>
      </c>
      <c r="E10643" s="2" t="s">
        <v>60</v>
      </c>
      <c r="F10643" s="2" t="s">
        <v>4166</v>
      </c>
      <c r="G10643" s="5">
        <v>-3</v>
      </c>
      <c r="H10643" s="5">
        <v>41.5</v>
      </c>
      <c r="I10643" s="5">
        <v>-124.5</v>
      </c>
      <c r="J10643" s="5">
        <v>-13114</v>
      </c>
      <c r="K10643" s="5" t="str" cm="1">
        <f t="array" ref="K10643">_xlfn.LET(_xlpm.d,UPPER(TRIM(CLEAN(SUBSTITUTE(F10643,CHAR(160),"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44" spans="2:11" x14ac:dyDescent="0.25">
      <c r="B10644" s="21">
        <v>45706</v>
      </c>
      <c r="C10644" s="2" t="s">
        <v>1</v>
      </c>
      <c r="D10644" s="2" t="s">
        <v>1549</v>
      </c>
      <c r="E10644" s="2" t="s">
        <v>72</v>
      </c>
      <c r="F10644" s="2" t="s">
        <v>4166</v>
      </c>
      <c r="G10644" s="5">
        <v>-1</v>
      </c>
      <c r="H10644" s="5">
        <v>41.5</v>
      </c>
      <c r="I10644" s="5">
        <v>-41.5</v>
      </c>
      <c r="J10644" s="5">
        <v>-13155.5</v>
      </c>
      <c r="K10644" s="5" t="str" cm="1">
        <f t="array" ref="K10644">_xlfn.LET(_xlpm.d,UPPER(TRIM(CLEAN(SUBSTITUTE(F10644,CHAR(160),"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45" spans="2:11" x14ac:dyDescent="0.25">
      <c r="B10645" s="21">
        <v>45708</v>
      </c>
      <c r="C10645" s="2" t="s">
        <v>1</v>
      </c>
      <c r="D10645" s="2" t="s">
        <v>1552</v>
      </c>
      <c r="E10645" s="2" t="s">
        <v>19</v>
      </c>
      <c r="F10645" s="2" t="s">
        <v>4166</v>
      </c>
      <c r="G10645" s="5">
        <v>-20</v>
      </c>
      <c r="H10645" s="5">
        <v>41.5</v>
      </c>
      <c r="I10645" s="5">
        <v>-830</v>
      </c>
      <c r="J10645" s="5">
        <v>-13985.5</v>
      </c>
      <c r="K10645" s="5" t="str" cm="1">
        <f t="array" ref="K10645">_xlfn.LET(_xlpm.d,UPPER(TRIM(CLEAN(SUBSTITUTE(F10645,CHAR(160),"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46" spans="2:11" x14ac:dyDescent="0.25">
      <c r="B10646" s="21">
        <v>45708</v>
      </c>
      <c r="C10646" s="2" t="s">
        <v>1</v>
      </c>
      <c r="D10646" s="2" t="s">
        <v>614</v>
      </c>
      <c r="E10646" s="2" t="s">
        <v>14</v>
      </c>
      <c r="F10646" s="2" t="s">
        <v>4166</v>
      </c>
      <c r="G10646" s="5">
        <v>-4</v>
      </c>
      <c r="H10646" s="5">
        <v>41.5</v>
      </c>
      <c r="I10646" s="5">
        <v>-166</v>
      </c>
      <c r="J10646" s="5">
        <v>-14151.5</v>
      </c>
      <c r="K10646" s="5" t="str" cm="1">
        <f t="array" ref="K10646">_xlfn.LET(_xlpm.d,UPPER(TRIM(CLEAN(SUBSTITUTE(F10646,CHAR(160),"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47" spans="2:11" x14ac:dyDescent="0.25">
      <c r="B10647" s="21">
        <v>45714</v>
      </c>
      <c r="C10647" s="2" t="s">
        <v>1</v>
      </c>
      <c r="D10647" s="2" t="s">
        <v>1564</v>
      </c>
      <c r="E10647" s="2" t="s">
        <v>65</v>
      </c>
      <c r="F10647" s="2" t="s">
        <v>4166</v>
      </c>
      <c r="G10647" s="5">
        <v>-6</v>
      </c>
      <c r="H10647" s="5">
        <v>41.5</v>
      </c>
      <c r="I10647" s="5">
        <v>-249</v>
      </c>
      <c r="J10647" s="5">
        <v>-14400.5</v>
      </c>
      <c r="K10647" s="5" t="str" cm="1">
        <f t="array" ref="K10647">_xlfn.LET(_xlpm.d,UPPER(TRIM(CLEAN(SUBSTITUTE(F10647,CHAR(160),"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48" spans="2:11" x14ac:dyDescent="0.25">
      <c r="B10648" s="21">
        <v>45716</v>
      </c>
      <c r="C10648" s="2" t="s">
        <v>1</v>
      </c>
      <c r="D10648" s="2" t="s">
        <v>1569</v>
      </c>
      <c r="E10648" s="2" t="s">
        <v>72</v>
      </c>
      <c r="F10648" s="2" t="s">
        <v>4166</v>
      </c>
      <c r="G10648" s="5">
        <v>-1</v>
      </c>
      <c r="H10648" s="5">
        <v>41.5</v>
      </c>
      <c r="I10648" s="5">
        <v>-41.5</v>
      </c>
      <c r="J10648" s="5">
        <v>-14442</v>
      </c>
      <c r="K10648" s="5" t="str" cm="1">
        <f t="array" ref="K10648">_xlfn.LET(_xlpm.d,UPPER(TRIM(CLEAN(SUBSTITUTE(F10648,CHAR(160),"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49" spans="2:11" x14ac:dyDescent="0.25">
      <c r="B10649" s="21">
        <v>45720</v>
      </c>
      <c r="C10649" s="2" t="s">
        <v>1</v>
      </c>
      <c r="D10649" s="2" t="s">
        <v>2573</v>
      </c>
      <c r="E10649" s="2" t="s">
        <v>60</v>
      </c>
      <c r="F10649" s="2" t="s">
        <v>4166</v>
      </c>
      <c r="G10649" s="5">
        <v>-25</v>
      </c>
      <c r="H10649" s="5">
        <v>41.5</v>
      </c>
      <c r="I10649" s="5">
        <v>-1037.5</v>
      </c>
      <c r="J10649" s="5">
        <v>-15479.5</v>
      </c>
      <c r="K10649" s="5" t="str" cm="1">
        <f t="array" ref="K10649">_xlfn.LET(_xlpm.d,UPPER(TRIM(CLEAN(SUBSTITUTE(F10649,CHAR(160),"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50" spans="2:11" x14ac:dyDescent="0.25">
      <c r="B10650" s="21">
        <v>45726</v>
      </c>
      <c r="C10650" s="2" t="s">
        <v>1</v>
      </c>
      <c r="D10650" s="2" t="s">
        <v>1588</v>
      </c>
      <c r="E10650" s="2" t="s">
        <v>791</v>
      </c>
      <c r="F10650" s="2" t="s">
        <v>4166</v>
      </c>
      <c r="G10650" s="5">
        <v>-2</v>
      </c>
      <c r="H10650" s="5">
        <v>41.5</v>
      </c>
      <c r="I10650" s="5">
        <v>-83</v>
      </c>
      <c r="J10650" s="5">
        <v>-15562.5</v>
      </c>
      <c r="K10650" s="5" t="str" cm="1">
        <f t="array" ref="K10650">_xlfn.LET(_xlpm.d,UPPER(TRIM(CLEAN(SUBSTITUTE(F10650,CHAR(160),"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51" spans="2:11" x14ac:dyDescent="0.25">
      <c r="B10651" s="21">
        <v>45726</v>
      </c>
      <c r="C10651" s="2" t="s">
        <v>1</v>
      </c>
      <c r="D10651" s="2" t="s">
        <v>360</v>
      </c>
      <c r="E10651" s="2" t="s">
        <v>27</v>
      </c>
      <c r="F10651" s="2" t="s">
        <v>4166</v>
      </c>
      <c r="G10651" s="5">
        <v>-11</v>
      </c>
      <c r="H10651" s="5">
        <v>41.5</v>
      </c>
      <c r="I10651" s="5">
        <v>-456.5</v>
      </c>
      <c r="J10651" s="5">
        <v>-16019</v>
      </c>
      <c r="K10651" s="5" t="str" cm="1">
        <f t="array" ref="K10651">_xlfn.LET(_xlpm.d,UPPER(TRIM(CLEAN(SUBSTITUTE(F10651,CHAR(160),"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52" spans="2:11" x14ac:dyDescent="0.25">
      <c r="B10652" s="21">
        <v>45727</v>
      </c>
      <c r="C10652" s="2" t="s">
        <v>1</v>
      </c>
      <c r="D10652" s="2" t="s">
        <v>2577</v>
      </c>
      <c r="E10652" s="2" t="s">
        <v>403</v>
      </c>
      <c r="F10652" s="2" t="s">
        <v>4166</v>
      </c>
      <c r="G10652" s="5">
        <v>-2</v>
      </c>
      <c r="H10652" s="5">
        <v>41.5</v>
      </c>
      <c r="I10652" s="5">
        <v>-83</v>
      </c>
      <c r="J10652" s="5">
        <v>-16102</v>
      </c>
      <c r="K10652" s="5" t="str" cm="1">
        <f t="array" ref="K10652">_xlfn.LET(_xlpm.d,UPPER(TRIM(CLEAN(SUBSTITUTE(F10652,CHAR(160),"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53" spans="2:11" x14ac:dyDescent="0.25">
      <c r="B10653" s="21">
        <v>45728</v>
      </c>
      <c r="C10653" s="2" t="s">
        <v>1</v>
      </c>
      <c r="D10653" s="2" t="s">
        <v>913</v>
      </c>
      <c r="E10653" s="2" t="s">
        <v>65</v>
      </c>
      <c r="F10653" s="2" t="s">
        <v>4166</v>
      </c>
      <c r="G10653" s="5">
        <v>-1</v>
      </c>
      <c r="H10653" s="5">
        <v>41.5</v>
      </c>
      <c r="I10653" s="5">
        <v>-41.5</v>
      </c>
      <c r="J10653" s="5">
        <v>-16143.5</v>
      </c>
      <c r="K10653" s="5" t="str" cm="1">
        <f t="array" ref="K10653">_xlfn.LET(_xlpm.d,UPPER(TRIM(CLEAN(SUBSTITUTE(F10653,CHAR(160),"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54" spans="2:11" x14ac:dyDescent="0.25">
      <c r="B10654" s="21">
        <v>45728</v>
      </c>
      <c r="C10654" s="2" t="s">
        <v>1</v>
      </c>
      <c r="D10654" s="2" t="s">
        <v>3446</v>
      </c>
      <c r="E10654" s="2" t="s">
        <v>58</v>
      </c>
      <c r="F10654" s="2" t="s">
        <v>4166</v>
      </c>
      <c r="G10654" s="5">
        <v>-10</v>
      </c>
      <c r="H10654" s="5">
        <v>41.5</v>
      </c>
      <c r="I10654" s="5">
        <v>-415</v>
      </c>
      <c r="J10654" s="5">
        <v>-16558.5</v>
      </c>
      <c r="K10654" s="5" t="str" cm="1">
        <f t="array" ref="K10654">_xlfn.LET(_xlpm.d,UPPER(TRIM(CLEAN(SUBSTITUTE(F10654,CHAR(160),"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55" spans="2:11" x14ac:dyDescent="0.25">
      <c r="B10655" s="21">
        <v>45730</v>
      </c>
      <c r="C10655" s="2" t="s">
        <v>1</v>
      </c>
      <c r="D10655" s="2" t="s">
        <v>1595</v>
      </c>
      <c r="E10655" s="2" t="s">
        <v>244</v>
      </c>
      <c r="F10655" s="2" t="s">
        <v>4166</v>
      </c>
      <c r="G10655" s="5">
        <v>-3</v>
      </c>
      <c r="H10655" s="5">
        <v>41.5</v>
      </c>
      <c r="I10655" s="5">
        <v>-124.5</v>
      </c>
      <c r="J10655" s="5">
        <v>-16683</v>
      </c>
      <c r="K10655" s="5" t="str" cm="1">
        <f t="array" ref="K10655">_xlfn.LET(_xlpm.d,UPPER(TRIM(CLEAN(SUBSTITUTE(F10655,CHAR(160),"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56" spans="2:11" x14ac:dyDescent="0.25">
      <c r="B10656" s="21">
        <v>45735</v>
      </c>
      <c r="C10656" s="2" t="s">
        <v>1</v>
      </c>
      <c r="D10656" s="2" t="s">
        <v>1609</v>
      </c>
      <c r="E10656" s="2" t="s">
        <v>163</v>
      </c>
      <c r="F10656" s="2" t="s">
        <v>4166</v>
      </c>
      <c r="G10656" s="5">
        <v>-12</v>
      </c>
      <c r="H10656" s="5">
        <v>41.5</v>
      </c>
      <c r="I10656" s="5">
        <v>-498</v>
      </c>
      <c r="J10656" s="5">
        <v>-17181</v>
      </c>
      <c r="K10656" s="5" t="str" cm="1">
        <f t="array" ref="K10656">_xlfn.LET(_xlpm.d,UPPER(TRIM(CLEAN(SUBSTITUTE(F10656,CHAR(160),"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57" spans="2:11" x14ac:dyDescent="0.25">
      <c r="B10657" s="21">
        <v>45742</v>
      </c>
      <c r="C10657" s="2" t="s">
        <v>1</v>
      </c>
      <c r="D10657" s="2" t="s">
        <v>4168</v>
      </c>
      <c r="E10657" s="2" t="s">
        <v>129</v>
      </c>
      <c r="F10657" s="2" t="s">
        <v>4166</v>
      </c>
      <c r="G10657" s="5">
        <v>-6</v>
      </c>
      <c r="H10657" s="5">
        <v>41.5</v>
      </c>
      <c r="I10657" s="5">
        <v>-249</v>
      </c>
      <c r="J10657" s="5">
        <v>-17430</v>
      </c>
      <c r="K10657" s="5" t="str" cm="1">
        <f t="array" ref="K10657">_xlfn.LET(_xlpm.d,UPPER(TRIM(CLEAN(SUBSTITUTE(F10657,CHAR(160),"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58" spans="2:11" x14ac:dyDescent="0.25">
      <c r="B10658" s="21">
        <v>45750</v>
      </c>
      <c r="C10658" s="2" t="s">
        <v>1</v>
      </c>
      <c r="D10658" s="2" t="s">
        <v>381</v>
      </c>
      <c r="E10658" s="2" t="s">
        <v>141</v>
      </c>
      <c r="F10658" s="2" t="s">
        <v>4166</v>
      </c>
      <c r="G10658" s="5">
        <v>-11</v>
      </c>
      <c r="H10658" s="5">
        <v>41.5</v>
      </c>
      <c r="I10658" s="5">
        <v>-456.5</v>
      </c>
      <c r="J10658" s="5">
        <v>-17886.5</v>
      </c>
      <c r="K10658" s="5" t="str" cm="1">
        <f t="array" ref="K10658">_xlfn.LET(_xlpm.d,UPPER(TRIM(CLEAN(SUBSTITUTE(F10658,CHAR(160),"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59" spans="2:11" x14ac:dyDescent="0.25">
      <c r="B10659" s="21">
        <v>45755</v>
      </c>
      <c r="C10659" s="2" t="s">
        <v>1</v>
      </c>
      <c r="D10659" s="2" t="s">
        <v>1647</v>
      </c>
      <c r="E10659" s="2" t="s">
        <v>14</v>
      </c>
      <c r="F10659" s="2" t="s">
        <v>4166</v>
      </c>
      <c r="G10659" s="5">
        <v>-1</v>
      </c>
      <c r="H10659" s="5">
        <v>41.5</v>
      </c>
      <c r="I10659" s="5">
        <v>-41.5</v>
      </c>
      <c r="J10659" s="5">
        <v>-17928</v>
      </c>
      <c r="K10659" s="5" t="str" cm="1">
        <f t="array" ref="K10659">_xlfn.LET(_xlpm.d,UPPER(TRIM(CLEAN(SUBSTITUTE(F10659,CHAR(160),"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60" spans="2:11" x14ac:dyDescent="0.25">
      <c r="B10660" s="21">
        <v>45757</v>
      </c>
      <c r="C10660" s="2" t="s">
        <v>1</v>
      </c>
      <c r="D10660" s="2" t="s">
        <v>1651</v>
      </c>
      <c r="E10660" s="2" t="s">
        <v>99</v>
      </c>
      <c r="F10660" s="2" t="s">
        <v>4166</v>
      </c>
      <c r="G10660" s="5">
        <v>-1</v>
      </c>
      <c r="H10660" s="5">
        <v>41.5</v>
      </c>
      <c r="I10660" s="5">
        <v>-41.5</v>
      </c>
      <c r="J10660" s="5">
        <v>-17969.5</v>
      </c>
      <c r="K10660" s="5" t="str" cm="1">
        <f t="array" ref="K10660">_xlfn.LET(_xlpm.d,UPPER(TRIM(CLEAN(SUBSTITUTE(F10660,CHAR(160),"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61" spans="2:11" x14ac:dyDescent="0.25">
      <c r="B10661" s="21">
        <v>45757</v>
      </c>
      <c r="C10661" s="2" t="s">
        <v>1</v>
      </c>
      <c r="D10661" s="2" t="s">
        <v>385</v>
      </c>
      <c r="E10661" s="2" t="s">
        <v>68</v>
      </c>
      <c r="F10661" s="2" t="s">
        <v>4166</v>
      </c>
      <c r="G10661" s="5">
        <v>-1</v>
      </c>
      <c r="H10661" s="5">
        <v>41.5</v>
      </c>
      <c r="I10661" s="5">
        <v>-41.5</v>
      </c>
      <c r="J10661" s="5">
        <v>-18011</v>
      </c>
      <c r="K10661" s="5" t="str" cm="1">
        <f t="array" ref="K10661">_xlfn.LET(_xlpm.d,UPPER(TRIM(CLEAN(SUBSTITUTE(F10661,CHAR(160),"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62" spans="2:11" x14ac:dyDescent="0.25">
      <c r="B10662" s="21">
        <v>45761</v>
      </c>
      <c r="C10662" s="2" t="s">
        <v>1</v>
      </c>
      <c r="D10662" s="2" t="s">
        <v>950</v>
      </c>
      <c r="E10662" s="2" t="s">
        <v>202</v>
      </c>
      <c r="F10662" s="2" t="s">
        <v>4166</v>
      </c>
      <c r="G10662" s="5">
        <v>-5</v>
      </c>
      <c r="H10662" s="5">
        <v>41.5</v>
      </c>
      <c r="I10662" s="5">
        <v>-207.5</v>
      </c>
      <c r="J10662" s="5">
        <v>-18218.5</v>
      </c>
      <c r="K10662" s="5" t="str" cm="1">
        <f t="array" ref="K10662">_xlfn.LET(_xlpm.d,UPPER(TRIM(CLEAN(SUBSTITUTE(F10662,CHAR(160),"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63" spans="2:11" x14ac:dyDescent="0.25">
      <c r="B10663" s="21">
        <v>45764</v>
      </c>
      <c r="C10663" s="2" t="s">
        <v>1</v>
      </c>
      <c r="D10663" s="2" t="s">
        <v>3520</v>
      </c>
      <c r="E10663" s="2" t="s">
        <v>244</v>
      </c>
      <c r="F10663" s="2" t="s">
        <v>4166</v>
      </c>
      <c r="G10663" s="5">
        <v>-16</v>
      </c>
      <c r="H10663" s="5">
        <v>41.5</v>
      </c>
      <c r="I10663" s="5">
        <v>-664</v>
      </c>
      <c r="J10663" s="5">
        <v>-18882.5</v>
      </c>
      <c r="K10663" s="5" t="str" cm="1">
        <f t="array" ref="K10663">_xlfn.LET(_xlpm.d,UPPER(TRIM(CLEAN(SUBSTITUTE(F10663,CHAR(160),"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64" spans="2:11" x14ac:dyDescent="0.25">
      <c r="B10664" s="21">
        <v>45764</v>
      </c>
      <c r="C10664" s="2" t="s">
        <v>1</v>
      </c>
      <c r="D10664" s="2" t="s">
        <v>958</v>
      </c>
      <c r="E10664" s="2" t="s">
        <v>74</v>
      </c>
      <c r="F10664" s="2" t="s">
        <v>4166</v>
      </c>
      <c r="G10664" s="5">
        <v>-5</v>
      </c>
      <c r="H10664" s="5">
        <v>41.5</v>
      </c>
      <c r="I10664" s="5">
        <v>-207.5</v>
      </c>
      <c r="J10664" s="5">
        <v>-19090</v>
      </c>
      <c r="K10664" s="5" t="str" cm="1">
        <f t="array" ref="K10664">_xlfn.LET(_xlpm.d,UPPER(TRIM(CLEAN(SUBSTITUTE(F10664,CHAR(160),"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65" spans="2:11" x14ac:dyDescent="0.25">
      <c r="B10665" s="21">
        <v>45764</v>
      </c>
      <c r="C10665" s="2" t="s">
        <v>1</v>
      </c>
      <c r="D10665" s="2" t="s">
        <v>667</v>
      </c>
      <c r="E10665" s="2" t="s">
        <v>62</v>
      </c>
      <c r="F10665" s="2" t="s">
        <v>4166</v>
      </c>
      <c r="G10665" s="5">
        <v>-4</v>
      </c>
      <c r="H10665" s="5">
        <v>41.5</v>
      </c>
      <c r="I10665" s="5">
        <v>-166</v>
      </c>
      <c r="J10665" s="5">
        <v>-19256</v>
      </c>
      <c r="K10665" s="5" t="str" cm="1">
        <f t="array" ref="K10665">_xlfn.LET(_xlpm.d,UPPER(TRIM(CLEAN(SUBSTITUTE(F10665,CHAR(160),"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66" spans="2:11" x14ac:dyDescent="0.25">
      <c r="B10666" s="21">
        <v>45771</v>
      </c>
      <c r="C10666" s="2" t="s">
        <v>1</v>
      </c>
      <c r="D10666" s="2" t="s">
        <v>1673</v>
      </c>
      <c r="E10666" s="2" t="s">
        <v>65</v>
      </c>
      <c r="F10666" s="2" t="s">
        <v>4166</v>
      </c>
      <c r="G10666" s="5">
        <v>-2</v>
      </c>
      <c r="H10666" s="5">
        <v>41.5</v>
      </c>
      <c r="I10666" s="5">
        <v>-83</v>
      </c>
      <c r="J10666" s="5">
        <v>-19339</v>
      </c>
      <c r="K10666" s="5" t="str" cm="1">
        <f t="array" ref="K10666">_xlfn.LET(_xlpm.d,UPPER(TRIM(CLEAN(SUBSTITUTE(F10666,CHAR(160),"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67" spans="2:11" x14ac:dyDescent="0.25">
      <c r="B10667" s="21">
        <v>45777</v>
      </c>
      <c r="C10667" s="2" t="s">
        <v>1</v>
      </c>
      <c r="D10667" s="2" t="s">
        <v>1676</v>
      </c>
      <c r="E10667" s="2" t="s">
        <v>202</v>
      </c>
      <c r="F10667" s="2" t="s">
        <v>4166</v>
      </c>
      <c r="G10667" s="5">
        <v>-3</v>
      </c>
      <c r="H10667" s="5">
        <v>41.5</v>
      </c>
      <c r="I10667" s="5">
        <v>-124.5</v>
      </c>
      <c r="J10667" s="5">
        <v>-19463.5</v>
      </c>
      <c r="K10667" s="5" t="str" cm="1">
        <f t="array" ref="K10667">_xlfn.LET(_xlpm.d,UPPER(TRIM(CLEAN(SUBSTITUTE(F10667,CHAR(160),"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68" spans="2:11" x14ac:dyDescent="0.25">
      <c r="B10668" s="21">
        <v>45777</v>
      </c>
      <c r="C10668" s="2" t="s">
        <v>1</v>
      </c>
      <c r="D10668" s="2" t="s">
        <v>4169</v>
      </c>
      <c r="E10668" s="2" t="s">
        <v>9</v>
      </c>
      <c r="F10668" s="2" t="s">
        <v>4166</v>
      </c>
      <c r="G10668" s="5">
        <v>-16</v>
      </c>
      <c r="H10668" s="5">
        <v>41.5</v>
      </c>
      <c r="I10668" s="5">
        <v>-664</v>
      </c>
      <c r="J10668" s="5">
        <v>-20127.5</v>
      </c>
      <c r="K10668" s="5" t="str" cm="1">
        <f t="array" ref="K10668">_xlfn.LET(_xlpm.d,UPPER(TRIM(CLEAN(SUBSTITUTE(F10668,CHAR(160),"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69" spans="2:11" x14ac:dyDescent="0.25">
      <c r="B10669" s="21">
        <v>45779</v>
      </c>
      <c r="C10669" s="2" t="s">
        <v>1</v>
      </c>
      <c r="D10669" s="2" t="s">
        <v>399</v>
      </c>
      <c r="E10669" s="2" t="s">
        <v>65</v>
      </c>
      <c r="F10669" s="2" t="s">
        <v>4166</v>
      </c>
      <c r="G10669" s="5">
        <v>-9</v>
      </c>
      <c r="H10669" s="5">
        <v>41.5</v>
      </c>
      <c r="I10669" s="5">
        <v>-373.5</v>
      </c>
      <c r="J10669" s="5">
        <v>-20501</v>
      </c>
      <c r="K10669" s="5" t="str" cm="1">
        <f t="array" ref="K10669">_xlfn.LET(_xlpm.d,UPPER(TRIM(CLEAN(SUBSTITUTE(F10669,CHAR(160),"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70" spans="2:11" x14ac:dyDescent="0.25">
      <c r="B10670" s="21">
        <v>45779</v>
      </c>
      <c r="C10670" s="2" t="s">
        <v>1</v>
      </c>
      <c r="D10670" s="2" t="s">
        <v>789</v>
      </c>
      <c r="E10670" s="2" t="s">
        <v>74</v>
      </c>
      <c r="F10670" s="2" t="s">
        <v>4166</v>
      </c>
      <c r="G10670" s="5">
        <v>-1</v>
      </c>
      <c r="H10670" s="5">
        <v>41.5</v>
      </c>
      <c r="I10670" s="5">
        <v>-41.5</v>
      </c>
      <c r="J10670" s="5">
        <v>-20542.5</v>
      </c>
      <c r="K10670" s="5" t="str" cm="1">
        <f t="array" ref="K10670">_xlfn.LET(_xlpm.d,UPPER(TRIM(CLEAN(SUBSTITUTE(F10670,CHAR(160),"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71" spans="2:11" x14ac:dyDescent="0.25">
      <c r="B10671" s="21">
        <v>45782</v>
      </c>
      <c r="C10671" s="2" t="s">
        <v>1</v>
      </c>
      <c r="D10671" s="2" t="s">
        <v>968</v>
      </c>
      <c r="E10671" s="2" t="s">
        <v>465</v>
      </c>
      <c r="F10671" s="2" t="s">
        <v>4166</v>
      </c>
      <c r="G10671" s="5">
        <v>-3</v>
      </c>
      <c r="H10671" s="5">
        <v>41.5</v>
      </c>
      <c r="I10671" s="5">
        <v>-124.5</v>
      </c>
      <c r="J10671" s="5">
        <v>-20667</v>
      </c>
      <c r="K10671" s="5" t="str" cm="1">
        <f t="array" ref="K10671">_xlfn.LET(_xlpm.d,UPPER(TRIM(CLEAN(SUBSTITUTE(F10671,CHAR(160),"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72" spans="2:11" x14ac:dyDescent="0.25">
      <c r="B10672" s="21">
        <v>45785</v>
      </c>
      <c r="C10672" s="2" t="s">
        <v>1</v>
      </c>
      <c r="D10672" s="2" t="s">
        <v>406</v>
      </c>
      <c r="E10672" s="2" t="s">
        <v>68</v>
      </c>
      <c r="F10672" s="2" t="s">
        <v>4166</v>
      </c>
      <c r="G10672" s="5">
        <v>-13</v>
      </c>
      <c r="H10672" s="5">
        <v>41.5</v>
      </c>
      <c r="I10672" s="5">
        <v>-539.5</v>
      </c>
      <c r="J10672" s="5">
        <v>-21206.5</v>
      </c>
      <c r="K10672" s="5" t="str" cm="1">
        <f t="array" ref="K10672">_xlfn.LET(_xlpm.d,UPPER(TRIM(CLEAN(SUBSTITUTE(F10672,CHAR(160),"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73" spans="2:11" x14ac:dyDescent="0.25">
      <c r="B10673" s="21">
        <v>45791</v>
      </c>
      <c r="C10673" s="2" t="s">
        <v>1</v>
      </c>
      <c r="D10673" s="2" t="s">
        <v>166</v>
      </c>
      <c r="E10673" s="2" t="s">
        <v>129</v>
      </c>
      <c r="F10673" s="2" t="s">
        <v>4166</v>
      </c>
      <c r="G10673" s="5">
        <v>-8</v>
      </c>
      <c r="H10673" s="5">
        <v>41.5</v>
      </c>
      <c r="I10673" s="5">
        <v>-332</v>
      </c>
      <c r="J10673" s="5">
        <v>-21538.5</v>
      </c>
      <c r="K10673" s="5" t="str" cm="1">
        <f t="array" ref="K10673">_xlfn.LET(_xlpm.d,UPPER(TRIM(CLEAN(SUBSTITUTE(F10673,CHAR(160),"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74" spans="2:11" x14ac:dyDescent="0.25">
      <c r="B10674" s="21">
        <v>45793</v>
      </c>
      <c r="C10674" s="2" t="s">
        <v>1</v>
      </c>
      <c r="D10674" s="2" t="s">
        <v>1706</v>
      </c>
      <c r="E10674" s="2" t="s">
        <v>76</v>
      </c>
      <c r="F10674" s="2" t="s">
        <v>4166</v>
      </c>
      <c r="G10674" s="5">
        <v>-1</v>
      </c>
      <c r="H10674" s="5">
        <v>41.5</v>
      </c>
      <c r="I10674" s="5">
        <v>-41.5</v>
      </c>
      <c r="J10674" s="5">
        <v>-21580</v>
      </c>
      <c r="K10674" s="5" t="str" cm="1">
        <f t="array" ref="K10674">_xlfn.LET(_xlpm.d,UPPER(TRIM(CLEAN(SUBSTITUTE(F10674,CHAR(160),"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75" spans="2:11" x14ac:dyDescent="0.25">
      <c r="B10675" s="21">
        <v>45797</v>
      </c>
      <c r="C10675" s="2" t="s">
        <v>1</v>
      </c>
      <c r="D10675" s="2" t="s">
        <v>3569</v>
      </c>
      <c r="E10675" s="2" t="s">
        <v>72</v>
      </c>
      <c r="F10675" s="2" t="s">
        <v>4166</v>
      </c>
      <c r="G10675" s="5">
        <v>-1</v>
      </c>
      <c r="H10675" s="5">
        <v>41.5</v>
      </c>
      <c r="I10675" s="5">
        <v>-41.5</v>
      </c>
      <c r="J10675" s="5">
        <v>-21621.5</v>
      </c>
      <c r="K10675" s="5" t="str" cm="1">
        <f t="array" ref="K10675">_xlfn.LET(_xlpm.d,UPPER(TRIM(CLEAN(SUBSTITUTE(F10675,CHAR(160),"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76" spans="2:11" x14ac:dyDescent="0.25">
      <c r="B10676" s="21">
        <v>45798</v>
      </c>
      <c r="C10676" s="2" t="s">
        <v>1</v>
      </c>
      <c r="D10676" s="2" t="s">
        <v>997</v>
      </c>
      <c r="E10676" s="2" t="s">
        <v>65</v>
      </c>
      <c r="F10676" s="2" t="s">
        <v>4166</v>
      </c>
      <c r="G10676" s="5">
        <v>-2</v>
      </c>
      <c r="H10676" s="5">
        <v>41.5</v>
      </c>
      <c r="I10676" s="5">
        <v>-83</v>
      </c>
      <c r="J10676" s="5">
        <v>-21704.5</v>
      </c>
      <c r="K10676" s="5" t="str" cm="1">
        <f t="array" ref="K10676">_xlfn.LET(_xlpm.d,UPPER(TRIM(CLEAN(SUBSTITUTE(F10676,CHAR(160),"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77" spans="2:11" x14ac:dyDescent="0.25">
      <c r="B10677" s="21">
        <v>45798</v>
      </c>
      <c r="C10677" s="2" t="s">
        <v>1</v>
      </c>
      <c r="D10677" s="2" t="s">
        <v>415</v>
      </c>
      <c r="E10677" s="2" t="s">
        <v>129</v>
      </c>
      <c r="F10677" s="2" t="s">
        <v>4166</v>
      </c>
      <c r="G10677" s="5">
        <v>-1</v>
      </c>
      <c r="H10677" s="5">
        <v>41.5</v>
      </c>
      <c r="I10677" s="5">
        <v>-41.5</v>
      </c>
      <c r="J10677" s="5">
        <v>-21746</v>
      </c>
      <c r="K10677" s="5" t="str" cm="1">
        <f t="array" ref="K10677">_xlfn.LET(_xlpm.d,UPPER(TRIM(CLEAN(SUBSTITUTE(F10677,CHAR(160),"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78" spans="2:11" x14ac:dyDescent="0.25">
      <c r="B10678" s="21">
        <v>45799</v>
      </c>
      <c r="C10678" s="2" t="s">
        <v>1</v>
      </c>
      <c r="D10678" s="2" t="s">
        <v>1001</v>
      </c>
      <c r="E10678" s="2" t="s">
        <v>163</v>
      </c>
      <c r="F10678" s="2" t="s">
        <v>4166</v>
      </c>
      <c r="G10678" s="5">
        <v>-1</v>
      </c>
      <c r="H10678" s="5">
        <v>41.5</v>
      </c>
      <c r="I10678" s="5">
        <v>-41.5</v>
      </c>
      <c r="J10678" s="5">
        <v>-21787.5</v>
      </c>
      <c r="K10678" s="5" t="str" cm="1">
        <f t="array" ref="K10678">_xlfn.LET(_xlpm.d,UPPER(TRIM(CLEAN(SUBSTITUTE(F10678,CHAR(160),"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79" spans="2:11" x14ac:dyDescent="0.25">
      <c r="B10679" s="21">
        <v>45806</v>
      </c>
      <c r="C10679" s="2" t="s">
        <v>1</v>
      </c>
      <c r="D10679" s="2" t="s">
        <v>173</v>
      </c>
      <c r="E10679" s="2" t="s">
        <v>68</v>
      </c>
      <c r="F10679" s="2" t="s">
        <v>4166</v>
      </c>
      <c r="G10679" s="5">
        <v>-1</v>
      </c>
      <c r="H10679" s="5">
        <v>41.5</v>
      </c>
      <c r="I10679" s="5">
        <v>-41.5</v>
      </c>
      <c r="J10679" s="5">
        <v>-21829</v>
      </c>
      <c r="K10679" s="5" t="str" cm="1">
        <f t="array" ref="K10679">_xlfn.LET(_xlpm.d,UPPER(TRIM(CLEAN(SUBSTITUTE(F10679,CHAR(160),"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80" spans="2:11" x14ac:dyDescent="0.25">
      <c r="B10680" s="21">
        <v>45813</v>
      </c>
      <c r="C10680" s="2" t="s">
        <v>1</v>
      </c>
      <c r="D10680" s="2" t="s">
        <v>739</v>
      </c>
      <c r="E10680" s="2" t="s">
        <v>19</v>
      </c>
      <c r="F10680" s="2" t="s">
        <v>4166</v>
      </c>
      <c r="G10680" s="5">
        <v>-1</v>
      </c>
      <c r="H10680" s="5">
        <v>41.5</v>
      </c>
      <c r="I10680" s="5">
        <v>-41.5</v>
      </c>
      <c r="J10680" s="5">
        <v>-21870.5</v>
      </c>
      <c r="K10680" s="5" t="str" cm="1">
        <f t="array" ref="K10680">_xlfn.LET(_xlpm.d,UPPER(TRIM(CLEAN(SUBSTITUTE(F10680,CHAR(160),"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81" spans="2:11" x14ac:dyDescent="0.25">
      <c r="B10681" s="21">
        <v>45826</v>
      </c>
      <c r="C10681" s="2" t="s">
        <v>1</v>
      </c>
      <c r="D10681" s="2" t="s">
        <v>182</v>
      </c>
      <c r="E10681" s="2" t="s">
        <v>129</v>
      </c>
      <c r="F10681" s="2" t="s">
        <v>4166</v>
      </c>
      <c r="G10681" s="5">
        <v>-4</v>
      </c>
      <c r="H10681" s="5">
        <v>41.5</v>
      </c>
      <c r="I10681" s="5">
        <v>-166</v>
      </c>
      <c r="J10681" s="5">
        <v>-22036.5</v>
      </c>
      <c r="K10681" s="5" t="str" cm="1">
        <f t="array" ref="K10681">_xlfn.LET(_xlpm.d,UPPER(TRIM(CLEAN(SUBSTITUTE(F10681,CHAR(160),"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82" spans="2:11" x14ac:dyDescent="0.25">
      <c r="B10682" s="21">
        <v>45831</v>
      </c>
      <c r="C10682" s="2" t="s">
        <v>1</v>
      </c>
      <c r="D10682" s="2" t="s">
        <v>678</v>
      </c>
      <c r="E10682" s="2" t="s">
        <v>68</v>
      </c>
      <c r="F10682" s="2" t="s">
        <v>4166</v>
      </c>
      <c r="G10682" s="5">
        <v>-1</v>
      </c>
      <c r="H10682" s="5">
        <v>41.5</v>
      </c>
      <c r="I10682" s="5">
        <v>-41.5</v>
      </c>
      <c r="J10682" s="5">
        <v>-22078</v>
      </c>
      <c r="K10682" s="5" t="str" cm="1">
        <f t="array" ref="K10682">_xlfn.LET(_xlpm.d,UPPER(TRIM(CLEAN(SUBSTITUTE(F10682,CHAR(160),"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83" spans="2:11" x14ac:dyDescent="0.25">
      <c r="B10683" s="21">
        <v>45833</v>
      </c>
      <c r="C10683" s="2" t="s">
        <v>1</v>
      </c>
      <c r="D10683" s="2" t="s">
        <v>1750</v>
      </c>
      <c r="E10683" s="2" t="s">
        <v>163</v>
      </c>
      <c r="F10683" s="2" t="s">
        <v>4166</v>
      </c>
      <c r="G10683" s="5">
        <v>-3</v>
      </c>
      <c r="H10683" s="5">
        <v>41.5</v>
      </c>
      <c r="I10683" s="5">
        <v>-124.5</v>
      </c>
      <c r="J10683" s="5">
        <v>-22202.5</v>
      </c>
      <c r="K10683" s="5" t="str" cm="1">
        <f t="array" ref="K10683">_xlfn.LET(_xlpm.d,UPPER(TRIM(CLEAN(SUBSTITUTE(F10683,CHAR(160),"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84" spans="2:11" x14ac:dyDescent="0.25">
      <c r="B10684" s="21">
        <v>45839</v>
      </c>
      <c r="C10684" s="2" t="s">
        <v>1</v>
      </c>
      <c r="D10684" s="2" t="s">
        <v>1757</v>
      </c>
      <c r="E10684" s="2" t="s">
        <v>72</v>
      </c>
      <c r="F10684" s="2" t="s">
        <v>4170</v>
      </c>
      <c r="G10684" s="5">
        <v>-1</v>
      </c>
      <c r="H10684" s="5">
        <v>41.5</v>
      </c>
      <c r="I10684" s="5">
        <v>-41.5</v>
      </c>
      <c r="J10684" s="5">
        <v>-22244</v>
      </c>
      <c r="K10684" s="5" t="str" cm="1">
        <f t="array" ref="K10684">_xlfn.LET(_xlpm.d,UPPER(TRIM(CLEAN(SUBSTITUTE(F10684,CHAR(160),"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85" spans="2:11" x14ac:dyDescent="0.25">
      <c r="B10685" s="21">
        <v>45841</v>
      </c>
      <c r="C10685" s="2" t="s">
        <v>1</v>
      </c>
      <c r="D10685" s="2" t="s">
        <v>189</v>
      </c>
      <c r="E10685" s="2" t="s">
        <v>24</v>
      </c>
      <c r="F10685" s="2" t="s">
        <v>4170</v>
      </c>
      <c r="G10685" s="5">
        <v>-8</v>
      </c>
      <c r="H10685" s="5">
        <v>41.5</v>
      </c>
      <c r="I10685" s="5">
        <v>-332</v>
      </c>
      <c r="J10685" s="5">
        <v>-22576</v>
      </c>
      <c r="K10685" s="5" t="str" cm="1">
        <f t="array" ref="K10685">_xlfn.LET(_xlpm.d,UPPER(TRIM(CLEAN(SUBSTITUTE(F10685,CHAR(160),"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86" spans="2:11" x14ac:dyDescent="0.25">
      <c r="B10686" s="21">
        <v>45849</v>
      </c>
      <c r="C10686" s="2" t="s">
        <v>1</v>
      </c>
      <c r="D10686" s="2" t="s">
        <v>1771</v>
      </c>
      <c r="E10686" s="2" t="s">
        <v>202</v>
      </c>
      <c r="F10686" s="2" t="s">
        <v>4166</v>
      </c>
      <c r="G10686" s="5">
        <v>-10</v>
      </c>
      <c r="H10686" s="5">
        <v>41.5</v>
      </c>
      <c r="I10686" s="5">
        <v>-415</v>
      </c>
      <c r="J10686" s="5">
        <v>-22991</v>
      </c>
      <c r="K10686" s="5" t="str" cm="1">
        <f t="array" ref="K10686">_xlfn.LET(_xlpm.d,UPPER(TRIM(CLEAN(SUBSTITUTE(F10686,CHAR(160),"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87" spans="2:11" x14ac:dyDescent="0.25">
      <c r="B10687" s="21">
        <v>45856</v>
      </c>
      <c r="C10687" s="2" t="s">
        <v>1</v>
      </c>
      <c r="D10687" s="2" t="s">
        <v>3226</v>
      </c>
      <c r="E10687" s="2" t="s">
        <v>24</v>
      </c>
      <c r="F10687" s="2" t="s">
        <v>4166</v>
      </c>
      <c r="G10687" s="5">
        <v>-10</v>
      </c>
      <c r="H10687" s="5">
        <v>41.5</v>
      </c>
      <c r="I10687" s="5">
        <v>-415</v>
      </c>
      <c r="J10687" s="5">
        <v>-23406</v>
      </c>
      <c r="K10687" s="5" t="str" cm="1">
        <f t="array" ref="K10687">_xlfn.LET(_xlpm.d,UPPER(TRIM(CLEAN(SUBSTITUTE(F10687,CHAR(160),"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88" spans="2:11" x14ac:dyDescent="0.25">
      <c r="B10688" s="21">
        <v>45862</v>
      </c>
      <c r="C10688" s="2" t="s">
        <v>1</v>
      </c>
      <c r="D10688" s="2" t="s">
        <v>1785</v>
      </c>
      <c r="E10688" s="2" t="s">
        <v>465</v>
      </c>
      <c r="F10688" s="2" t="s">
        <v>4166</v>
      </c>
      <c r="G10688" s="5">
        <v>-40</v>
      </c>
      <c r="H10688" s="5">
        <v>41.5</v>
      </c>
      <c r="I10688" s="5">
        <v>-1660</v>
      </c>
      <c r="J10688" s="5">
        <v>-25066</v>
      </c>
      <c r="K10688" s="5" t="str" cm="1">
        <f t="array" ref="K10688">_xlfn.LET(_xlpm.d,UPPER(TRIM(CLEAN(SUBSTITUTE(F10688,CHAR(160),"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89" spans="2:11" x14ac:dyDescent="0.25">
      <c r="B10689" s="21">
        <v>45863</v>
      </c>
      <c r="C10689" s="2" t="s">
        <v>1</v>
      </c>
      <c r="D10689" s="2" t="s">
        <v>2605</v>
      </c>
      <c r="E10689" s="2" t="s">
        <v>202</v>
      </c>
      <c r="F10689" s="2" t="s">
        <v>4166</v>
      </c>
      <c r="G10689" s="5">
        <v>-2</v>
      </c>
      <c r="H10689" s="5">
        <v>41.5</v>
      </c>
      <c r="I10689" s="5">
        <v>-83</v>
      </c>
      <c r="J10689" s="5">
        <v>-25149</v>
      </c>
      <c r="K10689" s="5" t="str" cm="1">
        <f t="array" ref="K10689">_xlfn.LET(_xlpm.d,UPPER(TRIM(CLEAN(SUBSTITUTE(F10689,CHAR(160),"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90" spans="2:11" x14ac:dyDescent="0.25">
      <c r="B10690" s="21">
        <v>45863</v>
      </c>
      <c r="C10690" s="2" t="s">
        <v>1</v>
      </c>
      <c r="D10690" s="2" t="s">
        <v>198</v>
      </c>
      <c r="E10690" s="2" t="s">
        <v>76</v>
      </c>
      <c r="F10690" s="2" t="s">
        <v>4166</v>
      </c>
      <c r="G10690" s="5">
        <v>-9</v>
      </c>
      <c r="H10690" s="5">
        <v>41.5</v>
      </c>
      <c r="I10690" s="5">
        <v>-373.5</v>
      </c>
      <c r="J10690" s="5">
        <v>-25522.5</v>
      </c>
      <c r="K10690" s="5" t="str" cm="1">
        <f t="array" ref="K10690">_xlfn.LET(_xlpm.d,UPPER(TRIM(CLEAN(SUBSTITUTE(F10690,CHAR(160),"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91" spans="2:11" x14ac:dyDescent="0.25">
      <c r="B10691" s="21">
        <v>45867</v>
      </c>
      <c r="C10691" s="2" t="s">
        <v>1</v>
      </c>
      <c r="D10691" s="2" t="s">
        <v>1792</v>
      </c>
      <c r="E10691" s="2" t="s">
        <v>72</v>
      </c>
      <c r="F10691" s="2" t="s">
        <v>4166</v>
      </c>
      <c r="G10691" s="5">
        <v>-1</v>
      </c>
      <c r="H10691" s="5">
        <v>41.5</v>
      </c>
      <c r="I10691" s="5">
        <v>-41.5</v>
      </c>
      <c r="J10691" s="5">
        <v>-25564</v>
      </c>
      <c r="K10691" s="5" t="str" cm="1">
        <f t="array" ref="K10691">_xlfn.LET(_xlpm.d,UPPER(TRIM(CLEAN(SUBSTITUTE(F10691,CHAR(160),"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92" spans="2:11" x14ac:dyDescent="0.25">
      <c r="B10692" s="21">
        <v>45873</v>
      </c>
      <c r="C10692" s="2" t="s">
        <v>1</v>
      </c>
      <c r="D10692" s="2" t="s">
        <v>1803</v>
      </c>
      <c r="E10692" s="2" t="s">
        <v>53</v>
      </c>
      <c r="F10692" s="2" t="s">
        <v>4166</v>
      </c>
      <c r="G10692" s="5">
        <v>-1</v>
      </c>
      <c r="H10692" s="5">
        <v>41.5</v>
      </c>
      <c r="I10692" s="5">
        <v>-41.5</v>
      </c>
      <c r="J10692" s="5">
        <v>-25605.5</v>
      </c>
      <c r="K10692" s="5" t="str" cm="1">
        <f t="array" ref="K10692">_xlfn.LET(_xlpm.d,UPPER(TRIM(CLEAN(SUBSTITUTE(F10692,CHAR(160),"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93" spans="2:11" x14ac:dyDescent="0.25">
      <c r="B10693" s="21">
        <v>45875</v>
      </c>
      <c r="C10693" s="2" t="s">
        <v>1</v>
      </c>
      <c r="D10693" s="2" t="s">
        <v>435</v>
      </c>
      <c r="E10693" s="2" t="s">
        <v>65</v>
      </c>
      <c r="F10693" s="2" t="s">
        <v>4166</v>
      </c>
      <c r="G10693" s="5">
        <v>-8</v>
      </c>
      <c r="H10693" s="5">
        <v>41.5</v>
      </c>
      <c r="I10693" s="5">
        <v>-332</v>
      </c>
      <c r="J10693" s="5">
        <v>-25937.5</v>
      </c>
      <c r="K10693" s="5" t="str" cm="1">
        <f t="array" ref="K10693">_xlfn.LET(_xlpm.d,UPPER(TRIM(CLEAN(SUBSTITUTE(F10693,CHAR(160),"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94" spans="2:11" x14ac:dyDescent="0.25">
      <c r="B10694" s="21">
        <v>45876</v>
      </c>
      <c r="C10694" s="2" t="s">
        <v>1</v>
      </c>
      <c r="D10694" s="2" t="s">
        <v>1810</v>
      </c>
      <c r="E10694" s="2" t="s">
        <v>74</v>
      </c>
      <c r="F10694" s="2" t="s">
        <v>4166</v>
      </c>
      <c r="G10694" s="5">
        <v>-7</v>
      </c>
      <c r="H10694" s="5">
        <v>41.5</v>
      </c>
      <c r="I10694" s="5">
        <v>-290.5</v>
      </c>
      <c r="J10694" s="5">
        <v>-26228</v>
      </c>
      <c r="K10694" s="5" t="str" cm="1">
        <f t="array" ref="K10694">_xlfn.LET(_xlpm.d,UPPER(TRIM(CLEAN(SUBSTITUTE(F10694,CHAR(160),"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95" spans="2:11" x14ac:dyDescent="0.25">
      <c r="B10695" s="21">
        <v>45877</v>
      </c>
      <c r="C10695" s="2" t="s">
        <v>1</v>
      </c>
      <c r="D10695" s="2" t="s">
        <v>203</v>
      </c>
      <c r="E10695" s="2" t="s">
        <v>76</v>
      </c>
      <c r="F10695" s="2" t="s">
        <v>4166</v>
      </c>
      <c r="G10695" s="5">
        <v>-10</v>
      </c>
      <c r="H10695" s="5">
        <v>41.5</v>
      </c>
      <c r="I10695" s="5">
        <v>-415</v>
      </c>
      <c r="J10695" s="5">
        <v>-26643</v>
      </c>
      <c r="K10695" s="5" t="str" cm="1">
        <f t="array" ref="K10695">_xlfn.LET(_xlpm.d,UPPER(TRIM(CLEAN(SUBSTITUTE(F10695,CHAR(160),"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96" spans="2:11" x14ac:dyDescent="0.25">
      <c r="B10696" s="21">
        <v>45877</v>
      </c>
      <c r="C10696" s="2" t="s">
        <v>1</v>
      </c>
      <c r="D10696" s="2" t="s">
        <v>1815</v>
      </c>
      <c r="E10696" s="2" t="s">
        <v>62</v>
      </c>
      <c r="F10696" s="2" t="s">
        <v>4166</v>
      </c>
      <c r="G10696" s="5">
        <v>-2</v>
      </c>
      <c r="H10696" s="5">
        <v>41.5</v>
      </c>
      <c r="I10696" s="5">
        <v>-83</v>
      </c>
      <c r="J10696" s="5">
        <v>-26726</v>
      </c>
      <c r="K10696" s="5" t="str" cm="1">
        <f t="array" ref="K10696">_xlfn.LET(_xlpm.d,UPPER(TRIM(CLEAN(SUBSTITUTE(F10696,CHAR(160),"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97" spans="2:11" x14ac:dyDescent="0.25">
      <c r="B10697" s="21">
        <v>45877</v>
      </c>
      <c r="C10697" s="2" t="s">
        <v>1</v>
      </c>
      <c r="D10697" s="2" t="s">
        <v>3700</v>
      </c>
      <c r="E10697" s="2" t="s">
        <v>24</v>
      </c>
      <c r="F10697" s="2" t="s">
        <v>4166</v>
      </c>
      <c r="G10697" s="5">
        <v>-20</v>
      </c>
      <c r="H10697" s="5">
        <v>41.5</v>
      </c>
      <c r="I10697" s="5">
        <v>-830</v>
      </c>
      <c r="J10697" s="5">
        <v>-27556</v>
      </c>
      <c r="K10697" s="5" t="str" cm="1">
        <f t="array" ref="K10697">_xlfn.LET(_xlpm.d,UPPER(TRIM(CLEAN(SUBSTITUTE(F10697,CHAR(160),"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98" spans="2:11" x14ac:dyDescent="0.25">
      <c r="B10698" s="21">
        <v>45880</v>
      </c>
      <c r="C10698" s="2" t="s">
        <v>1</v>
      </c>
      <c r="D10698" s="2" t="s">
        <v>1816</v>
      </c>
      <c r="E10698" s="2" t="s">
        <v>465</v>
      </c>
      <c r="F10698" s="2" t="s">
        <v>4166</v>
      </c>
      <c r="G10698" s="5">
        <v>-7</v>
      </c>
      <c r="H10698" s="5">
        <v>41.5</v>
      </c>
      <c r="I10698" s="5">
        <v>-290.5</v>
      </c>
      <c r="J10698" s="5">
        <v>-27846.5</v>
      </c>
      <c r="K10698" s="5" t="str" cm="1">
        <f t="array" ref="K10698">_xlfn.LET(_xlpm.d,UPPER(TRIM(CLEAN(SUBSTITUTE(F10698,CHAR(160),"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699" spans="2:11" x14ac:dyDescent="0.25">
      <c r="B10699" s="21">
        <v>45884</v>
      </c>
      <c r="C10699" s="2" t="s">
        <v>1</v>
      </c>
      <c r="D10699" s="2" t="s">
        <v>211</v>
      </c>
      <c r="E10699" s="2" t="s">
        <v>53</v>
      </c>
      <c r="F10699" s="2" t="s">
        <v>4166</v>
      </c>
      <c r="G10699" s="5">
        <v>-4</v>
      </c>
      <c r="H10699" s="5">
        <v>41.5</v>
      </c>
      <c r="I10699" s="5">
        <v>-166</v>
      </c>
      <c r="J10699" s="5">
        <v>-28012.5</v>
      </c>
      <c r="K10699" s="5" t="str" cm="1">
        <f t="array" ref="K10699">_xlfn.LET(_xlpm.d,UPPER(TRIM(CLEAN(SUBSTITUTE(F10699,CHAR(160),"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00" spans="2:11" x14ac:dyDescent="0.25">
      <c r="B10700" s="21">
        <v>45888</v>
      </c>
      <c r="C10700" s="2" t="s">
        <v>1</v>
      </c>
      <c r="D10700" s="2" t="s">
        <v>1357</v>
      </c>
      <c r="E10700" s="2" t="s">
        <v>72</v>
      </c>
      <c r="F10700" s="2" t="s">
        <v>4167</v>
      </c>
      <c r="G10700" s="5">
        <v>-1</v>
      </c>
      <c r="H10700" s="5">
        <v>41.5</v>
      </c>
      <c r="I10700" s="5">
        <v>-41.5</v>
      </c>
      <c r="J10700" s="5">
        <v>-28054</v>
      </c>
      <c r="K10700" s="5" t="str" cm="1">
        <f t="array" ref="K10700">_xlfn.LET(_xlpm.d,UPPER(TRIM(CLEAN(SUBSTITUTE(F10700,CHAR(160),"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01" spans="2:11" x14ac:dyDescent="0.25">
      <c r="B10701" s="21">
        <v>45888</v>
      </c>
      <c r="C10701" s="2" t="s">
        <v>1</v>
      </c>
      <c r="D10701" s="2" t="s">
        <v>529</v>
      </c>
      <c r="E10701" s="2" t="s">
        <v>403</v>
      </c>
      <c r="F10701" s="2" t="s">
        <v>4166</v>
      </c>
      <c r="G10701" s="5">
        <v>-8</v>
      </c>
      <c r="H10701" s="5">
        <v>41.5</v>
      </c>
      <c r="I10701" s="5">
        <v>-332</v>
      </c>
      <c r="J10701" s="5">
        <v>-28386</v>
      </c>
      <c r="K10701" s="5" t="str" cm="1">
        <f t="array" ref="K10701">_xlfn.LET(_xlpm.d,UPPER(TRIM(CLEAN(SUBSTITUTE(F10701,CHAR(160),"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02" spans="2:11" x14ac:dyDescent="0.25">
      <c r="B10702" s="21">
        <v>45889</v>
      </c>
      <c r="C10702" s="2" t="s">
        <v>1</v>
      </c>
      <c r="D10702" s="2" t="s">
        <v>531</v>
      </c>
      <c r="E10702" s="2" t="s">
        <v>129</v>
      </c>
      <c r="F10702" s="2" t="s">
        <v>4166</v>
      </c>
      <c r="G10702" s="5">
        <v>-9</v>
      </c>
      <c r="H10702" s="5">
        <v>41.5</v>
      </c>
      <c r="I10702" s="5">
        <v>-373.5</v>
      </c>
      <c r="J10702" s="5">
        <v>-28759.5</v>
      </c>
      <c r="K10702" s="5" t="str" cm="1">
        <f t="array" ref="K10702">_xlfn.LET(_xlpm.d,UPPER(TRIM(CLEAN(SUBSTITUTE(F10702,CHAR(160),"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03" spans="2:11" x14ac:dyDescent="0.25">
      <c r="B10703" s="21">
        <v>45889</v>
      </c>
      <c r="C10703" s="2" t="s">
        <v>1</v>
      </c>
      <c r="D10703" s="2" t="s">
        <v>1835</v>
      </c>
      <c r="E10703" s="2" t="s">
        <v>58</v>
      </c>
      <c r="F10703" s="2" t="s">
        <v>4166</v>
      </c>
      <c r="G10703" s="5">
        <v>-4</v>
      </c>
      <c r="H10703" s="5">
        <v>41.5</v>
      </c>
      <c r="I10703" s="5">
        <v>-166</v>
      </c>
      <c r="J10703" s="5">
        <v>-28925.5</v>
      </c>
      <c r="K10703" s="5" t="str" cm="1">
        <f t="array" ref="K10703">_xlfn.LET(_xlpm.d,UPPER(TRIM(CLEAN(SUBSTITUTE(F10703,CHAR(160),"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04" spans="2:11" x14ac:dyDescent="0.25">
      <c r="B10704" s="21">
        <v>45890</v>
      </c>
      <c r="C10704" s="2" t="s">
        <v>1</v>
      </c>
      <c r="D10704" s="2" t="s">
        <v>1340</v>
      </c>
      <c r="E10704" s="2" t="s">
        <v>163</v>
      </c>
      <c r="F10704" s="2" t="s">
        <v>4166</v>
      </c>
      <c r="G10704" s="5">
        <v>-6</v>
      </c>
      <c r="H10704" s="5">
        <v>41.5</v>
      </c>
      <c r="I10704" s="5">
        <v>-249</v>
      </c>
      <c r="J10704" s="5">
        <v>-29174.5</v>
      </c>
      <c r="K10704" s="5" t="str" cm="1">
        <f t="array" ref="K10704">_xlfn.LET(_xlpm.d,UPPER(TRIM(CLEAN(SUBSTITUTE(F10704,CHAR(160),"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05" spans="2:11" x14ac:dyDescent="0.25">
      <c r="B10705" s="21">
        <v>45890</v>
      </c>
      <c r="C10705" s="2" t="s">
        <v>1</v>
      </c>
      <c r="D10705" s="2" t="s">
        <v>790</v>
      </c>
      <c r="E10705" s="2" t="s">
        <v>791</v>
      </c>
      <c r="F10705" s="2" t="s">
        <v>4166</v>
      </c>
      <c r="G10705" s="5">
        <v>-33</v>
      </c>
      <c r="H10705" s="5">
        <v>41.5</v>
      </c>
      <c r="I10705" s="5">
        <v>-1369.5</v>
      </c>
      <c r="J10705" s="5">
        <v>-30544</v>
      </c>
      <c r="K10705" s="5" t="str" cm="1">
        <f t="array" ref="K10705">_xlfn.LET(_xlpm.d,UPPER(TRIM(CLEAN(SUBSTITUTE(F10705,CHAR(160),"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06" spans="2:11" x14ac:dyDescent="0.25">
      <c r="B10706" s="21">
        <v>45890</v>
      </c>
      <c r="C10706" s="2" t="s">
        <v>1</v>
      </c>
      <c r="D10706" s="2" t="s">
        <v>1836</v>
      </c>
      <c r="E10706" s="2" t="s">
        <v>99</v>
      </c>
      <c r="F10706" s="2" t="s">
        <v>4166</v>
      </c>
      <c r="G10706" s="5">
        <v>-3</v>
      </c>
      <c r="H10706" s="5">
        <v>41.5</v>
      </c>
      <c r="I10706" s="5">
        <v>-124.5</v>
      </c>
      <c r="J10706" s="5">
        <v>-30668.5</v>
      </c>
      <c r="K10706" s="5" t="str" cm="1">
        <f t="array" ref="K10706">_xlfn.LET(_xlpm.d,UPPER(TRIM(CLEAN(SUBSTITUTE(F10706,CHAR(160),"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07" spans="2:11" x14ac:dyDescent="0.25">
      <c r="B10707" s="21">
        <v>45891</v>
      </c>
      <c r="C10707" s="2" t="s">
        <v>1</v>
      </c>
      <c r="D10707" s="2" t="s">
        <v>215</v>
      </c>
      <c r="E10707" s="2" t="s">
        <v>202</v>
      </c>
      <c r="F10707" s="2" t="s">
        <v>4166</v>
      </c>
      <c r="G10707" s="5">
        <v>-7</v>
      </c>
      <c r="H10707" s="5">
        <v>41.5</v>
      </c>
      <c r="I10707" s="5">
        <v>-290.5</v>
      </c>
      <c r="J10707" s="5">
        <v>-30959</v>
      </c>
      <c r="K10707" s="5" t="str" cm="1">
        <f t="array" ref="K10707">_xlfn.LET(_xlpm.d,UPPER(TRIM(CLEAN(SUBSTITUTE(F10707,CHAR(160),"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08" spans="2:11" x14ac:dyDescent="0.25">
      <c r="B10708" s="21">
        <v>45894</v>
      </c>
      <c r="C10708" s="2" t="s">
        <v>1</v>
      </c>
      <c r="D10708" s="2" t="s">
        <v>3009</v>
      </c>
      <c r="E10708" s="2" t="s">
        <v>791</v>
      </c>
      <c r="F10708" s="2" t="s">
        <v>4166</v>
      </c>
      <c r="G10708" s="5">
        <v>-3</v>
      </c>
      <c r="H10708" s="5">
        <v>41.5</v>
      </c>
      <c r="I10708" s="5">
        <v>-124.5</v>
      </c>
      <c r="J10708" s="5">
        <v>-31083.5</v>
      </c>
      <c r="K10708" s="5" t="str" cm="1">
        <f t="array" ref="K10708">_xlfn.LET(_xlpm.d,UPPER(TRIM(CLEAN(SUBSTITUTE(F10708,CHAR(160),"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09" spans="2:11" x14ac:dyDescent="0.25">
      <c r="B10709" s="21">
        <v>45904</v>
      </c>
      <c r="C10709" s="2" t="s">
        <v>1</v>
      </c>
      <c r="D10709" s="2" t="s">
        <v>1358</v>
      </c>
      <c r="E10709" s="2" t="s">
        <v>19</v>
      </c>
      <c r="F10709" s="2" t="s">
        <v>4166</v>
      </c>
      <c r="G10709" s="5">
        <v>-9</v>
      </c>
      <c r="H10709" s="5">
        <v>41.5</v>
      </c>
      <c r="I10709" s="5">
        <v>-373.5</v>
      </c>
      <c r="J10709" s="5">
        <v>-31457</v>
      </c>
      <c r="K10709" s="5" t="str" cm="1">
        <f t="array" ref="K10709">_xlfn.LET(_xlpm.d,UPPER(TRIM(CLEAN(SUBSTITUTE(F10709,CHAR(160),"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10" spans="2:11" x14ac:dyDescent="0.25">
      <c r="B10710" s="21">
        <v>45905</v>
      </c>
      <c r="C10710" s="2" t="s">
        <v>1</v>
      </c>
      <c r="D10710" s="2" t="s">
        <v>1087</v>
      </c>
      <c r="E10710" s="2" t="s">
        <v>72</v>
      </c>
      <c r="F10710" s="2" t="s">
        <v>4166</v>
      </c>
      <c r="G10710" s="5">
        <v>-1</v>
      </c>
      <c r="H10710" s="5">
        <v>41.5</v>
      </c>
      <c r="I10710" s="5">
        <v>-41.5</v>
      </c>
      <c r="J10710" s="5">
        <v>-31498.5</v>
      </c>
      <c r="K10710" s="5" t="str" cm="1">
        <f t="array" ref="K10710">_xlfn.LET(_xlpm.d,UPPER(TRIM(CLEAN(SUBSTITUTE(F10710,CHAR(160),"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11" spans="2:11" x14ac:dyDescent="0.25">
      <c r="B10711" s="21">
        <v>45906</v>
      </c>
      <c r="C10711" s="2" t="s">
        <v>1</v>
      </c>
      <c r="D10711" s="2" t="s">
        <v>309</v>
      </c>
      <c r="E10711" s="2" t="s">
        <v>143</v>
      </c>
      <c r="F10711" s="2" t="s">
        <v>4162</v>
      </c>
      <c r="G10711" s="5">
        <v>-3</v>
      </c>
      <c r="H10711" s="5">
        <v>38.799999999999997</v>
      </c>
      <c r="I10711" s="5">
        <v>-116.4</v>
      </c>
      <c r="J10711" s="5">
        <v>-31614.9</v>
      </c>
      <c r="K10711" s="5" t="str" cm="1">
        <f t="array" ref="K10711">_xlfn.LET(_xlpm.d,UPPER(TRIM(CLEAN(SUBSTITUTE(F10711,CHAR(160),"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12" spans="2:11" x14ac:dyDescent="0.25">
      <c r="B10712" s="21">
        <v>45910</v>
      </c>
      <c r="C10712" s="2" t="s">
        <v>1</v>
      </c>
      <c r="D10712" s="2" t="s">
        <v>1093</v>
      </c>
      <c r="E10712" s="2" t="s">
        <v>60</v>
      </c>
      <c r="F10712" s="2" t="s">
        <v>4166</v>
      </c>
      <c r="G10712" s="5">
        <v>-6</v>
      </c>
      <c r="H10712" s="5">
        <v>41.5</v>
      </c>
      <c r="I10712" s="5">
        <v>-249</v>
      </c>
      <c r="J10712" s="5">
        <v>-31863.9</v>
      </c>
      <c r="K10712" s="5" t="str" cm="1">
        <f t="array" ref="K10712">_xlfn.LET(_xlpm.d,UPPER(TRIM(CLEAN(SUBSTITUTE(F10712,CHAR(160),"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13" spans="2:11" x14ac:dyDescent="0.25">
      <c r="B10713" s="21">
        <v>45917</v>
      </c>
      <c r="C10713" s="2" t="s">
        <v>1</v>
      </c>
      <c r="D10713" s="2" t="s">
        <v>455</v>
      </c>
      <c r="E10713" s="2" t="s">
        <v>65</v>
      </c>
      <c r="F10713" s="2" t="s">
        <v>4166</v>
      </c>
      <c r="G10713" s="5">
        <v>-4</v>
      </c>
      <c r="H10713" s="5">
        <v>41.5</v>
      </c>
      <c r="I10713" s="5">
        <v>-166</v>
      </c>
      <c r="J10713" s="5">
        <v>-32029.9</v>
      </c>
      <c r="K10713" s="5" t="str" cm="1">
        <f t="array" ref="K10713">_xlfn.LET(_xlpm.d,UPPER(TRIM(CLEAN(SUBSTITUTE(F10713,CHAR(160),"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14" spans="2:11" x14ac:dyDescent="0.25">
      <c r="B10714" s="21">
        <v>45926</v>
      </c>
      <c r="C10714" s="2" t="s">
        <v>1</v>
      </c>
      <c r="D10714" s="2" t="s">
        <v>1923</v>
      </c>
      <c r="E10714" s="2" t="s">
        <v>74</v>
      </c>
      <c r="F10714" s="2" t="s">
        <v>4166</v>
      </c>
      <c r="G10714" s="5">
        <v>-10</v>
      </c>
      <c r="H10714" s="5">
        <v>41.5</v>
      </c>
      <c r="I10714" s="5">
        <v>-415</v>
      </c>
      <c r="J10714" s="5">
        <v>-32444.9</v>
      </c>
      <c r="K10714" s="5" t="str" cm="1">
        <f t="array" ref="K10714">_xlfn.LET(_xlpm.d,UPPER(TRIM(CLEAN(SUBSTITUTE(F10714,CHAR(160),"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15" spans="2:11" x14ac:dyDescent="0.25">
      <c r="B10715" s="21">
        <v>45933</v>
      </c>
      <c r="C10715" s="2" t="s">
        <v>1</v>
      </c>
      <c r="D10715" s="2" t="s">
        <v>1939</v>
      </c>
      <c r="E10715" s="2" t="s">
        <v>9</v>
      </c>
      <c r="F10715" s="2" t="s">
        <v>4166</v>
      </c>
      <c r="G10715" s="5">
        <v>-2</v>
      </c>
      <c r="H10715" s="5">
        <v>41.5</v>
      </c>
      <c r="I10715" s="5">
        <v>-83</v>
      </c>
      <c r="J10715" s="5">
        <v>-32527.9</v>
      </c>
      <c r="K10715" s="5" t="str" cm="1">
        <f t="array" ref="K10715">_xlfn.LET(_xlpm.d,UPPER(TRIM(CLEAN(SUBSTITUTE(F10715,CHAR(160),"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16" spans="2:11" x14ac:dyDescent="0.25">
      <c r="B10716" s="21">
        <v>45938</v>
      </c>
      <c r="C10716" s="2" t="s">
        <v>1</v>
      </c>
      <c r="D10716" s="2" t="s">
        <v>3818</v>
      </c>
      <c r="E10716" s="2" t="s">
        <v>58</v>
      </c>
      <c r="F10716" s="2" t="s">
        <v>4166</v>
      </c>
      <c r="G10716" s="5">
        <v>-1</v>
      </c>
      <c r="H10716" s="5">
        <v>41.5</v>
      </c>
      <c r="I10716" s="5">
        <v>-41.5</v>
      </c>
      <c r="J10716" s="5">
        <v>-32569.4</v>
      </c>
      <c r="K10716" s="5" t="str" cm="1">
        <f t="array" ref="K10716">_xlfn.LET(_xlpm.d,UPPER(TRIM(CLEAN(SUBSTITUTE(F10716,CHAR(160),"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17" spans="2:11" x14ac:dyDescent="0.25">
      <c r="B10717" s="21">
        <v>45939</v>
      </c>
      <c r="C10717" s="2" t="s">
        <v>1</v>
      </c>
      <c r="D10717" s="2" t="s">
        <v>1945</v>
      </c>
      <c r="E10717" s="2" t="s">
        <v>163</v>
      </c>
      <c r="F10717" s="2" t="s">
        <v>4166</v>
      </c>
      <c r="G10717" s="5">
        <v>-11</v>
      </c>
      <c r="H10717" s="5">
        <v>41.5</v>
      </c>
      <c r="I10717" s="5">
        <v>-456.5</v>
      </c>
      <c r="J10717" s="5">
        <v>-33025.9</v>
      </c>
      <c r="K10717" s="5" t="str" cm="1">
        <f t="array" ref="K10717">_xlfn.LET(_xlpm.d,UPPER(TRIM(CLEAN(SUBSTITUTE(F10717,CHAR(160),"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18" spans="2:11" x14ac:dyDescent="0.25">
      <c r="B10718" s="21">
        <v>45939</v>
      </c>
      <c r="C10718" s="2" t="s">
        <v>1</v>
      </c>
      <c r="D10718" s="2" t="s">
        <v>2619</v>
      </c>
      <c r="E10718" s="2" t="s">
        <v>68</v>
      </c>
      <c r="F10718" s="2" t="s">
        <v>4166</v>
      </c>
      <c r="G10718" s="5">
        <v>-2</v>
      </c>
      <c r="H10718" s="5">
        <v>41.5</v>
      </c>
      <c r="I10718" s="5">
        <v>-83</v>
      </c>
      <c r="J10718" s="5">
        <v>-33108.9</v>
      </c>
      <c r="K10718" s="5" t="str" cm="1">
        <f t="array" ref="K10718">_xlfn.LET(_xlpm.d,UPPER(TRIM(CLEAN(SUBSTITUTE(F10718,CHAR(160),"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19" spans="2:11" x14ac:dyDescent="0.25">
      <c r="B10719" s="21">
        <v>45940</v>
      </c>
      <c r="C10719" s="2" t="s">
        <v>1</v>
      </c>
      <c r="D10719" s="2" t="s">
        <v>1948</v>
      </c>
      <c r="E10719" s="2" t="s">
        <v>76</v>
      </c>
      <c r="F10719" s="2" t="s">
        <v>4166</v>
      </c>
      <c r="G10719" s="5">
        <v>-6</v>
      </c>
      <c r="H10719" s="5">
        <v>41.5</v>
      </c>
      <c r="I10719" s="5">
        <v>-249</v>
      </c>
      <c r="J10719" s="5">
        <v>-33357.9</v>
      </c>
      <c r="K10719" s="5" t="str" cm="1">
        <f t="array" ref="K10719">_xlfn.LET(_xlpm.d,UPPER(TRIM(CLEAN(SUBSTITUTE(F10719,CHAR(160),"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20" spans="2:11" x14ac:dyDescent="0.25">
      <c r="B10720" s="21">
        <v>45944</v>
      </c>
      <c r="C10720" s="2" t="s">
        <v>1</v>
      </c>
      <c r="D10720" s="2" t="s">
        <v>540</v>
      </c>
      <c r="E10720" s="2" t="s">
        <v>403</v>
      </c>
      <c r="F10720" s="2" t="s">
        <v>4166</v>
      </c>
      <c r="G10720" s="5">
        <v>-1</v>
      </c>
      <c r="H10720" s="5">
        <v>41.5</v>
      </c>
      <c r="I10720" s="5">
        <v>-41.5</v>
      </c>
      <c r="J10720" s="5">
        <v>-33399.4</v>
      </c>
      <c r="K10720" s="5" t="str" cm="1">
        <f t="array" ref="K10720">_xlfn.LET(_xlpm.d,UPPER(TRIM(CLEAN(SUBSTITUTE(F10720,CHAR(160),"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21" spans="2:11" x14ac:dyDescent="0.25">
      <c r="B10721" s="21">
        <v>45947</v>
      </c>
      <c r="C10721" s="2" t="s">
        <v>1</v>
      </c>
      <c r="D10721" s="2" t="s">
        <v>2486</v>
      </c>
      <c r="E10721" s="2" t="s">
        <v>202</v>
      </c>
      <c r="F10721" s="2" t="s">
        <v>4162</v>
      </c>
      <c r="G10721" s="5">
        <v>-2</v>
      </c>
      <c r="H10721" s="5">
        <v>41.5</v>
      </c>
      <c r="I10721" s="5">
        <v>-83</v>
      </c>
      <c r="J10721" s="5">
        <v>-33482.400000000001</v>
      </c>
      <c r="K10721" s="5" t="str" cm="1">
        <f t="array" ref="K10721">_xlfn.LET(_xlpm.d,UPPER(TRIM(CLEAN(SUBSTITUTE(F10721,CHAR(160),"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22" spans="2:11" x14ac:dyDescent="0.25">
      <c r="B10722" s="21">
        <v>45947</v>
      </c>
      <c r="C10722" s="2" t="s">
        <v>1</v>
      </c>
      <c r="D10722" s="2" t="s">
        <v>2701</v>
      </c>
      <c r="E10722" s="2" t="s">
        <v>53</v>
      </c>
      <c r="F10722" s="2" t="s">
        <v>4166</v>
      </c>
      <c r="G10722" s="5">
        <v>-9</v>
      </c>
      <c r="H10722" s="5">
        <v>41.5</v>
      </c>
      <c r="I10722" s="5">
        <v>-373.5</v>
      </c>
      <c r="J10722" s="5">
        <v>-33855.9</v>
      </c>
      <c r="K10722" s="5" t="str" cm="1">
        <f t="array" ref="K10722">_xlfn.LET(_xlpm.d,UPPER(TRIM(CLEAN(SUBSTITUTE(F10722,CHAR(160),"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23" spans="2:11" x14ac:dyDescent="0.25">
      <c r="B10723" s="21">
        <v>45952</v>
      </c>
      <c r="C10723" s="2" t="s">
        <v>1</v>
      </c>
      <c r="D10723" s="2" t="s">
        <v>3033</v>
      </c>
      <c r="E10723" s="2" t="s">
        <v>58</v>
      </c>
      <c r="F10723" s="2" t="s">
        <v>4166</v>
      </c>
      <c r="G10723" s="5">
        <v>-7</v>
      </c>
      <c r="H10723" s="5">
        <v>41.5</v>
      </c>
      <c r="I10723" s="5">
        <v>-290.5</v>
      </c>
      <c r="J10723" s="5">
        <v>-34146.400000000001</v>
      </c>
      <c r="K10723" s="5" t="str" cm="1">
        <f t="array" ref="K10723">_xlfn.LET(_xlpm.d,UPPER(TRIM(CLEAN(SUBSTITUTE(F10723,CHAR(160),"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24" spans="2:11" x14ac:dyDescent="0.25">
      <c r="B10724" s="21">
        <v>45952</v>
      </c>
      <c r="C10724" s="2" t="s">
        <v>1</v>
      </c>
      <c r="D10724" s="2" t="s">
        <v>744</v>
      </c>
      <c r="E10724" s="2" t="s">
        <v>129</v>
      </c>
      <c r="F10724" s="2" t="s">
        <v>4166</v>
      </c>
      <c r="G10724" s="5">
        <v>-6</v>
      </c>
      <c r="H10724" s="5">
        <v>41.5</v>
      </c>
      <c r="I10724" s="5">
        <v>-249</v>
      </c>
      <c r="J10724" s="5">
        <v>-34395.4</v>
      </c>
      <c r="K10724" s="5" t="str" cm="1">
        <f t="array" ref="K10724">_xlfn.LET(_xlpm.d,UPPER(TRIM(CLEAN(SUBSTITUTE(F10724,CHAR(160),"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25" spans="2:11" x14ac:dyDescent="0.25">
      <c r="B10725" s="21">
        <v>45953</v>
      </c>
      <c r="C10725" s="2" t="s">
        <v>1</v>
      </c>
      <c r="D10725" s="2" t="s">
        <v>1980</v>
      </c>
      <c r="E10725" s="2" t="s">
        <v>163</v>
      </c>
      <c r="F10725" s="2" t="s">
        <v>4166</v>
      </c>
      <c r="G10725" s="5">
        <v>-3</v>
      </c>
      <c r="H10725" s="5">
        <v>41.5</v>
      </c>
      <c r="I10725" s="5">
        <v>-124.5</v>
      </c>
      <c r="J10725" s="5">
        <v>-34519.9</v>
      </c>
      <c r="K10725" s="5" t="str" cm="1">
        <f t="array" ref="K10725">_xlfn.LET(_xlpm.d,UPPER(TRIM(CLEAN(SUBSTITUTE(F10725,CHAR(160),"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26" spans="2:11" x14ac:dyDescent="0.25">
      <c r="B10726" s="21">
        <v>45954</v>
      </c>
      <c r="C10726" s="2" t="s">
        <v>1</v>
      </c>
      <c r="D10726" s="2" t="s">
        <v>1144</v>
      </c>
      <c r="E10726" s="2" t="s">
        <v>202</v>
      </c>
      <c r="F10726" s="2" t="s">
        <v>4166</v>
      </c>
      <c r="G10726" s="5">
        <v>-10</v>
      </c>
      <c r="H10726" s="5">
        <v>41.5</v>
      </c>
      <c r="I10726" s="5">
        <v>-415</v>
      </c>
      <c r="J10726" s="5">
        <v>-34934.9</v>
      </c>
      <c r="K10726" s="5" t="str" cm="1">
        <f t="array" ref="K10726">_xlfn.LET(_xlpm.d,UPPER(TRIM(CLEAN(SUBSTITUTE(F10726,CHAR(160),"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27" spans="2:11" x14ac:dyDescent="0.25">
      <c r="B10727" s="21">
        <v>45959</v>
      </c>
      <c r="C10727" s="2" t="s">
        <v>1</v>
      </c>
      <c r="D10727" s="2" t="s">
        <v>1994</v>
      </c>
      <c r="E10727" s="2" t="s">
        <v>40</v>
      </c>
      <c r="F10727" s="2" t="s">
        <v>4166</v>
      </c>
      <c r="G10727" s="5">
        <v>-3</v>
      </c>
      <c r="H10727" s="5">
        <v>41.5</v>
      </c>
      <c r="I10727" s="5">
        <v>-124.5</v>
      </c>
      <c r="J10727" s="5">
        <v>-35059.4</v>
      </c>
      <c r="K10727" s="5" t="str" cm="1">
        <f t="array" ref="K10727">_xlfn.LET(_xlpm.d,UPPER(TRIM(CLEAN(SUBSTITUTE(F10727,CHAR(160),"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28" spans="2:11" x14ac:dyDescent="0.25">
      <c r="B10728" s="21">
        <v>45959</v>
      </c>
      <c r="C10728" s="2" t="s">
        <v>1</v>
      </c>
      <c r="D10728" s="2" t="s">
        <v>1995</v>
      </c>
      <c r="E10728" s="2" t="s">
        <v>65</v>
      </c>
      <c r="F10728" s="2" t="s">
        <v>4166</v>
      </c>
      <c r="G10728" s="5">
        <v>-3</v>
      </c>
      <c r="H10728" s="5">
        <v>41.5</v>
      </c>
      <c r="I10728" s="5">
        <v>-124.5</v>
      </c>
      <c r="J10728" s="5">
        <v>-35183.9</v>
      </c>
      <c r="K10728" s="5" t="str" cm="1">
        <f t="array" ref="K10728">_xlfn.LET(_xlpm.d,UPPER(TRIM(CLEAN(SUBSTITUTE(F10728,CHAR(160),"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29" spans="2:11" x14ac:dyDescent="0.25">
      <c r="B10729" s="21">
        <v>45959</v>
      </c>
      <c r="C10729" s="2" t="s">
        <v>1</v>
      </c>
      <c r="D10729" s="2" t="s">
        <v>3851</v>
      </c>
      <c r="E10729" s="2" t="s">
        <v>58</v>
      </c>
      <c r="F10729" s="2" t="s">
        <v>4166</v>
      </c>
      <c r="G10729" s="5">
        <v>-19</v>
      </c>
      <c r="H10729" s="5">
        <v>41.5</v>
      </c>
      <c r="I10729" s="5">
        <v>-788.5</v>
      </c>
      <c r="J10729" s="5">
        <v>-35972.400000000001</v>
      </c>
      <c r="K10729" s="5" t="str" cm="1">
        <f t="array" ref="K10729">_xlfn.LET(_xlpm.d,UPPER(TRIM(CLEAN(SUBSTITUTE(F10729,CHAR(160),"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30" spans="2:11" x14ac:dyDescent="0.25">
      <c r="B10730" s="21">
        <v>45960</v>
      </c>
      <c r="C10730" s="2" t="s">
        <v>1</v>
      </c>
      <c r="D10730" s="2" t="s">
        <v>1997</v>
      </c>
      <c r="E10730" s="2" t="s">
        <v>99</v>
      </c>
      <c r="F10730" s="2" t="s">
        <v>4166</v>
      </c>
      <c r="G10730" s="5">
        <v>-3</v>
      </c>
      <c r="H10730" s="5">
        <v>41.5</v>
      </c>
      <c r="I10730" s="5">
        <v>-124.5</v>
      </c>
      <c r="J10730" s="5">
        <v>-36096.9</v>
      </c>
      <c r="K10730" s="5" t="str" cm="1">
        <f t="array" ref="K10730">_xlfn.LET(_xlpm.d,UPPER(TRIM(CLEAN(SUBSTITUTE(F10730,CHAR(160),"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31" spans="2:11" x14ac:dyDescent="0.25">
      <c r="B10731" s="21">
        <v>45960</v>
      </c>
      <c r="C10731" s="2" t="s">
        <v>1</v>
      </c>
      <c r="D10731" s="2" t="s">
        <v>3852</v>
      </c>
      <c r="E10731" s="2" t="s">
        <v>19</v>
      </c>
      <c r="F10731" s="2" t="s">
        <v>4166</v>
      </c>
      <c r="G10731" s="5">
        <v>-8</v>
      </c>
      <c r="H10731" s="5">
        <v>41.5</v>
      </c>
      <c r="I10731" s="5">
        <v>-332</v>
      </c>
      <c r="J10731" s="5">
        <v>-36428.9</v>
      </c>
      <c r="K10731" s="5" t="str" cm="1">
        <f t="array" ref="K10731">_xlfn.LET(_xlpm.d,UPPER(TRIM(CLEAN(SUBSTITUTE(F10731,CHAR(160),"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32" spans="2:11" x14ac:dyDescent="0.25">
      <c r="B10732" s="21">
        <v>45960</v>
      </c>
      <c r="C10732" s="2" t="s">
        <v>1</v>
      </c>
      <c r="D10732" s="2" t="s">
        <v>1152</v>
      </c>
      <c r="E10732" s="2" t="s">
        <v>68</v>
      </c>
      <c r="F10732" s="2" t="s">
        <v>4166</v>
      </c>
      <c r="G10732" s="5">
        <v>-16</v>
      </c>
      <c r="H10732" s="5">
        <v>41.5</v>
      </c>
      <c r="I10732" s="5">
        <v>-664</v>
      </c>
      <c r="J10732" s="5">
        <v>-37092.9</v>
      </c>
      <c r="K10732" s="5" t="str" cm="1">
        <f t="array" ref="K10732">_xlfn.LET(_xlpm.d,UPPER(TRIM(CLEAN(SUBSTITUTE(F10732,CHAR(160),"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33" spans="2:11" x14ac:dyDescent="0.25">
      <c r="B10733" s="21">
        <v>45961</v>
      </c>
      <c r="C10733" s="2" t="s">
        <v>1</v>
      </c>
      <c r="D10733" s="2" t="s">
        <v>1999</v>
      </c>
      <c r="E10733" s="2" t="s">
        <v>163</v>
      </c>
      <c r="F10733" s="2" t="s">
        <v>4166</v>
      </c>
      <c r="G10733" s="5">
        <v>-12</v>
      </c>
      <c r="H10733" s="5">
        <v>41.5</v>
      </c>
      <c r="I10733" s="5">
        <v>-498</v>
      </c>
      <c r="J10733" s="5">
        <v>-37590.9</v>
      </c>
      <c r="K10733" s="5" t="str" cm="1">
        <f t="array" ref="K10733">_xlfn.LET(_xlpm.d,UPPER(TRIM(CLEAN(SUBSTITUTE(F10733,CHAR(160),"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34" spans="2:11" x14ac:dyDescent="0.25">
      <c r="B10734" s="21">
        <v>45961</v>
      </c>
      <c r="C10734" s="2" t="s">
        <v>1</v>
      </c>
      <c r="D10734" s="2" t="s">
        <v>2000</v>
      </c>
      <c r="E10734" s="2" t="s">
        <v>202</v>
      </c>
      <c r="F10734" s="2" t="s">
        <v>4166</v>
      </c>
      <c r="G10734" s="5">
        <v>-2</v>
      </c>
      <c r="H10734" s="5">
        <v>41.5</v>
      </c>
      <c r="I10734" s="5">
        <v>-83</v>
      </c>
      <c r="J10734" s="5">
        <v>-37673.9</v>
      </c>
      <c r="K10734" s="5" t="str" cm="1">
        <f t="array" ref="K10734">_xlfn.LET(_xlpm.d,UPPER(TRIM(CLEAN(SUBSTITUTE(F10734,CHAR(160),"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35" spans="2:11" x14ac:dyDescent="0.25">
      <c r="B10735" s="21">
        <v>45961</v>
      </c>
      <c r="C10735" s="2" t="s">
        <v>1</v>
      </c>
      <c r="D10735" s="2" t="s">
        <v>2001</v>
      </c>
      <c r="E10735" s="2" t="s">
        <v>9</v>
      </c>
      <c r="F10735" s="2" t="s">
        <v>4166</v>
      </c>
      <c r="G10735" s="5">
        <v>-10</v>
      </c>
      <c r="H10735" s="5">
        <v>41.5</v>
      </c>
      <c r="I10735" s="5">
        <v>-415</v>
      </c>
      <c r="J10735" s="5">
        <v>-38088.9</v>
      </c>
      <c r="K10735" s="5" t="str" cm="1">
        <f t="array" ref="K10735">_xlfn.LET(_xlpm.d,UPPER(TRIM(CLEAN(SUBSTITUTE(F10735,CHAR(160),"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36" spans="2:11" x14ac:dyDescent="0.25">
      <c r="B10736" s="21">
        <v>45965</v>
      </c>
      <c r="C10736" s="2" t="s">
        <v>1</v>
      </c>
      <c r="D10736" s="2" t="s">
        <v>2623</v>
      </c>
      <c r="E10736" s="2" t="s">
        <v>72</v>
      </c>
      <c r="F10736" s="2" t="s">
        <v>4166</v>
      </c>
      <c r="G10736" s="5">
        <v>-1</v>
      </c>
      <c r="H10736" s="5">
        <v>41.5</v>
      </c>
      <c r="I10736" s="5">
        <v>-41.5</v>
      </c>
      <c r="J10736" s="5">
        <v>-38130.400000000001</v>
      </c>
      <c r="K10736" s="5" t="str" cm="1">
        <f t="array" ref="K10736">_xlfn.LET(_xlpm.d,UPPER(TRIM(CLEAN(SUBSTITUTE(F10736,CHAR(160),"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37" spans="2:11" x14ac:dyDescent="0.25">
      <c r="B10737" s="21">
        <v>45965</v>
      </c>
      <c r="C10737" s="2" t="s">
        <v>1</v>
      </c>
      <c r="D10737" s="2" t="s">
        <v>2007</v>
      </c>
      <c r="E10737" s="2" t="s">
        <v>9</v>
      </c>
      <c r="F10737" s="2" t="s">
        <v>4166</v>
      </c>
      <c r="G10737" s="5">
        <v>-9</v>
      </c>
      <c r="H10737" s="5">
        <v>41.5</v>
      </c>
      <c r="I10737" s="5">
        <v>-373.5</v>
      </c>
      <c r="J10737" s="5">
        <v>-38503.9</v>
      </c>
      <c r="K10737" s="5" t="str" cm="1">
        <f t="array" ref="K10737">_xlfn.LET(_xlpm.d,UPPER(TRIM(CLEAN(SUBSTITUTE(F10737,CHAR(160),"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38" spans="2:11" x14ac:dyDescent="0.25">
      <c r="B10738" s="21">
        <v>45967</v>
      </c>
      <c r="C10738" s="2" t="s">
        <v>1</v>
      </c>
      <c r="D10738" s="2" t="s">
        <v>2626</v>
      </c>
      <c r="E10738" s="2" t="s">
        <v>465</v>
      </c>
      <c r="F10738" s="2" t="s">
        <v>4166</v>
      </c>
      <c r="G10738" s="5">
        <v>-1</v>
      </c>
      <c r="H10738" s="5">
        <v>41.5</v>
      </c>
      <c r="I10738" s="5">
        <v>-41.5</v>
      </c>
      <c r="J10738" s="5">
        <v>-38545.4</v>
      </c>
      <c r="K10738" s="5" t="str" cm="1">
        <f t="array" ref="K10738">_xlfn.LET(_xlpm.d,UPPER(TRIM(CLEAN(SUBSTITUTE(F10738,CHAR(160),"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39" spans="2:11" x14ac:dyDescent="0.25">
      <c r="B10739" s="21">
        <v>45968</v>
      </c>
      <c r="C10739" s="2" t="s">
        <v>1</v>
      </c>
      <c r="D10739" s="2" t="s">
        <v>569</v>
      </c>
      <c r="E10739" s="2" t="s">
        <v>24</v>
      </c>
      <c r="F10739" s="2" t="s">
        <v>4166</v>
      </c>
      <c r="G10739" s="5">
        <v>-9</v>
      </c>
      <c r="H10739" s="5">
        <v>41.5</v>
      </c>
      <c r="I10739" s="5">
        <v>-373.5</v>
      </c>
      <c r="J10739" s="5">
        <v>-38918.9</v>
      </c>
      <c r="K10739" s="5" t="str" cm="1">
        <f t="array" ref="K10739">_xlfn.LET(_xlpm.d,UPPER(TRIM(CLEAN(SUBSTITUTE(F10739,CHAR(160),"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40" spans="2:11" x14ac:dyDescent="0.25">
      <c r="B10740" s="21">
        <v>45968</v>
      </c>
      <c r="C10740" s="2" t="s">
        <v>1</v>
      </c>
      <c r="D10740" s="2" t="s">
        <v>2690</v>
      </c>
      <c r="E10740" s="2" t="s">
        <v>60</v>
      </c>
      <c r="F10740" s="2" t="s">
        <v>4166</v>
      </c>
      <c r="G10740" s="5">
        <v>-5</v>
      </c>
      <c r="H10740" s="5">
        <v>41.5</v>
      </c>
      <c r="I10740" s="5">
        <v>-207.5</v>
      </c>
      <c r="J10740" s="5">
        <v>-39126.400000000001</v>
      </c>
      <c r="K10740" s="5" t="str" cm="1">
        <f t="array" ref="K10740">_xlfn.LET(_xlpm.d,UPPER(TRIM(CLEAN(SUBSTITUTE(F10740,CHAR(160),"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41" spans="2:11" x14ac:dyDescent="0.25">
      <c r="B10741" s="21">
        <v>45973</v>
      </c>
      <c r="C10741" s="2" t="s">
        <v>1</v>
      </c>
      <c r="D10741" s="2" t="s">
        <v>484</v>
      </c>
      <c r="E10741" s="2" t="s">
        <v>129</v>
      </c>
      <c r="F10741" s="2" t="s">
        <v>4166</v>
      </c>
      <c r="G10741" s="5">
        <v>-6</v>
      </c>
      <c r="H10741" s="5">
        <v>41.5</v>
      </c>
      <c r="I10741" s="5">
        <v>-249</v>
      </c>
      <c r="J10741" s="5">
        <v>-39375.4</v>
      </c>
      <c r="K10741" s="5" t="str" cm="1">
        <f t="array" ref="K10741">_xlfn.LET(_xlpm.d,UPPER(TRIM(CLEAN(SUBSTITUTE(F10741,CHAR(160),"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42" spans="2:11" x14ac:dyDescent="0.25">
      <c r="B10742" s="21">
        <v>45974</v>
      </c>
      <c r="C10742" s="2" t="s">
        <v>1</v>
      </c>
      <c r="D10742" s="2" t="s">
        <v>570</v>
      </c>
      <c r="E10742" s="2" t="s">
        <v>68</v>
      </c>
      <c r="F10742" s="2" t="s">
        <v>4166</v>
      </c>
      <c r="G10742" s="5">
        <v>-1</v>
      </c>
      <c r="H10742" s="5">
        <v>41.5</v>
      </c>
      <c r="I10742" s="5">
        <v>-41.5</v>
      </c>
      <c r="J10742" s="5">
        <v>-39416.9</v>
      </c>
      <c r="K10742" s="5" t="str" cm="1">
        <f t="array" ref="K10742">_xlfn.LET(_xlpm.d,UPPER(TRIM(CLEAN(SUBSTITUTE(F10742,CHAR(160),"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43" spans="2:11" x14ac:dyDescent="0.25">
      <c r="B10743" s="21">
        <v>45974</v>
      </c>
      <c r="C10743" s="2" t="s">
        <v>1</v>
      </c>
      <c r="D10743" s="2" t="s">
        <v>2446</v>
      </c>
      <c r="E10743" s="2" t="s">
        <v>19</v>
      </c>
      <c r="F10743" s="2" t="s">
        <v>4166</v>
      </c>
      <c r="G10743" s="5">
        <v>-16</v>
      </c>
      <c r="H10743" s="5">
        <v>41.5</v>
      </c>
      <c r="I10743" s="5">
        <v>-664</v>
      </c>
      <c r="J10743" s="5">
        <v>-40080.9</v>
      </c>
      <c r="K10743" s="5" t="str" cm="1">
        <f t="array" ref="K10743">_xlfn.LET(_xlpm.d,UPPER(TRIM(CLEAN(SUBSTITUTE(F10743,CHAR(160),"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44" spans="2:11" x14ac:dyDescent="0.25">
      <c r="B10744" s="21">
        <v>45975</v>
      </c>
      <c r="C10744" s="2" t="s">
        <v>1</v>
      </c>
      <c r="D10744" s="2" t="s">
        <v>2634</v>
      </c>
      <c r="E10744" s="2" t="s">
        <v>403</v>
      </c>
      <c r="F10744" s="2" t="s">
        <v>4166</v>
      </c>
      <c r="G10744" s="5">
        <v>-13</v>
      </c>
      <c r="H10744" s="5">
        <v>41.5</v>
      </c>
      <c r="I10744" s="5">
        <v>-539.5</v>
      </c>
      <c r="J10744" s="5">
        <v>-40620.400000000001</v>
      </c>
      <c r="K10744" s="5" t="str" cm="1">
        <f t="array" ref="K10744">_xlfn.LET(_xlpm.d,UPPER(TRIM(CLEAN(SUBSTITUTE(F10744,CHAR(160),"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45" spans="2:11" x14ac:dyDescent="0.25">
      <c r="B10745" s="21">
        <v>45975</v>
      </c>
      <c r="C10745" s="2" t="s">
        <v>1</v>
      </c>
      <c r="D10745" s="2" t="s">
        <v>2032</v>
      </c>
      <c r="E10745" s="2" t="s">
        <v>60</v>
      </c>
      <c r="F10745" s="2" t="s">
        <v>4166</v>
      </c>
      <c r="G10745" s="5">
        <v>-10</v>
      </c>
      <c r="H10745" s="5">
        <v>41.5</v>
      </c>
      <c r="I10745" s="5">
        <v>-415</v>
      </c>
      <c r="J10745" s="5">
        <v>-41035.4</v>
      </c>
      <c r="K10745" s="5" t="str" cm="1">
        <f t="array" ref="K10745">_xlfn.LET(_xlpm.d,UPPER(TRIM(CLEAN(SUBSTITUTE(F10745,CHAR(160),"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46" spans="2:11" x14ac:dyDescent="0.25">
      <c r="B10746" s="21">
        <v>45978</v>
      </c>
      <c r="C10746" s="2" t="s">
        <v>1</v>
      </c>
      <c r="D10746" s="2" t="s">
        <v>3038</v>
      </c>
      <c r="E10746" s="2" t="s">
        <v>791</v>
      </c>
      <c r="F10746" s="2" t="s">
        <v>4166</v>
      </c>
      <c r="G10746" s="5">
        <v>-15</v>
      </c>
      <c r="H10746" s="5">
        <v>41.5</v>
      </c>
      <c r="I10746" s="5">
        <v>-622.5</v>
      </c>
      <c r="J10746" s="5">
        <v>-41657.9</v>
      </c>
      <c r="K10746" s="5" t="str" cm="1">
        <f t="array" ref="K10746">_xlfn.LET(_xlpm.d,UPPER(TRIM(CLEAN(SUBSTITUTE(F10746,CHAR(160),"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47" spans="2:11" x14ac:dyDescent="0.25">
      <c r="B10747" s="21">
        <v>45981</v>
      </c>
      <c r="C10747" s="2" t="s">
        <v>1</v>
      </c>
      <c r="D10747" s="2" t="s">
        <v>1348</v>
      </c>
      <c r="E10747" s="2" t="s">
        <v>19</v>
      </c>
      <c r="F10747" s="2" t="s">
        <v>4166</v>
      </c>
      <c r="G10747" s="5">
        <v>-16</v>
      </c>
      <c r="H10747" s="5">
        <v>41.5</v>
      </c>
      <c r="I10747" s="5">
        <v>-664</v>
      </c>
      <c r="J10747" s="5">
        <v>-42321.9</v>
      </c>
      <c r="K10747" s="5" t="str" cm="1">
        <f t="array" ref="K10747">_xlfn.LET(_xlpm.d,UPPER(TRIM(CLEAN(SUBSTITUTE(F10747,CHAR(160),"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48" spans="2:11" x14ac:dyDescent="0.25">
      <c r="B10748" s="21">
        <v>45982</v>
      </c>
      <c r="C10748" s="2" t="s">
        <v>1</v>
      </c>
      <c r="D10748" s="2" t="s">
        <v>2040</v>
      </c>
      <c r="E10748" s="2" t="s">
        <v>60</v>
      </c>
      <c r="F10748" s="2" t="s">
        <v>4166</v>
      </c>
      <c r="G10748" s="5">
        <v>-2</v>
      </c>
      <c r="H10748" s="5">
        <v>41.5</v>
      </c>
      <c r="I10748" s="5">
        <v>-83</v>
      </c>
      <c r="J10748" s="5">
        <v>-42404.9</v>
      </c>
      <c r="K10748" s="5" t="str" cm="1">
        <f t="array" ref="K10748">_xlfn.LET(_xlpm.d,UPPER(TRIM(CLEAN(SUBSTITUTE(F10748,CHAR(160),"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49" spans="2:11" x14ac:dyDescent="0.25">
      <c r="B10749" s="21">
        <v>45982</v>
      </c>
      <c r="C10749" s="2" t="s">
        <v>1</v>
      </c>
      <c r="D10749" s="2" t="s">
        <v>2447</v>
      </c>
      <c r="E10749" s="2" t="s">
        <v>24</v>
      </c>
      <c r="F10749" s="2" t="s">
        <v>4166</v>
      </c>
      <c r="G10749" s="5">
        <v>-21</v>
      </c>
      <c r="H10749" s="5">
        <v>41.5</v>
      </c>
      <c r="I10749" s="5">
        <v>-871.5</v>
      </c>
      <c r="J10749" s="5">
        <v>-43276.4</v>
      </c>
      <c r="K10749" s="5" t="str" cm="1">
        <f t="array" ref="K10749">_xlfn.LET(_xlpm.d,UPPER(TRIM(CLEAN(SUBSTITUTE(F10749,CHAR(160),"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50" spans="2:11" x14ac:dyDescent="0.25">
      <c r="B10750" s="21">
        <v>45985</v>
      </c>
      <c r="C10750" s="2" t="s">
        <v>1</v>
      </c>
      <c r="D10750" s="2" t="s">
        <v>1176</v>
      </c>
      <c r="E10750" s="2" t="s">
        <v>791</v>
      </c>
      <c r="F10750" s="2" t="s">
        <v>4166</v>
      </c>
      <c r="G10750" s="5">
        <v>-6</v>
      </c>
      <c r="H10750" s="5">
        <v>41.5</v>
      </c>
      <c r="I10750" s="5">
        <v>-249</v>
      </c>
      <c r="J10750" s="5">
        <v>-43525.4</v>
      </c>
      <c r="K10750" s="5" t="str" cm="1">
        <f t="array" ref="K10750">_xlfn.LET(_xlpm.d,UPPER(TRIM(CLEAN(SUBSTITUTE(F10750,CHAR(160),"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51" spans="2:11" x14ac:dyDescent="0.25">
      <c r="B10751" s="21">
        <v>45986</v>
      </c>
      <c r="C10751" s="2" t="s">
        <v>1</v>
      </c>
      <c r="D10751" s="2" t="s">
        <v>2044</v>
      </c>
      <c r="E10751" s="2" t="s">
        <v>153</v>
      </c>
      <c r="F10751" s="2" t="s">
        <v>4166</v>
      </c>
      <c r="G10751" s="5">
        <v>-7</v>
      </c>
      <c r="H10751" s="5">
        <v>41.5</v>
      </c>
      <c r="I10751" s="5">
        <v>-290.5</v>
      </c>
      <c r="J10751" s="5">
        <v>-43815.9</v>
      </c>
      <c r="K10751" s="5" t="str" cm="1">
        <f t="array" ref="K10751">_xlfn.LET(_xlpm.d,UPPER(TRIM(CLEAN(SUBSTITUTE(F10751,CHAR(160),"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52" spans="2:11" x14ac:dyDescent="0.25">
      <c r="B10752" s="21">
        <v>45988</v>
      </c>
      <c r="C10752" s="2" t="s">
        <v>1</v>
      </c>
      <c r="D10752" s="2" t="s">
        <v>2047</v>
      </c>
      <c r="E10752" s="2" t="s">
        <v>244</v>
      </c>
      <c r="F10752" s="2" t="s">
        <v>4171</v>
      </c>
      <c r="G10752" s="5">
        <v>-1</v>
      </c>
      <c r="H10752" s="5">
        <v>41.5</v>
      </c>
      <c r="I10752" s="5">
        <v>-41.5</v>
      </c>
      <c r="J10752" s="5">
        <v>-43857.4</v>
      </c>
      <c r="K10752" s="5" t="str" cm="1">
        <f t="array" ref="K10752">_xlfn.LET(_xlpm.d,UPPER(TRIM(CLEAN(SUBSTITUTE(F10752,CHAR(160),"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53" spans="2:11" x14ac:dyDescent="0.25">
      <c r="B10753" s="21">
        <v>45988</v>
      </c>
      <c r="C10753" s="2" t="s">
        <v>1</v>
      </c>
      <c r="D10753" s="2" t="s">
        <v>2048</v>
      </c>
      <c r="E10753" s="2" t="s">
        <v>163</v>
      </c>
      <c r="F10753" s="2" t="s">
        <v>4171</v>
      </c>
      <c r="G10753" s="5">
        <v>-3</v>
      </c>
      <c r="H10753" s="5">
        <v>41.5</v>
      </c>
      <c r="I10753" s="5">
        <v>-124.5</v>
      </c>
      <c r="J10753" s="5">
        <v>-43981.9</v>
      </c>
      <c r="K10753" s="5" t="str" cm="1">
        <f t="array" ref="K10753">_xlfn.LET(_xlpm.d,UPPER(TRIM(CLEAN(SUBSTITUTE(F10753,CHAR(160),"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54" spans="2:11" x14ac:dyDescent="0.25">
      <c r="B10754" s="21">
        <v>45988</v>
      </c>
      <c r="C10754" s="2" t="s">
        <v>1</v>
      </c>
      <c r="D10754" s="2" t="s">
        <v>2641</v>
      </c>
      <c r="E10754" s="2" t="s">
        <v>465</v>
      </c>
      <c r="F10754" s="2" t="s">
        <v>4166</v>
      </c>
      <c r="G10754" s="5">
        <v>-2</v>
      </c>
      <c r="H10754" s="5">
        <v>41.5</v>
      </c>
      <c r="I10754" s="5">
        <v>-83</v>
      </c>
      <c r="J10754" s="5">
        <v>-44064.9</v>
      </c>
      <c r="K10754" s="5" t="str" cm="1">
        <f t="array" ref="K10754">_xlfn.LET(_xlpm.d,UPPER(TRIM(CLEAN(SUBSTITUTE(F10754,CHAR(160),"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55" spans="2:11" x14ac:dyDescent="0.25">
      <c r="B10755" s="21">
        <v>45988</v>
      </c>
      <c r="C10755" s="2" t="s">
        <v>1</v>
      </c>
      <c r="D10755" s="2" t="s">
        <v>684</v>
      </c>
      <c r="E10755" s="2" t="s">
        <v>141</v>
      </c>
      <c r="F10755" s="2" t="s">
        <v>4166</v>
      </c>
      <c r="G10755" s="5">
        <v>-19</v>
      </c>
      <c r="H10755" s="5">
        <v>41.5</v>
      </c>
      <c r="I10755" s="5">
        <v>-788.5</v>
      </c>
      <c r="J10755" s="5">
        <v>-44853.4</v>
      </c>
      <c r="K10755" s="5" t="str" cm="1">
        <f t="array" ref="K10755">_xlfn.LET(_xlpm.d,UPPER(TRIM(CLEAN(SUBSTITUTE(F10755,CHAR(160),"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56" spans="2:11" x14ac:dyDescent="0.25">
      <c r="B10756" s="21">
        <v>45989</v>
      </c>
      <c r="C10756" s="2" t="s">
        <v>1</v>
      </c>
      <c r="D10756" s="2" t="s">
        <v>2055</v>
      </c>
      <c r="E10756" s="2" t="s">
        <v>24</v>
      </c>
      <c r="F10756" s="2" t="s">
        <v>4166</v>
      </c>
      <c r="G10756" s="5">
        <v>-16</v>
      </c>
      <c r="H10756" s="5">
        <v>41.5</v>
      </c>
      <c r="I10756" s="5">
        <v>-664</v>
      </c>
      <c r="J10756" s="5">
        <v>-45517.4</v>
      </c>
      <c r="K10756" s="5" t="str" cm="1">
        <f t="array" ref="K10756">_xlfn.LET(_xlpm.d,UPPER(TRIM(CLEAN(SUBSTITUTE(F10756,CHAR(160),"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57" spans="2:11" x14ac:dyDescent="0.25">
      <c r="B10757" s="21">
        <v>45989</v>
      </c>
      <c r="C10757" s="2" t="s">
        <v>1</v>
      </c>
      <c r="D10757" s="2" t="s">
        <v>642</v>
      </c>
      <c r="E10757" s="2" t="s">
        <v>62</v>
      </c>
      <c r="F10757" s="2" t="s">
        <v>4166</v>
      </c>
      <c r="G10757" s="5">
        <v>-2</v>
      </c>
      <c r="H10757" s="5">
        <v>41.5</v>
      </c>
      <c r="I10757" s="5">
        <v>-83</v>
      </c>
      <c r="J10757" s="5">
        <v>-45600.4</v>
      </c>
      <c r="K10757" s="5" t="str" cm="1">
        <f t="array" ref="K10757">_xlfn.LET(_xlpm.d,UPPER(TRIM(CLEAN(SUBSTITUTE(F10757,CHAR(160),"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58" spans="2:11" x14ac:dyDescent="0.25">
      <c r="B10758" s="21">
        <v>45989</v>
      </c>
      <c r="C10758" s="2" t="s">
        <v>1</v>
      </c>
      <c r="D10758" s="2" t="s">
        <v>2056</v>
      </c>
      <c r="E10758" s="2" t="s">
        <v>72</v>
      </c>
      <c r="F10758" s="2" t="s">
        <v>4166</v>
      </c>
      <c r="G10758" s="5">
        <v>-8</v>
      </c>
      <c r="H10758" s="5">
        <v>41.5</v>
      </c>
      <c r="I10758" s="5">
        <v>-332</v>
      </c>
      <c r="J10758" s="5">
        <v>-45932.4</v>
      </c>
      <c r="K10758" s="5" t="str" cm="1">
        <f t="array" ref="K10758">_xlfn.LET(_xlpm.d,UPPER(TRIM(CLEAN(SUBSTITUTE(F10758,CHAR(160),"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59" spans="2:11" x14ac:dyDescent="0.25">
      <c r="B10759" s="21">
        <v>45993</v>
      </c>
      <c r="C10759" s="2" t="s">
        <v>1</v>
      </c>
      <c r="D10759" s="2" t="s">
        <v>3902</v>
      </c>
      <c r="E10759" s="2" t="s">
        <v>95</v>
      </c>
      <c r="F10759" s="2" t="s">
        <v>4166</v>
      </c>
      <c r="G10759" s="5">
        <v>-7</v>
      </c>
      <c r="H10759" s="5">
        <v>41.5</v>
      </c>
      <c r="I10759" s="5">
        <v>-290.5</v>
      </c>
      <c r="J10759" s="5">
        <v>-46222.9</v>
      </c>
      <c r="K10759" s="5" t="str" cm="1">
        <f t="array" ref="K10759">_xlfn.LET(_xlpm.d,UPPER(TRIM(CLEAN(SUBSTITUTE(F10759,CHAR(160),"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60" spans="2:11" x14ac:dyDescent="0.25">
      <c r="B10760" s="21">
        <v>45993</v>
      </c>
      <c r="C10760" s="2" t="s">
        <v>1</v>
      </c>
      <c r="D10760" s="2" t="s">
        <v>277</v>
      </c>
      <c r="E10760" s="2" t="s">
        <v>29</v>
      </c>
      <c r="F10760" s="2" t="s">
        <v>4166</v>
      </c>
      <c r="G10760" s="5">
        <v>-3</v>
      </c>
      <c r="H10760" s="5">
        <v>41.5</v>
      </c>
      <c r="I10760" s="5">
        <v>-124.5</v>
      </c>
      <c r="J10760" s="5">
        <v>-46347.4</v>
      </c>
      <c r="K10760" s="5" t="str" cm="1">
        <f t="array" ref="K10760">_xlfn.LET(_xlpm.d,UPPER(TRIM(CLEAN(SUBSTITUTE(F10760,CHAR(160),"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61" spans="2:11" x14ac:dyDescent="0.25">
      <c r="B10761" s="21">
        <v>45994</v>
      </c>
      <c r="C10761" s="2" t="s">
        <v>1</v>
      </c>
      <c r="D10761" s="2" t="s">
        <v>2058</v>
      </c>
      <c r="E10761" s="2" t="s">
        <v>76</v>
      </c>
      <c r="F10761" s="2" t="s">
        <v>4166</v>
      </c>
      <c r="G10761" s="5">
        <v>-26</v>
      </c>
      <c r="H10761" s="5">
        <v>41.5</v>
      </c>
      <c r="I10761" s="5">
        <v>-1079</v>
      </c>
      <c r="J10761" s="5">
        <v>-47426.400000000001</v>
      </c>
      <c r="K10761" s="5" t="str" cm="1">
        <f t="array" ref="K10761">_xlfn.LET(_xlpm.d,UPPER(TRIM(CLEAN(SUBSTITUTE(F10761,CHAR(160),"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62" spans="2:11" x14ac:dyDescent="0.25">
      <c r="B10762" s="21">
        <v>45994</v>
      </c>
      <c r="C10762" s="2" t="s">
        <v>1</v>
      </c>
      <c r="D10762" s="2" t="s">
        <v>573</v>
      </c>
      <c r="E10762" s="2" t="s">
        <v>129</v>
      </c>
      <c r="F10762" s="2" t="s">
        <v>4166</v>
      </c>
      <c r="G10762" s="5">
        <v>-6</v>
      </c>
      <c r="H10762" s="5">
        <v>41.5</v>
      </c>
      <c r="I10762" s="5">
        <v>-249</v>
      </c>
      <c r="J10762" s="5">
        <v>-47675.4</v>
      </c>
      <c r="K10762" s="5" t="str" cm="1">
        <f t="array" ref="K10762">_xlfn.LET(_xlpm.d,UPPER(TRIM(CLEAN(SUBSTITUTE(F10762,CHAR(160),"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63" spans="2:11" x14ac:dyDescent="0.25">
      <c r="B10763" s="21">
        <v>45995</v>
      </c>
      <c r="C10763" s="2" t="s">
        <v>1</v>
      </c>
      <c r="D10763" s="2" t="s">
        <v>644</v>
      </c>
      <c r="E10763" s="2" t="s">
        <v>68</v>
      </c>
      <c r="F10763" s="2" t="s">
        <v>4166</v>
      </c>
      <c r="G10763" s="5">
        <v>-25</v>
      </c>
      <c r="H10763" s="5">
        <v>41.5</v>
      </c>
      <c r="I10763" s="5">
        <v>-1037.5</v>
      </c>
      <c r="J10763" s="5">
        <v>-48712.9</v>
      </c>
      <c r="K10763" s="5" t="str" cm="1">
        <f t="array" ref="K10763">_xlfn.LET(_xlpm.d,UPPER(TRIM(CLEAN(SUBSTITUTE(F10763,CHAR(160),"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64" spans="2:11" x14ac:dyDescent="0.25">
      <c r="B10764" s="21">
        <v>45995</v>
      </c>
      <c r="C10764" s="2" t="s">
        <v>1</v>
      </c>
      <c r="D10764" s="2" t="s">
        <v>2644</v>
      </c>
      <c r="E10764" s="2" t="s">
        <v>99</v>
      </c>
      <c r="F10764" s="2" t="s">
        <v>4166</v>
      </c>
      <c r="G10764" s="5">
        <v>-8</v>
      </c>
      <c r="H10764" s="5">
        <v>41.5</v>
      </c>
      <c r="I10764" s="5">
        <v>-332</v>
      </c>
      <c r="J10764" s="5">
        <v>-49044.9</v>
      </c>
      <c r="K10764" s="5" t="str" cm="1">
        <f t="array" ref="K10764">_xlfn.LET(_xlpm.d,UPPER(TRIM(CLEAN(SUBSTITUTE(F10764,CHAR(160),"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65" spans="2:11" x14ac:dyDescent="0.25">
      <c r="B10765" s="21">
        <v>45995</v>
      </c>
      <c r="C10765" s="2" t="s">
        <v>1</v>
      </c>
      <c r="D10765" s="2" t="s">
        <v>2060</v>
      </c>
      <c r="E10765" s="2" t="s">
        <v>791</v>
      </c>
      <c r="F10765" s="2" t="s">
        <v>4166</v>
      </c>
      <c r="G10765" s="5">
        <v>-6</v>
      </c>
      <c r="H10765" s="5">
        <v>41.5</v>
      </c>
      <c r="I10765" s="5">
        <v>-249</v>
      </c>
      <c r="J10765" s="5">
        <v>-49293.9</v>
      </c>
      <c r="K10765" s="5" t="str" cm="1">
        <f t="array" ref="K10765">_xlfn.LET(_xlpm.d,UPPER(TRIM(CLEAN(SUBSTITUTE(F10765,CHAR(160),"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66" spans="2:11" x14ac:dyDescent="0.25">
      <c r="B10766" s="21">
        <v>45996</v>
      </c>
      <c r="C10766" s="2" t="s">
        <v>1</v>
      </c>
      <c r="D10766" s="2" t="s">
        <v>4172</v>
      </c>
      <c r="E10766" s="2" t="s">
        <v>24</v>
      </c>
      <c r="F10766" s="2" t="s">
        <v>4166</v>
      </c>
      <c r="G10766" s="5">
        <v>-10</v>
      </c>
      <c r="H10766" s="5">
        <v>41.5</v>
      </c>
      <c r="I10766" s="5">
        <v>-415</v>
      </c>
      <c r="J10766" s="5">
        <v>-49708.9</v>
      </c>
      <c r="K10766" s="5" t="str" cm="1">
        <f t="array" ref="K10766">_xlfn.LET(_xlpm.d,UPPER(TRIM(CLEAN(SUBSTITUTE(F10766,CHAR(160),"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67" spans="2:11" x14ac:dyDescent="0.25">
      <c r="B10767" s="21">
        <v>45996</v>
      </c>
      <c r="C10767" s="2" t="s">
        <v>1</v>
      </c>
      <c r="D10767" s="2" t="s">
        <v>2645</v>
      </c>
      <c r="E10767" s="2" t="s">
        <v>110</v>
      </c>
      <c r="F10767" s="2" t="s">
        <v>4166</v>
      </c>
      <c r="G10767" s="5">
        <v>-10</v>
      </c>
      <c r="H10767" s="5">
        <v>41.5</v>
      </c>
      <c r="I10767" s="5">
        <v>-415</v>
      </c>
      <c r="J10767" s="5">
        <v>-50123.9</v>
      </c>
      <c r="K10767" s="5" t="str" cm="1">
        <f t="array" ref="K10767">_xlfn.LET(_xlpm.d,UPPER(TRIM(CLEAN(SUBSTITUTE(F10767,CHAR(160),"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68" spans="2:11" x14ac:dyDescent="0.25">
      <c r="B10768" s="21">
        <v>45996</v>
      </c>
      <c r="C10768" s="2" t="s">
        <v>1</v>
      </c>
      <c r="D10768" s="2" t="s">
        <v>278</v>
      </c>
      <c r="E10768" s="2" t="s">
        <v>97</v>
      </c>
      <c r="F10768" s="2" t="s">
        <v>4162</v>
      </c>
      <c r="G10768" s="5">
        <v>-21</v>
      </c>
      <c r="H10768" s="5">
        <v>41.5</v>
      </c>
      <c r="I10768" s="5">
        <v>-871.5</v>
      </c>
      <c r="J10768" s="5">
        <v>-50995.4</v>
      </c>
      <c r="K10768" s="5" t="str" cm="1">
        <f t="array" ref="K10768">_xlfn.LET(_xlpm.d,UPPER(TRIM(CLEAN(SUBSTITUTE(F10768,CHAR(160),"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69" spans="2:11" x14ac:dyDescent="0.25">
      <c r="B10769" s="21">
        <v>46000</v>
      </c>
      <c r="C10769" s="2" t="s">
        <v>1</v>
      </c>
      <c r="D10769" s="2" t="s">
        <v>2647</v>
      </c>
      <c r="E10769" s="2" t="s">
        <v>403</v>
      </c>
      <c r="F10769" s="2" t="s">
        <v>4166</v>
      </c>
      <c r="G10769" s="5">
        <v>-6</v>
      </c>
      <c r="H10769" s="5">
        <v>41.5</v>
      </c>
      <c r="I10769" s="5">
        <v>-249</v>
      </c>
      <c r="J10769" s="5">
        <v>-51244.4</v>
      </c>
      <c r="K10769" s="5" t="str" cm="1">
        <f t="array" ref="K10769">_xlfn.LET(_xlpm.d,UPPER(TRIM(CLEAN(SUBSTITUTE(F10769,CHAR(160),"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70" spans="2:11" x14ac:dyDescent="0.25">
      <c r="B10770" s="21">
        <v>46000</v>
      </c>
      <c r="C10770" s="2" t="s">
        <v>1</v>
      </c>
      <c r="D10770" s="2" t="s">
        <v>2649</v>
      </c>
      <c r="E10770" s="2" t="s">
        <v>9</v>
      </c>
      <c r="F10770" s="2" t="s">
        <v>4166</v>
      </c>
      <c r="G10770" s="5">
        <v>-10</v>
      </c>
      <c r="H10770" s="5">
        <v>41.5</v>
      </c>
      <c r="I10770" s="5">
        <v>-415</v>
      </c>
      <c r="J10770" s="5">
        <v>-51659.4</v>
      </c>
      <c r="K10770" s="5" t="str" cm="1">
        <f t="array" ref="K10770">_xlfn.LET(_xlpm.d,UPPER(TRIM(CLEAN(SUBSTITUTE(F10770,CHAR(160),"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71" spans="2:11" x14ac:dyDescent="0.25">
      <c r="B10771" s="21">
        <v>46000</v>
      </c>
      <c r="C10771" s="2" t="s">
        <v>1</v>
      </c>
      <c r="D10771" s="2" t="s">
        <v>3919</v>
      </c>
      <c r="E10771" s="2" t="s">
        <v>95</v>
      </c>
      <c r="F10771" s="2" t="s">
        <v>4166</v>
      </c>
      <c r="G10771" s="5">
        <v>-2</v>
      </c>
      <c r="H10771" s="5">
        <v>41.5</v>
      </c>
      <c r="I10771" s="5">
        <v>-83</v>
      </c>
      <c r="J10771" s="5">
        <v>-51742.400000000001</v>
      </c>
      <c r="K10771" s="5" t="str" cm="1">
        <f t="array" ref="K10771">_xlfn.LET(_xlpm.d,UPPER(TRIM(CLEAN(SUBSTITUTE(F10771,CHAR(160),"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72" spans="2:11" x14ac:dyDescent="0.25">
      <c r="B10772" s="21">
        <v>46001</v>
      </c>
      <c r="C10772" s="2" t="s">
        <v>1</v>
      </c>
      <c r="D10772" s="2" t="s">
        <v>2073</v>
      </c>
      <c r="E10772" s="2" t="s">
        <v>29</v>
      </c>
      <c r="F10772" s="2" t="s">
        <v>4166</v>
      </c>
      <c r="G10772" s="5">
        <v>-12</v>
      </c>
      <c r="H10772" s="5">
        <v>41.5</v>
      </c>
      <c r="I10772" s="5">
        <v>-498</v>
      </c>
      <c r="J10772" s="5">
        <v>-52240.4</v>
      </c>
      <c r="K10772" s="5" t="str" cm="1">
        <f t="array" ref="K10772">_xlfn.LET(_xlpm.d,UPPER(TRIM(CLEAN(SUBSTITUTE(F10772,CHAR(160),"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73" spans="2:11" x14ac:dyDescent="0.25">
      <c r="B10773" s="21">
        <v>46002</v>
      </c>
      <c r="C10773" s="2" t="s">
        <v>1</v>
      </c>
      <c r="D10773" s="2" t="s">
        <v>2076</v>
      </c>
      <c r="E10773" s="2" t="s">
        <v>202</v>
      </c>
      <c r="F10773" s="2" t="s">
        <v>4166</v>
      </c>
      <c r="G10773" s="5">
        <v>-23</v>
      </c>
      <c r="H10773" s="5">
        <v>41.5</v>
      </c>
      <c r="I10773" s="5">
        <v>-954.5</v>
      </c>
      <c r="J10773" s="5">
        <v>-53194.9</v>
      </c>
      <c r="K10773" s="5" t="str" cm="1">
        <f t="array" ref="K10773">_xlfn.LET(_xlpm.d,UPPER(TRIM(CLEAN(SUBSTITUTE(F10773,CHAR(160),"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74" spans="2:11" x14ac:dyDescent="0.25">
      <c r="B10774" s="21">
        <v>46002</v>
      </c>
      <c r="C10774" s="2" t="s">
        <v>1</v>
      </c>
      <c r="D10774" s="2" t="s">
        <v>2758</v>
      </c>
      <c r="E10774" s="2" t="s">
        <v>791</v>
      </c>
      <c r="F10774" s="2" t="s">
        <v>4166</v>
      </c>
      <c r="G10774" s="5">
        <v>-4</v>
      </c>
      <c r="H10774" s="5">
        <v>41.5</v>
      </c>
      <c r="I10774" s="5">
        <v>-166</v>
      </c>
      <c r="J10774" s="5">
        <v>-53360.9</v>
      </c>
      <c r="K10774" s="5" t="str" cm="1">
        <f t="array" ref="K10774">_xlfn.LET(_xlpm.d,UPPER(TRIM(CLEAN(SUBSTITUTE(F10774,CHAR(160),"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75" spans="2:11" x14ac:dyDescent="0.25">
      <c r="B10775" s="21">
        <v>46003</v>
      </c>
      <c r="C10775" s="2" t="s">
        <v>1</v>
      </c>
      <c r="D10775" s="2" t="s">
        <v>495</v>
      </c>
      <c r="E10775" s="2" t="s">
        <v>141</v>
      </c>
      <c r="F10775" s="2" t="s">
        <v>4166</v>
      </c>
      <c r="G10775" s="5">
        <v>-12</v>
      </c>
      <c r="H10775" s="5">
        <v>41.5</v>
      </c>
      <c r="I10775" s="5">
        <v>-498</v>
      </c>
      <c r="J10775" s="5">
        <v>-53858.9</v>
      </c>
      <c r="K10775" s="5" t="str" cm="1">
        <f t="array" ref="K10775">_xlfn.LET(_xlpm.d,UPPER(TRIM(CLEAN(SUBSTITUTE(F10775,CHAR(160),"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76" spans="2:11" x14ac:dyDescent="0.25">
      <c r="B10776" s="21">
        <v>46003</v>
      </c>
      <c r="C10776" s="2" t="s">
        <v>1</v>
      </c>
      <c r="D10776" s="2" t="s">
        <v>2079</v>
      </c>
      <c r="E10776" s="2" t="s">
        <v>74</v>
      </c>
      <c r="F10776" s="2" t="s">
        <v>4166</v>
      </c>
      <c r="G10776" s="5">
        <v>-12</v>
      </c>
      <c r="H10776" s="5">
        <v>41.5</v>
      </c>
      <c r="I10776" s="5">
        <v>-498</v>
      </c>
      <c r="J10776" s="5">
        <v>-54356.9</v>
      </c>
      <c r="K10776" s="5" t="str" cm="1">
        <f t="array" ref="K10776">_xlfn.LET(_xlpm.d,UPPER(TRIM(CLEAN(SUBSTITUTE(F10776,CHAR(160),"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77" spans="2:11" x14ac:dyDescent="0.25">
      <c r="B10777" s="21">
        <v>46003</v>
      </c>
      <c r="C10777" s="2" t="s">
        <v>1</v>
      </c>
      <c r="D10777" s="2" t="s">
        <v>2080</v>
      </c>
      <c r="E10777" s="2" t="s">
        <v>9</v>
      </c>
      <c r="F10777" s="2" t="s">
        <v>4166</v>
      </c>
      <c r="G10777" s="5">
        <v>-6</v>
      </c>
      <c r="H10777" s="5">
        <v>41.5</v>
      </c>
      <c r="I10777" s="5">
        <v>-249</v>
      </c>
      <c r="J10777" s="5">
        <v>-54605.9</v>
      </c>
      <c r="K10777" s="5" t="str" cm="1">
        <f t="array" ref="K10777">_xlfn.LET(_xlpm.d,UPPER(TRIM(CLEAN(SUBSTITUTE(F10777,CHAR(160),"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78" spans="2:11" x14ac:dyDescent="0.25">
      <c r="B10778" s="21">
        <v>46003</v>
      </c>
      <c r="C10778" s="2" t="s">
        <v>1</v>
      </c>
      <c r="D10778" s="2" t="s">
        <v>2651</v>
      </c>
      <c r="E10778" s="2" t="s">
        <v>110</v>
      </c>
      <c r="F10778" s="2" t="s">
        <v>4166</v>
      </c>
      <c r="G10778" s="5">
        <v>-3</v>
      </c>
      <c r="H10778" s="5">
        <v>41.5</v>
      </c>
      <c r="I10778" s="5">
        <v>-124.5</v>
      </c>
      <c r="J10778" s="5">
        <v>-54730.400000000001</v>
      </c>
      <c r="K10778" s="5" t="str" cm="1">
        <f t="array" ref="K10778">_xlfn.LET(_xlpm.d,UPPER(TRIM(CLEAN(SUBSTITUTE(F10778,CHAR(160),"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79" spans="2:11" x14ac:dyDescent="0.25">
      <c r="B10779" s="21">
        <v>46003</v>
      </c>
      <c r="C10779" s="2" t="s">
        <v>1</v>
      </c>
      <c r="D10779" s="2" t="s">
        <v>497</v>
      </c>
      <c r="E10779" s="2" t="s">
        <v>38</v>
      </c>
      <c r="F10779" s="2" t="s">
        <v>4166</v>
      </c>
      <c r="G10779" s="5">
        <v>-3</v>
      </c>
      <c r="H10779" s="5">
        <v>41.5</v>
      </c>
      <c r="I10779" s="5">
        <v>-124.5</v>
      </c>
      <c r="J10779" s="5">
        <v>-54854.9</v>
      </c>
      <c r="K10779" s="5" t="str" cm="1">
        <f t="array" ref="K10779">_xlfn.LET(_xlpm.d,UPPER(TRIM(CLEAN(SUBSTITUTE(F10779,CHAR(160),"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80" spans="2:11" x14ac:dyDescent="0.25">
      <c r="B10780" s="21">
        <v>46003</v>
      </c>
      <c r="C10780" s="2" t="s">
        <v>1</v>
      </c>
      <c r="D10780" s="2" t="s">
        <v>1204</v>
      </c>
      <c r="E10780" s="2" t="s">
        <v>82</v>
      </c>
      <c r="F10780" s="2" t="s">
        <v>4166</v>
      </c>
      <c r="G10780" s="5">
        <v>-6</v>
      </c>
      <c r="H10780" s="5">
        <v>41.5</v>
      </c>
      <c r="I10780" s="5">
        <v>-249</v>
      </c>
      <c r="J10780" s="5">
        <v>-55103.9</v>
      </c>
      <c r="K10780" s="5" t="str" cm="1">
        <f t="array" ref="K10780">_xlfn.LET(_xlpm.d,UPPER(TRIM(CLEAN(SUBSTITUTE(F10780,CHAR(160),"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81" spans="2:11" x14ac:dyDescent="0.25">
      <c r="B10781" s="21">
        <v>46009</v>
      </c>
      <c r="C10781" s="2" t="s">
        <v>1</v>
      </c>
      <c r="D10781" s="2" t="s">
        <v>2087</v>
      </c>
      <c r="E10781" s="2" t="s">
        <v>99</v>
      </c>
      <c r="F10781" s="2" t="s">
        <v>4166</v>
      </c>
      <c r="G10781" s="5">
        <v>-1</v>
      </c>
      <c r="H10781" s="5">
        <v>41.5</v>
      </c>
      <c r="I10781" s="5">
        <v>-41.5</v>
      </c>
      <c r="J10781" s="5">
        <v>-55145.4</v>
      </c>
      <c r="K10781" s="5" t="str" cm="1">
        <f t="array" ref="K10781">_xlfn.LET(_xlpm.d,UPPER(TRIM(CLEAN(SUBSTITUTE(F10781,CHAR(160),"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82" spans="2:11" x14ac:dyDescent="0.25">
      <c r="B10782" s="21">
        <v>46009</v>
      </c>
      <c r="C10782" s="2" t="s">
        <v>1</v>
      </c>
      <c r="D10782" s="2" t="s">
        <v>2653</v>
      </c>
      <c r="E10782" s="2" t="s">
        <v>9</v>
      </c>
      <c r="F10782" s="2" t="s">
        <v>4166</v>
      </c>
      <c r="G10782" s="5">
        <v>-5</v>
      </c>
      <c r="H10782" s="5">
        <v>41.5</v>
      </c>
      <c r="I10782" s="5">
        <v>-207.5</v>
      </c>
      <c r="J10782" s="5">
        <v>-55352.9</v>
      </c>
      <c r="K10782" s="5" t="str" cm="1">
        <f t="array" ref="K10782">_xlfn.LET(_xlpm.d,UPPER(TRIM(CLEAN(SUBSTITUTE(F10782,CHAR(160),"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83" spans="2:11" x14ac:dyDescent="0.25">
      <c r="B10783" s="21">
        <v>46010</v>
      </c>
      <c r="C10783" s="2" t="s">
        <v>1</v>
      </c>
      <c r="D10783" s="2" t="s">
        <v>2655</v>
      </c>
      <c r="E10783" s="2" t="s">
        <v>465</v>
      </c>
      <c r="F10783" s="2" t="s">
        <v>4166</v>
      </c>
      <c r="G10783" s="5">
        <v>-57</v>
      </c>
      <c r="H10783" s="5">
        <v>41.5</v>
      </c>
      <c r="I10783" s="5">
        <v>-2365.5</v>
      </c>
      <c r="J10783" s="5">
        <v>-57718.400000000001</v>
      </c>
      <c r="K10783" s="5" t="str" cm="1">
        <f t="array" ref="K10783">_xlfn.LET(_xlpm.d,UPPER(TRIM(CLEAN(SUBSTITUTE(F10783,CHAR(160),"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84" spans="2:11" x14ac:dyDescent="0.25">
      <c r="B10784" s="21">
        <v>46010</v>
      </c>
      <c r="C10784" s="2" t="s">
        <v>1</v>
      </c>
      <c r="D10784" s="2" t="s">
        <v>2089</v>
      </c>
      <c r="E10784" s="2" t="s">
        <v>244</v>
      </c>
      <c r="F10784" s="2" t="s">
        <v>4166</v>
      </c>
      <c r="G10784" s="5">
        <v>-6</v>
      </c>
      <c r="H10784" s="5">
        <v>41.5</v>
      </c>
      <c r="I10784" s="5">
        <v>-249</v>
      </c>
      <c r="J10784" s="5">
        <v>-57967.4</v>
      </c>
      <c r="K10784" s="5" t="str" cm="1">
        <f t="array" ref="K10784">_xlfn.LET(_xlpm.d,UPPER(TRIM(CLEAN(SUBSTITUTE(F10784,CHAR(160),"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85" spans="2:11" x14ac:dyDescent="0.25">
      <c r="B10785" s="21">
        <v>46013</v>
      </c>
      <c r="C10785" s="2" t="s">
        <v>1</v>
      </c>
      <c r="D10785" s="2" t="s">
        <v>498</v>
      </c>
      <c r="E10785" s="2" t="s">
        <v>62</v>
      </c>
      <c r="F10785" s="2" t="s">
        <v>4166</v>
      </c>
      <c r="G10785" s="5">
        <v>-27</v>
      </c>
      <c r="H10785" s="5">
        <v>41.5</v>
      </c>
      <c r="I10785" s="5">
        <v>-1120.5</v>
      </c>
      <c r="J10785" s="5">
        <v>-59087.9</v>
      </c>
      <c r="K10785" s="5" t="str" cm="1">
        <f t="array" ref="K10785">_xlfn.LET(_xlpm.d,UPPER(TRIM(CLEAN(SUBSTITUTE(F10785,CHAR(160),"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86" spans="2:11" x14ac:dyDescent="0.25">
      <c r="B10786" s="21">
        <v>46014</v>
      </c>
      <c r="C10786" s="2" t="s">
        <v>1</v>
      </c>
      <c r="D10786" s="2" t="s">
        <v>2658</v>
      </c>
      <c r="E10786" s="2" t="s">
        <v>9</v>
      </c>
      <c r="F10786" s="2" t="s">
        <v>4166</v>
      </c>
      <c r="G10786" s="5">
        <v>-1</v>
      </c>
      <c r="H10786" s="5">
        <v>41.5</v>
      </c>
      <c r="I10786" s="5">
        <v>-41.5</v>
      </c>
      <c r="J10786" s="5">
        <v>-59129.4</v>
      </c>
      <c r="K10786" s="5" t="str" cm="1">
        <f t="array" ref="K10786">_xlfn.LET(_xlpm.d,UPPER(TRIM(CLEAN(SUBSTITUTE(F10786,CHAR(160),"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87" spans="2:11" x14ac:dyDescent="0.25">
      <c r="B10787" s="21">
        <v>46014</v>
      </c>
      <c r="C10787" s="2" t="s">
        <v>1</v>
      </c>
      <c r="D10787" s="2" t="s">
        <v>2503</v>
      </c>
      <c r="E10787" s="2" t="s">
        <v>60</v>
      </c>
      <c r="F10787" s="2" t="s">
        <v>4166</v>
      </c>
      <c r="G10787" s="5">
        <v>-4</v>
      </c>
      <c r="H10787" s="5">
        <v>41.5</v>
      </c>
      <c r="I10787" s="5">
        <v>-166</v>
      </c>
      <c r="J10787" s="5">
        <v>-59295.4</v>
      </c>
      <c r="K10787" s="5" t="str" cm="1">
        <f t="array" ref="K10787">_xlfn.LET(_xlpm.d,UPPER(TRIM(CLEAN(SUBSTITUTE(F10787,CHAR(160),"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88" spans="2:11" x14ac:dyDescent="0.25">
      <c r="B10788" s="21">
        <v>46014</v>
      </c>
      <c r="C10788" s="2" t="s">
        <v>1</v>
      </c>
      <c r="D10788" s="2" t="s">
        <v>2659</v>
      </c>
      <c r="E10788" s="2" t="s">
        <v>14</v>
      </c>
      <c r="F10788" s="2" t="s">
        <v>4166</v>
      </c>
      <c r="G10788" s="5">
        <v>-1</v>
      </c>
      <c r="H10788" s="5">
        <v>41.5</v>
      </c>
      <c r="I10788" s="5">
        <v>-41.5</v>
      </c>
      <c r="J10788" s="5">
        <v>-59336.9</v>
      </c>
      <c r="K10788" s="5" t="str" cm="1">
        <f t="array" ref="K10788">_xlfn.LET(_xlpm.d,UPPER(TRIM(CLEAN(SUBSTITUTE(F10788,CHAR(160),"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89" spans="2:11" x14ac:dyDescent="0.25">
      <c r="B10789" s="21">
        <v>46014</v>
      </c>
      <c r="C10789" s="2" t="s">
        <v>1</v>
      </c>
      <c r="D10789" s="2" t="s">
        <v>2097</v>
      </c>
      <c r="E10789" s="2" t="s">
        <v>202</v>
      </c>
      <c r="F10789" s="2" t="s">
        <v>4166</v>
      </c>
      <c r="G10789" s="5">
        <v>-12</v>
      </c>
      <c r="H10789" s="5">
        <v>41.5</v>
      </c>
      <c r="I10789" s="5">
        <v>-498</v>
      </c>
      <c r="J10789" s="5">
        <v>-59834.9</v>
      </c>
      <c r="K10789" s="5" t="str" cm="1">
        <f t="array" ref="K10789">_xlfn.LET(_xlpm.d,UPPER(TRIM(CLEAN(SUBSTITUTE(F10789,CHAR(160),"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90" spans="2:11" x14ac:dyDescent="0.25">
      <c r="B10790" s="21">
        <v>46015</v>
      </c>
      <c r="C10790" s="2" t="s">
        <v>1</v>
      </c>
      <c r="D10790" s="2" t="s">
        <v>2660</v>
      </c>
      <c r="E10790" s="2" t="s">
        <v>38</v>
      </c>
      <c r="F10790" s="2" t="s">
        <v>4166</v>
      </c>
      <c r="G10790" s="5">
        <v>-4</v>
      </c>
      <c r="H10790" s="5">
        <v>41.5</v>
      </c>
      <c r="I10790" s="5">
        <v>-166</v>
      </c>
      <c r="J10790" s="5">
        <v>-60000.9</v>
      </c>
      <c r="K10790" s="5" t="str" cm="1">
        <f t="array" ref="K10790">_xlfn.LET(_xlpm.d,UPPER(TRIM(CLEAN(SUBSTITUTE(F10790,CHAR(160),"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91" spans="2:11" x14ac:dyDescent="0.25">
      <c r="B10791" s="21">
        <v>46015</v>
      </c>
      <c r="C10791" s="2" t="s">
        <v>1</v>
      </c>
      <c r="D10791" s="2" t="s">
        <v>500</v>
      </c>
      <c r="E10791" s="2" t="s">
        <v>40</v>
      </c>
      <c r="F10791" s="2" t="s">
        <v>4166</v>
      </c>
      <c r="G10791" s="5">
        <v>-5</v>
      </c>
      <c r="H10791" s="5">
        <v>41.5</v>
      </c>
      <c r="I10791" s="5">
        <v>-207.5</v>
      </c>
      <c r="J10791" s="5">
        <v>-60208.4</v>
      </c>
      <c r="K10791" s="5" t="str" cm="1">
        <f t="array" ref="K10791">_xlfn.LET(_xlpm.d,UPPER(TRIM(CLEAN(SUBSTITUTE(F10791,CHAR(160),"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92" spans="2:11" x14ac:dyDescent="0.25">
      <c r="B10792" s="21">
        <v>46021</v>
      </c>
      <c r="C10792" s="2" t="s">
        <v>1</v>
      </c>
      <c r="D10792" s="2" t="s">
        <v>2101</v>
      </c>
      <c r="E10792" s="2" t="s">
        <v>72</v>
      </c>
      <c r="F10792" s="2" t="s">
        <v>4166</v>
      </c>
      <c r="G10792" s="5">
        <v>-4</v>
      </c>
      <c r="H10792" s="5">
        <v>41.5</v>
      </c>
      <c r="I10792" s="5">
        <v>-166</v>
      </c>
      <c r="J10792" s="5">
        <v>-60374.400000000001</v>
      </c>
      <c r="K10792" s="5" t="str" cm="1">
        <f t="array" ref="K10792">_xlfn.LET(_xlpm.d,UPPER(TRIM(CLEAN(SUBSTITUTE(F10792,CHAR(160),"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93" spans="2:11" x14ac:dyDescent="0.25">
      <c r="B10793" s="21">
        <v>46021</v>
      </c>
      <c r="C10793" s="2" t="s">
        <v>1</v>
      </c>
      <c r="D10793" s="2" t="s">
        <v>73</v>
      </c>
      <c r="E10793" s="2" t="s">
        <v>74</v>
      </c>
      <c r="F10793" s="2" t="s">
        <v>4166</v>
      </c>
      <c r="G10793" s="5">
        <v>-7</v>
      </c>
      <c r="H10793" s="5">
        <v>41.5</v>
      </c>
      <c r="I10793" s="5">
        <v>-290.5</v>
      </c>
      <c r="J10793" s="5">
        <v>-60664.9</v>
      </c>
      <c r="K10793" s="5" t="str" cm="1">
        <f t="array" ref="K10793">_xlfn.LET(_xlpm.d,UPPER(TRIM(CLEAN(SUBSTITUTE(F10793,CHAR(160),"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94" spans="2:11" x14ac:dyDescent="0.25">
      <c r="B10794" s="21">
        <v>46022</v>
      </c>
      <c r="C10794" s="2" t="s">
        <v>1</v>
      </c>
      <c r="D10794" s="2" t="s">
        <v>2104</v>
      </c>
      <c r="E10794" s="2" t="s">
        <v>65</v>
      </c>
      <c r="F10794" s="2" t="s">
        <v>4166</v>
      </c>
      <c r="G10794" s="5">
        <v>-5</v>
      </c>
      <c r="H10794" s="5">
        <v>41.5</v>
      </c>
      <c r="I10794" s="5">
        <v>-207.5</v>
      </c>
      <c r="J10794" s="5">
        <v>-60872.4</v>
      </c>
      <c r="K10794" s="5" t="str" cm="1">
        <f t="array" ref="K10794">_xlfn.LET(_xlpm.d,UPPER(TRIM(CLEAN(SUBSTITUTE(F10794,CHAR(160),"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95" spans="2:11" x14ac:dyDescent="0.25">
      <c r="B10795" s="21">
        <v>46027</v>
      </c>
      <c r="C10795" s="2" t="s">
        <v>1</v>
      </c>
      <c r="D10795" s="2" t="s">
        <v>77</v>
      </c>
      <c r="E10795" s="2" t="s">
        <v>24</v>
      </c>
      <c r="F10795" s="2" t="s">
        <v>4166</v>
      </c>
      <c r="G10795" s="5">
        <v>-3</v>
      </c>
      <c r="H10795" s="5">
        <v>41.5</v>
      </c>
      <c r="I10795" s="5">
        <v>-124.5</v>
      </c>
      <c r="J10795" s="5">
        <v>-60996.9</v>
      </c>
      <c r="K10795" s="5" t="str" cm="1">
        <f t="array" ref="K10795">_xlfn.LET(_xlpm.d,UPPER(TRIM(CLEAN(SUBSTITUTE(F10795,CHAR(160),"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96" spans="2:11" x14ac:dyDescent="0.25">
      <c r="B10796" s="21">
        <v>46028</v>
      </c>
      <c r="C10796" s="2" t="s">
        <v>1</v>
      </c>
      <c r="D10796" s="2" t="s">
        <v>2506</v>
      </c>
      <c r="E10796" s="2" t="s">
        <v>60</v>
      </c>
      <c r="F10796" s="2" t="s">
        <v>4166</v>
      </c>
      <c r="G10796" s="5">
        <v>-5</v>
      </c>
      <c r="H10796" s="5">
        <v>41.5</v>
      </c>
      <c r="I10796" s="5">
        <v>-207.5</v>
      </c>
      <c r="J10796" s="5">
        <v>-61204.4</v>
      </c>
      <c r="K10796" s="5" t="str" cm="1">
        <f t="array" ref="K10796">_xlfn.LET(_xlpm.d,UPPER(TRIM(CLEAN(SUBSTITUTE(F10796,CHAR(160),"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97" spans="2:11" x14ac:dyDescent="0.25">
      <c r="B10797" s="21">
        <v>46028</v>
      </c>
      <c r="C10797" s="2" t="s">
        <v>1</v>
      </c>
      <c r="D10797" s="2" t="s">
        <v>281</v>
      </c>
      <c r="E10797" s="2" t="s">
        <v>153</v>
      </c>
      <c r="F10797" s="2" t="s">
        <v>4166</v>
      </c>
      <c r="G10797" s="5">
        <v>-3</v>
      </c>
      <c r="H10797" s="5">
        <v>41.5</v>
      </c>
      <c r="I10797" s="5">
        <v>-124.5</v>
      </c>
      <c r="J10797" s="5">
        <v>-61328.9</v>
      </c>
      <c r="K10797" s="5" t="str" cm="1">
        <f t="array" ref="K10797">_xlfn.LET(_xlpm.d,UPPER(TRIM(CLEAN(SUBSTITUTE(F10797,CHAR(160),"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98" spans="2:11" x14ac:dyDescent="0.25">
      <c r="B10798" s="21">
        <v>46029</v>
      </c>
      <c r="C10798" s="2" t="s">
        <v>1</v>
      </c>
      <c r="D10798" s="2" t="s">
        <v>2112</v>
      </c>
      <c r="E10798" s="2" t="s">
        <v>163</v>
      </c>
      <c r="F10798" s="2" t="s">
        <v>4166</v>
      </c>
      <c r="G10798" s="5">
        <v>-13</v>
      </c>
      <c r="H10798" s="5">
        <v>41.5</v>
      </c>
      <c r="I10798" s="5">
        <v>-539.5</v>
      </c>
      <c r="J10798" s="5">
        <v>-61868.4</v>
      </c>
      <c r="K10798" s="5" t="str" cm="1">
        <f t="array" ref="K10798">_xlfn.LET(_xlpm.d,UPPER(TRIM(CLEAN(SUBSTITUTE(F10798,CHAR(160),"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799" spans="2:11" x14ac:dyDescent="0.25">
      <c r="B10799" s="21">
        <v>46029</v>
      </c>
      <c r="C10799" s="2" t="s">
        <v>1</v>
      </c>
      <c r="D10799" s="2" t="s">
        <v>503</v>
      </c>
      <c r="E10799" s="2" t="s">
        <v>129</v>
      </c>
      <c r="F10799" s="2" t="s">
        <v>4166</v>
      </c>
      <c r="G10799" s="5">
        <v>-1</v>
      </c>
      <c r="H10799" s="5">
        <v>41.5</v>
      </c>
      <c r="I10799" s="5">
        <v>-41.5</v>
      </c>
      <c r="J10799" s="5">
        <v>-61909.9</v>
      </c>
      <c r="K10799" s="5" t="str" cm="1">
        <f t="array" ref="K10799">_xlfn.LET(_xlpm.d,UPPER(TRIM(CLEAN(SUBSTITUTE(F10799,CHAR(160),"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00" spans="2:11" x14ac:dyDescent="0.25">
      <c r="B10800" s="21">
        <v>46030</v>
      </c>
      <c r="C10800" s="2" t="s">
        <v>1</v>
      </c>
      <c r="D10800" s="2" t="s">
        <v>2117</v>
      </c>
      <c r="E10800" s="2" t="s">
        <v>202</v>
      </c>
      <c r="F10800" s="2" t="s">
        <v>4166</v>
      </c>
      <c r="G10800" s="5">
        <v>-3</v>
      </c>
      <c r="H10800" s="5">
        <v>41.5</v>
      </c>
      <c r="I10800" s="5">
        <v>-124.5</v>
      </c>
      <c r="J10800" s="5">
        <v>-62034.400000000001</v>
      </c>
      <c r="K10800" s="5" t="str" cm="1">
        <f t="array" ref="K10800">_xlfn.LET(_xlpm.d,UPPER(TRIM(CLEAN(SUBSTITUTE(F10800,CHAR(160),"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01" spans="2:11" x14ac:dyDescent="0.25">
      <c r="B10801" s="21">
        <v>46030</v>
      </c>
      <c r="C10801" s="2" t="s">
        <v>1</v>
      </c>
      <c r="D10801" s="2" t="s">
        <v>504</v>
      </c>
      <c r="E10801" s="2" t="s">
        <v>141</v>
      </c>
      <c r="F10801" s="2" t="s">
        <v>4173</v>
      </c>
      <c r="G10801" s="5">
        <v>-15</v>
      </c>
      <c r="H10801" s="5">
        <v>41.5</v>
      </c>
      <c r="I10801" s="5">
        <v>-622.5</v>
      </c>
      <c r="J10801" s="5">
        <v>-62656.9</v>
      </c>
      <c r="K10801" s="5" t="str" cm="1">
        <f t="array" ref="K10801">_xlfn.LET(_xlpm.d,UPPER(TRIM(CLEAN(SUBSTITUTE(F10801,CHAR(160),"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02" spans="2:11" x14ac:dyDescent="0.25">
      <c r="B10802" s="21">
        <v>46031</v>
      </c>
      <c r="C10802" s="2" t="s">
        <v>1</v>
      </c>
      <c r="D10802" s="2" t="s">
        <v>581</v>
      </c>
      <c r="E10802" s="2" t="s">
        <v>99</v>
      </c>
      <c r="F10802" s="2" t="s">
        <v>4166</v>
      </c>
      <c r="G10802" s="5">
        <v>-1</v>
      </c>
      <c r="H10802" s="5">
        <v>41.5</v>
      </c>
      <c r="I10802" s="5">
        <v>-41.5</v>
      </c>
      <c r="J10802" s="5">
        <v>-62698.400000000001</v>
      </c>
      <c r="K10802" s="5" t="str" cm="1">
        <f t="array" ref="K10802">_xlfn.LET(_xlpm.d,UPPER(TRIM(CLEAN(SUBSTITUTE(F10802,CHAR(160),"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03" spans="2:11" x14ac:dyDescent="0.25">
      <c r="B10803" s="21">
        <v>46031</v>
      </c>
      <c r="C10803" s="2" t="s">
        <v>1</v>
      </c>
      <c r="D10803" s="2" t="s">
        <v>80</v>
      </c>
      <c r="E10803" s="2" t="s">
        <v>76</v>
      </c>
      <c r="F10803" s="2" t="s">
        <v>4166</v>
      </c>
      <c r="G10803" s="5">
        <v>-5</v>
      </c>
      <c r="H10803" s="5">
        <v>41.5</v>
      </c>
      <c r="I10803" s="5">
        <v>-207.5</v>
      </c>
      <c r="J10803" s="5">
        <v>-62905.9</v>
      </c>
      <c r="K10803" s="5" t="str" cm="1">
        <f t="array" ref="K10803">_xlfn.LET(_xlpm.d,UPPER(TRIM(CLEAN(SUBSTITUTE(F10803,CHAR(160),"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04" spans="2:11" x14ac:dyDescent="0.25">
      <c r="B10804" s="21">
        <v>46031</v>
      </c>
      <c r="C10804" s="2" t="s">
        <v>1</v>
      </c>
      <c r="D10804" s="2" t="s">
        <v>1222</v>
      </c>
      <c r="E10804" s="2" t="s">
        <v>403</v>
      </c>
      <c r="F10804" s="2" t="s">
        <v>4166</v>
      </c>
      <c r="G10804" s="5">
        <v>-3</v>
      </c>
      <c r="H10804" s="5">
        <v>41.5</v>
      </c>
      <c r="I10804" s="5">
        <v>-124.5</v>
      </c>
      <c r="J10804" s="5">
        <v>-63030.400000000001</v>
      </c>
      <c r="K10804" s="5" t="str" cm="1">
        <f t="array" ref="K10804">_xlfn.LET(_xlpm.d,UPPER(TRIM(CLEAN(SUBSTITUTE(F10804,CHAR(160),"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05" spans="2:11" x14ac:dyDescent="0.25">
      <c r="B10805" s="21">
        <v>46031</v>
      </c>
      <c r="C10805" s="2" t="s">
        <v>1</v>
      </c>
      <c r="D10805" s="2" t="s">
        <v>4174</v>
      </c>
      <c r="E10805" s="2" t="s">
        <v>465</v>
      </c>
      <c r="F10805" s="2" t="s">
        <v>4166</v>
      </c>
      <c r="G10805" s="5">
        <v>-2</v>
      </c>
      <c r="H10805" s="5">
        <v>41.5</v>
      </c>
      <c r="I10805" s="5">
        <v>-83</v>
      </c>
      <c r="J10805" s="5">
        <v>-63113.4</v>
      </c>
      <c r="K10805" s="5" t="str" cm="1">
        <f t="array" ref="K10805">_xlfn.LET(_xlpm.d,UPPER(TRIM(CLEAN(SUBSTITUTE(F10805,CHAR(160),"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06" spans="2:11" x14ac:dyDescent="0.25">
      <c r="B10806" s="21">
        <v>46032</v>
      </c>
      <c r="C10806" s="2" t="s">
        <v>1</v>
      </c>
      <c r="D10806" s="2" t="s">
        <v>81</v>
      </c>
      <c r="E10806" s="2" t="s">
        <v>82</v>
      </c>
      <c r="F10806" s="2" t="s">
        <v>4166</v>
      </c>
      <c r="G10806" s="5">
        <v>-1</v>
      </c>
      <c r="H10806" s="5">
        <v>41.5</v>
      </c>
      <c r="I10806" s="5">
        <v>-41.5</v>
      </c>
      <c r="J10806" s="5">
        <v>-63154.9</v>
      </c>
      <c r="K10806" s="5" t="str" cm="1">
        <f t="array" ref="K10806">_xlfn.LET(_xlpm.d,UPPER(TRIM(CLEAN(SUBSTITUTE(F10806,CHAR(160),"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07" spans="2:11" x14ac:dyDescent="0.25">
      <c r="B10807" s="21">
        <v>46032</v>
      </c>
      <c r="C10807" s="2" t="s">
        <v>1</v>
      </c>
      <c r="D10807" s="2" t="s">
        <v>1224</v>
      </c>
      <c r="E10807" s="2" t="s">
        <v>53</v>
      </c>
      <c r="F10807" s="2" t="s">
        <v>4166</v>
      </c>
      <c r="G10807" s="5">
        <v>-8</v>
      </c>
      <c r="H10807" s="5">
        <v>41.5</v>
      </c>
      <c r="I10807" s="5">
        <v>-332</v>
      </c>
      <c r="J10807" s="5">
        <v>-63486.9</v>
      </c>
      <c r="K10807" s="5" t="str" cm="1">
        <f t="array" ref="K10807">_xlfn.LET(_xlpm.d,UPPER(TRIM(CLEAN(SUBSTITUTE(F10807,CHAR(160),"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08" spans="2:11" x14ac:dyDescent="0.25">
      <c r="B10808" s="21">
        <v>46034</v>
      </c>
      <c r="C10808" s="2" t="s">
        <v>1</v>
      </c>
      <c r="D10808" s="2" t="s">
        <v>83</v>
      </c>
      <c r="E10808" s="2" t="s">
        <v>84</v>
      </c>
      <c r="F10808" s="2" t="s">
        <v>4166</v>
      </c>
      <c r="G10808" s="5">
        <v>-1</v>
      </c>
      <c r="H10808" s="5">
        <v>41.5</v>
      </c>
      <c r="I10808" s="5">
        <v>-41.5</v>
      </c>
      <c r="J10808" s="5">
        <v>-63528.4</v>
      </c>
      <c r="K10808" s="5" t="str" cm="1">
        <f t="array" ref="K10808">_xlfn.LET(_xlpm.d,UPPER(TRIM(CLEAN(SUBSTITUTE(F10808,CHAR(160),"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09" spans="2:11" x14ac:dyDescent="0.25">
      <c r="B10809" s="21">
        <v>46034</v>
      </c>
      <c r="C10809" s="2" t="s">
        <v>1</v>
      </c>
      <c r="D10809" s="2" t="s">
        <v>2666</v>
      </c>
      <c r="E10809" s="2" t="s">
        <v>68</v>
      </c>
      <c r="F10809" s="2" t="s">
        <v>4166</v>
      </c>
      <c r="G10809" s="5">
        <v>-4</v>
      </c>
      <c r="H10809" s="5">
        <v>41.5</v>
      </c>
      <c r="I10809" s="5">
        <v>-166</v>
      </c>
      <c r="J10809" s="5">
        <v>-63694.400000000001</v>
      </c>
      <c r="K10809" s="5" t="str" cm="1">
        <f t="array" ref="K10809">_xlfn.LET(_xlpm.d,UPPER(TRIM(CLEAN(SUBSTITUTE(F10809,CHAR(160),"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10" spans="2:11" x14ac:dyDescent="0.25">
      <c r="B10810" s="21">
        <v>46035</v>
      </c>
      <c r="C10810" s="2" t="s">
        <v>1</v>
      </c>
      <c r="D10810" s="2" t="s">
        <v>2126</v>
      </c>
      <c r="E10810" s="2" t="s">
        <v>60</v>
      </c>
      <c r="F10810" s="2" t="s">
        <v>4166</v>
      </c>
      <c r="G10810" s="5">
        <v>-1</v>
      </c>
      <c r="H10810" s="5">
        <v>41.5</v>
      </c>
      <c r="I10810" s="5">
        <v>-41.5</v>
      </c>
      <c r="J10810" s="5">
        <v>-63735.9</v>
      </c>
      <c r="K10810" s="5" t="str" cm="1">
        <f t="array" ref="K10810">_xlfn.LET(_xlpm.d,UPPER(TRIM(CLEAN(SUBSTITUTE(F10810,CHAR(160),"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11" spans="2:11" x14ac:dyDescent="0.25">
      <c r="B10811" s="21">
        <v>46035</v>
      </c>
      <c r="C10811" s="2" t="s">
        <v>1</v>
      </c>
      <c r="D10811" s="2" t="s">
        <v>1228</v>
      </c>
      <c r="E10811" s="2" t="s">
        <v>9</v>
      </c>
      <c r="F10811" s="2" t="s">
        <v>4166</v>
      </c>
      <c r="G10811" s="5">
        <v>-4</v>
      </c>
      <c r="H10811" s="5">
        <v>41.5</v>
      </c>
      <c r="I10811" s="5">
        <v>-166</v>
      </c>
      <c r="J10811" s="5">
        <v>-63901.9</v>
      </c>
      <c r="K10811" s="5" t="str" cm="1">
        <f t="array" ref="K10811">_xlfn.LET(_xlpm.d,UPPER(TRIM(CLEAN(SUBSTITUTE(F10811,CHAR(160),"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12" spans="2:11" x14ac:dyDescent="0.25">
      <c r="B10812" s="21">
        <v>46035</v>
      </c>
      <c r="C10812" s="2" t="s">
        <v>1</v>
      </c>
      <c r="D10812" s="2" t="s">
        <v>2127</v>
      </c>
      <c r="E10812" s="2" t="s">
        <v>95</v>
      </c>
      <c r="F10812" s="2" t="s">
        <v>4166</v>
      </c>
      <c r="G10812" s="5">
        <v>-1</v>
      </c>
      <c r="H10812" s="5">
        <v>41.5</v>
      </c>
      <c r="I10812" s="5">
        <v>-41.5</v>
      </c>
      <c r="J10812" s="5">
        <v>-63943.4</v>
      </c>
      <c r="K10812" s="5" t="str" cm="1">
        <f t="array" ref="K10812">_xlfn.LET(_xlpm.d,UPPER(TRIM(CLEAN(SUBSTITUTE(F10812,CHAR(160),"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13" spans="2:11" x14ac:dyDescent="0.25">
      <c r="B10813" s="21">
        <v>46036</v>
      </c>
      <c r="C10813" s="2" t="s">
        <v>1</v>
      </c>
      <c r="D10813" s="2" t="s">
        <v>2667</v>
      </c>
      <c r="E10813" s="2" t="s">
        <v>38</v>
      </c>
      <c r="F10813" s="2" t="s">
        <v>4166</v>
      </c>
      <c r="G10813" s="5">
        <v>-3</v>
      </c>
      <c r="H10813" s="5">
        <v>41.5</v>
      </c>
      <c r="I10813" s="5">
        <v>-124.5</v>
      </c>
      <c r="J10813" s="5">
        <v>-64067.9</v>
      </c>
      <c r="K10813" s="5" t="str" cm="1">
        <f t="array" ref="K10813">_xlfn.LET(_xlpm.d,UPPER(TRIM(CLEAN(SUBSTITUTE(F10813,CHAR(160),"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14" spans="2:11" x14ac:dyDescent="0.25">
      <c r="B10814" s="21">
        <v>46037</v>
      </c>
      <c r="C10814" s="2" t="s">
        <v>1</v>
      </c>
      <c r="D10814" s="2" t="s">
        <v>2130</v>
      </c>
      <c r="E10814" s="2" t="s">
        <v>74</v>
      </c>
      <c r="F10814" s="2" t="s">
        <v>4166</v>
      </c>
      <c r="G10814" s="5">
        <v>-3</v>
      </c>
      <c r="H10814" s="5">
        <v>41.5</v>
      </c>
      <c r="I10814" s="5">
        <v>-124.5</v>
      </c>
      <c r="J10814" s="5">
        <v>-64192.4</v>
      </c>
      <c r="K10814" s="5" t="str" cm="1">
        <f t="array" ref="K10814">_xlfn.LET(_xlpm.d,UPPER(TRIM(CLEAN(SUBSTITUTE(F10814,CHAR(160),"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15" spans="2:11" x14ac:dyDescent="0.25">
      <c r="B10815" s="21">
        <v>46041</v>
      </c>
      <c r="C10815" s="2" t="s">
        <v>1</v>
      </c>
      <c r="D10815" s="2" t="s">
        <v>1231</v>
      </c>
      <c r="E10815" s="2" t="s">
        <v>403</v>
      </c>
      <c r="F10815" s="2" t="s">
        <v>4166</v>
      </c>
      <c r="G10815" s="5">
        <v>-20</v>
      </c>
      <c r="H10815" s="5">
        <v>41.5</v>
      </c>
      <c r="I10815" s="5">
        <v>-830</v>
      </c>
      <c r="J10815" s="5">
        <v>-65022.400000000001</v>
      </c>
      <c r="K10815" s="5" t="str" cm="1">
        <f t="array" ref="K10815">_xlfn.LET(_xlpm.d,UPPER(TRIM(CLEAN(SUBSTITUTE(F10815,CHAR(160),"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16" spans="2:11" x14ac:dyDescent="0.25">
      <c r="B10816" s="21">
        <v>46042</v>
      </c>
      <c r="C10816" s="2" t="s">
        <v>1</v>
      </c>
      <c r="D10816" s="2" t="s">
        <v>1235</v>
      </c>
      <c r="E10816" s="2" t="s">
        <v>9</v>
      </c>
      <c r="F10816" s="2" t="s">
        <v>4166</v>
      </c>
      <c r="G10816" s="5">
        <v>-3</v>
      </c>
      <c r="H10816" s="5">
        <v>41.5</v>
      </c>
      <c r="I10816" s="5">
        <v>-124.5</v>
      </c>
      <c r="J10816" s="5">
        <v>-65146.9</v>
      </c>
      <c r="K10816" s="5" t="str" cm="1">
        <f t="array" ref="K10816">_xlfn.LET(_xlpm.d,UPPER(TRIM(CLEAN(SUBSTITUTE(F10816,CHAR(160),"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17" spans="2:11" x14ac:dyDescent="0.25">
      <c r="B10817" s="21">
        <v>46043</v>
      </c>
      <c r="C10817" s="2" t="s">
        <v>1</v>
      </c>
      <c r="D10817" s="2" t="s">
        <v>2135</v>
      </c>
      <c r="E10817" s="2" t="s">
        <v>244</v>
      </c>
      <c r="F10817" s="2" t="s">
        <v>4166</v>
      </c>
      <c r="G10817" s="5">
        <v>-1</v>
      </c>
      <c r="H10817" s="5">
        <v>41.5</v>
      </c>
      <c r="I10817" s="5">
        <v>-41.5</v>
      </c>
      <c r="J10817" s="5">
        <v>-65188.4</v>
      </c>
      <c r="K10817" s="5" t="str" cm="1">
        <f t="array" ref="K10817">_xlfn.LET(_xlpm.d,UPPER(TRIM(CLEAN(SUBSTITUTE(F10817,CHAR(160),"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18" spans="2:11" x14ac:dyDescent="0.25">
      <c r="B10818" s="21">
        <v>46043</v>
      </c>
      <c r="C10818" s="2" t="s">
        <v>1</v>
      </c>
      <c r="D10818" s="2" t="s">
        <v>3054</v>
      </c>
      <c r="E10818" s="2" t="s">
        <v>40</v>
      </c>
      <c r="F10818" s="2" t="s">
        <v>4166</v>
      </c>
      <c r="G10818" s="5">
        <v>-1</v>
      </c>
      <c r="H10818" s="5">
        <v>41.5</v>
      </c>
      <c r="I10818" s="5">
        <v>-41.5</v>
      </c>
      <c r="J10818" s="5">
        <v>-65229.9</v>
      </c>
      <c r="K10818" s="5" t="str" cm="1">
        <f t="array" ref="K10818">_xlfn.LET(_xlpm.d,UPPER(TRIM(CLEAN(SUBSTITUTE(F10818,CHAR(160),"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19" spans="2:11" x14ac:dyDescent="0.25">
      <c r="B10819" s="21">
        <v>46043</v>
      </c>
      <c r="C10819" s="2" t="s">
        <v>1</v>
      </c>
      <c r="D10819" s="2" t="s">
        <v>509</v>
      </c>
      <c r="E10819" s="2" t="s">
        <v>129</v>
      </c>
      <c r="F10819" s="2" t="s">
        <v>4166</v>
      </c>
      <c r="G10819" s="5">
        <v>-5</v>
      </c>
      <c r="H10819" s="5">
        <v>41.5</v>
      </c>
      <c r="I10819" s="5">
        <v>-207.5</v>
      </c>
      <c r="J10819" s="5">
        <v>-65437.4</v>
      </c>
      <c r="K10819" s="5" t="str" cm="1">
        <f t="array" ref="K10819">_xlfn.LET(_xlpm.d,UPPER(TRIM(CLEAN(SUBSTITUTE(F10819,CHAR(160),"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20" spans="2:11" x14ac:dyDescent="0.25">
      <c r="B10820" s="21">
        <v>46044</v>
      </c>
      <c r="C10820" s="2" t="s">
        <v>1</v>
      </c>
      <c r="D10820" s="2" t="s">
        <v>1242</v>
      </c>
      <c r="E10820" s="2" t="s">
        <v>465</v>
      </c>
      <c r="F10820" s="2" t="s">
        <v>4166</v>
      </c>
      <c r="G10820" s="5">
        <v>-14</v>
      </c>
      <c r="H10820" s="5">
        <v>41.5</v>
      </c>
      <c r="I10820" s="5">
        <v>-581</v>
      </c>
      <c r="J10820" s="5">
        <v>-66018.399999999994</v>
      </c>
      <c r="K10820" s="5" t="str" cm="1">
        <f t="array" ref="K10820">_xlfn.LET(_xlpm.d,UPPER(TRIM(CLEAN(SUBSTITUTE(F10820,CHAR(160),"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21" spans="2:11" x14ac:dyDescent="0.25">
      <c r="B10821" s="21">
        <v>46044</v>
      </c>
      <c r="C10821" s="2" t="s">
        <v>1</v>
      </c>
      <c r="D10821" s="2" t="s">
        <v>1243</v>
      </c>
      <c r="E10821" s="2" t="s">
        <v>791</v>
      </c>
      <c r="F10821" s="2" t="s">
        <v>4166</v>
      </c>
      <c r="G10821" s="5">
        <v>-35</v>
      </c>
      <c r="H10821" s="5">
        <v>41.5</v>
      </c>
      <c r="I10821" s="5">
        <v>-1452.5</v>
      </c>
      <c r="J10821" s="5">
        <v>-67470.899999999994</v>
      </c>
      <c r="K10821" s="5" t="str" cm="1">
        <f t="array" ref="K10821">_xlfn.LET(_xlpm.d,UPPER(TRIM(CLEAN(SUBSTITUTE(F10821,CHAR(160),"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22" spans="2:11" x14ac:dyDescent="0.25">
      <c r="B10822" s="21">
        <v>46045</v>
      </c>
      <c r="C10822" s="2" t="s">
        <v>1</v>
      </c>
      <c r="D10822" s="2" t="s">
        <v>2513</v>
      </c>
      <c r="E10822" s="2" t="s">
        <v>9</v>
      </c>
      <c r="F10822" s="2" t="s">
        <v>4166</v>
      </c>
      <c r="G10822" s="5">
        <v>-21</v>
      </c>
      <c r="H10822" s="5">
        <v>41.5</v>
      </c>
      <c r="I10822" s="5">
        <v>-871.5</v>
      </c>
      <c r="J10822" s="5">
        <v>-68342.399999999994</v>
      </c>
      <c r="K10822" s="5" t="str" cm="1">
        <f t="array" ref="K10822">_xlfn.LET(_xlpm.d,UPPER(TRIM(CLEAN(SUBSTITUTE(F10822,CHAR(160),"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23" spans="2:11" x14ac:dyDescent="0.25">
      <c r="B10823" s="21">
        <v>46049</v>
      </c>
      <c r="C10823" s="2" t="s">
        <v>1</v>
      </c>
      <c r="D10823" s="2" t="s">
        <v>1248</v>
      </c>
      <c r="E10823" s="2" t="s">
        <v>72</v>
      </c>
      <c r="F10823" s="2" t="s">
        <v>4166</v>
      </c>
      <c r="G10823" s="5">
        <v>-1</v>
      </c>
      <c r="H10823" s="5">
        <v>41.5</v>
      </c>
      <c r="I10823" s="5">
        <v>-41.5</v>
      </c>
      <c r="J10823" s="5">
        <v>-68383.899999999994</v>
      </c>
      <c r="K10823" s="5" t="str" cm="1">
        <f t="array" ref="K10823">_xlfn.LET(_xlpm.d,UPPER(TRIM(CLEAN(SUBSTITUTE(F10823,CHAR(160),"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24" spans="2:11" x14ac:dyDescent="0.25">
      <c r="B10824" s="21">
        <v>46050</v>
      </c>
      <c r="C10824" s="2" t="s">
        <v>1</v>
      </c>
      <c r="D10824" s="2" t="s">
        <v>2147</v>
      </c>
      <c r="E10824" s="2" t="s">
        <v>58</v>
      </c>
      <c r="F10824" s="2" t="s">
        <v>4166</v>
      </c>
      <c r="G10824" s="5">
        <v>-10</v>
      </c>
      <c r="H10824" s="5">
        <v>41.5</v>
      </c>
      <c r="I10824" s="5">
        <v>-415</v>
      </c>
      <c r="J10824" s="5">
        <v>-68798.899999999994</v>
      </c>
      <c r="K10824" s="5" t="str" cm="1">
        <f t="array" ref="K10824">_xlfn.LET(_xlpm.d,UPPER(TRIM(CLEAN(SUBSTITUTE(F10824,CHAR(160),"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25" spans="2:11" x14ac:dyDescent="0.25">
      <c r="B10825" s="21">
        <v>46051</v>
      </c>
      <c r="C10825" s="2" t="s">
        <v>1</v>
      </c>
      <c r="D10825" s="2" t="s">
        <v>591</v>
      </c>
      <c r="E10825" s="2" t="s">
        <v>99</v>
      </c>
      <c r="F10825" s="2" t="s">
        <v>4166</v>
      </c>
      <c r="G10825" s="5">
        <v>-6</v>
      </c>
      <c r="H10825" s="5">
        <v>41.5</v>
      </c>
      <c r="I10825" s="5">
        <v>-249</v>
      </c>
      <c r="J10825" s="5">
        <v>-69047.899999999994</v>
      </c>
      <c r="K10825" s="5" t="str" cm="1">
        <f t="array" ref="K10825">_xlfn.LET(_xlpm.d,UPPER(TRIM(CLEAN(SUBSTITUTE(F10825,CHAR(160),"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26" spans="2:11" x14ac:dyDescent="0.25">
      <c r="B10826" s="21">
        <v>46051</v>
      </c>
      <c r="C10826" s="2" t="s">
        <v>1</v>
      </c>
      <c r="D10826" s="2" t="s">
        <v>2149</v>
      </c>
      <c r="E10826" s="2" t="s">
        <v>74</v>
      </c>
      <c r="F10826" s="2" t="s">
        <v>4166</v>
      </c>
      <c r="G10826" s="5">
        <v>-11</v>
      </c>
      <c r="H10826" s="5">
        <v>41.5</v>
      </c>
      <c r="I10826" s="5">
        <v>-456.5</v>
      </c>
      <c r="J10826" s="5">
        <v>-69504.399999999994</v>
      </c>
      <c r="K10826" s="5" t="str" cm="1">
        <f t="array" ref="K10826">_xlfn.LET(_xlpm.d,UPPER(TRIM(CLEAN(SUBSTITUTE(F10826,CHAR(160),"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27" spans="2:11" x14ac:dyDescent="0.25">
      <c r="B10827" s="21">
        <v>46051</v>
      </c>
      <c r="C10827" s="2" t="s">
        <v>1</v>
      </c>
      <c r="D10827" s="2" t="s">
        <v>512</v>
      </c>
      <c r="E10827" s="2" t="s">
        <v>19</v>
      </c>
      <c r="F10827" s="2" t="s">
        <v>4166</v>
      </c>
      <c r="G10827" s="5">
        <v>-1</v>
      </c>
      <c r="H10827" s="5">
        <v>41.5</v>
      </c>
      <c r="I10827" s="5">
        <v>-41.5</v>
      </c>
      <c r="J10827" s="5">
        <v>-69545.899999999994</v>
      </c>
      <c r="K10827" s="5" t="str" cm="1">
        <f t="array" ref="K10827">_xlfn.LET(_xlpm.d,UPPER(TRIM(CLEAN(SUBSTITUTE(F10827,CHAR(160),"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28" spans="2:11" x14ac:dyDescent="0.25">
      <c r="B10828" s="21">
        <v>46052</v>
      </c>
      <c r="C10828" s="2" t="s">
        <v>1</v>
      </c>
      <c r="D10828" s="2" t="s">
        <v>2155</v>
      </c>
      <c r="E10828" s="2" t="s">
        <v>202</v>
      </c>
      <c r="F10828" s="2" t="s">
        <v>4166</v>
      </c>
      <c r="G10828" s="5">
        <v>-15</v>
      </c>
      <c r="H10828" s="5">
        <v>41.5</v>
      </c>
      <c r="I10828" s="5">
        <v>-622.5</v>
      </c>
      <c r="J10828" s="5">
        <v>-70168.399999999994</v>
      </c>
      <c r="K10828" s="5" t="str" cm="1">
        <f t="array" ref="K10828">_xlfn.LET(_xlpm.d,UPPER(TRIM(CLEAN(SUBSTITUTE(F10828,CHAR(160),"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29" spans="2:11" x14ac:dyDescent="0.25">
      <c r="B10829" s="21">
        <v>46052</v>
      </c>
      <c r="C10829" s="2" t="s">
        <v>1</v>
      </c>
      <c r="D10829" s="2" t="s">
        <v>2673</v>
      </c>
      <c r="E10829" s="2" t="s">
        <v>60</v>
      </c>
      <c r="F10829" s="2" t="s">
        <v>4166</v>
      </c>
      <c r="G10829" s="5">
        <v>-24</v>
      </c>
      <c r="H10829" s="5">
        <v>41.5</v>
      </c>
      <c r="I10829" s="5">
        <v>-996</v>
      </c>
      <c r="J10829" s="5">
        <v>-71164.399999999994</v>
      </c>
      <c r="K10829" s="5" t="str" cm="1">
        <f t="array" ref="K10829">_xlfn.LET(_xlpm.d,UPPER(TRIM(CLEAN(SUBSTITUTE(F10829,CHAR(160),"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30" spans="2:11" x14ac:dyDescent="0.25">
      <c r="B10830" s="21">
        <v>46052</v>
      </c>
      <c r="C10830" s="2" t="s">
        <v>1</v>
      </c>
      <c r="D10830" s="2" t="s">
        <v>2675</v>
      </c>
      <c r="E10830" s="2" t="s">
        <v>24</v>
      </c>
      <c r="F10830" s="2" t="s">
        <v>4166</v>
      </c>
      <c r="G10830" s="5">
        <v>-17</v>
      </c>
      <c r="H10830" s="5">
        <v>41.5</v>
      </c>
      <c r="I10830" s="5">
        <v>-705.5</v>
      </c>
      <c r="J10830" s="5">
        <v>-71869.899999999994</v>
      </c>
      <c r="K10830" s="5" t="str" cm="1">
        <f t="array" ref="K10830">_xlfn.LET(_xlpm.d,UPPER(TRIM(CLEAN(SUBSTITUTE(F10830,CHAR(160),"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31" spans="2:11" x14ac:dyDescent="0.25">
      <c r="B10831" s="21">
        <v>46055</v>
      </c>
      <c r="C10831" s="2" t="s">
        <v>1</v>
      </c>
      <c r="D10831" s="2" t="s">
        <v>2157</v>
      </c>
      <c r="E10831" s="2" t="s">
        <v>84</v>
      </c>
      <c r="F10831" s="2" t="s">
        <v>4166</v>
      </c>
      <c r="G10831" s="5">
        <v>-8</v>
      </c>
      <c r="H10831" s="5">
        <v>41.5</v>
      </c>
      <c r="I10831" s="5">
        <v>-332</v>
      </c>
      <c r="J10831" s="5">
        <v>-72201.899999999994</v>
      </c>
      <c r="K10831" s="5" t="str" cm="1">
        <f t="array" ref="K10831">_xlfn.LET(_xlpm.d,UPPER(TRIM(CLEAN(SUBSTITUTE(F10831,CHAR(160),"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32" spans="2:11" x14ac:dyDescent="0.25">
      <c r="B10832" s="21">
        <v>46055</v>
      </c>
      <c r="C10832" s="2" t="s">
        <v>1</v>
      </c>
      <c r="D10832" s="2" t="s">
        <v>1253</v>
      </c>
      <c r="E10832" s="2" t="s">
        <v>110</v>
      </c>
      <c r="F10832" s="2" t="s">
        <v>4166</v>
      </c>
      <c r="G10832" s="5">
        <v>-18</v>
      </c>
      <c r="H10832" s="5">
        <v>41.5</v>
      </c>
      <c r="I10832" s="5">
        <v>-747</v>
      </c>
      <c r="J10832" s="5">
        <v>-72948.899999999994</v>
      </c>
      <c r="K10832" s="5" t="str" cm="1">
        <f t="array" ref="K10832">_xlfn.LET(_xlpm.d,UPPER(TRIM(CLEAN(SUBSTITUTE(F10832,CHAR(160),"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33" spans="2:11" x14ac:dyDescent="0.25">
      <c r="B10833" s="21">
        <v>46055</v>
      </c>
      <c r="C10833" s="2" t="s">
        <v>1</v>
      </c>
      <c r="D10833" s="2" t="s">
        <v>3058</v>
      </c>
      <c r="E10833" s="2" t="s">
        <v>95</v>
      </c>
      <c r="F10833" s="2" t="s">
        <v>4166</v>
      </c>
      <c r="G10833" s="5">
        <v>-2</v>
      </c>
      <c r="H10833" s="5">
        <v>41.5</v>
      </c>
      <c r="I10833" s="5">
        <v>-83</v>
      </c>
      <c r="J10833" s="5">
        <v>-73031.899999999994</v>
      </c>
      <c r="K10833" s="5" t="str" cm="1">
        <f t="array" ref="K10833">_xlfn.LET(_xlpm.d,UPPER(TRIM(CLEAN(SUBSTITUTE(F10833,CHAR(160),"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34" spans="2:11" x14ac:dyDescent="0.25">
      <c r="B10834" s="21">
        <v>46056</v>
      </c>
      <c r="C10834" s="2" t="s">
        <v>1</v>
      </c>
      <c r="D10834" s="2" t="s">
        <v>94</v>
      </c>
      <c r="E10834" s="2" t="s">
        <v>95</v>
      </c>
      <c r="F10834" s="2" t="s">
        <v>4166</v>
      </c>
      <c r="G10834" s="5">
        <v>-1</v>
      </c>
      <c r="H10834" s="5">
        <v>41.5</v>
      </c>
      <c r="I10834" s="5">
        <v>-41.5</v>
      </c>
      <c r="J10834" s="5">
        <v>-73073.399999999994</v>
      </c>
      <c r="K10834" s="5" t="str" cm="1">
        <f t="array" ref="K10834">_xlfn.LET(_xlpm.d,UPPER(TRIM(CLEAN(SUBSTITUTE(F10834,CHAR(160),"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35" spans="2:11" x14ac:dyDescent="0.25">
      <c r="B10835" s="21">
        <v>46058</v>
      </c>
      <c r="C10835" s="2" t="s">
        <v>1</v>
      </c>
      <c r="D10835" s="2" t="s">
        <v>1256</v>
      </c>
      <c r="E10835" s="2" t="s">
        <v>202</v>
      </c>
      <c r="F10835" s="2" t="s">
        <v>4166</v>
      </c>
      <c r="G10835" s="5">
        <v>-1</v>
      </c>
      <c r="H10835" s="5">
        <v>41.5</v>
      </c>
      <c r="I10835" s="5">
        <v>-41.5</v>
      </c>
      <c r="J10835" s="5">
        <v>-73114.899999999994</v>
      </c>
      <c r="K10835" s="5" t="str" cm="1">
        <f t="array" ref="K10835">_xlfn.LET(_xlpm.d,UPPER(TRIM(CLEAN(SUBSTITUTE(F10835,CHAR(160),"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36" spans="2:11" x14ac:dyDescent="0.25">
      <c r="B10836" s="21">
        <v>46058</v>
      </c>
      <c r="C10836" s="2" t="s">
        <v>1</v>
      </c>
      <c r="D10836" s="2" t="s">
        <v>98</v>
      </c>
      <c r="E10836" s="2" t="s">
        <v>99</v>
      </c>
      <c r="F10836" s="2" t="s">
        <v>4166</v>
      </c>
      <c r="G10836" s="5">
        <v>-3</v>
      </c>
      <c r="H10836" s="5">
        <v>41.5</v>
      </c>
      <c r="I10836" s="5">
        <v>-124.5</v>
      </c>
      <c r="J10836" s="5">
        <v>-73239.399999999994</v>
      </c>
      <c r="K10836" s="5" t="str" cm="1">
        <f t="array" ref="K10836">_xlfn.LET(_xlpm.d,UPPER(TRIM(CLEAN(SUBSTITUTE(F10836,CHAR(160),"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37" spans="2:11" x14ac:dyDescent="0.25">
      <c r="B10837" s="21">
        <v>46062</v>
      </c>
      <c r="C10837" s="2" t="s">
        <v>1</v>
      </c>
      <c r="D10837" s="2" t="s">
        <v>2515</v>
      </c>
      <c r="E10837" s="2" t="s">
        <v>68</v>
      </c>
      <c r="F10837" s="2" t="s">
        <v>4166</v>
      </c>
      <c r="G10837" s="5">
        <v>-10</v>
      </c>
      <c r="H10837" s="5">
        <v>41.5</v>
      </c>
      <c r="I10837" s="5">
        <v>-415</v>
      </c>
      <c r="J10837" s="5">
        <v>-73654.399999999994</v>
      </c>
      <c r="K10837" s="5" t="str" cm="1">
        <f t="array" ref="K10837">_xlfn.LET(_xlpm.d,UPPER(TRIM(CLEAN(SUBSTITUTE(F10837,CHAR(160),"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38" spans="2:11" x14ac:dyDescent="0.25">
      <c r="B10838" s="21">
        <v>46063</v>
      </c>
      <c r="C10838" s="2" t="s">
        <v>1</v>
      </c>
      <c r="D10838" s="2" t="s">
        <v>13</v>
      </c>
      <c r="E10838" s="2" t="s">
        <v>14</v>
      </c>
      <c r="F10838" s="2" t="s">
        <v>4166</v>
      </c>
      <c r="G10838" s="5">
        <v>-10</v>
      </c>
      <c r="H10838" s="5">
        <v>41.5</v>
      </c>
      <c r="I10838" s="5">
        <v>-415</v>
      </c>
      <c r="J10838" s="5">
        <v>-74069.399999999994</v>
      </c>
      <c r="K10838" s="5" t="str" cm="1">
        <f t="array" ref="K10838">_xlfn.LET(_xlpm.d,UPPER(TRIM(CLEAN(SUBSTITUTE(F10838,CHAR(160),"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39" spans="2:11" x14ac:dyDescent="0.25">
      <c r="B10839" s="21">
        <v>46063</v>
      </c>
      <c r="C10839" s="2" t="s">
        <v>1</v>
      </c>
      <c r="D10839" s="2" t="s">
        <v>4025</v>
      </c>
      <c r="E10839" s="2" t="s">
        <v>403</v>
      </c>
      <c r="F10839" s="2" t="s">
        <v>4166</v>
      </c>
      <c r="G10839" s="5">
        <v>-10</v>
      </c>
      <c r="H10839" s="5">
        <v>41.5</v>
      </c>
      <c r="I10839" s="5">
        <v>-415</v>
      </c>
      <c r="J10839" s="5">
        <v>-74484.399999999994</v>
      </c>
      <c r="K10839" s="5" t="str" cm="1">
        <f t="array" ref="K10839">_xlfn.LET(_xlpm.d,UPPER(TRIM(CLEAN(SUBSTITUTE(F10839,CHAR(160),"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40" spans="2:11" x14ac:dyDescent="0.25">
      <c r="B10840" s="21">
        <v>46065</v>
      </c>
      <c r="C10840" s="2" t="s">
        <v>1</v>
      </c>
      <c r="D10840" s="2" t="s">
        <v>2182</v>
      </c>
      <c r="E10840" s="2" t="s">
        <v>19</v>
      </c>
      <c r="F10840" s="2" t="s">
        <v>4166</v>
      </c>
      <c r="G10840" s="5">
        <v>-2</v>
      </c>
      <c r="H10840" s="5">
        <v>41.5</v>
      </c>
      <c r="I10840" s="5">
        <v>-83</v>
      </c>
      <c r="J10840" s="5">
        <v>-74567.399999999994</v>
      </c>
      <c r="K10840" s="5" t="str" cm="1">
        <f t="array" ref="K10840">_xlfn.LET(_xlpm.d,UPPER(TRIM(CLEAN(SUBSTITUTE(F10840,CHAR(160),"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41" spans="2:11" x14ac:dyDescent="0.25">
      <c r="B10841" s="21">
        <v>46066</v>
      </c>
      <c r="C10841" s="2" t="s">
        <v>1</v>
      </c>
      <c r="D10841" s="2" t="s">
        <v>516</v>
      </c>
      <c r="E10841" s="2" t="s">
        <v>76</v>
      </c>
      <c r="F10841" s="2" t="s">
        <v>4166</v>
      </c>
      <c r="G10841" s="5">
        <v>-8</v>
      </c>
      <c r="H10841" s="5">
        <v>41.5</v>
      </c>
      <c r="I10841" s="5">
        <v>-332</v>
      </c>
      <c r="J10841" s="5">
        <v>-74899.399999999994</v>
      </c>
      <c r="K10841" s="5" t="str" cm="1">
        <f t="array" ref="K10841">_xlfn.LET(_xlpm.d,UPPER(TRIM(CLEAN(SUBSTITUTE(F10841,CHAR(160),"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42" spans="2:11" x14ac:dyDescent="0.25">
      <c r="B10842" s="21">
        <v>46066</v>
      </c>
      <c r="C10842" s="2" t="s">
        <v>1</v>
      </c>
      <c r="D10842" s="2" t="s">
        <v>4031</v>
      </c>
      <c r="E10842" s="2" t="s">
        <v>62</v>
      </c>
      <c r="F10842" s="2" t="s">
        <v>4166</v>
      </c>
      <c r="G10842" s="5">
        <v>-5</v>
      </c>
      <c r="H10842" s="5">
        <v>41.5</v>
      </c>
      <c r="I10842" s="5">
        <v>-207.5</v>
      </c>
      <c r="J10842" s="5">
        <v>-75106.899999999994</v>
      </c>
      <c r="K10842" s="5" t="str" cm="1">
        <f t="array" ref="K10842">_xlfn.LET(_xlpm.d,UPPER(TRIM(CLEAN(SUBSTITUTE(F10842,CHAR(160),"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43" spans="2:11" x14ac:dyDescent="0.25">
      <c r="B10843" s="21">
        <v>46066</v>
      </c>
      <c r="C10843" s="2" t="s">
        <v>1</v>
      </c>
      <c r="D10843" s="2" t="s">
        <v>1265</v>
      </c>
      <c r="E10843" s="2" t="s">
        <v>72</v>
      </c>
      <c r="F10843" s="2" t="s">
        <v>4166</v>
      </c>
      <c r="G10843" s="5">
        <v>-6</v>
      </c>
      <c r="H10843" s="5">
        <v>41.5</v>
      </c>
      <c r="I10843" s="5">
        <v>-249</v>
      </c>
      <c r="J10843" s="5">
        <v>-75355.899999999994</v>
      </c>
      <c r="K10843" s="5" t="str" cm="1">
        <f t="array" ref="K10843">_xlfn.LET(_xlpm.d,UPPER(TRIM(CLEAN(SUBSTITUTE(F10843,CHAR(160),"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44" spans="2:11" x14ac:dyDescent="0.25">
      <c r="B10844" s="21">
        <v>46069</v>
      </c>
      <c r="C10844" s="2" t="s">
        <v>1</v>
      </c>
      <c r="D10844" s="2" t="s">
        <v>4175</v>
      </c>
      <c r="E10844" s="2" t="s">
        <v>53</v>
      </c>
      <c r="F10844" s="2" t="s">
        <v>4166</v>
      </c>
      <c r="G10844" s="5">
        <v>-21</v>
      </c>
      <c r="H10844" s="5">
        <v>41.5</v>
      </c>
      <c r="I10844" s="5">
        <v>-871.5</v>
      </c>
      <c r="J10844" s="5">
        <v>-76227.399999999994</v>
      </c>
      <c r="K10844" s="5" t="str" cm="1">
        <f t="array" ref="K10844">_xlfn.LET(_xlpm.d,UPPER(TRIM(CLEAN(SUBSTITUTE(F10844,CHAR(160),"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45" spans="2:11" x14ac:dyDescent="0.25">
      <c r="B10845" s="21">
        <v>46070</v>
      </c>
      <c r="C10845" s="2" t="s">
        <v>1</v>
      </c>
      <c r="D10845" s="2" t="s">
        <v>2677</v>
      </c>
      <c r="E10845" s="2" t="s">
        <v>95</v>
      </c>
      <c r="F10845" s="2" t="s">
        <v>4166</v>
      </c>
      <c r="G10845" s="5">
        <v>-1</v>
      </c>
      <c r="H10845" s="5">
        <v>41.5</v>
      </c>
      <c r="I10845" s="5">
        <v>-41.5</v>
      </c>
      <c r="J10845" s="5">
        <v>-76268.899999999994</v>
      </c>
      <c r="K10845" s="5" t="str" cm="1">
        <f t="array" ref="K10845">_xlfn.LET(_xlpm.d,UPPER(TRIM(CLEAN(SUBSTITUTE(F10845,CHAR(160),"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46" spans="2:11" x14ac:dyDescent="0.25">
      <c r="B10846" s="21">
        <v>46072</v>
      </c>
      <c r="C10846" s="2" t="s">
        <v>1</v>
      </c>
      <c r="D10846" s="2" t="s">
        <v>2912</v>
      </c>
      <c r="E10846" s="2" t="s">
        <v>141</v>
      </c>
      <c r="F10846" s="2" t="s">
        <v>4166</v>
      </c>
      <c r="G10846" s="5">
        <v>-22</v>
      </c>
      <c r="H10846" s="5">
        <v>41.5</v>
      </c>
      <c r="I10846" s="5">
        <v>-913</v>
      </c>
      <c r="J10846" s="5">
        <v>-77181.899999999994</v>
      </c>
      <c r="K10846" s="5" t="str" cm="1">
        <f t="array" ref="K10846">_xlfn.LET(_xlpm.d,UPPER(TRIM(CLEAN(SUBSTITUTE(F10846,CHAR(160),"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47" spans="2:11" x14ac:dyDescent="0.25">
      <c r="B10847" s="21">
        <v>46073</v>
      </c>
      <c r="C10847" s="2" t="s">
        <v>1</v>
      </c>
      <c r="D10847" s="2" t="s">
        <v>2202</v>
      </c>
      <c r="E10847" s="2" t="s">
        <v>24</v>
      </c>
      <c r="F10847" s="2" t="s">
        <v>4166</v>
      </c>
      <c r="G10847" s="5">
        <v>-4</v>
      </c>
      <c r="H10847" s="5">
        <v>41.5</v>
      </c>
      <c r="I10847" s="5">
        <v>-166</v>
      </c>
      <c r="J10847" s="5">
        <v>-77347.899999999994</v>
      </c>
      <c r="K10847" s="5" t="str" cm="1">
        <f t="array" ref="K10847">_xlfn.LET(_xlpm.d,UPPER(TRIM(CLEAN(SUBSTITUTE(F10847,CHAR(160),"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48" spans="2:11" x14ac:dyDescent="0.25">
      <c r="B10848" s="21">
        <v>46073</v>
      </c>
      <c r="C10848" s="2" t="s">
        <v>1</v>
      </c>
      <c r="D10848" s="2" t="s">
        <v>4034</v>
      </c>
      <c r="E10848" s="2" t="s">
        <v>72</v>
      </c>
      <c r="F10848" s="2" t="s">
        <v>4166</v>
      </c>
      <c r="G10848" s="5">
        <v>-1</v>
      </c>
      <c r="H10848" s="5">
        <v>41.5</v>
      </c>
      <c r="I10848" s="5">
        <v>-41.5</v>
      </c>
      <c r="J10848" s="5">
        <v>-77389.399999999994</v>
      </c>
      <c r="K10848" s="5" t="str" cm="1">
        <f t="array" ref="K10848">_xlfn.LET(_xlpm.d,UPPER(TRIM(CLEAN(SUBSTITUTE(F10848,CHAR(160),"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49" spans="2:11" x14ac:dyDescent="0.25">
      <c r="B10849" s="21">
        <v>46073</v>
      </c>
      <c r="C10849" s="2" t="s">
        <v>1</v>
      </c>
      <c r="D10849" s="2" t="s">
        <v>39</v>
      </c>
      <c r="E10849" s="2" t="s">
        <v>40</v>
      </c>
      <c r="F10849" s="2" t="s">
        <v>4166</v>
      </c>
      <c r="G10849" s="5">
        <v>-5</v>
      </c>
      <c r="H10849" s="5">
        <v>41.5</v>
      </c>
      <c r="I10849" s="5">
        <v>-207.5</v>
      </c>
      <c r="J10849" s="5">
        <v>-77596.899999999994</v>
      </c>
      <c r="K10849" s="5" t="str" cm="1">
        <f t="array" ref="K10849">_xlfn.LET(_xlpm.d,UPPER(TRIM(CLEAN(SUBSTITUTE(F10849,CHAR(160),"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50" spans="2:11" x14ac:dyDescent="0.25">
      <c r="B10850" s="21">
        <v>46080</v>
      </c>
      <c r="C10850" s="2" t="s">
        <v>1</v>
      </c>
      <c r="D10850" s="2" t="s">
        <v>2522</v>
      </c>
      <c r="E10850" s="2" t="s">
        <v>202</v>
      </c>
      <c r="F10850" s="2" t="s">
        <v>4166</v>
      </c>
      <c r="G10850" s="5">
        <v>-3</v>
      </c>
      <c r="H10850" s="5">
        <v>41.5</v>
      </c>
      <c r="I10850" s="5">
        <v>-124.5</v>
      </c>
      <c r="J10850" s="5">
        <v>-77721.399999999994</v>
      </c>
      <c r="K10850" s="5" t="str" cm="1">
        <f t="array" ref="K10850">_xlfn.LET(_xlpm.d,UPPER(TRIM(CLEAN(SUBSTITUTE(F10850,CHAR(160),"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51" spans="2:11" x14ac:dyDescent="0.25">
      <c r="B10851" s="21">
        <v>46085</v>
      </c>
      <c r="C10851" s="2" t="s">
        <v>1</v>
      </c>
      <c r="D10851" s="2" t="s">
        <v>2679</v>
      </c>
      <c r="E10851" s="2" t="s">
        <v>40</v>
      </c>
      <c r="F10851" s="2" t="s">
        <v>4166</v>
      </c>
      <c r="G10851" s="5">
        <v>-5</v>
      </c>
      <c r="H10851" s="5">
        <v>41.5</v>
      </c>
      <c r="I10851" s="5">
        <v>-207.5</v>
      </c>
      <c r="J10851" s="5">
        <v>-77928.899999999994</v>
      </c>
      <c r="K10851" s="5" t="str" cm="1">
        <f t="array" ref="K10851">_xlfn.LET(_xlpm.d,UPPER(TRIM(CLEAN(SUBSTITUTE(F10851,CHAR(160),"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52" spans="2:11" x14ac:dyDescent="0.25">
      <c r="B10852" s="21">
        <v>46086</v>
      </c>
      <c r="C10852" s="2" t="s">
        <v>1</v>
      </c>
      <c r="D10852" s="2" t="s">
        <v>4058</v>
      </c>
      <c r="E10852" s="2" t="s">
        <v>38</v>
      </c>
      <c r="F10852" s="2" t="s">
        <v>4166</v>
      </c>
      <c r="G10852" s="5">
        <v>-19</v>
      </c>
      <c r="H10852" s="5">
        <v>41.5</v>
      </c>
      <c r="I10852" s="5">
        <v>-788.5</v>
      </c>
      <c r="J10852" s="5">
        <v>-78717.399999999994</v>
      </c>
      <c r="K10852" s="5" t="str" cm="1">
        <f t="array" ref="K10852">_xlfn.LET(_xlpm.d,UPPER(TRIM(CLEAN(SUBSTITUTE(F10852,CHAR(160),"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53" spans="2:11" x14ac:dyDescent="0.25">
      <c r="B10853" s="21">
        <v>46087</v>
      </c>
      <c r="C10853" s="2" t="s">
        <v>1</v>
      </c>
      <c r="D10853" s="2" t="s">
        <v>2235</v>
      </c>
      <c r="E10853" s="2" t="s">
        <v>244</v>
      </c>
      <c r="F10853" s="2" t="s">
        <v>4166</v>
      </c>
      <c r="G10853" s="5">
        <v>-12</v>
      </c>
      <c r="H10853" s="5">
        <v>41.5</v>
      </c>
      <c r="I10853" s="5">
        <v>-498</v>
      </c>
      <c r="J10853" s="5">
        <v>-79215.399999999994</v>
      </c>
      <c r="K10853" s="5" t="str" cm="1">
        <f t="array" ref="K10853">_xlfn.LET(_xlpm.d,UPPER(TRIM(CLEAN(SUBSTITUTE(F10853,CHAR(160),"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54" spans="2:11" x14ac:dyDescent="0.25">
      <c r="B10854" s="21">
        <v>46087</v>
      </c>
      <c r="C10854" s="2" t="s">
        <v>1</v>
      </c>
      <c r="D10854" s="2" t="s">
        <v>2526</v>
      </c>
      <c r="E10854" s="2" t="s">
        <v>82</v>
      </c>
      <c r="F10854" s="2" t="s">
        <v>4166</v>
      </c>
      <c r="G10854" s="5">
        <v>-12</v>
      </c>
      <c r="H10854" s="5">
        <v>41.5</v>
      </c>
      <c r="I10854" s="5">
        <v>-498</v>
      </c>
      <c r="J10854" s="5">
        <v>-79713.399999999994</v>
      </c>
      <c r="K10854" s="5" t="str" cm="1">
        <f t="array" ref="K10854">_xlfn.LET(_xlpm.d,UPPER(TRIM(CLEAN(SUBSTITUTE(F10854,CHAR(160),"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55" spans="2:11" x14ac:dyDescent="0.25">
      <c r="B10855" s="21">
        <v>46087</v>
      </c>
      <c r="C10855" s="2" t="s">
        <v>1</v>
      </c>
      <c r="D10855" s="2" t="s">
        <v>285</v>
      </c>
      <c r="E10855" s="2" t="s">
        <v>62</v>
      </c>
      <c r="F10855" s="2" t="s">
        <v>4166</v>
      </c>
      <c r="G10855" s="5">
        <v>-2</v>
      </c>
      <c r="H10855" s="5">
        <v>41.5</v>
      </c>
      <c r="I10855" s="5">
        <v>-83</v>
      </c>
      <c r="J10855" s="5">
        <v>-79796.399999999994</v>
      </c>
      <c r="K10855" s="5" t="str" cm="1">
        <f t="array" ref="K10855">_xlfn.LET(_xlpm.d,UPPER(TRIM(CLEAN(SUBSTITUTE(F10855,CHAR(160),"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56" spans="2:11" x14ac:dyDescent="0.25">
      <c r="B10856" s="21">
        <v>46092</v>
      </c>
      <c r="C10856" s="2" t="s">
        <v>1</v>
      </c>
      <c r="D10856" s="2" t="s">
        <v>1292</v>
      </c>
      <c r="E10856" s="2" t="s">
        <v>163</v>
      </c>
      <c r="F10856" s="2" t="s">
        <v>4166</v>
      </c>
      <c r="G10856" s="5">
        <v>-8</v>
      </c>
      <c r="H10856" s="5">
        <v>41.5</v>
      </c>
      <c r="I10856" s="5">
        <v>-332</v>
      </c>
      <c r="J10856" s="5">
        <v>-80128.399999999994</v>
      </c>
      <c r="K10856" s="5" t="str" cm="1">
        <f t="array" ref="K10856">_xlfn.LET(_xlpm.d,UPPER(TRIM(CLEAN(SUBSTITUTE(F10856,CHAR(160),"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57" spans="2:11" x14ac:dyDescent="0.25">
      <c r="B10857" s="21">
        <v>46094</v>
      </c>
      <c r="C10857" s="2" t="s">
        <v>1</v>
      </c>
      <c r="D10857" s="2" t="s">
        <v>2249</v>
      </c>
      <c r="E10857" s="2" t="s">
        <v>82</v>
      </c>
      <c r="F10857" s="2" t="s">
        <v>4167</v>
      </c>
      <c r="G10857" s="5">
        <v>-3</v>
      </c>
      <c r="H10857" s="5">
        <v>41.5</v>
      </c>
      <c r="I10857" s="5">
        <v>-124.5</v>
      </c>
      <c r="J10857" s="5">
        <v>-80252.899999999994</v>
      </c>
      <c r="K10857" s="5" t="str" cm="1">
        <f t="array" ref="K10857">_xlfn.LET(_xlpm.d,UPPER(TRIM(CLEAN(SUBSTITUTE(F10857,CHAR(160),"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58" spans="2:11" x14ac:dyDescent="0.25">
      <c r="B10858" s="21">
        <v>46098</v>
      </c>
      <c r="C10858" s="2" t="s">
        <v>1</v>
      </c>
      <c r="D10858" s="2" t="s">
        <v>1300</v>
      </c>
      <c r="E10858" s="2" t="s">
        <v>72</v>
      </c>
      <c r="F10858" s="2" t="s">
        <v>4166</v>
      </c>
      <c r="G10858" s="5">
        <v>-1</v>
      </c>
      <c r="H10858" s="5">
        <v>41.5</v>
      </c>
      <c r="I10858" s="5">
        <v>-41.5</v>
      </c>
      <c r="J10858" s="5">
        <v>-80294.399999999994</v>
      </c>
      <c r="K10858" s="5" t="str" cm="1">
        <f t="array" ref="K10858">_xlfn.LET(_xlpm.d,UPPER(TRIM(CLEAN(SUBSTITUTE(F10858,CHAR(160),"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59" spans="2:11" x14ac:dyDescent="0.25">
      <c r="B10859" s="21">
        <v>46099</v>
      </c>
      <c r="C10859" s="2" t="s">
        <v>1</v>
      </c>
      <c r="D10859" s="2" t="s">
        <v>2261</v>
      </c>
      <c r="E10859" s="2" t="s">
        <v>58</v>
      </c>
      <c r="F10859" s="2" t="s">
        <v>4166</v>
      </c>
      <c r="G10859" s="5">
        <v>-4</v>
      </c>
      <c r="H10859" s="5">
        <v>41.5</v>
      </c>
      <c r="I10859" s="5">
        <v>-166</v>
      </c>
      <c r="J10859" s="5">
        <v>-80460.399999999994</v>
      </c>
      <c r="K10859" s="5" t="str" cm="1">
        <f t="array" ref="K10859">_xlfn.LET(_xlpm.d,UPPER(TRIM(CLEAN(SUBSTITUTE(F10859,CHAR(160),"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60" spans="2:11" x14ac:dyDescent="0.25">
      <c r="B10860" s="21">
        <v>46101</v>
      </c>
      <c r="C10860" s="2" t="s">
        <v>1</v>
      </c>
      <c r="D10860" s="2" t="s">
        <v>112</v>
      </c>
      <c r="E10860" s="2" t="s">
        <v>9</v>
      </c>
      <c r="F10860" s="2" t="s">
        <v>4167</v>
      </c>
      <c r="G10860" s="5">
        <v>-2</v>
      </c>
      <c r="H10860" s="5">
        <v>41.5</v>
      </c>
      <c r="I10860" s="5">
        <v>-83</v>
      </c>
      <c r="J10860" s="5">
        <v>-80543.399999999994</v>
      </c>
      <c r="K10860" s="5" t="str" cm="1">
        <f t="array" ref="K10860">_xlfn.LET(_xlpm.d,UPPER(TRIM(CLEAN(SUBSTITUTE(F10860,CHAR(160),"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61" spans="2:11" x14ac:dyDescent="0.25">
      <c r="B10861" s="21">
        <v>46104</v>
      </c>
      <c r="C10861" s="2" t="s">
        <v>1</v>
      </c>
      <c r="D10861" s="2" t="s">
        <v>114</v>
      </c>
      <c r="E10861" s="2" t="s">
        <v>19</v>
      </c>
      <c r="F10861" s="2" t="s">
        <v>4167</v>
      </c>
      <c r="G10861" s="5">
        <v>-18</v>
      </c>
      <c r="H10861" s="5">
        <v>41.5</v>
      </c>
      <c r="I10861" s="5">
        <v>-747</v>
      </c>
      <c r="J10861" s="5">
        <v>-81290.399999999994</v>
      </c>
      <c r="K10861" s="5" t="str" cm="1">
        <f t="array" ref="K10861">_xlfn.LET(_xlpm.d,UPPER(TRIM(CLEAN(SUBSTITUTE(F10861,CHAR(160),"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62" spans="2:11" x14ac:dyDescent="0.25">
      <c r="B10862" s="21">
        <v>46104</v>
      </c>
      <c r="C10862" s="2" t="s">
        <v>1</v>
      </c>
      <c r="D10862" s="2" t="s">
        <v>2272</v>
      </c>
      <c r="E10862" s="2" t="s">
        <v>791</v>
      </c>
      <c r="F10862" s="2" t="s">
        <v>4167</v>
      </c>
      <c r="G10862" s="5">
        <v>-2</v>
      </c>
      <c r="H10862" s="5">
        <v>41.5</v>
      </c>
      <c r="I10862" s="5">
        <v>-83</v>
      </c>
      <c r="J10862" s="5">
        <v>-81373.399999999994</v>
      </c>
      <c r="K10862" s="5" t="str" cm="1">
        <f t="array" ref="K10862">_xlfn.LET(_xlpm.d,UPPER(TRIM(CLEAN(SUBSTITUTE(F10862,CHAR(160),"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63" spans="2:11" x14ac:dyDescent="0.25">
      <c r="B10863" s="21">
        <v>46108</v>
      </c>
      <c r="C10863" s="2" t="s">
        <v>1</v>
      </c>
      <c r="D10863" s="2" t="s">
        <v>2289</v>
      </c>
      <c r="E10863" s="2" t="s">
        <v>202</v>
      </c>
      <c r="F10863" s="2" t="s">
        <v>4167</v>
      </c>
      <c r="G10863" s="5">
        <v>-7</v>
      </c>
      <c r="H10863" s="5">
        <v>41.5</v>
      </c>
      <c r="I10863" s="5">
        <v>-290.5</v>
      </c>
      <c r="J10863" s="5">
        <v>-81663.899999999994</v>
      </c>
      <c r="K10863" s="5" t="str" cm="1">
        <f t="array" ref="K10863">_xlfn.LET(_xlpm.d,UPPER(TRIM(CLEAN(SUBSTITUTE(F10863,CHAR(160),"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64" spans="2:11" x14ac:dyDescent="0.25">
      <c r="B10864" s="21">
        <v>46108</v>
      </c>
      <c r="C10864" s="2" t="s">
        <v>1</v>
      </c>
      <c r="D10864" s="2" t="s">
        <v>2290</v>
      </c>
      <c r="E10864" s="2" t="s">
        <v>829</v>
      </c>
      <c r="F10864" s="2" t="s">
        <v>4167</v>
      </c>
      <c r="G10864" s="5">
        <v>-10</v>
      </c>
      <c r="H10864" s="5">
        <v>41.5</v>
      </c>
      <c r="I10864" s="5">
        <v>-415</v>
      </c>
      <c r="J10864" s="5">
        <v>-82078.899999999994</v>
      </c>
      <c r="K10864" s="5" t="str" cm="1">
        <f t="array" ref="K10864">_xlfn.LET(_xlpm.d,UPPER(TRIM(CLEAN(SUBSTITUTE(F10864,CHAR(160),"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65" spans="1:11" x14ac:dyDescent="0.25">
      <c r="B10865" s="21">
        <v>46112</v>
      </c>
      <c r="C10865" s="2" t="s">
        <v>1</v>
      </c>
      <c r="D10865" s="2" t="s">
        <v>2301</v>
      </c>
      <c r="E10865" s="2" t="s">
        <v>14</v>
      </c>
      <c r="F10865" s="2" t="s">
        <v>4167</v>
      </c>
      <c r="G10865" s="5">
        <v>-13</v>
      </c>
      <c r="H10865" s="5">
        <v>41.5</v>
      </c>
      <c r="I10865" s="5">
        <v>-539.5</v>
      </c>
      <c r="J10865" s="5">
        <v>-82618.399999999994</v>
      </c>
      <c r="K10865" s="5" t="str" cm="1">
        <f t="array" ref="K10865">_xlfn.LET(_xlpm.d,UPPER(TRIM(CLEAN(SUBSTITUTE(F10865,CHAR(160),"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0866" spans="1:11" x14ac:dyDescent="0.25">
      <c r="A10866" s="11" t="s">
        <v>4176</v>
      </c>
      <c r="G10866" s="6">
        <v>-1991</v>
      </c>
      <c r="I10866" s="7">
        <f>I10620+I10621+I10622+I10623+I10624+I10625+I10626+I10627+I10628+I10629+I10630+I10631+I10632+I10633+I10634+I10635+I10636+I10637+I10638+I10639+I10640+I10641+I10642+I10643+I10644+I10645+I10646+I10647+I10648+I10649+I10650+I10651+I10652+I10653+I10654+I10655+I10656+I10657+I10658+I10659+I10660+I10661+I10662+I10663+I10664+I10665+I10666+I10667+I10668+I10669+I10670+I10671+I10672+I10673+I10674+I10675+I10676+I10677+I10678+I10679+I10680+I10681+I10682+I10683+I10684+I10685+I10686+I10687+I10688+I10689+I10690+I10691+I10692+I10693+I10694+I10695+I10696+I10697+I10698+I10699+I10700+I10701+I10702+I10703+I10704+I10705+I10706+I10707+I10708+I10709+I10710+I10711+I10712+I10713+I10714+I10715+I10716+I10717+I10718+I10719+I10720+I10721+I10722+I10723+I10724+I10725+I10726+I10727+I10728+I10729+I10730+I10731+I10732+I10733+I10734+I10735+I10736+I10737+I10738+I10739+I10740+I10741+I10742+I10743+I10744+I10745+I10746+I10747+I10748+I10749+I10750+I10751+I10752+I10753+I10754+I10755+I10756+I10757+I10758+I10759+I10760+I10761+I10762+I10763+I10764+I10765+I10766+I10767+I10768+I10769+I10770+I10771+I10772+I10773+I10774+I10775+I10776+I10777+I10778+I10779+I10780+I10781+I10782+I10783+I10784+I10785+I10786+I10787+I10788+I10789+I10790+I10791+I10792+I10793+I10794+I10795+I10796+I10797+I10798+I10799+I10800+I10801+I10802+I10803+I10804+I10805+I10806+I10807+I10808+I10809+I10810+I10811+I10812+I10813+I10814+I10815+I10816+I10817+I10818+I10819+I10820+I10821+I10822+I10823+I10824+I10825+I10826+I10827+I10828+I10829+I10830+I10831+I10832+I10833+I10834+I10835+I10836+I10837+I10838+I10839+I10840+I10841+I10842+I10843+I10844+I10845+I10846+I10847+I10848+I10849+I10850+I10851+I10852+I10853+I10854+I10855+I10856+I10857+I10858+I10859+I10860+I10861+I10862+I10863+I10864+I10865</f>
        <v>-82618.399999999994</v>
      </c>
      <c r="K10866" s="5" t="str" cm="1">
        <f t="array" ref="K10866">_xlfn.LET(_xlpm.d,UPPER(TRIM(CLEAN(SUBSTITUTE(F10866,CHAR(160),"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867" spans="1:11" x14ac:dyDescent="0.25">
      <c r="A10867" s="10" t="s">
        <v>4177</v>
      </c>
      <c r="K10867" s="5" t="str" cm="1">
        <f t="array" ref="K10867">_xlfn.LET(_xlpm.d,UPPER(TRIM(CLEAN(SUBSTITUTE(F10867,CHAR(160),"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868" spans="1:11" x14ac:dyDescent="0.25">
      <c r="B10868" s="21">
        <v>45749</v>
      </c>
      <c r="C10868" s="2" t="s">
        <v>1</v>
      </c>
      <c r="D10868" s="2" t="s">
        <v>1637</v>
      </c>
      <c r="E10868" s="2" t="s">
        <v>1611</v>
      </c>
      <c r="F10868" s="2" t="s">
        <v>4178</v>
      </c>
      <c r="G10868" s="5">
        <v>-3</v>
      </c>
      <c r="H10868" s="5">
        <v>47.99</v>
      </c>
      <c r="I10868" s="5">
        <v>-143.97</v>
      </c>
      <c r="J10868" s="5">
        <v>-143.97</v>
      </c>
      <c r="K10868" s="5" t="str" cm="1">
        <f t="array" ref="K10868">_xlfn.LET(_xlpm.d,UPPER(TRIM(CLEAN(SUBSTITUTE(F10868,CHAR(160),"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17CM BEGONIA</v>
      </c>
    </row>
    <row r="10869" spans="1:11" x14ac:dyDescent="0.25">
      <c r="A10869" s="11" t="s">
        <v>4179</v>
      </c>
      <c r="G10869" s="6">
        <v>-3</v>
      </c>
      <c r="I10869" s="8">
        <f>I10868</f>
        <v>-143.97</v>
      </c>
      <c r="K10869" s="5" t="str" cm="1">
        <f t="array" ref="K10869">_xlfn.LET(_xlpm.d,UPPER(TRIM(CLEAN(SUBSTITUTE(F10869,CHAR(160),"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870" spans="1:11" x14ac:dyDescent="0.25">
      <c r="A10870" s="10" t="s">
        <v>4180</v>
      </c>
      <c r="K10870" s="5" t="str" cm="1">
        <f t="array" ref="K10870">_xlfn.LET(_xlpm.d,UPPER(TRIM(CLEAN(SUBSTITUTE(F10870,CHAR(160),"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871" spans="1:11" x14ac:dyDescent="0.25">
      <c r="B10871" s="21">
        <v>45716</v>
      </c>
      <c r="C10871" s="2" t="s">
        <v>1</v>
      </c>
      <c r="D10871" s="2" t="s">
        <v>4181</v>
      </c>
      <c r="E10871" s="2" t="s">
        <v>311</v>
      </c>
      <c r="F10871" s="2" t="s">
        <v>4180</v>
      </c>
      <c r="G10871" s="5">
        <v>-10</v>
      </c>
      <c r="H10871" s="5">
        <v>130.435</v>
      </c>
      <c r="I10871" s="5">
        <v>-1304.3499999999999</v>
      </c>
      <c r="J10871" s="5">
        <v>-1304.3499999999999</v>
      </c>
      <c r="K10871" s="5" t="str" cm="1">
        <f t="array" ref="K10871">_xlfn.LET(_xlpm.d,UPPER(TRIM(CLEAN(SUBSTITUTE(F10871,CHAR(160),"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72" spans="1:11" x14ac:dyDescent="0.25">
      <c r="B10872" s="21">
        <v>45777</v>
      </c>
      <c r="C10872" s="2" t="s">
        <v>1</v>
      </c>
      <c r="D10872" s="2" t="s">
        <v>4182</v>
      </c>
      <c r="E10872" s="2" t="s">
        <v>3</v>
      </c>
      <c r="F10872" s="2" t="s">
        <v>4183</v>
      </c>
      <c r="G10872" s="5">
        <v>-1</v>
      </c>
      <c r="H10872" s="5">
        <v>443.57</v>
      </c>
      <c r="I10872" s="5">
        <v>-443.57</v>
      </c>
      <c r="J10872" s="5">
        <v>-1747.9199999999998</v>
      </c>
      <c r="K10872" s="5" t="str" cm="1">
        <f t="array" ref="K10872">_xlfn.LET(_xlpm.d,UPPER(TRIM(CLEAN(SUBSTITUTE(F10872,CHAR(160),"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873" spans="1:11" x14ac:dyDescent="0.25">
      <c r="B10873" s="21">
        <v>45782</v>
      </c>
      <c r="C10873" s="2" t="s">
        <v>1</v>
      </c>
      <c r="D10873" s="2" t="s">
        <v>4184</v>
      </c>
      <c r="E10873" s="2" t="s">
        <v>311</v>
      </c>
      <c r="F10873" s="2" t="s">
        <v>4180</v>
      </c>
      <c r="G10873" s="5">
        <v>-16</v>
      </c>
      <c r="H10873" s="5">
        <v>150</v>
      </c>
      <c r="I10873" s="5">
        <v>-2400</v>
      </c>
      <c r="J10873" s="5">
        <v>-4147.92</v>
      </c>
      <c r="K10873" s="5" t="str" cm="1">
        <f t="array" ref="K10873">_xlfn.LET(_xlpm.d,UPPER(TRIM(CLEAN(SUBSTITUTE(F10873,CHAR(160),"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74" spans="1:11" x14ac:dyDescent="0.25">
      <c r="B10874" s="21">
        <v>45835</v>
      </c>
      <c r="C10874" s="2" t="s">
        <v>1</v>
      </c>
      <c r="D10874" s="2" t="s">
        <v>4185</v>
      </c>
      <c r="E10874" s="2" t="s">
        <v>311</v>
      </c>
      <c r="F10874" s="2" t="s">
        <v>4180</v>
      </c>
      <c r="G10874" s="5">
        <v>-4</v>
      </c>
      <c r="H10874" s="5">
        <v>130.435</v>
      </c>
      <c r="I10874" s="5">
        <v>-521.74</v>
      </c>
      <c r="J10874" s="5">
        <v>-4669.66</v>
      </c>
      <c r="K10874" s="5" t="str" cm="1">
        <f t="array" ref="K10874">_xlfn.LET(_xlpm.d,UPPER(TRIM(CLEAN(SUBSTITUTE(F10874,CHAR(160),"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75" spans="1:11" x14ac:dyDescent="0.25">
      <c r="B10875" s="21">
        <v>45838</v>
      </c>
      <c r="C10875" s="2" t="s">
        <v>1</v>
      </c>
      <c r="D10875" s="2" t="s">
        <v>4186</v>
      </c>
      <c r="E10875" s="2" t="s">
        <v>311</v>
      </c>
      <c r="F10875" s="2" t="s">
        <v>4180</v>
      </c>
      <c r="G10875" s="5">
        <v>-16</v>
      </c>
      <c r="H10875" s="5">
        <v>130.435</v>
      </c>
      <c r="I10875" s="5">
        <v>-2086.96</v>
      </c>
      <c r="J10875" s="5">
        <v>-6756.62</v>
      </c>
      <c r="K10875" s="5" t="str" cm="1">
        <f t="array" ref="K10875">_xlfn.LET(_xlpm.d,UPPER(TRIM(CLEAN(SUBSTITUTE(F10875,CHAR(160),"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76" spans="1:11" x14ac:dyDescent="0.25">
      <c r="B10876" s="21">
        <v>45842</v>
      </c>
      <c r="C10876" s="2" t="s">
        <v>1</v>
      </c>
      <c r="D10876" s="2" t="s">
        <v>4187</v>
      </c>
      <c r="E10876" s="2" t="s">
        <v>311</v>
      </c>
      <c r="F10876" s="2" t="s">
        <v>4180</v>
      </c>
      <c r="G10876" s="5">
        <v>-4</v>
      </c>
      <c r="H10876" s="5">
        <v>130.435</v>
      </c>
      <c r="I10876" s="5">
        <v>-521.74</v>
      </c>
      <c r="J10876" s="5">
        <v>-7278.36</v>
      </c>
      <c r="K10876" s="5" t="str" cm="1">
        <f t="array" ref="K10876">_xlfn.LET(_xlpm.d,UPPER(TRIM(CLEAN(SUBSTITUTE(F10876,CHAR(160),"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77" spans="1:11" x14ac:dyDescent="0.25">
      <c r="B10877" s="21">
        <v>45849</v>
      </c>
      <c r="C10877" s="2" t="s">
        <v>1</v>
      </c>
      <c r="D10877" s="2" t="s">
        <v>4188</v>
      </c>
      <c r="E10877" s="2" t="s">
        <v>311</v>
      </c>
      <c r="F10877" s="2" t="s">
        <v>4180</v>
      </c>
      <c r="G10877" s="5">
        <v>-4</v>
      </c>
      <c r="H10877" s="5">
        <v>130.435</v>
      </c>
      <c r="I10877" s="5">
        <v>-521.74</v>
      </c>
      <c r="J10877" s="5">
        <v>-7800.0999999999995</v>
      </c>
      <c r="K10877" s="5" t="str" cm="1">
        <f t="array" ref="K10877">_xlfn.LET(_xlpm.d,UPPER(TRIM(CLEAN(SUBSTITUTE(F10877,CHAR(160),"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78" spans="1:11" x14ac:dyDescent="0.25">
      <c r="B10878" s="21">
        <v>45855</v>
      </c>
      <c r="C10878" s="2" t="s">
        <v>1</v>
      </c>
      <c r="D10878" s="2" t="s">
        <v>4189</v>
      </c>
      <c r="E10878" s="2" t="s">
        <v>311</v>
      </c>
      <c r="F10878" s="2" t="s">
        <v>4180</v>
      </c>
      <c r="G10878" s="5">
        <v>-4</v>
      </c>
      <c r="H10878" s="5">
        <v>130.435</v>
      </c>
      <c r="I10878" s="5">
        <v>-521.74</v>
      </c>
      <c r="J10878" s="5">
        <v>-8321.84</v>
      </c>
      <c r="K10878" s="5" t="str" cm="1">
        <f t="array" ref="K10878">_xlfn.LET(_xlpm.d,UPPER(TRIM(CLEAN(SUBSTITUTE(F10878,CHAR(160),"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79" spans="1:11" x14ac:dyDescent="0.25">
      <c r="B10879" s="21">
        <v>45863</v>
      </c>
      <c r="C10879" s="2" t="s">
        <v>1</v>
      </c>
      <c r="D10879" s="2" t="s">
        <v>4190</v>
      </c>
      <c r="E10879" s="2" t="s">
        <v>311</v>
      </c>
      <c r="F10879" s="2" t="s">
        <v>4180</v>
      </c>
      <c r="G10879" s="5">
        <v>-4</v>
      </c>
      <c r="H10879" s="5">
        <v>150</v>
      </c>
      <c r="I10879" s="5">
        <v>-600</v>
      </c>
      <c r="J10879" s="5">
        <v>-8921.84</v>
      </c>
      <c r="K10879" s="5" t="str" cm="1">
        <f t="array" ref="K10879">_xlfn.LET(_xlpm.d,UPPER(TRIM(CLEAN(SUBSTITUTE(F10879,CHAR(160),"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80" spans="1:11" x14ac:dyDescent="0.25">
      <c r="B10880" s="21">
        <v>45870</v>
      </c>
      <c r="C10880" s="2" t="s">
        <v>1</v>
      </c>
      <c r="D10880" s="2" t="s">
        <v>4191</v>
      </c>
      <c r="E10880" s="2" t="s">
        <v>311</v>
      </c>
      <c r="F10880" s="2" t="s">
        <v>4180</v>
      </c>
      <c r="G10880" s="5">
        <v>-4</v>
      </c>
      <c r="H10880" s="5">
        <v>0</v>
      </c>
      <c r="I10880" s="5">
        <v>0</v>
      </c>
      <c r="J10880" s="5">
        <v>-8921.84</v>
      </c>
      <c r="K10880" s="5" t="str" cm="1">
        <f t="array" ref="K10880">_xlfn.LET(_xlpm.d,UPPER(TRIM(CLEAN(SUBSTITUTE(F10880,CHAR(160),"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81" spans="2:11" x14ac:dyDescent="0.25">
      <c r="B10881" s="21">
        <v>45877</v>
      </c>
      <c r="C10881" s="2" t="s">
        <v>1</v>
      </c>
      <c r="D10881" s="2" t="s">
        <v>4192</v>
      </c>
      <c r="E10881" s="2" t="s">
        <v>311</v>
      </c>
      <c r="F10881" s="2" t="s">
        <v>4180</v>
      </c>
      <c r="G10881" s="5">
        <v>-4</v>
      </c>
      <c r="H10881" s="5">
        <v>150</v>
      </c>
      <c r="I10881" s="5">
        <v>-600</v>
      </c>
      <c r="J10881" s="5">
        <v>-9521.84</v>
      </c>
      <c r="K10881" s="5" t="str" cm="1">
        <f t="array" ref="K10881">_xlfn.LET(_xlpm.d,UPPER(TRIM(CLEAN(SUBSTITUTE(F10881,CHAR(160),"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82" spans="2:11" x14ac:dyDescent="0.25">
      <c r="B10882" s="21">
        <v>45891</v>
      </c>
      <c r="C10882" s="2" t="s">
        <v>1</v>
      </c>
      <c r="D10882" s="2" t="s">
        <v>4193</v>
      </c>
      <c r="E10882" s="2" t="s">
        <v>311</v>
      </c>
      <c r="F10882" s="2" t="s">
        <v>4180</v>
      </c>
      <c r="G10882" s="5">
        <v>-8</v>
      </c>
      <c r="H10882" s="5">
        <v>150</v>
      </c>
      <c r="I10882" s="5">
        <v>-1200</v>
      </c>
      <c r="J10882" s="5">
        <v>-10721.84</v>
      </c>
      <c r="K10882" s="5" t="str" cm="1">
        <f t="array" ref="K10882">_xlfn.LET(_xlpm.d,UPPER(TRIM(CLEAN(SUBSTITUTE(F10882,CHAR(160),"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83" spans="2:11" x14ac:dyDescent="0.25">
      <c r="B10883" s="21">
        <v>45898</v>
      </c>
      <c r="C10883" s="2" t="s">
        <v>1</v>
      </c>
      <c r="D10883" s="2" t="s">
        <v>4194</v>
      </c>
      <c r="E10883" s="2" t="s">
        <v>311</v>
      </c>
      <c r="F10883" s="2" t="s">
        <v>4180</v>
      </c>
      <c r="G10883" s="5">
        <v>-3</v>
      </c>
      <c r="H10883" s="5">
        <v>150</v>
      </c>
      <c r="I10883" s="5">
        <v>-450</v>
      </c>
      <c r="J10883" s="5">
        <v>-11171.84</v>
      </c>
      <c r="K10883" s="5" t="str" cm="1">
        <f t="array" ref="K10883">_xlfn.LET(_xlpm.d,UPPER(TRIM(CLEAN(SUBSTITUTE(F10883,CHAR(160),"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84" spans="2:11" x14ac:dyDescent="0.25">
      <c r="B10884" s="21">
        <v>45905</v>
      </c>
      <c r="C10884" s="2" t="s">
        <v>1</v>
      </c>
      <c r="D10884" s="2" t="s">
        <v>4195</v>
      </c>
      <c r="E10884" s="2" t="s">
        <v>311</v>
      </c>
      <c r="F10884" s="2" t="s">
        <v>4180</v>
      </c>
      <c r="G10884" s="5">
        <v>-4</v>
      </c>
      <c r="H10884" s="5">
        <v>150</v>
      </c>
      <c r="I10884" s="5">
        <v>-600</v>
      </c>
      <c r="J10884" s="5">
        <v>-11771.84</v>
      </c>
      <c r="K10884" s="5" t="str" cm="1">
        <f t="array" ref="K10884">_xlfn.LET(_xlpm.d,UPPER(TRIM(CLEAN(SUBSTITUTE(F10884,CHAR(160),"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85" spans="2:11" x14ac:dyDescent="0.25">
      <c r="B10885" s="21">
        <v>45912</v>
      </c>
      <c r="C10885" s="2" t="s">
        <v>1</v>
      </c>
      <c r="D10885" s="2" t="s">
        <v>4196</v>
      </c>
      <c r="E10885" s="2" t="s">
        <v>311</v>
      </c>
      <c r="F10885" s="2" t="s">
        <v>4180</v>
      </c>
      <c r="G10885" s="5">
        <v>-4</v>
      </c>
      <c r="H10885" s="5">
        <v>150</v>
      </c>
      <c r="I10885" s="5">
        <v>-600</v>
      </c>
      <c r="J10885" s="5">
        <v>-12371.84</v>
      </c>
      <c r="K10885" s="5" t="str" cm="1">
        <f t="array" ref="K10885">_xlfn.LET(_xlpm.d,UPPER(TRIM(CLEAN(SUBSTITUTE(F10885,CHAR(160),"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86" spans="2:11" x14ac:dyDescent="0.25">
      <c r="B10886" s="21">
        <v>45919</v>
      </c>
      <c r="C10886" s="2" t="s">
        <v>1</v>
      </c>
      <c r="D10886" s="2" t="s">
        <v>4197</v>
      </c>
      <c r="E10886" s="2" t="s">
        <v>311</v>
      </c>
      <c r="F10886" s="2" t="s">
        <v>4180</v>
      </c>
      <c r="G10886" s="5">
        <v>-3</v>
      </c>
      <c r="H10886" s="5">
        <v>150</v>
      </c>
      <c r="I10886" s="5">
        <v>-450</v>
      </c>
      <c r="J10886" s="5">
        <v>-12821.84</v>
      </c>
      <c r="K10886" s="5" t="str" cm="1">
        <f t="array" ref="K10886">_xlfn.LET(_xlpm.d,UPPER(TRIM(CLEAN(SUBSTITUTE(F10886,CHAR(160),"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87" spans="2:11" x14ac:dyDescent="0.25">
      <c r="B10887" s="21">
        <v>45926</v>
      </c>
      <c r="C10887" s="2" t="s">
        <v>1</v>
      </c>
      <c r="D10887" s="2" t="s">
        <v>4198</v>
      </c>
      <c r="E10887" s="2" t="s">
        <v>311</v>
      </c>
      <c r="F10887" s="2" t="s">
        <v>4180</v>
      </c>
      <c r="G10887" s="5">
        <v>-3</v>
      </c>
      <c r="H10887" s="5">
        <v>150</v>
      </c>
      <c r="I10887" s="5">
        <v>-450</v>
      </c>
      <c r="J10887" s="5">
        <v>-13271.84</v>
      </c>
      <c r="K10887" s="5" t="str" cm="1">
        <f t="array" ref="K10887">_xlfn.LET(_xlpm.d,UPPER(TRIM(CLEAN(SUBSTITUTE(F10887,CHAR(160),"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88" spans="2:11" x14ac:dyDescent="0.25">
      <c r="B10888" s="21">
        <v>45933</v>
      </c>
      <c r="C10888" s="2" t="s">
        <v>1</v>
      </c>
      <c r="D10888" s="2" t="s">
        <v>4199</v>
      </c>
      <c r="E10888" s="2" t="s">
        <v>311</v>
      </c>
      <c r="F10888" s="2" t="s">
        <v>4180</v>
      </c>
      <c r="G10888" s="5">
        <v>-4</v>
      </c>
      <c r="H10888" s="5">
        <v>150</v>
      </c>
      <c r="I10888" s="5">
        <v>-600</v>
      </c>
      <c r="J10888" s="5">
        <v>-13871.84</v>
      </c>
      <c r="K10888" s="5" t="str" cm="1">
        <f t="array" ref="K10888">_xlfn.LET(_xlpm.d,UPPER(TRIM(CLEAN(SUBSTITUTE(F10888,CHAR(160),"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89" spans="2:11" x14ac:dyDescent="0.25">
      <c r="B10889" s="21">
        <v>45947</v>
      </c>
      <c r="C10889" s="2" t="s">
        <v>1</v>
      </c>
      <c r="D10889" s="2" t="s">
        <v>4200</v>
      </c>
      <c r="E10889" s="2" t="s">
        <v>311</v>
      </c>
      <c r="F10889" s="2" t="s">
        <v>4180</v>
      </c>
      <c r="G10889" s="5">
        <v>-4</v>
      </c>
      <c r="H10889" s="5">
        <v>150</v>
      </c>
      <c r="I10889" s="5">
        <v>-600</v>
      </c>
      <c r="J10889" s="5">
        <v>-14471.84</v>
      </c>
      <c r="K10889" s="5" t="str" cm="1">
        <f t="array" ref="K10889">_xlfn.LET(_xlpm.d,UPPER(TRIM(CLEAN(SUBSTITUTE(F10889,CHAR(160),"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90" spans="2:11" x14ac:dyDescent="0.25">
      <c r="B10890" s="21">
        <v>45954</v>
      </c>
      <c r="C10890" s="2" t="s">
        <v>1</v>
      </c>
      <c r="D10890" s="2" t="s">
        <v>4201</v>
      </c>
      <c r="E10890" s="2" t="s">
        <v>311</v>
      </c>
      <c r="F10890" s="2" t="s">
        <v>4180</v>
      </c>
      <c r="G10890" s="5">
        <v>-4</v>
      </c>
      <c r="H10890" s="5">
        <v>150</v>
      </c>
      <c r="I10890" s="5">
        <v>-600</v>
      </c>
      <c r="J10890" s="5">
        <v>-15071.84</v>
      </c>
      <c r="K10890" s="5" t="str" cm="1">
        <f t="array" ref="K10890">_xlfn.LET(_xlpm.d,UPPER(TRIM(CLEAN(SUBSTITUTE(F10890,CHAR(160),"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91" spans="2:11" x14ac:dyDescent="0.25">
      <c r="B10891" s="21">
        <v>45961</v>
      </c>
      <c r="C10891" s="2" t="s">
        <v>1</v>
      </c>
      <c r="D10891" s="2" t="s">
        <v>4202</v>
      </c>
      <c r="E10891" s="2" t="s">
        <v>311</v>
      </c>
      <c r="F10891" s="2" t="s">
        <v>4180</v>
      </c>
      <c r="G10891" s="5">
        <v>-4</v>
      </c>
      <c r="H10891" s="5">
        <v>150</v>
      </c>
      <c r="I10891" s="5">
        <v>-600</v>
      </c>
      <c r="J10891" s="5">
        <v>-15671.84</v>
      </c>
      <c r="K10891" s="5" t="str" cm="1">
        <f t="array" ref="K10891">_xlfn.LET(_xlpm.d,UPPER(TRIM(CLEAN(SUBSTITUTE(F10891,CHAR(160),"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92" spans="2:11" x14ac:dyDescent="0.25">
      <c r="B10892" s="21">
        <v>45968</v>
      </c>
      <c r="C10892" s="2" t="s">
        <v>1</v>
      </c>
      <c r="D10892" s="2" t="s">
        <v>4203</v>
      </c>
      <c r="E10892" s="2" t="s">
        <v>311</v>
      </c>
      <c r="F10892" s="2" t="s">
        <v>4180</v>
      </c>
      <c r="G10892" s="5">
        <v>-4</v>
      </c>
      <c r="H10892" s="5">
        <v>150</v>
      </c>
      <c r="I10892" s="5">
        <v>-600</v>
      </c>
      <c r="J10892" s="5">
        <v>-16271.84</v>
      </c>
      <c r="K10892" s="5" t="str" cm="1">
        <f t="array" ref="K10892">_xlfn.LET(_xlpm.d,UPPER(TRIM(CLEAN(SUBSTITUTE(F10892,CHAR(160),"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93" spans="2:11" x14ac:dyDescent="0.25">
      <c r="B10893" s="21">
        <v>45975</v>
      </c>
      <c r="C10893" s="2" t="s">
        <v>1</v>
      </c>
      <c r="D10893" s="2" t="s">
        <v>4204</v>
      </c>
      <c r="E10893" s="2" t="s">
        <v>311</v>
      </c>
      <c r="F10893" s="2" t="s">
        <v>4180</v>
      </c>
      <c r="G10893" s="5">
        <v>-4</v>
      </c>
      <c r="H10893" s="5">
        <v>150</v>
      </c>
      <c r="I10893" s="5">
        <v>-600</v>
      </c>
      <c r="J10893" s="5">
        <v>-16871.84</v>
      </c>
      <c r="K10893" s="5" t="str" cm="1">
        <f t="array" ref="K10893">_xlfn.LET(_xlpm.d,UPPER(TRIM(CLEAN(SUBSTITUTE(F10893,CHAR(160),"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94" spans="2:11" x14ac:dyDescent="0.25">
      <c r="B10894" s="21">
        <v>45982</v>
      </c>
      <c r="C10894" s="2" t="s">
        <v>1</v>
      </c>
      <c r="D10894" s="2" t="s">
        <v>4205</v>
      </c>
      <c r="E10894" s="2" t="s">
        <v>311</v>
      </c>
      <c r="F10894" s="2" t="s">
        <v>4180</v>
      </c>
      <c r="G10894" s="5">
        <v>-4</v>
      </c>
      <c r="H10894" s="5">
        <v>150</v>
      </c>
      <c r="I10894" s="5">
        <v>-600</v>
      </c>
      <c r="J10894" s="5">
        <v>-17471.84</v>
      </c>
      <c r="K10894" s="5" t="str" cm="1">
        <f t="array" ref="K10894">_xlfn.LET(_xlpm.d,UPPER(TRIM(CLEAN(SUBSTITUTE(F10894,CHAR(160),"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95" spans="2:11" x14ac:dyDescent="0.25">
      <c r="B10895" s="21">
        <v>45989</v>
      </c>
      <c r="C10895" s="2" t="s">
        <v>1</v>
      </c>
      <c r="D10895" s="2" t="s">
        <v>4206</v>
      </c>
      <c r="E10895" s="2" t="s">
        <v>311</v>
      </c>
      <c r="F10895" s="2" t="s">
        <v>4180</v>
      </c>
      <c r="G10895" s="5">
        <v>-4</v>
      </c>
      <c r="H10895" s="5">
        <v>150</v>
      </c>
      <c r="I10895" s="5">
        <v>-600</v>
      </c>
      <c r="J10895" s="5">
        <v>-18071.84</v>
      </c>
      <c r="K10895" s="5" t="str" cm="1">
        <f t="array" ref="K10895">_xlfn.LET(_xlpm.d,UPPER(TRIM(CLEAN(SUBSTITUTE(F10895,CHAR(160),"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96" spans="2:11" x14ac:dyDescent="0.25">
      <c r="B10896" s="21">
        <v>46031</v>
      </c>
      <c r="C10896" s="2" t="s">
        <v>1</v>
      </c>
      <c r="D10896" s="2" t="s">
        <v>4207</v>
      </c>
      <c r="E10896" s="2" t="s">
        <v>311</v>
      </c>
      <c r="F10896" s="2" t="s">
        <v>4180</v>
      </c>
      <c r="G10896" s="5">
        <v>-4</v>
      </c>
      <c r="H10896" s="5">
        <v>150</v>
      </c>
      <c r="I10896" s="5">
        <v>-600</v>
      </c>
      <c r="J10896" s="5">
        <v>-18671.84</v>
      </c>
      <c r="K10896" s="5" t="str" cm="1">
        <f t="array" ref="K10896">_xlfn.LET(_xlpm.d,UPPER(TRIM(CLEAN(SUBSTITUTE(F10896,CHAR(160),"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97" spans="1:11" x14ac:dyDescent="0.25">
      <c r="B10897" s="21">
        <v>46055</v>
      </c>
      <c r="C10897" s="2" t="s">
        <v>1</v>
      </c>
      <c r="D10897" s="2" t="s">
        <v>4208</v>
      </c>
      <c r="E10897" s="2" t="s">
        <v>311</v>
      </c>
      <c r="F10897" s="2" t="s">
        <v>4180</v>
      </c>
      <c r="G10897" s="5">
        <v>-3</v>
      </c>
      <c r="H10897" s="5">
        <v>150</v>
      </c>
      <c r="I10897" s="5">
        <v>-450</v>
      </c>
      <c r="J10897" s="5">
        <v>-19121.84</v>
      </c>
      <c r="K10897" s="5" t="str" cm="1">
        <f t="array" ref="K10897">_xlfn.LET(_xlpm.d,UPPER(TRIM(CLEAN(SUBSTITUTE(F10897,CHAR(160),"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98" spans="1:11" x14ac:dyDescent="0.25">
      <c r="B10898" s="21">
        <v>46059</v>
      </c>
      <c r="C10898" s="2" t="s">
        <v>1</v>
      </c>
      <c r="D10898" s="2" t="s">
        <v>4209</v>
      </c>
      <c r="E10898" s="2" t="s">
        <v>311</v>
      </c>
      <c r="F10898" s="2" t="s">
        <v>4180</v>
      </c>
      <c r="G10898" s="5">
        <v>-4</v>
      </c>
      <c r="H10898" s="5">
        <v>150</v>
      </c>
      <c r="I10898" s="5">
        <v>-600</v>
      </c>
      <c r="J10898" s="5">
        <v>-19721.84</v>
      </c>
      <c r="K10898" s="5" t="str" cm="1">
        <f t="array" ref="K10898">_xlfn.LET(_xlpm.d,UPPER(TRIM(CLEAN(SUBSTITUTE(F10898,CHAR(160),"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FLOWERS - HAZEL</v>
      </c>
    </row>
    <row r="10899" spans="1:11" x14ac:dyDescent="0.25">
      <c r="A10899" s="11" t="s">
        <v>4210</v>
      </c>
      <c r="G10899" s="6">
        <v>-139</v>
      </c>
      <c r="I10899" s="7">
        <f>I10871+I10872+I10873+I10874+I10875+I10876+I10877+I10878+I10879+I10880+I10881+I10882+I10883+I10884+I10885+I10886+I10887+I10888+I10889+I10890+I10891+I10892+I10893+I10894+I10895+I10896+I10897+I10898</f>
        <v>-19721.84</v>
      </c>
      <c r="K10899" s="5" t="str" cm="1">
        <f t="array" ref="K10899">_xlfn.LET(_xlpm.d,UPPER(TRIM(CLEAN(SUBSTITUTE(F10899,CHAR(160),"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00" spans="1:11" x14ac:dyDescent="0.25">
      <c r="A10900" s="10" t="s">
        <v>4211</v>
      </c>
      <c r="K10900" s="5" t="str" cm="1">
        <f t="array" ref="K10900">_xlfn.LET(_xlpm.d,UPPER(TRIM(CLEAN(SUBSTITUTE(F10900,CHAR(160),"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01" spans="1:11" x14ac:dyDescent="0.25">
      <c r="B10901" s="21">
        <v>45836</v>
      </c>
      <c r="C10901" s="2" t="s">
        <v>1</v>
      </c>
      <c r="D10901" s="2" t="s">
        <v>4212</v>
      </c>
      <c r="E10901" s="2" t="s">
        <v>549</v>
      </c>
      <c r="F10901" s="2" t="s">
        <v>4211</v>
      </c>
      <c r="G10901" s="5">
        <v>-4</v>
      </c>
      <c r="H10901" s="5">
        <v>20.5</v>
      </c>
      <c r="I10901" s="5">
        <v>-82</v>
      </c>
      <c r="J10901" s="5">
        <v>-82</v>
      </c>
      <c r="K10901" s="5" t="str" cm="1">
        <f t="array" ref="K10901">_xlfn.LET(_xlpm.d,UPPER(TRIM(CLEAN(SUBSTITUTE(F10901,CHAR(160),"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15DM BAG COMPOST</v>
      </c>
    </row>
    <row r="10902" spans="1:11" x14ac:dyDescent="0.25">
      <c r="A10902" s="11" t="s">
        <v>4213</v>
      </c>
      <c r="G10902" s="6">
        <v>-4</v>
      </c>
      <c r="I10902" s="8">
        <f>I10901</f>
        <v>-82</v>
      </c>
      <c r="K10902" s="5" t="str" cm="1">
        <f t="array" ref="K10902">_xlfn.LET(_xlpm.d,UPPER(TRIM(CLEAN(SUBSTITUTE(F10902,CHAR(160),"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03" spans="1:11" x14ac:dyDescent="0.25">
      <c r="A10903" s="10" t="s">
        <v>4214</v>
      </c>
      <c r="K10903" s="5" t="str" cm="1">
        <f t="array" ref="K10903">_xlfn.LET(_xlpm.d,UPPER(TRIM(CLEAN(SUBSTITUTE(F10903,CHAR(160),"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04" spans="1:11" x14ac:dyDescent="0.25">
      <c r="B10904" s="21">
        <v>45772</v>
      </c>
      <c r="C10904" s="2" t="s">
        <v>1</v>
      </c>
      <c r="D10904" s="2" t="s">
        <v>4215</v>
      </c>
      <c r="E10904" s="2" t="s">
        <v>549</v>
      </c>
      <c r="F10904" s="2" t="s">
        <v>4214</v>
      </c>
      <c r="G10904" s="5">
        <v>-2</v>
      </c>
      <c r="H10904" s="5">
        <v>33.99</v>
      </c>
      <c r="I10904" s="5">
        <v>-67.98</v>
      </c>
      <c r="J10904" s="5">
        <v>-67.98</v>
      </c>
      <c r="K10904" s="5" t="str" cm="1">
        <f t="array" ref="K10904">_xlfn.LET(_xlpm.d,UPPER(TRIM(CLEAN(SUBSTITUTE(F10904,CHAR(160),"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15DM BAG POTTING SOIL</v>
      </c>
    </row>
    <row r="10905" spans="1:11" x14ac:dyDescent="0.25">
      <c r="B10905" s="21">
        <v>45836</v>
      </c>
      <c r="C10905" s="2" t="s">
        <v>1</v>
      </c>
      <c r="D10905" s="2" t="s">
        <v>4212</v>
      </c>
      <c r="E10905" s="2" t="s">
        <v>549</v>
      </c>
      <c r="F10905" s="2" t="s">
        <v>4214</v>
      </c>
      <c r="G10905" s="5">
        <v>-10</v>
      </c>
      <c r="H10905" s="5">
        <v>33.99</v>
      </c>
      <c r="I10905" s="5">
        <v>-339.9</v>
      </c>
      <c r="J10905" s="5">
        <v>-407.88</v>
      </c>
      <c r="K10905" s="5" t="str" cm="1">
        <f t="array" ref="K10905">_xlfn.LET(_xlpm.d,UPPER(TRIM(CLEAN(SUBSTITUTE(F10905,CHAR(160),"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15DM BAG POTTING SOIL</v>
      </c>
    </row>
    <row r="10906" spans="1:11" x14ac:dyDescent="0.25">
      <c r="A10906" s="11" t="s">
        <v>4216</v>
      </c>
      <c r="G10906" s="6">
        <v>-12</v>
      </c>
      <c r="I10906" s="8">
        <f>I10904+I10905</f>
        <v>-407.88</v>
      </c>
      <c r="K10906" s="5" t="str" cm="1">
        <f t="array" ref="K10906">_xlfn.LET(_xlpm.d,UPPER(TRIM(CLEAN(SUBSTITUTE(F10906,CHAR(160),"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07" spans="1:11" x14ac:dyDescent="0.25">
      <c r="A10907" s="10" t="s">
        <v>4217</v>
      </c>
      <c r="K10907" s="5" t="str" cm="1">
        <f t="array" ref="K10907">_xlfn.LET(_xlpm.d,UPPER(TRIM(CLEAN(SUBSTITUTE(F10907,CHAR(160),"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08" spans="1:11" x14ac:dyDescent="0.25">
      <c r="B10908" s="21">
        <v>45996</v>
      </c>
      <c r="C10908" s="2" t="s">
        <v>1</v>
      </c>
      <c r="D10908" s="2" t="s">
        <v>3909</v>
      </c>
      <c r="E10908" s="2" t="s">
        <v>3</v>
      </c>
      <c r="F10908" s="2" t="s">
        <v>4217</v>
      </c>
      <c r="G10908" s="5">
        <v>-12</v>
      </c>
      <c r="H10908" s="5">
        <v>20.25</v>
      </c>
      <c r="I10908" s="5">
        <v>-243</v>
      </c>
      <c r="J10908" s="5">
        <v>-243</v>
      </c>
      <c r="K10908" s="5" t="str" cm="1">
        <f t="array" ref="K10908">_xlfn.LET(_xlpm.d,UPPER(TRIM(CLEAN(SUBSTITUTE(F10908,CHAR(160),"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909" spans="1:11" x14ac:dyDescent="0.25">
      <c r="A10909" s="11" t="s">
        <v>4218</v>
      </c>
      <c r="G10909" s="6">
        <v>-12</v>
      </c>
      <c r="I10909" s="8">
        <f>I10908</f>
        <v>-243</v>
      </c>
      <c r="K10909" s="5" t="str" cm="1">
        <f t="array" ref="K10909">_xlfn.LET(_xlpm.d,UPPER(TRIM(CLEAN(SUBSTITUTE(F10909,CHAR(160),"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10" spans="1:11" x14ac:dyDescent="0.25">
      <c r="A10910" s="10" t="s">
        <v>4219</v>
      </c>
      <c r="K10910" s="5" t="str" cm="1">
        <f t="array" ref="K10910">_xlfn.LET(_xlpm.d,UPPER(TRIM(CLEAN(SUBSTITUTE(F10910,CHAR(160),"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11" spans="1:11" x14ac:dyDescent="0.25">
      <c r="B10911" s="21">
        <v>45838</v>
      </c>
      <c r="C10911" s="2" t="s">
        <v>1</v>
      </c>
      <c r="D10911" s="2" t="s">
        <v>4220</v>
      </c>
      <c r="E10911" s="2" t="s">
        <v>549</v>
      </c>
      <c r="F10911" s="2" t="s">
        <v>4221</v>
      </c>
      <c r="G10911" s="5">
        <v>-1</v>
      </c>
      <c r="H10911" s="5">
        <v>4809.6099999999997</v>
      </c>
      <c r="I10911" s="5">
        <v>-4809.6099999999997</v>
      </c>
      <c r="J10911" s="5">
        <v>-4809.6099999999997</v>
      </c>
      <c r="K10911" s="5" t="str" cm="1">
        <f t="array" ref="K10911">_xlfn.LET(_xlpm.d,UPPER(TRIM(CLEAN(SUBSTITUTE(F10911,CHAR(160),"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12" spans="1:11" x14ac:dyDescent="0.25">
      <c r="B10912" s="21">
        <v>45869</v>
      </c>
      <c r="C10912" s="2" t="s">
        <v>1</v>
      </c>
      <c r="D10912" s="2" t="s">
        <v>4222</v>
      </c>
      <c r="E10912" s="2" t="s">
        <v>1403</v>
      </c>
      <c r="F10912" s="2" t="s">
        <v>4221</v>
      </c>
      <c r="G10912" s="5">
        <v>-1</v>
      </c>
      <c r="H10912" s="5">
        <v>2170.7600000000002</v>
      </c>
      <c r="I10912" s="5">
        <v>-2170.7600000000002</v>
      </c>
      <c r="J10912" s="5">
        <v>-6980.37</v>
      </c>
      <c r="K10912" s="5" t="str" cm="1">
        <f t="array" ref="K10912">_xlfn.LET(_xlpm.d,UPPER(TRIM(CLEAN(SUBSTITUTE(F10912,CHAR(160),"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13" spans="1:11" x14ac:dyDescent="0.25">
      <c r="B10913" s="21">
        <v>45877</v>
      </c>
      <c r="C10913" s="2" t="s">
        <v>1</v>
      </c>
      <c r="D10913" s="2" t="s">
        <v>1815</v>
      </c>
      <c r="E10913" s="2" t="s">
        <v>62</v>
      </c>
      <c r="F10913" s="2" t="s">
        <v>2775</v>
      </c>
      <c r="G10913" s="5">
        <v>-7</v>
      </c>
      <c r="H10913" s="5">
        <v>41.5</v>
      </c>
      <c r="I10913" s="5">
        <v>-290.5</v>
      </c>
      <c r="J10913" s="5">
        <v>-7270.87</v>
      </c>
      <c r="K10913" s="5" t="str" cm="1">
        <f t="array" ref="K10913">_xlfn.LET(_xlpm.d,UPPER(TRIM(CLEAN(SUBSTITUTE(F10913,CHAR(160),"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0914" spans="1:11" x14ac:dyDescent="0.25">
      <c r="B10914" s="21">
        <v>46078</v>
      </c>
      <c r="C10914" s="2" t="s">
        <v>1</v>
      </c>
      <c r="D10914" s="2" t="s">
        <v>2262</v>
      </c>
      <c r="E10914" s="2" t="s">
        <v>143</v>
      </c>
      <c r="F10914" s="2" t="s">
        <v>4223</v>
      </c>
      <c r="G10914" s="5">
        <v>-12</v>
      </c>
      <c r="H10914" s="5">
        <v>219.95</v>
      </c>
      <c r="I10914" s="5">
        <v>-2639.4</v>
      </c>
      <c r="J10914" s="5">
        <v>-9910.27</v>
      </c>
      <c r="K10914" s="5" t="str" cm="1">
        <f t="array" ref="K10914">_xlfn.LET(_xlpm.d,UPPER(TRIM(CLEAN(SUBSTITUTE(F10914,CHAR(160),"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15" spans="1:11" x14ac:dyDescent="0.25">
      <c r="B10915" s="21">
        <v>46078</v>
      </c>
      <c r="C10915" s="2" t="s">
        <v>1</v>
      </c>
      <c r="D10915" s="2" t="s">
        <v>2262</v>
      </c>
      <c r="E10915" s="2" t="s">
        <v>143</v>
      </c>
      <c r="F10915" s="2" t="s">
        <v>4224</v>
      </c>
      <c r="G10915" s="5">
        <v>-3</v>
      </c>
      <c r="H10915" s="5">
        <v>43.95</v>
      </c>
      <c r="I10915" s="5">
        <v>-131.85</v>
      </c>
      <c r="J10915" s="5">
        <v>-10042.120000000001</v>
      </c>
      <c r="K10915" s="5" t="str" cm="1">
        <f t="array" ref="K10915">_xlfn.LET(_xlpm.d,UPPER(TRIM(CLEAN(SUBSTITUTE(F10915,CHAR(160),"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16" spans="1:11" x14ac:dyDescent="0.25">
      <c r="B10916" s="21">
        <v>46078</v>
      </c>
      <c r="C10916" s="2" t="s">
        <v>1</v>
      </c>
      <c r="D10916" s="2" t="s">
        <v>2262</v>
      </c>
      <c r="E10916" s="2" t="s">
        <v>143</v>
      </c>
      <c r="F10916" s="2" t="s">
        <v>4225</v>
      </c>
      <c r="G10916" s="5">
        <v>-1</v>
      </c>
      <c r="H10916" s="5">
        <v>359.95</v>
      </c>
      <c r="I10916" s="5">
        <v>-359.95</v>
      </c>
      <c r="J10916" s="5">
        <v>-10402.070000000002</v>
      </c>
      <c r="K10916" s="5" t="str" cm="1">
        <f t="array" ref="K10916">_xlfn.LET(_xlpm.d,UPPER(TRIM(CLEAN(SUBSTITUTE(F10916,CHAR(160),"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17" spans="1:11" x14ac:dyDescent="0.25">
      <c r="B10917" s="21">
        <v>46078</v>
      </c>
      <c r="C10917" s="2" t="s">
        <v>1</v>
      </c>
      <c r="D10917" s="2" t="s">
        <v>2262</v>
      </c>
      <c r="E10917" s="2" t="s">
        <v>143</v>
      </c>
      <c r="F10917" s="2" t="s">
        <v>4226</v>
      </c>
      <c r="G10917" s="5">
        <v>-3</v>
      </c>
      <c r="H10917" s="5">
        <v>69.95</v>
      </c>
      <c r="I10917" s="5">
        <v>-209.85</v>
      </c>
      <c r="J10917" s="5">
        <v>-10611.920000000002</v>
      </c>
      <c r="K10917" s="5" t="str" cm="1">
        <f t="array" ref="K10917">_xlfn.LET(_xlpm.d,UPPER(TRIM(CLEAN(SUBSTITUTE(F10917,CHAR(160),"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18" spans="1:11" x14ac:dyDescent="0.25">
      <c r="A10918" s="11" t="s">
        <v>4227</v>
      </c>
      <c r="G10918" s="6">
        <v>-28</v>
      </c>
      <c r="I10918" s="7">
        <f>I10911+I10912+I10913+I10914+I10915+I10916+I10917</f>
        <v>-10611.920000000002</v>
      </c>
      <c r="K10918" s="5" t="str" cm="1">
        <f t="array" ref="K10918">_xlfn.LET(_xlpm.d,UPPER(TRIM(CLEAN(SUBSTITUTE(F10918,CHAR(160),"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19" spans="1:11" x14ac:dyDescent="0.25">
      <c r="A10919" s="10" t="s">
        <v>4228</v>
      </c>
      <c r="K10919" s="5" t="str" cm="1">
        <f t="array" ref="K10919">_xlfn.LET(_xlpm.d,UPPER(TRIM(CLEAN(SUBSTITUTE(F10919,CHAR(160),"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20" spans="1:11" x14ac:dyDescent="0.25">
      <c r="B10920" s="21">
        <v>45672</v>
      </c>
      <c r="C10920" s="2" t="s">
        <v>1</v>
      </c>
      <c r="D10920" s="2" t="s">
        <v>840</v>
      </c>
      <c r="E10920" s="2" t="s">
        <v>841</v>
      </c>
      <c r="F10920" s="2" t="s">
        <v>4229</v>
      </c>
      <c r="G10920" s="5">
        <v>-62</v>
      </c>
      <c r="H10920" s="5">
        <v>11.2</v>
      </c>
      <c r="I10920" s="5">
        <v>-694.4</v>
      </c>
      <c r="J10920" s="5">
        <v>-694.4</v>
      </c>
      <c r="K10920" s="5" t="str" cm="1">
        <f t="array" ref="K10920">_xlfn.LET(_xlpm.d,UPPER(TRIM(CLEAN(SUBSTITUTE(F10920,CHAR(160),"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0921" spans="1:11" x14ac:dyDescent="0.25">
      <c r="B10921" s="21">
        <v>45719</v>
      </c>
      <c r="C10921" s="2" t="s">
        <v>1</v>
      </c>
      <c r="D10921" s="2" t="s">
        <v>4230</v>
      </c>
      <c r="E10921" s="2" t="s">
        <v>549</v>
      </c>
      <c r="F10921" s="2" t="s">
        <v>4229</v>
      </c>
      <c r="G10921" s="5">
        <v>-12</v>
      </c>
      <c r="H10921" s="5">
        <v>13.7</v>
      </c>
      <c r="I10921" s="5">
        <v>-164.4</v>
      </c>
      <c r="J10921" s="5">
        <v>-858.8</v>
      </c>
      <c r="K10921" s="5" t="str" cm="1">
        <f t="array" ref="K10921">_xlfn.LET(_xlpm.d,UPPER(TRIM(CLEAN(SUBSTITUTE(F10921,CHAR(160),"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0922" spans="1:11" x14ac:dyDescent="0.25">
      <c r="B10922" s="21">
        <v>45722</v>
      </c>
      <c r="C10922" s="2" t="s">
        <v>1</v>
      </c>
      <c r="D10922" s="2" t="s">
        <v>2972</v>
      </c>
      <c r="E10922" s="2" t="s">
        <v>841</v>
      </c>
      <c r="F10922" s="2" t="s">
        <v>4229</v>
      </c>
      <c r="G10922" s="5">
        <v>-4</v>
      </c>
      <c r="H10922" s="5">
        <v>13.7</v>
      </c>
      <c r="I10922" s="5">
        <v>-54.8</v>
      </c>
      <c r="J10922" s="5">
        <v>-913.59999999999991</v>
      </c>
      <c r="K10922" s="5" t="str" cm="1">
        <f t="array" ref="K10922">_xlfn.LET(_xlpm.d,UPPER(TRIM(CLEAN(SUBSTITUTE(F10922,CHAR(160),"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0923" spans="1:11" x14ac:dyDescent="0.25">
      <c r="B10923" s="21">
        <v>45772</v>
      </c>
      <c r="C10923" s="2" t="s">
        <v>1</v>
      </c>
      <c r="D10923" s="2" t="s">
        <v>4231</v>
      </c>
      <c r="E10923" s="2" t="s">
        <v>841</v>
      </c>
      <c r="F10923" s="2" t="s">
        <v>4229</v>
      </c>
      <c r="G10923" s="5">
        <v>-32</v>
      </c>
      <c r="H10923" s="5">
        <v>13.7</v>
      </c>
      <c r="I10923" s="5">
        <v>-438.4</v>
      </c>
      <c r="J10923" s="5">
        <v>-1352</v>
      </c>
      <c r="K10923" s="5" t="str" cm="1">
        <f t="array" ref="K10923">_xlfn.LET(_xlpm.d,UPPER(TRIM(CLEAN(SUBSTITUTE(F10923,CHAR(160),"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0924" spans="1:11" x14ac:dyDescent="0.25">
      <c r="B10924" s="21">
        <v>45772</v>
      </c>
      <c r="C10924" s="2" t="s">
        <v>1</v>
      </c>
      <c r="D10924" s="2" t="s">
        <v>4215</v>
      </c>
      <c r="E10924" s="2" t="s">
        <v>549</v>
      </c>
      <c r="F10924" s="2" t="s">
        <v>4229</v>
      </c>
      <c r="G10924" s="5">
        <v>-21</v>
      </c>
      <c r="H10924" s="5">
        <v>13.7</v>
      </c>
      <c r="I10924" s="5">
        <v>-287.7</v>
      </c>
      <c r="J10924" s="5">
        <v>-1639.7</v>
      </c>
      <c r="K10924" s="5" t="str" cm="1">
        <f t="array" ref="K10924">_xlfn.LET(_xlpm.d,UPPER(TRIM(CLEAN(SUBSTITUTE(F10924,CHAR(160),"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0925" spans="1:11" x14ac:dyDescent="0.25">
      <c r="B10925" s="21">
        <v>45793</v>
      </c>
      <c r="C10925" s="2" t="s">
        <v>1</v>
      </c>
      <c r="D10925" s="2" t="s">
        <v>4232</v>
      </c>
      <c r="E10925" s="2" t="s">
        <v>549</v>
      </c>
      <c r="F10925" s="2" t="s">
        <v>4229</v>
      </c>
      <c r="G10925" s="5">
        <v>-29</v>
      </c>
      <c r="H10925" s="5">
        <v>13.7</v>
      </c>
      <c r="I10925" s="5">
        <v>-397.3</v>
      </c>
      <c r="J10925" s="5">
        <v>-2037</v>
      </c>
      <c r="K10925" s="5" t="str" cm="1">
        <f t="array" ref="K10925">_xlfn.LET(_xlpm.d,UPPER(TRIM(CLEAN(SUBSTITUTE(F10925,CHAR(160),"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0926" spans="1:11" x14ac:dyDescent="0.25">
      <c r="B10926" s="21">
        <v>45796</v>
      </c>
      <c r="C10926" s="2" t="s">
        <v>1</v>
      </c>
      <c r="D10926" s="2" t="s">
        <v>4233</v>
      </c>
      <c r="E10926" s="2" t="s">
        <v>841</v>
      </c>
      <c r="F10926" s="2" t="s">
        <v>4229</v>
      </c>
      <c r="G10926" s="5">
        <v>-15</v>
      </c>
      <c r="H10926" s="5">
        <v>13.7</v>
      </c>
      <c r="I10926" s="5">
        <v>-205.5</v>
      </c>
      <c r="J10926" s="5">
        <v>-2242.5</v>
      </c>
      <c r="K10926" s="5" t="str" cm="1">
        <f t="array" ref="K10926">_xlfn.LET(_xlpm.d,UPPER(TRIM(CLEAN(SUBSTITUTE(F10926,CHAR(160),"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0927" spans="1:11" x14ac:dyDescent="0.25">
      <c r="B10927" s="21">
        <v>45807</v>
      </c>
      <c r="C10927" s="2" t="s">
        <v>1</v>
      </c>
      <c r="D10927" s="2" t="s">
        <v>4234</v>
      </c>
      <c r="E10927" s="2" t="s">
        <v>549</v>
      </c>
      <c r="F10927" s="2" t="s">
        <v>4229</v>
      </c>
      <c r="G10927" s="5">
        <v>-39</v>
      </c>
      <c r="H10927" s="5">
        <v>13.095641000000001</v>
      </c>
      <c r="I10927" s="5">
        <v>-510.73</v>
      </c>
      <c r="J10927" s="5">
        <v>-2753.23</v>
      </c>
      <c r="K10927" s="5" t="str" cm="1">
        <f t="array" ref="K10927">_xlfn.LET(_xlpm.d,UPPER(TRIM(CLEAN(SUBSTITUTE(F10927,CHAR(160),"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0928" spans="1:11" x14ac:dyDescent="0.25">
      <c r="B10928" s="21">
        <v>45836</v>
      </c>
      <c r="C10928" s="2" t="s">
        <v>1</v>
      </c>
      <c r="D10928" s="2" t="s">
        <v>4235</v>
      </c>
      <c r="E10928" s="2" t="s">
        <v>549</v>
      </c>
      <c r="F10928" s="2" t="s">
        <v>4229</v>
      </c>
      <c r="G10928" s="5">
        <v>-157</v>
      </c>
      <c r="H10928" s="5">
        <v>13.0956051</v>
      </c>
      <c r="I10928" s="5">
        <v>-2056.0100000000002</v>
      </c>
      <c r="J10928" s="5">
        <v>-4809.24</v>
      </c>
      <c r="K10928" s="5" t="str" cm="1">
        <f t="array" ref="K10928">_xlfn.LET(_xlpm.d,UPPER(TRIM(CLEAN(SUBSTITUTE(F10928,CHAR(160),"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0929" spans="1:11" x14ac:dyDescent="0.25">
      <c r="B10929" s="21">
        <v>45836</v>
      </c>
      <c r="C10929" s="2" t="s">
        <v>1</v>
      </c>
      <c r="D10929" s="2" t="s">
        <v>4212</v>
      </c>
      <c r="E10929" s="2" t="s">
        <v>549</v>
      </c>
      <c r="F10929" s="2" t="s">
        <v>4229</v>
      </c>
      <c r="G10929" s="5">
        <v>-18</v>
      </c>
      <c r="H10929" s="5">
        <v>13.095555600000001</v>
      </c>
      <c r="I10929" s="5">
        <v>-235.72</v>
      </c>
      <c r="J10929" s="5">
        <v>-5044.96</v>
      </c>
      <c r="K10929" s="5" t="str" cm="1">
        <f t="array" ref="K10929">_xlfn.LET(_xlpm.d,UPPER(TRIM(CLEAN(SUBSTITUTE(F10929,CHAR(160),"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0930" spans="1:11" x14ac:dyDescent="0.25">
      <c r="A10930" s="11" t="s">
        <v>4236</v>
      </c>
      <c r="G10930" s="6">
        <v>-389</v>
      </c>
      <c r="I10930" s="7">
        <f>I10920+I10921+I10922+I10923+I10924+I10925+I10926+I10927+I10928+I10929</f>
        <v>-5044.96</v>
      </c>
      <c r="K10930" s="5" t="str" cm="1">
        <f t="array" ref="K10930">_xlfn.LET(_xlpm.d,UPPER(TRIM(CLEAN(SUBSTITUTE(F10930,CHAR(160),"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31" spans="1:11" x14ac:dyDescent="0.25">
      <c r="A10931" s="10" t="s">
        <v>4237</v>
      </c>
      <c r="K10931" s="5" t="str" cm="1">
        <f t="array" ref="K10931">_xlfn.LET(_xlpm.d,UPPER(TRIM(CLEAN(SUBSTITUTE(F10931,CHAR(160),"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32" spans="1:11" x14ac:dyDescent="0.25">
      <c r="B10932" s="21">
        <v>45667</v>
      </c>
      <c r="C10932" s="2" t="s">
        <v>1</v>
      </c>
      <c r="D10932" s="2" t="s">
        <v>4238</v>
      </c>
      <c r="E10932" s="2" t="s">
        <v>549</v>
      </c>
      <c r="F10932" s="2" t="s">
        <v>4237</v>
      </c>
      <c r="G10932" s="5">
        <v>-16</v>
      </c>
      <c r="H10932" s="5">
        <v>22.99</v>
      </c>
      <c r="I10932" s="5">
        <v>-367.84</v>
      </c>
      <c r="J10932" s="5">
        <v>-367.84</v>
      </c>
      <c r="K10932" s="5" t="str" cm="1">
        <f t="array" ref="K10932">_xlfn.LET(_xlpm.d,UPPER(TRIM(CLEAN(SUBSTITUTE(F10932,CHAR(160),"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0933" spans="1:11" x14ac:dyDescent="0.25">
      <c r="B10933" s="21">
        <v>45688</v>
      </c>
      <c r="C10933" s="2" t="s">
        <v>1</v>
      </c>
      <c r="D10933" s="2" t="s">
        <v>4239</v>
      </c>
      <c r="E10933" s="2" t="s">
        <v>549</v>
      </c>
      <c r="F10933" s="2" t="s">
        <v>4237</v>
      </c>
      <c r="G10933" s="5">
        <v>-14</v>
      </c>
      <c r="H10933" s="5">
        <v>22.99</v>
      </c>
      <c r="I10933" s="5">
        <v>-321.86</v>
      </c>
      <c r="J10933" s="5">
        <v>-689.7</v>
      </c>
      <c r="K10933" s="5" t="str" cm="1">
        <f t="array" ref="K10933">_xlfn.LET(_xlpm.d,UPPER(TRIM(CLEAN(SUBSTITUTE(F10933,CHAR(160),"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0934" spans="1:11" x14ac:dyDescent="0.25">
      <c r="B10934" s="21">
        <v>45695</v>
      </c>
      <c r="C10934" s="2" t="s">
        <v>1</v>
      </c>
      <c r="D10934" s="2" t="s">
        <v>548</v>
      </c>
      <c r="E10934" s="2" t="s">
        <v>549</v>
      </c>
      <c r="F10934" s="2" t="s">
        <v>4237</v>
      </c>
      <c r="G10934" s="5">
        <v>-41</v>
      </c>
      <c r="H10934" s="5">
        <v>22.99</v>
      </c>
      <c r="I10934" s="5">
        <v>-942.59</v>
      </c>
      <c r="J10934" s="5">
        <v>-1632.29</v>
      </c>
      <c r="K10934" s="5" t="str" cm="1">
        <f t="array" ref="K10934">_xlfn.LET(_xlpm.d,UPPER(TRIM(CLEAN(SUBSTITUTE(F10934,CHAR(160),"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0935" spans="1:11" x14ac:dyDescent="0.25">
      <c r="B10935" s="21">
        <v>45719</v>
      </c>
      <c r="C10935" s="2" t="s">
        <v>1</v>
      </c>
      <c r="D10935" s="2" t="s">
        <v>4230</v>
      </c>
      <c r="E10935" s="2" t="s">
        <v>549</v>
      </c>
      <c r="F10935" s="2" t="s">
        <v>4237</v>
      </c>
      <c r="G10935" s="5">
        <v>-30</v>
      </c>
      <c r="H10935" s="5">
        <v>22.99</v>
      </c>
      <c r="I10935" s="5">
        <v>-689.7</v>
      </c>
      <c r="J10935" s="5">
        <v>-2321.9899999999998</v>
      </c>
      <c r="K10935" s="5" t="str" cm="1">
        <f t="array" ref="K10935">_xlfn.LET(_xlpm.d,UPPER(TRIM(CLEAN(SUBSTITUTE(F10935,CHAR(160),"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0936" spans="1:11" x14ac:dyDescent="0.25">
      <c r="B10936" s="21">
        <v>45722</v>
      </c>
      <c r="C10936" s="2" t="s">
        <v>1</v>
      </c>
      <c r="D10936" s="2" t="s">
        <v>2972</v>
      </c>
      <c r="E10936" s="2" t="s">
        <v>841</v>
      </c>
      <c r="F10936" s="2" t="s">
        <v>4237</v>
      </c>
      <c r="G10936" s="5">
        <v>-3</v>
      </c>
      <c r="H10936" s="5">
        <v>22.99</v>
      </c>
      <c r="I10936" s="5">
        <v>-68.97</v>
      </c>
      <c r="J10936" s="5">
        <v>-2390.9599999999996</v>
      </c>
      <c r="K10936" s="5" t="str" cm="1">
        <f t="array" ref="K10936">_xlfn.LET(_xlpm.d,UPPER(TRIM(CLEAN(SUBSTITUTE(F10936,CHAR(160),"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0937" spans="1:11" x14ac:dyDescent="0.25">
      <c r="B10937" s="21">
        <v>45736</v>
      </c>
      <c r="C10937" s="2" t="s">
        <v>1</v>
      </c>
      <c r="D10937" s="2" t="s">
        <v>4240</v>
      </c>
      <c r="E10937" s="2" t="s">
        <v>841</v>
      </c>
      <c r="F10937" s="2" t="s">
        <v>4237</v>
      </c>
      <c r="G10937" s="5">
        <v>-4</v>
      </c>
      <c r="H10937" s="5">
        <v>22.9</v>
      </c>
      <c r="I10937" s="5">
        <v>-91.6</v>
      </c>
      <c r="J10937" s="5">
        <v>-2482.5599999999995</v>
      </c>
      <c r="K10937" s="5" t="str" cm="1">
        <f t="array" ref="K10937">_xlfn.LET(_xlpm.d,UPPER(TRIM(CLEAN(SUBSTITUTE(F10937,CHAR(160),"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0938" spans="1:11" x14ac:dyDescent="0.25">
      <c r="B10938" s="21">
        <v>45757</v>
      </c>
      <c r="C10938" s="2" t="s">
        <v>1</v>
      </c>
      <c r="D10938" s="2" t="s">
        <v>4241</v>
      </c>
      <c r="E10938" s="2" t="s">
        <v>841</v>
      </c>
      <c r="F10938" s="2" t="s">
        <v>4237</v>
      </c>
      <c r="G10938" s="5">
        <v>-7</v>
      </c>
      <c r="H10938" s="5">
        <v>22.99</v>
      </c>
      <c r="I10938" s="5">
        <v>-160.93</v>
      </c>
      <c r="J10938" s="5">
        <v>-2643.4899999999993</v>
      </c>
      <c r="K10938" s="5" t="str" cm="1">
        <f t="array" ref="K10938">_xlfn.LET(_xlpm.d,UPPER(TRIM(CLEAN(SUBSTITUTE(F10938,CHAR(160),"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0939" spans="1:11" x14ac:dyDescent="0.25">
      <c r="B10939" s="21">
        <v>45772</v>
      </c>
      <c r="C10939" s="2" t="s">
        <v>1</v>
      </c>
      <c r="D10939" s="2" t="s">
        <v>4231</v>
      </c>
      <c r="E10939" s="2" t="s">
        <v>841</v>
      </c>
      <c r="F10939" s="2" t="s">
        <v>4237</v>
      </c>
      <c r="G10939" s="5">
        <v>-2</v>
      </c>
      <c r="H10939" s="5">
        <v>22.99</v>
      </c>
      <c r="I10939" s="5">
        <v>-45.98</v>
      </c>
      <c r="J10939" s="5">
        <v>-2689.4699999999993</v>
      </c>
      <c r="K10939" s="5" t="str" cm="1">
        <f t="array" ref="K10939">_xlfn.LET(_xlpm.d,UPPER(TRIM(CLEAN(SUBSTITUTE(F10939,CHAR(160),"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0940" spans="1:11" x14ac:dyDescent="0.25">
      <c r="B10940" s="21">
        <v>45772</v>
      </c>
      <c r="C10940" s="2" t="s">
        <v>1</v>
      </c>
      <c r="D10940" s="2" t="s">
        <v>4215</v>
      </c>
      <c r="E10940" s="2" t="s">
        <v>549</v>
      </c>
      <c r="F10940" s="2" t="s">
        <v>4237</v>
      </c>
      <c r="G10940" s="5">
        <v>-27</v>
      </c>
      <c r="H10940" s="5">
        <v>22.99</v>
      </c>
      <c r="I10940" s="5">
        <v>-620.73</v>
      </c>
      <c r="J10940" s="5">
        <v>-3310.1999999999994</v>
      </c>
      <c r="K10940" s="5" t="str" cm="1">
        <f t="array" ref="K10940">_xlfn.LET(_xlpm.d,UPPER(TRIM(CLEAN(SUBSTITUTE(F10940,CHAR(160),"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0941" spans="1:11" x14ac:dyDescent="0.25">
      <c r="B10941" s="21">
        <v>45793</v>
      </c>
      <c r="C10941" s="2" t="s">
        <v>1</v>
      </c>
      <c r="D10941" s="2" t="s">
        <v>4232</v>
      </c>
      <c r="E10941" s="2" t="s">
        <v>549</v>
      </c>
      <c r="F10941" s="2" t="s">
        <v>4237</v>
      </c>
      <c r="G10941" s="5">
        <v>-14</v>
      </c>
      <c r="H10941" s="5">
        <v>22.99</v>
      </c>
      <c r="I10941" s="5">
        <v>-321.86</v>
      </c>
      <c r="J10941" s="5">
        <v>-3632.0599999999995</v>
      </c>
      <c r="K10941" s="5" t="str" cm="1">
        <f t="array" ref="K10941">_xlfn.LET(_xlpm.d,UPPER(TRIM(CLEAN(SUBSTITUTE(F10941,CHAR(160),"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0942" spans="1:11" x14ac:dyDescent="0.25">
      <c r="B10942" s="21">
        <v>45796</v>
      </c>
      <c r="C10942" s="2" t="s">
        <v>1</v>
      </c>
      <c r="D10942" s="2" t="s">
        <v>4233</v>
      </c>
      <c r="E10942" s="2" t="s">
        <v>841</v>
      </c>
      <c r="F10942" s="2" t="s">
        <v>4237</v>
      </c>
      <c r="G10942" s="5">
        <v>-26</v>
      </c>
      <c r="H10942" s="5">
        <v>22.99</v>
      </c>
      <c r="I10942" s="5">
        <v>-597.74</v>
      </c>
      <c r="J10942" s="5">
        <v>-4229.7999999999993</v>
      </c>
      <c r="K10942" s="5" t="str" cm="1">
        <f t="array" ref="K10942">_xlfn.LET(_xlpm.d,UPPER(TRIM(CLEAN(SUBSTITUTE(F10942,CHAR(160),"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0943" spans="1:11" x14ac:dyDescent="0.25">
      <c r="B10943" s="21">
        <v>45807</v>
      </c>
      <c r="C10943" s="2" t="s">
        <v>1</v>
      </c>
      <c r="D10943" s="2" t="s">
        <v>4234</v>
      </c>
      <c r="E10943" s="2" t="s">
        <v>549</v>
      </c>
      <c r="F10943" s="2" t="s">
        <v>4237</v>
      </c>
      <c r="G10943" s="5">
        <v>-40</v>
      </c>
      <c r="H10943" s="5">
        <v>22.99</v>
      </c>
      <c r="I10943" s="5">
        <v>-919.6</v>
      </c>
      <c r="J10943" s="5">
        <v>-5149.3999999999996</v>
      </c>
      <c r="K10943" s="5" t="str" cm="1">
        <f t="array" ref="K10943">_xlfn.LET(_xlpm.d,UPPER(TRIM(CLEAN(SUBSTITUTE(F10943,CHAR(160),"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0944" spans="1:11" x14ac:dyDescent="0.25">
      <c r="B10944" s="21">
        <v>45836</v>
      </c>
      <c r="C10944" s="2" t="s">
        <v>1</v>
      </c>
      <c r="D10944" s="2" t="s">
        <v>4235</v>
      </c>
      <c r="E10944" s="2" t="s">
        <v>549</v>
      </c>
      <c r="F10944" s="2" t="s">
        <v>4237</v>
      </c>
      <c r="G10944" s="5">
        <v>-137</v>
      </c>
      <c r="H10944" s="5">
        <v>22.99</v>
      </c>
      <c r="I10944" s="5">
        <v>-3149.63</v>
      </c>
      <c r="J10944" s="5">
        <v>-8299.0299999999988</v>
      </c>
      <c r="K10944" s="5" t="str" cm="1">
        <f t="array" ref="K10944">_xlfn.LET(_xlpm.d,UPPER(TRIM(CLEAN(SUBSTITUTE(F10944,CHAR(160),"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0945" spans="1:11" x14ac:dyDescent="0.25">
      <c r="A10945" s="11" t="s">
        <v>4242</v>
      </c>
      <c r="G10945" s="6">
        <v>-361</v>
      </c>
      <c r="I10945" s="7">
        <f>I10932+I10933+I10934+I10935+I10936+I10937+I10938+I10939+I10940+I10941+I10942+I10943+I10944</f>
        <v>-8299.0299999999988</v>
      </c>
      <c r="K10945" s="5" t="str" cm="1">
        <f t="array" ref="K10945">_xlfn.LET(_xlpm.d,UPPER(TRIM(CLEAN(SUBSTITUTE(F10945,CHAR(160),"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46" spans="1:11" x14ac:dyDescent="0.25">
      <c r="A10946" s="10" t="s">
        <v>4243</v>
      </c>
      <c r="K10946" s="5" t="str" cm="1">
        <f t="array" ref="K10946">_xlfn.LET(_xlpm.d,UPPER(TRIM(CLEAN(SUBSTITUTE(F10946,CHAR(160),"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47" spans="1:11" x14ac:dyDescent="0.25">
      <c r="B10947" s="21">
        <v>45688</v>
      </c>
      <c r="C10947" s="2" t="s">
        <v>1</v>
      </c>
      <c r="D10947" s="2" t="s">
        <v>4239</v>
      </c>
      <c r="E10947" s="2" t="s">
        <v>549</v>
      </c>
      <c r="F10947" s="2" t="s">
        <v>4244</v>
      </c>
      <c r="G10947" s="5">
        <v>-1</v>
      </c>
      <c r="H10947" s="5">
        <v>83.2</v>
      </c>
      <c r="I10947" s="5">
        <v>-83.2</v>
      </c>
      <c r="J10947" s="5">
        <v>-83.2</v>
      </c>
      <c r="K10947" s="5" t="str" cm="1">
        <f t="array" ref="K10947">_xlfn.LET(_xlpm.d,UPPER(TRIM(CLEAN(SUBSTITUTE(F10947,CHAR(160),"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0948" spans="1:11" x14ac:dyDescent="0.25">
      <c r="B10948" s="21">
        <v>45716</v>
      </c>
      <c r="C10948" s="2" t="s">
        <v>1</v>
      </c>
      <c r="D10948" s="2" t="s">
        <v>2393</v>
      </c>
      <c r="E10948" s="2" t="s">
        <v>549</v>
      </c>
      <c r="F10948" s="2" t="s">
        <v>4244</v>
      </c>
      <c r="G10948" s="5">
        <v>-1</v>
      </c>
      <c r="H10948" s="5">
        <v>83.2</v>
      </c>
      <c r="I10948" s="5">
        <v>-83.2</v>
      </c>
      <c r="J10948" s="5">
        <v>-166.4</v>
      </c>
      <c r="K10948" s="5" t="str" cm="1">
        <f t="array" ref="K10948">_xlfn.LET(_xlpm.d,UPPER(TRIM(CLEAN(SUBSTITUTE(F10948,CHAR(160),"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0949" spans="1:11" x14ac:dyDescent="0.25">
      <c r="B10949" s="21">
        <v>45719</v>
      </c>
      <c r="C10949" s="2" t="s">
        <v>1</v>
      </c>
      <c r="D10949" s="2" t="s">
        <v>4230</v>
      </c>
      <c r="E10949" s="2" t="s">
        <v>549</v>
      </c>
      <c r="F10949" s="2" t="s">
        <v>4244</v>
      </c>
      <c r="G10949" s="5">
        <v>-6</v>
      </c>
      <c r="H10949" s="5">
        <v>77</v>
      </c>
      <c r="I10949" s="5">
        <v>-462</v>
      </c>
      <c r="J10949" s="5">
        <v>-628.4</v>
      </c>
      <c r="K10949" s="5" t="str" cm="1">
        <f t="array" ref="K10949">_xlfn.LET(_xlpm.d,UPPER(TRIM(CLEAN(SUBSTITUTE(F10949,CHAR(160),"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0950" spans="1:11" x14ac:dyDescent="0.25">
      <c r="B10950" s="21">
        <v>45751</v>
      </c>
      <c r="C10950" s="2" t="s">
        <v>1</v>
      </c>
      <c r="D10950" s="2" t="s">
        <v>2395</v>
      </c>
      <c r="E10950" s="2" t="s">
        <v>549</v>
      </c>
      <c r="F10950" s="2" t="s">
        <v>4244</v>
      </c>
      <c r="G10950" s="5">
        <v>-14</v>
      </c>
      <c r="H10950" s="5">
        <v>83.2</v>
      </c>
      <c r="I10950" s="5">
        <v>-1164.8</v>
      </c>
      <c r="J10950" s="5">
        <v>-1793.1999999999998</v>
      </c>
      <c r="K10950" s="5" t="str" cm="1">
        <f t="array" ref="K10950">_xlfn.LET(_xlpm.d,UPPER(TRIM(CLEAN(SUBSTITUTE(F10950,CHAR(160),"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0951" spans="1:11" x14ac:dyDescent="0.25">
      <c r="B10951" s="21">
        <v>45772</v>
      </c>
      <c r="C10951" s="2" t="s">
        <v>1</v>
      </c>
      <c r="D10951" s="2" t="s">
        <v>4215</v>
      </c>
      <c r="E10951" s="2" t="s">
        <v>549</v>
      </c>
      <c r="F10951" s="2" t="s">
        <v>4244</v>
      </c>
      <c r="G10951" s="5">
        <v>-12</v>
      </c>
      <c r="H10951" s="5">
        <v>83.2</v>
      </c>
      <c r="I10951" s="5">
        <v>-998.4</v>
      </c>
      <c r="J10951" s="5">
        <v>-2791.6</v>
      </c>
      <c r="K10951" s="5" t="str" cm="1">
        <f t="array" ref="K10951">_xlfn.LET(_xlpm.d,UPPER(TRIM(CLEAN(SUBSTITUTE(F10951,CHAR(160),"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0952" spans="1:11" x14ac:dyDescent="0.25">
      <c r="B10952" s="21">
        <v>45807</v>
      </c>
      <c r="C10952" s="2" t="s">
        <v>1</v>
      </c>
      <c r="D10952" s="2" t="s">
        <v>4234</v>
      </c>
      <c r="E10952" s="2" t="s">
        <v>549</v>
      </c>
      <c r="F10952" s="2" t="s">
        <v>4244</v>
      </c>
      <c r="G10952" s="5">
        <v>-6</v>
      </c>
      <c r="H10952" s="5">
        <v>83.2</v>
      </c>
      <c r="I10952" s="5">
        <v>-499.2</v>
      </c>
      <c r="J10952" s="5">
        <v>-3290.7999999999997</v>
      </c>
      <c r="K10952" s="5" t="str" cm="1">
        <f t="array" ref="K10952">_xlfn.LET(_xlpm.d,UPPER(TRIM(CLEAN(SUBSTITUTE(F10952,CHAR(160),"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0953" spans="1:11" x14ac:dyDescent="0.25">
      <c r="B10953" s="21">
        <v>45836</v>
      </c>
      <c r="C10953" s="2" t="s">
        <v>1</v>
      </c>
      <c r="D10953" s="2" t="s">
        <v>4212</v>
      </c>
      <c r="E10953" s="2" t="s">
        <v>549</v>
      </c>
      <c r="F10953" s="2" t="s">
        <v>4244</v>
      </c>
      <c r="G10953" s="5">
        <v>-5</v>
      </c>
      <c r="H10953" s="5">
        <v>83.2</v>
      </c>
      <c r="I10953" s="5">
        <v>-416</v>
      </c>
      <c r="J10953" s="5">
        <v>-3706.7999999999997</v>
      </c>
      <c r="K10953" s="5" t="str" cm="1">
        <f t="array" ref="K10953">_xlfn.LET(_xlpm.d,UPPER(TRIM(CLEAN(SUBSTITUTE(F10953,CHAR(160),"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0954" spans="1:11" x14ac:dyDescent="0.25">
      <c r="B10954" s="21">
        <v>45954</v>
      </c>
      <c r="C10954" s="2" t="s">
        <v>1</v>
      </c>
      <c r="D10954" s="2" t="s">
        <v>4245</v>
      </c>
      <c r="E10954" s="2" t="s">
        <v>2397</v>
      </c>
      <c r="F10954" s="2" t="s">
        <v>4244</v>
      </c>
      <c r="G10954" s="5">
        <v>-1</v>
      </c>
      <c r="H10954" s="5">
        <v>87.99</v>
      </c>
      <c r="I10954" s="5">
        <v>-87.99</v>
      </c>
      <c r="J10954" s="5">
        <v>-3794.7899999999995</v>
      </c>
      <c r="K10954" s="5" t="str" cm="1">
        <f t="array" ref="K10954">_xlfn.LET(_xlpm.d,UPPER(TRIM(CLEAN(SUBSTITUTE(F10954,CHAR(160),"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0955" spans="1:11" x14ac:dyDescent="0.25">
      <c r="A10955" s="11" t="s">
        <v>4246</v>
      </c>
      <c r="G10955" s="6">
        <v>-46</v>
      </c>
      <c r="I10955" s="7">
        <f>I10947+I10948+I10949+I10950+I10951+I10952+I10953+I10954</f>
        <v>-3794.7899999999995</v>
      </c>
      <c r="K10955" s="5" t="str" cm="1">
        <f t="array" ref="K10955">_xlfn.LET(_xlpm.d,UPPER(TRIM(CLEAN(SUBSTITUTE(F10955,CHAR(160),"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56" spans="1:11" x14ac:dyDescent="0.25">
      <c r="A10956" s="10" t="s">
        <v>4247</v>
      </c>
      <c r="K10956" s="5" t="str" cm="1">
        <f t="array" ref="K10956">_xlfn.LET(_xlpm.d,UPPER(TRIM(CLEAN(SUBSTITUTE(F10956,CHAR(160),"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57" spans="1:11" x14ac:dyDescent="0.25">
      <c r="B10957" s="21">
        <v>45667</v>
      </c>
      <c r="C10957" s="2" t="s">
        <v>1</v>
      </c>
      <c r="D10957" s="2" t="s">
        <v>4238</v>
      </c>
      <c r="E10957" s="2" t="s">
        <v>549</v>
      </c>
      <c r="F10957" s="2" t="s">
        <v>4248</v>
      </c>
      <c r="G10957" s="5">
        <v>-3</v>
      </c>
      <c r="H10957" s="5">
        <v>125.99</v>
      </c>
      <c r="I10957" s="5">
        <v>-377.97</v>
      </c>
      <c r="J10957" s="5">
        <v>-377.97</v>
      </c>
      <c r="K10957" s="5" t="str" cm="1">
        <f t="array" ref="K10957">_xlfn.LET(_xlpm.d,UPPER(TRIM(CLEAN(SUBSTITUTE(F10957,CHAR(160),"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0958" spans="1:11" x14ac:dyDescent="0.25">
      <c r="A10958" s="11" t="s">
        <v>4249</v>
      </c>
      <c r="G10958" s="6">
        <v>-3</v>
      </c>
      <c r="I10958" s="8">
        <f>I10957</f>
        <v>-377.97</v>
      </c>
      <c r="K10958" s="5" t="str" cm="1">
        <f t="array" ref="K10958">_xlfn.LET(_xlpm.d,UPPER(TRIM(CLEAN(SUBSTITUTE(F10958,CHAR(160),"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59" spans="1:11" x14ac:dyDescent="0.25">
      <c r="A10959" s="10" t="s">
        <v>4250</v>
      </c>
      <c r="K10959" s="5" t="str" cm="1">
        <f t="array" ref="K10959">_xlfn.LET(_xlpm.d,UPPER(TRIM(CLEAN(SUBSTITUTE(F10959,CHAR(160),"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60" spans="1:11" x14ac:dyDescent="0.25">
      <c r="B10960" s="21">
        <v>45757</v>
      </c>
      <c r="C10960" s="2" t="s">
        <v>1</v>
      </c>
      <c r="D10960" s="2" t="s">
        <v>4241</v>
      </c>
      <c r="E10960" s="2" t="s">
        <v>841</v>
      </c>
      <c r="F10960" s="2" t="s">
        <v>4251</v>
      </c>
      <c r="G10960" s="5">
        <v>-3</v>
      </c>
      <c r="H10960" s="5">
        <v>9.0399999999999991</v>
      </c>
      <c r="I10960" s="5">
        <v>-27.12</v>
      </c>
      <c r="J10960" s="5">
        <v>-27.12</v>
      </c>
      <c r="K10960" s="5" t="str" cm="1">
        <f t="array" ref="K10960">_xlfn.LET(_xlpm.d,UPPER(TRIM(CLEAN(SUBSTITUTE(F10960,CHAR(160),"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0961" spans="1:11" x14ac:dyDescent="0.25">
      <c r="A10961" s="11" t="s">
        <v>4252</v>
      </c>
      <c r="G10961" s="6">
        <v>-3</v>
      </c>
      <c r="I10961" s="8">
        <f>I10960</f>
        <v>-27.12</v>
      </c>
      <c r="K10961" s="5" t="str" cm="1">
        <f t="array" ref="K10961">_xlfn.LET(_xlpm.d,UPPER(TRIM(CLEAN(SUBSTITUTE(F10961,CHAR(160),"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62" spans="1:11" x14ac:dyDescent="0.25">
      <c r="A10962" s="10" t="s">
        <v>4253</v>
      </c>
      <c r="K10962" s="5" t="str" cm="1">
        <f t="array" ref="K10962">_xlfn.LET(_xlpm.d,UPPER(TRIM(CLEAN(SUBSTITUTE(F10962,CHAR(160),"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63" spans="1:11" x14ac:dyDescent="0.25">
      <c r="B10963" s="21">
        <v>45716</v>
      </c>
      <c r="C10963" s="2" t="s">
        <v>1</v>
      </c>
      <c r="D10963" s="2" t="s">
        <v>2393</v>
      </c>
      <c r="E10963" s="2" t="s">
        <v>549</v>
      </c>
      <c r="F10963" s="2" t="s">
        <v>4254</v>
      </c>
      <c r="G10963" s="5">
        <v>-5</v>
      </c>
      <c r="H10963" s="5">
        <v>70.5</v>
      </c>
      <c r="I10963" s="5">
        <v>-352.5</v>
      </c>
      <c r="J10963" s="5">
        <v>-352.5</v>
      </c>
      <c r="K10963" s="5" t="str" cm="1">
        <f t="array" ref="K10963">_xlfn.LET(_xlpm.d,UPPER(TRIM(CLEAN(SUBSTITUTE(F10963,CHAR(160),"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0964" spans="1:11" x14ac:dyDescent="0.25">
      <c r="B10964" s="21">
        <v>45719</v>
      </c>
      <c r="C10964" s="2" t="s">
        <v>1</v>
      </c>
      <c r="D10964" s="2" t="s">
        <v>4230</v>
      </c>
      <c r="E10964" s="2" t="s">
        <v>549</v>
      </c>
      <c r="F10964" s="2" t="s">
        <v>4254</v>
      </c>
      <c r="G10964" s="5">
        <v>-3</v>
      </c>
      <c r="H10964" s="5">
        <v>70.5</v>
      </c>
      <c r="I10964" s="5">
        <v>-211.5</v>
      </c>
      <c r="J10964" s="5">
        <v>-564</v>
      </c>
      <c r="K10964" s="5" t="str" cm="1">
        <f t="array" ref="K10964">_xlfn.LET(_xlpm.d,UPPER(TRIM(CLEAN(SUBSTITUTE(F10964,CHAR(160),"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0965" spans="1:11" x14ac:dyDescent="0.25">
      <c r="B10965" s="21">
        <v>45751</v>
      </c>
      <c r="C10965" s="2" t="s">
        <v>1</v>
      </c>
      <c r="D10965" s="2" t="s">
        <v>2395</v>
      </c>
      <c r="E10965" s="2" t="s">
        <v>549</v>
      </c>
      <c r="F10965" s="2" t="s">
        <v>4254</v>
      </c>
      <c r="G10965" s="5">
        <v>-13</v>
      </c>
      <c r="H10965" s="5">
        <v>70.5</v>
      </c>
      <c r="I10965" s="5">
        <v>-916.5</v>
      </c>
      <c r="J10965" s="5">
        <v>-1480.5</v>
      </c>
      <c r="K10965" s="5" t="str" cm="1">
        <f t="array" ref="K10965">_xlfn.LET(_xlpm.d,UPPER(TRIM(CLEAN(SUBSTITUTE(F10965,CHAR(160),"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0966" spans="1:11" x14ac:dyDescent="0.25">
      <c r="B10966" s="21">
        <v>45772</v>
      </c>
      <c r="C10966" s="2" t="s">
        <v>1</v>
      </c>
      <c r="D10966" s="2" t="s">
        <v>4215</v>
      </c>
      <c r="E10966" s="2" t="s">
        <v>549</v>
      </c>
      <c r="F10966" s="2" t="s">
        <v>4254</v>
      </c>
      <c r="G10966" s="5">
        <v>-14</v>
      </c>
      <c r="H10966" s="5">
        <v>70.5</v>
      </c>
      <c r="I10966" s="5">
        <v>-987</v>
      </c>
      <c r="J10966" s="5">
        <v>-2467.5</v>
      </c>
      <c r="K10966" s="5" t="str" cm="1">
        <f t="array" ref="K10966">_xlfn.LET(_xlpm.d,UPPER(TRIM(CLEAN(SUBSTITUTE(F10966,CHAR(160),"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0967" spans="1:11" x14ac:dyDescent="0.25">
      <c r="B10967" s="21">
        <v>45807</v>
      </c>
      <c r="C10967" s="2" t="s">
        <v>1</v>
      </c>
      <c r="D10967" s="2" t="s">
        <v>4234</v>
      </c>
      <c r="E10967" s="2" t="s">
        <v>549</v>
      </c>
      <c r="F10967" s="2" t="s">
        <v>4254</v>
      </c>
      <c r="G10967" s="5">
        <v>-1</v>
      </c>
      <c r="H10967" s="5">
        <v>70.5</v>
      </c>
      <c r="I10967" s="5">
        <v>-70.5</v>
      </c>
      <c r="J10967" s="5">
        <v>-2538</v>
      </c>
      <c r="K10967" s="5" t="str" cm="1">
        <f t="array" ref="K10967">_xlfn.LET(_xlpm.d,UPPER(TRIM(CLEAN(SUBSTITUTE(F10967,CHAR(160),"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0968" spans="1:11" x14ac:dyDescent="0.25">
      <c r="B10968" s="21">
        <v>45836</v>
      </c>
      <c r="C10968" s="2" t="s">
        <v>1</v>
      </c>
      <c r="D10968" s="2" t="s">
        <v>4235</v>
      </c>
      <c r="E10968" s="2" t="s">
        <v>549</v>
      </c>
      <c r="F10968" s="2" t="s">
        <v>4254</v>
      </c>
      <c r="G10968" s="5">
        <v>-18</v>
      </c>
      <c r="H10968" s="5">
        <v>70.5</v>
      </c>
      <c r="I10968" s="5">
        <v>-1269</v>
      </c>
      <c r="J10968" s="5">
        <v>-3807</v>
      </c>
      <c r="K10968" s="5" t="str" cm="1">
        <f t="array" ref="K10968">_xlfn.LET(_xlpm.d,UPPER(TRIM(CLEAN(SUBSTITUTE(F10968,CHAR(160),"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0969" spans="1:11" x14ac:dyDescent="0.25">
      <c r="B10969" s="21">
        <v>46087</v>
      </c>
      <c r="C10969" s="2" t="s">
        <v>1</v>
      </c>
      <c r="D10969" s="2" t="s">
        <v>4099</v>
      </c>
      <c r="E10969" s="2" t="s">
        <v>2397</v>
      </c>
      <c r="F10969" s="2" t="s">
        <v>4254</v>
      </c>
      <c r="G10969" s="5">
        <v>-1</v>
      </c>
      <c r="H10969" s="5">
        <v>74.75</v>
      </c>
      <c r="I10969" s="5">
        <v>-74.75</v>
      </c>
      <c r="J10969" s="5">
        <v>-3881.75</v>
      </c>
      <c r="K10969" s="5" t="str" cm="1">
        <f t="array" ref="K10969">_xlfn.LET(_xlpm.d,UPPER(TRIM(CLEAN(SUBSTITUTE(F10969,CHAR(160),"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0970" spans="1:11" x14ac:dyDescent="0.25">
      <c r="A10970" s="11" t="s">
        <v>4255</v>
      </c>
      <c r="G10970" s="6">
        <v>-55</v>
      </c>
      <c r="I10970" s="7">
        <f>I10963+I10964+I10965+I10966+I10967+I10968+I10969</f>
        <v>-3881.75</v>
      </c>
      <c r="K10970" s="5" t="str" cm="1">
        <f t="array" ref="K10970">_xlfn.LET(_xlpm.d,UPPER(TRIM(CLEAN(SUBSTITUTE(F10970,CHAR(160),"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71" spans="1:11" x14ac:dyDescent="0.25">
      <c r="A10971" s="10" t="s">
        <v>4256</v>
      </c>
      <c r="K10971" s="5" t="str" cm="1">
        <f t="array" ref="K10971">_xlfn.LET(_xlpm.d,UPPER(TRIM(CLEAN(SUBSTITUTE(F10971,CHAR(160),"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72" spans="1:11" x14ac:dyDescent="0.25">
      <c r="B10972" s="21">
        <v>45672</v>
      </c>
      <c r="C10972" s="2" t="s">
        <v>1</v>
      </c>
      <c r="D10972" s="2" t="s">
        <v>840</v>
      </c>
      <c r="E10972" s="2" t="s">
        <v>841</v>
      </c>
      <c r="F10972" s="2" t="s">
        <v>4257</v>
      </c>
      <c r="G10972" s="5">
        <v>-2</v>
      </c>
      <c r="H10972" s="5">
        <v>118.8</v>
      </c>
      <c r="I10972" s="5">
        <v>-237.6</v>
      </c>
      <c r="J10972" s="5">
        <v>-237.6</v>
      </c>
      <c r="K10972" s="5" t="str" cm="1">
        <f t="array" ref="K10972">_xlfn.LET(_xlpm.d,UPPER(TRIM(CLEAN(SUBSTITUTE(F10972,CHAR(160),"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0973" spans="1:11" x14ac:dyDescent="0.25">
      <c r="B10973" s="21">
        <v>45688</v>
      </c>
      <c r="C10973" s="2" t="s">
        <v>1</v>
      </c>
      <c r="D10973" s="2" t="s">
        <v>4239</v>
      </c>
      <c r="E10973" s="2" t="s">
        <v>549</v>
      </c>
      <c r="F10973" s="2" t="s">
        <v>4257</v>
      </c>
      <c r="G10973" s="5">
        <v>-1</v>
      </c>
      <c r="H10973" s="5">
        <v>125.99</v>
      </c>
      <c r="I10973" s="5">
        <v>-125.99</v>
      </c>
      <c r="J10973" s="5">
        <v>-363.59</v>
      </c>
      <c r="K10973" s="5" t="str" cm="1">
        <f t="array" ref="K10973">_xlfn.LET(_xlpm.d,UPPER(TRIM(CLEAN(SUBSTITUTE(F10973,CHAR(160),"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0974" spans="1:11" x14ac:dyDescent="0.25">
      <c r="B10974" s="21">
        <v>45695</v>
      </c>
      <c r="C10974" s="2" t="s">
        <v>1</v>
      </c>
      <c r="D10974" s="2" t="s">
        <v>548</v>
      </c>
      <c r="E10974" s="2" t="s">
        <v>549</v>
      </c>
      <c r="F10974" s="2" t="s">
        <v>4257</v>
      </c>
      <c r="G10974" s="5">
        <v>-9</v>
      </c>
      <c r="H10974" s="5">
        <v>116.7</v>
      </c>
      <c r="I10974" s="5">
        <v>-1050.3</v>
      </c>
      <c r="J10974" s="5">
        <v>-1413.8899999999999</v>
      </c>
      <c r="K10974" s="5" t="str" cm="1">
        <f t="array" ref="K10974">_xlfn.LET(_xlpm.d,UPPER(TRIM(CLEAN(SUBSTITUTE(F10974,CHAR(160),"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0975" spans="1:11" x14ac:dyDescent="0.25">
      <c r="B10975" s="21">
        <v>45719</v>
      </c>
      <c r="C10975" s="2" t="s">
        <v>1</v>
      </c>
      <c r="D10975" s="2" t="s">
        <v>4230</v>
      </c>
      <c r="E10975" s="2" t="s">
        <v>549</v>
      </c>
      <c r="F10975" s="2" t="s">
        <v>4257</v>
      </c>
      <c r="G10975" s="5">
        <v>-2</v>
      </c>
      <c r="H10975" s="5">
        <v>125.99</v>
      </c>
      <c r="I10975" s="5">
        <v>-251.98</v>
      </c>
      <c r="J10975" s="5">
        <v>-1665.87</v>
      </c>
      <c r="K10975" s="5" t="str" cm="1">
        <f t="array" ref="K10975">_xlfn.LET(_xlpm.d,UPPER(TRIM(CLEAN(SUBSTITUTE(F10975,CHAR(160),"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0976" spans="1:11" x14ac:dyDescent="0.25">
      <c r="B10976" s="21">
        <v>45751</v>
      </c>
      <c r="C10976" s="2" t="s">
        <v>1</v>
      </c>
      <c r="D10976" s="2" t="s">
        <v>2395</v>
      </c>
      <c r="E10976" s="2" t="s">
        <v>549</v>
      </c>
      <c r="F10976" s="2" t="s">
        <v>4257</v>
      </c>
      <c r="G10976" s="5">
        <v>-15</v>
      </c>
      <c r="H10976" s="5">
        <v>125.99</v>
      </c>
      <c r="I10976" s="5">
        <v>-1889.85</v>
      </c>
      <c r="J10976" s="5">
        <v>-3555.72</v>
      </c>
      <c r="K10976" s="5" t="str" cm="1">
        <f t="array" ref="K10976">_xlfn.LET(_xlpm.d,UPPER(TRIM(CLEAN(SUBSTITUTE(F10976,CHAR(160),"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0977" spans="1:11" x14ac:dyDescent="0.25">
      <c r="B10977" s="21">
        <v>45807</v>
      </c>
      <c r="C10977" s="2" t="s">
        <v>1</v>
      </c>
      <c r="D10977" s="2" t="s">
        <v>4234</v>
      </c>
      <c r="E10977" s="2" t="s">
        <v>549</v>
      </c>
      <c r="F10977" s="2" t="s">
        <v>4257</v>
      </c>
      <c r="G10977" s="5">
        <v>-3</v>
      </c>
      <c r="H10977" s="5">
        <v>125.99</v>
      </c>
      <c r="I10977" s="5">
        <v>-377.97</v>
      </c>
      <c r="J10977" s="5">
        <v>-3933.6899999999996</v>
      </c>
      <c r="K10977" s="5" t="str" cm="1">
        <f t="array" ref="K10977">_xlfn.LET(_xlpm.d,UPPER(TRIM(CLEAN(SUBSTITUTE(F10977,CHAR(160),"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0978" spans="1:11" x14ac:dyDescent="0.25">
      <c r="B10978" s="21">
        <v>45836</v>
      </c>
      <c r="C10978" s="2" t="s">
        <v>1</v>
      </c>
      <c r="D10978" s="2" t="s">
        <v>4235</v>
      </c>
      <c r="E10978" s="2" t="s">
        <v>549</v>
      </c>
      <c r="F10978" s="2" t="s">
        <v>4257</v>
      </c>
      <c r="G10978" s="5">
        <v>-15</v>
      </c>
      <c r="H10978" s="5">
        <v>125.99</v>
      </c>
      <c r="I10978" s="5">
        <v>-1889.85</v>
      </c>
      <c r="J10978" s="5">
        <v>-5823.5399999999991</v>
      </c>
      <c r="K10978" s="5" t="str" cm="1">
        <f t="array" ref="K10978">_xlfn.LET(_xlpm.d,UPPER(TRIM(CLEAN(SUBSTITUTE(F10978,CHAR(160),"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0979" spans="1:11" x14ac:dyDescent="0.25">
      <c r="B10979" s="21">
        <v>45905</v>
      </c>
      <c r="C10979" s="2" t="s">
        <v>1</v>
      </c>
      <c r="D10979" s="2" t="s">
        <v>4258</v>
      </c>
      <c r="E10979" s="2" t="s">
        <v>2397</v>
      </c>
      <c r="F10979" s="2" t="s">
        <v>4259</v>
      </c>
      <c r="G10979" s="5">
        <v>-1</v>
      </c>
      <c r="H10979" s="5">
        <v>133.5</v>
      </c>
      <c r="I10979" s="5">
        <v>-133.5</v>
      </c>
      <c r="J10979" s="5">
        <v>-5957.0399999999991</v>
      </c>
      <c r="K10979" s="5" t="str" cm="1">
        <f t="array" ref="K10979">_xlfn.LET(_xlpm.d,UPPER(TRIM(CLEAN(SUBSTITUTE(F10979,CHAR(160),"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0980" spans="1:11" x14ac:dyDescent="0.25">
      <c r="B10980" s="21">
        <v>45912</v>
      </c>
      <c r="C10980" s="2" t="s">
        <v>1</v>
      </c>
      <c r="D10980" s="2" t="s">
        <v>4260</v>
      </c>
      <c r="E10980" s="2" t="s">
        <v>2397</v>
      </c>
      <c r="F10980" s="2" t="s">
        <v>4259</v>
      </c>
      <c r="G10980" s="5">
        <v>-5</v>
      </c>
      <c r="H10980" s="5">
        <v>133.5</v>
      </c>
      <c r="I10980" s="5">
        <v>-667.5</v>
      </c>
      <c r="J10980" s="5">
        <v>-6624.5399999999991</v>
      </c>
      <c r="K10980" s="5" t="str" cm="1">
        <f t="array" ref="K10980">_xlfn.LET(_xlpm.d,UPPER(TRIM(CLEAN(SUBSTITUTE(F10980,CHAR(160),"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0981" spans="1:11" x14ac:dyDescent="0.25">
      <c r="A10981" s="11" t="s">
        <v>4261</v>
      </c>
      <c r="G10981" s="6">
        <v>-53</v>
      </c>
      <c r="I10981" s="7">
        <f>I10972+I10973+I10974+I10975+I10976+I10977+I10978+I10979+I10980</f>
        <v>-6624.5399999999991</v>
      </c>
      <c r="K10981" s="5" t="str" cm="1">
        <f t="array" ref="K10981">_xlfn.LET(_xlpm.d,UPPER(TRIM(CLEAN(SUBSTITUTE(F10981,CHAR(160),"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82" spans="1:11" x14ac:dyDescent="0.25">
      <c r="A10982" s="10" t="s">
        <v>4262</v>
      </c>
      <c r="K10982" s="5" t="str" cm="1">
        <f t="array" ref="K10982">_xlfn.LET(_xlpm.d,UPPER(TRIM(CLEAN(SUBSTITUTE(F10982,CHAR(160),"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83" spans="1:11" x14ac:dyDescent="0.25">
      <c r="B10983" s="21">
        <v>45719</v>
      </c>
      <c r="C10983" s="2" t="s">
        <v>1</v>
      </c>
      <c r="D10983" s="2" t="s">
        <v>4230</v>
      </c>
      <c r="E10983" s="2" t="s">
        <v>549</v>
      </c>
      <c r="F10983" s="2" t="s">
        <v>4263</v>
      </c>
      <c r="G10983" s="5">
        <v>-2</v>
      </c>
      <c r="H10983" s="5">
        <v>22.99</v>
      </c>
      <c r="I10983" s="5">
        <v>-45.98</v>
      </c>
      <c r="J10983" s="5">
        <v>-45.98</v>
      </c>
      <c r="K10983" s="5" t="str" cm="1">
        <f t="array" ref="K10983">_xlfn.LET(_xlpm.d,UPPER(TRIM(CLEAN(SUBSTITUTE(F10983,CHAR(160),"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984" spans="1:11" x14ac:dyDescent="0.25">
      <c r="B10984" s="21">
        <v>45757</v>
      </c>
      <c r="C10984" s="2" t="s">
        <v>1</v>
      </c>
      <c r="D10984" s="2" t="s">
        <v>4241</v>
      </c>
      <c r="E10984" s="2" t="s">
        <v>841</v>
      </c>
      <c r="F10984" s="2" t="s">
        <v>4263</v>
      </c>
      <c r="G10984" s="5">
        <v>-3</v>
      </c>
      <c r="H10984" s="5">
        <v>22.99</v>
      </c>
      <c r="I10984" s="5">
        <v>-68.97</v>
      </c>
      <c r="J10984" s="5">
        <v>-114.94999999999999</v>
      </c>
      <c r="K10984" s="5" t="str" cm="1">
        <f t="array" ref="K10984">_xlfn.LET(_xlpm.d,UPPER(TRIM(CLEAN(SUBSTITUTE(F10984,CHAR(160),"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0985" spans="1:11" x14ac:dyDescent="0.25">
      <c r="A10985" s="11" t="s">
        <v>4264</v>
      </c>
      <c r="G10985" s="6">
        <v>-5</v>
      </c>
      <c r="I10985" s="8">
        <f>I10983+I10984</f>
        <v>-114.94999999999999</v>
      </c>
      <c r="K10985" s="5" t="str" cm="1">
        <f t="array" ref="K10985">_xlfn.LET(_xlpm.d,UPPER(TRIM(CLEAN(SUBSTITUTE(F10985,CHAR(160),"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86" spans="1:11" x14ac:dyDescent="0.25">
      <c r="A10986" s="10" t="s">
        <v>4265</v>
      </c>
      <c r="K10986" s="5" t="str" cm="1">
        <f t="array" ref="K10986">_xlfn.LET(_xlpm.d,UPPER(TRIM(CLEAN(SUBSTITUTE(F10986,CHAR(160),"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87" spans="1:11" x14ac:dyDescent="0.25">
      <c r="B10987" s="21">
        <v>45695</v>
      </c>
      <c r="C10987" s="2" t="s">
        <v>1</v>
      </c>
      <c r="D10987" s="2" t="s">
        <v>548</v>
      </c>
      <c r="E10987" s="2" t="s">
        <v>549</v>
      </c>
      <c r="F10987" s="2" t="s">
        <v>4265</v>
      </c>
      <c r="G10987" s="5">
        <v>-1</v>
      </c>
      <c r="H10987" s="5">
        <v>83.2</v>
      </c>
      <c r="I10987" s="5">
        <v>-83.2</v>
      </c>
      <c r="J10987" s="5">
        <v>-83.2</v>
      </c>
      <c r="K10987" s="5" t="str" cm="1">
        <f t="array" ref="K10987">_xlfn.LET(_xlpm.d,UPPER(TRIM(CLEAN(SUBSTITUTE(F10987,CHAR(160),"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SPAR PALM 25CM</v>
      </c>
    </row>
    <row r="10988" spans="1:11" x14ac:dyDescent="0.25">
      <c r="A10988" s="11" t="s">
        <v>4266</v>
      </c>
      <c r="G10988" s="6">
        <v>-1</v>
      </c>
      <c r="I10988" s="8">
        <f>I10987</f>
        <v>-83.2</v>
      </c>
      <c r="K10988" s="5" t="str" cm="1">
        <f t="array" ref="K10988">_xlfn.LET(_xlpm.d,UPPER(TRIM(CLEAN(SUBSTITUTE(F10988,CHAR(160),"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89" spans="1:11" x14ac:dyDescent="0.25">
      <c r="A10989" s="10" t="s">
        <v>4267</v>
      </c>
      <c r="K10989" s="5" t="str" cm="1">
        <f t="array" ref="K10989">_xlfn.LET(_xlpm.d,UPPER(TRIM(CLEAN(SUBSTITUTE(F10989,CHAR(160),"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0990" spans="1:11" x14ac:dyDescent="0.25">
      <c r="B10990" s="21">
        <v>45667</v>
      </c>
      <c r="C10990" s="2" t="s">
        <v>1</v>
      </c>
      <c r="D10990" s="2" t="s">
        <v>4238</v>
      </c>
      <c r="E10990" s="2" t="s">
        <v>549</v>
      </c>
      <c r="F10990" s="2" t="s">
        <v>4268</v>
      </c>
      <c r="G10990" s="5">
        <v>-13</v>
      </c>
      <c r="H10990" s="5">
        <v>34.65</v>
      </c>
      <c r="I10990" s="5">
        <v>-450.45</v>
      </c>
      <c r="J10990" s="5">
        <v>-450.45</v>
      </c>
      <c r="K10990" s="5" t="str" cm="1">
        <f t="array" ref="K10990">_xlfn.LET(_xlpm.d,UPPER(TRIM(CLEAN(SUBSTITUTE(F10990,CHAR(160),"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0991" spans="1:11" x14ac:dyDescent="0.25">
      <c r="B10991" s="21">
        <v>45672</v>
      </c>
      <c r="C10991" s="2" t="s">
        <v>1</v>
      </c>
      <c r="D10991" s="2" t="s">
        <v>840</v>
      </c>
      <c r="E10991" s="2" t="s">
        <v>841</v>
      </c>
      <c r="F10991" s="2" t="s">
        <v>4268</v>
      </c>
      <c r="G10991" s="5">
        <v>-23</v>
      </c>
      <c r="H10991" s="5">
        <v>31.25</v>
      </c>
      <c r="I10991" s="5">
        <v>-718.75</v>
      </c>
      <c r="J10991" s="5">
        <v>-1169.2</v>
      </c>
      <c r="K10991" s="5" t="str" cm="1">
        <f t="array" ref="K10991">_xlfn.LET(_xlpm.d,UPPER(TRIM(CLEAN(SUBSTITUTE(F10991,CHAR(160),"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0992" spans="1:11" x14ac:dyDescent="0.25">
      <c r="B10992" s="21">
        <v>45688</v>
      </c>
      <c r="C10992" s="2" t="s">
        <v>1</v>
      </c>
      <c r="D10992" s="2" t="s">
        <v>4239</v>
      </c>
      <c r="E10992" s="2" t="s">
        <v>549</v>
      </c>
      <c r="F10992" s="2" t="s">
        <v>4268</v>
      </c>
      <c r="G10992" s="5">
        <v>-19</v>
      </c>
      <c r="H10992" s="5">
        <v>34.65</v>
      </c>
      <c r="I10992" s="5">
        <v>-658.35</v>
      </c>
      <c r="J10992" s="5">
        <v>-1827.5500000000002</v>
      </c>
      <c r="K10992" s="5" t="str" cm="1">
        <f t="array" ref="K10992">_xlfn.LET(_xlpm.d,UPPER(TRIM(CLEAN(SUBSTITUTE(F10992,CHAR(160),"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0993" spans="1:11" x14ac:dyDescent="0.25">
      <c r="B10993" s="21">
        <v>45695</v>
      </c>
      <c r="C10993" s="2" t="s">
        <v>1</v>
      </c>
      <c r="D10993" s="2" t="s">
        <v>548</v>
      </c>
      <c r="E10993" s="2" t="s">
        <v>549</v>
      </c>
      <c r="F10993" s="2" t="s">
        <v>4268</v>
      </c>
      <c r="G10993" s="5">
        <v>-32</v>
      </c>
      <c r="H10993" s="5">
        <v>34.65</v>
      </c>
      <c r="I10993" s="5">
        <v>-1108.8</v>
      </c>
      <c r="J10993" s="5">
        <v>-2936.3500000000004</v>
      </c>
      <c r="K10993" s="5" t="str" cm="1">
        <f t="array" ref="K10993">_xlfn.LET(_xlpm.d,UPPER(TRIM(CLEAN(SUBSTITUTE(F10993,CHAR(160),"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0994" spans="1:11" x14ac:dyDescent="0.25">
      <c r="B10994" s="21">
        <v>45716</v>
      </c>
      <c r="C10994" s="2" t="s">
        <v>1</v>
      </c>
      <c r="D10994" s="2" t="s">
        <v>2393</v>
      </c>
      <c r="E10994" s="2" t="s">
        <v>549</v>
      </c>
      <c r="F10994" s="2" t="s">
        <v>4268</v>
      </c>
      <c r="G10994" s="5">
        <v>-59</v>
      </c>
      <c r="H10994" s="5">
        <v>34.65</v>
      </c>
      <c r="I10994" s="5">
        <v>-2044.35</v>
      </c>
      <c r="J10994" s="5">
        <v>-4980.7000000000007</v>
      </c>
      <c r="K10994" s="5" t="str" cm="1">
        <f t="array" ref="K10994">_xlfn.LET(_xlpm.d,UPPER(TRIM(CLEAN(SUBSTITUTE(F10994,CHAR(160),"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0995" spans="1:11" x14ac:dyDescent="0.25">
      <c r="B10995" s="21">
        <v>45719</v>
      </c>
      <c r="C10995" s="2" t="s">
        <v>1</v>
      </c>
      <c r="D10995" s="2" t="s">
        <v>4230</v>
      </c>
      <c r="E10995" s="2" t="s">
        <v>549</v>
      </c>
      <c r="F10995" s="2" t="s">
        <v>4268</v>
      </c>
      <c r="G10995" s="5">
        <v>-14</v>
      </c>
      <c r="H10995" s="5">
        <v>34.65</v>
      </c>
      <c r="I10995" s="5">
        <v>-485.1</v>
      </c>
      <c r="J10995" s="5">
        <v>-5465.8000000000011</v>
      </c>
      <c r="K10995" s="5" t="str" cm="1">
        <f t="array" ref="K10995">_xlfn.LET(_xlpm.d,UPPER(TRIM(CLEAN(SUBSTITUTE(F10995,CHAR(160),"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0996" spans="1:11" x14ac:dyDescent="0.25">
      <c r="B10996" s="21">
        <v>45731</v>
      </c>
      <c r="C10996" s="2" t="s">
        <v>1</v>
      </c>
      <c r="D10996" s="2" t="s">
        <v>296</v>
      </c>
      <c r="E10996" s="2" t="s">
        <v>143</v>
      </c>
      <c r="F10996" s="2" t="s">
        <v>4269</v>
      </c>
      <c r="G10996" s="5">
        <v>-1</v>
      </c>
      <c r="H10996" s="5">
        <v>31.25</v>
      </c>
      <c r="I10996" s="5">
        <v>-31.25</v>
      </c>
      <c r="J10996" s="5">
        <v>-5497.0500000000011</v>
      </c>
      <c r="K10996" s="5" t="str" cm="1">
        <f t="array" ref="K10996">_xlfn.LET(_xlpm.d,UPPER(TRIM(CLEAN(SUBSTITUTE(F10996,CHAR(160),"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0997" spans="1:11" x14ac:dyDescent="0.25">
      <c r="B10997" s="21">
        <v>45751</v>
      </c>
      <c r="C10997" s="2" t="s">
        <v>1</v>
      </c>
      <c r="D10997" s="2" t="s">
        <v>2395</v>
      </c>
      <c r="E10997" s="2" t="s">
        <v>549</v>
      </c>
      <c r="F10997" s="2" t="s">
        <v>4268</v>
      </c>
      <c r="G10997" s="5">
        <v>-89</v>
      </c>
      <c r="H10997" s="5">
        <v>34.65</v>
      </c>
      <c r="I10997" s="5">
        <v>-3083.85</v>
      </c>
      <c r="J10997" s="5">
        <v>-8580.9000000000015</v>
      </c>
      <c r="K10997" s="5" t="str" cm="1">
        <f t="array" ref="K10997">_xlfn.LET(_xlpm.d,UPPER(TRIM(CLEAN(SUBSTITUTE(F10997,CHAR(160),"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0998" spans="1:11" x14ac:dyDescent="0.25">
      <c r="B10998" s="21">
        <v>45772</v>
      </c>
      <c r="C10998" s="2" t="s">
        <v>1</v>
      </c>
      <c r="D10998" s="2" t="s">
        <v>4215</v>
      </c>
      <c r="E10998" s="2" t="s">
        <v>549</v>
      </c>
      <c r="F10998" s="2" t="s">
        <v>4268</v>
      </c>
      <c r="G10998" s="5">
        <v>-2</v>
      </c>
      <c r="H10998" s="5">
        <v>34.65</v>
      </c>
      <c r="I10998" s="5">
        <v>-69.3</v>
      </c>
      <c r="J10998" s="5">
        <v>-8650.2000000000007</v>
      </c>
      <c r="K10998" s="5" t="str" cm="1">
        <f t="array" ref="K10998">_xlfn.LET(_xlpm.d,UPPER(TRIM(CLEAN(SUBSTITUTE(F10998,CHAR(160),"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0999" spans="1:11" x14ac:dyDescent="0.25">
      <c r="B10999" s="21">
        <v>45793</v>
      </c>
      <c r="C10999" s="2" t="s">
        <v>1</v>
      </c>
      <c r="D10999" s="2" t="s">
        <v>4232</v>
      </c>
      <c r="E10999" s="2" t="s">
        <v>549</v>
      </c>
      <c r="F10999" s="2" t="s">
        <v>4268</v>
      </c>
      <c r="G10999" s="5">
        <v>-11</v>
      </c>
      <c r="H10999" s="5">
        <v>34.65</v>
      </c>
      <c r="I10999" s="5">
        <v>-381.15</v>
      </c>
      <c r="J10999" s="5">
        <v>-9031.35</v>
      </c>
      <c r="K10999" s="5" t="str" cm="1">
        <f t="array" ref="K10999">_xlfn.LET(_xlpm.d,UPPER(TRIM(CLEAN(SUBSTITUTE(F10999,CHAR(160),"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000" spans="1:11" x14ac:dyDescent="0.25">
      <c r="B11000" s="21">
        <v>45836</v>
      </c>
      <c r="C11000" s="2" t="s">
        <v>1</v>
      </c>
      <c r="D11000" s="2" t="s">
        <v>4235</v>
      </c>
      <c r="E11000" s="2" t="s">
        <v>549</v>
      </c>
      <c r="F11000" s="2" t="s">
        <v>4268</v>
      </c>
      <c r="G11000" s="5">
        <v>-5</v>
      </c>
      <c r="H11000" s="5">
        <v>34.65</v>
      </c>
      <c r="I11000" s="5">
        <v>-173.25</v>
      </c>
      <c r="J11000" s="5">
        <v>-9204.6</v>
      </c>
      <c r="K11000" s="5" t="str" cm="1">
        <f t="array" ref="K11000">_xlfn.LET(_xlpm.d,UPPER(TRIM(CLEAN(SUBSTITUTE(F11000,CHAR(160),"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001" spans="1:11" x14ac:dyDescent="0.25">
      <c r="A11001" s="11" t="s">
        <v>4270</v>
      </c>
      <c r="G11001" s="6">
        <v>-268</v>
      </c>
      <c r="I11001" s="7">
        <f>I10990+I10991+I10992+I10993+I10994+I10995+I10996+I10997+I10998+I10999+I11000</f>
        <v>-9204.6</v>
      </c>
      <c r="K11001" s="5" t="str" cm="1">
        <f t="array" ref="K11001">_xlfn.LET(_xlpm.d,UPPER(TRIM(CLEAN(SUBSTITUTE(F11001,CHAR(160),"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02" spans="1:11" x14ac:dyDescent="0.25">
      <c r="A11002" s="10" t="s">
        <v>4271</v>
      </c>
      <c r="K11002" s="5" t="str" cm="1">
        <f t="array" ref="K11002">_xlfn.LET(_xlpm.d,UPPER(TRIM(CLEAN(SUBSTITUTE(F11002,CHAR(160),"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03" spans="1:11" x14ac:dyDescent="0.25">
      <c r="B11003" s="21">
        <v>45736</v>
      </c>
      <c r="C11003" s="2" t="s">
        <v>1</v>
      </c>
      <c r="D11003" s="2" t="s">
        <v>4240</v>
      </c>
      <c r="E11003" s="2" t="s">
        <v>841</v>
      </c>
      <c r="F11003" s="2" t="s">
        <v>4272</v>
      </c>
      <c r="G11003" s="5">
        <v>-1</v>
      </c>
      <c r="H11003" s="5">
        <v>34.65</v>
      </c>
      <c r="I11003" s="5">
        <v>-34.65</v>
      </c>
      <c r="J11003" s="5">
        <v>-34.65</v>
      </c>
      <c r="K11003" s="5" t="str" cm="1">
        <f t="array" ref="K11003">_xlfn.LET(_xlpm.d,UPPER(TRIM(CLEAN(SUBSTITUTE(F11003,CHAR(160),"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1004" spans="1:11" x14ac:dyDescent="0.25">
      <c r="A11004" s="11" t="s">
        <v>4273</v>
      </c>
      <c r="G11004" s="6">
        <v>-1</v>
      </c>
      <c r="I11004" s="8">
        <f>I11003</f>
        <v>-34.65</v>
      </c>
      <c r="K11004" s="5" t="str" cm="1">
        <f t="array" ref="K11004">_xlfn.LET(_xlpm.d,UPPER(TRIM(CLEAN(SUBSTITUTE(F11004,CHAR(160),"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05" spans="1:11" x14ac:dyDescent="0.25">
      <c r="A11005" s="10" t="s">
        <v>4274</v>
      </c>
      <c r="K11005" s="5" t="str" cm="1">
        <f t="array" ref="K11005">_xlfn.LET(_xlpm.d,UPPER(TRIM(CLEAN(SUBSTITUTE(F11005,CHAR(160),"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06" spans="1:11" x14ac:dyDescent="0.25">
      <c r="B11006" s="21">
        <v>45751</v>
      </c>
      <c r="C11006" s="2" t="s">
        <v>1</v>
      </c>
      <c r="D11006" s="2" t="s">
        <v>2395</v>
      </c>
      <c r="E11006" s="2" t="s">
        <v>549</v>
      </c>
      <c r="F11006" s="2" t="s">
        <v>4275</v>
      </c>
      <c r="G11006" s="5">
        <v>-4</v>
      </c>
      <c r="H11006" s="5">
        <v>33.9</v>
      </c>
      <c r="I11006" s="5">
        <v>-135.6</v>
      </c>
      <c r="J11006" s="5">
        <v>-135.6</v>
      </c>
      <c r="K11006" s="5" t="str" cm="1">
        <f t="array" ref="K11006">_xlfn.LET(_xlpm.d,UPPER(TRIM(CLEAN(SUBSTITUTE(F11006,CHAR(160),"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007" spans="1:11" x14ac:dyDescent="0.25">
      <c r="B11007" s="21">
        <v>45772</v>
      </c>
      <c r="C11007" s="2" t="s">
        <v>1</v>
      </c>
      <c r="D11007" s="2" t="s">
        <v>4215</v>
      </c>
      <c r="E11007" s="2" t="s">
        <v>549</v>
      </c>
      <c r="F11007" s="2" t="s">
        <v>4275</v>
      </c>
      <c r="G11007" s="5">
        <v>-3</v>
      </c>
      <c r="H11007" s="5">
        <v>33.9</v>
      </c>
      <c r="I11007" s="5">
        <v>-101.7</v>
      </c>
      <c r="J11007" s="5">
        <v>-237.3</v>
      </c>
      <c r="K11007" s="5" t="str" cm="1">
        <f t="array" ref="K11007">_xlfn.LET(_xlpm.d,UPPER(TRIM(CLEAN(SUBSTITUTE(F11007,CHAR(160),"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008" spans="1:11" x14ac:dyDescent="0.25">
      <c r="B11008" s="21">
        <v>45793</v>
      </c>
      <c r="C11008" s="2" t="s">
        <v>1</v>
      </c>
      <c r="D11008" s="2" t="s">
        <v>4232</v>
      </c>
      <c r="E11008" s="2" t="s">
        <v>549</v>
      </c>
      <c r="F11008" s="2" t="s">
        <v>4275</v>
      </c>
      <c r="G11008" s="5">
        <v>-15</v>
      </c>
      <c r="H11008" s="5">
        <v>33.9</v>
      </c>
      <c r="I11008" s="5">
        <v>-508.5</v>
      </c>
      <c r="J11008" s="5">
        <v>-745.8</v>
      </c>
      <c r="K11008" s="5" t="str" cm="1">
        <f t="array" ref="K11008">_xlfn.LET(_xlpm.d,UPPER(TRIM(CLEAN(SUBSTITUTE(F11008,CHAR(160),"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009" spans="1:11" x14ac:dyDescent="0.25">
      <c r="B11009" s="21">
        <v>45807</v>
      </c>
      <c r="C11009" s="2" t="s">
        <v>1</v>
      </c>
      <c r="D11009" s="2" t="s">
        <v>4234</v>
      </c>
      <c r="E11009" s="2" t="s">
        <v>549</v>
      </c>
      <c r="F11009" s="2" t="s">
        <v>4275</v>
      </c>
      <c r="G11009" s="5">
        <v>-1</v>
      </c>
      <c r="H11009" s="5">
        <v>33.9</v>
      </c>
      <c r="I11009" s="5">
        <v>-33.9</v>
      </c>
      <c r="J11009" s="5">
        <v>-779.69999999999993</v>
      </c>
      <c r="K11009" s="5" t="str" cm="1">
        <f t="array" ref="K11009">_xlfn.LET(_xlpm.d,UPPER(TRIM(CLEAN(SUBSTITUTE(F11009,CHAR(160),"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010" spans="1:11" x14ac:dyDescent="0.25">
      <c r="B11010" s="21">
        <v>45836</v>
      </c>
      <c r="C11010" s="2" t="s">
        <v>1</v>
      </c>
      <c r="D11010" s="2" t="s">
        <v>4235</v>
      </c>
      <c r="E11010" s="2" t="s">
        <v>549</v>
      </c>
      <c r="F11010" s="2" t="s">
        <v>4275</v>
      </c>
      <c r="G11010" s="5">
        <v>-38</v>
      </c>
      <c r="H11010" s="5">
        <v>33.9</v>
      </c>
      <c r="I11010" s="5">
        <v>-1288.2</v>
      </c>
      <c r="J11010" s="5">
        <v>-2067.9</v>
      </c>
      <c r="K11010" s="5" t="str" cm="1">
        <f t="array" ref="K11010">_xlfn.LET(_xlpm.d,UPPER(TRIM(CLEAN(SUBSTITUTE(F11010,CHAR(160),"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011" spans="1:11" x14ac:dyDescent="0.25">
      <c r="B11011" s="21">
        <v>45932</v>
      </c>
      <c r="C11011" s="2" t="s">
        <v>1</v>
      </c>
      <c r="D11011" s="2" t="s">
        <v>4276</v>
      </c>
      <c r="E11011" s="2" t="s">
        <v>852</v>
      </c>
      <c r="F11011" s="2" t="s">
        <v>4275</v>
      </c>
      <c r="G11011" s="5">
        <v>-7</v>
      </c>
      <c r="H11011" s="5">
        <v>33.950000000000003</v>
      </c>
      <c r="I11011" s="5">
        <v>-237.65</v>
      </c>
      <c r="J11011" s="5">
        <v>-2305.5500000000002</v>
      </c>
      <c r="K11011" s="5" t="str" cm="1">
        <f t="array" ref="K11011">_xlfn.LET(_xlpm.d,UPPER(TRIM(CLEAN(SUBSTITUTE(F11011,CHAR(160),"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012" spans="1:11" x14ac:dyDescent="0.25">
      <c r="A11012" s="11" t="s">
        <v>4277</v>
      </c>
      <c r="G11012" s="6">
        <v>-68</v>
      </c>
      <c r="I11012" s="7">
        <f>I11006+I11007+I11008+I11009+I11010+I11011</f>
        <v>-2305.5500000000002</v>
      </c>
      <c r="K11012" s="5" t="str" cm="1">
        <f t="array" ref="K11012">_xlfn.LET(_xlpm.d,UPPER(TRIM(CLEAN(SUBSTITUTE(F11012,CHAR(160),"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13" spans="1:11" x14ac:dyDescent="0.25">
      <c r="A11013" s="10" t="s">
        <v>4278</v>
      </c>
      <c r="K11013" s="5" t="str" cm="1">
        <f t="array" ref="K11013">_xlfn.LET(_xlpm.d,UPPER(TRIM(CLEAN(SUBSTITUTE(F11013,CHAR(160),"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14" spans="1:11" x14ac:dyDescent="0.25">
      <c r="B11014" s="21">
        <v>45736</v>
      </c>
      <c r="C11014" s="2" t="s">
        <v>1</v>
      </c>
      <c r="D11014" s="2" t="s">
        <v>4240</v>
      </c>
      <c r="E11014" s="2" t="s">
        <v>841</v>
      </c>
      <c r="F11014" s="2" t="s">
        <v>4279</v>
      </c>
      <c r="G11014" s="5">
        <v>-3</v>
      </c>
      <c r="H11014" s="5">
        <v>45.65</v>
      </c>
      <c r="I11014" s="5">
        <v>-136.94999999999999</v>
      </c>
      <c r="J11014" s="5">
        <v>-136.94999999999999</v>
      </c>
      <c r="K11014" s="5" t="str" cm="1">
        <f t="array" ref="K11014">_xlfn.LET(_xlpm.d,UPPER(TRIM(CLEAN(SUBSTITUTE(F11014,CHAR(160),"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015" spans="1:11" x14ac:dyDescent="0.25">
      <c r="B11015" s="21">
        <v>45968</v>
      </c>
      <c r="C11015" s="2" t="s">
        <v>1</v>
      </c>
      <c r="D11015" s="2" t="s">
        <v>4280</v>
      </c>
      <c r="E11015" s="2" t="s">
        <v>2397</v>
      </c>
      <c r="F11015" s="2" t="s">
        <v>4279</v>
      </c>
      <c r="G11015" s="5">
        <v>-1</v>
      </c>
      <c r="H11015" s="5">
        <v>45.65</v>
      </c>
      <c r="I11015" s="5">
        <v>-45.65</v>
      </c>
      <c r="J11015" s="5">
        <v>-182.6</v>
      </c>
      <c r="K11015" s="5" t="str" cm="1">
        <f t="array" ref="K11015">_xlfn.LET(_xlpm.d,UPPER(TRIM(CLEAN(SUBSTITUTE(F11015,CHAR(160),"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016" spans="1:11" x14ac:dyDescent="0.25">
      <c r="B11016" s="21">
        <v>46003</v>
      </c>
      <c r="C11016" s="2" t="s">
        <v>1</v>
      </c>
      <c r="D11016" s="2" t="s">
        <v>4098</v>
      </c>
      <c r="E11016" s="2" t="s">
        <v>2397</v>
      </c>
      <c r="F11016" s="2" t="s">
        <v>4279</v>
      </c>
      <c r="G11016" s="5">
        <v>-2</v>
      </c>
      <c r="H11016" s="5">
        <v>45.65</v>
      </c>
      <c r="I11016" s="5">
        <v>-91.3</v>
      </c>
      <c r="J11016" s="5">
        <v>-273.89999999999998</v>
      </c>
      <c r="K11016" s="5" t="str" cm="1">
        <f t="array" ref="K11016">_xlfn.LET(_xlpm.d,UPPER(TRIM(CLEAN(SUBSTITUTE(F11016,CHAR(160),"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017" spans="1:11" x14ac:dyDescent="0.25">
      <c r="B11017" s="21">
        <v>46087</v>
      </c>
      <c r="C11017" s="2" t="s">
        <v>1</v>
      </c>
      <c r="D11017" s="2" t="s">
        <v>4099</v>
      </c>
      <c r="E11017" s="2" t="s">
        <v>2397</v>
      </c>
      <c r="F11017" s="2" t="s">
        <v>4279</v>
      </c>
      <c r="G11017" s="5">
        <v>-7</v>
      </c>
      <c r="H11017" s="5">
        <v>45.65</v>
      </c>
      <c r="I11017" s="5">
        <v>-319.55</v>
      </c>
      <c r="J11017" s="5">
        <v>-593.45000000000005</v>
      </c>
      <c r="K11017" s="5" t="str" cm="1">
        <f t="array" ref="K11017">_xlfn.LET(_xlpm.d,UPPER(TRIM(CLEAN(SUBSTITUTE(F11017,CHAR(160),"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018" spans="1:11" x14ac:dyDescent="0.25">
      <c r="A11018" s="11" t="s">
        <v>4281</v>
      </c>
      <c r="G11018" s="6">
        <v>-13</v>
      </c>
      <c r="I11018" s="8">
        <f>I11014+I11015+I11016+I11017</f>
        <v>-593.45000000000005</v>
      </c>
      <c r="K11018" s="5" t="str" cm="1">
        <f t="array" ref="K11018">_xlfn.LET(_xlpm.d,UPPER(TRIM(CLEAN(SUBSTITUTE(F11018,CHAR(160),"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19" spans="1:11" x14ac:dyDescent="0.25">
      <c r="A11019" s="10" t="s">
        <v>4282</v>
      </c>
      <c r="K11019" s="5" t="str" cm="1">
        <f t="array" ref="K11019">_xlfn.LET(_xlpm.d,UPPER(TRIM(CLEAN(SUBSTITUTE(F11019,CHAR(160),"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20" spans="1:11" x14ac:dyDescent="0.25">
      <c r="B11020" s="21">
        <v>45688</v>
      </c>
      <c r="C11020" s="2" t="s">
        <v>1</v>
      </c>
      <c r="D11020" s="2" t="s">
        <v>4239</v>
      </c>
      <c r="E11020" s="2" t="s">
        <v>549</v>
      </c>
      <c r="F11020" s="2" t="s">
        <v>4283</v>
      </c>
      <c r="G11020" s="5">
        <v>-3</v>
      </c>
      <c r="H11020" s="5">
        <v>18.25</v>
      </c>
      <c r="I11020" s="5">
        <v>-54.75</v>
      </c>
      <c r="J11020" s="5">
        <v>-54.75</v>
      </c>
      <c r="K11020" s="5" t="str" cm="1">
        <f t="array" ref="K11020">_xlfn.LET(_xlpm.d,UPPER(TRIM(CLEAN(SUBSTITUTE(F11020,CHAR(160),"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21" spans="1:11" x14ac:dyDescent="0.25">
      <c r="B11021" s="21">
        <v>45719</v>
      </c>
      <c r="C11021" s="2" t="s">
        <v>1</v>
      </c>
      <c r="D11021" s="2" t="s">
        <v>4230</v>
      </c>
      <c r="E11021" s="2" t="s">
        <v>549</v>
      </c>
      <c r="F11021" s="2" t="s">
        <v>4283</v>
      </c>
      <c r="G11021" s="5">
        <v>-9</v>
      </c>
      <c r="H11021" s="5">
        <v>18.25</v>
      </c>
      <c r="I11021" s="5">
        <v>-164.25</v>
      </c>
      <c r="J11021" s="5">
        <v>-219</v>
      </c>
      <c r="K11021" s="5" t="str" cm="1">
        <f t="array" ref="K11021">_xlfn.LET(_xlpm.d,UPPER(TRIM(CLEAN(SUBSTITUTE(F11021,CHAR(160),"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22" spans="1:11" x14ac:dyDescent="0.25">
      <c r="B11022" s="21">
        <v>45736</v>
      </c>
      <c r="C11022" s="2" t="s">
        <v>1</v>
      </c>
      <c r="D11022" s="2" t="s">
        <v>4240</v>
      </c>
      <c r="E11022" s="2" t="s">
        <v>841</v>
      </c>
      <c r="F11022" s="2" t="s">
        <v>4283</v>
      </c>
      <c r="G11022" s="5">
        <v>-1</v>
      </c>
      <c r="H11022" s="5">
        <v>18.25</v>
      </c>
      <c r="I11022" s="5">
        <v>-18.25</v>
      </c>
      <c r="J11022" s="5">
        <v>-237.25</v>
      </c>
      <c r="K11022" s="5" t="str" cm="1">
        <f t="array" ref="K11022">_xlfn.LET(_xlpm.d,UPPER(TRIM(CLEAN(SUBSTITUTE(F11022,CHAR(160),"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23" spans="1:11" x14ac:dyDescent="0.25">
      <c r="B11023" s="21">
        <v>45836</v>
      </c>
      <c r="C11023" s="2" t="s">
        <v>1</v>
      </c>
      <c r="D11023" s="2" t="s">
        <v>4212</v>
      </c>
      <c r="E11023" s="2" t="s">
        <v>549</v>
      </c>
      <c r="F11023" s="2" t="s">
        <v>4283</v>
      </c>
      <c r="G11023" s="5">
        <v>-15</v>
      </c>
      <c r="H11023" s="5">
        <v>16.100000000000001</v>
      </c>
      <c r="I11023" s="5">
        <v>-241.5</v>
      </c>
      <c r="J11023" s="5">
        <v>-478.75</v>
      </c>
      <c r="K11023" s="5" t="str" cm="1">
        <f t="array" ref="K11023">_xlfn.LET(_xlpm.d,UPPER(TRIM(CLEAN(SUBSTITUTE(F11023,CHAR(160),"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24" spans="1:11" x14ac:dyDescent="0.25">
      <c r="A11024" s="11" t="s">
        <v>4284</v>
      </c>
      <c r="G11024" s="6">
        <v>-28</v>
      </c>
      <c r="I11024" s="8">
        <f>I11020+I11021+I11022+I11023</f>
        <v>-478.75</v>
      </c>
      <c r="K11024" s="5" t="str" cm="1">
        <f t="array" ref="K11024">_xlfn.LET(_xlpm.d,UPPER(TRIM(CLEAN(SUBSTITUTE(F11024,CHAR(160),"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25" spans="1:11" x14ac:dyDescent="0.25">
      <c r="A11025" s="10" t="s">
        <v>4285</v>
      </c>
      <c r="K11025" s="5" t="str" cm="1">
        <f t="array" ref="K11025">_xlfn.LET(_xlpm.d,UPPER(TRIM(CLEAN(SUBSTITUTE(F11025,CHAR(160),"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26" spans="1:11" x14ac:dyDescent="0.25">
      <c r="B11026" s="21">
        <v>45751</v>
      </c>
      <c r="C11026" s="2" t="s">
        <v>1</v>
      </c>
      <c r="D11026" s="2" t="s">
        <v>2395</v>
      </c>
      <c r="E11026" s="2" t="s">
        <v>549</v>
      </c>
      <c r="F11026" s="2" t="s">
        <v>4286</v>
      </c>
      <c r="G11026" s="5">
        <v>-78</v>
      </c>
      <c r="H11026" s="5">
        <v>29.65</v>
      </c>
      <c r="I11026" s="5">
        <v>-2312.6999999999998</v>
      </c>
      <c r="J11026" s="5">
        <v>-2312.6999999999998</v>
      </c>
      <c r="K11026" s="5" t="str" cm="1">
        <f t="array" ref="K11026">_xlfn.LET(_xlpm.d,UPPER(TRIM(CLEAN(SUBSTITUTE(F11026,CHAR(160),"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027" spans="1:11" x14ac:dyDescent="0.25">
      <c r="A11027" s="11" t="s">
        <v>4287</v>
      </c>
      <c r="G11027" s="6">
        <v>-78</v>
      </c>
      <c r="I11027" s="7">
        <f>I11026</f>
        <v>-2312.6999999999998</v>
      </c>
      <c r="K11027" s="5" t="str" cm="1">
        <f t="array" ref="K11027">_xlfn.LET(_xlpm.d,UPPER(TRIM(CLEAN(SUBSTITUTE(F11027,CHAR(160),"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28" spans="1:11" x14ac:dyDescent="0.25">
      <c r="A11028" s="10" t="s">
        <v>4288</v>
      </c>
      <c r="K11028" s="5" t="str" cm="1">
        <f t="array" ref="K11028">_xlfn.LET(_xlpm.d,UPPER(TRIM(CLEAN(SUBSTITUTE(F11028,CHAR(160),"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29" spans="1:11" x14ac:dyDescent="0.25">
      <c r="B11029" s="21">
        <v>45688</v>
      </c>
      <c r="C11029" s="2" t="s">
        <v>1</v>
      </c>
      <c r="D11029" s="2" t="s">
        <v>4123</v>
      </c>
      <c r="E11029" s="2" t="s">
        <v>3641</v>
      </c>
      <c r="F11029" s="2" t="s">
        <v>4289</v>
      </c>
      <c r="G11029" s="5">
        <v>-1</v>
      </c>
      <c r="H11029" s="5">
        <v>4164.62</v>
      </c>
      <c r="I11029" s="5">
        <v>-4164.62</v>
      </c>
      <c r="J11029" s="5">
        <v>-4164.62</v>
      </c>
      <c r="K11029" s="5" t="str" cm="1">
        <f t="array" ref="K11029">_xlfn.LET(_xlpm.d,UPPER(TRIM(CLEAN(SUBSTITUTE(F11029,CHAR(160),"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30" spans="1:11" x14ac:dyDescent="0.25">
      <c r="B11030" s="21">
        <v>45688</v>
      </c>
      <c r="C11030" s="2" t="s">
        <v>1</v>
      </c>
      <c r="D11030" s="2" t="s">
        <v>4123</v>
      </c>
      <c r="E11030" s="2" t="s">
        <v>3641</v>
      </c>
      <c r="F11030" s="2" t="s">
        <v>4289</v>
      </c>
      <c r="G11030" s="5">
        <v>-1</v>
      </c>
      <c r="H11030" s="5">
        <v>666.34</v>
      </c>
      <c r="I11030" s="5">
        <v>-666.34</v>
      </c>
      <c r="J11030" s="5">
        <v>-4830.96</v>
      </c>
      <c r="K11030" s="5" t="str" cm="1">
        <f t="array" ref="K11030">_xlfn.LET(_xlpm.d,UPPER(TRIM(CLEAN(SUBSTITUTE(F11030,CHAR(160),"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31" spans="1:11" x14ac:dyDescent="0.25">
      <c r="B11031" s="21">
        <v>45747</v>
      </c>
      <c r="C11031" s="2" t="s">
        <v>1</v>
      </c>
      <c r="D11031" s="2" t="s">
        <v>4125</v>
      </c>
      <c r="E11031" s="2" t="s">
        <v>3641</v>
      </c>
      <c r="F11031" s="2" t="s">
        <v>4289</v>
      </c>
      <c r="G11031" s="5">
        <v>-1</v>
      </c>
      <c r="H11031" s="5">
        <v>2729.89</v>
      </c>
      <c r="I11031" s="5">
        <v>-2729.89</v>
      </c>
      <c r="J11031" s="5">
        <v>-7560.85</v>
      </c>
      <c r="K11031" s="5" t="str" cm="1">
        <f t="array" ref="K11031">_xlfn.LET(_xlpm.d,UPPER(TRIM(CLEAN(SUBSTITUTE(F11031,CHAR(160),"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32" spans="1:11" x14ac:dyDescent="0.25">
      <c r="B11032" s="21">
        <v>45747</v>
      </c>
      <c r="C11032" s="2" t="s">
        <v>1</v>
      </c>
      <c r="D11032" s="2" t="s">
        <v>4125</v>
      </c>
      <c r="E11032" s="2" t="s">
        <v>3641</v>
      </c>
      <c r="F11032" s="2" t="s">
        <v>4289</v>
      </c>
      <c r="G11032" s="5">
        <v>-1</v>
      </c>
      <c r="H11032" s="5">
        <v>436.78</v>
      </c>
      <c r="I11032" s="5">
        <v>-436.78</v>
      </c>
      <c r="J11032" s="5">
        <v>-7997.63</v>
      </c>
      <c r="K11032" s="5" t="str" cm="1">
        <f t="array" ref="K11032">_xlfn.LET(_xlpm.d,UPPER(TRIM(CLEAN(SUBSTITUTE(F11032,CHAR(160),"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33" spans="1:11" x14ac:dyDescent="0.25">
      <c r="B11033" s="21">
        <v>45777</v>
      </c>
      <c r="C11033" s="2" t="s">
        <v>1</v>
      </c>
      <c r="D11033" s="2" t="s">
        <v>4128</v>
      </c>
      <c r="E11033" s="2" t="s">
        <v>3641</v>
      </c>
      <c r="F11033" s="2" t="s">
        <v>4289</v>
      </c>
      <c r="G11033" s="5">
        <v>-1</v>
      </c>
      <c r="H11033" s="5">
        <v>1997.61</v>
      </c>
      <c r="I11033" s="5">
        <v>-1997.61</v>
      </c>
      <c r="J11033" s="5">
        <v>-9995.24</v>
      </c>
      <c r="K11033" s="5" t="str" cm="1">
        <f t="array" ref="K11033">_xlfn.LET(_xlpm.d,UPPER(TRIM(CLEAN(SUBSTITUTE(F11033,CHAR(160),"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34" spans="1:11" x14ac:dyDescent="0.25">
      <c r="B11034" s="21">
        <v>45777</v>
      </c>
      <c r="C11034" s="2" t="s">
        <v>1</v>
      </c>
      <c r="D11034" s="2" t="s">
        <v>4128</v>
      </c>
      <c r="E11034" s="2" t="s">
        <v>3641</v>
      </c>
      <c r="F11034" s="2" t="s">
        <v>4289</v>
      </c>
      <c r="G11034" s="5">
        <v>-1</v>
      </c>
      <c r="H11034" s="5">
        <v>319.62</v>
      </c>
      <c r="I11034" s="5">
        <v>-319.62</v>
      </c>
      <c r="J11034" s="5">
        <v>-10314.86</v>
      </c>
      <c r="K11034" s="5" t="str" cm="1">
        <f t="array" ref="K11034">_xlfn.LET(_xlpm.d,UPPER(TRIM(CLEAN(SUBSTITUTE(F11034,CHAR(160),"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35" spans="1:11" x14ac:dyDescent="0.25">
      <c r="B11035" s="21">
        <v>45838</v>
      </c>
      <c r="C11035" s="2" t="s">
        <v>1</v>
      </c>
      <c r="D11035" s="2" t="s">
        <v>4130</v>
      </c>
      <c r="E11035" s="2" t="s">
        <v>3641</v>
      </c>
      <c r="F11035" s="2" t="s">
        <v>4289</v>
      </c>
      <c r="G11035" s="5">
        <v>-1</v>
      </c>
      <c r="H11035" s="5">
        <v>1965.59</v>
      </c>
      <c r="I11035" s="5">
        <v>-1965.59</v>
      </c>
      <c r="J11035" s="5">
        <v>-12280.45</v>
      </c>
      <c r="K11035" s="5" t="str" cm="1">
        <f t="array" ref="K11035">_xlfn.LET(_xlpm.d,UPPER(TRIM(CLEAN(SUBSTITUTE(F11035,CHAR(160),"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36" spans="1:11" x14ac:dyDescent="0.25">
      <c r="B11036" s="21">
        <v>45838</v>
      </c>
      <c r="C11036" s="2" t="s">
        <v>1</v>
      </c>
      <c r="D11036" s="2" t="s">
        <v>4130</v>
      </c>
      <c r="E11036" s="2" t="s">
        <v>3641</v>
      </c>
      <c r="F11036" s="2" t="s">
        <v>4289</v>
      </c>
      <c r="G11036" s="5">
        <v>-1</v>
      </c>
      <c r="H11036" s="5">
        <v>314.49</v>
      </c>
      <c r="I11036" s="5">
        <v>-314.49</v>
      </c>
      <c r="J11036" s="5">
        <v>-12594.94</v>
      </c>
      <c r="K11036" s="5" t="str" cm="1">
        <f t="array" ref="K11036">_xlfn.LET(_xlpm.d,UPPER(TRIM(CLEAN(SUBSTITUTE(F11036,CHAR(160),"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37" spans="1:11" x14ac:dyDescent="0.25">
      <c r="B11037" s="21">
        <v>45869</v>
      </c>
      <c r="C11037" s="2" t="s">
        <v>1</v>
      </c>
      <c r="D11037" s="2" t="s">
        <v>4131</v>
      </c>
      <c r="E11037" s="2" t="s">
        <v>3641</v>
      </c>
      <c r="F11037" s="2" t="s">
        <v>4289</v>
      </c>
      <c r="G11037" s="5">
        <v>-1</v>
      </c>
      <c r="H11037" s="5">
        <v>1635.86</v>
      </c>
      <c r="I11037" s="5">
        <v>-1635.86</v>
      </c>
      <c r="J11037" s="5">
        <v>-14230.800000000001</v>
      </c>
      <c r="K11037" s="5" t="str" cm="1">
        <f t="array" ref="K11037">_xlfn.LET(_xlpm.d,UPPER(TRIM(CLEAN(SUBSTITUTE(F11037,CHAR(160),"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38" spans="1:11" x14ac:dyDescent="0.25">
      <c r="B11038" s="21">
        <v>45869</v>
      </c>
      <c r="C11038" s="2" t="s">
        <v>1</v>
      </c>
      <c r="D11038" s="2" t="s">
        <v>4131</v>
      </c>
      <c r="E11038" s="2" t="s">
        <v>3641</v>
      </c>
      <c r="F11038" s="2" t="s">
        <v>4289</v>
      </c>
      <c r="G11038" s="5">
        <v>-1</v>
      </c>
      <c r="H11038" s="5">
        <v>261.74</v>
      </c>
      <c r="I11038" s="5">
        <v>-261.74</v>
      </c>
      <c r="J11038" s="5">
        <v>-14492.54</v>
      </c>
      <c r="K11038" s="5" t="str" cm="1">
        <f t="array" ref="K11038">_xlfn.LET(_xlpm.d,UPPER(TRIM(CLEAN(SUBSTITUTE(F11038,CHAR(160),"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39" spans="1:11" x14ac:dyDescent="0.25">
      <c r="B11039" s="21">
        <v>45900</v>
      </c>
      <c r="C11039" s="2" t="s">
        <v>1</v>
      </c>
      <c r="D11039" s="2" t="s">
        <v>4132</v>
      </c>
      <c r="E11039" s="2" t="s">
        <v>3641</v>
      </c>
      <c r="F11039" s="2" t="s">
        <v>4289</v>
      </c>
      <c r="G11039" s="5">
        <v>-1</v>
      </c>
      <c r="H11039" s="5">
        <v>4487.4399999999996</v>
      </c>
      <c r="I11039" s="5">
        <v>-4487.4399999999996</v>
      </c>
      <c r="J11039" s="5">
        <v>-18979.98</v>
      </c>
      <c r="K11039" s="5" t="str" cm="1">
        <f t="array" ref="K11039">_xlfn.LET(_xlpm.d,UPPER(TRIM(CLEAN(SUBSTITUTE(F11039,CHAR(160),"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40" spans="1:11" x14ac:dyDescent="0.25">
      <c r="B11040" s="21">
        <v>45900</v>
      </c>
      <c r="C11040" s="2" t="s">
        <v>1</v>
      </c>
      <c r="D11040" s="2" t="s">
        <v>4132</v>
      </c>
      <c r="E11040" s="2" t="s">
        <v>3641</v>
      </c>
      <c r="F11040" s="2" t="s">
        <v>4289</v>
      </c>
      <c r="G11040" s="5">
        <v>-1</v>
      </c>
      <c r="H11040" s="5">
        <v>717.99</v>
      </c>
      <c r="I11040" s="5">
        <v>-717.99</v>
      </c>
      <c r="J11040" s="5">
        <v>-19697.97</v>
      </c>
      <c r="K11040" s="5" t="str" cm="1">
        <f t="array" ref="K11040">_xlfn.LET(_xlpm.d,UPPER(TRIM(CLEAN(SUBSTITUTE(F11040,CHAR(160),"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41" spans="1:11" x14ac:dyDescent="0.25">
      <c r="B11041" s="21">
        <v>45930</v>
      </c>
      <c r="C11041" s="2" t="s">
        <v>1</v>
      </c>
      <c r="D11041" s="2" t="s">
        <v>4290</v>
      </c>
      <c r="E11041" s="2" t="s">
        <v>3641</v>
      </c>
      <c r="F11041" s="2" t="s">
        <v>4289</v>
      </c>
      <c r="G11041" s="5">
        <v>-1</v>
      </c>
      <c r="H11041" s="5">
        <v>6981.18</v>
      </c>
      <c r="I11041" s="5">
        <v>-6981.18</v>
      </c>
      <c r="J11041" s="5">
        <v>-26679.15</v>
      </c>
      <c r="K11041" s="5" t="str" cm="1">
        <f t="array" ref="K11041">_xlfn.LET(_xlpm.d,UPPER(TRIM(CLEAN(SUBSTITUTE(F11041,CHAR(160),"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42" spans="1:11" x14ac:dyDescent="0.25">
      <c r="B11042" s="21">
        <v>45930</v>
      </c>
      <c r="C11042" s="2" t="s">
        <v>1</v>
      </c>
      <c r="D11042" s="2" t="s">
        <v>4290</v>
      </c>
      <c r="E11042" s="2" t="s">
        <v>3641</v>
      </c>
      <c r="F11042" s="2" t="s">
        <v>4289</v>
      </c>
      <c r="G11042" s="5">
        <v>-1</v>
      </c>
      <c r="H11042" s="5">
        <v>1116.99</v>
      </c>
      <c r="I11042" s="5">
        <v>-1116.99</v>
      </c>
      <c r="J11042" s="5">
        <v>-27796.140000000003</v>
      </c>
      <c r="K11042" s="5" t="str" cm="1">
        <f t="array" ref="K11042">_xlfn.LET(_xlpm.d,UPPER(TRIM(CLEAN(SUBSTITUTE(F11042,CHAR(160),"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43" spans="1:11" x14ac:dyDescent="0.25">
      <c r="B11043" s="21">
        <v>45961</v>
      </c>
      <c r="C11043" s="2" t="s">
        <v>1</v>
      </c>
      <c r="D11043" s="2" t="s">
        <v>4291</v>
      </c>
      <c r="E11043" s="2" t="s">
        <v>3641</v>
      </c>
      <c r="F11043" s="2" t="s">
        <v>4289</v>
      </c>
      <c r="G11043" s="5">
        <v>-1</v>
      </c>
      <c r="H11043" s="5">
        <v>5444.35</v>
      </c>
      <c r="I11043" s="5">
        <v>-5444.35</v>
      </c>
      <c r="J11043" s="5">
        <v>-33240.490000000005</v>
      </c>
      <c r="K11043" s="5" t="str" cm="1">
        <f t="array" ref="K11043">_xlfn.LET(_xlpm.d,UPPER(TRIM(CLEAN(SUBSTITUTE(F11043,CHAR(160),"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44" spans="1:11" x14ac:dyDescent="0.25">
      <c r="B11044" s="21">
        <v>45961</v>
      </c>
      <c r="C11044" s="2" t="s">
        <v>1</v>
      </c>
      <c r="D11044" s="2" t="s">
        <v>4291</v>
      </c>
      <c r="E11044" s="2" t="s">
        <v>3641</v>
      </c>
      <c r="F11044" s="2" t="s">
        <v>4289</v>
      </c>
      <c r="G11044" s="5">
        <v>-1</v>
      </c>
      <c r="H11044" s="5">
        <v>871.1</v>
      </c>
      <c r="I11044" s="5">
        <v>-871.1</v>
      </c>
      <c r="J11044" s="5">
        <v>-34111.590000000004</v>
      </c>
      <c r="K11044" s="5" t="str" cm="1">
        <f t="array" ref="K11044">_xlfn.LET(_xlpm.d,UPPER(TRIM(CLEAN(SUBSTITUTE(F11044,CHAR(160),"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45" spans="1:11" x14ac:dyDescent="0.25">
      <c r="B11045" s="21">
        <v>45991</v>
      </c>
      <c r="C11045" s="2" t="s">
        <v>1</v>
      </c>
      <c r="D11045" s="2" t="s">
        <v>4292</v>
      </c>
      <c r="E11045" s="2" t="s">
        <v>3641</v>
      </c>
      <c r="F11045" s="2" t="s">
        <v>4289</v>
      </c>
      <c r="G11045" s="5">
        <v>-1</v>
      </c>
      <c r="H11045" s="5">
        <v>5766.9</v>
      </c>
      <c r="I11045" s="5">
        <v>-5766.9</v>
      </c>
      <c r="J11045" s="5">
        <v>-39878.490000000005</v>
      </c>
      <c r="K11045" s="5" t="str" cm="1">
        <f t="array" ref="K11045">_xlfn.LET(_xlpm.d,UPPER(TRIM(CLEAN(SUBSTITUTE(F11045,CHAR(160),"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46" spans="1:11" x14ac:dyDescent="0.25">
      <c r="B11046" s="21">
        <v>45991</v>
      </c>
      <c r="C11046" s="2" t="s">
        <v>1</v>
      </c>
      <c r="D11046" s="2" t="s">
        <v>4292</v>
      </c>
      <c r="E11046" s="2" t="s">
        <v>3641</v>
      </c>
      <c r="F11046" s="2" t="s">
        <v>4289</v>
      </c>
      <c r="G11046" s="5">
        <v>-1</v>
      </c>
      <c r="H11046" s="5">
        <v>922.7</v>
      </c>
      <c r="I11046" s="5">
        <v>-922.7</v>
      </c>
      <c r="J11046" s="5">
        <v>-40801.19</v>
      </c>
      <c r="K11046" s="5" t="str" cm="1">
        <f t="array" ref="K11046">_xlfn.LET(_xlpm.d,UPPER(TRIM(CLEAN(SUBSTITUTE(F11046,CHAR(160),"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47" spans="1:11" x14ac:dyDescent="0.25">
      <c r="B11047" s="21">
        <v>46022</v>
      </c>
      <c r="C11047" s="2" t="s">
        <v>1</v>
      </c>
      <c r="D11047" s="2" t="s">
        <v>4293</v>
      </c>
      <c r="E11047" s="2" t="s">
        <v>3641</v>
      </c>
      <c r="F11047" s="2" t="s">
        <v>4289</v>
      </c>
      <c r="G11047" s="5">
        <v>-1</v>
      </c>
      <c r="H11047" s="5">
        <v>3498.98</v>
      </c>
      <c r="I11047" s="5">
        <v>-3498.98</v>
      </c>
      <c r="J11047" s="5">
        <v>-44300.170000000006</v>
      </c>
      <c r="K11047" s="5" t="str" cm="1">
        <f t="array" ref="K11047">_xlfn.LET(_xlpm.d,UPPER(TRIM(CLEAN(SUBSTITUTE(F11047,CHAR(160),"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48" spans="1:11" x14ac:dyDescent="0.25">
      <c r="B11048" s="21">
        <v>46022</v>
      </c>
      <c r="C11048" s="2" t="s">
        <v>1</v>
      </c>
      <c r="D11048" s="2" t="s">
        <v>4293</v>
      </c>
      <c r="E11048" s="2" t="s">
        <v>3641</v>
      </c>
      <c r="F11048" s="2" t="s">
        <v>4289</v>
      </c>
      <c r="G11048" s="5">
        <v>-1</v>
      </c>
      <c r="H11048" s="5">
        <v>559.84</v>
      </c>
      <c r="I11048" s="5">
        <v>-559.84</v>
      </c>
      <c r="J11048" s="5">
        <v>-44860.01</v>
      </c>
      <c r="K11048" s="5" t="str" cm="1">
        <f t="array" ref="K11048">_xlfn.LET(_xlpm.d,UPPER(TRIM(CLEAN(SUBSTITUTE(F11048,CHAR(160),"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49" spans="1:11" x14ac:dyDescent="0.25">
      <c r="B11049" s="21">
        <v>46053</v>
      </c>
      <c r="C11049" s="2" t="s">
        <v>1</v>
      </c>
      <c r="D11049" s="2" t="s">
        <v>4294</v>
      </c>
      <c r="E11049" s="2" t="s">
        <v>3641</v>
      </c>
      <c r="F11049" s="2" t="s">
        <v>4289</v>
      </c>
      <c r="G11049" s="5">
        <v>-1</v>
      </c>
      <c r="H11049" s="5">
        <v>4679.58</v>
      </c>
      <c r="I11049" s="5">
        <v>-4679.58</v>
      </c>
      <c r="J11049" s="5">
        <v>-49539.590000000004</v>
      </c>
      <c r="K11049" s="5" t="str" cm="1">
        <f t="array" ref="K11049">_xlfn.LET(_xlpm.d,UPPER(TRIM(CLEAN(SUBSTITUTE(F11049,CHAR(160),"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50" spans="1:11" x14ac:dyDescent="0.25">
      <c r="B11050" s="21">
        <v>46081</v>
      </c>
      <c r="C11050" s="2" t="s">
        <v>1</v>
      </c>
      <c r="D11050" s="2" t="s">
        <v>4295</v>
      </c>
      <c r="E11050" s="2" t="s">
        <v>3641</v>
      </c>
      <c r="F11050" s="2" t="s">
        <v>4289</v>
      </c>
      <c r="G11050" s="5">
        <v>-1</v>
      </c>
      <c r="H11050" s="5">
        <v>3937.06</v>
      </c>
      <c r="I11050" s="5">
        <v>-3937.06</v>
      </c>
      <c r="J11050" s="5">
        <v>-53476.65</v>
      </c>
      <c r="K11050" s="5" t="str" cm="1">
        <f t="array" ref="K11050">_xlfn.LET(_xlpm.d,UPPER(TRIM(CLEAN(SUBSTITUTE(F11050,CHAR(160),"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51" spans="1:11" x14ac:dyDescent="0.25">
      <c r="B11051" s="21">
        <v>46081</v>
      </c>
      <c r="C11051" s="2" t="s">
        <v>1</v>
      </c>
      <c r="D11051" s="2" t="s">
        <v>4295</v>
      </c>
      <c r="E11051" s="2" t="s">
        <v>3641</v>
      </c>
      <c r="F11051" s="2" t="s">
        <v>4289</v>
      </c>
      <c r="G11051" s="5">
        <v>-1</v>
      </c>
      <c r="H11051" s="5">
        <v>629.92999999999995</v>
      </c>
      <c r="I11051" s="5">
        <v>-629.92999999999995</v>
      </c>
      <c r="J11051" s="5">
        <v>-54106.58</v>
      </c>
      <c r="K11051" s="5" t="str" cm="1">
        <f t="array" ref="K11051">_xlfn.LET(_xlpm.d,UPPER(TRIM(CLEAN(SUBSTITUTE(F11051,CHAR(160),"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52" spans="1:11" x14ac:dyDescent="0.25">
      <c r="B11052" s="21">
        <v>46112</v>
      </c>
      <c r="C11052" s="2" t="s">
        <v>1</v>
      </c>
      <c r="D11052" s="2" t="s">
        <v>4296</v>
      </c>
      <c r="E11052" s="2" t="s">
        <v>3641</v>
      </c>
      <c r="F11052" s="2" t="s">
        <v>4289</v>
      </c>
      <c r="G11052" s="5">
        <v>-1</v>
      </c>
      <c r="H11052" s="5">
        <v>2929.21</v>
      </c>
      <c r="I11052" s="5">
        <v>-2929.21</v>
      </c>
      <c r="J11052" s="5">
        <v>-57035.79</v>
      </c>
      <c r="K11052" s="5" t="str" cm="1">
        <f t="array" ref="K11052">_xlfn.LET(_xlpm.d,UPPER(TRIM(CLEAN(SUBSTITUTE(F11052,CHAR(160),"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53" spans="1:11" x14ac:dyDescent="0.25">
      <c r="B11053" s="21">
        <v>46112</v>
      </c>
      <c r="C11053" s="2" t="s">
        <v>1</v>
      </c>
      <c r="D11053" s="2" t="s">
        <v>4296</v>
      </c>
      <c r="E11053" s="2" t="s">
        <v>3641</v>
      </c>
      <c r="F11053" s="2" t="s">
        <v>4289</v>
      </c>
      <c r="G11053" s="5">
        <v>-1</v>
      </c>
      <c r="H11053" s="5">
        <v>468.67</v>
      </c>
      <c r="I11053" s="5">
        <v>-468.67</v>
      </c>
      <c r="J11053" s="5">
        <v>-57504.46</v>
      </c>
      <c r="K11053" s="5" t="str" cm="1">
        <f t="array" ref="K11053">_xlfn.LET(_xlpm.d,UPPER(TRIM(CLEAN(SUBSTITUTE(F11053,CHAR(160),"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054" spans="1:11" x14ac:dyDescent="0.25">
      <c r="A11054" s="11" t="s">
        <v>4297</v>
      </c>
      <c r="G11054" s="6">
        <v>-25</v>
      </c>
      <c r="I11054" s="7">
        <f>I11029+I11030+I11031+I11032+I11033+I11034+I11035+I11036+I11037+I11038+I11039+I11040+I11041+I11042+I11043+I11044+I11045+I11046+I11047+I11048+I11049+I11050+I11051+I11052+I11053</f>
        <v>-57504.46</v>
      </c>
      <c r="K11054" s="5" t="str" cm="1">
        <f t="array" ref="K11054">_xlfn.LET(_xlpm.d,UPPER(TRIM(CLEAN(SUBSTITUTE(F11054,CHAR(160),"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55" spans="1:11" x14ac:dyDescent="0.25">
      <c r="A11055" s="2" t="s">
        <v>22</v>
      </c>
      <c r="B11055" s="25"/>
      <c r="C11055" s="2"/>
      <c r="D11055" s="2"/>
      <c r="E11055" s="2"/>
      <c r="F11055" s="2"/>
      <c r="G11055" s="5"/>
      <c r="H11055" s="5"/>
      <c r="I11055" s="5"/>
      <c r="J11055" s="5"/>
      <c r="K11055" s="5" t="str" cm="1">
        <f t="array" ref="K11055">_xlfn.LET(_xlpm.d,UPPER(TRIM(CLEAN(SUBSTITUTE(F11055,CHAR(160),"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56" spans="1:11" x14ac:dyDescent="0.25">
      <c r="B11056" s="21">
        <v>46119</v>
      </c>
      <c r="C11056" s="2" t="s">
        <v>1</v>
      </c>
      <c r="D11056" s="2" t="s">
        <v>4443</v>
      </c>
      <c r="E11056" s="2" t="s">
        <v>49</v>
      </c>
      <c r="F11056" s="2" t="s">
        <v>46</v>
      </c>
      <c r="G11056" s="5">
        <v>-1</v>
      </c>
      <c r="H11056" s="5">
        <v>27.95</v>
      </c>
      <c r="I11056" s="5">
        <v>-27.95</v>
      </c>
      <c r="J11056" s="5">
        <v>-27.95</v>
      </c>
      <c r="K11056" s="5" t="str" cm="1">
        <f t="array" ref="K11056">_xlfn.LET(_xlpm.d,UPPER(TRIM(CLEAN(SUBSTITUTE(F11056,CHAR(160),"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1057" spans="1:11" x14ac:dyDescent="0.25">
      <c r="B11057" s="21">
        <v>46120</v>
      </c>
      <c r="C11057" s="2" t="s">
        <v>1</v>
      </c>
      <c r="D11057" s="2" t="s">
        <v>4444</v>
      </c>
      <c r="E11057" s="2" t="s">
        <v>129</v>
      </c>
      <c r="F11057" s="2" t="s">
        <v>46</v>
      </c>
      <c r="G11057" s="5">
        <v>-22</v>
      </c>
      <c r="H11057" s="5">
        <v>27.95</v>
      </c>
      <c r="I11057" s="5">
        <v>-614.9</v>
      </c>
      <c r="J11057" s="5">
        <v>-642.85</v>
      </c>
      <c r="K11057" s="5" t="str" cm="1">
        <f t="array" ref="K11057">_xlfn.LET(_xlpm.d,UPPER(TRIM(CLEAN(SUBSTITUTE(F11057,CHAR(160),"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1058" spans="1:11" x14ac:dyDescent="0.25">
      <c r="B11058" s="21">
        <v>46126</v>
      </c>
      <c r="C11058" s="2" t="s">
        <v>1</v>
      </c>
      <c r="D11058" s="2" t="s">
        <v>4445</v>
      </c>
      <c r="E11058" s="2" t="s">
        <v>49</v>
      </c>
      <c r="F11058" s="2" t="s">
        <v>46</v>
      </c>
      <c r="G11058" s="5">
        <v>-6</v>
      </c>
      <c r="H11058" s="5">
        <v>27.95</v>
      </c>
      <c r="I11058" s="5">
        <v>-167.7</v>
      </c>
      <c r="J11058" s="5">
        <v>-810.55</v>
      </c>
      <c r="K11058" s="5" t="str" cm="1">
        <f t="array" ref="K11058">_xlfn.LET(_xlpm.d,UPPER(TRIM(CLEAN(SUBSTITUTE(F11058,CHAR(160),"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1059" spans="1:11" x14ac:dyDescent="0.25">
      <c r="B11059" s="21">
        <v>46126</v>
      </c>
      <c r="C11059" s="2" t="s">
        <v>1</v>
      </c>
      <c r="D11059" s="2" t="s">
        <v>4446</v>
      </c>
      <c r="E11059" s="2" t="s">
        <v>32</v>
      </c>
      <c r="F11059" s="2" t="s">
        <v>46</v>
      </c>
      <c r="G11059" s="5">
        <v>-47</v>
      </c>
      <c r="H11059" s="5">
        <v>27.95</v>
      </c>
      <c r="I11059" s="5">
        <v>-1313.65</v>
      </c>
      <c r="J11059" s="5">
        <v>-2124.1999999999998</v>
      </c>
      <c r="K11059" s="5" t="str" cm="1">
        <f t="array" ref="K11059">_xlfn.LET(_xlpm.d,UPPER(TRIM(CLEAN(SUBSTITUTE(F11059,CHAR(160),"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1060" spans="1:11" x14ac:dyDescent="0.25">
      <c r="B11060" s="21">
        <v>46127</v>
      </c>
      <c r="C11060" s="2" t="s">
        <v>1</v>
      </c>
      <c r="D11060" s="2" t="s">
        <v>4447</v>
      </c>
      <c r="E11060" s="2" t="s">
        <v>129</v>
      </c>
      <c r="F11060" s="2" t="s">
        <v>46</v>
      </c>
      <c r="G11060" s="5">
        <v>-24</v>
      </c>
      <c r="H11060" s="5">
        <v>27.95</v>
      </c>
      <c r="I11060" s="5">
        <v>-670.8</v>
      </c>
      <c r="J11060" s="5">
        <v>-2795</v>
      </c>
      <c r="K11060" s="5" t="str" cm="1">
        <f t="array" ref="K11060">_xlfn.LET(_xlpm.d,UPPER(TRIM(CLEAN(SUBSTITUTE(F11060,CHAR(160),"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1061" spans="1:11" x14ac:dyDescent="0.25">
      <c r="B11061" s="21">
        <v>46128</v>
      </c>
      <c r="C11061" s="2" t="s">
        <v>1</v>
      </c>
      <c r="D11061" s="2" t="s">
        <v>4448</v>
      </c>
      <c r="E11061" s="2" t="s">
        <v>84</v>
      </c>
      <c r="F11061" s="2" t="s">
        <v>46</v>
      </c>
      <c r="G11061" s="5">
        <v>-26</v>
      </c>
      <c r="H11061" s="5">
        <v>27.95</v>
      </c>
      <c r="I11061" s="5">
        <v>-726.7</v>
      </c>
      <c r="J11061" s="5">
        <v>-3521.7</v>
      </c>
      <c r="K11061" s="5" t="str" cm="1">
        <f t="array" ref="K11061">_xlfn.LET(_xlpm.d,UPPER(TRIM(CLEAN(SUBSTITUTE(F11061,CHAR(160),"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1062" spans="1:11" x14ac:dyDescent="0.25">
      <c r="B11062" s="21">
        <v>46128</v>
      </c>
      <c r="C11062" s="2" t="s">
        <v>1</v>
      </c>
      <c r="D11062" s="2" t="s">
        <v>4449</v>
      </c>
      <c r="E11062" s="2" t="s">
        <v>99</v>
      </c>
      <c r="F11062" s="2" t="s">
        <v>46</v>
      </c>
      <c r="G11062" s="5">
        <v>-14</v>
      </c>
      <c r="H11062" s="5">
        <v>27.95</v>
      </c>
      <c r="I11062" s="5">
        <v>-391.3</v>
      </c>
      <c r="J11062" s="5">
        <v>-3913</v>
      </c>
      <c r="K11062" s="5" t="str" cm="1">
        <f t="array" ref="K11062">_xlfn.LET(_xlpm.d,UPPER(TRIM(CLEAN(SUBSTITUTE(F11062,CHAR(160),"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1063" spans="1:11" x14ac:dyDescent="0.25">
      <c r="B11063" s="21">
        <v>46129</v>
      </c>
      <c r="C11063" s="2" t="s">
        <v>1</v>
      </c>
      <c r="D11063" s="2" t="s">
        <v>4450</v>
      </c>
      <c r="E11063" s="2" t="s">
        <v>82</v>
      </c>
      <c r="F11063" s="2" t="s">
        <v>46</v>
      </c>
      <c r="G11063" s="5">
        <v>-36</v>
      </c>
      <c r="H11063" s="5">
        <v>27.95</v>
      </c>
      <c r="I11063" s="5">
        <v>-1006.2</v>
      </c>
      <c r="J11063" s="5">
        <v>-4919.2</v>
      </c>
      <c r="K11063" s="5" t="str" cm="1">
        <f t="array" ref="K11063">_xlfn.LET(_xlpm.d,UPPER(TRIM(CLEAN(SUBSTITUTE(F11063,CHAR(160),"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1064" spans="1:11" x14ac:dyDescent="0.25">
      <c r="B11064" s="21">
        <v>46132</v>
      </c>
      <c r="C11064" s="2" t="s">
        <v>1</v>
      </c>
      <c r="D11064" s="2" t="s">
        <v>4451</v>
      </c>
      <c r="E11064" s="2" t="s">
        <v>99</v>
      </c>
      <c r="F11064" s="2" t="s">
        <v>46</v>
      </c>
      <c r="G11064" s="5">
        <v>-5</v>
      </c>
      <c r="H11064" s="5">
        <v>27.95</v>
      </c>
      <c r="I11064" s="5">
        <v>-139.75</v>
      </c>
      <c r="J11064" s="5">
        <v>-5058.95</v>
      </c>
      <c r="K11064" s="5" t="str" cm="1">
        <f t="array" ref="K11064">_xlfn.LET(_xlpm.d,UPPER(TRIM(CLEAN(SUBSTITUTE(F11064,CHAR(160),"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1065" spans="1:11" x14ac:dyDescent="0.25">
      <c r="B11065" s="21">
        <v>46133</v>
      </c>
      <c r="C11065" s="2" t="s">
        <v>1</v>
      </c>
      <c r="D11065" s="2" t="s">
        <v>4452</v>
      </c>
      <c r="E11065" s="2" t="s">
        <v>27</v>
      </c>
      <c r="F11065" s="2" t="s">
        <v>46</v>
      </c>
      <c r="G11065" s="5">
        <v>-30</v>
      </c>
      <c r="H11065" s="5">
        <v>27.95</v>
      </c>
      <c r="I11065" s="5">
        <v>-838.5</v>
      </c>
      <c r="J11065" s="5">
        <v>-5897.45</v>
      </c>
      <c r="K11065" s="5" t="str" cm="1">
        <f t="array" ref="K11065">_xlfn.LET(_xlpm.d,UPPER(TRIM(CLEAN(SUBSTITUTE(F11065,CHAR(160),"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1066" spans="1:11" x14ac:dyDescent="0.25">
      <c r="B11066" s="21">
        <v>46133</v>
      </c>
      <c r="C11066" s="2" t="s">
        <v>1</v>
      </c>
      <c r="D11066" s="2" t="s">
        <v>4453</v>
      </c>
      <c r="E11066" s="2" t="s">
        <v>35</v>
      </c>
      <c r="F11066" s="2" t="s">
        <v>46</v>
      </c>
      <c r="G11066" s="5">
        <v>-19</v>
      </c>
      <c r="H11066" s="5">
        <v>27.95</v>
      </c>
      <c r="I11066" s="5">
        <v>-531.04999999999995</v>
      </c>
      <c r="J11066" s="5">
        <v>-6428.5</v>
      </c>
      <c r="K11066" s="5" t="str" cm="1">
        <f t="array" ref="K11066">_xlfn.LET(_xlpm.d,UPPER(TRIM(CLEAN(SUBSTITUTE(F11066,CHAR(160),"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1067" spans="1:11" x14ac:dyDescent="0.25">
      <c r="B11067" s="21">
        <v>46141</v>
      </c>
      <c r="C11067" s="2" t="s">
        <v>1</v>
      </c>
      <c r="D11067" s="2" t="s">
        <v>4454</v>
      </c>
      <c r="E11067" s="2" t="s">
        <v>68</v>
      </c>
      <c r="F11067" s="2" t="s">
        <v>46</v>
      </c>
      <c r="G11067" s="5">
        <v>-11</v>
      </c>
      <c r="H11067" s="5">
        <v>27.95</v>
      </c>
      <c r="I11067" s="5">
        <v>-307.45</v>
      </c>
      <c r="J11067" s="5">
        <v>-6735.95</v>
      </c>
      <c r="K11067" s="5" t="str" cm="1">
        <f t="array" ref="K11067">_xlfn.LET(_xlpm.d,UPPER(TRIM(CLEAN(SUBSTITUTE(F11067,CHAR(160),"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1068" spans="1:11" x14ac:dyDescent="0.25">
      <c r="B11068" s="21">
        <v>46142</v>
      </c>
      <c r="C11068" s="2" t="s">
        <v>1</v>
      </c>
      <c r="D11068" s="2" t="s">
        <v>4695</v>
      </c>
      <c r="E11068" s="2" t="s">
        <v>65</v>
      </c>
      <c r="F11068" s="2" t="s">
        <v>46</v>
      </c>
      <c r="G11068" s="5">
        <v>-1</v>
      </c>
      <c r="H11068" s="5">
        <v>27.95</v>
      </c>
      <c r="I11068" s="5">
        <v>-27.95</v>
      </c>
      <c r="J11068" s="5">
        <v>-6763.9</v>
      </c>
      <c r="K11068" s="5" t="str" cm="1">
        <f t="array" ref="K11068">_xlfn.LET(_xlpm.d,UPPER(TRIM(CLEAN(SUBSTITUTE(F11068,CHAR(160),"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PETUNIA HYBRIDS</v>
      </c>
    </row>
    <row r="11069" spans="1:11" x14ac:dyDescent="0.25">
      <c r="A11069" s="24" t="s">
        <v>50</v>
      </c>
      <c r="B11069" s="25"/>
      <c r="C11069" s="2"/>
      <c r="D11069" s="2"/>
      <c r="E11069" s="2"/>
      <c r="F11069" s="2"/>
      <c r="G11069" s="26">
        <f>G11056+G11057+G11058+G11059+G11060+G11061+G11062+G11063+G11064+G11065+G11066+G11067+G11068</f>
        <v>-242</v>
      </c>
      <c r="H11069" s="5"/>
      <c r="I11069" s="26">
        <f>I11056+I11057+I11058+I11059+I11060+I11061+I11062+I11063+I11064+I11065+I11066+I11067+I11068</f>
        <v>-6763.9</v>
      </c>
      <c r="J11069" s="5"/>
      <c r="K11069" s="5" t="str" cm="1">
        <f t="array" ref="K11069">_xlfn.LET(_xlpm.d,UPPER(TRIM(CLEAN(SUBSTITUTE(F11069,CHAR(160),"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70" spans="1:11" x14ac:dyDescent="0.25">
      <c r="A11070" s="2" t="s">
        <v>4455</v>
      </c>
      <c r="B11070" s="25"/>
      <c r="C11070" s="2"/>
      <c r="D11070" s="2"/>
      <c r="E11070" s="2"/>
      <c r="F11070" s="2"/>
      <c r="G11070" s="5"/>
      <c r="H11070" s="5"/>
      <c r="I11070" s="5"/>
      <c r="J11070" s="5"/>
      <c r="K11070" s="5" t="str" cm="1">
        <f t="array" ref="K11070">_xlfn.LET(_xlpm.d,UPPER(TRIM(CLEAN(SUBSTITUTE(F11070,CHAR(160),"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71" spans="1:11" x14ac:dyDescent="0.25">
      <c r="B11071" s="21">
        <v>46128</v>
      </c>
      <c r="C11071" s="2" t="s">
        <v>1</v>
      </c>
      <c r="D11071" s="2" t="s">
        <v>4456</v>
      </c>
      <c r="E11071" s="2" t="s">
        <v>324</v>
      </c>
      <c r="F11071" s="2" t="s">
        <v>4455</v>
      </c>
      <c r="G11071" s="5">
        <v>-21</v>
      </c>
      <c r="H11071" s="5">
        <v>11.9</v>
      </c>
      <c r="I11071" s="5">
        <v>-249.9</v>
      </c>
      <c r="J11071" s="5">
        <v>-249.9</v>
      </c>
      <c r="K11071" s="5" t="str" cm="1">
        <f t="array" ref="K11071">_xlfn.LET(_xlpm.d,UPPER(TRIM(CLEAN(SUBSTITUTE(F11071,CHAR(160),"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72" spans="1:11" x14ac:dyDescent="0.25">
      <c r="A11072" s="24" t="s">
        <v>4457</v>
      </c>
      <c r="B11072" s="25"/>
      <c r="C11072" s="2"/>
      <c r="D11072" s="2"/>
      <c r="E11072" s="2"/>
      <c r="F11072" s="2"/>
      <c r="G11072" s="26">
        <f>G11071</f>
        <v>-21</v>
      </c>
      <c r="H11072" s="5"/>
      <c r="I11072" s="26">
        <f>I11071</f>
        <v>-249.9</v>
      </c>
      <c r="J11072" s="5"/>
      <c r="K11072" s="5" t="str" cm="1">
        <f t="array" ref="K11072">_xlfn.LET(_xlpm.d,UPPER(TRIM(CLEAN(SUBSTITUTE(F11072,CHAR(160),"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73" spans="1:11" x14ac:dyDescent="0.25">
      <c r="A11073" s="2" t="s">
        <v>4458</v>
      </c>
      <c r="B11073" s="25"/>
      <c r="C11073" s="2"/>
      <c r="D11073" s="2"/>
      <c r="E11073" s="2"/>
      <c r="F11073" s="2"/>
      <c r="G11073" s="5"/>
      <c r="H11073" s="5"/>
      <c r="I11073" s="5"/>
      <c r="J11073" s="5"/>
      <c r="K11073" s="5" t="str" cm="1">
        <f t="array" ref="K11073">_xlfn.LET(_xlpm.d,UPPER(TRIM(CLEAN(SUBSTITUTE(F11073,CHAR(160),"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74" spans="1:11" x14ac:dyDescent="0.25">
      <c r="B11074" s="21">
        <v>46135</v>
      </c>
      <c r="C11074" s="2" t="s">
        <v>1</v>
      </c>
      <c r="D11074" s="2" t="s">
        <v>4459</v>
      </c>
      <c r="E11074" s="2" t="s">
        <v>153</v>
      </c>
      <c r="F11074" s="2" t="s">
        <v>4460</v>
      </c>
      <c r="G11074" s="5">
        <v>-12</v>
      </c>
      <c r="H11074" s="5">
        <v>12.2</v>
      </c>
      <c r="I11074" s="5">
        <v>-146.4</v>
      </c>
      <c r="J11074" s="5">
        <v>-146.4</v>
      </c>
      <c r="K11074" s="5" t="str" cm="1">
        <f t="array" ref="K11074">_xlfn.LET(_xlpm.d,UPPER(TRIM(CLEAN(SUBSTITUTE(F11074,CHAR(160),"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75" spans="1:11" x14ac:dyDescent="0.25">
      <c r="A11075" s="24" t="s">
        <v>4461</v>
      </c>
      <c r="B11075" s="25"/>
      <c r="C11075" s="2"/>
      <c r="D11075" s="2"/>
      <c r="E11075" s="2"/>
      <c r="F11075" s="2"/>
      <c r="G11075" s="26">
        <f>G11074</f>
        <v>-12</v>
      </c>
      <c r="H11075" s="5"/>
      <c r="I11075" s="26">
        <f>I11074</f>
        <v>-146.4</v>
      </c>
      <c r="J11075" s="5"/>
      <c r="K11075" s="5" t="str" cm="1">
        <f t="array" ref="K11075">_xlfn.LET(_xlpm.d,UPPER(TRIM(CLEAN(SUBSTITUTE(F11075,CHAR(160),"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76" spans="1:11" x14ac:dyDescent="0.25">
      <c r="A11076" s="2" t="s">
        <v>51</v>
      </c>
      <c r="B11076" s="25"/>
      <c r="C11076" s="2"/>
      <c r="D11076" s="2"/>
      <c r="E11076" s="2"/>
      <c r="F11076" s="2"/>
      <c r="G11076" s="5"/>
      <c r="H11076" s="5"/>
      <c r="I11076" s="5"/>
      <c r="J11076" s="5"/>
      <c r="K11076" s="5" t="str" cm="1">
        <f t="array" ref="K11076">_xlfn.LET(_xlpm.d,UPPER(TRIM(CLEAN(SUBSTITUTE(F11076,CHAR(160),"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077" spans="1:11" x14ac:dyDescent="0.25">
      <c r="B11077" s="21">
        <v>46113</v>
      </c>
      <c r="C11077" s="2" t="s">
        <v>1</v>
      </c>
      <c r="D11077" s="2" t="s">
        <v>4462</v>
      </c>
      <c r="E11077" s="2" t="s">
        <v>129</v>
      </c>
      <c r="F11077" s="2" t="s">
        <v>113</v>
      </c>
      <c r="G11077" s="5">
        <v>-1</v>
      </c>
      <c r="H11077" s="5">
        <v>12.2</v>
      </c>
      <c r="I11077" s="5">
        <v>-12.2</v>
      </c>
      <c r="J11077" s="5">
        <v>-12.2</v>
      </c>
      <c r="K11077" s="5" t="str" cm="1">
        <f t="array" ref="K11077">_xlfn.LET(_xlpm.d,UPPER(TRIM(CLEAN(SUBSTITUTE(F11077,CHAR(160),"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78" spans="1:11" x14ac:dyDescent="0.25">
      <c r="B11078" s="21">
        <v>46119</v>
      </c>
      <c r="C11078" s="2" t="s">
        <v>1</v>
      </c>
      <c r="D11078" s="2" t="s">
        <v>4463</v>
      </c>
      <c r="E11078" s="2" t="s">
        <v>99</v>
      </c>
      <c r="F11078" s="2" t="s">
        <v>113</v>
      </c>
      <c r="G11078" s="5">
        <v>-17</v>
      </c>
      <c r="H11078" s="5">
        <v>12.2</v>
      </c>
      <c r="I11078" s="5">
        <v>-207.4</v>
      </c>
      <c r="J11078" s="5">
        <v>-219.6</v>
      </c>
      <c r="K11078" s="5" t="str" cm="1">
        <f t="array" ref="K11078">_xlfn.LET(_xlpm.d,UPPER(TRIM(CLEAN(SUBSTITUTE(F11078,CHAR(160),"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79" spans="1:11" x14ac:dyDescent="0.25">
      <c r="B11079" s="21">
        <v>46120</v>
      </c>
      <c r="C11079" s="2" t="s">
        <v>1</v>
      </c>
      <c r="D11079" s="2" t="s">
        <v>4464</v>
      </c>
      <c r="E11079" s="2" t="s">
        <v>32</v>
      </c>
      <c r="F11079" s="2" t="s">
        <v>113</v>
      </c>
      <c r="G11079" s="5">
        <v>-25</v>
      </c>
      <c r="H11079" s="5">
        <v>12.2</v>
      </c>
      <c r="I11079" s="5">
        <v>-305</v>
      </c>
      <c r="J11079" s="5">
        <v>-524.6</v>
      </c>
      <c r="K11079" s="5" t="str" cm="1">
        <f t="array" ref="K11079">_xlfn.LET(_xlpm.d,UPPER(TRIM(CLEAN(SUBSTITUTE(F11079,CHAR(160),"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80" spans="1:11" x14ac:dyDescent="0.25">
      <c r="B11080" s="21">
        <v>46120</v>
      </c>
      <c r="C11080" s="2" t="s">
        <v>1</v>
      </c>
      <c r="D11080" s="2" t="s">
        <v>4444</v>
      </c>
      <c r="E11080" s="2" t="s">
        <v>129</v>
      </c>
      <c r="F11080" s="2" t="s">
        <v>4465</v>
      </c>
      <c r="G11080" s="5">
        <v>-16</v>
      </c>
      <c r="H11080" s="5">
        <v>12.2</v>
      </c>
      <c r="I11080" s="5">
        <v>-195.2</v>
      </c>
      <c r="J11080" s="5">
        <v>-719.8</v>
      </c>
      <c r="K11080" s="5" t="str" cm="1">
        <f t="array" ref="K11080">_xlfn.LET(_xlpm.d,UPPER(TRIM(CLEAN(SUBSTITUTE(F11080,CHAR(160),"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81" spans="1:11" x14ac:dyDescent="0.25">
      <c r="B11081" s="21">
        <v>46121</v>
      </c>
      <c r="C11081" s="2" t="s">
        <v>1</v>
      </c>
      <c r="D11081" s="2" t="s">
        <v>4466</v>
      </c>
      <c r="E11081" s="2" t="s">
        <v>58</v>
      </c>
      <c r="F11081" s="2" t="s">
        <v>113</v>
      </c>
      <c r="G11081" s="5">
        <v>-2</v>
      </c>
      <c r="H11081" s="5">
        <v>12.2</v>
      </c>
      <c r="I11081" s="5">
        <v>-24.4</v>
      </c>
      <c r="J11081" s="5">
        <v>-744.19999999999993</v>
      </c>
      <c r="K11081" s="5" t="str" cm="1">
        <f t="array" ref="K11081">_xlfn.LET(_xlpm.d,UPPER(TRIM(CLEAN(SUBSTITUTE(F11081,CHAR(160),"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82" spans="1:11" x14ac:dyDescent="0.25">
      <c r="B11082" s="21">
        <v>46122</v>
      </c>
      <c r="C11082" s="2" t="s">
        <v>1</v>
      </c>
      <c r="D11082" s="2" t="s">
        <v>4467</v>
      </c>
      <c r="E11082" s="2" t="s">
        <v>53</v>
      </c>
      <c r="F11082" s="2" t="s">
        <v>113</v>
      </c>
      <c r="G11082" s="5">
        <v>-7</v>
      </c>
      <c r="H11082" s="5">
        <v>12.2</v>
      </c>
      <c r="I11082" s="5">
        <v>-85.4</v>
      </c>
      <c r="J11082" s="5">
        <v>-829.59999999999991</v>
      </c>
      <c r="K11082" s="5" t="str" cm="1">
        <f t="array" ref="K11082">_xlfn.LET(_xlpm.d,UPPER(TRIM(CLEAN(SUBSTITUTE(F11082,CHAR(160),"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83" spans="1:11" x14ac:dyDescent="0.25">
      <c r="B11083" s="21">
        <v>46122</v>
      </c>
      <c r="C11083" s="2" t="s">
        <v>1</v>
      </c>
      <c r="D11083" s="2" t="s">
        <v>4468</v>
      </c>
      <c r="E11083" s="2" t="s">
        <v>82</v>
      </c>
      <c r="F11083" s="2" t="s">
        <v>113</v>
      </c>
      <c r="G11083" s="5">
        <v>-15</v>
      </c>
      <c r="H11083" s="5">
        <v>12.2</v>
      </c>
      <c r="I11083" s="5">
        <v>-183</v>
      </c>
      <c r="J11083" s="5">
        <v>-1012.5999999999999</v>
      </c>
      <c r="K11083" s="5" t="str" cm="1">
        <f t="array" ref="K11083">_xlfn.LET(_xlpm.d,UPPER(TRIM(CLEAN(SUBSTITUTE(F11083,CHAR(160),"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84" spans="1:11" x14ac:dyDescent="0.25">
      <c r="B11084" s="21">
        <v>46122</v>
      </c>
      <c r="C11084" s="2" t="s">
        <v>1</v>
      </c>
      <c r="D11084" s="2" t="s">
        <v>4469</v>
      </c>
      <c r="E11084" s="2" t="s">
        <v>38</v>
      </c>
      <c r="F11084" s="2" t="s">
        <v>113</v>
      </c>
      <c r="G11084" s="5">
        <v>-4</v>
      </c>
      <c r="H11084" s="5">
        <v>12.2</v>
      </c>
      <c r="I11084" s="5">
        <v>-48.8</v>
      </c>
      <c r="J11084" s="5">
        <v>-1061.3999999999999</v>
      </c>
      <c r="K11084" s="5" t="str" cm="1">
        <f t="array" ref="K11084">_xlfn.LET(_xlpm.d,UPPER(TRIM(CLEAN(SUBSTITUTE(F11084,CHAR(160),"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85" spans="1:11" x14ac:dyDescent="0.25">
      <c r="B11085" s="21">
        <v>46125</v>
      </c>
      <c r="C11085" s="2" t="s">
        <v>1</v>
      </c>
      <c r="D11085" s="2" t="s">
        <v>4470</v>
      </c>
      <c r="E11085" s="2" t="s">
        <v>76</v>
      </c>
      <c r="F11085" s="2" t="s">
        <v>113</v>
      </c>
      <c r="G11085" s="5">
        <v>-46</v>
      </c>
      <c r="H11085" s="5">
        <v>12.2</v>
      </c>
      <c r="I11085" s="5">
        <v>-561.20000000000005</v>
      </c>
      <c r="J11085" s="5">
        <v>-1622.6</v>
      </c>
      <c r="K11085" s="5" t="str" cm="1">
        <f t="array" ref="K11085">_xlfn.LET(_xlpm.d,UPPER(TRIM(CLEAN(SUBSTITUTE(F11085,CHAR(160),"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86" spans="1:11" x14ac:dyDescent="0.25">
      <c r="B11086" s="21">
        <v>46126</v>
      </c>
      <c r="C11086" s="2" t="s">
        <v>1</v>
      </c>
      <c r="D11086" s="2" t="s">
        <v>4445</v>
      </c>
      <c r="E11086" s="2" t="s">
        <v>49</v>
      </c>
      <c r="F11086" s="2" t="s">
        <v>113</v>
      </c>
      <c r="G11086" s="5">
        <v>-50</v>
      </c>
      <c r="H11086" s="5">
        <v>12.2</v>
      </c>
      <c r="I11086" s="5">
        <v>-610</v>
      </c>
      <c r="J11086" s="5">
        <v>-2232.6</v>
      </c>
      <c r="K11086" s="5" t="str" cm="1">
        <f t="array" ref="K11086">_xlfn.LET(_xlpm.d,UPPER(TRIM(CLEAN(SUBSTITUTE(F11086,CHAR(160),"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87" spans="1:11" x14ac:dyDescent="0.25">
      <c r="B11087" s="21">
        <v>46126</v>
      </c>
      <c r="C11087" s="2" t="s">
        <v>1</v>
      </c>
      <c r="D11087" s="2" t="s">
        <v>4471</v>
      </c>
      <c r="E11087" s="2" t="s">
        <v>89</v>
      </c>
      <c r="F11087" s="2" t="s">
        <v>113</v>
      </c>
      <c r="G11087" s="5">
        <v>-30</v>
      </c>
      <c r="H11087" s="5">
        <v>12.2</v>
      </c>
      <c r="I11087" s="5">
        <v>-366</v>
      </c>
      <c r="J11087" s="5">
        <v>-2598.6</v>
      </c>
      <c r="K11087" s="5" t="str" cm="1">
        <f t="array" ref="K11087">_xlfn.LET(_xlpm.d,UPPER(TRIM(CLEAN(SUBSTITUTE(F11087,CHAR(160),"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88" spans="1:11" x14ac:dyDescent="0.25">
      <c r="B11088" s="21">
        <v>46126</v>
      </c>
      <c r="C11088" s="2" t="s">
        <v>1</v>
      </c>
      <c r="D11088" s="2" t="s">
        <v>4446</v>
      </c>
      <c r="E11088" s="2" t="s">
        <v>32</v>
      </c>
      <c r="F11088" s="2" t="s">
        <v>113</v>
      </c>
      <c r="G11088" s="5">
        <v>-7</v>
      </c>
      <c r="H11088" s="5">
        <v>12.2</v>
      </c>
      <c r="I11088" s="5">
        <v>-85.4</v>
      </c>
      <c r="J11088" s="5">
        <v>-2684</v>
      </c>
      <c r="K11088" s="5" t="str" cm="1">
        <f t="array" ref="K11088">_xlfn.LET(_xlpm.d,UPPER(TRIM(CLEAN(SUBSTITUTE(F11088,CHAR(160),"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89" spans="1:11" x14ac:dyDescent="0.25">
      <c r="B11089" s="21">
        <v>46129</v>
      </c>
      <c r="C11089" s="2" t="s">
        <v>1</v>
      </c>
      <c r="D11089" s="2" t="s">
        <v>4472</v>
      </c>
      <c r="E11089" s="2" t="s">
        <v>24</v>
      </c>
      <c r="F11089" s="2" t="s">
        <v>113</v>
      </c>
      <c r="G11089" s="5">
        <v>-7</v>
      </c>
      <c r="H11089" s="5">
        <v>12.2</v>
      </c>
      <c r="I11089" s="5">
        <v>-85.4</v>
      </c>
      <c r="J11089" s="5">
        <v>-2769.4</v>
      </c>
      <c r="K11089" s="5" t="str" cm="1">
        <f t="array" ref="K11089">_xlfn.LET(_xlpm.d,UPPER(TRIM(CLEAN(SUBSTITUTE(F11089,CHAR(160),"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90" spans="1:11" x14ac:dyDescent="0.25">
      <c r="B11090" s="21">
        <v>46129</v>
      </c>
      <c r="C11090" s="2" t="s">
        <v>1</v>
      </c>
      <c r="D11090" s="2" t="s">
        <v>4450</v>
      </c>
      <c r="E11090" s="2" t="s">
        <v>82</v>
      </c>
      <c r="F11090" s="2" t="s">
        <v>113</v>
      </c>
      <c r="G11090" s="5">
        <v>-12</v>
      </c>
      <c r="H11090" s="5">
        <v>12.2</v>
      </c>
      <c r="I11090" s="5">
        <v>-146.4</v>
      </c>
      <c r="J11090" s="5">
        <v>-2915.8</v>
      </c>
      <c r="K11090" s="5" t="str" cm="1">
        <f t="array" ref="K11090">_xlfn.LET(_xlpm.d,UPPER(TRIM(CLEAN(SUBSTITUTE(F11090,CHAR(160),"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91" spans="1:11" x14ac:dyDescent="0.25">
      <c r="B11091" s="21">
        <v>46129</v>
      </c>
      <c r="C11091" s="2" t="s">
        <v>1</v>
      </c>
      <c r="D11091" s="2" t="s">
        <v>4473</v>
      </c>
      <c r="E11091" s="2" t="s">
        <v>9</v>
      </c>
      <c r="F11091" s="2" t="s">
        <v>113</v>
      </c>
      <c r="G11091" s="5">
        <v>-1</v>
      </c>
      <c r="H11091" s="5">
        <v>12.2</v>
      </c>
      <c r="I11091" s="5">
        <v>-12.2</v>
      </c>
      <c r="J11091" s="5">
        <v>-2928</v>
      </c>
      <c r="K11091" s="5" t="str" cm="1">
        <f t="array" ref="K11091">_xlfn.LET(_xlpm.d,UPPER(TRIM(CLEAN(SUBSTITUTE(F11091,CHAR(160),"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92" spans="1:11" x14ac:dyDescent="0.25">
      <c r="B11092" s="21">
        <v>46133</v>
      </c>
      <c r="C11092" s="2" t="s">
        <v>1</v>
      </c>
      <c r="D11092" s="2" t="s">
        <v>4474</v>
      </c>
      <c r="E11092" s="2" t="s">
        <v>29</v>
      </c>
      <c r="F11092" s="2" t="s">
        <v>113</v>
      </c>
      <c r="G11092" s="5">
        <v>-2</v>
      </c>
      <c r="H11092" s="5">
        <v>8.9</v>
      </c>
      <c r="I11092" s="5">
        <v>-17.8</v>
      </c>
      <c r="J11092" s="5">
        <v>-2945.8</v>
      </c>
      <c r="K11092" s="5" t="str" cm="1">
        <f t="array" ref="K11092">_xlfn.LET(_xlpm.d,UPPER(TRIM(CLEAN(SUBSTITUTE(F11092,CHAR(160),"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93" spans="1:11" x14ac:dyDescent="0.25">
      <c r="B11093" s="21">
        <v>46133</v>
      </c>
      <c r="C11093" s="2" t="s">
        <v>1</v>
      </c>
      <c r="D11093" s="2" t="s">
        <v>4475</v>
      </c>
      <c r="E11093" s="2" t="s">
        <v>72</v>
      </c>
      <c r="F11093" s="2" t="s">
        <v>113</v>
      </c>
      <c r="G11093" s="5">
        <v>-6</v>
      </c>
      <c r="H11093" s="5">
        <v>8.9</v>
      </c>
      <c r="I11093" s="5">
        <v>-53.4</v>
      </c>
      <c r="J11093" s="5">
        <v>-2999.2000000000003</v>
      </c>
      <c r="K11093" s="5" t="str" cm="1">
        <f t="array" ref="K11093">_xlfn.LET(_xlpm.d,UPPER(TRIM(CLEAN(SUBSTITUTE(F11093,CHAR(160),"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94" spans="1:11" x14ac:dyDescent="0.25">
      <c r="B11094" s="21">
        <v>46135</v>
      </c>
      <c r="C11094" s="2" t="s">
        <v>1</v>
      </c>
      <c r="D11094" s="2" t="s">
        <v>4459</v>
      </c>
      <c r="E11094" s="2" t="s">
        <v>153</v>
      </c>
      <c r="F11094" s="2" t="s">
        <v>113</v>
      </c>
      <c r="G11094" s="5">
        <v>-21</v>
      </c>
      <c r="H11094" s="5">
        <v>8.9</v>
      </c>
      <c r="I11094" s="5">
        <v>-186.9</v>
      </c>
      <c r="J11094" s="5">
        <v>-3186.1000000000004</v>
      </c>
      <c r="K11094" s="5" t="str" cm="1">
        <f t="array" ref="K11094">_xlfn.LET(_xlpm.d,UPPER(TRIM(CLEAN(SUBSTITUTE(F11094,CHAR(160),"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95" spans="1:11" x14ac:dyDescent="0.25">
      <c r="B11095" s="21">
        <v>46141</v>
      </c>
      <c r="C11095" s="2" t="s">
        <v>1</v>
      </c>
      <c r="D11095" s="2" t="s">
        <v>4476</v>
      </c>
      <c r="E11095" s="2" t="s">
        <v>129</v>
      </c>
      <c r="F11095" s="2" t="s">
        <v>113</v>
      </c>
      <c r="G11095" s="5">
        <v>-11</v>
      </c>
      <c r="H11095" s="5">
        <v>12.2</v>
      </c>
      <c r="I11095" s="5">
        <v>-134.19999999999999</v>
      </c>
      <c r="J11095" s="5">
        <v>-3320.3</v>
      </c>
      <c r="K11095" s="5" t="str" cm="1">
        <f t="array" ref="K11095">_xlfn.LET(_xlpm.d,UPPER(TRIM(CLEAN(SUBSTITUTE(F11095,CHAR(160),"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96" spans="1:11" x14ac:dyDescent="0.25">
      <c r="B11096" s="21">
        <v>46141</v>
      </c>
      <c r="C11096" s="2" t="s">
        <v>1</v>
      </c>
      <c r="D11096" s="2" t="s">
        <v>4454</v>
      </c>
      <c r="E11096" s="2" t="s">
        <v>68</v>
      </c>
      <c r="F11096" s="2" t="s">
        <v>113</v>
      </c>
      <c r="G11096" s="5">
        <v>-28</v>
      </c>
      <c r="H11096" s="5">
        <v>8.9</v>
      </c>
      <c r="I11096" s="5">
        <v>-249.2</v>
      </c>
      <c r="J11096" s="5">
        <v>-3569.5</v>
      </c>
      <c r="K11096" s="5" t="str" cm="1">
        <f t="array" ref="K11096">_xlfn.LET(_xlpm.d,UPPER(TRIM(CLEAN(SUBSTITUTE(F11096,CHAR(160),"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97" spans="1:11" x14ac:dyDescent="0.25">
      <c r="B11097" s="21">
        <v>46141</v>
      </c>
      <c r="C11097" s="2" t="s">
        <v>1</v>
      </c>
      <c r="D11097" s="2" t="s">
        <v>4477</v>
      </c>
      <c r="E11097" s="2" t="s">
        <v>60</v>
      </c>
      <c r="F11097" s="2" t="s">
        <v>113</v>
      </c>
      <c r="G11097" s="5">
        <v>-41</v>
      </c>
      <c r="H11097" s="5">
        <v>12.2</v>
      </c>
      <c r="I11097" s="5">
        <v>-500.2</v>
      </c>
      <c r="J11097" s="5">
        <v>-4069.7</v>
      </c>
      <c r="K11097" s="5" t="str" cm="1">
        <f t="array" ref="K11097">_xlfn.LET(_xlpm.d,UPPER(TRIM(CLEAN(SUBSTITUTE(F11097,CHAR(160),"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98" spans="1:11" x14ac:dyDescent="0.25">
      <c r="B11098" s="21">
        <v>46142</v>
      </c>
      <c r="C11098" s="2" t="s">
        <v>1</v>
      </c>
      <c r="D11098" s="2" t="s">
        <v>4695</v>
      </c>
      <c r="E11098" s="2" t="s">
        <v>65</v>
      </c>
      <c r="F11098" s="2" t="s">
        <v>113</v>
      </c>
      <c r="G11098" s="5">
        <v>-1</v>
      </c>
      <c r="H11098" s="5">
        <v>12.2</v>
      </c>
      <c r="I11098" s="5">
        <v>-12.2</v>
      </c>
      <c r="J11098" s="5">
        <v>-4081.8999999999996</v>
      </c>
      <c r="K11098" s="5" t="str" cm="1">
        <f t="array" ref="K11098">_xlfn.LET(_xlpm.d,UPPER(TRIM(CLEAN(SUBSTITUTE(F11098,CHAR(160),"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099" spans="1:11" x14ac:dyDescent="0.25">
      <c r="A11099" s="24" t="s">
        <v>121</v>
      </c>
      <c r="B11099" s="25"/>
      <c r="C11099" s="2"/>
      <c r="D11099" s="2"/>
      <c r="E11099" s="2"/>
      <c r="F11099" s="2"/>
      <c r="G11099" s="26">
        <f>G11077+G11078+G11079+G11080+G11081+G11082+G11083+G11084+G11085+G11086+G11087+G11088+G11089+G11090+G11091+G11092+G11093+G11094+G11095+G11096+G11097+G11098</f>
        <v>-350</v>
      </c>
      <c r="H11099" s="5"/>
      <c r="I11099" s="26">
        <f>I11077+I11078+I11079+I11080+I11081+I11082+I11083+I11084+I11085+I11086+I11087+I11088+I11089+I11090+I11091+I11092+I11093+I11094+I11095+I11096+I11097+I11098</f>
        <v>-4081.8999999999996</v>
      </c>
      <c r="J11099" s="5"/>
      <c r="K11099" s="5" t="str" cm="1">
        <f t="array" ref="K11099">_xlfn.LET(_xlpm.d,UPPER(TRIM(CLEAN(SUBSTITUTE(F11099,CHAR(160),"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00" spans="1:11" x14ac:dyDescent="0.25">
      <c r="A11100" s="2" t="s">
        <v>122</v>
      </c>
      <c r="B11100" s="25"/>
      <c r="C11100" s="2"/>
      <c r="D11100" s="2"/>
      <c r="E11100" s="2"/>
      <c r="F11100" s="2"/>
      <c r="G11100" s="5"/>
      <c r="H11100" s="5"/>
      <c r="I11100" s="5"/>
      <c r="J11100" s="5"/>
      <c r="K11100" s="5" t="str" cm="1">
        <f t="array" ref="K11100">_xlfn.LET(_xlpm.d,UPPER(TRIM(CLEAN(SUBSTITUTE(F11100,CHAR(160),"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01" spans="1:11" x14ac:dyDescent="0.25">
      <c r="B11101" s="21">
        <v>46119</v>
      </c>
      <c r="C11101" s="2" t="s">
        <v>1</v>
      </c>
      <c r="D11101" s="2" t="s">
        <v>4478</v>
      </c>
      <c r="E11101" s="2" t="s">
        <v>19</v>
      </c>
      <c r="F11101" s="2" t="s">
        <v>138</v>
      </c>
      <c r="G11101" s="5">
        <v>-4</v>
      </c>
      <c r="H11101" s="5">
        <v>12.2</v>
      </c>
      <c r="I11101" s="5">
        <v>-48.8</v>
      </c>
      <c r="J11101" s="5">
        <v>-48.8</v>
      </c>
      <c r="K11101" s="5" t="str" cm="1">
        <f t="array" ref="K11101">_xlfn.LET(_xlpm.d,UPPER(TRIM(CLEAN(SUBSTITUTE(F11101,CHAR(160),"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02" spans="1:11" x14ac:dyDescent="0.25">
      <c r="B11102" s="21">
        <v>46120</v>
      </c>
      <c r="C11102" s="2" t="s">
        <v>1</v>
      </c>
      <c r="D11102" s="2" t="s">
        <v>4444</v>
      </c>
      <c r="E11102" s="2" t="s">
        <v>129</v>
      </c>
      <c r="F11102" s="2" t="s">
        <v>138</v>
      </c>
      <c r="G11102" s="5">
        <v>-11</v>
      </c>
      <c r="H11102" s="5">
        <v>12.2</v>
      </c>
      <c r="I11102" s="5">
        <v>-134.19999999999999</v>
      </c>
      <c r="J11102" s="5">
        <v>-183</v>
      </c>
      <c r="K11102" s="5" t="str" cm="1">
        <f t="array" ref="K11102">_xlfn.LET(_xlpm.d,UPPER(TRIM(CLEAN(SUBSTITUTE(F11102,CHAR(160),"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03" spans="1:11" x14ac:dyDescent="0.25">
      <c r="B11103" s="21">
        <v>46122</v>
      </c>
      <c r="C11103" s="2" t="s">
        <v>1</v>
      </c>
      <c r="D11103" s="2" t="s">
        <v>4479</v>
      </c>
      <c r="E11103" s="2" t="s">
        <v>143</v>
      </c>
      <c r="F11103" s="2" t="s">
        <v>122</v>
      </c>
      <c r="G11103" s="5">
        <v>-7</v>
      </c>
      <c r="H11103" s="5">
        <v>22.9</v>
      </c>
      <c r="I11103" s="5">
        <v>-160.30000000000001</v>
      </c>
      <c r="J11103" s="5">
        <v>-343.3</v>
      </c>
      <c r="K11103" s="5" t="str" cm="1">
        <f t="array" ref="K11103">_xlfn.LET(_xlpm.d,UPPER(TRIM(CLEAN(SUBSTITUTE(F11103,CHAR(160),"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04" spans="1:11" x14ac:dyDescent="0.25">
      <c r="B11104" s="21">
        <v>46122</v>
      </c>
      <c r="C11104" s="2" t="s">
        <v>1</v>
      </c>
      <c r="D11104" s="2" t="s">
        <v>4468</v>
      </c>
      <c r="E11104" s="2" t="s">
        <v>82</v>
      </c>
      <c r="F11104" s="2" t="s">
        <v>138</v>
      </c>
      <c r="G11104" s="5">
        <v>-3</v>
      </c>
      <c r="H11104" s="5">
        <v>12.2</v>
      </c>
      <c r="I11104" s="5">
        <v>-36.6</v>
      </c>
      <c r="J11104" s="5">
        <v>-379.90000000000003</v>
      </c>
      <c r="K11104" s="5" t="str" cm="1">
        <f t="array" ref="K11104">_xlfn.LET(_xlpm.d,UPPER(TRIM(CLEAN(SUBSTITUTE(F11104,CHAR(160),"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05" spans="1:11" x14ac:dyDescent="0.25">
      <c r="B11105" s="21">
        <v>46126</v>
      </c>
      <c r="C11105" s="2" t="s">
        <v>1</v>
      </c>
      <c r="D11105" s="2" t="s">
        <v>4471</v>
      </c>
      <c r="E11105" s="2" t="s">
        <v>89</v>
      </c>
      <c r="F11105" s="2" t="s">
        <v>138</v>
      </c>
      <c r="G11105" s="5">
        <v>-5</v>
      </c>
      <c r="H11105" s="5">
        <v>12.2</v>
      </c>
      <c r="I11105" s="5">
        <v>-61</v>
      </c>
      <c r="J11105" s="5">
        <v>-440.90000000000003</v>
      </c>
      <c r="K11105" s="5" t="str" cm="1">
        <f t="array" ref="K11105">_xlfn.LET(_xlpm.d,UPPER(TRIM(CLEAN(SUBSTITUTE(F11105,CHAR(160),"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06" spans="1:11" x14ac:dyDescent="0.25">
      <c r="B11106" s="21">
        <v>46128</v>
      </c>
      <c r="C11106" s="2" t="s">
        <v>1</v>
      </c>
      <c r="D11106" s="2" t="s">
        <v>4449</v>
      </c>
      <c r="E11106" s="2" t="s">
        <v>99</v>
      </c>
      <c r="F11106" s="2" t="s">
        <v>138</v>
      </c>
      <c r="G11106" s="5">
        <v>-2</v>
      </c>
      <c r="H11106" s="5">
        <v>12.2</v>
      </c>
      <c r="I11106" s="5">
        <v>-24.4</v>
      </c>
      <c r="J11106" s="5">
        <v>-465.3</v>
      </c>
      <c r="K11106" s="5" t="str" cm="1">
        <f t="array" ref="K11106">_xlfn.LET(_xlpm.d,UPPER(TRIM(CLEAN(SUBSTITUTE(F11106,CHAR(160),"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07" spans="1:11" x14ac:dyDescent="0.25">
      <c r="B11107" s="21">
        <v>46129</v>
      </c>
      <c r="C11107" s="2" t="s">
        <v>1</v>
      </c>
      <c r="D11107" s="2" t="s">
        <v>4480</v>
      </c>
      <c r="E11107" s="2" t="s">
        <v>143</v>
      </c>
      <c r="F11107" s="2" t="s">
        <v>122</v>
      </c>
      <c r="G11107" s="5">
        <v>-2</v>
      </c>
      <c r="H11107" s="5">
        <v>22.9</v>
      </c>
      <c r="I11107" s="5">
        <v>-45.8</v>
      </c>
      <c r="J11107" s="5">
        <v>-511.1</v>
      </c>
      <c r="K11107" s="5" t="str" cm="1">
        <f t="array" ref="K11107">_xlfn.LET(_xlpm.d,UPPER(TRIM(CLEAN(SUBSTITUTE(F11107,CHAR(160),"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08" spans="1:11" x14ac:dyDescent="0.25">
      <c r="A11108" s="24" t="s">
        <v>144</v>
      </c>
      <c r="B11108" s="25"/>
      <c r="C11108" s="2"/>
      <c r="D11108" s="2"/>
      <c r="E11108" s="2"/>
      <c r="F11108" s="2"/>
      <c r="G11108" s="26">
        <f>G11101+G11102+G11103+G11104+G11105+G11106+G11107</f>
        <v>-34</v>
      </c>
      <c r="H11108" s="5"/>
      <c r="I11108" s="26">
        <f>I11101+I11102+I11103+I11104+I11105+I11106+I11107</f>
        <v>-511.1</v>
      </c>
      <c r="J11108" s="5"/>
      <c r="K11108" s="5" t="str" cm="1">
        <f t="array" ref="K11108">_xlfn.LET(_xlpm.d,UPPER(TRIM(CLEAN(SUBSTITUTE(F11108,CHAR(160),"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09" spans="1:11" x14ac:dyDescent="0.25">
      <c r="A11109" s="2" t="s">
        <v>287</v>
      </c>
      <c r="B11109" s="25"/>
      <c r="C11109" s="2"/>
      <c r="D11109" s="2"/>
      <c r="E11109" s="2"/>
      <c r="F11109" s="2"/>
      <c r="G11109" s="5"/>
      <c r="H11109" s="5"/>
      <c r="I11109" s="5"/>
      <c r="J11109" s="5"/>
      <c r="K11109" s="5" t="str" cm="1">
        <f t="array" ref="K11109">_xlfn.LET(_xlpm.d,UPPER(TRIM(CLEAN(SUBSTITUTE(F11109,CHAR(160),"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10" spans="1:11" x14ac:dyDescent="0.25">
      <c r="B11110" s="21">
        <v>46114</v>
      </c>
      <c r="C11110" s="2" t="s">
        <v>1</v>
      </c>
      <c r="D11110" s="2" t="s">
        <v>4481</v>
      </c>
      <c r="E11110" s="2" t="s">
        <v>324</v>
      </c>
      <c r="F11110" s="2" t="s">
        <v>287</v>
      </c>
      <c r="G11110" s="5">
        <v>-5</v>
      </c>
      <c r="H11110" s="5">
        <v>11.9</v>
      </c>
      <c r="I11110" s="5">
        <v>-59.5</v>
      </c>
      <c r="J11110" s="5">
        <v>-59.5</v>
      </c>
      <c r="K11110" s="5" t="str" cm="1">
        <f t="array" ref="K11110">_xlfn.LET(_xlpm.d,UPPER(TRIM(CLEAN(SUBSTITUTE(F11110,CHAR(160),"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111" spans="1:11" x14ac:dyDescent="0.25">
      <c r="A11111" s="24" t="s">
        <v>291</v>
      </c>
      <c r="B11111" s="25"/>
      <c r="C11111" s="2"/>
      <c r="D11111" s="2"/>
      <c r="E11111" s="2"/>
      <c r="F11111" s="2"/>
      <c r="G11111" s="26">
        <f>G11110</f>
        <v>-5</v>
      </c>
      <c r="H11111" s="5"/>
      <c r="I11111" s="26">
        <f>I11110</f>
        <v>-59.5</v>
      </c>
      <c r="J11111" s="5"/>
      <c r="K11111" s="5" t="str" cm="1">
        <f t="array" ref="K11111">_xlfn.LET(_xlpm.d,UPPER(TRIM(CLEAN(SUBSTITUTE(F11111,CHAR(160),"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12" spans="1:11" x14ac:dyDescent="0.25">
      <c r="A11112" s="2" t="s">
        <v>292</v>
      </c>
      <c r="B11112" s="25"/>
      <c r="C11112" s="2"/>
      <c r="D11112" s="2"/>
      <c r="E11112" s="2"/>
      <c r="F11112" s="2"/>
      <c r="G11112" s="5"/>
      <c r="H11112" s="5"/>
      <c r="I11112" s="5"/>
      <c r="J11112" s="5"/>
      <c r="K11112" s="5" t="str" cm="1">
        <f t="array" ref="K11112">_xlfn.LET(_xlpm.d,UPPER(TRIM(CLEAN(SUBSTITUTE(F11112,CHAR(160),"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13" spans="1:11" x14ac:dyDescent="0.25">
      <c r="B11113" s="21">
        <v>46113</v>
      </c>
      <c r="C11113" s="2" t="s">
        <v>1</v>
      </c>
      <c r="D11113" s="2" t="s">
        <v>4482</v>
      </c>
      <c r="E11113" s="2" t="s">
        <v>1611</v>
      </c>
      <c r="F11113" s="2" t="s">
        <v>292</v>
      </c>
      <c r="G11113" s="5">
        <v>-3</v>
      </c>
      <c r="H11113" s="5">
        <v>11.9</v>
      </c>
      <c r="I11113" s="5">
        <v>-35.700000000000003</v>
      </c>
      <c r="J11113" s="5">
        <v>-35.700000000000003</v>
      </c>
      <c r="K11113" s="5" t="str" cm="1">
        <f t="array" ref="K11113">_xlfn.LET(_xlpm.d,UPPER(TRIM(CLEAN(SUBSTITUTE(F11113,CHAR(160),"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114" spans="1:11" x14ac:dyDescent="0.25">
      <c r="B11114" s="21">
        <v>46114</v>
      </c>
      <c r="C11114" s="2" t="s">
        <v>1</v>
      </c>
      <c r="D11114" s="2" t="s">
        <v>4483</v>
      </c>
      <c r="E11114" s="2" t="s">
        <v>143</v>
      </c>
      <c r="F11114" s="2" t="s">
        <v>292</v>
      </c>
      <c r="G11114" s="5">
        <v>-5</v>
      </c>
      <c r="H11114" s="5">
        <v>11.95</v>
      </c>
      <c r="I11114" s="5">
        <v>-59.75</v>
      </c>
      <c r="J11114" s="5">
        <v>-95.45</v>
      </c>
      <c r="K11114" s="5" t="str" cm="1">
        <f t="array" ref="K11114">_xlfn.LET(_xlpm.d,UPPER(TRIM(CLEAN(SUBSTITUTE(F11114,CHAR(160),"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115" spans="1:11" x14ac:dyDescent="0.25">
      <c r="B11115" s="21">
        <v>46122</v>
      </c>
      <c r="C11115" s="2" t="s">
        <v>1</v>
      </c>
      <c r="D11115" s="2" t="s">
        <v>4479</v>
      </c>
      <c r="E11115" s="2" t="s">
        <v>143</v>
      </c>
      <c r="F11115" s="2" t="s">
        <v>292</v>
      </c>
      <c r="G11115" s="5">
        <v>-2</v>
      </c>
      <c r="H11115" s="5">
        <v>11.95</v>
      </c>
      <c r="I11115" s="5">
        <v>-23.9</v>
      </c>
      <c r="J11115" s="5">
        <v>-119.35</v>
      </c>
      <c r="K11115" s="5" t="str" cm="1">
        <f t="array" ref="K11115">_xlfn.LET(_xlpm.d,UPPER(TRIM(CLEAN(SUBSTITUTE(F11115,CHAR(160),"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116" spans="1:11" x14ac:dyDescent="0.25">
      <c r="B11116" s="21">
        <v>46126</v>
      </c>
      <c r="C11116" s="2" t="s">
        <v>1</v>
      </c>
      <c r="D11116" s="2" t="s">
        <v>4484</v>
      </c>
      <c r="E11116" s="2" t="s">
        <v>1611</v>
      </c>
      <c r="F11116" s="2" t="s">
        <v>292</v>
      </c>
      <c r="G11116" s="5">
        <v>-9</v>
      </c>
      <c r="H11116" s="5">
        <v>11.9</v>
      </c>
      <c r="I11116" s="5">
        <v>-107.1</v>
      </c>
      <c r="J11116" s="5">
        <v>-226.45</v>
      </c>
      <c r="K11116" s="5" t="str" cm="1">
        <f t="array" ref="K11116">_xlfn.LET(_xlpm.d,UPPER(TRIM(CLEAN(SUBSTITUTE(F11116,CHAR(160),"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117" spans="1:11" x14ac:dyDescent="0.25">
      <c r="B11117" s="21">
        <v>46129</v>
      </c>
      <c r="C11117" s="2" t="s">
        <v>1</v>
      </c>
      <c r="D11117" s="2" t="s">
        <v>4480</v>
      </c>
      <c r="E11117" s="2" t="s">
        <v>143</v>
      </c>
      <c r="F11117" s="2" t="s">
        <v>292</v>
      </c>
      <c r="G11117" s="5">
        <v>-3</v>
      </c>
      <c r="H11117" s="5">
        <v>11.95</v>
      </c>
      <c r="I11117" s="5">
        <v>-35.85</v>
      </c>
      <c r="J11117" s="5">
        <v>-262.3</v>
      </c>
      <c r="K11117" s="5" t="str" cm="1">
        <f t="array" ref="K11117">_xlfn.LET(_xlpm.d,UPPER(TRIM(CLEAN(SUBSTITUTE(F11117,CHAR(160),"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118" spans="1:11" x14ac:dyDescent="0.25">
      <c r="B11118" s="21">
        <v>46142</v>
      </c>
      <c r="C11118" s="2" t="s">
        <v>1</v>
      </c>
      <c r="D11118" s="2" t="s">
        <v>4696</v>
      </c>
      <c r="E11118" s="2" t="s">
        <v>143</v>
      </c>
      <c r="F11118" s="2" t="s">
        <v>292</v>
      </c>
      <c r="G11118" s="5">
        <v>-1</v>
      </c>
      <c r="H11118" s="5">
        <v>11.95</v>
      </c>
      <c r="I11118" s="5">
        <v>-11.95</v>
      </c>
      <c r="J11118" s="5">
        <v>-274.25</v>
      </c>
      <c r="K11118" s="5" t="str" cm="1">
        <f t="array" ref="K11118">_xlfn.LET(_xlpm.d,UPPER(TRIM(CLEAN(SUBSTITUTE(F11118,CHAR(160),"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119" spans="1:11" x14ac:dyDescent="0.25">
      <c r="A11119" s="24" t="s">
        <v>331</v>
      </c>
      <c r="B11119" s="25"/>
      <c r="C11119" s="2"/>
      <c r="D11119" s="2"/>
      <c r="E11119" s="2"/>
      <c r="F11119" s="2"/>
      <c r="G11119" s="26">
        <f>G11113+G11114+G11115+G11116+G11117+G11118</f>
        <v>-23</v>
      </c>
      <c r="H11119" s="5"/>
      <c r="I11119" s="26">
        <f>I11113+I11114+I11115+I11116+I11117+I11118</f>
        <v>-274.25</v>
      </c>
      <c r="J11119" s="5"/>
      <c r="K11119" s="5" t="str" cm="1">
        <f t="array" ref="K11119">_xlfn.LET(_xlpm.d,UPPER(TRIM(CLEAN(SUBSTITUTE(F11119,CHAR(160),"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20" spans="1:11" x14ac:dyDescent="0.25">
      <c r="A11120" s="2" t="s">
        <v>332</v>
      </c>
      <c r="B11120" s="25"/>
      <c r="C11120" s="2"/>
      <c r="D11120" s="2"/>
      <c r="E11120" s="2"/>
      <c r="F11120" s="2"/>
      <c r="G11120" s="5"/>
      <c r="H11120" s="5"/>
      <c r="I11120" s="5"/>
      <c r="J11120" s="5"/>
      <c r="K11120" s="5" t="str" cm="1">
        <f t="array" ref="K11120">_xlfn.LET(_xlpm.d,UPPER(TRIM(CLEAN(SUBSTITUTE(F11120,CHAR(160),"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21" spans="1:11" x14ac:dyDescent="0.25">
      <c r="B11121" s="21">
        <v>46114</v>
      </c>
      <c r="C11121" s="2" t="s">
        <v>1</v>
      </c>
      <c r="D11121" s="2" t="s">
        <v>4485</v>
      </c>
      <c r="E11121" s="2" t="s">
        <v>53</v>
      </c>
      <c r="F11121" s="2" t="s">
        <v>336</v>
      </c>
      <c r="G11121" s="5">
        <v>-43</v>
      </c>
      <c r="H11121" s="5">
        <v>12.8</v>
      </c>
      <c r="I11121" s="5">
        <v>-550.4</v>
      </c>
      <c r="J11121" s="5">
        <v>-550.4</v>
      </c>
      <c r="K11121" s="5" t="str" cm="1">
        <f t="array" ref="K11121">_xlfn.LET(_xlpm.d,UPPER(TRIM(CLEAN(SUBSTITUTE(F11121,CHAR(160),"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122" spans="1:11" x14ac:dyDescent="0.25">
      <c r="B11122" s="21">
        <v>46125</v>
      </c>
      <c r="C11122" s="2" t="s">
        <v>1</v>
      </c>
      <c r="D11122" s="2" t="s">
        <v>4470</v>
      </c>
      <c r="E11122" s="2" t="s">
        <v>76</v>
      </c>
      <c r="F11122" s="2" t="s">
        <v>336</v>
      </c>
      <c r="G11122" s="5">
        <v>-5</v>
      </c>
      <c r="H11122" s="5">
        <v>12.8</v>
      </c>
      <c r="I11122" s="5">
        <v>-64</v>
      </c>
      <c r="J11122" s="5">
        <v>-614.4</v>
      </c>
      <c r="K11122" s="5" t="str" cm="1">
        <f t="array" ref="K11122">_xlfn.LET(_xlpm.d,UPPER(TRIM(CLEAN(SUBSTITUTE(F11122,CHAR(160),"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123" spans="1:11" x14ac:dyDescent="0.25">
      <c r="B11123" s="21">
        <v>46133</v>
      </c>
      <c r="C11123" s="2" t="s">
        <v>1</v>
      </c>
      <c r="D11123" s="2" t="s">
        <v>4452</v>
      </c>
      <c r="E11123" s="2" t="s">
        <v>27</v>
      </c>
      <c r="F11123" s="2" t="s">
        <v>336</v>
      </c>
      <c r="G11123" s="5">
        <v>-27</v>
      </c>
      <c r="H11123" s="5">
        <v>12.8</v>
      </c>
      <c r="I11123" s="5">
        <v>-345.6</v>
      </c>
      <c r="J11123" s="5">
        <v>-960</v>
      </c>
      <c r="K11123" s="5" t="str" cm="1">
        <f t="array" ref="K11123">_xlfn.LET(_xlpm.d,UPPER(TRIM(CLEAN(SUBSTITUTE(F11123,CHAR(160),"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124" spans="1:11" x14ac:dyDescent="0.25">
      <c r="B11124" s="21">
        <v>46140</v>
      </c>
      <c r="C11124" s="2" t="s">
        <v>1</v>
      </c>
      <c r="D11124" s="2" t="s">
        <v>4486</v>
      </c>
      <c r="E11124" s="2" t="s">
        <v>92</v>
      </c>
      <c r="F11124" s="2" t="s">
        <v>336</v>
      </c>
      <c r="G11124" s="5">
        <v>-22</v>
      </c>
      <c r="H11124" s="5">
        <v>12.8</v>
      </c>
      <c r="I11124" s="5">
        <v>-281.60000000000002</v>
      </c>
      <c r="J11124" s="5">
        <v>-1241.5999999999999</v>
      </c>
      <c r="K11124" s="5" t="str" cm="1">
        <f t="array" ref="K11124">_xlfn.LET(_xlpm.d,UPPER(TRIM(CLEAN(SUBSTITUTE(F11124,CHAR(160),"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125" spans="1:11" x14ac:dyDescent="0.25">
      <c r="A11125" s="24" t="s">
        <v>527</v>
      </c>
      <c r="B11125" s="25"/>
      <c r="C11125" s="2"/>
      <c r="D11125" s="2"/>
      <c r="E11125" s="2"/>
      <c r="F11125" s="2"/>
      <c r="G11125" s="26">
        <f>G11121+G11122+G11123+G11124</f>
        <v>-97</v>
      </c>
      <c r="H11125" s="5"/>
      <c r="I11125" s="26">
        <f>I11121+I11122+I11123+I11124</f>
        <v>-1241.5999999999999</v>
      </c>
      <c r="J11125" s="5"/>
      <c r="K11125" s="5" t="str" cm="1">
        <f t="array" ref="K11125">_xlfn.LET(_xlpm.d,UPPER(TRIM(CLEAN(SUBSTITUTE(F11125,CHAR(160),"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26" spans="1:11" x14ac:dyDescent="0.25">
      <c r="A11126" s="2" t="s">
        <v>552</v>
      </c>
      <c r="B11126" s="25"/>
      <c r="C11126" s="2"/>
      <c r="D11126" s="2"/>
      <c r="E11126" s="2"/>
      <c r="F11126" s="2"/>
      <c r="G11126" s="5"/>
      <c r="H11126" s="5"/>
      <c r="I11126" s="5"/>
      <c r="J11126" s="5"/>
      <c r="K11126" s="5" t="str" cm="1">
        <f t="array" ref="K11126">_xlfn.LET(_xlpm.d,UPPER(TRIM(CLEAN(SUBSTITUTE(F11126,CHAR(160),"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27" spans="1:11" x14ac:dyDescent="0.25">
      <c r="B11127" s="21">
        <v>46122</v>
      </c>
      <c r="C11127" s="2" t="s">
        <v>1</v>
      </c>
      <c r="D11127" s="2" t="s">
        <v>4468</v>
      </c>
      <c r="E11127" s="2" t="s">
        <v>82</v>
      </c>
      <c r="F11127" s="2" t="s">
        <v>557</v>
      </c>
      <c r="G11127" s="5">
        <v>-10</v>
      </c>
      <c r="H11127" s="5">
        <v>25.25</v>
      </c>
      <c r="I11127" s="5">
        <v>-252.5</v>
      </c>
      <c r="J11127" s="5">
        <v>-252.5</v>
      </c>
      <c r="K11127" s="5" t="str" cm="1">
        <f t="array" ref="K11127">_xlfn.LET(_xlpm.d,UPPER(TRIM(CLEAN(SUBSTITUTE(F11127,CHAR(160),"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28" spans="1:11" x14ac:dyDescent="0.25">
      <c r="B11128" s="21">
        <v>46129</v>
      </c>
      <c r="C11128" s="2" t="s">
        <v>1</v>
      </c>
      <c r="D11128" s="2" t="s">
        <v>4472</v>
      </c>
      <c r="E11128" s="2" t="s">
        <v>24</v>
      </c>
      <c r="F11128" s="2" t="s">
        <v>557</v>
      </c>
      <c r="G11128" s="5">
        <v>-11</v>
      </c>
      <c r="H11128" s="5">
        <v>25.25</v>
      </c>
      <c r="I11128" s="5">
        <v>-277.75</v>
      </c>
      <c r="J11128" s="5">
        <v>-530.25</v>
      </c>
      <c r="K11128" s="5" t="str" cm="1">
        <f t="array" ref="K11128">_xlfn.LET(_xlpm.d,UPPER(TRIM(CLEAN(SUBSTITUTE(F11128,CHAR(160),"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29" spans="1:11" x14ac:dyDescent="0.25">
      <c r="B11129" s="21">
        <v>46140</v>
      </c>
      <c r="C11129" s="2" t="s">
        <v>1</v>
      </c>
      <c r="D11129" s="2" t="s">
        <v>4486</v>
      </c>
      <c r="E11129" s="2" t="s">
        <v>92</v>
      </c>
      <c r="F11129" s="2" t="s">
        <v>557</v>
      </c>
      <c r="G11129" s="5">
        <v>-13</v>
      </c>
      <c r="H11129" s="5">
        <v>25.25</v>
      </c>
      <c r="I11129" s="5">
        <v>-328.25</v>
      </c>
      <c r="J11129" s="5">
        <v>-858.5</v>
      </c>
      <c r="K11129" s="5" t="str" cm="1">
        <f t="array" ref="K11129">_xlfn.LET(_xlpm.d,UPPER(TRIM(CLEAN(SUBSTITUTE(F11129,CHAR(160),"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30" spans="1:11" x14ac:dyDescent="0.25">
      <c r="B11130" s="21">
        <v>46141</v>
      </c>
      <c r="C11130" s="2" t="s">
        <v>1</v>
      </c>
      <c r="D11130" s="2" t="s">
        <v>4487</v>
      </c>
      <c r="E11130" s="2" t="s">
        <v>86</v>
      </c>
      <c r="F11130" s="2" t="s">
        <v>557</v>
      </c>
      <c r="G11130" s="5">
        <v>-1</v>
      </c>
      <c r="H11130" s="5">
        <v>25.25</v>
      </c>
      <c r="I11130" s="5">
        <v>-25.25</v>
      </c>
      <c r="J11130" s="5">
        <v>-883.75</v>
      </c>
      <c r="K11130" s="5" t="str" cm="1">
        <f t="array" ref="K11130">_xlfn.LET(_xlpm.d,UPPER(TRIM(CLEAN(SUBSTITUTE(F11130,CHAR(160),"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31" spans="1:11" x14ac:dyDescent="0.25">
      <c r="A11131" s="24" t="s">
        <v>606</v>
      </c>
      <c r="B11131" s="25"/>
      <c r="C11131" s="2"/>
      <c r="D11131" s="2"/>
      <c r="E11131" s="2"/>
      <c r="F11131" s="2"/>
      <c r="G11131" s="26">
        <f>G11127+G11128+G11129+G11130</f>
        <v>-35</v>
      </c>
      <c r="H11131" s="5"/>
      <c r="I11131" s="26">
        <f>I11127+I11128+I11129+I11130</f>
        <v>-883.75</v>
      </c>
      <c r="J11131" s="5"/>
      <c r="K11131" s="5" t="str" cm="1">
        <f t="array" ref="K11131">_xlfn.LET(_xlpm.d,UPPER(TRIM(CLEAN(SUBSTITUTE(F11131,CHAR(160),"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32" spans="1:11" x14ac:dyDescent="0.25">
      <c r="A11132" s="2" t="s">
        <v>650</v>
      </c>
      <c r="B11132" s="25"/>
      <c r="C11132" s="2"/>
      <c r="D11132" s="2"/>
      <c r="E11132" s="2"/>
      <c r="F11132" s="2"/>
      <c r="G11132" s="5"/>
      <c r="H11132" s="5"/>
      <c r="I11132" s="5"/>
      <c r="J11132" s="5"/>
      <c r="K11132" s="5" t="str" cm="1">
        <f t="array" ref="K11132">_xlfn.LET(_xlpm.d,UPPER(TRIM(CLEAN(SUBSTITUTE(F11132,CHAR(160),"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33" spans="1:11" x14ac:dyDescent="0.25">
      <c r="B11133" s="21">
        <v>46120</v>
      </c>
      <c r="C11133" s="2" t="s">
        <v>1</v>
      </c>
      <c r="D11133" s="2" t="s">
        <v>4444</v>
      </c>
      <c r="E11133" s="2" t="s">
        <v>129</v>
      </c>
      <c r="F11133" s="2" t="s">
        <v>658</v>
      </c>
      <c r="G11133" s="5">
        <v>-2</v>
      </c>
      <c r="H11133" s="5">
        <v>25.25</v>
      </c>
      <c r="I11133" s="5">
        <v>-50.5</v>
      </c>
      <c r="J11133" s="5">
        <v>-50.5</v>
      </c>
      <c r="K11133" s="5" t="str" cm="1">
        <f t="array" ref="K11133">_xlfn.LET(_xlpm.d,UPPER(TRIM(CLEAN(SUBSTITUTE(F11133,CHAR(160),"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34" spans="1:11" x14ac:dyDescent="0.25">
      <c r="B11134" s="21">
        <v>46126</v>
      </c>
      <c r="C11134" s="2" t="s">
        <v>1</v>
      </c>
      <c r="D11134" s="2" t="s">
        <v>4471</v>
      </c>
      <c r="E11134" s="2" t="s">
        <v>89</v>
      </c>
      <c r="F11134" s="2" t="s">
        <v>658</v>
      </c>
      <c r="G11134" s="5">
        <v>-5</v>
      </c>
      <c r="H11134" s="5">
        <v>25.25</v>
      </c>
      <c r="I11134" s="5">
        <v>-126.25</v>
      </c>
      <c r="J11134" s="5">
        <v>-176.75</v>
      </c>
      <c r="K11134" s="5" t="str" cm="1">
        <f t="array" ref="K11134">_xlfn.LET(_xlpm.d,UPPER(TRIM(CLEAN(SUBSTITUTE(F11134,CHAR(160),"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35" spans="1:11" x14ac:dyDescent="0.25">
      <c r="B11135" s="21">
        <v>46127</v>
      </c>
      <c r="C11135" s="2" t="s">
        <v>1</v>
      </c>
      <c r="D11135" s="2" t="s">
        <v>4447</v>
      </c>
      <c r="E11135" s="2" t="s">
        <v>129</v>
      </c>
      <c r="F11135" s="2" t="s">
        <v>658</v>
      </c>
      <c r="G11135" s="5">
        <v>-7</v>
      </c>
      <c r="H11135" s="5">
        <v>25.25</v>
      </c>
      <c r="I11135" s="5">
        <v>-176.75</v>
      </c>
      <c r="J11135" s="5">
        <v>-353.5</v>
      </c>
      <c r="K11135" s="5" t="str" cm="1">
        <f t="array" ref="K11135">_xlfn.LET(_xlpm.d,UPPER(TRIM(CLEAN(SUBSTITUTE(F11135,CHAR(160),"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36" spans="1:11" x14ac:dyDescent="0.25">
      <c r="B11136" s="21">
        <v>46128</v>
      </c>
      <c r="C11136" s="2" t="s">
        <v>1</v>
      </c>
      <c r="D11136" s="2" t="s">
        <v>4449</v>
      </c>
      <c r="E11136" s="2" t="s">
        <v>99</v>
      </c>
      <c r="F11136" s="2" t="s">
        <v>658</v>
      </c>
      <c r="G11136" s="5">
        <v>-1</v>
      </c>
      <c r="H11136" s="5">
        <v>25.25</v>
      </c>
      <c r="I11136" s="5">
        <v>-25.25</v>
      </c>
      <c r="J11136" s="5">
        <v>-378.75</v>
      </c>
      <c r="K11136" s="5" t="str" cm="1">
        <f t="array" ref="K11136">_xlfn.LET(_xlpm.d,UPPER(TRIM(CLEAN(SUBSTITUTE(F11136,CHAR(160),"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37" spans="1:11" x14ac:dyDescent="0.25">
      <c r="B11137" s="21">
        <v>46132</v>
      </c>
      <c r="C11137" s="2" t="s">
        <v>1</v>
      </c>
      <c r="D11137" s="2" t="s">
        <v>4488</v>
      </c>
      <c r="E11137" s="2" t="s">
        <v>68</v>
      </c>
      <c r="F11137" s="2" t="s">
        <v>658</v>
      </c>
      <c r="G11137" s="5">
        <v>-4</v>
      </c>
      <c r="H11137" s="5">
        <v>25.25</v>
      </c>
      <c r="I11137" s="5">
        <v>-101</v>
      </c>
      <c r="J11137" s="5">
        <v>-479.75</v>
      </c>
      <c r="K11137" s="5" t="str" cm="1">
        <f t="array" ref="K11137">_xlfn.LET(_xlpm.d,UPPER(TRIM(CLEAN(SUBSTITUTE(F11137,CHAR(160),"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38" spans="1:11" x14ac:dyDescent="0.25">
      <c r="B11138" s="21">
        <v>46141</v>
      </c>
      <c r="C11138" s="2" t="s">
        <v>1</v>
      </c>
      <c r="D11138" s="2" t="s">
        <v>4487</v>
      </c>
      <c r="E11138" s="2" t="s">
        <v>86</v>
      </c>
      <c r="F11138" s="2" t="s">
        <v>658</v>
      </c>
      <c r="G11138" s="5">
        <v>-1</v>
      </c>
      <c r="H11138" s="5">
        <v>25.25</v>
      </c>
      <c r="I11138" s="5">
        <v>-25.25</v>
      </c>
      <c r="J11138" s="5">
        <v>-505</v>
      </c>
      <c r="K11138" s="5" t="str" cm="1">
        <f t="array" ref="K11138">_xlfn.LET(_xlpm.d,UPPER(TRIM(CLEAN(SUBSTITUTE(F11138,CHAR(160),"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39" spans="1:11" x14ac:dyDescent="0.25">
      <c r="B11139" s="21">
        <v>46142</v>
      </c>
      <c r="C11139" s="2" t="s">
        <v>1</v>
      </c>
      <c r="D11139" s="2" t="s">
        <v>4697</v>
      </c>
      <c r="E11139" s="2" t="s">
        <v>82</v>
      </c>
      <c r="F11139" s="2" t="s">
        <v>658</v>
      </c>
      <c r="G11139" s="5">
        <v>-4</v>
      </c>
      <c r="H11139" s="5">
        <v>25.25</v>
      </c>
      <c r="I11139" s="5">
        <v>-101</v>
      </c>
      <c r="J11139" s="5">
        <v>-606</v>
      </c>
      <c r="K11139" s="5" t="str" cm="1">
        <f t="array" ref="K11139">_xlfn.LET(_xlpm.d,UPPER(TRIM(CLEAN(SUBSTITUTE(F11139,CHAR(160),"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40" spans="1:11" x14ac:dyDescent="0.25">
      <c r="A11140" s="24" t="s">
        <v>688</v>
      </c>
      <c r="B11140" s="25"/>
      <c r="C11140" s="2"/>
      <c r="D11140" s="2"/>
      <c r="E11140" s="2"/>
      <c r="F11140" s="2"/>
      <c r="G11140" s="26">
        <f>G11133+G11134+G11135+G11136+G11137+G11138+G11139</f>
        <v>-24</v>
      </c>
      <c r="H11140" s="5"/>
      <c r="I11140" s="26">
        <f>I11133+I11134+I11135+I11136+I11137+I11138+I11139</f>
        <v>-606</v>
      </c>
      <c r="J11140" s="5"/>
      <c r="K11140" s="5" t="str" cm="1">
        <f t="array" ref="K11140">_xlfn.LET(_xlpm.d,UPPER(TRIM(CLEAN(SUBSTITUTE(F11140,CHAR(160),"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41" spans="1:11" x14ac:dyDescent="0.25">
      <c r="A11141" s="2" t="s">
        <v>705</v>
      </c>
      <c r="B11141" s="25"/>
      <c r="C11141" s="2"/>
      <c r="D11141" s="2"/>
      <c r="E11141" s="2"/>
      <c r="F11141" s="2"/>
      <c r="G11141" s="5"/>
      <c r="H11141" s="5"/>
      <c r="I11141" s="5"/>
      <c r="J11141" s="5"/>
      <c r="K11141" s="5" t="str" cm="1">
        <f t="array" ref="K11141">_xlfn.LET(_xlpm.d,UPPER(TRIM(CLEAN(SUBSTITUTE(F11141,CHAR(160),"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42" spans="1:11" x14ac:dyDescent="0.25">
      <c r="B11142" s="21">
        <v>46126</v>
      </c>
      <c r="C11142" s="2" t="s">
        <v>1</v>
      </c>
      <c r="D11142" s="2" t="s">
        <v>4445</v>
      </c>
      <c r="E11142" s="2" t="s">
        <v>49</v>
      </c>
      <c r="F11142" s="2" t="s">
        <v>711</v>
      </c>
      <c r="G11142" s="5">
        <v>-1</v>
      </c>
      <c r="H11142" s="5">
        <v>25.25</v>
      </c>
      <c r="I11142" s="5">
        <v>-25.25</v>
      </c>
      <c r="J11142" s="5">
        <v>-25.25</v>
      </c>
      <c r="K11142" s="5" t="str" cm="1">
        <f t="array" ref="K11142">_xlfn.LET(_xlpm.d,UPPER(TRIM(CLEAN(SUBSTITUTE(F11142,CHAR(160),"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43" spans="1:11" x14ac:dyDescent="0.25">
      <c r="B11143" s="21">
        <v>46126</v>
      </c>
      <c r="C11143" s="2" t="s">
        <v>1</v>
      </c>
      <c r="D11143" s="2" t="s">
        <v>4489</v>
      </c>
      <c r="E11143" s="2" t="s">
        <v>14</v>
      </c>
      <c r="F11143" s="2" t="s">
        <v>711</v>
      </c>
      <c r="G11143" s="5">
        <v>-8</v>
      </c>
      <c r="H11143" s="5">
        <v>25.25</v>
      </c>
      <c r="I11143" s="5">
        <v>-202</v>
      </c>
      <c r="J11143" s="5">
        <v>-227.25</v>
      </c>
      <c r="K11143" s="5" t="str" cm="1">
        <f t="array" ref="K11143">_xlfn.LET(_xlpm.d,UPPER(TRIM(CLEAN(SUBSTITUTE(F11143,CHAR(160),"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44" spans="1:11" x14ac:dyDescent="0.25">
      <c r="A11144" s="24" t="s">
        <v>735</v>
      </c>
      <c r="B11144" s="25"/>
      <c r="C11144" s="2"/>
      <c r="D11144" s="2"/>
      <c r="E11144" s="2"/>
      <c r="F11144" s="2"/>
      <c r="G11144" s="26">
        <f>G11142+G11143</f>
        <v>-9</v>
      </c>
      <c r="H11144" s="5"/>
      <c r="I11144" s="26">
        <f>I11142+I11143</f>
        <v>-227.25</v>
      </c>
      <c r="J11144" s="5"/>
      <c r="K11144" s="5" t="str" cm="1">
        <f t="array" ref="K11144">_xlfn.LET(_xlpm.d,UPPER(TRIM(CLEAN(SUBSTITUTE(F11144,CHAR(160),"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45" spans="1:11" x14ac:dyDescent="0.25">
      <c r="A11145" s="2" t="s">
        <v>754</v>
      </c>
      <c r="B11145" s="25"/>
      <c r="C11145" s="2"/>
      <c r="D11145" s="2"/>
      <c r="E11145" s="2"/>
      <c r="F11145" s="2"/>
      <c r="G11145" s="5"/>
      <c r="H11145" s="5"/>
      <c r="I11145" s="5"/>
      <c r="J11145" s="5"/>
      <c r="K11145" s="5" t="str" cm="1">
        <f t="array" ref="K11145">_xlfn.LET(_xlpm.d,UPPER(TRIM(CLEAN(SUBSTITUTE(F11145,CHAR(160),"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46" spans="1:11" x14ac:dyDescent="0.25">
      <c r="B11146" s="21">
        <v>46132</v>
      </c>
      <c r="C11146" s="2" t="s">
        <v>1</v>
      </c>
      <c r="D11146" s="2" t="s">
        <v>4488</v>
      </c>
      <c r="E11146" s="2" t="s">
        <v>68</v>
      </c>
      <c r="F11146" s="2" t="s">
        <v>4490</v>
      </c>
      <c r="G11146" s="5">
        <v>-2</v>
      </c>
      <c r="H11146" s="5">
        <v>25.25</v>
      </c>
      <c r="I11146" s="5">
        <v>-50.5</v>
      </c>
      <c r="J11146" s="5">
        <v>-50.5</v>
      </c>
      <c r="K11146" s="5" t="str" cm="1">
        <f t="array" ref="K11146">_xlfn.LET(_xlpm.d,UPPER(TRIM(CLEAN(SUBSTITUTE(F11146,CHAR(160),"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47" spans="1:11" x14ac:dyDescent="0.25">
      <c r="A11147" s="24" t="s">
        <v>760</v>
      </c>
      <c r="B11147" s="25"/>
      <c r="C11147" s="2"/>
      <c r="D11147" s="2"/>
      <c r="E11147" s="2"/>
      <c r="F11147" s="2"/>
      <c r="G11147" s="26">
        <f>G11146</f>
        <v>-2</v>
      </c>
      <c r="H11147" s="5"/>
      <c r="I11147" s="26">
        <f>I11146</f>
        <v>-50.5</v>
      </c>
      <c r="J11147" s="5"/>
      <c r="K11147" s="5" t="str" cm="1">
        <f t="array" ref="K11147">_xlfn.LET(_xlpm.d,UPPER(TRIM(CLEAN(SUBSTITUTE(F11147,CHAR(160),"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48" spans="1:11" x14ac:dyDescent="0.25">
      <c r="A11148" s="2" t="s">
        <v>761</v>
      </c>
      <c r="B11148" s="25"/>
      <c r="C11148" s="2"/>
      <c r="D11148" s="2"/>
      <c r="E11148" s="2"/>
      <c r="F11148" s="2"/>
      <c r="G11148" s="5"/>
      <c r="H11148" s="5"/>
      <c r="I11148" s="5"/>
      <c r="J11148" s="5"/>
      <c r="K11148" s="5" t="str" cm="1">
        <f t="array" ref="K11148">_xlfn.LET(_xlpm.d,UPPER(TRIM(CLEAN(SUBSTITUTE(F11148,CHAR(160),"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49" spans="1:11" x14ac:dyDescent="0.25">
      <c r="B11149" s="21">
        <v>46120</v>
      </c>
      <c r="C11149" s="2" t="s">
        <v>1</v>
      </c>
      <c r="D11149" s="2" t="s">
        <v>4444</v>
      </c>
      <c r="E11149" s="2" t="s">
        <v>129</v>
      </c>
      <c r="F11149" s="2" t="s">
        <v>762</v>
      </c>
      <c r="G11149" s="5">
        <v>-2</v>
      </c>
      <c r="H11149" s="5">
        <v>25.25</v>
      </c>
      <c r="I11149" s="5">
        <v>-50.5</v>
      </c>
      <c r="J11149" s="5">
        <v>-50.5</v>
      </c>
      <c r="K11149" s="5" t="str" cm="1">
        <f t="array" ref="K11149">_xlfn.LET(_xlpm.d,UPPER(TRIM(CLEAN(SUBSTITUTE(F11149,CHAR(160),"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50" spans="1:11" x14ac:dyDescent="0.25">
      <c r="B11150" s="21">
        <v>46126</v>
      </c>
      <c r="C11150" s="2" t="s">
        <v>1</v>
      </c>
      <c r="D11150" s="2" t="s">
        <v>4445</v>
      </c>
      <c r="E11150" s="2" t="s">
        <v>49</v>
      </c>
      <c r="F11150" s="2" t="s">
        <v>762</v>
      </c>
      <c r="G11150" s="5">
        <v>-3</v>
      </c>
      <c r="H11150" s="5">
        <v>25.25</v>
      </c>
      <c r="I11150" s="5">
        <v>-75.75</v>
      </c>
      <c r="J11150" s="5">
        <v>-126.25</v>
      </c>
      <c r="K11150" s="5" t="str" cm="1">
        <f t="array" ref="K11150">_xlfn.LET(_xlpm.d,UPPER(TRIM(CLEAN(SUBSTITUTE(F11150,CHAR(160),"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51" spans="1:11" x14ac:dyDescent="0.25">
      <c r="B11151" s="21">
        <v>46126</v>
      </c>
      <c r="C11151" s="2" t="s">
        <v>1</v>
      </c>
      <c r="D11151" s="2" t="s">
        <v>4471</v>
      </c>
      <c r="E11151" s="2" t="s">
        <v>89</v>
      </c>
      <c r="F11151" s="2" t="s">
        <v>762</v>
      </c>
      <c r="G11151" s="5">
        <v>-19</v>
      </c>
      <c r="H11151" s="5">
        <v>25.25</v>
      </c>
      <c r="I11151" s="5">
        <v>-479.75</v>
      </c>
      <c r="J11151" s="5">
        <v>-606</v>
      </c>
      <c r="K11151" s="5" t="str" cm="1">
        <f t="array" ref="K11151">_xlfn.LET(_xlpm.d,UPPER(TRIM(CLEAN(SUBSTITUTE(F11151,CHAR(160),"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52" spans="1:11" x14ac:dyDescent="0.25">
      <c r="B11152" s="21">
        <v>46126</v>
      </c>
      <c r="C11152" s="2" t="s">
        <v>1</v>
      </c>
      <c r="D11152" s="2" t="s">
        <v>4489</v>
      </c>
      <c r="E11152" s="2" t="s">
        <v>14</v>
      </c>
      <c r="F11152" s="2" t="s">
        <v>762</v>
      </c>
      <c r="G11152" s="5">
        <v>-1</v>
      </c>
      <c r="H11152" s="5">
        <v>25.25</v>
      </c>
      <c r="I11152" s="5">
        <v>-25.25</v>
      </c>
      <c r="J11152" s="5">
        <v>-631.25</v>
      </c>
      <c r="K11152" s="5" t="str" cm="1">
        <f t="array" ref="K11152">_xlfn.LET(_xlpm.d,UPPER(TRIM(CLEAN(SUBSTITUTE(F11152,CHAR(160),"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53" spans="1:11" x14ac:dyDescent="0.25">
      <c r="B11153" s="21">
        <v>46127</v>
      </c>
      <c r="C11153" s="2" t="s">
        <v>1</v>
      </c>
      <c r="D11153" s="2" t="s">
        <v>4447</v>
      </c>
      <c r="E11153" s="2" t="s">
        <v>129</v>
      </c>
      <c r="F11153" s="2" t="s">
        <v>762</v>
      </c>
      <c r="G11153" s="5">
        <v>-1</v>
      </c>
      <c r="H11153" s="5">
        <v>25.25</v>
      </c>
      <c r="I11153" s="5">
        <v>-25.25</v>
      </c>
      <c r="J11153" s="5">
        <v>-656.5</v>
      </c>
      <c r="K11153" s="5" t="str" cm="1">
        <f t="array" ref="K11153">_xlfn.LET(_xlpm.d,UPPER(TRIM(CLEAN(SUBSTITUTE(F11153,CHAR(160),"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54" spans="1:11" x14ac:dyDescent="0.25">
      <c r="B11154" s="21">
        <v>46132</v>
      </c>
      <c r="C11154" s="2" t="s">
        <v>1</v>
      </c>
      <c r="D11154" s="2" t="s">
        <v>4491</v>
      </c>
      <c r="E11154" s="2" t="s">
        <v>19</v>
      </c>
      <c r="F11154" s="2" t="s">
        <v>762</v>
      </c>
      <c r="G11154" s="5">
        <v>-1</v>
      </c>
      <c r="H11154" s="5">
        <v>25.25</v>
      </c>
      <c r="I11154" s="5">
        <v>-25.25</v>
      </c>
      <c r="J11154" s="5">
        <v>-681.75</v>
      </c>
      <c r="K11154" s="5" t="str" cm="1">
        <f t="array" ref="K11154">_xlfn.LET(_xlpm.d,UPPER(TRIM(CLEAN(SUBSTITUTE(F11154,CHAR(160),"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55" spans="1:11" x14ac:dyDescent="0.25">
      <c r="B11155" s="21">
        <v>46133</v>
      </c>
      <c r="C11155" s="2" t="s">
        <v>1</v>
      </c>
      <c r="D11155" s="2" t="s">
        <v>4492</v>
      </c>
      <c r="E11155" s="2" t="s">
        <v>32</v>
      </c>
      <c r="F11155" s="2" t="s">
        <v>762</v>
      </c>
      <c r="G11155" s="5">
        <v>-8</v>
      </c>
      <c r="H11155" s="5">
        <v>25.25</v>
      </c>
      <c r="I11155" s="5">
        <v>-202</v>
      </c>
      <c r="J11155" s="5">
        <v>-883.75</v>
      </c>
      <c r="K11155" s="5" t="str" cm="1">
        <f t="array" ref="K11155">_xlfn.LET(_xlpm.d,UPPER(TRIM(CLEAN(SUBSTITUTE(F11155,CHAR(160),"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56" spans="1:11" x14ac:dyDescent="0.25">
      <c r="B11156" s="21">
        <v>46133</v>
      </c>
      <c r="C11156" s="2" t="s">
        <v>1</v>
      </c>
      <c r="D11156" s="2" t="s">
        <v>4492</v>
      </c>
      <c r="E11156" s="2" t="s">
        <v>32</v>
      </c>
      <c r="F11156" s="2" t="s">
        <v>762</v>
      </c>
      <c r="G11156" s="5">
        <v>-15</v>
      </c>
      <c r="H11156" s="5">
        <v>25.25</v>
      </c>
      <c r="I11156" s="5">
        <v>-378.75</v>
      </c>
      <c r="J11156" s="5">
        <v>-1262.5</v>
      </c>
      <c r="K11156" s="5" t="str" cm="1">
        <f t="array" ref="K11156">_xlfn.LET(_xlpm.d,UPPER(TRIM(CLEAN(SUBSTITUTE(F11156,CHAR(160),"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57" spans="1:11" x14ac:dyDescent="0.25">
      <c r="B11157" s="21">
        <v>46136</v>
      </c>
      <c r="C11157" s="2" t="s">
        <v>1</v>
      </c>
      <c r="D11157" s="2" t="s">
        <v>4493</v>
      </c>
      <c r="E11157" s="2" t="s">
        <v>53</v>
      </c>
      <c r="F11157" s="2" t="s">
        <v>762</v>
      </c>
      <c r="G11157" s="5">
        <v>-2</v>
      </c>
      <c r="H11157" s="5">
        <v>25.25</v>
      </c>
      <c r="I11157" s="5">
        <v>-50.5</v>
      </c>
      <c r="J11157" s="5">
        <v>-1313</v>
      </c>
      <c r="K11157" s="5" t="str" cm="1">
        <f t="array" ref="K11157">_xlfn.LET(_xlpm.d,UPPER(TRIM(CLEAN(SUBSTITUTE(F11157,CHAR(160),"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58" spans="1:11" x14ac:dyDescent="0.25">
      <c r="B11158" s="21">
        <v>46141</v>
      </c>
      <c r="C11158" s="2" t="s">
        <v>1</v>
      </c>
      <c r="D11158" s="2" t="s">
        <v>4487</v>
      </c>
      <c r="E11158" s="2" t="s">
        <v>86</v>
      </c>
      <c r="F11158" s="2" t="s">
        <v>762</v>
      </c>
      <c r="G11158" s="5">
        <v>-1</v>
      </c>
      <c r="H11158" s="5">
        <v>25.25</v>
      </c>
      <c r="I11158" s="5">
        <v>-25.25</v>
      </c>
      <c r="J11158" s="5">
        <v>-1338.25</v>
      </c>
      <c r="K11158" s="5" t="str" cm="1">
        <f t="array" ref="K11158">_xlfn.LET(_xlpm.d,UPPER(TRIM(CLEAN(SUBSTITUTE(F11158,CHAR(160),"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59" spans="1:11" x14ac:dyDescent="0.25">
      <c r="B11159" s="21">
        <v>46142</v>
      </c>
      <c r="C11159" s="2" t="s">
        <v>1</v>
      </c>
      <c r="D11159" s="2" t="s">
        <v>4697</v>
      </c>
      <c r="E11159" s="2" t="s">
        <v>82</v>
      </c>
      <c r="F11159" s="2" t="s">
        <v>762</v>
      </c>
      <c r="G11159" s="5">
        <v>-1</v>
      </c>
      <c r="H11159" s="5">
        <v>25.25</v>
      </c>
      <c r="I11159" s="5">
        <v>-25.25</v>
      </c>
      <c r="J11159" s="5">
        <v>-1363.5</v>
      </c>
      <c r="K11159" s="5" t="str" cm="1">
        <f t="array" ref="K11159">_xlfn.LET(_xlpm.d,UPPER(TRIM(CLEAN(SUBSTITUTE(F11159,CHAR(160),"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60" spans="1:11" x14ac:dyDescent="0.25">
      <c r="A11160" s="24" t="s">
        <v>764</v>
      </c>
      <c r="B11160" s="25"/>
      <c r="C11160" s="2"/>
      <c r="D11160" s="2"/>
      <c r="E11160" s="2"/>
      <c r="F11160" s="2"/>
      <c r="G11160" s="26">
        <f>G11149+G11150+G11151+G11152+G11153+G11154+G11155+G11156+G11157+G11158+G11159</f>
        <v>-54</v>
      </c>
      <c r="H11160" s="5"/>
      <c r="I11160" s="26">
        <f>I11149+I11150+I11151+I11152+I11153+I11154+I11155+I11156+I11157+I11158+I11159</f>
        <v>-1363.5</v>
      </c>
      <c r="J11160" s="5"/>
      <c r="K11160" s="5" t="str" cm="1">
        <f t="array" ref="K11160">_xlfn.LET(_xlpm.d,UPPER(TRIM(CLEAN(SUBSTITUTE(F11160,CHAR(160),"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61" spans="1:11" x14ac:dyDescent="0.25">
      <c r="A11161" s="2" t="s">
        <v>765</v>
      </c>
      <c r="B11161" s="25"/>
      <c r="C11161" s="2"/>
      <c r="D11161" s="2"/>
      <c r="E11161" s="2"/>
      <c r="F11161" s="2"/>
      <c r="G11161" s="5"/>
      <c r="H11161" s="5"/>
      <c r="I11161" s="5"/>
      <c r="J11161" s="5"/>
      <c r="K11161" s="5" t="str" cm="1">
        <f t="array" ref="K11161">_xlfn.LET(_xlpm.d,UPPER(TRIM(CLEAN(SUBSTITUTE(F11161,CHAR(160),"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62" spans="1:11" x14ac:dyDescent="0.25">
      <c r="B11162" s="21">
        <v>46126</v>
      </c>
      <c r="C11162" s="2" t="s">
        <v>1</v>
      </c>
      <c r="D11162" s="2" t="s">
        <v>4445</v>
      </c>
      <c r="E11162" s="2" t="s">
        <v>49</v>
      </c>
      <c r="F11162" s="2" t="s">
        <v>768</v>
      </c>
      <c r="G11162" s="5">
        <v>-2</v>
      </c>
      <c r="H11162" s="5">
        <v>25.25</v>
      </c>
      <c r="I11162" s="5">
        <v>-50.5</v>
      </c>
      <c r="J11162" s="5">
        <v>-50.5</v>
      </c>
      <c r="K11162" s="5" t="str" cm="1">
        <f t="array" ref="K11162">_xlfn.LET(_xlpm.d,UPPER(TRIM(CLEAN(SUBSTITUTE(F11162,CHAR(160),"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63" spans="1:11" x14ac:dyDescent="0.25">
      <c r="A11163" s="24" t="s">
        <v>769</v>
      </c>
      <c r="B11163" s="25"/>
      <c r="C11163" s="2"/>
      <c r="D11163" s="2"/>
      <c r="E11163" s="2"/>
      <c r="F11163" s="2"/>
      <c r="G11163" s="26">
        <f>G11162</f>
        <v>-2</v>
      </c>
      <c r="H11163" s="5"/>
      <c r="I11163" s="26">
        <f>I11162</f>
        <v>-50.5</v>
      </c>
      <c r="J11163" s="5"/>
      <c r="K11163" s="5" t="str" cm="1">
        <f t="array" ref="K11163">_xlfn.LET(_xlpm.d,UPPER(TRIM(CLEAN(SUBSTITUTE(F11163,CHAR(160),"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64" spans="1:11" x14ac:dyDescent="0.25">
      <c r="A11164" s="2" t="s">
        <v>770</v>
      </c>
      <c r="B11164" s="25"/>
      <c r="C11164" s="2"/>
      <c r="D11164" s="2"/>
      <c r="E11164" s="2"/>
      <c r="F11164" s="2"/>
      <c r="G11164" s="5"/>
      <c r="H11164" s="5"/>
      <c r="I11164" s="5"/>
      <c r="J11164" s="5"/>
      <c r="K11164" s="5" t="str" cm="1">
        <f t="array" ref="K11164">_xlfn.LET(_xlpm.d,UPPER(TRIM(CLEAN(SUBSTITUTE(F11164,CHAR(160),"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65" spans="1:11" x14ac:dyDescent="0.25">
      <c r="B11165" s="21">
        <v>46132</v>
      </c>
      <c r="C11165" s="2" t="s">
        <v>1</v>
      </c>
      <c r="D11165" s="2" t="s">
        <v>4451</v>
      </c>
      <c r="E11165" s="2" t="s">
        <v>99</v>
      </c>
      <c r="F11165" s="2" t="s">
        <v>772</v>
      </c>
      <c r="G11165" s="5">
        <v>-1</v>
      </c>
      <c r="H11165" s="5">
        <v>25.25</v>
      </c>
      <c r="I11165" s="5">
        <v>-25.25</v>
      </c>
      <c r="J11165" s="5">
        <v>-25.25</v>
      </c>
      <c r="K11165" s="5" t="str" cm="1">
        <f t="array" ref="K11165">_xlfn.LET(_xlpm.d,UPPER(TRIM(CLEAN(SUBSTITUTE(F11165,CHAR(160),"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66" spans="1:11" x14ac:dyDescent="0.25">
      <c r="B11166" s="21">
        <v>46142</v>
      </c>
      <c r="C11166" s="2" t="s">
        <v>1</v>
      </c>
      <c r="D11166" s="2" t="s">
        <v>4697</v>
      </c>
      <c r="E11166" s="2" t="s">
        <v>82</v>
      </c>
      <c r="F11166" s="2" t="s">
        <v>772</v>
      </c>
      <c r="G11166" s="5">
        <v>-3</v>
      </c>
      <c r="H11166" s="5">
        <v>25.25</v>
      </c>
      <c r="I11166" s="5">
        <v>-75.75</v>
      </c>
      <c r="J11166" s="5">
        <v>-101</v>
      </c>
      <c r="K11166" s="5" t="str" cm="1">
        <f t="array" ref="K11166">_xlfn.LET(_xlpm.d,UPPER(TRIM(CLEAN(SUBSTITUTE(F11166,CHAR(160),"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67" spans="1:11" x14ac:dyDescent="0.25">
      <c r="A11167" s="24" t="s">
        <v>780</v>
      </c>
      <c r="B11167" s="25"/>
      <c r="C11167" s="2"/>
      <c r="D11167" s="2"/>
      <c r="E11167" s="2"/>
      <c r="F11167" s="2"/>
      <c r="G11167" s="26">
        <f>G11165+G11166</f>
        <v>-4</v>
      </c>
      <c r="H11167" s="5"/>
      <c r="I11167" s="26">
        <f>I11165+I11166</f>
        <v>-101</v>
      </c>
      <c r="J11167" s="5"/>
      <c r="K11167" s="5" t="str" cm="1">
        <f t="array" ref="K11167">_xlfn.LET(_xlpm.d,UPPER(TRIM(CLEAN(SUBSTITUTE(F11167,CHAR(160),"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68" spans="1:11" x14ac:dyDescent="0.25">
      <c r="A11168" s="2" t="s">
        <v>785</v>
      </c>
      <c r="B11168" s="25"/>
      <c r="C11168" s="2"/>
      <c r="D11168" s="2"/>
      <c r="E11168" s="2"/>
      <c r="F11168" s="2"/>
      <c r="G11168" s="5"/>
      <c r="H11168" s="5"/>
      <c r="I11168" s="5"/>
      <c r="J11168" s="5"/>
      <c r="K11168" s="5" t="str" cm="1">
        <f t="array" ref="K11168">_xlfn.LET(_xlpm.d,UPPER(TRIM(CLEAN(SUBSTITUTE(F11168,CHAR(160),"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69" spans="1:11" x14ac:dyDescent="0.25">
      <c r="B11169" s="21">
        <v>46135</v>
      </c>
      <c r="C11169" s="2" t="s">
        <v>1</v>
      </c>
      <c r="D11169" s="2" t="s">
        <v>4494</v>
      </c>
      <c r="E11169" s="2" t="s">
        <v>141</v>
      </c>
      <c r="F11169" s="2" t="s">
        <v>4495</v>
      </c>
      <c r="G11169" s="5">
        <v>-5</v>
      </c>
      <c r="H11169" s="5">
        <v>12.8</v>
      </c>
      <c r="I11169" s="5">
        <v>-64</v>
      </c>
      <c r="J11169" s="5">
        <v>-64</v>
      </c>
      <c r="K11169" s="5" t="str" cm="1">
        <f t="array" ref="K11169">_xlfn.LET(_xlpm.d,UPPER(TRIM(CLEAN(SUBSTITUTE(F11169,CHAR(160),"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11170" spans="1:11" x14ac:dyDescent="0.25">
      <c r="A11170" s="24" t="s">
        <v>796</v>
      </c>
      <c r="B11170" s="25"/>
      <c r="C11170" s="2"/>
      <c r="D11170" s="2"/>
      <c r="E11170" s="2"/>
      <c r="F11170" s="2"/>
      <c r="G11170" s="26">
        <f>G11169</f>
        <v>-5</v>
      </c>
      <c r="H11170" s="5"/>
      <c r="I11170" s="26">
        <f>I11169</f>
        <v>-64</v>
      </c>
      <c r="J11170" s="5"/>
      <c r="K11170" s="5" t="str" cm="1">
        <f t="array" ref="K11170">_xlfn.LET(_xlpm.d,UPPER(TRIM(CLEAN(SUBSTITUTE(F11170,CHAR(160),"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71" spans="1:11" x14ac:dyDescent="0.25">
      <c r="A11171" s="2" t="s">
        <v>805</v>
      </c>
      <c r="B11171" s="25"/>
      <c r="C11171" s="2"/>
      <c r="D11171" s="2"/>
      <c r="E11171" s="2"/>
      <c r="F11171" s="2"/>
      <c r="G11171" s="5"/>
      <c r="H11171" s="5"/>
      <c r="I11171" s="5"/>
      <c r="J11171" s="5"/>
      <c r="K11171" s="5" t="str" cm="1">
        <f t="array" ref="K11171">_xlfn.LET(_xlpm.d,UPPER(TRIM(CLEAN(SUBSTITUTE(F11171,CHAR(160),"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72" spans="1:11" x14ac:dyDescent="0.25">
      <c r="B11172" s="21">
        <v>46113</v>
      </c>
      <c r="C11172" s="2" t="s">
        <v>1</v>
      </c>
      <c r="D11172" s="2" t="s">
        <v>4496</v>
      </c>
      <c r="E11172" s="2" t="s">
        <v>807</v>
      </c>
      <c r="F11172" s="2" t="s">
        <v>808</v>
      </c>
      <c r="G11172" s="5">
        <v>-7</v>
      </c>
      <c r="H11172" s="5">
        <v>12.8</v>
      </c>
      <c r="I11172" s="5">
        <v>-89.6</v>
      </c>
      <c r="J11172" s="5">
        <v>-89.6</v>
      </c>
      <c r="K11172" s="5" t="str" cm="1">
        <f t="array" ref="K11172">_xlfn.LET(_xlpm.d,UPPER(TRIM(CLEAN(SUBSTITUTE(F11172,CHAR(160),"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GRASS POTS</v>
      </c>
    </row>
    <row r="11173" spans="1:11" x14ac:dyDescent="0.25">
      <c r="A11173" s="24" t="s">
        <v>811</v>
      </c>
      <c r="B11173" s="25"/>
      <c r="C11173" s="2"/>
      <c r="D11173" s="2"/>
      <c r="E11173" s="2"/>
      <c r="F11173" s="2"/>
      <c r="G11173" s="26">
        <f>G11172</f>
        <v>-7</v>
      </c>
      <c r="H11173" s="5"/>
      <c r="I11173" s="26">
        <f>I11172</f>
        <v>-89.6</v>
      </c>
      <c r="J11173" s="5"/>
      <c r="K11173" s="5" t="str" cm="1">
        <f t="array" ref="K11173">_xlfn.LET(_xlpm.d,UPPER(TRIM(CLEAN(SUBSTITUTE(F11173,CHAR(160),"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74" spans="1:11" x14ac:dyDescent="0.25">
      <c r="A11174" s="2" t="s">
        <v>812</v>
      </c>
      <c r="B11174" s="25"/>
      <c r="C11174" s="2"/>
      <c r="D11174" s="2"/>
      <c r="E11174" s="2"/>
      <c r="F11174" s="2"/>
      <c r="G11174" s="5"/>
      <c r="H11174" s="5"/>
      <c r="I11174" s="5"/>
      <c r="J11174" s="5"/>
      <c r="K11174" s="5" t="str" cm="1">
        <f t="array" ref="K11174">_xlfn.LET(_xlpm.d,UPPER(TRIM(CLEAN(SUBSTITUTE(F11174,CHAR(160),"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175" spans="1:11" x14ac:dyDescent="0.25">
      <c r="B11175" s="21">
        <v>46114</v>
      </c>
      <c r="C11175" s="2" t="s">
        <v>1</v>
      </c>
      <c r="D11175" s="2" t="s">
        <v>4483</v>
      </c>
      <c r="E11175" s="2" t="s">
        <v>143</v>
      </c>
      <c r="F11175" s="2" t="s">
        <v>812</v>
      </c>
      <c r="G11175" s="5">
        <v>-9</v>
      </c>
      <c r="H11175" s="5">
        <v>22.9</v>
      </c>
      <c r="I11175" s="5">
        <v>-206.1</v>
      </c>
      <c r="J11175" s="5">
        <v>-206.1</v>
      </c>
      <c r="K11175" s="5" t="str" cm="1">
        <f t="array" ref="K11175">_xlfn.LET(_xlpm.d,UPPER(TRIM(CLEAN(SUBSTITUTE(F11175,CHAR(160),"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76" spans="1:11" x14ac:dyDescent="0.25">
      <c r="B11176" s="21">
        <v>46120</v>
      </c>
      <c r="C11176" s="2" t="s">
        <v>1</v>
      </c>
      <c r="D11176" s="2" t="s">
        <v>4497</v>
      </c>
      <c r="E11176" s="2" t="s">
        <v>3</v>
      </c>
      <c r="F11176" s="2" t="s">
        <v>812</v>
      </c>
      <c r="G11176" s="5">
        <v>-26</v>
      </c>
      <c r="H11176" s="5">
        <v>20.25</v>
      </c>
      <c r="I11176" s="5">
        <v>-526.5</v>
      </c>
      <c r="J11176" s="5">
        <v>-732.6</v>
      </c>
      <c r="K11176" s="5" t="str" cm="1">
        <f t="array" ref="K11176">_xlfn.LET(_xlpm.d,UPPER(TRIM(CLEAN(SUBSTITUTE(F11176,CHAR(160),"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77" spans="1:11" x14ac:dyDescent="0.25">
      <c r="B11177" s="21">
        <v>46120</v>
      </c>
      <c r="C11177" s="2" t="s">
        <v>1</v>
      </c>
      <c r="D11177" s="2" t="s">
        <v>4498</v>
      </c>
      <c r="E11177" s="2" t="s">
        <v>9</v>
      </c>
      <c r="F11177" s="2" t="s">
        <v>820</v>
      </c>
      <c r="G11177" s="5">
        <v>-17</v>
      </c>
      <c r="H11177" s="5">
        <v>21.3</v>
      </c>
      <c r="I11177" s="5">
        <v>-362.1</v>
      </c>
      <c r="J11177" s="5">
        <v>-1094.7</v>
      </c>
      <c r="K11177" s="5" t="str" cm="1">
        <f t="array" ref="K11177">_xlfn.LET(_xlpm.d,UPPER(TRIM(CLEAN(SUBSTITUTE(F11177,CHAR(160),"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78" spans="1:11" x14ac:dyDescent="0.25">
      <c r="B11178" s="21">
        <v>46120</v>
      </c>
      <c r="C11178" s="2" t="s">
        <v>1</v>
      </c>
      <c r="D11178" s="2" t="s">
        <v>4499</v>
      </c>
      <c r="E11178" s="2" t="s">
        <v>95</v>
      </c>
      <c r="F11178" s="2" t="s">
        <v>820</v>
      </c>
      <c r="G11178" s="5">
        <v>-2</v>
      </c>
      <c r="H11178" s="5">
        <v>21.3</v>
      </c>
      <c r="I11178" s="5">
        <v>-42.6</v>
      </c>
      <c r="J11178" s="5">
        <v>-1137.3</v>
      </c>
      <c r="K11178" s="5" t="str" cm="1">
        <f t="array" ref="K11178">_xlfn.LET(_xlpm.d,UPPER(TRIM(CLEAN(SUBSTITUTE(F11178,CHAR(160),"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79" spans="1:11" x14ac:dyDescent="0.25">
      <c r="B11179" s="21">
        <v>46122</v>
      </c>
      <c r="C11179" s="2" t="s">
        <v>1</v>
      </c>
      <c r="D11179" s="2" t="s">
        <v>4479</v>
      </c>
      <c r="E11179" s="2" t="s">
        <v>143</v>
      </c>
      <c r="F11179" s="2" t="s">
        <v>812</v>
      </c>
      <c r="G11179" s="5">
        <v>-9</v>
      </c>
      <c r="H11179" s="5">
        <v>22.9</v>
      </c>
      <c r="I11179" s="5">
        <v>-206.1</v>
      </c>
      <c r="J11179" s="5">
        <v>-1343.3999999999999</v>
      </c>
      <c r="K11179" s="5" t="str" cm="1">
        <f t="array" ref="K11179">_xlfn.LET(_xlpm.d,UPPER(TRIM(CLEAN(SUBSTITUTE(F11179,CHAR(160),"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80" spans="1:11" x14ac:dyDescent="0.25">
      <c r="B11180" s="21">
        <v>46122</v>
      </c>
      <c r="C11180" s="2" t="s">
        <v>1</v>
      </c>
      <c r="D11180" s="2" t="s">
        <v>4500</v>
      </c>
      <c r="E11180" s="2" t="s">
        <v>202</v>
      </c>
      <c r="F11180" s="2" t="s">
        <v>820</v>
      </c>
      <c r="G11180" s="5">
        <v>-19</v>
      </c>
      <c r="H11180" s="5">
        <v>21.3</v>
      </c>
      <c r="I11180" s="5">
        <v>-404.7</v>
      </c>
      <c r="J11180" s="5">
        <v>-1748.1</v>
      </c>
      <c r="K11180" s="5" t="str" cm="1">
        <f t="array" ref="K11180">_xlfn.LET(_xlpm.d,UPPER(TRIM(CLEAN(SUBSTITUTE(F11180,CHAR(160),"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81" spans="1:11" x14ac:dyDescent="0.25">
      <c r="B11181" s="21">
        <v>46122</v>
      </c>
      <c r="C11181" s="2" t="s">
        <v>1</v>
      </c>
      <c r="D11181" s="2" t="s">
        <v>4501</v>
      </c>
      <c r="E11181" s="2" t="s">
        <v>565</v>
      </c>
      <c r="F11181" s="2" t="s">
        <v>820</v>
      </c>
      <c r="G11181" s="5">
        <v>-12</v>
      </c>
      <c r="H11181" s="5">
        <v>21.3</v>
      </c>
      <c r="I11181" s="5">
        <v>-255.6</v>
      </c>
      <c r="J11181" s="5">
        <v>-2003.6999999999998</v>
      </c>
      <c r="K11181" s="5" t="str" cm="1">
        <f t="array" ref="K11181">_xlfn.LET(_xlpm.d,UPPER(TRIM(CLEAN(SUBSTITUTE(F11181,CHAR(160),"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82" spans="1:11" x14ac:dyDescent="0.25">
      <c r="B11182" s="21">
        <v>46126</v>
      </c>
      <c r="C11182" s="2" t="s">
        <v>1</v>
      </c>
      <c r="D11182" s="2" t="s">
        <v>4502</v>
      </c>
      <c r="E11182" s="2" t="s">
        <v>9</v>
      </c>
      <c r="F11182" s="2" t="s">
        <v>820</v>
      </c>
      <c r="G11182" s="5">
        <v>-15</v>
      </c>
      <c r="H11182" s="5">
        <v>21.3</v>
      </c>
      <c r="I11182" s="5">
        <v>-319.5</v>
      </c>
      <c r="J11182" s="5">
        <v>-2323.1999999999998</v>
      </c>
      <c r="K11182" s="5" t="str" cm="1">
        <f t="array" ref="K11182">_xlfn.LET(_xlpm.d,UPPER(TRIM(CLEAN(SUBSTITUTE(F11182,CHAR(160),"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83" spans="1:11" x14ac:dyDescent="0.25">
      <c r="B11183" s="21">
        <v>46126</v>
      </c>
      <c r="C11183" s="2" t="s">
        <v>1</v>
      </c>
      <c r="D11183" s="2" t="s">
        <v>4503</v>
      </c>
      <c r="E11183" s="2" t="s">
        <v>148</v>
      </c>
      <c r="F11183" s="2" t="s">
        <v>820</v>
      </c>
      <c r="G11183" s="5">
        <v>-10</v>
      </c>
      <c r="H11183" s="5">
        <v>21.3</v>
      </c>
      <c r="I11183" s="5">
        <v>-213</v>
      </c>
      <c r="J11183" s="5">
        <v>-2536.1999999999998</v>
      </c>
      <c r="K11183" s="5" t="str" cm="1">
        <f t="array" ref="K11183">_xlfn.LET(_xlpm.d,UPPER(TRIM(CLEAN(SUBSTITUTE(F11183,CHAR(160),"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84" spans="1:11" x14ac:dyDescent="0.25">
      <c r="B11184" s="21">
        <v>46127</v>
      </c>
      <c r="C11184" s="2" t="s">
        <v>1</v>
      </c>
      <c r="D11184" s="2" t="s">
        <v>4504</v>
      </c>
      <c r="E11184" s="2" t="s">
        <v>926</v>
      </c>
      <c r="F11184" s="2" t="s">
        <v>812</v>
      </c>
      <c r="G11184" s="5">
        <v>-38</v>
      </c>
      <c r="H11184" s="5">
        <v>21.4</v>
      </c>
      <c r="I11184" s="5">
        <v>-813.2</v>
      </c>
      <c r="J11184" s="5">
        <v>-3349.3999999999996</v>
      </c>
      <c r="K11184" s="5" t="str" cm="1">
        <f t="array" ref="K11184">_xlfn.LET(_xlpm.d,UPPER(TRIM(CLEAN(SUBSTITUTE(F11184,CHAR(160),"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85" spans="2:11" x14ac:dyDescent="0.25">
      <c r="B11185" s="21">
        <v>46127</v>
      </c>
      <c r="C11185" s="2" t="s">
        <v>1</v>
      </c>
      <c r="D11185" s="2" t="s">
        <v>4505</v>
      </c>
      <c r="E11185" s="2" t="s">
        <v>289</v>
      </c>
      <c r="F11185" s="2" t="s">
        <v>812</v>
      </c>
      <c r="G11185" s="5">
        <v>-6</v>
      </c>
      <c r="H11185" s="5">
        <v>22.99</v>
      </c>
      <c r="I11185" s="5">
        <v>-137.94</v>
      </c>
      <c r="J11185" s="5">
        <v>-3487.3399999999997</v>
      </c>
      <c r="K11185" s="5" t="str" cm="1">
        <f t="array" ref="K11185">_xlfn.LET(_xlpm.d,UPPER(TRIM(CLEAN(SUBSTITUTE(F11185,CHAR(160),"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86" spans="2:11" x14ac:dyDescent="0.25">
      <c r="B11186" s="21">
        <v>46129</v>
      </c>
      <c r="C11186" s="2" t="s">
        <v>1</v>
      </c>
      <c r="D11186" s="2" t="s">
        <v>4506</v>
      </c>
      <c r="E11186" s="2" t="s">
        <v>3</v>
      </c>
      <c r="F11186" s="2" t="s">
        <v>812</v>
      </c>
      <c r="G11186" s="5">
        <v>-24</v>
      </c>
      <c r="H11186" s="5">
        <v>20.25</v>
      </c>
      <c r="I11186" s="5">
        <v>-486</v>
      </c>
      <c r="J11186" s="5">
        <v>-3973.3399999999997</v>
      </c>
      <c r="K11186" s="5" t="str" cm="1">
        <f t="array" ref="K11186">_xlfn.LET(_xlpm.d,UPPER(TRIM(CLEAN(SUBSTITUTE(F11186,CHAR(160),"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87" spans="2:11" x14ac:dyDescent="0.25">
      <c r="B11187" s="21">
        <v>46129</v>
      </c>
      <c r="C11187" s="2" t="s">
        <v>1</v>
      </c>
      <c r="D11187" s="2" t="s">
        <v>4480</v>
      </c>
      <c r="E11187" s="2" t="s">
        <v>143</v>
      </c>
      <c r="F11187" s="2" t="s">
        <v>812</v>
      </c>
      <c r="G11187" s="5">
        <v>-3</v>
      </c>
      <c r="H11187" s="5">
        <v>22.9</v>
      </c>
      <c r="I11187" s="5">
        <v>-68.7</v>
      </c>
      <c r="J11187" s="5">
        <v>-4042.0399999999995</v>
      </c>
      <c r="K11187" s="5" t="str" cm="1">
        <f t="array" ref="K11187">_xlfn.LET(_xlpm.d,UPPER(TRIM(CLEAN(SUBSTITUTE(F11187,CHAR(160),"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88" spans="2:11" x14ac:dyDescent="0.25">
      <c r="B11188" s="21">
        <v>46129</v>
      </c>
      <c r="C11188" s="2" t="s">
        <v>1</v>
      </c>
      <c r="D11188" s="2" t="s">
        <v>4507</v>
      </c>
      <c r="E11188" s="2" t="s">
        <v>202</v>
      </c>
      <c r="F11188" s="2" t="s">
        <v>820</v>
      </c>
      <c r="G11188" s="5">
        <v>-5</v>
      </c>
      <c r="H11188" s="5">
        <v>21.3</v>
      </c>
      <c r="I11188" s="5">
        <v>-106.5</v>
      </c>
      <c r="J11188" s="5">
        <v>-4148.5399999999991</v>
      </c>
      <c r="K11188" s="5" t="str" cm="1">
        <f t="array" ref="K11188">_xlfn.LET(_xlpm.d,UPPER(TRIM(CLEAN(SUBSTITUTE(F11188,CHAR(160),"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89" spans="2:11" x14ac:dyDescent="0.25">
      <c r="B11189" s="21">
        <v>46129</v>
      </c>
      <c r="C11189" s="2" t="s">
        <v>1</v>
      </c>
      <c r="D11189" s="2" t="s">
        <v>4473</v>
      </c>
      <c r="E11189" s="2" t="s">
        <v>9</v>
      </c>
      <c r="F11189" s="2" t="s">
        <v>820</v>
      </c>
      <c r="G11189" s="5">
        <v>-5</v>
      </c>
      <c r="H11189" s="5">
        <v>21.3</v>
      </c>
      <c r="I11189" s="5">
        <v>-106.5</v>
      </c>
      <c r="J11189" s="5">
        <v>-4255.0399999999991</v>
      </c>
      <c r="K11189" s="5" t="str" cm="1">
        <f t="array" ref="K11189">_xlfn.LET(_xlpm.d,UPPER(TRIM(CLEAN(SUBSTITUTE(F11189,CHAR(160),"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90" spans="2:11" x14ac:dyDescent="0.25">
      <c r="B11190" s="21">
        <v>46129</v>
      </c>
      <c r="C11190" s="2" t="s">
        <v>1</v>
      </c>
      <c r="D11190" s="2" t="s">
        <v>4508</v>
      </c>
      <c r="E11190" s="2" t="s">
        <v>72</v>
      </c>
      <c r="F11190" s="2" t="s">
        <v>820</v>
      </c>
      <c r="G11190" s="5">
        <v>-10</v>
      </c>
      <c r="H11190" s="5">
        <v>21.3</v>
      </c>
      <c r="I11190" s="5">
        <v>-213</v>
      </c>
      <c r="J11190" s="5">
        <v>-4468.0399999999991</v>
      </c>
      <c r="K11190" s="5" t="str" cm="1">
        <f t="array" ref="K11190">_xlfn.LET(_xlpm.d,UPPER(TRIM(CLEAN(SUBSTITUTE(F11190,CHAR(160),"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91" spans="2:11" x14ac:dyDescent="0.25">
      <c r="B11191" s="21">
        <v>46132</v>
      </c>
      <c r="C11191" s="2" t="s">
        <v>1</v>
      </c>
      <c r="D11191" s="2" t="s">
        <v>4509</v>
      </c>
      <c r="E11191" s="2" t="s">
        <v>1064</v>
      </c>
      <c r="F11191" s="2" t="s">
        <v>812</v>
      </c>
      <c r="G11191" s="5">
        <v>-14</v>
      </c>
      <c r="H11191" s="5">
        <v>22.99</v>
      </c>
      <c r="I11191" s="5">
        <v>-321.86</v>
      </c>
      <c r="J11191" s="5">
        <v>-4789.8999999999987</v>
      </c>
      <c r="K11191" s="5" t="str" cm="1">
        <f t="array" ref="K11191">_xlfn.LET(_xlpm.d,UPPER(TRIM(CLEAN(SUBSTITUTE(F11191,CHAR(160),"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92" spans="2:11" x14ac:dyDescent="0.25">
      <c r="B11192" s="21">
        <v>46132</v>
      </c>
      <c r="C11192" s="2" t="s">
        <v>1</v>
      </c>
      <c r="D11192" s="2" t="s">
        <v>4510</v>
      </c>
      <c r="E11192" s="2" t="s">
        <v>433</v>
      </c>
      <c r="F11192" s="2" t="s">
        <v>820</v>
      </c>
      <c r="G11192" s="5">
        <v>-1</v>
      </c>
      <c r="H11192" s="5">
        <v>21.3</v>
      </c>
      <c r="I11192" s="5">
        <v>-21.3</v>
      </c>
      <c r="J11192" s="5">
        <v>-4811.1999999999989</v>
      </c>
      <c r="K11192" s="5" t="str" cm="1">
        <f t="array" ref="K11192">_xlfn.LET(_xlpm.d,UPPER(TRIM(CLEAN(SUBSTITUTE(F11192,CHAR(160),"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93" spans="2:11" x14ac:dyDescent="0.25">
      <c r="B11193" s="21">
        <v>46132</v>
      </c>
      <c r="C11193" s="2" t="s">
        <v>1</v>
      </c>
      <c r="D11193" s="2" t="s">
        <v>4491</v>
      </c>
      <c r="E11193" s="2" t="s">
        <v>19</v>
      </c>
      <c r="F11193" s="2" t="s">
        <v>820</v>
      </c>
      <c r="G11193" s="5">
        <v>-15</v>
      </c>
      <c r="H11193" s="5">
        <v>21.3</v>
      </c>
      <c r="I11193" s="5">
        <v>-319.5</v>
      </c>
      <c r="J11193" s="5">
        <v>-5130.6999999999989</v>
      </c>
      <c r="K11193" s="5" t="str" cm="1">
        <f t="array" ref="K11193">_xlfn.LET(_xlpm.d,UPPER(TRIM(CLEAN(SUBSTITUTE(F11193,CHAR(160),"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94" spans="2:11" x14ac:dyDescent="0.25">
      <c r="B11194" s="21">
        <v>46132</v>
      </c>
      <c r="C11194" s="2" t="s">
        <v>1</v>
      </c>
      <c r="D11194" s="2" t="s">
        <v>4451</v>
      </c>
      <c r="E11194" s="2" t="s">
        <v>99</v>
      </c>
      <c r="F11194" s="2" t="s">
        <v>820</v>
      </c>
      <c r="G11194" s="5">
        <v>-1</v>
      </c>
      <c r="H11194" s="5">
        <v>21.3</v>
      </c>
      <c r="I11194" s="5">
        <v>-21.3</v>
      </c>
      <c r="J11194" s="5">
        <v>-5151.9999999999991</v>
      </c>
      <c r="K11194" s="5" t="str" cm="1">
        <f t="array" ref="K11194">_xlfn.LET(_xlpm.d,UPPER(TRIM(CLEAN(SUBSTITUTE(F11194,CHAR(160),"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95" spans="2:11" x14ac:dyDescent="0.25">
      <c r="B11195" s="21">
        <v>46133</v>
      </c>
      <c r="C11195" s="2" t="s">
        <v>1</v>
      </c>
      <c r="D11195" s="2" t="s">
        <v>4511</v>
      </c>
      <c r="E11195" s="2" t="s">
        <v>3</v>
      </c>
      <c r="F11195" s="2" t="s">
        <v>812</v>
      </c>
      <c r="G11195" s="5">
        <v>-1</v>
      </c>
      <c r="H11195" s="5">
        <v>20.5</v>
      </c>
      <c r="I11195" s="5">
        <v>-20.5</v>
      </c>
      <c r="J11195" s="5">
        <v>-5172.4999999999991</v>
      </c>
      <c r="K11195" s="5" t="str" cm="1">
        <f t="array" ref="K11195">_xlfn.LET(_xlpm.d,UPPER(TRIM(CLEAN(SUBSTITUTE(F11195,CHAR(160),"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96" spans="2:11" x14ac:dyDescent="0.25">
      <c r="B11196" s="21">
        <v>46133</v>
      </c>
      <c r="C11196" s="2" t="s">
        <v>1</v>
      </c>
      <c r="D11196" s="2" t="s">
        <v>4512</v>
      </c>
      <c r="E11196" s="2" t="s">
        <v>3</v>
      </c>
      <c r="F11196" s="2" t="s">
        <v>812</v>
      </c>
      <c r="G11196" s="5">
        <v>-5</v>
      </c>
      <c r="H11196" s="5">
        <v>20.5</v>
      </c>
      <c r="I11196" s="5">
        <v>-102.5</v>
      </c>
      <c r="J11196" s="5">
        <v>-5274.9999999999991</v>
      </c>
      <c r="K11196" s="5" t="str" cm="1">
        <f t="array" ref="K11196">_xlfn.LET(_xlpm.d,UPPER(TRIM(CLEAN(SUBSTITUTE(F11196,CHAR(160),"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97" spans="2:11" x14ac:dyDescent="0.25">
      <c r="B11197" s="21">
        <v>46133</v>
      </c>
      <c r="C11197" s="2" t="s">
        <v>1</v>
      </c>
      <c r="D11197" s="2" t="s">
        <v>4474</v>
      </c>
      <c r="E11197" s="2" t="s">
        <v>29</v>
      </c>
      <c r="F11197" s="2" t="s">
        <v>820</v>
      </c>
      <c r="G11197" s="5">
        <v>-2</v>
      </c>
      <c r="H11197" s="5">
        <v>21.3</v>
      </c>
      <c r="I11197" s="5">
        <v>-42.6</v>
      </c>
      <c r="J11197" s="5">
        <v>-5317.5999999999995</v>
      </c>
      <c r="K11197" s="5" t="str" cm="1">
        <f t="array" ref="K11197">_xlfn.LET(_xlpm.d,UPPER(TRIM(CLEAN(SUBSTITUTE(F11197,CHAR(160),"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98" spans="2:11" x14ac:dyDescent="0.25">
      <c r="B11198" s="21">
        <v>46134</v>
      </c>
      <c r="C11198" s="2" t="s">
        <v>1</v>
      </c>
      <c r="D11198" s="2" t="s">
        <v>4513</v>
      </c>
      <c r="E11198" s="2" t="s">
        <v>65</v>
      </c>
      <c r="F11198" s="2" t="s">
        <v>820</v>
      </c>
      <c r="G11198" s="5">
        <v>-20</v>
      </c>
      <c r="H11198" s="5">
        <v>21.3</v>
      </c>
      <c r="I11198" s="5">
        <v>-426</v>
      </c>
      <c r="J11198" s="5">
        <v>-5743.5999999999995</v>
      </c>
      <c r="K11198" s="5" t="str" cm="1">
        <f t="array" ref="K11198">_xlfn.LET(_xlpm.d,UPPER(TRIM(CLEAN(SUBSTITUTE(F11198,CHAR(160),"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199" spans="2:11" x14ac:dyDescent="0.25">
      <c r="B11199" s="21">
        <v>46136</v>
      </c>
      <c r="C11199" s="2" t="s">
        <v>1</v>
      </c>
      <c r="D11199" s="2" t="s">
        <v>4514</v>
      </c>
      <c r="E11199" s="2" t="s">
        <v>143</v>
      </c>
      <c r="F11199" s="2" t="s">
        <v>812</v>
      </c>
      <c r="G11199" s="5">
        <v>-7</v>
      </c>
      <c r="H11199" s="5">
        <v>22.9</v>
      </c>
      <c r="I11199" s="5">
        <v>-160.30000000000001</v>
      </c>
      <c r="J11199" s="5">
        <v>-5903.9</v>
      </c>
      <c r="K11199" s="5" t="str" cm="1">
        <f t="array" ref="K11199">_xlfn.LET(_xlpm.d,UPPER(TRIM(CLEAN(SUBSTITUTE(F11199,CHAR(160),"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00" spans="2:11" x14ac:dyDescent="0.25">
      <c r="B11200" s="21">
        <v>46141</v>
      </c>
      <c r="C11200" s="2" t="s">
        <v>1</v>
      </c>
      <c r="D11200" s="2" t="s">
        <v>4515</v>
      </c>
      <c r="E11200" s="2" t="s">
        <v>74</v>
      </c>
      <c r="F11200" s="2" t="s">
        <v>820</v>
      </c>
      <c r="G11200" s="5">
        <v>-20</v>
      </c>
      <c r="H11200" s="5">
        <v>21.3</v>
      </c>
      <c r="I11200" s="5">
        <v>-426</v>
      </c>
      <c r="J11200" s="5">
        <v>-6329.9</v>
      </c>
      <c r="K11200" s="5" t="str" cm="1">
        <f t="array" ref="K11200">_xlfn.LET(_xlpm.d,UPPER(TRIM(CLEAN(SUBSTITUTE(F11200,CHAR(160),"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01" spans="1:11" x14ac:dyDescent="0.25">
      <c r="B11201" s="21">
        <v>46142</v>
      </c>
      <c r="C11201" s="2" t="s">
        <v>1</v>
      </c>
      <c r="D11201" s="2" t="s">
        <v>4698</v>
      </c>
      <c r="E11201" s="2" t="s">
        <v>238</v>
      </c>
      <c r="F11201" s="2" t="s">
        <v>812</v>
      </c>
      <c r="G11201" s="5">
        <v>-14</v>
      </c>
      <c r="H11201" s="5">
        <v>21.4</v>
      </c>
      <c r="I11201" s="5">
        <v>-299.60000000000002</v>
      </c>
      <c r="J11201" s="5">
        <v>-6629.5</v>
      </c>
      <c r="K11201" s="5" t="str" cm="1">
        <f t="array" ref="K11201">_xlfn.LET(_xlpm.d,UPPER(TRIM(CLEAN(SUBSTITUTE(F11201,CHAR(160),"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02" spans="1:11" x14ac:dyDescent="0.25">
      <c r="A11202" s="24" t="s">
        <v>1309</v>
      </c>
      <c r="B11202" s="25"/>
      <c r="C11202" s="2"/>
      <c r="D11202" s="2"/>
      <c r="E11202" s="2"/>
      <c r="F11202" s="2"/>
      <c r="G11202" s="26">
        <f>G11175+G11176+G11177+G11178+G11179+G11180+G11181+G11182+G11183+G11184+G11185+G11186+G11187+G11188+G11189+G11190+G11191+G11192+G11193+G11194+G11195+G11196+G11197+G11198+G11199+G11200+G11201</f>
        <v>-310</v>
      </c>
      <c r="H11202" s="5"/>
      <c r="I11202" s="26">
        <f>I11175+I11176+I11177+I11178+I11179+I11180+I11181+I11182+I11183+I11184+I11185+I11186+I11187+I11188+I11189+I11190+I11191+I11192+I11193+I11194+I11195+I11196+I11197+I11198+I11199+I11200+I11201</f>
        <v>-6629.5</v>
      </c>
      <c r="J11202" s="5"/>
      <c r="K11202" s="5" t="str" cm="1">
        <f t="array" ref="K11202">_xlfn.LET(_xlpm.d,UPPER(TRIM(CLEAN(SUBSTITUTE(F11202,CHAR(160),"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203" spans="1:11" x14ac:dyDescent="0.25">
      <c r="A11203" s="2" t="s">
        <v>1322</v>
      </c>
      <c r="B11203" s="25"/>
      <c r="C11203" s="2"/>
      <c r="D11203" s="2"/>
      <c r="E11203" s="2"/>
      <c r="F11203" s="2"/>
      <c r="G11203" s="5"/>
      <c r="H11203" s="5"/>
      <c r="I11203" s="5"/>
      <c r="J11203" s="5"/>
      <c r="K11203" s="5" t="str" cm="1">
        <f t="array" ref="K11203">_xlfn.LET(_xlpm.d,UPPER(TRIM(CLEAN(SUBSTITUTE(F11203,CHAR(160),"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204" spans="1:11" x14ac:dyDescent="0.25">
      <c r="B11204" s="21">
        <v>46142</v>
      </c>
      <c r="C11204" s="2" t="s">
        <v>1</v>
      </c>
      <c r="D11204" s="2" t="s">
        <v>4699</v>
      </c>
      <c r="E11204" s="2" t="s">
        <v>2800</v>
      </c>
      <c r="F11204" s="2" t="s">
        <v>4700</v>
      </c>
      <c r="G11204" s="5">
        <v>-3</v>
      </c>
      <c r="H11204" s="5">
        <v>9.99</v>
      </c>
      <c r="I11204" s="5">
        <v>-29.97</v>
      </c>
      <c r="J11204" s="5">
        <v>-29.97</v>
      </c>
      <c r="K11204" s="5" t="str" cm="1">
        <f t="array" ref="K11204">_xlfn.LET(_xlpm.d,UPPER(TRIM(CLEAN(SUBSTITUTE(F11204,CHAR(160),"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HERB/VEG</v>
      </c>
    </row>
    <row r="11205" spans="1:11" x14ac:dyDescent="0.25">
      <c r="A11205" s="24" t="s">
        <v>1323</v>
      </c>
      <c r="B11205" s="25"/>
      <c r="C11205" s="2"/>
      <c r="D11205" s="2"/>
      <c r="E11205" s="2"/>
      <c r="F11205" s="2"/>
      <c r="G11205" s="26">
        <f>G11204</f>
        <v>-3</v>
      </c>
      <c r="H11205" s="5"/>
      <c r="I11205" s="26">
        <f>I11204</f>
        <v>-29.97</v>
      </c>
      <c r="J11205" s="5"/>
      <c r="K11205" s="5" t="str" cm="1">
        <f t="array" ref="K11205">_xlfn.LET(_xlpm.d,UPPER(TRIM(CLEAN(SUBSTITUTE(F11205,CHAR(160),"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206" spans="1:11" x14ac:dyDescent="0.25">
      <c r="A11206" s="2" t="s">
        <v>4516</v>
      </c>
      <c r="B11206" s="25"/>
      <c r="C11206" s="2"/>
      <c r="D11206" s="2"/>
      <c r="E11206" s="2"/>
      <c r="F11206" s="2"/>
      <c r="G11206" s="5"/>
      <c r="H11206" s="5"/>
      <c r="I11206" s="5"/>
      <c r="J11206" s="5"/>
      <c r="K11206" s="5" t="str" cm="1">
        <f t="array" ref="K11206">_xlfn.LET(_xlpm.d,UPPER(TRIM(CLEAN(SUBSTITUTE(F11206,CHAR(160),"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207" spans="1:11" x14ac:dyDescent="0.25">
      <c r="B11207" s="21">
        <v>46122</v>
      </c>
      <c r="C11207" s="2" t="s">
        <v>1</v>
      </c>
      <c r="D11207" s="2" t="s">
        <v>4479</v>
      </c>
      <c r="E11207" s="2" t="s">
        <v>143</v>
      </c>
      <c r="F11207" s="2" t="s">
        <v>4516</v>
      </c>
      <c r="G11207" s="5">
        <v>-1</v>
      </c>
      <c r="H11207" s="5">
        <v>16.95</v>
      </c>
      <c r="I11207" s="5">
        <v>-16.95</v>
      </c>
      <c r="J11207" s="5">
        <v>-16.95</v>
      </c>
      <c r="K11207" s="5" t="str" cm="1">
        <f t="array" ref="K11207">_xlfn.LET(_xlpm.d,UPPER(TRIM(CLEAN(SUBSTITUTE(F11207,CHAR(160),"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1208" spans="1:11" x14ac:dyDescent="0.25">
      <c r="B11208" s="21">
        <v>46142</v>
      </c>
      <c r="C11208" s="2" t="s">
        <v>1</v>
      </c>
      <c r="D11208" s="2" t="s">
        <v>4696</v>
      </c>
      <c r="E11208" s="2" t="s">
        <v>143</v>
      </c>
      <c r="F11208" s="2" t="s">
        <v>4516</v>
      </c>
      <c r="G11208" s="5">
        <v>-2</v>
      </c>
      <c r="H11208" s="5">
        <v>21.2</v>
      </c>
      <c r="I11208" s="5">
        <v>-42.4</v>
      </c>
      <c r="J11208" s="5">
        <v>-59.349999999999994</v>
      </c>
      <c r="K11208" s="5" t="str" cm="1">
        <f t="array" ref="K11208">_xlfn.LET(_xlpm.d,UPPER(TRIM(CLEAN(SUBSTITUTE(F11208,CHAR(160),"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PATIO RANGE</v>
      </c>
    </row>
    <row r="11209" spans="1:11" x14ac:dyDescent="0.25">
      <c r="A11209" s="24" t="s">
        <v>4517</v>
      </c>
      <c r="B11209" s="25"/>
      <c r="C11209" s="2"/>
      <c r="D11209" s="2"/>
      <c r="E11209" s="2"/>
      <c r="F11209" s="2"/>
      <c r="G11209" s="26">
        <f>G11207+G11208</f>
        <v>-3</v>
      </c>
      <c r="H11209" s="5"/>
      <c r="I11209" s="26">
        <f>I11207+I11208</f>
        <v>-59.349999999999994</v>
      </c>
      <c r="J11209" s="5"/>
      <c r="K11209" s="5" t="str" cm="1">
        <f t="array" ref="K11209">_xlfn.LET(_xlpm.d,UPPER(TRIM(CLEAN(SUBSTITUTE(F11209,CHAR(160),"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210" spans="1:11" x14ac:dyDescent="0.25">
      <c r="A11210" s="2" t="s">
        <v>1377</v>
      </c>
      <c r="B11210" s="25"/>
      <c r="C11210" s="2"/>
      <c r="D11210" s="2"/>
      <c r="E11210" s="2"/>
      <c r="F11210" s="2"/>
      <c r="G11210" s="5"/>
      <c r="H11210" s="5"/>
      <c r="I11210" s="5"/>
      <c r="J11210" s="5"/>
      <c r="K11210" s="5" t="str" cm="1">
        <f t="array" ref="K11210">_xlfn.LET(_xlpm.d,UPPER(TRIM(CLEAN(SUBSTITUTE(F11210,CHAR(160),"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211" spans="1:11" x14ac:dyDescent="0.25">
      <c r="B11211" s="21">
        <v>46122</v>
      </c>
      <c r="C11211" s="2" t="s">
        <v>1</v>
      </c>
      <c r="D11211" s="2" t="s">
        <v>4518</v>
      </c>
      <c r="E11211" s="2" t="s">
        <v>321</v>
      </c>
      <c r="F11211" s="2" t="s">
        <v>1379</v>
      </c>
      <c r="G11211" s="5">
        <v>-2</v>
      </c>
      <c r="H11211" s="5">
        <v>21.2</v>
      </c>
      <c r="I11211" s="5">
        <v>-42.4</v>
      </c>
      <c r="J11211" s="5">
        <v>-42.4</v>
      </c>
      <c r="K11211" s="5" t="str" cm="1">
        <f t="array" ref="K11211">_xlfn.LET(_xlpm.d,UPPER(TRIM(CLEAN(SUBSTITUTE(F11211,CHAR(160),"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12" spans="1:11" x14ac:dyDescent="0.25">
      <c r="A11212" s="24" t="s">
        <v>1381</v>
      </c>
      <c r="B11212" s="25"/>
      <c r="C11212" s="2"/>
      <c r="D11212" s="2"/>
      <c r="E11212" s="2"/>
      <c r="F11212" s="2"/>
      <c r="G11212" s="26">
        <f>G11211</f>
        <v>-2</v>
      </c>
      <c r="H11212" s="5"/>
      <c r="I11212" s="26">
        <f>I11211</f>
        <v>-42.4</v>
      </c>
      <c r="J11212" s="5"/>
      <c r="K11212" s="5" t="str" cm="1">
        <f t="array" ref="K11212">_xlfn.LET(_xlpm.d,UPPER(TRIM(CLEAN(SUBSTITUTE(F11212,CHAR(160),"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213" spans="1:11" x14ac:dyDescent="0.25">
      <c r="A11213" s="2" t="s">
        <v>1393</v>
      </c>
      <c r="B11213" s="25"/>
      <c r="C11213" s="2"/>
      <c r="D11213" s="2"/>
      <c r="E11213" s="2"/>
      <c r="F11213" s="2"/>
      <c r="G11213" s="5"/>
      <c r="H11213" s="5"/>
      <c r="I11213" s="5"/>
      <c r="J11213" s="5"/>
      <c r="K11213" s="5" t="str" cm="1">
        <f t="array" ref="K11213">_xlfn.LET(_xlpm.d,UPPER(TRIM(CLEAN(SUBSTITUTE(F11213,CHAR(160),"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214" spans="1:11" x14ac:dyDescent="0.25">
      <c r="B11214" s="21">
        <v>46113</v>
      </c>
      <c r="C11214" s="2" t="s">
        <v>1</v>
      </c>
      <c r="D11214" s="2" t="s">
        <v>4496</v>
      </c>
      <c r="E11214" s="2" t="s">
        <v>807</v>
      </c>
      <c r="F11214" s="2" t="s">
        <v>1393</v>
      </c>
      <c r="G11214" s="5">
        <v>-45</v>
      </c>
      <c r="H11214" s="5">
        <v>22.5</v>
      </c>
      <c r="I11214" s="5">
        <v>-1012.5</v>
      </c>
      <c r="J11214" s="5">
        <v>-1012.5</v>
      </c>
      <c r="K11214" s="5" t="str" cm="1">
        <f t="array" ref="K11214">_xlfn.LET(_xlpm.d,UPPER(TRIM(CLEAN(SUBSTITUTE(F11214,CHAR(160),"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15" spans="1:11" x14ac:dyDescent="0.25">
      <c r="B11215" s="21">
        <v>46113</v>
      </c>
      <c r="C11215" s="2" t="s">
        <v>1</v>
      </c>
      <c r="D11215" s="2" t="s">
        <v>4519</v>
      </c>
      <c r="E11215" s="2" t="s">
        <v>433</v>
      </c>
      <c r="F11215" s="2" t="s">
        <v>1416</v>
      </c>
      <c r="G11215" s="5">
        <v>-25</v>
      </c>
      <c r="H11215" s="5">
        <v>22.4</v>
      </c>
      <c r="I11215" s="5">
        <v>-560</v>
      </c>
      <c r="J11215" s="5">
        <v>-1572.5</v>
      </c>
      <c r="K11215" s="5" t="str" cm="1">
        <f t="array" ref="K11215">_xlfn.LET(_xlpm.d,UPPER(TRIM(CLEAN(SUBSTITUTE(F11215,CHAR(160),"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16" spans="1:11" x14ac:dyDescent="0.25">
      <c r="B11216" s="21">
        <v>46113</v>
      </c>
      <c r="C11216" s="2" t="s">
        <v>1</v>
      </c>
      <c r="D11216" s="2" t="s">
        <v>4462</v>
      </c>
      <c r="E11216" s="2" t="s">
        <v>129</v>
      </c>
      <c r="F11216" s="2" t="s">
        <v>1416</v>
      </c>
      <c r="G11216" s="5">
        <v>-24</v>
      </c>
      <c r="H11216" s="5">
        <v>22.4</v>
      </c>
      <c r="I11216" s="5">
        <v>-537.6</v>
      </c>
      <c r="J11216" s="5">
        <v>-2110.1</v>
      </c>
      <c r="K11216" s="5" t="str" cm="1">
        <f t="array" ref="K11216">_xlfn.LET(_xlpm.d,UPPER(TRIM(CLEAN(SUBSTITUTE(F11216,CHAR(160),"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17" spans="2:11" x14ac:dyDescent="0.25">
      <c r="B11217" s="21">
        <v>46113</v>
      </c>
      <c r="C11217" s="2" t="s">
        <v>1</v>
      </c>
      <c r="D11217" s="2" t="s">
        <v>4520</v>
      </c>
      <c r="E11217" s="2" t="s">
        <v>65</v>
      </c>
      <c r="F11217" s="2" t="s">
        <v>1416</v>
      </c>
      <c r="G11217" s="5">
        <v>-2</v>
      </c>
      <c r="H11217" s="5">
        <v>22.4</v>
      </c>
      <c r="I11217" s="5">
        <v>-44.8</v>
      </c>
      <c r="J11217" s="5">
        <v>-2154.9</v>
      </c>
      <c r="K11217" s="5" t="str" cm="1">
        <f t="array" ref="K11217">_xlfn.LET(_xlpm.d,UPPER(TRIM(CLEAN(SUBSTITUTE(F11217,CHAR(160),"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18" spans="2:11" x14ac:dyDescent="0.25">
      <c r="B11218" s="21">
        <v>46114</v>
      </c>
      <c r="C11218" s="2" t="s">
        <v>1</v>
      </c>
      <c r="D11218" s="2" t="s">
        <v>4521</v>
      </c>
      <c r="E11218" s="2" t="s">
        <v>5</v>
      </c>
      <c r="F11218" s="2" t="s">
        <v>1393</v>
      </c>
      <c r="G11218" s="5">
        <v>-47</v>
      </c>
      <c r="H11218" s="5">
        <v>21.2</v>
      </c>
      <c r="I11218" s="5">
        <v>-996.4</v>
      </c>
      <c r="J11218" s="5">
        <v>-3151.3</v>
      </c>
      <c r="K11218" s="5" t="str" cm="1">
        <f t="array" ref="K11218">_xlfn.LET(_xlpm.d,UPPER(TRIM(CLEAN(SUBSTITUTE(F11218,CHAR(160),"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19" spans="2:11" x14ac:dyDescent="0.25">
      <c r="B11219" s="21">
        <v>46114</v>
      </c>
      <c r="C11219" s="2" t="s">
        <v>1</v>
      </c>
      <c r="D11219" s="2" t="s">
        <v>4521</v>
      </c>
      <c r="E11219" s="2" t="s">
        <v>5</v>
      </c>
      <c r="F11219" s="2" t="s">
        <v>4522</v>
      </c>
      <c r="G11219" s="5">
        <v>-3</v>
      </c>
      <c r="H11219" s="5">
        <v>21.2</v>
      </c>
      <c r="I11219" s="5">
        <v>-63.6</v>
      </c>
      <c r="J11219" s="5">
        <v>-3214.9</v>
      </c>
      <c r="K11219" s="5" t="str" cm="1">
        <f t="array" ref="K11219">_xlfn.LET(_xlpm.d,UPPER(TRIM(CLEAN(SUBSTITUTE(F11219,CHAR(160),"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20" spans="2:11" x14ac:dyDescent="0.25">
      <c r="B11220" s="21">
        <v>46114</v>
      </c>
      <c r="C11220" s="2" t="s">
        <v>1</v>
      </c>
      <c r="D11220" s="2" t="s">
        <v>4521</v>
      </c>
      <c r="E11220" s="2" t="s">
        <v>5</v>
      </c>
      <c r="F11220" s="2" t="s">
        <v>4523</v>
      </c>
      <c r="G11220" s="5">
        <v>-11</v>
      </c>
      <c r="H11220" s="5">
        <v>21.2</v>
      </c>
      <c r="I11220" s="5">
        <v>-233.2</v>
      </c>
      <c r="J11220" s="5">
        <v>-3448.1</v>
      </c>
      <c r="K11220" s="5" t="str" cm="1">
        <f t="array" ref="K11220">_xlfn.LET(_xlpm.d,UPPER(TRIM(CLEAN(SUBSTITUTE(F11220,CHAR(160),"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21" spans="2:11" x14ac:dyDescent="0.25">
      <c r="B11221" s="21">
        <v>46114</v>
      </c>
      <c r="C11221" s="2" t="s">
        <v>1</v>
      </c>
      <c r="D11221" s="2" t="s">
        <v>4524</v>
      </c>
      <c r="E11221" s="2" t="s">
        <v>926</v>
      </c>
      <c r="F11221" s="2" t="s">
        <v>1393</v>
      </c>
      <c r="G11221" s="5">
        <v>-42</v>
      </c>
      <c r="H11221" s="5">
        <v>22.5</v>
      </c>
      <c r="I11221" s="5">
        <v>-945</v>
      </c>
      <c r="J11221" s="5">
        <v>-4393.1000000000004</v>
      </c>
      <c r="K11221" s="5" t="str" cm="1">
        <f t="array" ref="K11221">_xlfn.LET(_xlpm.d,UPPER(TRIM(CLEAN(SUBSTITUTE(F11221,CHAR(160),"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22" spans="2:11" x14ac:dyDescent="0.25">
      <c r="B11222" s="21">
        <v>46114</v>
      </c>
      <c r="C11222" s="2" t="s">
        <v>1</v>
      </c>
      <c r="D11222" s="2" t="s">
        <v>4485</v>
      </c>
      <c r="E11222" s="2" t="s">
        <v>53</v>
      </c>
      <c r="F11222" s="2" t="s">
        <v>1416</v>
      </c>
      <c r="G11222" s="5">
        <v>-32</v>
      </c>
      <c r="H11222" s="5">
        <v>22.4</v>
      </c>
      <c r="I11222" s="5">
        <v>-716.8</v>
      </c>
      <c r="J11222" s="5">
        <v>-5109.9000000000005</v>
      </c>
      <c r="K11222" s="5" t="str" cm="1">
        <f t="array" ref="K11222">_xlfn.LET(_xlpm.d,UPPER(TRIM(CLEAN(SUBSTITUTE(F11222,CHAR(160),"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23" spans="2:11" x14ac:dyDescent="0.25">
      <c r="B11223" s="21">
        <v>46114</v>
      </c>
      <c r="C11223" s="2" t="s">
        <v>1</v>
      </c>
      <c r="D11223" s="2" t="s">
        <v>4525</v>
      </c>
      <c r="E11223" s="2" t="s">
        <v>19</v>
      </c>
      <c r="F11223" s="2" t="s">
        <v>1416</v>
      </c>
      <c r="G11223" s="5">
        <v>-28</v>
      </c>
      <c r="H11223" s="5">
        <v>22.4</v>
      </c>
      <c r="I11223" s="5">
        <v>-627.20000000000005</v>
      </c>
      <c r="J11223" s="5">
        <v>-5737.1</v>
      </c>
      <c r="K11223" s="5" t="str" cm="1">
        <f t="array" ref="K11223">_xlfn.LET(_xlpm.d,UPPER(TRIM(CLEAN(SUBSTITUTE(F11223,CHAR(160),"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24" spans="2:11" x14ac:dyDescent="0.25">
      <c r="B11224" s="21">
        <v>46114</v>
      </c>
      <c r="C11224" s="2" t="s">
        <v>1</v>
      </c>
      <c r="D11224" s="2" t="s">
        <v>4526</v>
      </c>
      <c r="E11224" s="2" t="s">
        <v>595</v>
      </c>
      <c r="F11224" s="2" t="s">
        <v>1416</v>
      </c>
      <c r="G11224" s="5">
        <v>-20</v>
      </c>
      <c r="H11224" s="5">
        <v>22.4</v>
      </c>
      <c r="I11224" s="5">
        <v>-448</v>
      </c>
      <c r="J11224" s="5">
        <v>-6185.1</v>
      </c>
      <c r="K11224" s="5" t="str" cm="1">
        <f t="array" ref="K11224">_xlfn.LET(_xlpm.d,UPPER(TRIM(CLEAN(SUBSTITUTE(F11224,CHAR(160),"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25" spans="2:11" x14ac:dyDescent="0.25">
      <c r="B11225" s="21">
        <v>46114</v>
      </c>
      <c r="C11225" s="2" t="s">
        <v>1</v>
      </c>
      <c r="D11225" s="2" t="s">
        <v>4527</v>
      </c>
      <c r="E11225" s="2" t="s">
        <v>465</v>
      </c>
      <c r="F11225" s="2" t="s">
        <v>1416</v>
      </c>
      <c r="G11225" s="5">
        <v>-10</v>
      </c>
      <c r="H11225" s="5">
        <v>22.4</v>
      </c>
      <c r="I11225" s="5">
        <v>-224</v>
      </c>
      <c r="J11225" s="5">
        <v>-6409.1</v>
      </c>
      <c r="K11225" s="5" t="str" cm="1">
        <f t="array" ref="K11225">_xlfn.LET(_xlpm.d,UPPER(TRIM(CLEAN(SUBSTITUTE(F11225,CHAR(160),"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26" spans="2:11" x14ac:dyDescent="0.25">
      <c r="B11226" s="21">
        <v>46114</v>
      </c>
      <c r="C11226" s="2" t="s">
        <v>1</v>
      </c>
      <c r="D11226" s="2" t="s">
        <v>4481</v>
      </c>
      <c r="E11226" s="2" t="s">
        <v>324</v>
      </c>
      <c r="F11226" s="2" t="s">
        <v>1393</v>
      </c>
      <c r="G11226" s="5">
        <v>-13</v>
      </c>
      <c r="H11226" s="5">
        <v>18</v>
      </c>
      <c r="I11226" s="5">
        <v>-234</v>
      </c>
      <c r="J11226" s="5">
        <v>-6643.1</v>
      </c>
      <c r="K11226" s="5" t="str" cm="1">
        <f t="array" ref="K11226">_xlfn.LET(_xlpm.d,UPPER(TRIM(CLEAN(SUBSTITUTE(F11226,CHAR(160),"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27" spans="2:11" x14ac:dyDescent="0.25">
      <c r="B11227" s="21">
        <v>46114</v>
      </c>
      <c r="C11227" s="2" t="s">
        <v>1</v>
      </c>
      <c r="D11227" s="2" t="s">
        <v>4483</v>
      </c>
      <c r="E11227" s="2" t="s">
        <v>143</v>
      </c>
      <c r="F11227" s="2" t="s">
        <v>1393</v>
      </c>
      <c r="G11227" s="5">
        <v>-15</v>
      </c>
      <c r="H11227" s="5">
        <v>21.2</v>
      </c>
      <c r="I11227" s="5">
        <v>-318</v>
      </c>
      <c r="J11227" s="5">
        <v>-6961.1</v>
      </c>
      <c r="K11227" s="5" t="str" cm="1">
        <f t="array" ref="K11227">_xlfn.LET(_xlpm.d,UPPER(TRIM(CLEAN(SUBSTITUTE(F11227,CHAR(160),"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28" spans="2:11" x14ac:dyDescent="0.25">
      <c r="B11228" s="21">
        <v>46114</v>
      </c>
      <c r="C11228" s="2" t="s">
        <v>1</v>
      </c>
      <c r="D11228" s="2" t="s">
        <v>4528</v>
      </c>
      <c r="E11228" s="2" t="s">
        <v>801</v>
      </c>
      <c r="F11228" s="2" t="s">
        <v>1393</v>
      </c>
      <c r="G11228" s="5">
        <v>-2</v>
      </c>
      <c r="H11228" s="5">
        <v>21.99</v>
      </c>
      <c r="I11228" s="5">
        <v>-43.98</v>
      </c>
      <c r="J11228" s="5">
        <v>-7005.08</v>
      </c>
      <c r="K11228" s="5" t="str" cm="1">
        <f t="array" ref="K11228">_xlfn.LET(_xlpm.d,UPPER(TRIM(CLEAN(SUBSTITUTE(F11228,CHAR(160),"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29" spans="2:11" x14ac:dyDescent="0.25">
      <c r="B11229" s="21">
        <v>46119</v>
      </c>
      <c r="C11229" s="2" t="s">
        <v>1</v>
      </c>
      <c r="D11229" s="2" t="s">
        <v>4529</v>
      </c>
      <c r="E11229" s="2" t="s">
        <v>1384</v>
      </c>
      <c r="F11229" s="2" t="s">
        <v>1393</v>
      </c>
      <c r="G11229" s="5">
        <v>-16</v>
      </c>
      <c r="H11229" s="5">
        <v>17</v>
      </c>
      <c r="I11229" s="5">
        <v>-272</v>
      </c>
      <c r="J11229" s="5">
        <v>-7277.08</v>
      </c>
      <c r="K11229" s="5" t="str" cm="1">
        <f t="array" ref="K11229">_xlfn.LET(_xlpm.d,UPPER(TRIM(CLEAN(SUBSTITUTE(F11229,CHAR(160),"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30" spans="2:11" x14ac:dyDescent="0.25">
      <c r="B11230" s="21">
        <v>46119</v>
      </c>
      <c r="C11230" s="2" t="s">
        <v>1</v>
      </c>
      <c r="D11230" s="2" t="s">
        <v>4530</v>
      </c>
      <c r="E11230" s="2" t="s">
        <v>68</v>
      </c>
      <c r="F11230" s="2" t="s">
        <v>1416</v>
      </c>
      <c r="G11230" s="5">
        <v>-19</v>
      </c>
      <c r="H11230" s="5">
        <v>22.4</v>
      </c>
      <c r="I11230" s="5">
        <v>-425.6</v>
      </c>
      <c r="J11230" s="5">
        <v>-7702.68</v>
      </c>
      <c r="K11230" s="5" t="str" cm="1">
        <f t="array" ref="K11230">_xlfn.LET(_xlpm.d,UPPER(TRIM(CLEAN(SUBSTITUTE(F11230,CHAR(160),"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31" spans="2:11" x14ac:dyDescent="0.25">
      <c r="B11231" s="21">
        <v>46119</v>
      </c>
      <c r="C11231" s="2" t="s">
        <v>1</v>
      </c>
      <c r="D11231" s="2" t="s">
        <v>4443</v>
      </c>
      <c r="E11231" s="2" t="s">
        <v>49</v>
      </c>
      <c r="F11231" s="2" t="s">
        <v>1416</v>
      </c>
      <c r="G11231" s="5">
        <v>-35</v>
      </c>
      <c r="H11231" s="5">
        <v>22.4</v>
      </c>
      <c r="I11231" s="5">
        <v>-784</v>
      </c>
      <c r="J11231" s="5">
        <v>-8486.68</v>
      </c>
      <c r="K11231" s="5" t="str" cm="1">
        <f t="array" ref="K11231">_xlfn.LET(_xlpm.d,UPPER(TRIM(CLEAN(SUBSTITUTE(F11231,CHAR(160),"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32" spans="2:11" x14ac:dyDescent="0.25">
      <c r="B11232" s="21">
        <v>46119</v>
      </c>
      <c r="C11232" s="2" t="s">
        <v>1</v>
      </c>
      <c r="D11232" s="2" t="s">
        <v>4478</v>
      </c>
      <c r="E11232" s="2" t="s">
        <v>19</v>
      </c>
      <c r="F11232" s="2" t="s">
        <v>1416</v>
      </c>
      <c r="G11232" s="5">
        <v>-5</v>
      </c>
      <c r="H11232" s="5">
        <v>22.4</v>
      </c>
      <c r="I11232" s="5">
        <v>-112</v>
      </c>
      <c r="J11232" s="5">
        <v>-8598.68</v>
      </c>
      <c r="K11232" s="5" t="str" cm="1">
        <f t="array" ref="K11232">_xlfn.LET(_xlpm.d,UPPER(TRIM(CLEAN(SUBSTITUTE(F11232,CHAR(160),"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33" spans="2:11" x14ac:dyDescent="0.25">
      <c r="B11233" s="21">
        <v>46119</v>
      </c>
      <c r="C11233" s="2" t="s">
        <v>1</v>
      </c>
      <c r="D11233" s="2" t="s">
        <v>4463</v>
      </c>
      <c r="E11233" s="2" t="s">
        <v>99</v>
      </c>
      <c r="F11233" s="2" t="s">
        <v>1416</v>
      </c>
      <c r="G11233" s="5">
        <v>-27</v>
      </c>
      <c r="H11233" s="5">
        <v>22.4</v>
      </c>
      <c r="I11233" s="5">
        <v>-604.79999999999995</v>
      </c>
      <c r="J11233" s="5">
        <v>-9203.48</v>
      </c>
      <c r="K11233" s="5" t="str" cm="1">
        <f t="array" ref="K11233">_xlfn.LET(_xlpm.d,UPPER(TRIM(CLEAN(SUBSTITUTE(F11233,CHAR(160),"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34" spans="2:11" x14ac:dyDescent="0.25">
      <c r="B11234" s="21">
        <v>46119</v>
      </c>
      <c r="C11234" s="2" t="s">
        <v>1</v>
      </c>
      <c r="D11234" s="2" t="s">
        <v>4531</v>
      </c>
      <c r="E11234" s="2" t="s">
        <v>97</v>
      </c>
      <c r="F11234" s="2" t="s">
        <v>1416</v>
      </c>
      <c r="G11234" s="5">
        <v>-39</v>
      </c>
      <c r="H11234" s="5">
        <v>22.4</v>
      </c>
      <c r="I11234" s="5">
        <v>-873.6</v>
      </c>
      <c r="J11234" s="5">
        <v>-10077.08</v>
      </c>
      <c r="K11234" s="5" t="str" cm="1">
        <f t="array" ref="K11234">_xlfn.LET(_xlpm.d,UPPER(TRIM(CLEAN(SUBSTITUTE(F11234,CHAR(160),"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35" spans="2:11" x14ac:dyDescent="0.25">
      <c r="B11235" s="21">
        <v>46120</v>
      </c>
      <c r="C11235" s="2" t="s">
        <v>1</v>
      </c>
      <c r="D11235" s="2" t="s">
        <v>4497</v>
      </c>
      <c r="E11235" s="2" t="s">
        <v>3</v>
      </c>
      <c r="F11235" s="2" t="s">
        <v>1393</v>
      </c>
      <c r="G11235" s="5">
        <v>-47</v>
      </c>
      <c r="H11235" s="5">
        <v>21.2</v>
      </c>
      <c r="I11235" s="5">
        <v>-996.4</v>
      </c>
      <c r="J11235" s="5">
        <v>-11073.48</v>
      </c>
      <c r="K11235" s="5" t="str" cm="1">
        <f t="array" ref="K11235">_xlfn.LET(_xlpm.d,UPPER(TRIM(CLEAN(SUBSTITUTE(F11235,CHAR(160),"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36" spans="2:11" x14ac:dyDescent="0.25">
      <c r="B11236" s="21">
        <v>46120</v>
      </c>
      <c r="C11236" s="2" t="s">
        <v>1</v>
      </c>
      <c r="D11236" s="2" t="s">
        <v>4532</v>
      </c>
      <c r="E11236" s="2" t="s">
        <v>14</v>
      </c>
      <c r="F11236" s="2" t="s">
        <v>1416</v>
      </c>
      <c r="G11236" s="5">
        <v>-40</v>
      </c>
      <c r="H11236" s="5">
        <v>22.4</v>
      </c>
      <c r="I11236" s="5">
        <v>-896</v>
      </c>
      <c r="J11236" s="5">
        <v>-11969.48</v>
      </c>
      <c r="K11236" s="5" t="str" cm="1">
        <f t="array" ref="K11236">_xlfn.LET(_xlpm.d,UPPER(TRIM(CLEAN(SUBSTITUTE(F11236,CHAR(160),"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37" spans="2:11" x14ac:dyDescent="0.25">
      <c r="B11237" s="21">
        <v>46120</v>
      </c>
      <c r="C11237" s="2" t="s">
        <v>1</v>
      </c>
      <c r="D11237" s="2" t="s">
        <v>4464</v>
      </c>
      <c r="E11237" s="2" t="s">
        <v>32</v>
      </c>
      <c r="F11237" s="2" t="s">
        <v>1416</v>
      </c>
      <c r="G11237" s="5">
        <v>-1</v>
      </c>
      <c r="H11237" s="5">
        <v>22.4</v>
      </c>
      <c r="I11237" s="5">
        <v>-22.4</v>
      </c>
      <c r="J11237" s="5">
        <v>-11991.88</v>
      </c>
      <c r="K11237" s="5" t="str" cm="1">
        <f t="array" ref="K11237">_xlfn.LET(_xlpm.d,UPPER(TRIM(CLEAN(SUBSTITUTE(F11237,CHAR(160),"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38" spans="2:11" x14ac:dyDescent="0.25">
      <c r="B11238" s="21">
        <v>46120</v>
      </c>
      <c r="C11238" s="2" t="s">
        <v>1</v>
      </c>
      <c r="D11238" s="2" t="s">
        <v>4533</v>
      </c>
      <c r="E11238" s="2" t="s">
        <v>60</v>
      </c>
      <c r="F11238" s="2" t="s">
        <v>1416</v>
      </c>
      <c r="G11238" s="5">
        <v>-3</v>
      </c>
      <c r="H11238" s="5">
        <v>22.4</v>
      </c>
      <c r="I11238" s="5">
        <v>-67.2</v>
      </c>
      <c r="J11238" s="5">
        <v>-12059.08</v>
      </c>
      <c r="K11238" s="5" t="str" cm="1">
        <f t="array" ref="K11238">_xlfn.LET(_xlpm.d,UPPER(TRIM(CLEAN(SUBSTITUTE(F11238,CHAR(160),"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39" spans="2:11" x14ac:dyDescent="0.25">
      <c r="B11239" s="21">
        <v>46120</v>
      </c>
      <c r="C11239" s="2" t="s">
        <v>1</v>
      </c>
      <c r="D11239" s="2" t="s">
        <v>4498</v>
      </c>
      <c r="E11239" s="2" t="s">
        <v>9</v>
      </c>
      <c r="F11239" s="2" t="s">
        <v>1416</v>
      </c>
      <c r="G11239" s="5">
        <v>-21</v>
      </c>
      <c r="H11239" s="5">
        <v>22.4</v>
      </c>
      <c r="I11239" s="5">
        <v>-470.4</v>
      </c>
      <c r="J11239" s="5">
        <v>-12529.48</v>
      </c>
      <c r="K11239" s="5" t="str" cm="1">
        <f t="array" ref="K11239">_xlfn.LET(_xlpm.d,UPPER(TRIM(CLEAN(SUBSTITUTE(F11239,CHAR(160),"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40" spans="2:11" x14ac:dyDescent="0.25">
      <c r="B11240" s="21">
        <v>46120</v>
      </c>
      <c r="C11240" s="2" t="s">
        <v>1</v>
      </c>
      <c r="D11240" s="2" t="s">
        <v>4499</v>
      </c>
      <c r="E11240" s="2" t="s">
        <v>95</v>
      </c>
      <c r="F11240" s="2" t="s">
        <v>1416</v>
      </c>
      <c r="G11240" s="5">
        <v>-1</v>
      </c>
      <c r="H11240" s="5">
        <v>22.4</v>
      </c>
      <c r="I11240" s="5">
        <v>-22.4</v>
      </c>
      <c r="J11240" s="5">
        <v>-12551.88</v>
      </c>
      <c r="K11240" s="5" t="str" cm="1">
        <f t="array" ref="K11240">_xlfn.LET(_xlpm.d,UPPER(TRIM(CLEAN(SUBSTITUTE(F11240,CHAR(160),"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41" spans="2:11" x14ac:dyDescent="0.25">
      <c r="B11241" s="21">
        <v>46121</v>
      </c>
      <c r="C11241" s="2" t="s">
        <v>1</v>
      </c>
      <c r="D11241" s="2" t="s">
        <v>4534</v>
      </c>
      <c r="E11241" s="2" t="s">
        <v>5</v>
      </c>
      <c r="F11241" s="2" t="s">
        <v>1393</v>
      </c>
      <c r="G11241" s="5">
        <v>-5</v>
      </c>
      <c r="H11241" s="5">
        <v>21.2</v>
      </c>
      <c r="I11241" s="5">
        <v>-106</v>
      </c>
      <c r="J11241" s="5">
        <v>-12657.88</v>
      </c>
      <c r="K11241" s="5" t="str" cm="1">
        <f t="array" ref="K11241">_xlfn.LET(_xlpm.d,UPPER(TRIM(CLEAN(SUBSTITUTE(F11241,CHAR(160),"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42" spans="2:11" x14ac:dyDescent="0.25">
      <c r="B11242" s="21">
        <v>46121</v>
      </c>
      <c r="C11242" s="2" t="s">
        <v>1</v>
      </c>
      <c r="D11242" s="2" t="s">
        <v>4534</v>
      </c>
      <c r="E11242" s="2" t="s">
        <v>5</v>
      </c>
      <c r="F11242" s="2" t="s">
        <v>4535</v>
      </c>
      <c r="G11242" s="5">
        <v>-7</v>
      </c>
      <c r="H11242" s="5">
        <v>21.2</v>
      </c>
      <c r="I11242" s="5">
        <v>-148.4</v>
      </c>
      <c r="J11242" s="5">
        <v>-12806.279999999999</v>
      </c>
      <c r="K11242" s="5" t="str" cm="1">
        <f t="array" ref="K11242">_xlfn.LET(_xlpm.d,UPPER(TRIM(CLEAN(SUBSTITUTE(F11242,CHAR(160),"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43" spans="2:11" x14ac:dyDescent="0.25">
      <c r="B11243" s="21">
        <v>46121</v>
      </c>
      <c r="C11243" s="2" t="s">
        <v>1</v>
      </c>
      <c r="D11243" s="2" t="s">
        <v>4536</v>
      </c>
      <c r="E11243" s="2" t="s">
        <v>1025</v>
      </c>
      <c r="F11243" s="2" t="s">
        <v>1393</v>
      </c>
      <c r="G11243" s="5">
        <v>-11</v>
      </c>
      <c r="H11243" s="5">
        <v>22.5</v>
      </c>
      <c r="I11243" s="5">
        <v>-247.5</v>
      </c>
      <c r="J11243" s="5">
        <v>-13053.779999999999</v>
      </c>
      <c r="K11243" s="5" t="str" cm="1">
        <f t="array" ref="K11243">_xlfn.LET(_xlpm.d,UPPER(TRIM(CLEAN(SUBSTITUTE(F11243,CHAR(160),"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44" spans="2:11" x14ac:dyDescent="0.25">
      <c r="B11244" s="21">
        <v>46121</v>
      </c>
      <c r="C11244" s="2" t="s">
        <v>1</v>
      </c>
      <c r="D11244" s="2" t="s">
        <v>4537</v>
      </c>
      <c r="E11244" s="2" t="s">
        <v>163</v>
      </c>
      <c r="F11244" s="2" t="s">
        <v>1416</v>
      </c>
      <c r="G11244" s="5">
        <v>-32</v>
      </c>
      <c r="H11244" s="5">
        <v>22.4</v>
      </c>
      <c r="I11244" s="5">
        <v>-716.8</v>
      </c>
      <c r="J11244" s="5">
        <v>-13770.579999999998</v>
      </c>
      <c r="K11244" s="5" t="str" cm="1">
        <f t="array" ref="K11244">_xlfn.LET(_xlpm.d,UPPER(TRIM(CLEAN(SUBSTITUTE(F11244,CHAR(160),"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45" spans="2:11" x14ac:dyDescent="0.25">
      <c r="B11245" s="21">
        <v>46122</v>
      </c>
      <c r="C11245" s="2" t="s">
        <v>1</v>
      </c>
      <c r="D11245" s="2" t="s">
        <v>4538</v>
      </c>
      <c r="E11245" s="2" t="s">
        <v>1478</v>
      </c>
      <c r="F11245" s="2" t="s">
        <v>1393</v>
      </c>
      <c r="G11245" s="5">
        <v>-20</v>
      </c>
      <c r="H11245" s="5">
        <v>21.2</v>
      </c>
      <c r="I11245" s="5">
        <v>-424</v>
      </c>
      <c r="J11245" s="5">
        <v>-14194.579999999998</v>
      </c>
      <c r="K11245" s="5" t="str" cm="1">
        <f t="array" ref="K11245">_xlfn.LET(_xlpm.d,UPPER(TRIM(CLEAN(SUBSTITUTE(F11245,CHAR(160),"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46" spans="2:11" x14ac:dyDescent="0.25">
      <c r="B11246" s="21">
        <v>46122</v>
      </c>
      <c r="C11246" s="2" t="s">
        <v>1</v>
      </c>
      <c r="D11246" s="2" t="s">
        <v>4479</v>
      </c>
      <c r="E11246" s="2" t="s">
        <v>143</v>
      </c>
      <c r="F11246" s="2" t="s">
        <v>1393</v>
      </c>
      <c r="G11246" s="5">
        <v>-2</v>
      </c>
      <c r="H11246" s="5">
        <v>21.2</v>
      </c>
      <c r="I11246" s="5">
        <v>-42.4</v>
      </c>
      <c r="J11246" s="5">
        <v>-14236.979999999998</v>
      </c>
      <c r="K11246" s="5" t="str" cm="1">
        <f t="array" ref="K11246">_xlfn.LET(_xlpm.d,UPPER(TRIM(CLEAN(SUBSTITUTE(F11246,CHAR(160),"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47" spans="2:11" x14ac:dyDescent="0.25">
      <c r="B11247" s="21">
        <v>46122</v>
      </c>
      <c r="C11247" s="2" t="s">
        <v>1</v>
      </c>
      <c r="D11247" s="2" t="s">
        <v>4539</v>
      </c>
      <c r="E11247" s="2" t="s">
        <v>1016</v>
      </c>
      <c r="F11247" s="2" t="s">
        <v>1416</v>
      </c>
      <c r="G11247" s="5">
        <v>-29</v>
      </c>
      <c r="H11247" s="5">
        <v>22.4</v>
      </c>
      <c r="I11247" s="5">
        <v>-649.6</v>
      </c>
      <c r="J11247" s="5">
        <v>-14886.579999999998</v>
      </c>
      <c r="K11247" s="5" t="str" cm="1">
        <f t="array" ref="K11247">_xlfn.LET(_xlpm.d,UPPER(TRIM(CLEAN(SUBSTITUTE(F11247,CHAR(160),"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48" spans="2:11" x14ac:dyDescent="0.25">
      <c r="B11248" s="21">
        <v>46122</v>
      </c>
      <c r="C11248" s="2" t="s">
        <v>1</v>
      </c>
      <c r="D11248" s="2" t="s">
        <v>4540</v>
      </c>
      <c r="E11248" s="2" t="s">
        <v>1130</v>
      </c>
      <c r="F11248" s="2" t="s">
        <v>1416</v>
      </c>
      <c r="G11248" s="5">
        <v>-80</v>
      </c>
      <c r="H11248" s="5">
        <v>22.4</v>
      </c>
      <c r="I11248" s="5">
        <v>-1792</v>
      </c>
      <c r="J11248" s="5">
        <v>-16678.579999999998</v>
      </c>
      <c r="K11248" s="5" t="str" cm="1">
        <f t="array" ref="K11248">_xlfn.LET(_xlpm.d,UPPER(TRIM(CLEAN(SUBSTITUTE(F11248,CHAR(160),"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49" spans="2:11" x14ac:dyDescent="0.25">
      <c r="B11249" s="21">
        <v>46122</v>
      </c>
      <c r="C11249" s="2" t="s">
        <v>1</v>
      </c>
      <c r="D11249" s="2" t="s">
        <v>4500</v>
      </c>
      <c r="E11249" s="2" t="s">
        <v>202</v>
      </c>
      <c r="F11249" s="2" t="s">
        <v>1416</v>
      </c>
      <c r="G11249" s="5">
        <v>-10</v>
      </c>
      <c r="H11249" s="5">
        <v>22.4</v>
      </c>
      <c r="I11249" s="5">
        <v>-224</v>
      </c>
      <c r="J11249" s="5">
        <v>-16902.579999999998</v>
      </c>
      <c r="K11249" s="5" t="str" cm="1">
        <f t="array" ref="K11249">_xlfn.LET(_xlpm.d,UPPER(TRIM(CLEAN(SUBSTITUTE(F11249,CHAR(160),"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50" spans="2:11" x14ac:dyDescent="0.25">
      <c r="B11250" s="21">
        <v>46122</v>
      </c>
      <c r="C11250" s="2" t="s">
        <v>1</v>
      </c>
      <c r="D11250" s="2" t="s">
        <v>4541</v>
      </c>
      <c r="E11250" s="2" t="s">
        <v>110</v>
      </c>
      <c r="F11250" s="2" t="s">
        <v>1416</v>
      </c>
      <c r="G11250" s="5">
        <v>-12</v>
      </c>
      <c r="H11250" s="5">
        <v>22.4</v>
      </c>
      <c r="I11250" s="5">
        <v>-268.8</v>
      </c>
      <c r="J11250" s="5">
        <v>-17171.379999999997</v>
      </c>
      <c r="K11250" s="5" t="str" cm="1">
        <f t="array" ref="K11250">_xlfn.LET(_xlpm.d,UPPER(TRIM(CLEAN(SUBSTITUTE(F11250,CHAR(160),"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51" spans="2:11" x14ac:dyDescent="0.25">
      <c r="B11251" s="21">
        <v>46122</v>
      </c>
      <c r="C11251" s="2" t="s">
        <v>1</v>
      </c>
      <c r="D11251" s="2" t="s">
        <v>4542</v>
      </c>
      <c r="E11251" s="2" t="s">
        <v>86</v>
      </c>
      <c r="F11251" s="2" t="s">
        <v>1416</v>
      </c>
      <c r="G11251" s="5">
        <v>-60</v>
      </c>
      <c r="H11251" s="5">
        <v>22.4</v>
      </c>
      <c r="I11251" s="5">
        <v>-1344</v>
      </c>
      <c r="J11251" s="5">
        <v>-18515.379999999997</v>
      </c>
      <c r="K11251" s="5" t="str" cm="1">
        <f t="array" ref="K11251">_xlfn.LET(_xlpm.d,UPPER(TRIM(CLEAN(SUBSTITUTE(F11251,CHAR(160),"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52" spans="2:11" x14ac:dyDescent="0.25">
      <c r="B11252" s="21">
        <v>46122</v>
      </c>
      <c r="C11252" s="2" t="s">
        <v>1</v>
      </c>
      <c r="D11252" s="2" t="s">
        <v>4467</v>
      </c>
      <c r="E11252" s="2" t="s">
        <v>53</v>
      </c>
      <c r="F11252" s="2" t="s">
        <v>1416</v>
      </c>
      <c r="G11252" s="5">
        <v>-38</v>
      </c>
      <c r="H11252" s="5">
        <v>22.4</v>
      </c>
      <c r="I11252" s="5">
        <v>-851.2</v>
      </c>
      <c r="J11252" s="5">
        <v>-19366.579999999998</v>
      </c>
      <c r="K11252" s="5" t="str" cm="1">
        <f t="array" ref="K11252">_xlfn.LET(_xlpm.d,UPPER(TRIM(CLEAN(SUBSTITUTE(F11252,CHAR(160),"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53" spans="2:11" x14ac:dyDescent="0.25">
      <c r="B11253" s="21">
        <v>46122</v>
      </c>
      <c r="C11253" s="2" t="s">
        <v>1</v>
      </c>
      <c r="D11253" s="2" t="s">
        <v>4467</v>
      </c>
      <c r="E11253" s="2" t="s">
        <v>53</v>
      </c>
      <c r="F11253" s="2" t="s">
        <v>1416</v>
      </c>
      <c r="G11253" s="5">
        <v>-8</v>
      </c>
      <c r="H11253" s="5">
        <v>22.4</v>
      </c>
      <c r="I11253" s="5">
        <v>-179.2</v>
      </c>
      <c r="J11253" s="5">
        <v>-19545.78</v>
      </c>
      <c r="K11253" s="5" t="str" cm="1">
        <f t="array" ref="K11253">_xlfn.LET(_xlpm.d,UPPER(TRIM(CLEAN(SUBSTITUTE(F11253,CHAR(160),"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54" spans="2:11" x14ac:dyDescent="0.25">
      <c r="B11254" s="21">
        <v>46122</v>
      </c>
      <c r="C11254" s="2" t="s">
        <v>1</v>
      </c>
      <c r="D11254" s="2" t="s">
        <v>4468</v>
      </c>
      <c r="E11254" s="2" t="s">
        <v>82</v>
      </c>
      <c r="F11254" s="2" t="s">
        <v>1416</v>
      </c>
      <c r="G11254" s="5">
        <v>-2</v>
      </c>
      <c r="H11254" s="5">
        <v>22.4</v>
      </c>
      <c r="I11254" s="5">
        <v>-44.8</v>
      </c>
      <c r="J11254" s="5">
        <v>-19590.579999999998</v>
      </c>
      <c r="K11254" s="5" t="str" cm="1">
        <f t="array" ref="K11254">_xlfn.LET(_xlpm.d,UPPER(TRIM(CLEAN(SUBSTITUTE(F11254,CHAR(160),"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55" spans="2:11" x14ac:dyDescent="0.25">
      <c r="B11255" s="21">
        <v>46122</v>
      </c>
      <c r="C11255" s="2" t="s">
        <v>1</v>
      </c>
      <c r="D11255" s="2" t="s">
        <v>4543</v>
      </c>
      <c r="E11255" s="2" t="s">
        <v>24</v>
      </c>
      <c r="F11255" s="2" t="s">
        <v>1416</v>
      </c>
      <c r="G11255" s="5">
        <v>-62</v>
      </c>
      <c r="H11255" s="5">
        <v>22.4</v>
      </c>
      <c r="I11255" s="5">
        <v>-1388.8</v>
      </c>
      <c r="J11255" s="5">
        <v>-20979.379999999997</v>
      </c>
      <c r="K11255" s="5" t="str" cm="1">
        <f t="array" ref="K11255">_xlfn.LET(_xlpm.d,UPPER(TRIM(CLEAN(SUBSTITUTE(F11255,CHAR(160),"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56" spans="2:11" x14ac:dyDescent="0.25">
      <c r="B11256" s="21">
        <v>46123</v>
      </c>
      <c r="C11256" s="2" t="s">
        <v>1</v>
      </c>
      <c r="D11256" s="2" t="s">
        <v>4544</v>
      </c>
      <c r="E11256" s="2" t="s">
        <v>324</v>
      </c>
      <c r="F11256" s="2" t="s">
        <v>1393</v>
      </c>
      <c r="G11256" s="5">
        <v>-11</v>
      </c>
      <c r="H11256" s="5">
        <v>21.2</v>
      </c>
      <c r="I11256" s="5">
        <v>-233.2</v>
      </c>
      <c r="J11256" s="5">
        <v>-21212.579999999998</v>
      </c>
      <c r="K11256" s="5" t="str" cm="1">
        <f t="array" ref="K11256">_xlfn.LET(_xlpm.d,UPPER(TRIM(CLEAN(SUBSTITUTE(F11256,CHAR(160),"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57" spans="2:11" x14ac:dyDescent="0.25">
      <c r="B11257" s="21">
        <v>46123</v>
      </c>
      <c r="C11257" s="2" t="s">
        <v>1</v>
      </c>
      <c r="D11257" s="2" t="s">
        <v>4545</v>
      </c>
      <c r="E11257" s="2" t="s">
        <v>62</v>
      </c>
      <c r="F11257" s="2" t="s">
        <v>1416</v>
      </c>
      <c r="G11257" s="5">
        <v>-47</v>
      </c>
      <c r="H11257" s="5">
        <v>22.4</v>
      </c>
      <c r="I11257" s="5">
        <v>-1052.8</v>
      </c>
      <c r="J11257" s="5">
        <v>-22265.379999999997</v>
      </c>
      <c r="K11257" s="5" t="str" cm="1">
        <f t="array" ref="K11257">_xlfn.LET(_xlpm.d,UPPER(TRIM(CLEAN(SUBSTITUTE(F11257,CHAR(160),"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58" spans="2:11" x14ac:dyDescent="0.25">
      <c r="B11258" s="21">
        <v>46125</v>
      </c>
      <c r="C11258" s="2" t="s">
        <v>1</v>
      </c>
      <c r="D11258" s="2" t="s">
        <v>4546</v>
      </c>
      <c r="E11258" s="2" t="s">
        <v>1530</v>
      </c>
      <c r="F11258" s="2" t="s">
        <v>1393</v>
      </c>
      <c r="G11258" s="5">
        <v>-23</v>
      </c>
      <c r="H11258" s="5">
        <v>21.2</v>
      </c>
      <c r="I11258" s="5">
        <v>-487.6</v>
      </c>
      <c r="J11258" s="5">
        <v>-22752.979999999996</v>
      </c>
      <c r="K11258" s="5" t="str" cm="1">
        <f t="array" ref="K11258">_xlfn.LET(_xlpm.d,UPPER(TRIM(CLEAN(SUBSTITUTE(F11258,CHAR(160),"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59" spans="2:11" x14ac:dyDescent="0.25">
      <c r="B11259" s="21">
        <v>46125</v>
      </c>
      <c r="C11259" s="2" t="s">
        <v>1</v>
      </c>
      <c r="D11259" s="2" t="s">
        <v>4547</v>
      </c>
      <c r="E11259" s="2" t="s">
        <v>74</v>
      </c>
      <c r="F11259" s="2" t="s">
        <v>1416</v>
      </c>
      <c r="G11259" s="5">
        <v>-20</v>
      </c>
      <c r="H11259" s="5">
        <v>22.4</v>
      </c>
      <c r="I11259" s="5">
        <v>-448</v>
      </c>
      <c r="J11259" s="5">
        <v>-23200.979999999996</v>
      </c>
      <c r="K11259" s="5" t="str" cm="1">
        <f t="array" ref="K11259">_xlfn.LET(_xlpm.d,UPPER(TRIM(CLEAN(SUBSTITUTE(F11259,CHAR(160),"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60" spans="2:11" x14ac:dyDescent="0.25">
      <c r="B11260" s="21">
        <v>46125</v>
      </c>
      <c r="C11260" s="2" t="s">
        <v>1</v>
      </c>
      <c r="D11260" s="2" t="s">
        <v>4548</v>
      </c>
      <c r="E11260" s="2" t="s">
        <v>465</v>
      </c>
      <c r="F11260" s="2" t="s">
        <v>1416</v>
      </c>
      <c r="G11260" s="5">
        <v>-5</v>
      </c>
      <c r="H11260" s="5">
        <v>22.4</v>
      </c>
      <c r="I11260" s="5">
        <v>-112</v>
      </c>
      <c r="J11260" s="5">
        <v>-23312.979999999996</v>
      </c>
      <c r="K11260" s="5" t="str" cm="1">
        <f t="array" ref="K11260">_xlfn.LET(_xlpm.d,UPPER(TRIM(CLEAN(SUBSTITUTE(F11260,CHAR(160),"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61" spans="2:11" x14ac:dyDescent="0.25">
      <c r="B11261" s="21">
        <v>46125</v>
      </c>
      <c r="C11261" s="2" t="s">
        <v>1</v>
      </c>
      <c r="D11261" s="2" t="s">
        <v>4549</v>
      </c>
      <c r="E11261" s="2" t="s">
        <v>19</v>
      </c>
      <c r="F11261" s="2" t="s">
        <v>1416</v>
      </c>
      <c r="G11261" s="5">
        <v>-6</v>
      </c>
      <c r="H11261" s="5">
        <v>22.4</v>
      </c>
      <c r="I11261" s="5">
        <v>-134.4</v>
      </c>
      <c r="J11261" s="5">
        <v>-23447.379999999997</v>
      </c>
      <c r="K11261" s="5" t="str" cm="1">
        <f t="array" ref="K11261">_xlfn.LET(_xlpm.d,UPPER(TRIM(CLEAN(SUBSTITUTE(F11261,CHAR(160),"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62" spans="2:11" x14ac:dyDescent="0.25">
      <c r="B11262" s="21">
        <v>46125</v>
      </c>
      <c r="C11262" s="2" t="s">
        <v>1</v>
      </c>
      <c r="D11262" s="2" t="s">
        <v>4470</v>
      </c>
      <c r="E11262" s="2" t="s">
        <v>76</v>
      </c>
      <c r="F11262" s="2" t="s">
        <v>1416</v>
      </c>
      <c r="G11262" s="5">
        <v>-48</v>
      </c>
      <c r="H11262" s="5">
        <v>22.4</v>
      </c>
      <c r="I11262" s="5">
        <v>-1075.2</v>
      </c>
      <c r="J11262" s="5">
        <v>-24522.579999999998</v>
      </c>
      <c r="K11262" s="5" t="str" cm="1">
        <f t="array" ref="K11262">_xlfn.LET(_xlpm.d,UPPER(TRIM(CLEAN(SUBSTITUTE(F11262,CHAR(160),"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63" spans="2:11" x14ac:dyDescent="0.25">
      <c r="B11263" s="21">
        <v>46126</v>
      </c>
      <c r="C11263" s="2" t="s">
        <v>1</v>
      </c>
      <c r="D11263" s="2" t="s">
        <v>4445</v>
      </c>
      <c r="E11263" s="2" t="s">
        <v>49</v>
      </c>
      <c r="F11263" s="2" t="s">
        <v>1416</v>
      </c>
      <c r="G11263" s="5">
        <v>-19</v>
      </c>
      <c r="H11263" s="5">
        <v>22.4</v>
      </c>
      <c r="I11263" s="5">
        <v>-425.6</v>
      </c>
      <c r="J11263" s="5">
        <v>-24948.179999999997</v>
      </c>
      <c r="K11263" s="5" t="str" cm="1">
        <f t="array" ref="K11263">_xlfn.LET(_xlpm.d,UPPER(TRIM(CLEAN(SUBSTITUTE(F11263,CHAR(160),"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64" spans="2:11" x14ac:dyDescent="0.25">
      <c r="B11264" s="21">
        <v>46126</v>
      </c>
      <c r="C11264" s="2" t="s">
        <v>1</v>
      </c>
      <c r="D11264" s="2" t="s">
        <v>4471</v>
      </c>
      <c r="E11264" s="2" t="s">
        <v>89</v>
      </c>
      <c r="F11264" s="2" t="s">
        <v>1416</v>
      </c>
      <c r="G11264" s="5">
        <v>-36</v>
      </c>
      <c r="H11264" s="5">
        <v>22.4</v>
      </c>
      <c r="I11264" s="5">
        <v>-806.4</v>
      </c>
      <c r="J11264" s="5">
        <v>-25754.579999999998</v>
      </c>
      <c r="K11264" s="5" t="str" cm="1">
        <f t="array" ref="K11264">_xlfn.LET(_xlpm.d,UPPER(TRIM(CLEAN(SUBSTITUTE(F11264,CHAR(160),"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65" spans="2:11" x14ac:dyDescent="0.25">
      <c r="B11265" s="21">
        <v>46126</v>
      </c>
      <c r="C11265" s="2" t="s">
        <v>1</v>
      </c>
      <c r="D11265" s="2" t="s">
        <v>4550</v>
      </c>
      <c r="E11265" s="2" t="s">
        <v>35</v>
      </c>
      <c r="F11265" s="2" t="s">
        <v>1416</v>
      </c>
      <c r="G11265" s="5">
        <v>-4</v>
      </c>
      <c r="H11265" s="5">
        <v>22.4</v>
      </c>
      <c r="I11265" s="5">
        <v>-89.6</v>
      </c>
      <c r="J11265" s="5">
        <v>-25844.179999999997</v>
      </c>
      <c r="K11265" s="5" t="str" cm="1">
        <f t="array" ref="K11265">_xlfn.LET(_xlpm.d,UPPER(TRIM(CLEAN(SUBSTITUTE(F11265,CHAR(160),"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66" spans="2:11" x14ac:dyDescent="0.25">
      <c r="B11266" s="21">
        <v>46126</v>
      </c>
      <c r="C11266" s="2" t="s">
        <v>1</v>
      </c>
      <c r="D11266" s="2" t="s">
        <v>4551</v>
      </c>
      <c r="E11266" s="2" t="s">
        <v>35</v>
      </c>
      <c r="F11266" s="2" t="s">
        <v>1416</v>
      </c>
      <c r="G11266" s="5">
        <v>-5</v>
      </c>
      <c r="H11266" s="5">
        <v>22.4</v>
      </c>
      <c r="I11266" s="5">
        <v>-112</v>
      </c>
      <c r="J11266" s="5">
        <v>-25956.179999999997</v>
      </c>
      <c r="K11266" s="5" t="str" cm="1">
        <f t="array" ref="K11266">_xlfn.LET(_xlpm.d,UPPER(TRIM(CLEAN(SUBSTITUTE(F11266,CHAR(160),"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67" spans="2:11" x14ac:dyDescent="0.25">
      <c r="B11267" s="21">
        <v>46126</v>
      </c>
      <c r="C11267" s="2" t="s">
        <v>1</v>
      </c>
      <c r="D11267" s="2" t="s">
        <v>4489</v>
      </c>
      <c r="E11267" s="2" t="s">
        <v>14</v>
      </c>
      <c r="F11267" s="2" t="s">
        <v>1416</v>
      </c>
      <c r="G11267" s="5">
        <v>-1</v>
      </c>
      <c r="H11267" s="5">
        <v>22.4</v>
      </c>
      <c r="I11267" s="5">
        <v>-22.4</v>
      </c>
      <c r="J11267" s="5">
        <v>-25978.579999999998</v>
      </c>
      <c r="K11267" s="5" t="str" cm="1">
        <f t="array" ref="K11267">_xlfn.LET(_xlpm.d,UPPER(TRIM(CLEAN(SUBSTITUTE(F11267,CHAR(160),"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68" spans="2:11" x14ac:dyDescent="0.25">
      <c r="B11268" s="21">
        <v>46126</v>
      </c>
      <c r="C11268" s="2" t="s">
        <v>1</v>
      </c>
      <c r="D11268" s="2" t="s">
        <v>4502</v>
      </c>
      <c r="E11268" s="2" t="s">
        <v>9</v>
      </c>
      <c r="F11268" s="2" t="s">
        <v>1416</v>
      </c>
      <c r="G11268" s="5">
        <v>-30</v>
      </c>
      <c r="H11268" s="5">
        <v>22.4</v>
      </c>
      <c r="I11268" s="5">
        <v>-672</v>
      </c>
      <c r="J11268" s="5">
        <v>-26650.579999999998</v>
      </c>
      <c r="K11268" s="5" t="str" cm="1">
        <f t="array" ref="K11268">_xlfn.LET(_xlpm.d,UPPER(TRIM(CLEAN(SUBSTITUTE(F11268,CHAR(160),"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69" spans="2:11" x14ac:dyDescent="0.25">
      <c r="B11269" s="21">
        <v>46127</v>
      </c>
      <c r="C11269" s="2" t="s">
        <v>1</v>
      </c>
      <c r="D11269" s="2" t="s">
        <v>4552</v>
      </c>
      <c r="E11269" s="2" t="s">
        <v>65</v>
      </c>
      <c r="F11269" s="2" t="s">
        <v>1416</v>
      </c>
      <c r="G11269" s="5">
        <v>-1</v>
      </c>
      <c r="H11269" s="5">
        <v>22.4</v>
      </c>
      <c r="I11269" s="5">
        <v>-22.4</v>
      </c>
      <c r="J11269" s="5">
        <v>-26672.98</v>
      </c>
      <c r="K11269" s="5" t="str" cm="1">
        <f t="array" ref="K11269">_xlfn.LET(_xlpm.d,UPPER(TRIM(CLEAN(SUBSTITUTE(F11269,CHAR(160),"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70" spans="2:11" x14ac:dyDescent="0.25">
      <c r="B11270" s="21">
        <v>46127</v>
      </c>
      <c r="C11270" s="2" t="s">
        <v>1</v>
      </c>
      <c r="D11270" s="2" t="s">
        <v>4447</v>
      </c>
      <c r="E11270" s="2" t="s">
        <v>129</v>
      </c>
      <c r="F11270" s="2" t="s">
        <v>1416</v>
      </c>
      <c r="G11270" s="5">
        <v>-1</v>
      </c>
      <c r="H11270" s="5">
        <v>22.4</v>
      </c>
      <c r="I11270" s="5">
        <v>-22.4</v>
      </c>
      <c r="J11270" s="5">
        <v>-26695.38</v>
      </c>
      <c r="K11270" s="5" t="str" cm="1">
        <f t="array" ref="K11270">_xlfn.LET(_xlpm.d,UPPER(TRIM(CLEAN(SUBSTITUTE(F11270,CHAR(160),"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71" spans="2:11" x14ac:dyDescent="0.25">
      <c r="B11271" s="21">
        <v>46128</v>
      </c>
      <c r="C11271" s="2" t="s">
        <v>1</v>
      </c>
      <c r="D11271" s="2" t="s">
        <v>4456</v>
      </c>
      <c r="E11271" s="2" t="s">
        <v>324</v>
      </c>
      <c r="F11271" s="2" t="s">
        <v>1393</v>
      </c>
      <c r="G11271" s="5">
        <v>-9</v>
      </c>
      <c r="H11271" s="5">
        <v>21.2</v>
      </c>
      <c r="I11271" s="5">
        <v>-190.8</v>
      </c>
      <c r="J11271" s="5">
        <v>-26886.18</v>
      </c>
      <c r="K11271" s="5" t="str" cm="1">
        <f t="array" ref="K11271">_xlfn.LET(_xlpm.d,UPPER(TRIM(CLEAN(SUBSTITUTE(F11271,CHAR(160),"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72" spans="2:11" x14ac:dyDescent="0.25">
      <c r="B11272" s="21">
        <v>46128</v>
      </c>
      <c r="C11272" s="2" t="s">
        <v>1</v>
      </c>
      <c r="D11272" s="2" t="s">
        <v>4553</v>
      </c>
      <c r="E11272" s="2" t="s">
        <v>829</v>
      </c>
      <c r="F11272" s="2" t="s">
        <v>1416</v>
      </c>
      <c r="G11272" s="5">
        <v>-52</v>
      </c>
      <c r="H11272" s="5">
        <v>22.4</v>
      </c>
      <c r="I11272" s="5">
        <v>-1164.8</v>
      </c>
      <c r="J11272" s="5">
        <v>-28050.98</v>
      </c>
      <c r="K11272" s="5" t="str" cm="1">
        <f t="array" ref="K11272">_xlfn.LET(_xlpm.d,UPPER(TRIM(CLEAN(SUBSTITUTE(F11272,CHAR(160),"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73" spans="2:11" x14ac:dyDescent="0.25">
      <c r="B11273" s="21">
        <v>46128</v>
      </c>
      <c r="C11273" s="2" t="s">
        <v>1</v>
      </c>
      <c r="D11273" s="2" t="s">
        <v>4448</v>
      </c>
      <c r="E11273" s="2" t="s">
        <v>84</v>
      </c>
      <c r="F11273" s="2" t="s">
        <v>1416</v>
      </c>
      <c r="G11273" s="5">
        <v>-4</v>
      </c>
      <c r="H11273" s="5">
        <v>22.4</v>
      </c>
      <c r="I11273" s="5">
        <v>-89.6</v>
      </c>
      <c r="J11273" s="5">
        <v>-28140.579999999998</v>
      </c>
      <c r="K11273" s="5" t="str" cm="1">
        <f t="array" ref="K11273">_xlfn.LET(_xlpm.d,UPPER(TRIM(CLEAN(SUBSTITUTE(F11273,CHAR(160),"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74" spans="2:11" x14ac:dyDescent="0.25">
      <c r="B11274" s="21">
        <v>46129</v>
      </c>
      <c r="C11274" s="2" t="s">
        <v>1</v>
      </c>
      <c r="D11274" s="2" t="s">
        <v>4506</v>
      </c>
      <c r="E11274" s="2" t="s">
        <v>3</v>
      </c>
      <c r="F11274" s="2" t="s">
        <v>1393</v>
      </c>
      <c r="G11274" s="5">
        <v>-1</v>
      </c>
      <c r="H11274" s="5">
        <v>21.2</v>
      </c>
      <c r="I11274" s="5">
        <v>-21.2</v>
      </c>
      <c r="J11274" s="5">
        <v>-28161.78</v>
      </c>
      <c r="K11274" s="5" t="str" cm="1">
        <f t="array" ref="K11274">_xlfn.LET(_xlpm.d,UPPER(TRIM(CLEAN(SUBSTITUTE(F11274,CHAR(160),"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75" spans="2:11" x14ac:dyDescent="0.25">
      <c r="B11275" s="21">
        <v>46129</v>
      </c>
      <c r="C11275" s="2" t="s">
        <v>1</v>
      </c>
      <c r="D11275" s="2" t="s">
        <v>4480</v>
      </c>
      <c r="E11275" s="2" t="s">
        <v>143</v>
      </c>
      <c r="F11275" s="2" t="s">
        <v>1393</v>
      </c>
      <c r="G11275" s="5">
        <v>-15</v>
      </c>
      <c r="H11275" s="5">
        <v>21.2</v>
      </c>
      <c r="I11275" s="5">
        <v>-318</v>
      </c>
      <c r="J11275" s="5">
        <v>-28479.78</v>
      </c>
      <c r="K11275" s="5" t="str" cm="1">
        <f t="array" ref="K11275">_xlfn.LET(_xlpm.d,UPPER(TRIM(CLEAN(SUBSTITUTE(F11275,CHAR(160),"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76" spans="2:11" x14ac:dyDescent="0.25">
      <c r="B11276" s="21">
        <v>46129</v>
      </c>
      <c r="C11276" s="2" t="s">
        <v>1</v>
      </c>
      <c r="D11276" s="2" t="s">
        <v>4507</v>
      </c>
      <c r="E11276" s="2" t="s">
        <v>202</v>
      </c>
      <c r="F11276" s="2" t="s">
        <v>1416</v>
      </c>
      <c r="G11276" s="5">
        <v>-28</v>
      </c>
      <c r="H11276" s="5">
        <v>22.4</v>
      </c>
      <c r="I11276" s="5">
        <v>-627.20000000000005</v>
      </c>
      <c r="J11276" s="5">
        <v>-29106.98</v>
      </c>
      <c r="K11276" s="5" t="str" cm="1">
        <f t="array" ref="K11276">_xlfn.LET(_xlpm.d,UPPER(TRIM(CLEAN(SUBSTITUTE(F11276,CHAR(160),"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77" spans="2:11" x14ac:dyDescent="0.25">
      <c r="B11277" s="21">
        <v>46129</v>
      </c>
      <c r="C11277" s="2" t="s">
        <v>1</v>
      </c>
      <c r="D11277" s="2" t="s">
        <v>4472</v>
      </c>
      <c r="E11277" s="2" t="s">
        <v>24</v>
      </c>
      <c r="F11277" s="2" t="s">
        <v>1416</v>
      </c>
      <c r="G11277" s="5">
        <v>-21</v>
      </c>
      <c r="H11277" s="5">
        <v>22.4</v>
      </c>
      <c r="I11277" s="5">
        <v>-470.4</v>
      </c>
      <c r="J11277" s="5">
        <v>-29577.38</v>
      </c>
      <c r="K11277" s="5" t="str" cm="1">
        <f t="array" ref="K11277">_xlfn.LET(_xlpm.d,UPPER(TRIM(CLEAN(SUBSTITUTE(F11277,CHAR(160),"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78" spans="2:11" x14ac:dyDescent="0.25">
      <c r="B11278" s="21">
        <v>46129</v>
      </c>
      <c r="C11278" s="2" t="s">
        <v>1</v>
      </c>
      <c r="D11278" s="2" t="s">
        <v>4554</v>
      </c>
      <c r="E11278" s="2" t="s">
        <v>53</v>
      </c>
      <c r="F11278" s="2" t="s">
        <v>1416</v>
      </c>
      <c r="G11278" s="5">
        <v>-40</v>
      </c>
      <c r="H11278" s="5">
        <v>22.4</v>
      </c>
      <c r="I11278" s="5">
        <v>-896</v>
      </c>
      <c r="J11278" s="5">
        <v>-30473.38</v>
      </c>
      <c r="K11278" s="5" t="str" cm="1">
        <f t="array" ref="K11278">_xlfn.LET(_xlpm.d,UPPER(TRIM(CLEAN(SUBSTITUTE(F11278,CHAR(160),"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79" spans="2:11" x14ac:dyDescent="0.25">
      <c r="B11279" s="21">
        <v>46129</v>
      </c>
      <c r="C11279" s="2" t="s">
        <v>1</v>
      </c>
      <c r="D11279" s="2" t="s">
        <v>4450</v>
      </c>
      <c r="E11279" s="2" t="s">
        <v>82</v>
      </c>
      <c r="F11279" s="2" t="s">
        <v>1416</v>
      </c>
      <c r="G11279" s="5">
        <v>-24</v>
      </c>
      <c r="H11279" s="5">
        <v>22.4</v>
      </c>
      <c r="I11279" s="5">
        <v>-537.6</v>
      </c>
      <c r="J11279" s="5">
        <v>-31010.98</v>
      </c>
      <c r="K11279" s="5" t="str" cm="1">
        <f t="array" ref="K11279">_xlfn.LET(_xlpm.d,UPPER(TRIM(CLEAN(SUBSTITUTE(F11279,CHAR(160),"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80" spans="2:11" x14ac:dyDescent="0.25">
      <c r="B11280" s="21">
        <v>46129</v>
      </c>
      <c r="C11280" s="2" t="s">
        <v>1</v>
      </c>
      <c r="D11280" s="2" t="s">
        <v>4473</v>
      </c>
      <c r="E11280" s="2" t="s">
        <v>9</v>
      </c>
      <c r="F11280" s="2" t="s">
        <v>1416</v>
      </c>
      <c r="G11280" s="5">
        <v>-1</v>
      </c>
      <c r="H11280" s="5">
        <v>22.4</v>
      </c>
      <c r="I11280" s="5">
        <v>-22.4</v>
      </c>
      <c r="J11280" s="5">
        <v>-31033.38</v>
      </c>
      <c r="K11280" s="5" t="str" cm="1">
        <f t="array" ref="K11280">_xlfn.LET(_xlpm.d,UPPER(TRIM(CLEAN(SUBSTITUTE(F11280,CHAR(160),"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81" spans="2:11" x14ac:dyDescent="0.25">
      <c r="B11281" s="21">
        <v>46129</v>
      </c>
      <c r="C11281" s="2" t="s">
        <v>1</v>
      </c>
      <c r="D11281" s="2" t="s">
        <v>4508</v>
      </c>
      <c r="E11281" s="2" t="s">
        <v>72</v>
      </c>
      <c r="F11281" s="2" t="s">
        <v>1416</v>
      </c>
      <c r="G11281" s="5">
        <v>-1</v>
      </c>
      <c r="H11281" s="5">
        <v>22.4</v>
      </c>
      <c r="I11281" s="5">
        <v>-22.4</v>
      </c>
      <c r="J11281" s="5">
        <v>-31055.780000000002</v>
      </c>
      <c r="K11281" s="5" t="str" cm="1">
        <f t="array" ref="K11281">_xlfn.LET(_xlpm.d,UPPER(TRIM(CLEAN(SUBSTITUTE(F11281,CHAR(160),"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82" spans="2:11" x14ac:dyDescent="0.25">
      <c r="B11282" s="21">
        <v>46132</v>
      </c>
      <c r="C11282" s="2" t="s">
        <v>1</v>
      </c>
      <c r="D11282" s="2" t="s">
        <v>4555</v>
      </c>
      <c r="E11282" s="2" t="s">
        <v>1384</v>
      </c>
      <c r="F11282" s="2" t="s">
        <v>1393</v>
      </c>
      <c r="G11282" s="5">
        <v>-14</v>
      </c>
      <c r="H11282" s="5">
        <v>17</v>
      </c>
      <c r="I11282" s="5">
        <v>-238</v>
      </c>
      <c r="J11282" s="5">
        <v>-31293.780000000002</v>
      </c>
      <c r="K11282" s="5" t="str" cm="1">
        <f t="array" ref="K11282">_xlfn.LET(_xlpm.d,UPPER(TRIM(CLEAN(SUBSTITUTE(F11282,CHAR(160),"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83" spans="2:11" x14ac:dyDescent="0.25">
      <c r="B11283" s="21">
        <v>46132</v>
      </c>
      <c r="C11283" s="2" t="s">
        <v>1</v>
      </c>
      <c r="D11283" s="2" t="s">
        <v>4556</v>
      </c>
      <c r="E11283" s="2" t="s">
        <v>791</v>
      </c>
      <c r="F11283" s="2" t="s">
        <v>1416</v>
      </c>
      <c r="G11283" s="5">
        <v>-1</v>
      </c>
      <c r="H11283" s="5">
        <v>22.4</v>
      </c>
      <c r="I11283" s="5">
        <v>-22.4</v>
      </c>
      <c r="J11283" s="5">
        <v>-31316.180000000004</v>
      </c>
      <c r="K11283" s="5" t="str" cm="1">
        <f t="array" ref="K11283">_xlfn.LET(_xlpm.d,UPPER(TRIM(CLEAN(SUBSTITUTE(F11283,CHAR(160),"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84" spans="2:11" x14ac:dyDescent="0.25">
      <c r="B11284" s="21">
        <v>46132</v>
      </c>
      <c r="C11284" s="2" t="s">
        <v>1</v>
      </c>
      <c r="D11284" s="2" t="s">
        <v>4510</v>
      </c>
      <c r="E11284" s="2" t="s">
        <v>433</v>
      </c>
      <c r="F11284" s="2" t="s">
        <v>1416</v>
      </c>
      <c r="G11284" s="5">
        <v>-8</v>
      </c>
      <c r="H11284" s="5">
        <v>22.4</v>
      </c>
      <c r="I11284" s="5">
        <v>-179.2</v>
      </c>
      <c r="J11284" s="5">
        <v>-31495.380000000005</v>
      </c>
      <c r="K11284" s="5" t="str" cm="1">
        <f t="array" ref="K11284">_xlfn.LET(_xlpm.d,UPPER(TRIM(CLEAN(SUBSTITUTE(F11284,CHAR(160),"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85" spans="2:11" x14ac:dyDescent="0.25">
      <c r="B11285" s="21">
        <v>46132</v>
      </c>
      <c r="C11285" s="2" t="s">
        <v>1</v>
      </c>
      <c r="D11285" s="2" t="s">
        <v>4491</v>
      </c>
      <c r="E11285" s="2" t="s">
        <v>19</v>
      </c>
      <c r="F11285" s="2" t="s">
        <v>1416</v>
      </c>
      <c r="G11285" s="5">
        <v>-20</v>
      </c>
      <c r="H11285" s="5">
        <v>22.4</v>
      </c>
      <c r="I11285" s="5">
        <v>-448</v>
      </c>
      <c r="J11285" s="5">
        <v>-31943.380000000005</v>
      </c>
      <c r="K11285" s="5" t="str" cm="1">
        <f t="array" ref="K11285">_xlfn.LET(_xlpm.d,UPPER(TRIM(CLEAN(SUBSTITUTE(F11285,CHAR(160),"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86" spans="2:11" x14ac:dyDescent="0.25">
      <c r="B11286" s="21">
        <v>46132</v>
      </c>
      <c r="C11286" s="2" t="s">
        <v>1</v>
      </c>
      <c r="D11286" s="2" t="s">
        <v>4451</v>
      </c>
      <c r="E11286" s="2" t="s">
        <v>99</v>
      </c>
      <c r="F11286" s="2" t="s">
        <v>1416</v>
      </c>
      <c r="G11286" s="5">
        <v>-12</v>
      </c>
      <c r="H11286" s="5">
        <v>22.4</v>
      </c>
      <c r="I11286" s="5">
        <v>-268.8</v>
      </c>
      <c r="J11286" s="5">
        <v>-32212.180000000004</v>
      </c>
      <c r="K11286" s="5" t="str" cm="1">
        <f t="array" ref="K11286">_xlfn.LET(_xlpm.d,UPPER(TRIM(CLEAN(SUBSTITUTE(F11286,CHAR(160),"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87" spans="2:11" x14ac:dyDescent="0.25">
      <c r="B11287" s="21">
        <v>46133</v>
      </c>
      <c r="C11287" s="2" t="s">
        <v>1</v>
      </c>
      <c r="D11287" s="2" t="s">
        <v>4511</v>
      </c>
      <c r="E11287" s="2" t="s">
        <v>3</v>
      </c>
      <c r="F11287" s="2" t="s">
        <v>1393</v>
      </c>
      <c r="G11287" s="5">
        <v>-2</v>
      </c>
      <c r="H11287" s="5">
        <v>21.2</v>
      </c>
      <c r="I11287" s="5">
        <v>-42.4</v>
      </c>
      <c r="J11287" s="5">
        <v>-32254.580000000005</v>
      </c>
      <c r="K11287" s="5" t="str" cm="1">
        <f t="array" ref="K11287">_xlfn.LET(_xlpm.d,UPPER(TRIM(CLEAN(SUBSTITUTE(F11287,CHAR(160),"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88" spans="2:11" x14ac:dyDescent="0.25">
      <c r="B11288" s="21">
        <v>46133</v>
      </c>
      <c r="C11288" s="2" t="s">
        <v>1</v>
      </c>
      <c r="D11288" s="2" t="s">
        <v>4474</v>
      </c>
      <c r="E11288" s="2" t="s">
        <v>29</v>
      </c>
      <c r="F11288" s="2" t="s">
        <v>1416</v>
      </c>
      <c r="G11288" s="5">
        <v>-16</v>
      </c>
      <c r="H11288" s="5">
        <v>22.4</v>
      </c>
      <c r="I11288" s="5">
        <v>-358.4</v>
      </c>
      <c r="J11288" s="5">
        <v>-32612.980000000007</v>
      </c>
      <c r="K11288" s="5" t="str" cm="1">
        <f t="array" ref="K11288">_xlfn.LET(_xlpm.d,UPPER(TRIM(CLEAN(SUBSTITUTE(F11288,CHAR(160),"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89" spans="2:11" x14ac:dyDescent="0.25">
      <c r="B11289" s="21">
        <v>46133</v>
      </c>
      <c r="C11289" s="2" t="s">
        <v>1</v>
      </c>
      <c r="D11289" s="2" t="s">
        <v>4475</v>
      </c>
      <c r="E11289" s="2" t="s">
        <v>72</v>
      </c>
      <c r="F11289" s="2" t="s">
        <v>1416</v>
      </c>
      <c r="G11289" s="5">
        <v>-2</v>
      </c>
      <c r="H11289" s="5">
        <v>22.4</v>
      </c>
      <c r="I11289" s="5">
        <v>-44.8</v>
      </c>
      <c r="J11289" s="5">
        <v>-32657.780000000006</v>
      </c>
      <c r="K11289" s="5" t="str" cm="1">
        <f t="array" ref="K11289">_xlfn.LET(_xlpm.d,UPPER(TRIM(CLEAN(SUBSTITUTE(F11289,CHAR(160),"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90" spans="2:11" x14ac:dyDescent="0.25">
      <c r="B11290" s="21">
        <v>46133</v>
      </c>
      <c r="C11290" s="2" t="s">
        <v>1</v>
      </c>
      <c r="D11290" s="2" t="s">
        <v>4492</v>
      </c>
      <c r="E11290" s="2" t="s">
        <v>32</v>
      </c>
      <c r="F11290" s="2" t="s">
        <v>1416</v>
      </c>
      <c r="G11290" s="5">
        <v>-4</v>
      </c>
      <c r="H11290" s="5">
        <v>22.4</v>
      </c>
      <c r="I11290" s="5">
        <v>-89.6</v>
      </c>
      <c r="J11290" s="5">
        <v>-32747.380000000005</v>
      </c>
      <c r="K11290" s="5" t="str" cm="1">
        <f t="array" ref="K11290">_xlfn.LET(_xlpm.d,UPPER(TRIM(CLEAN(SUBSTITUTE(F11290,CHAR(160),"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91" spans="2:11" x14ac:dyDescent="0.25">
      <c r="B11291" s="21">
        <v>46133</v>
      </c>
      <c r="C11291" s="2" t="s">
        <v>1</v>
      </c>
      <c r="D11291" s="2" t="s">
        <v>4453</v>
      </c>
      <c r="E11291" s="2" t="s">
        <v>35</v>
      </c>
      <c r="F11291" s="2" t="s">
        <v>1416</v>
      </c>
      <c r="G11291" s="5">
        <v>-3</v>
      </c>
      <c r="H11291" s="5">
        <v>22.4</v>
      </c>
      <c r="I11291" s="5">
        <v>-67.2</v>
      </c>
      <c r="J11291" s="5">
        <v>-32814.58</v>
      </c>
      <c r="K11291" s="5" t="str" cm="1">
        <f t="array" ref="K11291">_xlfn.LET(_xlpm.d,UPPER(TRIM(CLEAN(SUBSTITUTE(F11291,CHAR(160),"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92" spans="2:11" x14ac:dyDescent="0.25">
      <c r="B11292" s="21">
        <v>46134</v>
      </c>
      <c r="C11292" s="2" t="s">
        <v>1</v>
      </c>
      <c r="D11292" s="2" t="s">
        <v>4557</v>
      </c>
      <c r="E11292" s="2" t="s">
        <v>4558</v>
      </c>
      <c r="F11292" s="2" t="s">
        <v>1393</v>
      </c>
      <c r="G11292" s="5">
        <v>-37</v>
      </c>
      <c r="H11292" s="5">
        <v>21.2</v>
      </c>
      <c r="I11292" s="5">
        <v>-784.4</v>
      </c>
      <c r="J11292" s="5">
        <v>-33598.980000000003</v>
      </c>
      <c r="K11292" s="5" t="str" cm="1">
        <f t="array" ref="K11292">_xlfn.LET(_xlpm.d,UPPER(TRIM(CLEAN(SUBSTITUTE(F11292,CHAR(160),"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93" spans="2:11" x14ac:dyDescent="0.25">
      <c r="B11293" s="21">
        <v>46134</v>
      </c>
      <c r="C11293" s="2" t="s">
        <v>1</v>
      </c>
      <c r="D11293" s="2" t="s">
        <v>4559</v>
      </c>
      <c r="E11293" s="2" t="s">
        <v>446</v>
      </c>
      <c r="F11293" s="2" t="s">
        <v>1416</v>
      </c>
      <c r="G11293" s="5">
        <v>-20</v>
      </c>
      <c r="H11293" s="5">
        <v>22.4</v>
      </c>
      <c r="I11293" s="5">
        <v>-448</v>
      </c>
      <c r="J11293" s="5">
        <v>-34046.980000000003</v>
      </c>
      <c r="K11293" s="5" t="str" cm="1">
        <f t="array" ref="K11293">_xlfn.LET(_xlpm.d,UPPER(TRIM(CLEAN(SUBSTITUTE(F11293,CHAR(160),"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94" spans="2:11" x14ac:dyDescent="0.25">
      <c r="B11294" s="21">
        <v>46134</v>
      </c>
      <c r="C11294" s="2" t="s">
        <v>1</v>
      </c>
      <c r="D11294" s="2" t="s">
        <v>4560</v>
      </c>
      <c r="E11294" s="2" t="s">
        <v>1611</v>
      </c>
      <c r="F11294" s="2" t="s">
        <v>1393</v>
      </c>
      <c r="G11294" s="5">
        <v>-17</v>
      </c>
      <c r="H11294" s="5">
        <v>21.2</v>
      </c>
      <c r="I11294" s="5">
        <v>-360.4</v>
      </c>
      <c r="J11294" s="5">
        <v>-34407.380000000005</v>
      </c>
      <c r="K11294" s="5" t="str" cm="1">
        <f t="array" ref="K11294">_xlfn.LET(_xlpm.d,UPPER(TRIM(CLEAN(SUBSTITUTE(F11294,CHAR(160),"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95" spans="2:11" x14ac:dyDescent="0.25">
      <c r="B11295" s="21">
        <v>46134</v>
      </c>
      <c r="C11295" s="2" t="s">
        <v>1</v>
      </c>
      <c r="D11295" s="2" t="s">
        <v>4513</v>
      </c>
      <c r="E11295" s="2" t="s">
        <v>65</v>
      </c>
      <c r="F11295" s="2" t="s">
        <v>1416</v>
      </c>
      <c r="G11295" s="5">
        <v>-6</v>
      </c>
      <c r="H11295" s="5">
        <v>22.4</v>
      </c>
      <c r="I11295" s="5">
        <v>-134.4</v>
      </c>
      <c r="J11295" s="5">
        <v>-34541.780000000006</v>
      </c>
      <c r="K11295" s="5" t="str" cm="1">
        <f t="array" ref="K11295">_xlfn.LET(_xlpm.d,UPPER(TRIM(CLEAN(SUBSTITUTE(F11295,CHAR(160),"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96" spans="2:11" x14ac:dyDescent="0.25">
      <c r="B11296" s="21">
        <v>46134</v>
      </c>
      <c r="C11296" s="2" t="s">
        <v>1</v>
      </c>
      <c r="D11296" s="2" t="s">
        <v>4561</v>
      </c>
      <c r="E11296" s="2" t="s">
        <v>163</v>
      </c>
      <c r="F11296" s="2" t="s">
        <v>1416</v>
      </c>
      <c r="G11296" s="5">
        <v>-40</v>
      </c>
      <c r="H11296" s="5">
        <v>22.4</v>
      </c>
      <c r="I11296" s="5">
        <v>-896</v>
      </c>
      <c r="J11296" s="5">
        <v>-35437.780000000006</v>
      </c>
      <c r="K11296" s="5" t="str" cm="1">
        <f t="array" ref="K11296">_xlfn.LET(_xlpm.d,UPPER(TRIM(CLEAN(SUBSTITUTE(F11296,CHAR(160),"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97" spans="2:11" x14ac:dyDescent="0.25">
      <c r="B11297" s="21">
        <v>46135</v>
      </c>
      <c r="C11297" s="2" t="s">
        <v>1</v>
      </c>
      <c r="D11297" s="2" t="s">
        <v>4562</v>
      </c>
      <c r="E11297" s="2" t="s">
        <v>5</v>
      </c>
      <c r="F11297" s="2" t="s">
        <v>1393</v>
      </c>
      <c r="G11297" s="5">
        <v>-48</v>
      </c>
      <c r="H11297" s="5">
        <v>21.2</v>
      </c>
      <c r="I11297" s="5">
        <v>-1017.6</v>
      </c>
      <c r="J11297" s="5">
        <v>-36455.380000000005</v>
      </c>
      <c r="K11297" s="5" t="str" cm="1">
        <f t="array" ref="K11297">_xlfn.LET(_xlpm.d,UPPER(TRIM(CLEAN(SUBSTITUTE(F11297,CHAR(160),"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98" spans="2:11" x14ac:dyDescent="0.25">
      <c r="B11298" s="21">
        <v>46135</v>
      </c>
      <c r="C11298" s="2" t="s">
        <v>1</v>
      </c>
      <c r="D11298" s="2" t="s">
        <v>4563</v>
      </c>
      <c r="E11298" s="2" t="s">
        <v>801</v>
      </c>
      <c r="F11298" s="2" t="s">
        <v>4564</v>
      </c>
      <c r="G11298" s="5">
        <v>-2</v>
      </c>
      <c r="H11298" s="5">
        <v>21.99</v>
      </c>
      <c r="I11298" s="5">
        <v>-43.98</v>
      </c>
      <c r="J11298" s="5">
        <v>-36499.360000000008</v>
      </c>
      <c r="K11298" s="5" t="str" cm="1">
        <f t="array" ref="K11298">_xlfn.LET(_xlpm.d,UPPER(TRIM(CLEAN(SUBSTITUTE(F11298,CHAR(160),"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299" spans="2:11" x14ac:dyDescent="0.25">
      <c r="B11299" s="21">
        <v>46135</v>
      </c>
      <c r="C11299" s="2" t="s">
        <v>1</v>
      </c>
      <c r="D11299" s="2" t="s">
        <v>4565</v>
      </c>
      <c r="E11299" s="2" t="s">
        <v>324</v>
      </c>
      <c r="F11299" s="2" t="s">
        <v>1538</v>
      </c>
      <c r="G11299" s="5">
        <v>-6</v>
      </c>
      <c r="H11299" s="5">
        <v>21.2</v>
      </c>
      <c r="I11299" s="5">
        <v>-127.2</v>
      </c>
      <c r="J11299" s="5">
        <v>-36626.560000000005</v>
      </c>
      <c r="K11299" s="5" t="str" cm="1">
        <f t="array" ref="K11299">_xlfn.LET(_xlpm.d,UPPER(TRIM(CLEAN(SUBSTITUTE(F11299,CHAR(160),"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00" spans="2:11" x14ac:dyDescent="0.25">
      <c r="B11300" s="21">
        <v>46136</v>
      </c>
      <c r="C11300" s="2" t="s">
        <v>1</v>
      </c>
      <c r="D11300" s="2" t="s">
        <v>4514</v>
      </c>
      <c r="E11300" s="2" t="s">
        <v>143</v>
      </c>
      <c r="F11300" s="2" t="s">
        <v>4566</v>
      </c>
      <c r="G11300" s="5">
        <v>-6</v>
      </c>
      <c r="H11300" s="5">
        <v>21.2</v>
      </c>
      <c r="I11300" s="5">
        <v>-127.2</v>
      </c>
      <c r="J11300" s="5">
        <v>-36753.760000000002</v>
      </c>
      <c r="K11300" s="5" t="str" cm="1">
        <f t="array" ref="K11300">_xlfn.LET(_xlpm.d,UPPER(TRIM(CLEAN(SUBSTITUTE(F11300,CHAR(160),"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01" spans="2:11" x14ac:dyDescent="0.25">
      <c r="B11301" s="21">
        <v>46136</v>
      </c>
      <c r="C11301" s="2" t="s">
        <v>1</v>
      </c>
      <c r="D11301" s="2" t="s">
        <v>4514</v>
      </c>
      <c r="E11301" s="2" t="s">
        <v>143</v>
      </c>
      <c r="F11301" s="2" t="s">
        <v>1393</v>
      </c>
      <c r="G11301" s="5">
        <v>-12</v>
      </c>
      <c r="H11301" s="5">
        <v>21.2</v>
      </c>
      <c r="I11301" s="5">
        <v>-254.4</v>
      </c>
      <c r="J11301" s="5">
        <v>-37008.160000000003</v>
      </c>
      <c r="K11301" s="5" t="str" cm="1">
        <f t="array" ref="K11301">_xlfn.LET(_xlpm.d,UPPER(TRIM(CLEAN(SUBSTITUTE(F11301,CHAR(160),"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02" spans="2:11" x14ac:dyDescent="0.25">
      <c r="B11302" s="21">
        <v>46136</v>
      </c>
      <c r="C11302" s="2" t="s">
        <v>1</v>
      </c>
      <c r="D11302" s="2" t="s">
        <v>4567</v>
      </c>
      <c r="E11302" s="2" t="s">
        <v>1478</v>
      </c>
      <c r="F11302" s="2" t="s">
        <v>1393</v>
      </c>
      <c r="G11302" s="5">
        <v>-8</v>
      </c>
      <c r="H11302" s="5">
        <v>21.2</v>
      </c>
      <c r="I11302" s="5">
        <v>-169.6</v>
      </c>
      <c r="J11302" s="5">
        <v>-37177.760000000002</v>
      </c>
      <c r="K11302" s="5" t="str" cm="1">
        <f t="array" ref="K11302">_xlfn.LET(_xlpm.d,UPPER(TRIM(CLEAN(SUBSTITUTE(F11302,CHAR(160),"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03" spans="2:11" x14ac:dyDescent="0.25">
      <c r="B11303" s="21">
        <v>46136</v>
      </c>
      <c r="C11303" s="2" t="s">
        <v>1</v>
      </c>
      <c r="D11303" s="2" t="s">
        <v>4568</v>
      </c>
      <c r="E11303" s="2" t="s">
        <v>202</v>
      </c>
      <c r="F11303" s="2" t="s">
        <v>1416</v>
      </c>
      <c r="G11303" s="5">
        <v>-33</v>
      </c>
      <c r="H11303" s="5">
        <v>22.4</v>
      </c>
      <c r="I11303" s="5">
        <v>-739.2</v>
      </c>
      <c r="J11303" s="5">
        <v>-37916.959999999999</v>
      </c>
      <c r="K11303" s="5" t="str" cm="1">
        <f t="array" ref="K11303">_xlfn.LET(_xlpm.d,UPPER(TRIM(CLEAN(SUBSTITUTE(F11303,CHAR(160),"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04" spans="2:11" x14ac:dyDescent="0.25">
      <c r="B11304" s="21">
        <v>46136</v>
      </c>
      <c r="C11304" s="2" t="s">
        <v>1</v>
      </c>
      <c r="D11304" s="2" t="s">
        <v>4569</v>
      </c>
      <c r="E11304" s="2" t="s">
        <v>1130</v>
      </c>
      <c r="F11304" s="2" t="s">
        <v>1416</v>
      </c>
      <c r="G11304" s="5">
        <v>-20</v>
      </c>
      <c r="H11304" s="5">
        <v>22.4</v>
      </c>
      <c r="I11304" s="5">
        <v>-448</v>
      </c>
      <c r="J11304" s="5">
        <v>-38364.959999999999</v>
      </c>
      <c r="K11304" s="5" t="str" cm="1">
        <f t="array" ref="K11304">_xlfn.LET(_xlpm.d,UPPER(TRIM(CLEAN(SUBSTITUTE(F11304,CHAR(160),"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05" spans="2:11" x14ac:dyDescent="0.25">
      <c r="B11305" s="21">
        <v>46136</v>
      </c>
      <c r="C11305" s="2" t="s">
        <v>1</v>
      </c>
      <c r="D11305" s="2" t="s">
        <v>4493</v>
      </c>
      <c r="E11305" s="2" t="s">
        <v>53</v>
      </c>
      <c r="F11305" s="2" t="s">
        <v>1416</v>
      </c>
      <c r="G11305" s="5">
        <v>-20</v>
      </c>
      <c r="H11305" s="5">
        <v>22.4</v>
      </c>
      <c r="I11305" s="5">
        <v>-448</v>
      </c>
      <c r="J11305" s="5">
        <v>-38812.959999999999</v>
      </c>
      <c r="K11305" s="5" t="str" cm="1">
        <f t="array" ref="K11305">_xlfn.LET(_xlpm.d,UPPER(TRIM(CLEAN(SUBSTITUTE(F11305,CHAR(160),"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06" spans="2:11" x14ac:dyDescent="0.25">
      <c r="B11306" s="21">
        <v>46136</v>
      </c>
      <c r="C11306" s="2" t="s">
        <v>1</v>
      </c>
      <c r="D11306" s="2" t="s">
        <v>4570</v>
      </c>
      <c r="E11306" s="2" t="s">
        <v>76</v>
      </c>
      <c r="F11306" s="2" t="s">
        <v>1416</v>
      </c>
      <c r="G11306" s="5">
        <v>-42</v>
      </c>
      <c r="H11306" s="5">
        <v>22.4</v>
      </c>
      <c r="I11306" s="5">
        <v>-940.8</v>
      </c>
      <c r="J11306" s="5">
        <v>-39753.760000000002</v>
      </c>
      <c r="K11306" s="5" t="str" cm="1">
        <f t="array" ref="K11306">_xlfn.LET(_xlpm.d,UPPER(TRIM(CLEAN(SUBSTITUTE(F11306,CHAR(160),"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07" spans="2:11" x14ac:dyDescent="0.25">
      <c r="B11307" s="21">
        <v>46136</v>
      </c>
      <c r="C11307" s="2" t="s">
        <v>1</v>
      </c>
      <c r="D11307" s="2" t="s">
        <v>4571</v>
      </c>
      <c r="E11307" s="2" t="s">
        <v>60</v>
      </c>
      <c r="F11307" s="2" t="s">
        <v>1416</v>
      </c>
      <c r="G11307" s="5">
        <v>-1</v>
      </c>
      <c r="H11307" s="5">
        <v>22.4</v>
      </c>
      <c r="I11307" s="5">
        <v>-22.4</v>
      </c>
      <c r="J11307" s="5">
        <v>-39776.160000000003</v>
      </c>
      <c r="K11307" s="5" t="str" cm="1">
        <f t="array" ref="K11307">_xlfn.LET(_xlpm.d,UPPER(TRIM(CLEAN(SUBSTITUTE(F11307,CHAR(160),"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08" spans="2:11" x14ac:dyDescent="0.25">
      <c r="B11308" s="21">
        <v>46136</v>
      </c>
      <c r="C11308" s="2" t="s">
        <v>1</v>
      </c>
      <c r="D11308" s="2" t="s">
        <v>4572</v>
      </c>
      <c r="E11308" s="2" t="s">
        <v>244</v>
      </c>
      <c r="F11308" s="2" t="s">
        <v>1416</v>
      </c>
      <c r="G11308" s="5">
        <v>-30</v>
      </c>
      <c r="H11308" s="5">
        <v>22.4</v>
      </c>
      <c r="I11308" s="5">
        <v>-672</v>
      </c>
      <c r="J11308" s="5">
        <v>-40448.160000000003</v>
      </c>
      <c r="K11308" s="5" t="str" cm="1">
        <f t="array" ref="K11308">_xlfn.LET(_xlpm.d,UPPER(TRIM(CLEAN(SUBSTITUTE(F11308,CHAR(160),"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09" spans="2:11" x14ac:dyDescent="0.25">
      <c r="B11309" s="21">
        <v>46140</v>
      </c>
      <c r="C11309" s="2" t="s">
        <v>1</v>
      </c>
      <c r="D11309" s="2" t="s">
        <v>4486</v>
      </c>
      <c r="E11309" s="2" t="s">
        <v>92</v>
      </c>
      <c r="F11309" s="2" t="s">
        <v>1416</v>
      </c>
      <c r="G11309" s="5">
        <v>-31</v>
      </c>
      <c r="H11309" s="5">
        <v>22.4</v>
      </c>
      <c r="I11309" s="5">
        <v>-694.4</v>
      </c>
      <c r="J11309" s="5">
        <v>-41142.560000000005</v>
      </c>
      <c r="K11309" s="5" t="str" cm="1">
        <f t="array" ref="K11309">_xlfn.LET(_xlpm.d,UPPER(TRIM(CLEAN(SUBSTITUTE(F11309,CHAR(160),"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10" spans="2:11" x14ac:dyDescent="0.25">
      <c r="B11310" s="21">
        <v>46140</v>
      </c>
      <c r="C11310" s="2" t="s">
        <v>1</v>
      </c>
      <c r="D11310" s="2" t="s">
        <v>4573</v>
      </c>
      <c r="E11310" s="2" t="s">
        <v>19</v>
      </c>
      <c r="F11310" s="2" t="s">
        <v>1416</v>
      </c>
      <c r="G11310" s="5">
        <v>-58</v>
      </c>
      <c r="H11310" s="5">
        <v>22.4</v>
      </c>
      <c r="I11310" s="5">
        <v>-1299.2</v>
      </c>
      <c r="J11310" s="5">
        <v>-42441.760000000002</v>
      </c>
      <c r="K11310" s="5" t="str" cm="1">
        <f t="array" ref="K11310">_xlfn.LET(_xlpm.d,UPPER(TRIM(CLEAN(SUBSTITUTE(F11310,CHAR(160),"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11" spans="2:11" x14ac:dyDescent="0.25">
      <c r="B11311" s="21">
        <v>46140</v>
      </c>
      <c r="C11311" s="2" t="s">
        <v>1</v>
      </c>
      <c r="D11311" s="2" t="s">
        <v>4574</v>
      </c>
      <c r="E11311" s="2" t="s">
        <v>29</v>
      </c>
      <c r="F11311" s="2" t="s">
        <v>1416</v>
      </c>
      <c r="G11311" s="5">
        <v>-10</v>
      </c>
      <c r="H11311" s="5">
        <v>22.4</v>
      </c>
      <c r="I11311" s="5">
        <v>-224</v>
      </c>
      <c r="J11311" s="5">
        <v>-42665.760000000002</v>
      </c>
      <c r="K11311" s="5" t="str" cm="1">
        <f t="array" ref="K11311">_xlfn.LET(_xlpm.d,UPPER(TRIM(CLEAN(SUBSTITUTE(F11311,CHAR(160),"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12" spans="2:11" x14ac:dyDescent="0.25">
      <c r="B11312" s="21">
        <v>46140</v>
      </c>
      <c r="C11312" s="2" t="s">
        <v>1</v>
      </c>
      <c r="D11312" s="2" t="s">
        <v>4575</v>
      </c>
      <c r="E11312" s="2" t="s">
        <v>14</v>
      </c>
      <c r="F11312" s="2" t="s">
        <v>1416</v>
      </c>
      <c r="G11312" s="5">
        <v>-50</v>
      </c>
      <c r="H11312" s="5">
        <v>22.4</v>
      </c>
      <c r="I11312" s="5">
        <v>-1120</v>
      </c>
      <c r="J11312" s="5">
        <v>-43785.760000000002</v>
      </c>
      <c r="K11312" s="5" t="str" cm="1">
        <f t="array" ref="K11312">_xlfn.LET(_xlpm.d,UPPER(TRIM(CLEAN(SUBSTITUTE(F11312,CHAR(160),"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13" spans="1:11" x14ac:dyDescent="0.25">
      <c r="B11313" s="21">
        <v>46141</v>
      </c>
      <c r="C11313" s="2" t="s">
        <v>1</v>
      </c>
      <c r="D11313" s="2" t="s">
        <v>4487</v>
      </c>
      <c r="E11313" s="2" t="s">
        <v>86</v>
      </c>
      <c r="F11313" s="2" t="s">
        <v>1416</v>
      </c>
      <c r="G11313" s="5">
        <v>-11</v>
      </c>
      <c r="H11313" s="5">
        <v>22.4</v>
      </c>
      <c r="I11313" s="5">
        <v>-246.4</v>
      </c>
      <c r="J11313" s="5">
        <v>-44032.160000000003</v>
      </c>
      <c r="K11313" s="5" t="str" cm="1">
        <f t="array" ref="K11313">_xlfn.LET(_xlpm.d,UPPER(TRIM(CLEAN(SUBSTITUTE(F11313,CHAR(160),"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14" spans="1:11" x14ac:dyDescent="0.25">
      <c r="B11314" s="21">
        <v>46141</v>
      </c>
      <c r="C11314" s="2" t="s">
        <v>1</v>
      </c>
      <c r="D11314" s="2" t="s">
        <v>4454</v>
      </c>
      <c r="E11314" s="2" t="s">
        <v>68</v>
      </c>
      <c r="F11314" s="2" t="s">
        <v>1416</v>
      </c>
      <c r="G11314" s="5">
        <v>-48</v>
      </c>
      <c r="H11314" s="5">
        <v>22.4</v>
      </c>
      <c r="I11314" s="5">
        <v>-1075.2</v>
      </c>
      <c r="J11314" s="5">
        <v>-45107.360000000001</v>
      </c>
      <c r="K11314" s="5" t="str" cm="1">
        <f t="array" ref="K11314">_xlfn.LET(_xlpm.d,UPPER(TRIM(CLEAN(SUBSTITUTE(F11314,CHAR(160),"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15" spans="1:11" x14ac:dyDescent="0.25">
      <c r="B11315" s="21">
        <v>46141</v>
      </c>
      <c r="C11315" s="2" t="s">
        <v>1</v>
      </c>
      <c r="D11315" s="2" t="s">
        <v>4576</v>
      </c>
      <c r="E11315" s="2" t="s">
        <v>72</v>
      </c>
      <c r="F11315" s="2" t="s">
        <v>1416</v>
      </c>
      <c r="G11315" s="5">
        <v>-5</v>
      </c>
      <c r="H11315" s="5">
        <v>22.4</v>
      </c>
      <c r="I11315" s="5">
        <v>-112</v>
      </c>
      <c r="J11315" s="5">
        <v>-45219.360000000001</v>
      </c>
      <c r="K11315" s="5" t="str" cm="1">
        <f t="array" ref="K11315">_xlfn.LET(_xlpm.d,UPPER(TRIM(CLEAN(SUBSTITUTE(F11315,CHAR(160),"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16" spans="1:11" x14ac:dyDescent="0.25">
      <c r="B11316" s="21">
        <v>46141</v>
      </c>
      <c r="C11316" s="2" t="s">
        <v>1</v>
      </c>
      <c r="D11316" s="2" t="s">
        <v>4577</v>
      </c>
      <c r="E11316" s="2" t="s">
        <v>9</v>
      </c>
      <c r="F11316" s="2" t="s">
        <v>1416</v>
      </c>
      <c r="G11316" s="5">
        <v>-6</v>
      </c>
      <c r="H11316" s="5">
        <v>22.4</v>
      </c>
      <c r="I11316" s="5">
        <v>-134.4</v>
      </c>
      <c r="J11316" s="5">
        <v>-45353.760000000002</v>
      </c>
      <c r="K11316" s="5" t="str" cm="1">
        <f t="array" ref="K11316">_xlfn.LET(_xlpm.d,UPPER(TRIM(CLEAN(SUBSTITUTE(F11316,CHAR(160),"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17" spans="1:11" x14ac:dyDescent="0.25">
      <c r="B11317" s="21">
        <v>46142</v>
      </c>
      <c r="C11317" s="2" t="s">
        <v>1</v>
      </c>
      <c r="D11317" s="2" t="s">
        <v>4696</v>
      </c>
      <c r="E11317" s="2" t="s">
        <v>143</v>
      </c>
      <c r="F11317" s="2" t="s">
        <v>1393</v>
      </c>
      <c r="G11317" s="5">
        <v>-2</v>
      </c>
      <c r="H11317" s="5">
        <v>21.2</v>
      </c>
      <c r="I11317" s="5">
        <v>-42.4</v>
      </c>
      <c r="J11317" s="5">
        <v>-45396.160000000003</v>
      </c>
      <c r="K11317" s="5" t="str" cm="1">
        <f t="array" ref="K11317">_xlfn.LET(_xlpm.d,UPPER(TRIM(CLEAN(SUBSTITUTE(F11317,CHAR(160),"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18" spans="1:11" x14ac:dyDescent="0.25">
      <c r="B11318" s="21">
        <v>46142</v>
      </c>
      <c r="C11318" s="2" t="s">
        <v>1</v>
      </c>
      <c r="D11318" s="2" t="s">
        <v>4701</v>
      </c>
      <c r="E11318" s="2" t="s">
        <v>324</v>
      </c>
      <c r="F11318" s="2" t="s">
        <v>1393</v>
      </c>
      <c r="G11318" s="5">
        <v>-9</v>
      </c>
      <c r="H11318" s="5">
        <v>21.2</v>
      </c>
      <c r="I11318" s="5">
        <v>-190.8</v>
      </c>
      <c r="J11318" s="5">
        <v>-45586.960000000006</v>
      </c>
      <c r="K11318" s="5" t="str" cm="1">
        <f t="array" ref="K11318">_xlfn.LET(_xlpm.d,UPPER(TRIM(CLEAN(SUBSTITUTE(F11318,CHAR(160),"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19" spans="1:11" x14ac:dyDescent="0.25">
      <c r="B11319" s="21">
        <v>46142</v>
      </c>
      <c r="C11319" s="2" t="s">
        <v>1</v>
      </c>
      <c r="D11319" s="2" t="s">
        <v>4698</v>
      </c>
      <c r="E11319" s="2" t="s">
        <v>238</v>
      </c>
      <c r="F11319" s="2" t="s">
        <v>1393</v>
      </c>
      <c r="G11319" s="5">
        <v>-3</v>
      </c>
      <c r="H11319" s="5">
        <v>22.5</v>
      </c>
      <c r="I11319" s="5">
        <v>-67.5</v>
      </c>
      <c r="J11319" s="5">
        <v>-45654.460000000006</v>
      </c>
      <c r="K11319" s="5" t="str" cm="1">
        <f t="array" ref="K11319">_xlfn.LET(_xlpm.d,UPPER(TRIM(CLEAN(SUBSTITUTE(F11319,CHAR(160),"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20" spans="1:11" x14ac:dyDescent="0.25">
      <c r="B11320" s="21">
        <v>46142</v>
      </c>
      <c r="C11320" s="2" t="s">
        <v>1</v>
      </c>
      <c r="D11320" s="2" t="s">
        <v>4702</v>
      </c>
      <c r="E11320" s="2" t="s">
        <v>110</v>
      </c>
      <c r="F11320" s="2" t="s">
        <v>1416</v>
      </c>
      <c r="G11320" s="5">
        <v>-4</v>
      </c>
      <c r="H11320" s="5">
        <v>22.4</v>
      </c>
      <c r="I11320" s="5">
        <v>-89.6</v>
      </c>
      <c r="J11320" s="5">
        <v>-45744.060000000005</v>
      </c>
      <c r="K11320" s="5" t="str" cm="1">
        <f t="array" ref="K11320">_xlfn.LET(_xlpm.d,UPPER(TRIM(CLEAN(SUBSTITUTE(F11320,CHAR(160),"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21" spans="1:11" x14ac:dyDescent="0.25">
      <c r="B11321" s="21">
        <v>46142</v>
      </c>
      <c r="C11321" s="2" t="s">
        <v>1</v>
      </c>
      <c r="D11321" s="2" t="s">
        <v>4697</v>
      </c>
      <c r="E11321" s="2" t="s">
        <v>82</v>
      </c>
      <c r="F11321" s="2" t="s">
        <v>1416</v>
      </c>
      <c r="G11321" s="5">
        <v>-12</v>
      </c>
      <c r="H11321" s="5">
        <v>22.4</v>
      </c>
      <c r="I11321" s="5">
        <v>-268.8</v>
      </c>
      <c r="J11321" s="5">
        <v>-46012.860000000008</v>
      </c>
      <c r="K11321" s="5" t="str" cm="1">
        <f t="array" ref="K11321">_xlfn.LET(_xlpm.d,UPPER(TRIM(CLEAN(SUBSTITUTE(F11321,CHAR(160),"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22" spans="1:11" x14ac:dyDescent="0.25">
      <c r="B11322" s="21">
        <v>46142</v>
      </c>
      <c r="C11322" s="2" t="s">
        <v>1</v>
      </c>
      <c r="D11322" s="2" t="s">
        <v>4703</v>
      </c>
      <c r="E11322" s="2" t="s">
        <v>1016</v>
      </c>
      <c r="F11322" s="2" t="s">
        <v>1416</v>
      </c>
      <c r="G11322" s="5">
        <v>-22</v>
      </c>
      <c r="H11322" s="5">
        <v>22.4</v>
      </c>
      <c r="I11322" s="5">
        <v>-492.8</v>
      </c>
      <c r="J11322" s="5">
        <v>-46505.660000000011</v>
      </c>
      <c r="K11322" s="5" t="str" cm="1">
        <f t="array" ref="K11322">_xlfn.LET(_xlpm.d,UPPER(TRIM(CLEAN(SUBSTITUTE(F11322,CHAR(160),"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23" spans="1:11" x14ac:dyDescent="0.25">
      <c r="A11323" s="24" t="s">
        <v>2303</v>
      </c>
      <c r="B11323" s="25"/>
      <c r="C11323" s="2"/>
      <c r="D11323" s="2"/>
      <c r="E11323" s="2"/>
      <c r="F11323" s="2"/>
      <c r="G11323" s="26">
        <f>G11214+G11215+G11216+G11217+G11218+G11219+G11220+G11221+G11222+G11223+G11224+G11225+G11226+G11227+G11228+G11229+G11230+G11231+G11232+G11233+G11234+G11235+G11236+G11237+G11238+G11239+G11240+G11241+G11242+G11243+G11244+G11245+G11246+G11247+G11248+G11249+G11250+G11251+G11252+G11253+G11254+G11255+G11256+G11257+G11258+G11259+G11260+G11261+G11262+G11263+G11264+G11265+G11266+G11267+G11268+G11269+G11270+G11271+G11272+G11273+G11274+G11275+G11276+G11277+G11278+G11279+G11280+G11281+G11282+G11283+G11284+G11285+G11286+G11287+G11288+G11289+G11290+G11291+G11292+G11293+G11294+G11295+G11296+G11297+G11298+G11299+G11300+G11301+G11302+G11303+G11304+G11305+G11306+G11307+G11308+G11309+G11310+G11311+G11312+G11313+G11314+G11315+G11316+G11317+G11318+G11319+G11320+G11321+G11322</f>
        <v>-2105</v>
      </c>
      <c r="H11323" s="5"/>
      <c r="I11323" s="26">
        <f>I11214+I11215+I11216+I11217+I11218+I11219+I11220+I11221+I11222+I11223+I11224+I11225+I11226+I11227+I11228+I11229+I11230+I11231+I11232+I11233+I11234+I11235+I11236+I11237+I11238+I11239+I11240+I11241+I11242+I11243+I11244+I11245+I11246+I11247+I11248+I11249+I11250+I11251+I11252+I11253+I11254+I11255+I11256+I11257+I11258+I11259+I11260+I11261+I11262+I11263+I11264+I11265+I11266+I11267+I11268+I11269+I11270+I11271+I11272+I11273+I11274+I11275+I11276+I11277+I11278+I11279+I11280+I11281+I11282+I11283+I11284+I11285+I11286+I11287+I11288+I11289+I11290+I11291+I11292+I11293+I11294+I11295+I11296+I11297+I11298+I11299+I11300+I11301+I11302+I11303+I11304+I11305+I11306+I11307+I11308+I11309+I11310+I11311+I11312+I11313+I11314+I11315+I11316+I11317+I11318+I11319+I11320+I11321+I11322</f>
        <v>-46505.660000000011</v>
      </c>
      <c r="J11323" s="5"/>
      <c r="K11323" s="5" t="str" cm="1">
        <f t="array" ref="K11323">_xlfn.LET(_xlpm.d,UPPER(TRIM(CLEAN(SUBSTITUTE(F11323,CHAR(160),"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24" spans="1:11" x14ac:dyDescent="0.25">
      <c r="A11324" s="2" t="s">
        <v>4578</v>
      </c>
      <c r="B11324" s="25"/>
      <c r="C11324" s="2"/>
      <c r="D11324" s="2"/>
      <c r="E11324" s="2"/>
      <c r="F11324" s="2"/>
      <c r="G11324" s="5"/>
      <c r="H11324" s="5"/>
      <c r="I11324" s="5"/>
      <c r="J11324" s="5"/>
      <c r="K11324" s="5" t="str" cm="1">
        <f t="array" ref="K11324">_xlfn.LET(_xlpm.d,UPPER(TRIM(CLEAN(SUBSTITUTE(F11324,CHAR(160),"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25" spans="1:11" x14ac:dyDescent="0.25">
      <c r="B11325" s="21">
        <v>46122</v>
      </c>
      <c r="C11325" s="2" t="s">
        <v>1</v>
      </c>
      <c r="D11325" s="2" t="s">
        <v>4518</v>
      </c>
      <c r="E11325" s="2" t="s">
        <v>321</v>
      </c>
      <c r="F11325" s="2" t="s">
        <v>4578</v>
      </c>
      <c r="G11325" s="5">
        <v>-5</v>
      </c>
      <c r="H11325" s="5">
        <v>21.2</v>
      </c>
      <c r="I11325" s="5">
        <v>-106</v>
      </c>
      <c r="J11325" s="5">
        <v>-106</v>
      </c>
      <c r="K11325" s="5" t="str" cm="1">
        <f t="array" ref="K11325">_xlfn.LET(_xlpm.d,UPPER(TRIM(CLEAN(SUBSTITUTE(F11325,CHAR(160),"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26" spans="1:11" x14ac:dyDescent="0.25">
      <c r="A11326" s="24" t="s">
        <v>4579</v>
      </c>
      <c r="B11326" s="25"/>
      <c r="C11326" s="2"/>
      <c r="D11326" s="2"/>
      <c r="E11326" s="2"/>
      <c r="F11326" s="2"/>
      <c r="G11326" s="26">
        <f>G11325</f>
        <v>-5</v>
      </c>
      <c r="H11326" s="5"/>
      <c r="I11326" s="26">
        <f>I11325</f>
        <v>-106</v>
      </c>
      <c r="J11326" s="5"/>
      <c r="K11326" s="5" t="str" cm="1">
        <f t="array" ref="K11326">_xlfn.LET(_xlpm.d,UPPER(TRIM(CLEAN(SUBSTITUTE(F11326,CHAR(160),"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27" spans="1:11" x14ac:dyDescent="0.25">
      <c r="A11327" s="2" t="s">
        <v>2379</v>
      </c>
      <c r="B11327" s="25"/>
      <c r="C11327" s="2"/>
      <c r="D11327" s="2"/>
      <c r="E11327" s="2"/>
      <c r="F11327" s="2"/>
      <c r="G11327" s="5"/>
      <c r="H11327" s="5"/>
      <c r="I11327" s="5"/>
      <c r="J11327" s="5"/>
      <c r="K11327" s="5" t="str" cm="1">
        <f t="array" ref="K11327">_xlfn.LET(_xlpm.d,UPPER(TRIM(CLEAN(SUBSTITUTE(F11327,CHAR(160),"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28" spans="1:11" x14ac:dyDescent="0.25">
      <c r="B11328" s="21">
        <v>46114</v>
      </c>
      <c r="C11328" s="2" t="s">
        <v>1</v>
      </c>
      <c r="D11328" s="2" t="s">
        <v>4521</v>
      </c>
      <c r="E11328" s="2" t="s">
        <v>5</v>
      </c>
      <c r="F11328" s="2" t="s">
        <v>2379</v>
      </c>
      <c r="G11328" s="5">
        <v>-11</v>
      </c>
      <c r="H11328" s="5">
        <v>21.2</v>
      </c>
      <c r="I11328" s="5">
        <v>-233.2</v>
      </c>
      <c r="J11328" s="5">
        <v>-233.2</v>
      </c>
      <c r="K11328" s="5" t="str" cm="1">
        <f t="array" ref="K11328">_xlfn.LET(_xlpm.d,UPPER(TRIM(CLEAN(SUBSTITUTE(F11328,CHAR(160),"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29" spans="1:11" x14ac:dyDescent="0.25">
      <c r="A11329" s="24" t="s">
        <v>2381</v>
      </c>
      <c r="B11329" s="25"/>
      <c r="C11329" s="2"/>
      <c r="D11329" s="2"/>
      <c r="E11329" s="2"/>
      <c r="F11329" s="2"/>
      <c r="G11329" s="26">
        <f>G11328</f>
        <v>-11</v>
      </c>
      <c r="H11329" s="5"/>
      <c r="I11329" s="26">
        <f>I11328</f>
        <v>-233.2</v>
      </c>
      <c r="J11329" s="5"/>
      <c r="K11329" s="5" t="str" cm="1">
        <f t="array" ref="K11329">_xlfn.LET(_xlpm.d,UPPER(TRIM(CLEAN(SUBSTITUTE(F11329,CHAR(160),"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30" spans="1:11" x14ac:dyDescent="0.25">
      <c r="A11330" s="2" t="s">
        <v>2410</v>
      </c>
      <c r="B11330" s="25"/>
      <c r="C11330" s="2"/>
      <c r="D11330" s="2"/>
      <c r="E11330" s="2"/>
      <c r="F11330" s="2"/>
      <c r="G11330" s="5"/>
      <c r="H11330" s="5"/>
      <c r="I11330" s="5"/>
      <c r="J11330" s="5"/>
      <c r="K11330" s="5" t="str" cm="1">
        <f t="array" ref="K11330">_xlfn.LET(_xlpm.d,UPPER(TRIM(CLEAN(SUBSTITUTE(F11330,CHAR(160),"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31" spans="1:11" x14ac:dyDescent="0.25">
      <c r="B11331" s="21">
        <v>46122</v>
      </c>
      <c r="C11331" s="2" t="s">
        <v>1</v>
      </c>
      <c r="D11331" s="2" t="s">
        <v>4479</v>
      </c>
      <c r="E11331" s="2" t="s">
        <v>143</v>
      </c>
      <c r="F11331" s="2" t="s">
        <v>2412</v>
      </c>
      <c r="G11331" s="5">
        <v>-1</v>
      </c>
      <c r="H11331" s="5">
        <v>19.989999999999998</v>
      </c>
      <c r="I11331" s="5">
        <v>-19.989999999999998</v>
      </c>
      <c r="J11331" s="5">
        <v>-19.989999999999998</v>
      </c>
      <c r="K11331" s="5" t="str" cm="1">
        <f t="array" ref="K11331">_xlfn.LET(_xlpm.d,UPPER(TRIM(CLEAN(SUBSTITUTE(F11331,CHAR(160),"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32" spans="1:11" x14ac:dyDescent="0.25">
      <c r="A11332" s="24" t="s">
        <v>2414</v>
      </c>
      <c r="B11332" s="25"/>
      <c r="C11332" s="2"/>
      <c r="D11332" s="2"/>
      <c r="E11332" s="2"/>
      <c r="F11332" s="2"/>
      <c r="G11332" s="26">
        <f>G11331</f>
        <v>-1</v>
      </c>
      <c r="H11332" s="5"/>
      <c r="I11332" s="26">
        <f>I11331</f>
        <v>-19.989999999999998</v>
      </c>
      <c r="J11332" s="5"/>
      <c r="K11332" s="5" t="str" cm="1">
        <f t="array" ref="K11332">_xlfn.LET(_xlpm.d,UPPER(TRIM(CLEAN(SUBSTITUTE(F11332,CHAR(160),"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33" spans="1:11" x14ac:dyDescent="0.25">
      <c r="A11333" s="2" t="s">
        <v>2418</v>
      </c>
      <c r="B11333" s="25"/>
      <c r="C11333" s="2"/>
      <c r="D11333" s="2"/>
      <c r="E11333" s="2"/>
      <c r="F11333" s="2"/>
      <c r="G11333" s="5"/>
      <c r="H11333" s="5"/>
      <c r="I11333" s="5"/>
      <c r="J11333" s="5"/>
      <c r="K11333" s="5" t="str" cm="1">
        <f t="array" ref="K11333">_xlfn.LET(_xlpm.d,UPPER(TRIM(CLEAN(SUBSTITUTE(F11333,CHAR(160),"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34" spans="1:11" x14ac:dyDescent="0.25">
      <c r="B11334" s="21">
        <v>46142</v>
      </c>
      <c r="C11334" s="2" t="s">
        <v>1</v>
      </c>
      <c r="D11334" s="2" t="s">
        <v>4696</v>
      </c>
      <c r="E11334" s="2" t="s">
        <v>143</v>
      </c>
      <c r="F11334" s="2" t="s">
        <v>2412</v>
      </c>
      <c r="G11334" s="5">
        <v>-1</v>
      </c>
      <c r="H11334" s="5">
        <v>19.989999999999998</v>
      </c>
      <c r="I11334" s="5">
        <v>-19.989999999999998</v>
      </c>
      <c r="J11334" s="5">
        <v>-19.989999999999998</v>
      </c>
      <c r="K11334" s="5" t="str" cm="1">
        <f t="array" ref="K11334">_xlfn.LET(_xlpm.d,UPPER(TRIM(CLEAN(SUBSTITUTE(F11334,CHAR(160),"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COLOUR POTS</v>
      </c>
    </row>
    <row r="11335" spans="1:11" x14ac:dyDescent="0.25">
      <c r="A11335" s="24" t="s">
        <v>2420</v>
      </c>
      <c r="B11335" s="25"/>
      <c r="C11335" s="2"/>
      <c r="D11335" s="2"/>
      <c r="E11335" s="2"/>
      <c r="F11335" s="2"/>
      <c r="G11335" s="26">
        <f>G11334</f>
        <v>-1</v>
      </c>
      <c r="H11335" s="5"/>
      <c r="I11335" s="26">
        <f>I11334</f>
        <v>-19.989999999999998</v>
      </c>
      <c r="J11335" s="5"/>
      <c r="K11335" s="5" t="str" cm="1">
        <f t="array" ref="K11335">_xlfn.LET(_xlpm.d,UPPER(TRIM(CLEAN(SUBSTITUTE(F11335,CHAR(160),"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36" spans="1:11" x14ac:dyDescent="0.25">
      <c r="A11336" s="2" t="s">
        <v>2421</v>
      </c>
      <c r="B11336" s="25"/>
      <c r="C11336" s="2"/>
      <c r="D11336" s="2"/>
      <c r="E11336" s="2"/>
      <c r="F11336" s="2"/>
      <c r="G11336" s="5"/>
      <c r="H11336" s="5"/>
      <c r="I11336" s="5"/>
      <c r="J11336" s="5"/>
      <c r="K11336" s="5" t="str" cm="1">
        <f t="array" ref="K11336">_xlfn.LET(_xlpm.d,UPPER(TRIM(CLEAN(SUBSTITUTE(F11336,CHAR(160),"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37" spans="1:11" x14ac:dyDescent="0.25">
      <c r="B11337" s="21">
        <v>46128</v>
      </c>
      <c r="C11337" s="2" t="s">
        <v>1</v>
      </c>
      <c r="D11337" s="2" t="s">
        <v>4456</v>
      </c>
      <c r="E11337" s="2" t="s">
        <v>324</v>
      </c>
      <c r="F11337" s="2" t="s">
        <v>2421</v>
      </c>
      <c r="G11337" s="5">
        <v>-5</v>
      </c>
      <c r="H11337" s="5">
        <v>32.950000000000003</v>
      </c>
      <c r="I11337" s="5">
        <v>-164.75</v>
      </c>
      <c r="J11337" s="5">
        <v>-164.75</v>
      </c>
      <c r="K11337" s="5" t="str" cm="1">
        <f t="array" ref="K11337">_xlfn.LET(_xlpm.d,UPPER(TRIM(CLEAN(SUBSTITUTE(F11337,CHAR(160),"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11338" spans="1:11" x14ac:dyDescent="0.25">
      <c r="A11338" s="24" t="s">
        <v>2427</v>
      </c>
      <c r="B11338" s="25"/>
      <c r="C11338" s="2"/>
      <c r="D11338" s="2"/>
      <c r="E11338" s="2"/>
      <c r="F11338" s="2"/>
      <c r="G11338" s="26">
        <f>G11337</f>
        <v>-5</v>
      </c>
      <c r="H11338" s="5"/>
      <c r="I11338" s="26">
        <f>I11337</f>
        <v>-164.75</v>
      </c>
      <c r="J11338" s="5"/>
      <c r="K11338" s="5" t="str" cm="1">
        <f t="array" ref="K11338">_xlfn.LET(_xlpm.d,UPPER(TRIM(CLEAN(SUBSTITUTE(F11338,CHAR(160),"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39" spans="1:11" x14ac:dyDescent="0.25">
      <c r="A11339" s="2" t="s">
        <v>2441</v>
      </c>
      <c r="B11339" s="25"/>
      <c r="C11339" s="2"/>
      <c r="D11339" s="2"/>
      <c r="E11339" s="2"/>
      <c r="F11339" s="2"/>
      <c r="G11339" s="5"/>
      <c r="H11339" s="5"/>
      <c r="I11339" s="5"/>
      <c r="J11339" s="5"/>
      <c r="K11339" s="5" t="str" cm="1">
        <f t="array" ref="K11339">_xlfn.LET(_xlpm.d,UPPER(TRIM(CLEAN(SUBSTITUTE(F11339,CHAR(160),"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40" spans="1:11" x14ac:dyDescent="0.25">
      <c r="B11340" s="21">
        <v>46122</v>
      </c>
      <c r="C11340" s="2" t="s">
        <v>1</v>
      </c>
      <c r="D11340" s="2" t="s">
        <v>4479</v>
      </c>
      <c r="E11340" s="2" t="s">
        <v>143</v>
      </c>
      <c r="F11340" s="2" t="s">
        <v>2441</v>
      </c>
      <c r="G11340" s="5">
        <v>-1</v>
      </c>
      <c r="H11340" s="5">
        <v>32.99</v>
      </c>
      <c r="I11340" s="5">
        <v>-32.99</v>
      </c>
      <c r="J11340" s="5">
        <v>-32.99</v>
      </c>
      <c r="K11340" s="5" t="str" cm="1">
        <f t="array" ref="K11340">_xlfn.LET(_xlpm.d,UPPER(TRIM(CLEAN(SUBSTITUTE(F11340,CHAR(160),"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41" spans="1:11" x14ac:dyDescent="0.25">
      <c r="B11341" s="21">
        <v>46126</v>
      </c>
      <c r="C11341" s="2" t="s">
        <v>1</v>
      </c>
      <c r="D11341" s="2" t="s">
        <v>4551</v>
      </c>
      <c r="E11341" s="2" t="s">
        <v>35</v>
      </c>
      <c r="F11341" s="2" t="s">
        <v>2452</v>
      </c>
      <c r="G11341" s="5">
        <v>-9</v>
      </c>
      <c r="H11341" s="5">
        <v>33.5</v>
      </c>
      <c r="I11341" s="5">
        <v>-301.5</v>
      </c>
      <c r="J11341" s="5">
        <v>-334.49</v>
      </c>
      <c r="K11341" s="5" t="str" cm="1">
        <f t="array" ref="K11341">_xlfn.LET(_xlpm.d,UPPER(TRIM(CLEAN(SUBSTITUTE(F11341,CHAR(160),"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42" spans="1:11" x14ac:dyDescent="0.25">
      <c r="B11342" s="21">
        <v>46136</v>
      </c>
      <c r="C11342" s="2" t="s">
        <v>1</v>
      </c>
      <c r="D11342" s="2" t="s">
        <v>4580</v>
      </c>
      <c r="E11342" s="2" t="s">
        <v>82</v>
      </c>
      <c r="F11342" s="2" t="s">
        <v>2452</v>
      </c>
      <c r="G11342" s="5">
        <v>-9</v>
      </c>
      <c r="H11342" s="5">
        <v>33.5</v>
      </c>
      <c r="I11342" s="5">
        <v>-301.5</v>
      </c>
      <c r="J11342" s="5">
        <v>-635.99</v>
      </c>
      <c r="K11342" s="5" t="str" cm="1">
        <f t="array" ref="K11342">_xlfn.LET(_xlpm.d,UPPER(TRIM(CLEAN(SUBSTITUTE(F11342,CHAR(160),"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43" spans="1:11" x14ac:dyDescent="0.25">
      <c r="A11343" s="24" t="s">
        <v>2454</v>
      </c>
      <c r="B11343" s="25"/>
      <c r="C11343" s="2"/>
      <c r="D11343" s="2"/>
      <c r="E11343" s="2"/>
      <c r="F11343" s="2"/>
      <c r="G11343" s="26">
        <f>G11340+G11341+G11342</f>
        <v>-19</v>
      </c>
      <c r="H11343" s="5"/>
      <c r="I11343" s="26">
        <f>I11340+I11341+I11342</f>
        <v>-635.99</v>
      </c>
      <c r="J11343" s="5"/>
      <c r="K11343" s="5" t="str" cm="1">
        <f t="array" ref="K11343">_xlfn.LET(_xlpm.d,UPPER(TRIM(CLEAN(SUBSTITUTE(F11343,CHAR(160),"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44" spans="1:11" x14ac:dyDescent="0.25">
      <c r="A11344" s="2" t="s">
        <v>2455</v>
      </c>
      <c r="B11344" s="25"/>
      <c r="C11344" s="2"/>
      <c r="D11344" s="2"/>
      <c r="E11344" s="2"/>
      <c r="F11344" s="2"/>
      <c r="G11344" s="5"/>
      <c r="H11344" s="5"/>
      <c r="I11344" s="5"/>
      <c r="J11344" s="5"/>
      <c r="K11344" s="5" t="str" cm="1">
        <f t="array" ref="K11344">_xlfn.LET(_xlpm.d,UPPER(TRIM(CLEAN(SUBSTITUTE(F11344,CHAR(160),"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45" spans="2:11" x14ac:dyDescent="0.25">
      <c r="B11345" s="21">
        <v>46113</v>
      </c>
      <c r="C11345" s="2" t="s">
        <v>1</v>
      </c>
      <c r="D11345" s="2" t="s">
        <v>4581</v>
      </c>
      <c r="E11345" s="2" t="s">
        <v>816</v>
      </c>
      <c r="F11345" s="2" t="s">
        <v>2455</v>
      </c>
      <c r="G11345" s="5">
        <v>-13</v>
      </c>
      <c r="H11345" s="5">
        <v>33.5</v>
      </c>
      <c r="I11345" s="5">
        <v>-435.5</v>
      </c>
      <c r="J11345" s="5">
        <v>-435.5</v>
      </c>
      <c r="K11345" s="5" t="str" cm="1">
        <f t="array" ref="K11345">_xlfn.LET(_xlpm.d,UPPER(TRIM(CLEAN(SUBSTITUTE(F11345,CHAR(160),"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46" spans="2:11" x14ac:dyDescent="0.25">
      <c r="B11346" s="21">
        <v>46113</v>
      </c>
      <c r="C11346" s="2" t="s">
        <v>1</v>
      </c>
      <c r="D11346" s="2" t="s">
        <v>4519</v>
      </c>
      <c r="E11346" s="2" t="s">
        <v>433</v>
      </c>
      <c r="F11346" s="2" t="s">
        <v>2459</v>
      </c>
      <c r="G11346" s="5">
        <v>-2</v>
      </c>
      <c r="H11346" s="5">
        <v>33.5</v>
      </c>
      <c r="I11346" s="5">
        <v>-67</v>
      </c>
      <c r="J11346" s="5">
        <v>-502.5</v>
      </c>
      <c r="K11346" s="5" t="str" cm="1">
        <f t="array" ref="K11346">_xlfn.LET(_xlpm.d,UPPER(TRIM(CLEAN(SUBSTITUTE(F11346,CHAR(160),"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47" spans="2:11" x14ac:dyDescent="0.25">
      <c r="B11347" s="21">
        <v>46113</v>
      </c>
      <c r="C11347" s="2" t="s">
        <v>1</v>
      </c>
      <c r="D11347" s="2" t="s">
        <v>4462</v>
      </c>
      <c r="E11347" s="2" t="s">
        <v>129</v>
      </c>
      <c r="F11347" s="2" t="s">
        <v>2459</v>
      </c>
      <c r="G11347" s="5">
        <v>-24</v>
      </c>
      <c r="H11347" s="5">
        <v>33.5</v>
      </c>
      <c r="I11347" s="5">
        <v>-804</v>
      </c>
      <c r="J11347" s="5">
        <v>-1306.5</v>
      </c>
      <c r="K11347" s="5" t="str" cm="1">
        <f t="array" ref="K11347">_xlfn.LET(_xlpm.d,UPPER(TRIM(CLEAN(SUBSTITUTE(F11347,CHAR(160),"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48" spans="2:11" x14ac:dyDescent="0.25">
      <c r="B11348" s="21">
        <v>46113</v>
      </c>
      <c r="C11348" s="2" t="s">
        <v>1</v>
      </c>
      <c r="D11348" s="2" t="s">
        <v>4520</v>
      </c>
      <c r="E11348" s="2" t="s">
        <v>65</v>
      </c>
      <c r="F11348" s="2" t="s">
        <v>2459</v>
      </c>
      <c r="G11348" s="5">
        <v>-8</v>
      </c>
      <c r="H11348" s="5">
        <v>33.5</v>
      </c>
      <c r="I11348" s="5">
        <v>-268</v>
      </c>
      <c r="J11348" s="5">
        <v>-1574.5</v>
      </c>
      <c r="K11348" s="5" t="str" cm="1">
        <f t="array" ref="K11348">_xlfn.LET(_xlpm.d,UPPER(TRIM(CLEAN(SUBSTITUTE(F11348,CHAR(160),"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49" spans="2:11" x14ac:dyDescent="0.25">
      <c r="B11349" s="21">
        <v>46114</v>
      </c>
      <c r="C11349" s="2" t="s">
        <v>1</v>
      </c>
      <c r="D11349" s="2" t="s">
        <v>4582</v>
      </c>
      <c r="E11349" s="2" t="s">
        <v>58</v>
      </c>
      <c r="F11349" s="2" t="s">
        <v>2459</v>
      </c>
      <c r="G11349" s="5">
        <v>-3</v>
      </c>
      <c r="H11349" s="5">
        <v>33.5</v>
      </c>
      <c r="I11349" s="5">
        <v>-100.5</v>
      </c>
      <c r="J11349" s="5">
        <v>-1675</v>
      </c>
      <c r="K11349" s="5" t="str" cm="1">
        <f t="array" ref="K11349">_xlfn.LET(_xlpm.d,UPPER(TRIM(CLEAN(SUBSTITUTE(F11349,CHAR(160),"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50" spans="2:11" x14ac:dyDescent="0.25">
      <c r="B11350" s="21">
        <v>46119</v>
      </c>
      <c r="C11350" s="2" t="s">
        <v>1</v>
      </c>
      <c r="D11350" s="2" t="s">
        <v>4530</v>
      </c>
      <c r="E11350" s="2" t="s">
        <v>68</v>
      </c>
      <c r="F11350" s="2" t="s">
        <v>2459</v>
      </c>
      <c r="G11350" s="5">
        <v>-4</v>
      </c>
      <c r="H11350" s="5">
        <v>33.5</v>
      </c>
      <c r="I11350" s="5">
        <v>-134</v>
      </c>
      <c r="J11350" s="5">
        <v>-1809</v>
      </c>
      <c r="K11350" s="5" t="str" cm="1">
        <f t="array" ref="K11350">_xlfn.LET(_xlpm.d,UPPER(TRIM(CLEAN(SUBSTITUTE(F11350,CHAR(160),"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51" spans="2:11" x14ac:dyDescent="0.25">
      <c r="B11351" s="21">
        <v>46119</v>
      </c>
      <c r="C11351" s="2" t="s">
        <v>1</v>
      </c>
      <c r="D11351" s="2" t="s">
        <v>4463</v>
      </c>
      <c r="E11351" s="2" t="s">
        <v>99</v>
      </c>
      <c r="F11351" s="2" t="s">
        <v>2459</v>
      </c>
      <c r="G11351" s="5">
        <v>-4</v>
      </c>
      <c r="H11351" s="5">
        <v>33.5</v>
      </c>
      <c r="I11351" s="5">
        <v>-134</v>
      </c>
      <c r="J11351" s="5">
        <v>-1943</v>
      </c>
      <c r="K11351" s="5" t="str" cm="1">
        <f t="array" ref="K11351">_xlfn.LET(_xlpm.d,UPPER(TRIM(CLEAN(SUBSTITUTE(F11351,CHAR(160),"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52" spans="2:11" x14ac:dyDescent="0.25">
      <c r="B11352" s="21">
        <v>46119</v>
      </c>
      <c r="C11352" s="2" t="s">
        <v>1</v>
      </c>
      <c r="D11352" s="2" t="s">
        <v>4583</v>
      </c>
      <c r="E11352" s="2" t="s">
        <v>465</v>
      </c>
      <c r="F11352" s="2" t="s">
        <v>2459</v>
      </c>
      <c r="G11352" s="5">
        <v>-2</v>
      </c>
      <c r="H11352" s="5">
        <v>33.5</v>
      </c>
      <c r="I11352" s="5">
        <v>-67</v>
      </c>
      <c r="J11352" s="5">
        <v>-2010</v>
      </c>
      <c r="K11352" s="5" t="str" cm="1">
        <f t="array" ref="K11352">_xlfn.LET(_xlpm.d,UPPER(TRIM(CLEAN(SUBSTITUTE(F11352,CHAR(160),"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53" spans="2:11" x14ac:dyDescent="0.25">
      <c r="B11353" s="21">
        <v>46120</v>
      </c>
      <c r="C11353" s="2" t="s">
        <v>1</v>
      </c>
      <c r="D11353" s="2" t="s">
        <v>4532</v>
      </c>
      <c r="E11353" s="2" t="s">
        <v>14</v>
      </c>
      <c r="F11353" s="2" t="s">
        <v>2459</v>
      </c>
      <c r="G11353" s="5">
        <v>-3</v>
      </c>
      <c r="H11353" s="5">
        <v>33.5</v>
      </c>
      <c r="I11353" s="5">
        <v>-100.5</v>
      </c>
      <c r="J11353" s="5">
        <v>-2110.5</v>
      </c>
      <c r="K11353" s="5" t="str" cm="1">
        <f t="array" ref="K11353">_xlfn.LET(_xlpm.d,UPPER(TRIM(CLEAN(SUBSTITUTE(F11353,CHAR(160),"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54" spans="2:11" x14ac:dyDescent="0.25">
      <c r="B11354" s="21">
        <v>46120</v>
      </c>
      <c r="C11354" s="2" t="s">
        <v>1</v>
      </c>
      <c r="D11354" s="2" t="s">
        <v>4464</v>
      </c>
      <c r="E11354" s="2" t="s">
        <v>32</v>
      </c>
      <c r="F11354" s="2" t="s">
        <v>2459</v>
      </c>
      <c r="G11354" s="5">
        <v>-4</v>
      </c>
      <c r="H11354" s="5">
        <v>33.5</v>
      </c>
      <c r="I11354" s="5">
        <v>-134</v>
      </c>
      <c r="J11354" s="5">
        <v>-2244.5</v>
      </c>
      <c r="K11354" s="5" t="str" cm="1">
        <f t="array" ref="K11354">_xlfn.LET(_xlpm.d,UPPER(TRIM(CLEAN(SUBSTITUTE(F11354,CHAR(160),"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55" spans="2:11" x14ac:dyDescent="0.25">
      <c r="B11355" s="21">
        <v>46120</v>
      </c>
      <c r="C11355" s="2" t="s">
        <v>1</v>
      </c>
      <c r="D11355" s="2" t="s">
        <v>4584</v>
      </c>
      <c r="E11355" s="2" t="s">
        <v>403</v>
      </c>
      <c r="F11355" s="2" t="s">
        <v>2459</v>
      </c>
      <c r="G11355" s="5">
        <v>-5</v>
      </c>
      <c r="H11355" s="5">
        <v>33.5</v>
      </c>
      <c r="I11355" s="5">
        <v>-167.5</v>
      </c>
      <c r="J11355" s="5">
        <v>-2412</v>
      </c>
      <c r="K11355" s="5" t="str" cm="1">
        <f t="array" ref="K11355">_xlfn.LET(_xlpm.d,UPPER(TRIM(CLEAN(SUBSTITUTE(F11355,CHAR(160),"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56" spans="2:11" x14ac:dyDescent="0.25">
      <c r="B11356" s="21">
        <v>46120</v>
      </c>
      <c r="C11356" s="2" t="s">
        <v>1</v>
      </c>
      <c r="D11356" s="2" t="s">
        <v>4444</v>
      </c>
      <c r="E11356" s="2" t="s">
        <v>129</v>
      </c>
      <c r="F11356" s="2" t="s">
        <v>2459</v>
      </c>
      <c r="G11356" s="5">
        <v>-6</v>
      </c>
      <c r="H11356" s="5">
        <v>33.5</v>
      </c>
      <c r="I11356" s="5">
        <v>-201</v>
      </c>
      <c r="J11356" s="5">
        <v>-2613</v>
      </c>
      <c r="K11356" s="5" t="str" cm="1">
        <f t="array" ref="K11356">_xlfn.LET(_xlpm.d,UPPER(TRIM(CLEAN(SUBSTITUTE(F11356,CHAR(160),"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57" spans="2:11" x14ac:dyDescent="0.25">
      <c r="B11357" s="21">
        <v>46121</v>
      </c>
      <c r="C11357" s="2" t="s">
        <v>1</v>
      </c>
      <c r="D11357" s="2" t="s">
        <v>4537</v>
      </c>
      <c r="E11357" s="2" t="s">
        <v>163</v>
      </c>
      <c r="F11357" s="2" t="s">
        <v>2459</v>
      </c>
      <c r="G11357" s="5">
        <v>-21</v>
      </c>
      <c r="H11357" s="5">
        <v>33.5</v>
      </c>
      <c r="I11357" s="5">
        <v>-703.5</v>
      </c>
      <c r="J11357" s="5">
        <v>-3316.5</v>
      </c>
      <c r="K11357" s="5" t="str" cm="1">
        <f t="array" ref="K11357">_xlfn.LET(_xlpm.d,UPPER(TRIM(CLEAN(SUBSTITUTE(F11357,CHAR(160),"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58" spans="2:11" x14ac:dyDescent="0.25">
      <c r="B11358" s="21">
        <v>46122</v>
      </c>
      <c r="C11358" s="2" t="s">
        <v>1</v>
      </c>
      <c r="D11358" s="2" t="s">
        <v>4539</v>
      </c>
      <c r="E11358" s="2" t="s">
        <v>1016</v>
      </c>
      <c r="F11358" s="2" t="s">
        <v>2459</v>
      </c>
      <c r="G11358" s="5">
        <v>-21</v>
      </c>
      <c r="H11358" s="5">
        <v>33.5</v>
      </c>
      <c r="I11358" s="5">
        <v>-703.5</v>
      </c>
      <c r="J11358" s="5">
        <v>-4020</v>
      </c>
      <c r="K11358" s="5" t="str" cm="1">
        <f t="array" ref="K11358">_xlfn.LET(_xlpm.d,UPPER(TRIM(CLEAN(SUBSTITUTE(F11358,CHAR(160),"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59" spans="2:11" x14ac:dyDescent="0.25">
      <c r="B11359" s="21">
        <v>46122</v>
      </c>
      <c r="C11359" s="2" t="s">
        <v>1</v>
      </c>
      <c r="D11359" s="2" t="s">
        <v>4540</v>
      </c>
      <c r="E11359" s="2" t="s">
        <v>1130</v>
      </c>
      <c r="F11359" s="2" t="s">
        <v>2459</v>
      </c>
      <c r="G11359" s="5">
        <v>-4</v>
      </c>
      <c r="H11359" s="5">
        <v>33.5</v>
      </c>
      <c r="I11359" s="5">
        <v>-134</v>
      </c>
      <c r="J11359" s="5">
        <v>-4154</v>
      </c>
      <c r="K11359" s="5" t="str" cm="1">
        <f t="array" ref="K11359">_xlfn.LET(_xlpm.d,UPPER(TRIM(CLEAN(SUBSTITUTE(F11359,CHAR(160),"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60" spans="2:11" x14ac:dyDescent="0.25">
      <c r="B11360" s="21">
        <v>46122</v>
      </c>
      <c r="C11360" s="2" t="s">
        <v>1</v>
      </c>
      <c r="D11360" s="2" t="s">
        <v>4500</v>
      </c>
      <c r="E11360" s="2" t="s">
        <v>202</v>
      </c>
      <c r="F11360" s="2" t="s">
        <v>2459</v>
      </c>
      <c r="G11360" s="5">
        <v>-57</v>
      </c>
      <c r="H11360" s="5">
        <v>33.5</v>
      </c>
      <c r="I11360" s="5">
        <v>-1909.5</v>
      </c>
      <c r="J11360" s="5">
        <v>-6063.5</v>
      </c>
      <c r="K11360" s="5" t="str" cm="1">
        <f t="array" ref="K11360">_xlfn.LET(_xlpm.d,UPPER(TRIM(CLEAN(SUBSTITUTE(F11360,CHAR(160),"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61" spans="2:11" x14ac:dyDescent="0.25">
      <c r="B11361" s="21">
        <v>46122</v>
      </c>
      <c r="C11361" s="2" t="s">
        <v>1</v>
      </c>
      <c r="D11361" s="2" t="s">
        <v>4541</v>
      </c>
      <c r="E11361" s="2" t="s">
        <v>110</v>
      </c>
      <c r="F11361" s="2" t="s">
        <v>2459</v>
      </c>
      <c r="G11361" s="5">
        <v>-8</v>
      </c>
      <c r="H11361" s="5">
        <v>33.5</v>
      </c>
      <c r="I11361" s="5">
        <v>-268</v>
      </c>
      <c r="J11361" s="5">
        <v>-6331.5</v>
      </c>
      <c r="K11361" s="5" t="str" cm="1">
        <f t="array" ref="K11361">_xlfn.LET(_xlpm.d,UPPER(TRIM(CLEAN(SUBSTITUTE(F11361,CHAR(160),"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62" spans="2:11" x14ac:dyDescent="0.25">
      <c r="B11362" s="21">
        <v>46122</v>
      </c>
      <c r="C11362" s="2" t="s">
        <v>1</v>
      </c>
      <c r="D11362" s="2" t="s">
        <v>4467</v>
      </c>
      <c r="E11362" s="2" t="s">
        <v>53</v>
      </c>
      <c r="F11362" s="2" t="s">
        <v>2459</v>
      </c>
      <c r="G11362" s="5">
        <v>-6</v>
      </c>
      <c r="H11362" s="5">
        <v>33.5</v>
      </c>
      <c r="I11362" s="5">
        <v>-201</v>
      </c>
      <c r="J11362" s="5">
        <v>-6532.5</v>
      </c>
      <c r="K11362" s="5" t="str" cm="1">
        <f t="array" ref="K11362">_xlfn.LET(_xlpm.d,UPPER(TRIM(CLEAN(SUBSTITUTE(F11362,CHAR(160),"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63" spans="2:11" x14ac:dyDescent="0.25">
      <c r="B11363" s="21">
        <v>46122</v>
      </c>
      <c r="C11363" s="2" t="s">
        <v>1</v>
      </c>
      <c r="D11363" s="2" t="s">
        <v>4543</v>
      </c>
      <c r="E11363" s="2" t="s">
        <v>24</v>
      </c>
      <c r="F11363" s="2" t="s">
        <v>2459</v>
      </c>
      <c r="G11363" s="5">
        <v>-33</v>
      </c>
      <c r="H11363" s="5">
        <v>33.5</v>
      </c>
      <c r="I11363" s="5">
        <v>-1105.5</v>
      </c>
      <c r="J11363" s="5">
        <v>-7638</v>
      </c>
      <c r="K11363" s="5" t="str" cm="1">
        <f t="array" ref="K11363">_xlfn.LET(_xlpm.d,UPPER(TRIM(CLEAN(SUBSTITUTE(F11363,CHAR(160),"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64" spans="2:11" x14ac:dyDescent="0.25">
      <c r="B11364" s="21">
        <v>46125</v>
      </c>
      <c r="C11364" s="2" t="s">
        <v>1</v>
      </c>
      <c r="D11364" s="2" t="s">
        <v>4470</v>
      </c>
      <c r="E11364" s="2" t="s">
        <v>76</v>
      </c>
      <c r="F11364" s="2" t="s">
        <v>2459</v>
      </c>
      <c r="G11364" s="5">
        <v>-10</v>
      </c>
      <c r="H11364" s="5">
        <v>33.5</v>
      </c>
      <c r="I11364" s="5">
        <v>-335</v>
      </c>
      <c r="J11364" s="5">
        <v>-7973</v>
      </c>
      <c r="K11364" s="5" t="str" cm="1">
        <f t="array" ref="K11364">_xlfn.LET(_xlpm.d,UPPER(TRIM(CLEAN(SUBSTITUTE(F11364,CHAR(160),"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65" spans="2:11" x14ac:dyDescent="0.25">
      <c r="B11365" s="21">
        <v>46126</v>
      </c>
      <c r="C11365" s="2" t="s">
        <v>1</v>
      </c>
      <c r="D11365" s="2" t="s">
        <v>4445</v>
      </c>
      <c r="E11365" s="2" t="s">
        <v>49</v>
      </c>
      <c r="F11365" s="2" t="s">
        <v>2459</v>
      </c>
      <c r="G11365" s="5">
        <v>-16</v>
      </c>
      <c r="H11365" s="5">
        <v>33.5</v>
      </c>
      <c r="I11365" s="5">
        <v>-536</v>
      </c>
      <c r="J11365" s="5">
        <v>-8509</v>
      </c>
      <c r="K11365" s="5" t="str" cm="1">
        <f t="array" ref="K11365">_xlfn.LET(_xlpm.d,UPPER(TRIM(CLEAN(SUBSTITUTE(F11365,CHAR(160),"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66" spans="2:11" x14ac:dyDescent="0.25">
      <c r="B11366" s="21">
        <v>46126</v>
      </c>
      <c r="C11366" s="2" t="s">
        <v>1</v>
      </c>
      <c r="D11366" s="2" t="s">
        <v>4446</v>
      </c>
      <c r="E11366" s="2" t="s">
        <v>32</v>
      </c>
      <c r="F11366" s="2" t="s">
        <v>2459</v>
      </c>
      <c r="G11366" s="5">
        <v>-5</v>
      </c>
      <c r="H11366" s="5">
        <v>33.5</v>
      </c>
      <c r="I11366" s="5">
        <v>-167.5</v>
      </c>
      <c r="J11366" s="5">
        <v>-8676.5</v>
      </c>
      <c r="K11366" s="5" t="str" cm="1">
        <f t="array" ref="K11366">_xlfn.LET(_xlpm.d,UPPER(TRIM(CLEAN(SUBSTITUTE(F11366,CHAR(160),"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67" spans="2:11" x14ac:dyDescent="0.25">
      <c r="B11367" s="21">
        <v>46127</v>
      </c>
      <c r="C11367" s="2" t="s">
        <v>1</v>
      </c>
      <c r="D11367" s="2" t="s">
        <v>4447</v>
      </c>
      <c r="E11367" s="2" t="s">
        <v>129</v>
      </c>
      <c r="F11367" s="2" t="s">
        <v>2459</v>
      </c>
      <c r="G11367" s="5">
        <v>-1</v>
      </c>
      <c r="H11367" s="5">
        <v>33.5</v>
      </c>
      <c r="I11367" s="5">
        <v>-33.5</v>
      </c>
      <c r="J11367" s="5">
        <v>-8710</v>
      </c>
      <c r="K11367" s="5" t="str" cm="1">
        <f t="array" ref="K11367">_xlfn.LET(_xlpm.d,UPPER(TRIM(CLEAN(SUBSTITUTE(F11367,CHAR(160),"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68" spans="2:11" x14ac:dyDescent="0.25">
      <c r="B11368" s="21">
        <v>46128</v>
      </c>
      <c r="C11368" s="2" t="s">
        <v>1</v>
      </c>
      <c r="D11368" s="2" t="s">
        <v>4553</v>
      </c>
      <c r="E11368" s="2" t="s">
        <v>829</v>
      </c>
      <c r="F11368" s="2" t="s">
        <v>2459</v>
      </c>
      <c r="G11368" s="5">
        <v>-57</v>
      </c>
      <c r="H11368" s="5">
        <v>33.5</v>
      </c>
      <c r="I11368" s="5">
        <v>-1909.5</v>
      </c>
      <c r="J11368" s="5">
        <v>-10619.5</v>
      </c>
      <c r="K11368" s="5" t="str" cm="1">
        <f t="array" ref="K11368">_xlfn.LET(_xlpm.d,UPPER(TRIM(CLEAN(SUBSTITUTE(F11368,CHAR(160),"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69" spans="2:11" x14ac:dyDescent="0.25">
      <c r="B11369" s="21">
        <v>46128</v>
      </c>
      <c r="C11369" s="2" t="s">
        <v>1</v>
      </c>
      <c r="D11369" s="2" t="s">
        <v>4449</v>
      </c>
      <c r="E11369" s="2" t="s">
        <v>99</v>
      </c>
      <c r="F11369" s="2" t="s">
        <v>2459</v>
      </c>
      <c r="G11369" s="5">
        <v>-48</v>
      </c>
      <c r="H11369" s="5">
        <v>33.5</v>
      </c>
      <c r="I11369" s="5">
        <v>-1608</v>
      </c>
      <c r="J11369" s="5">
        <v>-12227.5</v>
      </c>
      <c r="K11369" s="5" t="str" cm="1">
        <f t="array" ref="K11369">_xlfn.LET(_xlpm.d,UPPER(TRIM(CLEAN(SUBSTITUTE(F11369,CHAR(160),"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70" spans="2:11" x14ac:dyDescent="0.25">
      <c r="B11370" s="21">
        <v>46129</v>
      </c>
      <c r="C11370" s="2" t="s">
        <v>1</v>
      </c>
      <c r="D11370" s="2" t="s">
        <v>4507</v>
      </c>
      <c r="E11370" s="2" t="s">
        <v>202</v>
      </c>
      <c r="F11370" s="2" t="s">
        <v>2459</v>
      </c>
      <c r="G11370" s="5">
        <v>-40</v>
      </c>
      <c r="H11370" s="5">
        <v>33.5</v>
      </c>
      <c r="I11370" s="5">
        <v>-1340</v>
      </c>
      <c r="J11370" s="5">
        <v>-13567.5</v>
      </c>
      <c r="K11370" s="5" t="str" cm="1">
        <f t="array" ref="K11370">_xlfn.LET(_xlpm.d,UPPER(TRIM(CLEAN(SUBSTITUTE(F11370,CHAR(160),"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71" spans="2:11" x14ac:dyDescent="0.25">
      <c r="B11371" s="21">
        <v>46129</v>
      </c>
      <c r="C11371" s="2" t="s">
        <v>1</v>
      </c>
      <c r="D11371" s="2" t="s">
        <v>4472</v>
      </c>
      <c r="E11371" s="2" t="s">
        <v>24</v>
      </c>
      <c r="F11371" s="2" t="s">
        <v>2459</v>
      </c>
      <c r="G11371" s="5">
        <v>-8</v>
      </c>
      <c r="H11371" s="5">
        <v>33.5</v>
      </c>
      <c r="I11371" s="5">
        <v>-268</v>
      </c>
      <c r="J11371" s="5">
        <v>-13835.5</v>
      </c>
      <c r="K11371" s="5" t="str" cm="1">
        <f t="array" ref="K11371">_xlfn.LET(_xlpm.d,UPPER(TRIM(CLEAN(SUBSTITUTE(F11371,CHAR(160),"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72" spans="2:11" x14ac:dyDescent="0.25">
      <c r="B11372" s="21">
        <v>46129</v>
      </c>
      <c r="C11372" s="2" t="s">
        <v>1</v>
      </c>
      <c r="D11372" s="2" t="s">
        <v>4450</v>
      </c>
      <c r="E11372" s="2" t="s">
        <v>82</v>
      </c>
      <c r="F11372" s="2" t="s">
        <v>2459</v>
      </c>
      <c r="G11372" s="5">
        <v>-28</v>
      </c>
      <c r="H11372" s="5">
        <v>33.5</v>
      </c>
      <c r="I11372" s="5">
        <v>-938</v>
      </c>
      <c r="J11372" s="5">
        <v>-14773.5</v>
      </c>
      <c r="K11372" s="5" t="str" cm="1">
        <f t="array" ref="K11372">_xlfn.LET(_xlpm.d,UPPER(TRIM(CLEAN(SUBSTITUTE(F11372,CHAR(160),"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73" spans="2:11" x14ac:dyDescent="0.25">
      <c r="B11373" s="21">
        <v>46132</v>
      </c>
      <c r="C11373" s="2" t="s">
        <v>1</v>
      </c>
      <c r="D11373" s="2" t="s">
        <v>4510</v>
      </c>
      <c r="E11373" s="2" t="s">
        <v>433</v>
      </c>
      <c r="F11373" s="2" t="s">
        <v>2459</v>
      </c>
      <c r="G11373" s="5">
        <v>-2</v>
      </c>
      <c r="H11373" s="5">
        <v>33.5</v>
      </c>
      <c r="I11373" s="5">
        <v>-67</v>
      </c>
      <c r="J11373" s="5">
        <v>-14840.5</v>
      </c>
      <c r="K11373" s="5" t="str" cm="1">
        <f t="array" ref="K11373">_xlfn.LET(_xlpm.d,UPPER(TRIM(CLEAN(SUBSTITUTE(F11373,CHAR(160),"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74" spans="2:11" x14ac:dyDescent="0.25">
      <c r="B11374" s="21">
        <v>46132</v>
      </c>
      <c r="C11374" s="2" t="s">
        <v>1</v>
      </c>
      <c r="D11374" s="2" t="s">
        <v>4451</v>
      </c>
      <c r="E11374" s="2" t="s">
        <v>99</v>
      </c>
      <c r="F11374" s="2" t="s">
        <v>2459</v>
      </c>
      <c r="G11374" s="5">
        <v>-3</v>
      </c>
      <c r="H11374" s="5">
        <v>33.5</v>
      </c>
      <c r="I11374" s="5">
        <v>-100.5</v>
      </c>
      <c r="J11374" s="5">
        <v>-14941</v>
      </c>
      <c r="K11374" s="5" t="str" cm="1">
        <f t="array" ref="K11374">_xlfn.LET(_xlpm.d,UPPER(TRIM(CLEAN(SUBSTITUTE(F11374,CHAR(160),"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75" spans="2:11" x14ac:dyDescent="0.25">
      <c r="B11375" s="21">
        <v>46133</v>
      </c>
      <c r="C11375" s="2" t="s">
        <v>1</v>
      </c>
      <c r="D11375" s="2" t="s">
        <v>4585</v>
      </c>
      <c r="E11375" s="2" t="s">
        <v>852</v>
      </c>
      <c r="F11375" s="2" t="s">
        <v>2455</v>
      </c>
      <c r="G11375" s="5">
        <v>-9</v>
      </c>
      <c r="H11375" s="5">
        <v>32.950000000000003</v>
      </c>
      <c r="I11375" s="5">
        <v>-296.55</v>
      </c>
      <c r="J11375" s="5">
        <v>-15237.55</v>
      </c>
      <c r="K11375" s="5" t="str" cm="1">
        <f t="array" ref="K11375">_xlfn.LET(_xlpm.d,UPPER(TRIM(CLEAN(SUBSTITUTE(F11375,CHAR(160),"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76" spans="2:11" x14ac:dyDescent="0.25">
      <c r="B11376" s="21">
        <v>46133</v>
      </c>
      <c r="C11376" s="2" t="s">
        <v>1</v>
      </c>
      <c r="D11376" s="2" t="s">
        <v>4586</v>
      </c>
      <c r="E11376" s="2" t="s">
        <v>9</v>
      </c>
      <c r="F11376" s="2" t="s">
        <v>2459</v>
      </c>
      <c r="G11376" s="5">
        <v>-6</v>
      </c>
      <c r="H11376" s="5">
        <v>33.5</v>
      </c>
      <c r="I11376" s="5">
        <v>-201</v>
      </c>
      <c r="J11376" s="5">
        <v>-15438.55</v>
      </c>
      <c r="K11376" s="5" t="str" cm="1">
        <f t="array" ref="K11376">_xlfn.LET(_xlpm.d,UPPER(TRIM(CLEAN(SUBSTITUTE(F11376,CHAR(160),"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77" spans="2:11" x14ac:dyDescent="0.25">
      <c r="B11377" s="21">
        <v>46133</v>
      </c>
      <c r="C11377" s="2" t="s">
        <v>1</v>
      </c>
      <c r="D11377" s="2" t="s">
        <v>4492</v>
      </c>
      <c r="E11377" s="2" t="s">
        <v>32</v>
      </c>
      <c r="F11377" s="2" t="s">
        <v>2459</v>
      </c>
      <c r="G11377" s="5">
        <v>-2</v>
      </c>
      <c r="H11377" s="5">
        <v>33.5</v>
      </c>
      <c r="I11377" s="5">
        <v>-67</v>
      </c>
      <c r="J11377" s="5">
        <v>-15505.55</v>
      </c>
      <c r="K11377" s="5" t="str" cm="1">
        <f t="array" ref="K11377">_xlfn.LET(_xlpm.d,UPPER(TRIM(CLEAN(SUBSTITUTE(F11377,CHAR(160),"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78" spans="2:11" x14ac:dyDescent="0.25">
      <c r="B11378" s="21">
        <v>46133</v>
      </c>
      <c r="C11378" s="2" t="s">
        <v>1</v>
      </c>
      <c r="D11378" s="2" t="s">
        <v>4452</v>
      </c>
      <c r="E11378" s="2" t="s">
        <v>27</v>
      </c>
      <c r="F11378" s="2" t="s">
        <v>2459</v>
      </c>
      <c r="G11378" s="5">
        <v>-40</v>
      </c>
      <c r="H11378" s="5">
        <v>33.5</v>
      </c>
      <c r="I11378" s="5">
        <v>-1340</v>
      </c>
      <c r="J11378" s="5">
        <v>-16845.55</v>
      </c>
      <c r="K11378" s="5" t="str" cm="1">
        <f t="array" ref="K11378">_xlfn.LET(_xlpm.d,UPPER(TRIM(CLEAN(SUBSTITUTE(F11378,CHAR(160),"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79" spans="2:11" x14ac:dyDescent="0.25">
      <c r="B11379" s="21">
        <v>46133</v>
      </c>
      <c r="C11379" s="2" t="s">
        <v>1</v>
      </c>
      <c r="D11379" s="2" t="s">
        <v>4453</v>
      </c>
      <c r="E11379" s="2" t="s">
        <v>35</v>
      </c>
      <c r="F11379" s="2" t="s">
        <v>2459</v>
      </c>
      <c r="G11379" s="5">
        <v>-26</v>
      </c>
      <c r="H11379" s="5">
        <v>33.5</v>
      </c>
      <c r="I11379" s="5">
        <v>-871</v>
      </c>
      <c r="J11379" s="5">
        <v>-17716.55</v>
      </c>
      <c r="K11379" s="5" t="str" cm="1">
        <f t="array" ref="K11379">_xlfn.LET(_xlpm.d,UPPER(TRIM(CLEAN(SUBSTITUTE(F11379,CHAR(160),"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80" spans="2:11" x14ac:dyDescent="0.25">
      <c r="B11380" s="21">
        <v>46134</v>
      </c>
      <c r="C11380" s="2" t="s">
        <v>1</v>
      </c>
      <c r="D11380" s="2" t="s">
        <v>4587</v>
      </c>
      <c r="E11380" s="2" t="s">
        <v>2519</v>
      </c>
      <c r="F11380" s="2" t="s">
        <v>4588</v>
      </c>
      <c r="G11380" s="5">
        <v>-17</v>
      </c>
      <c r="H11380" s="5">
        <v>32.950000000000003</v>
      </c>
      <c r="I11380" s="5">
        <v>-560.15</v>
      </c>
      <c r="J11380" s="5">
        <v>-18276.7</v>
      </c>
      <c r="K11380" s="5" t="str" cm="1">
        <f t="array" ref="K11380">_xlfn.LET(_xlpm.d,UPPER(TRIM(CLEAN(SUBSTITUTE(F11380,CHAR(160),"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11381" spans="2:11" x14ac:dyDescent="0.25">
      <c r="B11381" s="21">
        <v>46134</v>
      </c>
      <c r="C11381" s="2" t="s">
        <v>1</v>
      </c>
      <c r="D11381" s="2" t="s">
        <v>4561</v>
      </c>
      <c r="E11381" s="2" t="s">
        <v>163</v>
      </c>
      <c r="F11381" s="2" t="s">
        <v>2459</v>
      </c>
      <c r="G11381" s="5">
        <v>-12</v>
      </c>
      <c r="H11381" s="5">
        <v>33.5</v>
      </c>
      <c r="I11381" s="5">
        <v>-402</v>
      </c>
      <c r="J11381" s="5">
        <v>-18678.7</v>
      </c>
      <c r="K11381" s="5" t="str" cm="1">
        <f t="array" ref="K11381">_xlfn.LET(_xlpm.d,UPPER(TRIM(CLEAN(SUBSTITUTE(F11381,CHAR(160),"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82" spans="2:11" x14ac:dyDescent="0.25">
      <c r="B11382" s="21">
        <v>46135</v>
      </c>
      <c r="C11382" s="2" t="s">
        <v>1</v>
      </c>
      <c r="D11382" s="2" t="s">
        <v>4589</v>
      </c>
      <c r="E11382" s="2" t="s">
        <v>99</v>
      </c>
      <c r="F11382" s="2" t="s">
        <v>2459</v>
      </c>
      <c r="G11382" s="5">
        <v>-11</v>
      </c>
      <c r="H11382" s="5">
        <v>33.5</v>
      </c>
      <c r="I11382" s="5">
        <v>-368.5</v>
      </c>
      <c r="J11382" s="5">
        <v>-19047.2</v>
      </c>
      <c r="K11382" s="5" t="str" cm="1">
        <f t="array" ref="K11382">_xlfn.LET(_xlpm.d,UPPER(TRIM(CLEAN(SUBSTITUTE(F11382,CHAR(160),"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83" spans="2:11" x14ac:dyDescent="0.25">
      <c r="B11383" s="21">
        <v>46135</v>
      </c>
      <c r="C11383" s="2" t="s">
        <v>1</v>
      </c>
      <c r="D11383" s="2" t="s">
        <v>4459</v>
      </c>
      <c r="E11383" s="2" t="s">
        <v>153</v>
      </c>
      <c r="F11383" s="2" t="s">
        <v>2459</v>
      </c>
      <c r="G11383" s="5">
        <v>-8</v>
      </c>
      <c r="H11383" s="5">
        <v>33.5</v>
      </c>
      <c r="I11383" s="5">
        <v>-268</v>
      </c>
      <c r="J11383" s="5">
        <v>-19315.2</v>
      </c>
      <c r="K11383" s="5" t="str" cm="1">
        <f t="array" ref="K11383">_xlfn.LET(_xlpm.d,UPPER(TRIM(CLEAN(SUBSTITUTE(F11383,CHAR(160),"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84" spans="2:11" x14ac:dyDescent="0.25">
      <c r="B11384" s="21">
        <v>46136</v>
      </c>
      <c r="C11384" s="2" t="s">
        <v>1</v>
      </c>
      <c r="D11384" s="2" t="s">
        <v>4514</v>
      </c>
      <c r="E11384" s="2" t="s">
        <v>143</v>
      </c>
      <c r="F11384" s="2" t="s">
        <v>4588</v>
      </c>
      <c r="G11384" s="5">
        <v>-1</v>
      </c>
      <c r="H11384" s="5">
        <v>32.99</v>
      </c>
      <c r="I11384" s="5">
        <v>-32.99</v>
      </c>
      <c r="J11384" s="5">
        <v>-19348.190000000002</v>
      </c>
      <c r="K11384" s="5" t="str" cm="1">
        <f t="array" ref="K11384">_xlfn.LET(_xlpm.d,UPPER(TRIM(CLEAN(SUBSTITUTE(F11384,CHAR(160),"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11385" spans="2:11" x14ac:dyDescent="0.25">
      <c r="B11385" s="21">
        <v>46136</v>
      </c>
      <c r="C11385" s="2" t="s">
        <v>1</v>
      </c>
      <c r="D11385" s="2" t="s">
        <v>4568</v>
      </c>
      <c r="E11385" s="2" t="s">
        <v>202</v>
      </c>
      <c r="F11385" s="2" t="s">
        <v>2459</v>
      </c>
      <c r="G11385" s="5">
        <v>-34</v>
      </c>
      <c r="H11385" s="5">
        <v>33.5</v>
      </c>
      <c r="I11385" s="5">
        <v>-1139</v>
      </c>
      <c r="J11385" s="5">
        <v>-20487.190000000002</v>
      </c>
      <c r="K11385" s="5" t="str" cm="1">
        <f t="array" ref="K11385">_xlfn.LET(_xlpm.d,UPPER(TRIM(CLEAN(SUBSTITUTE(F11385,CHAR(160),"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86" spans="2:11" x14ac:dyDescent="0.25">
      <c r="B11386" s="21">
        <v>46136</v>
      </c>
      <c r="C11386" s="2" t="s">
        <v>1</v>
      </c>
      <c r="D11386" s="2" t="s">
        <v>4590</v>
      </c>
      <c r="E11386" s="2" t="s">
        <v>24</v>
      </c>
      <c r="F11386" s="2" t="s">
        <v>2459</v>
      </c>
      <c r="G11386" s="5">
        <v>-2</v>
      </c>
      <c r="H11386" s="5">
        <v>33.5</v>
      </c>
      <c r="I11386" s="5">
        <v>-67</v>
      </c>
      <c r="J11386" s="5">
        <v>-20554.190000000002</v>
      </c>
      <c r="K11386" s="5" t="str" cm="1">
        <f t="array" ref="K11386">_xlfn.LET(_xlpm.d,UPPER(TRIM(CLEAN(SUBSTITUTE(F11386,CHAR(160),"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87" spans="2:11" x14ac:dyDescent="0.25">
      <c r="B11387" s="21">
        <v>46136</v>
      </c>
      <c r="C11387" s="2" t="s">
        <v>1</v>
      </c>
      <c r="D11387" s="2" t="s">
        <v>4591</v>
      </c>
      <c r="E11387" s="2" t="s">
        <v>110</v>
      </c>
      <c r="F11387" s="2" t="s">
        <v>2459</v>
      </c>
      <c r="G11387" s="5">
        <v>-10</v>
      </c>
      <c r="H11387" s="5">
        <v>33.5</v>
      </c>
      <c r="I11387" s="5">
        <v>-335</v>
      </c>
      <c r="J11387" s="5">
        <v>-20889.190000000002</v>
      </c>
      <c r="K11387" s="5" t="str" cm="1">
        <f t="array" ref="K11387">_xlfn.LET(_xlpm.d,UPPER(TRIM(CLEAN(SUBSTITUTE(F11387,CHAR(160),"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88" spans="2:11" x14ac:dyDescent="0.25">
      <c r="B11388" s="21">
        <v>46136</v>
      </c>
      <c r="C11388" s="2" t="s">
        <v>1</v>
      </c>
      <c r="D11388" s="2" t="s">
        <v>4580</v>
      </c>
      <c r="E11388" s="2" t="s">
        <v>82</v>
      </c>
      <c r="F11388" s="2" t="s">
        <v>2459</v>
      </c>
      <c r="G11388" s="5">
        <v>-5</v>
      </c>
      <c r="H11388" s="5">
        <v>33.5</v>
      </c>
      <c r="I11388" s="5">
        <v>-167.5</v>
      </c>
      <c r="J11388" s="5">
        <v>-21056.690000000002</v>
      </c>
      <c r="K11388" s="5" t="str" cm="1">
        <f t="array" ref="K11388">_xlfn.LET(_xlpm.d,UPPER(TRIM(CLEAN(SUBSTITUTE(F11388,CHAR(160),"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89" spans="2:11" x14ac:dyDescent="0.25">
      <c r="B11389" s="21">
        <v>46136</v>
      </c>
      <c r="C11389" s="2" t="s">
        <v>1</v>
      </c>
      <c r="D11389" s="2" t="s">
        <v>4572</v>
      </c>
      <c r="E11389" s="2" t="s">
        <v>244</v>
      </c>
      <c r="F11389" s="2" t="s">
        <v>2459</v>
      </c>
      <c r="G11389" s="5">
        <v>-40</v>
      </c>
      <c r="H11389" s="5">
        <v>33.5</v>
      </c>
      <c r="I11389" s="5">
        <v>-1340</v>
      </c>
      <c r="J11389" s="5">
        <v>-22396.690000000002</v>
      </c>
      <c r="K11389" s="5" t="str" cm="1">
        <f t="array" ref="K11389">_xlfn.LET(_xlpm.d,UPPER(TRIM(CLEAN(SUBSTITUTE(F11389,CHAR(160),"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90" spans="2:11" x14ac:dyDescent="0.25">
      <c r="B11390" s="21">
        <v>46141</v>
      </c>
      <c r="C11390" s="2" t="s">
        <v>1</v>
      </c>
      <c r="D11390" s="2" t="s">
        <v>4476</v>
      </c>
      <c r="E11390" s="2" t="s">
        <v>129</v>
      </c>
      <c r="F11390" s="2" t="s">
        <v>2459</v>
      </c>
      <c r="G11390" s="5">
        <v>-13</v>
      </c>
      <c r="H11390" s="5">
        <v>33.5</v>
      </c>
      <c r="I11390" s="5">
        <v>-435.5</v>
      </c>
      <c r="J11390" s="5">
        <v>-22832.190000000002</v>
      </c>
      <c r="K11390" s="5" t="str" cm="1">
        <f t="array" ref="K11390">_xlfn.LET(_xlpm.d,UPPER(TRIM(CLEAN(SUBSTITUTE(F11390,CHAR(160),"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91" spans="2:11" x14ac:dyDescent="0.25">
      <c r="B11391" s="21">
        <v>46141</v>
      </c>
      <c r="C11391" s="2" t="s">
        <v>1</v>
      </c>
      <c r="D11391" s="2" t="s">
        <v>4487</v>
      </c>
      <c r="E11391" s="2" t="s">
        <v>86</v>
      </c>
      <c r="F11391" s="2" t="s">
        <v>2459</v>
      </c>
      <c r="G11391" s="5">
        <v>-16</v>
      </c>
      <c r="H11391" s="5">
        <v>33.5</v>
      </c>
      <c r="I11391" s="5">
        <v>-536</v>
      </c>
      <c r="J11391" s="5">
        <v>-23368.190000000002</v>
      </c>
      <c r="K11391" s="5" t="str" cm="1">
        <f t="array" ref="K11391">_xlfn.LET(_xlpm.d,UPPER(TRIM(CLEAN(SUBSTITUTE(F11391,CHAR(160),"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92" spans="2:11" x14ac:dyDescent="0.25">
      <c r="B11392" s="21">
        <v>46141</v>
      </c>
      <c r="C11392" s="2" t="s">
        <v>1</v>
      </c>
      <c r="D11392" s="2" t="s">
        <v>4592</v>
      </c>
      <c r="E11392" s="2" t="s">
        <v>27</v>
      </c>
      <c r="F11392" s="2" t="s">
        <v>2459</v>
      </c>
      <c r="G11392" s="5">
        <v>-17</v>
      </c>
      <c r="H11392" s="5">
        <v>33.5</v>
      </c>
      <c r="I11392" s="5">
        <v>-569.5</v>
      </c>
      <c r="J11392" s="5">
        <v>-23937.690000000002</v>
      </c>
      <c r="K11392" s="5" t="str" cm="1">
        <f t="array" ref="K11392">_xlfn.LET(_xlpm.d,UPPER(TRIM(CLEAN(SUBSTITUTE(F11392,CHAR(160),"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93" spans="1:11" x14ac:dyDescent="0.25">
      <c r="B11393" s="21">
        <v>46142</v>
      </c>
      <c r="C11393" s="2" t="s">
        <v>1</v>
      </c>
      <c r="D11393" s="2" t="s">
        <v>4696</v>
      </c>
      <c r="E11393" s="2" t="s">
        <v>143</v>
      </c>
      <c r="F11393" s="2" t="s">
        <v>4588</v>
      </c>
      <c r="G11393" s="5">
        <v>-2</v>
      </c>
      <c r="H11393" s="5">
        <v>32.99</v>
      </c>
      <c r="I11393" s="5">
        <v>-65.98</v>
      </c>
      <c r="J11393" s="5">
        <v>-24003.670000000002</v>
      </c>
      <c r="K11393" s="5" t="str" cm="1">
        <f t="array" ref="K11393">_xlfn.LET(_xlpm.d,UPPER(TRIM(CLEAN(SUBSTITUTE(F11393,CHAR(160),"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11394" spans="1:11" x14ac:dyDescent="0.25">
      <c r="B11394" s="21">
        <v>46142</v>
      </c>
      <c r="C11394" s="2" t="s">
        <v>1</v>
      </c>
      <c r="D11394" s="2" t="s">
        <v>4701</v>
      </c>
      <c r="E11394" s="2" t="s">
        <v>324</v>
      </c>
      <c r="F11394" s="2" t="s">
        <v>4588</v>
      </c>
      <c r="G11394" s="5">
        <v>-2</v>
      </c>
      <c r="H11394" s="5">
        <v>32.950000000000003</v>
      </c>
      <c r="I11394" s="5">
        <v>-65.900000000000006</v>
      </c>
      <c r="J11394" s="5">
        <v>-24069.570000000003</v>
      </c>
      <c r="K11394" s="5" t="str" cm="1">
        <f t="array" ref="K11394">_xlfn.LET(_xlpm.d,UPPER(TRIM(CLEAN(SUBSTITUTE(F11394,CHAR(160),"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15CM ANGELONIA</v>
      </c>
    </row>
    <row r="11395" spans="1:11" x14ac:dyDescent="0.25">
      <c r="B11395" s="21">
        <v>46142</v>
      </c>
      <c r="C11395" s="2" t="s">
        <v>1</v>
      </c>
      <c r="D11395" s="2" t="s">
        <v>4702</v>
      </c>
      <c r="E11395" s="2" t="s">
        <v>110</v>
      </c>
      <c r="F11395" s="2" t="s">
        <v>2459</v>
      </c>
      <c r="G11395" s="5">
        <v>-2</v>
      </c>
      <c r="H11395" s="5">
        <v>33.5</v>
      </c>
      <c r="I11395" s="5">
        <v>-67</v>
      </c>
      <c r="J11395" s="5">
        <v>-24136.570000000003</v>
      </c>
      <c r="K11395" s="5" t="str" cm="1">
        <f t="array" ref="K11395">_xlfn.LET(_xlpm.d,UPPER(TRIM(CLEAN(SUBSTITUTE(F11395,CHAR(160),"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MID RANGE</v>
      </c>
    </row>
    <row r="11396" spans="1:11" x14ac:dyDescent="0.25">
      <c r="A11396" s="24" t="s">
        <v>2535</v>
      </c>
      <c r="B11396" s="25"/>
      <c r="C11396" s="2"/>
      <c r="D11396" s="2"/>
      <c r="E11396" s="2"/>
      <c r="F11396" s="2"/>
      <c r="G11396" s="26">
        <f>G11345+G11346+G11347+G11348+G11349+G11350+G11351+G11352+G11353+G11354+G11355+G11356+G11357+G11358+G11359+G11360+G11361+G11362+G11363+G11364+G11365+G11366+G11367+G11368+G11369+G11370+G11371+G11372+G11373+G11374+G11375+G11376+G11377+G11378+G11379+G11380+G11381+G11382+G11383+G11384+G11385+G11386+G11387+G11388+G11389+G11390+G11391+G11392+G11393+G11394+G11395</f>
        <v>-721</v>
      </c>
      <c r="H11396" s="5"/>
      <c r="I11396" s="26">
        <f>I11345+I11346+I11347+I11348+I11349+I11350+I11351+I11352+I11353+I11354+I11355+I11356+I11357+I11358+I11359+I11360+I11361+I11362+I11363+I11364+I11365+I11366+I11367+I11368+I11369+I11370+I11371+I11372+I11373+I11374+I11375+I11376+I11377+I11378+I11379+I11380+I11381+I11382+I11383+I11384+I11385+I11386+I11387+I11388+I11389+I11390+I11391+I11392+I11393+I11394+I11395</f>
        <v>-24136.570000000003</v>
      </c>
      <c r="J11396" s="5"/>
      <c r="K11396" s="5" t="str" cm="1">
        <f t="array" ref="K11396">_xlfn.LET(_xlpm.d,UPPER(TRIM(CLEAN(SUBSTITUTE(F11396,CHAR(160),"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97" spans="1:11" x14ac:dyDescent="0.25">
      <c r="A11397" s="2" t="s">
        <v>2543</v>
      </c>
      <c r="B11397" s="25"/>
      <c r="C11397" s="2"/>
      <c r="D11397" s="2"/>
      <c r="E11397" s="2"/>
      <c r="F11397" s="2"/>
      <c r="G11397" s="5"/>
      <c r="H11397" s="5"/>
      <c r="I11397" s="5"/>
      <c r="J11397" s="5"/>
      <c r="K11397" s="5" t="str" cm="1">
        <f t="array" ref="K11397">_xlfn.LET(_xlpm.d,UPPER(TRIM(CLEAN(SUBSTITUTE(F11397,CHAR(160),"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398" spans="1:11" x14ac:dyDescent="0.25">
      <c r="B11398" s="21">
        <v>46113</v>
      </c>
      <c r="C11398" s="2" t="s">
        <v>1</v>
      </c>
      <c r="D11398" s="2" t="s">
        <v>4520</v>
      </c>
      <c r="E11398" s="2" t="s">
        <v>65</v>
      </c>
      <c r="F11398" s="2" t="s">
        <v>2548</v>
      </c>
      <c r="G11398" s="5">
        <v>-10</v>
      </c>
      <c r="H11398" s="5">
        <v>41.5</v>
      </c>
      <c r="I11398" s="5">
        <v>-415</v>
      </c>
      <c r="J11398" s="5">
        <v>-415</v>
      </c>
      <c r="K11398" s="5" t="str" cm="1">
        <f t="array" ref="K11398">_xlfn.LET(_xlpm.d,UPPER(TRIM(CLEAN(SUBSTITUTE(F11398,CHAR(160),"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399" spans="1:11" x14ac:dyDescent="0.25">
      <c r="B11399" s="21">
        <v>46114</v>
      </c>
      <c r="C11399" s="2" t="s">
        <v>1</v>
      </c>
      <c r="D11399" s="2" t="s">
        <v>4527</v>
      </c>
      <c r="E11399" s="2" t="s">
        <v>465</v>
      </c>
      <c r="F11399" s="2" t="s">
        <v>2548</v>
      </c>
      <c r="G11399" s="5">
        <v>-10</v>
      </c>
      <c r="H11399" s="5">
        <v>41.5</v>
      </c>
      <c r="I11399" s="5">
        <v>-415</v>
      </c>
      <c r="J11399" s="5">
        <v>-830</v>
      </c>
      <c r="K11399" s="5" t="str" cm="1">
        <f t="array" ref="K11399">_xlfn.LET(_xlpm.d,UPPER(TRIM(CLEAN(SUBSTITUTE(F11399,CHAR(160),"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00" spans="1:11" x14ac:dyDescent="0.25">
      <c r="B11400" s="21">
        <v>46114</v>
      </c>
      <c r="C11400" s="2" t="s">
        <v>1</v>
      </c>
      <c r="D11400" s="2" t="s">
        <v>4481</v>
      </c>
      <c r="E11400" s="2" t="s">
        <v>324</v>
      </c>
      <c r="F11400" s="2" t="s">
        <v>2543</v>
      </c>
      <c r="G11400" s="5">
        <v>-2</v>
      </c>
      <c r="H11400" s="5">
        <v>41.5</v>
      </c>
      <c r="I11400" s="5">
        <v>-83</v>
      </c>
      <c r="J11400" s="5">
        <v>-913</v>
      </c>
      <c r="K11400" s="5" t="str" cm="1">
        <f t="array" ref="K11400">_xlfn.LET(_xlpm.d,UPPER(TRIM(CLEAN(SUBSTITUTE(F11400,CHAR(160),"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01" spans="1:11" x14ac:dyDescent="0.25">
      <c r="B11401" s="21">
        <v>46119</v>
      </c>
      <c r="C11401" s="2" t="s">
        <v>1</v>
      </c>
      <c r="D11401" s="2" t="s">
        <v>4531</v>
      </c>
      <c r="E11401" s="2" t="s">
        <v>97</v>
      </c>
      <c r="F11401" s="2" t="s">
        <v>2548</v>
      </c>
      <c r="G11401" s="5">
        <v>-13</v>
      </c>
      <c r="H11401" s="5">
        <v>41.5</v>
      </c>
      <c r="I11401" s="5">
        <v>-539.5</v>
      </c>
      <c r="J11401" s="5">
        <v>-1452.5</v>
      </c>
      <c r="K11401" s="5" t="str" cm="1">
        <f t="array" ref="K11401">_xlfn.LET(_xlpm.d,UPPER(TRIM(CLEAN(SUBSTITUTE(F11401,CHAR(160),"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02" spans="1:11" x14ac:dyDescent="0.25">
      <c r="B11402" s="21">
        <v>46119</v>
      </c>
      <c r="C11402" s="2" t="s">
        <v>1</v>
      </c>
      <c r="D11402" s="2" t="s">
        <v>4583</v>
      </c>
      <c r="E11402" s="2" t="s">
        <v>465</v>
      </c>
      <c r="F11402" s="2" t="s">
        <v>2548</v>
      </c>
      <c r="G11402" s="5">
        <v>-1</v>
      </c>
      <c r="H11402" s="5">
        <v>41.5</v>
      </c>
      <c r="I11402" s="5">
        <v>-41.5</v>
      </c>
      <c r="J11402" s="5">
        <v>-1494</v>
      </c>
      <c r="K11402" s="5" t="str" cm="1">
        <f t="array" ref="K11402">_xlfn.LET(_xlpm.d,UPPER(TRIM(CLEAN(SUBSTITUTE(F11402,CHAR(160),"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03" spans="1:11" x14ac:dyDescent="0.25">
      <c r="B11403" s="21">
        <v>46121</v>
      </c>
      <c r="C11403" s="2" t="s">
        <v>1</v>
      </c>
      <c r="D11403" s="2" t="s">
        <v>4537</v>
      </c>
      <c r="E11403" s="2" t="s">
        <v>163</v>
      </c>
      <c r="F11403" s="2" t="s">
        <v>2548</v>
      </c>
      <c r="G11403" s="5">
        <v>-1</v>
      </c>
      <c r="H11403" s="5">
        <v>41.5</v>
      </c>
      <c r="I11403" s="5">
        <v>-41.5</v>
      </c>
      <c r="J11403" s="5">
        <v>-1535.5</v>
      </c>
      <c r="K11403" s="5" t="str" cm="1">
        <f t="array" ref="K11403">_xlfn.LET(_xlpm.d,UPPER(TRIM(CLEAN(SUBSTITUTE(F11403,CHAR(160),"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04" spans="1:11" x14ac:dyDescent="0.25">
      <c r="B11404" s="21">
        <v>46122</v>
      </c>
      <c r="C11404" s="2" t="s">
        <v>1</v>
      </c>
      <c r="D11404" s="2" t="s">
        <v>4518</v>
      </c>
      <c r="E11404" s="2" t="s">
        <v>321</v>
      </c>
      <c r="F11404" s="2" t="s">
        <v>2543</v>
      </c>
      <c r="G11404" s="5">
        <v>-5</v>
      </c>
      <c r="H11404" s="5">
        <v>41.5</v>
      </c>
      <c r="I11404" s="5">
        <v>-207.5</v>
      </c>
      <c r="J11404" s="5">
        <v>-1743</v>
      </c>
      <c r="K11404" s="5" t="str" cm="1">
        <f t="array" ref="K11404">_xlfn.LET(_xlpm.d,UPPER(TRIM(CLEAN(SUBSTITUTE(F11404,CHAR(160),"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05" spans="1:11" x14ac:dyDescent="0.25">
      <c r="B11405" s="21">
        <v>46122</v>
      </c>
      <c r="C11405" s="2" t="s">
        <v>1</v>
      </c>
      <c r="D11405" s="2" t="s">
        <v>4539</v>
      </c>
      <c r="E11405" s="2" t="s">
        <v>1016</v>
      </c>
      <c r="F11405" s="2" t="s">
        <v>2548</v>
      </c>
      <c r="G11405" s="5">
        <v>-22</v>
      </c>
      <c r="H11405" s="5">
        <v>41.5</v>
      </c>
      <c r="I11405" s="5">
        <v>-913</v>
      </c>
      <c r="J11405" s="5">
        <v>-2656</v>
      </c>
      <c r="K11405" s="5" t="str" cm="1">
        <f t="array" ref="K11405">_xlfn.LET(_xlpm.d,UPPER(TRIM(CLEAN(SUBSTITUTE(F11405,CHAR(160),"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06" spans="1:11" x14ac:dyDescent="0.25">
      <c r="B11406" s="21">
        <v>46122</v>
      </c>
      <c r="C11406" s="2" t="s">
        <v>1</v>
      </c>
      <c r="D11406" s="2" t="s">
        <v>4500</v>
      </c>
      <c r="E11406" s="2" t="s">
        <v>202</v>
      </c>
      <c r="F11406" s="2" t="s">
        <v>2548</v>
      </c>
      <c r="G11406" s="5">
        <v>-25</v>
      </c>
      <c r="H11406" s="5">
        <v>41.5</v>
      </c>
      <c r="I11406" s="5">
        <v>-1037.5</v>
      </c>
      <c r="J11406" s="5">
        <v>-3693.5</v>
      </c>
      <c r="K11406" s="5" t="str" cm="1">
        <f t="array" ref="K11406">_xlfn.LET(_xlpm.d,UPPER(TRIM(CLEAN(SUBSTITUTE(F11406,CHAR(160),"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07" spans="1:11" x14ac:dyDescent="0.25">
      <c r="B11407" s="21">
        <v>46122</v>
      </c>
      <c r="C11407" s="2" t="s">
        <v>1</v>
      </c>
      <c r="D11407" s="2" t="s">
        <v>4542</v>
      </c>
      <c r="E11407" s="2" t="s">
        <v>86</v>
      </c>
      <c r="F11407" s="2" t="s">
        <v>2548</v>
      </c>
      <c r="G11407" s="5">
        <v>-8</v>
      </c>
      <c r="H11407" s="5">
        <v>41.5</v>
      </c>
      <c r="I11407" s="5">
        <v>-332</v>
      </c>
      <c r="J11407" s="5">
        <v>-4025.5</v>
      </c>
      <c r="K11407" s="5" t="str" cm="1">
        <f t="array" ref="K11407">_xlfn.LET(_xlpm.d,UPPER(TRIM(CLEAN(SUBSTITUTE(F11407,CHAR(160),"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08" spans="1:11" x14ac:dyDescent="0.25">
      <c r="B11408" s="21">
        <v>46122</v>
      </c>
      <c r="C11408" s="2" t="s">
        <v>1</v>
      </c>
      <c r="D11408" s="2" t="s">
        <v>4467</v>
      </c>
      <c r="E11408" s="2" t="s">
        <v>53</v>
      </c>
      <c r="F11408" s="2" t="s">
        <v>2548</v>
      </c>
      <c r="G11408" s="5">
        <v>-26</v>
      </c>
      <c r="H11408" s="5">
        <v>41.5</v>
      </c>
      <c r="I11408" s="5">
        <v>-1079</v>
      </c>
      <c r="J11408" s="5">
        <v>-5104.5</v>
      </c>
      <c r="K11408" s="5" t="str" cm="1">
        <f t="array" ref="K11408">_xlfn.LET(_xlpm.d,UPPER(TRIM(CLEAN(SUBSTITUTE(F11408,CHAR(160),"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09" spans="2:11" x14ac:dyDescent="0.25">
      <c r="B11409" s="21">
        <v>46122</v>
      </c>
      <c r="C11409" s="2" t="s">
        <v>1</v>
      </c>
      <c r="D11409" s="2" t="s">
        <v>4501</v>
      </c>
      <c r="E11409" s="2" t="s">
        <v>565</v>
      </c>
      <c r="F11409" s="2" t="s">
        <v>2543</v>
      </c>
      <c r="G11409" s="5">
        <v>-21</v>
      </c>
      <c r="H11409" s="5">
        <v>41.5</v>
      </c>
      <c r="I11409" s="5">
        <v>-871.5</v>
      </c>
      <c r="J11409" s="5">
        <v>-5976</v>
      </c>
      <c r="K11409" s="5" t="str" cm="1">
        <f t="array" ref="K11409">_xlfn.LET(_xlpm.d,UPPER(TRIM(CLEAN(SUBSTITUTE(F11409,CHAR(160),"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10" spans="2:11" x14ac:dyDescent="0.25">
      <c r="B11410" s="21">
        <v>46122</v>
      </c>
      <c r="C11410" s="2" t="s">
        <v>1</v>
      </c>
      <c r="D11410" s="2" t="s">
        <v>4469</v>
      </c>
      <c r="E11410" s="2" t="s">
        <v>38</v>
      </c>
      <c r="F11410" s="2" t="s">
        <v>2548</v>
      </c>
      <c r="G11410" s="5">
        <v>-8</v>
      </c>
      <c r="H11410" s="5">
        <v>41.5</v>
      </c>
      <c r="I11410" s="5">
        <v>-332</v>
      </c>
      <c r="J11410" s="5">
        <v>-6308</v>
      </c>
      <c r="K11410" s="5" t="str" cm="1">
        <f t="array" ref="K11410">_xlfn.LET(_xlpm.d,UPPER(TRIM(CLEAN(SUBSTITUTE(F11410,CHAR(160),"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11" spans="2:11" x14ac:dyDescent="0.25">
      <c r="B11411" s="21">
        <v>46125</v>
      </c>
      <c r="C11411" s="2" t="s">
        <v>1</v>
      </c>
      <c r="D11411" s="2" t="s">
        <v>4593</v>
      </c>
      <c r="E11411" s="2" t="s">
        <v>791</v>
      </c>
      <c r="F11411" s="2" t="s">
        <v>2548</v>
      </c>
      <c r="G11411" s="5">
        <v>-26</v>
      </c>
      <c r="H11411" s="5">
        <v>41.5</v>
      </c>
      <c r="I11411" s="5">
        <v>-1079</v>
      </c>
      <c r="J11411" s="5">
        <v>-7387</v>
      </c>
      <c r="K11411" s="5" t="str" cm="1">
        <f t="array" ref="K11411">_xlfn.LET(_xlpm.d,UPPER(TRIM(CLEAN(SUBSTITUTE(F11411,CHAR(160),"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12" spans="2:11" x14ac:dyDescent="0.25">
      <c r="B11412" s="21">
        <v>46125</v>
      </c>
      <c r="C11412" s="2" t="s">
        <v>1</v>
      </c>
      <c r="D11412" s="2" t="s">
        <v>4548</v>
      </c>
      <c r="E11412" s="2" t="s">
        <v>465</v>
      </c>
      <c r="F11412" s="2" t="s">
        <v>2548</v>
      </c>
      <c r="G11412" s="5">
        <v>-2</v>
      </c>
      <c r="H11412" s="5">
        <v>41.5</v>
      </c>
      <c r="I11412" s="5">
        <v>-83</v>
      </c>
      <c r="J11412" s="5">
        <v>-7470</v>
      </c>
      <c r="K11412" s="5" t="str" cm="1">
        <f t="array" ref="K11412">_xlfn.LET(_xlpm.d,UPPER(TRIM(CLEAN(SUBSTITUTE(F11412,CHAR(160),"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13" spans="2:11" x14ac:dyDescent="0.25">
      <c r="B11413" s="21">
        <v>46126</v>
      </c>
      <c r="C11413" s="2" t="s">
        <v>1</v>
      </c>
      <c r="D11413" s="2" t="s">
        <v>4489</v>
      </c>
      <c r="E11413" s="2" t="s">
        <v>14</v>
      </c>
      <c r="F11413" s="2" t="s">
        <v>2548</v>
      </c>
      <c r="G11413" s="5">
        <v>-1</v>
      </c>
      <c r="H11413" s="5">
        <v>41.5</v>
      </c>
      <c r="I11413" s="5">
        <v>-41.5</v>
      </c>
      <c r="J11413" s="5">
        <v>-7511.5</v>
      </c>
      <c r="K11413" s="5" t="str" cm="1">
        <f t="array" ref="K11413">_xlfn.LET(_xlpm.d,UPPER(TRIM(CLEAN(SUBSTITUTE(F11413,CHAR(160),"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14" spans="2:11" x14ac:dyDescent="0.25">
      <c r="B11414" s="21">
        <v>46126</v>
      </c>
      <c r="C11414" s="2" t="s">
        <v>1</v>
      </c>
      <c r="D11414" s="2" t="s">
        <v>4594</v>
      </c>
      <c r="E11414" s="2" t="s">
        <v>29</v>
      </c>
      <c r="F11414" s="2" t="s">
        <v>2548</v>
      </c>
      <c r="G11414" s="5">
        <v>-10</v>
      </c>
      <c r="H11414" s="5">
        <v>41.5</v>
      </c>
      <c r="I11414" s="5">
        <v>-415</v>
      </c>
      <c r="J11414" s="5">
        <v>-7926.5</v>
      </c>
      <c r="K11414" s="5" t="str" cm="1">
        <f t="array" ref="K11414">_xlfn.LET(_xlpm.d,UPPER(TRIM(CLEAN(SUBSTITUTE(F11414,CHAR(160),"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15" spans="2:11" x14ac:dyDescent="0.25">
      <c r="B11415" s="21">
        <v>46128</v>
      </c>
      <c r="C11415" s="2" t="s">
        <v>1</v>
      </c>
      <c r="D11415" s="2" t="s">
        <v>4456</v>
      </c>
      <c r="E11415" s="2" t="s">
        <v>324</v>
      </c>
      <c r="F11415" s="2" t="s">
        <v>2543</v>
      </c>
      <c r="G11415" s="5">
        <v>-2</v>
      </c>
      <c r="H11415" s="5">
        <v>41.5</v>
      </c>
      <c r="I11415" s="5">
        <v>-83</v>
      </c>
      <c r="J11415" s="5">
        <v>-8009.5</v>
      </c>
      <c r="K11415" s="5" t="str" cm="1">
        <f t="array" ref="K11415">_xlfn.LET(_xlpm.d,UPPER(TRIM(CLEAN(SUBSTITUTE(F11415,CHAR(160),"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16" spans="2:11" x14ac:dyDescent="0.25">
      <c r="B11416" s="21">
        <v>46128</v>
      </c>
      <c r="C11416" s="2" t="s">
        <v>1</v>
      </c>
      <c r="D11416" s="2" t="s">
        <v>4553</v>
      </c>
      <c r="E11416" s="2" t="s">
        <v>829</v>
      </c>
      <c r="F11416" s="2" t="s">
        <v>2548</v>
      </c>
      <c r="G11416" s="5">
        <v>-12</v>
      </c>
      <c r="H11416" s="5">
        <v>41.5</v>
      </c>
      <c r="I11416" s="5">
        <v>-498</v>
      </c>
      <c r="J11416" s="5">
        <v>-8507.5</v>
      </c>
      <c r="K11416" s="5" t="str" cm="1">
        <f t="array" ref="K11416">_xlfn.LET(_xlpm.d,UPPER(TRIM(CLEAN(SUBSTITUTE(F11416,CHAR(160),"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17" spans="2:11" x14ac:dyDescent="0.25">
      <c r="B11417" s="21">
        <v>46133</v>
      </c>
      <c r="C11417" s="2" t="s">
        <v>1</v>
      </c>
      <c r="D11417" s="2" t="s">
        <v>4595</v>
      </c>
      <c r="E11417" s="2" t="s">
        <v>403</v>
      </c>
      <c r="F11417" s="2" t="s">
        <v>2548</v>
      </c>
      <c r="G11417" s="5">
        <v>-2</v>
      </c>
      <c r="H11417" s="5">
        <v>41.5</v>
      </c>
      <c r="I11417" s="5">
        <v>-83</v>
      </c>
      <c r="J11417" s="5">
        <v>-8590.5</v>
      </c>
      <c r="K11417" s="5" t="str" cm="1">
        <f t="array" ref="K11417">_xlfn.LET(_xlpm.d,UPPER(TRIM(CLEAN(SUBSTITUTE(F11417,CHAR(160),"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18" spans="2:11" x14ac:dyDescent="0.25">
      <c r="B11418" s="21">
        <v>46133</v>
      </c>
      <c r="C11418" s="2" t="s">
        <v>1</v>
      </c>
      <c r="D11418" s="2" t="s">
        <v>4453</v>
      </c>
      <c r="E11418" s="2" t="s">
        <v>35</v>
      </c>
      <c r="F11418" s="2" t="s">
        <v>2548</v>
      </c>
      <c r="G11418" s="5">
        <v>-6</v>
      </c>
      <c r="H11418" s="5">
        <v>41.5</v>
      </c>
      <c r="I11418" s="5">
        <v>-249</v>
      </c>
      <c r="J11418" s="5">
        <v>-8839.5</v>
      </c>
      <c r="K11418" s="5" t="str" cm="1">
        <f t="array" ref="K11418">_xlfn.LET(_xlpm.d,UPPER(TRIM(CLEAN(SUBSTITUTE(F11418,CHAR(160),"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19" spans="2:11" x14ac:dyDescent="0.25">
      <c r="B11419" s="21">
        <v>46134</v>
      </c>
      <c r="C11419" s="2" t="s">
        <v>1</v>
      </c>
      <c r="D11419" s="2" t="s">
        <v>4587</v>
      </c>
      <c r="E11419" s="2" t="s">
        <v>2519</v>
      </c>
      <c r="F11419" s="2" t="s">
        <v>2543</v>
      </c>
      <c r="G11419" s="5">
        <v>-13</v>
      </c>
      <c r="H11419" s="5">
        <v>41.5</v>
      </c>
      <c r="I11419" s="5">
        <v>-539.5</v>
      </c>
      <c r="J11419" s="5">
        <v>-9379</v>
      </c>
      <c r="K11419" s="5" t="str" cm="1">
        <f t="array" ref="K11419">_xlfn.LET(_xlpm.d,UPPER(TRIM(CLEAN(SUBSTITUTE(F11419,CHAR(160),"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20" spans="2:11" x14ac:dyDescent="0.25">
      <c r="B11420" s="21">
        <v>46135</v>
      </c>
      <c r="C11420" s="2" t="s">
        <v>1</v>
      </c>
      <c r="D11420" s="2" t="s">
        <v>4596</v>
      </c>
      <c r="E11420" s="2" t="s">
        <v>38</v>
      </c>
      <c r="F11420" s="2" t="s">
        <v>2548</v>
      </c>
      <c r="G11420" s="5">
        <v>-4</v>
      </c>
      <c r="H11420" s="5">
        <v>41.5</v>
      </c>
      <c r="I11420" s="5">
        <v>-166</v>
      </c>
      <c r="J11420" s="5">
        <v>-9545</v>
      </c>
      <c r="K11420" s="5" t="str" cm="1">
        <f t="array" ref="K11420">_xlfn.LET(_xlpm.d,UPPER(TRIM(CLEAN(SUBSTITUTE(F11420,CHAR(160),"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21" spans="2:11" x14ac:dyDescent="0.25">
      <c r="B11421" s="21">
        <v>46135</v>
      </c>
      <c r="C11421" s="2" t="s">
        <v>1</v>
      </c>
      <c r="D11421" s="2" t="s">
        <v>4565</v>
      </c>
      <c r="E11421" s="2" t="s">
        <v>324</v>
      </c>
      <c r="F11421" s="2" t="s">
        <v>2543</v>
      </c>
      <c r="G11421" s="5">
        <v>-1</v>
      </c>
      <c r="H11421" s="5">
        <v>41.5</v>
      </c>
      <c r="I11421" s="5">
        <v>-41.5</v>
      </c>
      <c r="J11421" s="5">
        <v>-9586.5</v>
      </c>
      <c r="K11421" s="5" t="str" cm="1">
        <f t="array" ref="K11421">_xlfn.LET(_xlpm.d,UPPER(TRIM(CLEAN(SUBSTITUTE(F11421,CHAR(160),"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22" spans="2:11" x14ac:dyDescent="0.25">
      <c r="B11422" s="21">
        <v>46136</v>
      </c>
      <c r="C11422" s="2" t="s">
        <v>1</v>
      </c>
      <c r="D11422" s="2" t="s">
        <v>4597</v>
      </c>
      <c r="E11422" s="2" t="s">
        <v>2266</v>
      </c>
      <c r="F11422" s="2" t="s">
        <v>2543</v>
      </c>
      <c r="G11422" s="5">
        <v>-9</v>
      </c>
      <c r="H11422" s="5">
        <v>41.5</v>
      </c>
      <c r="I11422" s="5">
        <v>-373.5</v>
      </c>
      <c r="J11422" s="5">
        <v>-9960</v>
      </c>
      <c r="K11422" s="5" t="str" cm="1">
        <f t="array" ref="K11422">_xlfn.LET(_xlpm.d,UPPER(TRIM(CLEAN(SUBSTITUTE(F11422,CHAR(160),"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23" spans="2:11" x14ac:dyDescent="0.25">
      <c r="B11423" s="21">
        <v>46136</v>
      </c>
      <c r="C11423" s="2" t="s">
        <v>1</v>
      </c>
      <c r="D11423" s="2" t="s">
        <v>4567</v>
      </c>
      <c r="E11423" s="2" t="s">
        <v>1478</v>
      </c>
      <c r="F11423" s="2" t="s">
        <v>2543</v>
      </c>
      <c r="G11423" s="5">
        <v>-23</v>
      </c>
      <c r="H11423" s="5">
        <v>27.9</v>
      </c>
      <c r="I11423" s="5">
        <v>-641.70000000000005</v>
      </c>
      <c r="J11423" s="5">
        <v>-10601.7</v>
      </c>
      <c r="K11423" s="5" t="str" cm="1">
        <f t="array" ref="K11423">_xlfn.LET(_xlpm.d,UPPER(TRIM(CLEAN(SUBSTITUTE(F11423,CHAR(160),"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24" spans="2:11" x14ac:dyDescent="0.25">
      <c r="B11424" s="21">
        <v>46136</v>
      </c>
      <c r="C11424" s="2" t="s">
        <v>1</v>
      </c>
      <c r="D11424" s="2" t="s">
        <v>4569</v>
      </c>
      <c r="E11424" s="2" t="s">
        <v>1130</v>
      </c>
      <c r="F11424" s="2" t="s">
        <v>2548</v>
      </c>
      <c r="G11424" s="5">
        <v>-16</v>
      </c>
      <c r="H11424" s="5">
        <v>41.5</v>
      </c>
      <c r="I11424" s="5">
        <v>-664</v>
      </c>
      <c r="J11424" s="5">
        <v>-11265.7</v>
      </c>
      <c r="K11424" s="5" t="str" cm="1">
        <f t="array" ref="K11424">_xlfn.LET(_xlpm.d,UPPER(TRIM(CLEAN(SUBSTITUTE(F11424,CHAR(160),"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25" spans="1:11" x14ac:dyDescent="0.25">
      <c r="B11425" s="21">
        <v>46136</v>
      </c>
      <c r="C11425" s="2" t="s">
        <v>1</v>
      </c>
      <c r="D11425" s="2" t="s">
        <v>4570</v>
      </c>
      <c r="E11425" s="2" t="s">
        <v>76</v>
      </c>
      <c r="F11425" s="2" t="s">
        <v>2548</v>
      </c>
      <c r="G11425" s="5">
        <v>-13</v>
      </c>
      <c r="H11425" s="5">
        <v>41.5</v>
      </c>
      <c r="I11425" s="5">
        <v>-539.5</v>
      </c>
      <c r="J11425" s="5">
        <v>-11805.2</v>
      </c>
      <c r="K11425" s="5" t="str" cm="1">
        <f t="array" ref="K11425">_xlfn.LET(_xlpm.d,UPPER(TRIM(CLEAN(SUBSTITUTE(F11425,CHAR(160),"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26" spans="1:11" x14ac:dyDescent="0.25">
      <c r="B11426" s="21">
        <v>46140</v>
      </c>
      <c r="C11426" s="2" t="s">
        <v>1</v>
      </c>
      <c r="D11426" s="2" t="s">
        <v>4598</v>
      </c>
      <c r="E11426" s="2" t="s">
        <v>49</v>
      </c>
      <c r="F11426" s="2" t="s">
        <v>2548</v>
      </c>
      <c r="G11426" s="5">
        <v>-25</v>
      </c>
      <c r="H11426" s="5">
        <v>41.5</v>
      </c>
      <c r="I11426" s="5">
        <v>-1037.5</v>
      </c>
      <c r="J11426" s="5">
        <v>-12842.7</v>
      </c>
      <c r="K11426" s="5" t="str" cm="1">
        <f t="array" ref="K11426">_xlfn.LET(_xlpm.d,UPPER(TRIM(CLEAN(SUBSTITUTE(F11426,CHAR(160),"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27" spans="1:11" x14ac:dyDescent="0.25">
      <c r="B11427" s="21">
        <v>46140</v>
      </c>
      <c r="C11427" s="2" t="s">
        <v>1</v>
      </c>
      <c r="D11427" s="2" t="s">
        <v>4574</v>
      </c>
      <c r="E11427" s="2" t="s">
        <v>29</v>
      </c>
      <c r="F11427" s="2" t="s">
        <v>2548</v>
      </c>
      <c r="G11427" s="5">
        <v>-10</v>
      </c>
      <c r="H11427" s="5">
        <v>41.5</v>
      </c>
      <c r="I11427" s="5">
        <v>-415</v>
      </c>
      <c r="J11427" s="5">
        <v>-13257.7</v>
      </c>
      <c r="K11427" s="5" t="str" cm="1">
        <f t="array" ref="K11427">_xlfn.LET(_xlpm.d,UPPER(TRIM(CLEAN(SUBSTITUTE(F11427,CHAR(160),"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28" spans="1:11" x14ac:dyDescent="0.25">
      <c r="B11428" s="21">
        <v>46141</v>
      </c>
      <c r="C11428" s="2" t="s">
        <v>1</v>
      </c>
      <c r="D11428" s="2" t="s">
        <v>4487</v>
      </c>
      <c r="E11428" s="2" t="s">
        <v>86</v>
      </c>
      <c r="F11428" s="2" t="s">
        <v>2548</v>
      </c>
      <c r="G11428" s="5">
        <v>-9</v>
      </c>
      <c r="H11428" s="5">
        <v>41.5</v>
      </c>
      <c r="I11428" s="5">
        <v>-373.5</v>
      </c>
      <c r="J11428" s="5">
        <v>-13631.2</v>
      </c>
      <c r="K11428" s="5" t="str" cm="1">
        <f t="array" ref="K11428">_xlfn.LET(_xlpm.d,UPPER(TRIM(CLEAN(SUBSTITUTE(F11428,CHAR(160),"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29" spans="1:11" x14ac:dyDescent="0.25">
      <c r="B11429" s="21">
        <v>46142</v>
      </c>
      <c r="C11429" s="2" t="s">
        <v>1</v>
      </c>
      <c r="D11429" s="2" t="s">
        <v>4701</v>
      </c>
      <c r="E11429" s="2" t="s">
        <v>324</v>
      </c>
      <c r="F11429" s="2" t="s">
        <v>2543</v>
      </c>
      <c r="G11429" s="5">
        <v>-1</v>
      </c>
      <c r="H11429" s="5">
        <v>41.5</v>
      </c>
      <c r="I11429" s="5">
        <v>-41.5</v>
      </c>
      <c r="J11429" s="5">
        <v>-13672.7</v>
      </c>
      <c r="K11429" s="5" t="str" cm="1">
        <f t="array" ref="K11429">_xlfn.LET(_xlpm.d,UPPER(TRIM(CLEAN(SUBSTITUTE(F11429,CHAR(160),"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30" spans="1:11" x14ac:dyDescent="0.25">
      <c r="B11430" s="21">
        <v>46142</v>
      </c>
      <c r="C11430" s="2" t="s">
        <v>1</v>
      </c>
      <c r="D11430" s="2" t="s">
        <v>4704</v>
      </c>
      <c r="E11430" s="2" t="s">
        <v>24</v>
      </c>
      <c r="F11430" s="2" t="s">
        <v>2548</v>
      </c>
      <c r="G11430" s="5">
        <v>-25</v>
      </c>
      <c r="H11430" s="5">
        <v>41.5</v>
      </c>
      <c r="I11430" s="5">
        <v>-1037.5</v>
      </c>
      <c r="J11430" s="5">
        <v>-14710.2</v>
      </c>
      <c r="K11430" s="5" t="str" cm="1">
        <f t="array" ref="K11430">_xlfn.LET(_xlpm.d,UPPER(TRIM(CLEAN(SUBSTITUTE(F11430,CHAR(160),"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31" spans="1:11" x14ac:dyDescent="0.25">
      <c r="B11431" s="21">
        <v>46142</v>
      </c>
      <c r="C11431" s="2" t="s">
        <v>1</v>
      </c>
      <c r="D11431" s="2" t="s">
        <v>4705</v>
      </c>
      <c r="E11431" s="2" t="s">
        <v>822</v>
      </c>
      <c r="F11431" s="2" t="s">
        <v>2548</v>
      </c>
      <c r="G11431" s="5">
        <v>-6</v>
      </c>
      <c r="H11431" s="5">
        <v>41.5</v>
      </c>
      <c r="I11431" s="5">
        <v>-249</v>
      </c>
      <c r="J11431" s="5">
        <v>-14959.2</v>
      </c>
      <c r="K11431" s="5" t="str" cm="1">
        <f t="array" ref="K11431">_xlfn.LET(_xlpm.d,UPPER(TRIM(CLEAN(SUBSTITUTE(F11431,CHAR(160),"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PETUNIA HYBRIDS</v>
      </c>
    </row>
    <row r="11432" spans="1:11" x14ac:dyDescent="0.25">
      <c r="A11432" s="24" t="s">
        <v>2682</v>
      </c>
      <c r="B11432" s="25"/>
      <c r="C11432" s="2"/>
      <c r="D11432" s="2"/>
      <c r="E11432" s="2"/>
      <c r="F11432" s="2"/>
      <c r="G11432" s="26">
        <f>G11398+G11399+G11400+G11401+G11402+G11403+G11404+G11405+G11406+G11407+G11408+G11409+G11410+G11411+G11412+G11413+G11414+G11415+G11416+G11417+G11418+G11419+G11420+G11421+G11422+G11423+G11424+G11425+G11426+G11427+G11428+G11429+G11430+G11431</f>
        <v>-368</v>
      </c>
      <c r="H11432" s="5"/>
      <c r="I11432" s="26">
        <f>I11398+I11399+I11400+I11401+I11402+I11403+I11404+I11405+I11406+I11407+I11408+I11409+I11410+I11411+I11412+I11413+I11414+I11415+I11416+I11417+I11418+I11419+I11420+I11421+I11422+I11423+I11424+I11425+I11426+I11427+I11428+I11429+I11430+I11431</f>
        <v>-14959.2</v>
      </c>
      <c r="J11432" s="5"/>
      <c r="K11432" s="5" t="str" cm="1">
        <f t="array" ref="K11432">_xlfn.LET(_xlpm.d,UPPER(TRIM(CLEAN(SUBSTITUTE(F11432,CHAR(160),"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33" spans="1:11" x14ac:dyDescent="0.25">
      <c r="A11433" s="2" t="s">
        <v>2686</v>
      </c>
      <c r="B11433" s="25"/>
      <c r="C11433" s="2"/>
      <c r="D11433" s="2"/>
      <c r="E11433" s="2"/>
      <c r="F11433" s="2"/>
      <c r="G11433" s="5"/>
      <c r="H11433" s="5"/>
      <c r="I11433" s="5"/>
      <c r="J11433" s="5"/>
      <c r="K11433" s="5" t="str" cm="1">
        <f t="array" ref="K11433">_xlfn.LET(_xlpm.d,UPPER(TRIM(CLEAN(SUBSTITUTE(F11433,CHAR(160),"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34" spans="1:11" x14ac:dyDescent="0.25">
      <c r="B11434" s="21">
        <v>46113</v>
      </c>
      <c r="C11434" s="2" t="s">
        <v>1</v>
      </c>
      <c r="D11434" s="2" t="s">
        <v>4599</v>
      </c>
      <c r="E11434" s="2" t="s">
        <v>24</v>
      </c>
      <c r="F11434" s="2" t="s">
        <v>2695</v>
      </c>
      <c r="G11434" s="5">
        <v>-22</v>
      </c>
      <c r="H11434" s="5">
        <v>41.5</v>
      </c>
      <c r="I11434" s="5">
        <v>-913</v>
      </c>
      <c r="J11434" s="5">
        <v>-913</v>
      </c>
      <c r="K11434" s="5" t="str" cm="1">
        <f t="array" ref="K11434">_xlfn.LET(_xlpm.d,UPPER(TRIM(CLEAN(SUBSTITUTE(F11434,CHAR(160),"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11435" spans="1:11" x14ac:dyDescent="0.25">
      <c r="B11435" s="21">
        <v>46122</v>
      </c>
      <c r="C11435" s="2" t="s">
        <v>1</v>
      </c>
      <c r="D11435" s="2" t="s">
        <v>4543</v>
      </c>
      <c r="E11435" s="2" t="s">
        <v>24</v>
      </c>
      <c r="F11435" s="2" t="s">
        <v>2695</v>
      </c>
      <c r="G11435" s="5">
        <v>-4</v>
      </c>
      <c r="H11435" s="5">
        <v>41.5</v>
      </c>
      <c r="I11435" s="5">
        <v>-166</v>
      </c>
      <c r="J11435" s="5">
        <v>-1079</v>
      </c>
      <c r="K11435" s="5" t="str" cm="1">
        <f t="array" ref="K11435">_xlfn.LET(_xlpm.d,UPPER(TRIM(CLEAN(SUBSTITUTE(F11435,CHAR(160),"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11436" spans="1:11" x14ac:dyDescent="0.25">
      <c r="B11436" s="21">
        <v>46125</v>
      </c>
      <c r="C11436" s="2" t="s">
        <v>1</v>
      </c>
      <c r="D11436" s="2" t="s">
        <v>4470</v>
      </c>
      <c r="E11436" s="2" t="s">
        <v>76</v>
      </c>
      <c r="F11436" s="2" t="s">
        <v>2695</v>
      </c>
      <c r="G11436" s="5">
        <v>-39</v>
      </c>
      <c r="H11436" s="5">
        <v>41.5</v>
      </c>
      <c r="I11436" s="5">
        <v>-1618.5</v>
      </c>
      <c r="J11436" s="5">
        <v>-2697.5</v>
      </c>
      <c r="K11436" s="5" t="str" cm="1">
        <f t="array" ref="K11436">_xlfn.LET(_xlpm.d,UPPER(TRIM(CLEAN(SUBSTITUTE(F11436,CHAR(160),"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11437" spans="1:11" x14ac:dyDescent="0.25">
      <c r="B11437" s="21">
        <v>46129</v>
      </c>
      <c r="C11437" s="2" t="s">
        <v>1</v>
      </c>
      <c r="D11437" s="2" t="s">
        <v>4472</v>
      </c>
      <c r="E11437" s="2" t="s">
        <v>24</v>
      </c>
      <c r="F11437" s="2" t="s">
        <v>2695</v>
      </c>
      <c r="G11437" s="5">
        <v>-20</v>
      </c>
      <c r="H11437" s="5">
        <v>41.5</v>
      </c>
      <c r="I11437" s="5">
        <v>-830</v>
      </c>
      <c r="J11437" s="5">
        <v>-3527.5</v>
      </c>
      <c r="K11437" s="5" t="str" cm="1">
        <f t="array" ref="K11437">_xlfn.LET(_xlpm.d,UPPER(TRIM(CLEAN(SUBSTITUTE(F11437,CHAR(160),"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11438" spans="1:11" x14ac:dyDescent="0.25">
      <c r="B11438" s="21">
        <v>46133</v>
      </c>
      <c r="C11438" s="2" t="s">
        <v>1</v>
      </c>
      <c r="D11438" s="2" t="s">
        <v>4452</v>
      </c>
      <c r="E11438" s="2" t="s">
        <v>27</v>
      </c>
      <c r="F11438" s="2" t="s">
        <v>2695</v>
      </c>
      <c r="G11438" s="5">
        <v>-22</v>
      </c>
      <c r="H11438" s="5">
        <v>41.5</v>
      </c>
      <c r="I11438" s="5">
        <v>-913</v>
      </c>
      <c r="J11438" s="5">
        <v>-4440.5</v>
      </c>
      <c r="K11438" s="5" t="str" cm="1">
        <f t="array" ref="K11438">_xlfn.LET(_xlpm.d,UPPER(TRIM(CLEAN(SUBSTITUTE(F11438,CHAR(160),"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11439" spans="1:11" x14ac:dyDescent="0.25">
      <c r="B11439" s="21">
        <v>46136</v>
      </c>
      <c r="C11439" s="2" t="s">
        <v>1</v>
      </c>
      <c r="D11439" s="2" t="s">
        <v>4590</v>
      </c>
      <c r="E11439" s="2" t="s">
        <v>24</v>
      </c>
      <c r="F11439" s="2" t="s">
        <v>2695</v>
      </c>
      <c r="G11439" s="5">
        <v>-3</v>
      </c>
      <c r="H11439" s="5">
        <v>41.5</v>
      </c>
      <c r="I11439" s="5">
        <v>-124.5</v>
      </c>
      <c r="J11439" s="5">
        <v>-4565</v>
      </c>
      <c r="K11439" s="5" t="str" cm="1">
        <f t="array" ref="K11439">_xlfn.LET(_xlpm.d,UPPER(TRIM(CLEAN(SUBSTITUTE(F11439,CHAR(160),"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11440" spans="1:11" x14ac:dyDescent="0.25">
      <c r="B11440" s="21">
        <v>46142</v>
      </c>
      <c r="C11440" s="2" t="s">
        <v>1</v>
      </c>
      <c r="D11440" s="2" t="s">
        <v>4704</v>
      </c>
      <c r="E11440" s="2" t="s">
        <v>24</v>
      </c>
      <c r="F11440" s="2" t="s">
        <v>2695</v>
      </c>
      <c r="G11440" s="5">
        <v>-1</v>
      </c>
      <c r="H11440" s="5">
        <v>41.5</v>
      </c>
      <c r="I11440" s="5">
        <v>-41.5</v>
      </c>
      <c r="J11440" s="5">
        <v>-4606.5</v>
      </c>
      <c r="K11440" s="5" t="str" cm="1">
        <f t="array" ref="K11440">_xlfn.LET(_xlpm.d,UPPER(TRIM(CLEAN(SUBSTITUTE(F11440,CHAR(160),"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11441" spans="1:11" x14ac:dyDescent="0.25">
      <c r="A11441" s="24" t="s">
        <v>2696</v>
      </c>
      <c r="B11441" s="25"/>
      <c r="C11441" s="2"/>
      <c r="D11441" s="2"/>
      <c r="E11441" s="2"/>
      <c r="F11441" s="2"/>
      <c r="G11441" s="26">
        <f>G11434+G11435+G11436+G11437+G11438+G11439+G11440</f>
        <v>-111</v>
      </c>
      <c r="H11441" s="5"/>
      <c r="I11441" s="26">
        <f>I11434+I11435+I11436+I11437+I11438+I11439+I11440</f>
        <v>-4606.5</v>
      </c>
      <c r="J11441" s="5"/>
      <c r="K11441" s="5" t="str" cm="1">
        <f t="array" ref="K11441">_xlfn.LET(_xlpm.d,UPPER(TRIM(CLEAN(SUBSTITUTE(F11441,CHAR(160),"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42" spans="1:11" x14ac:dyDescent="0.25">
      <c r="A11442" s="2" t="s">
        <v>2717</v>
      </c>
      <c r="B11442" s="25"/>
      <c r="C11442" s="2"/>
      <c r="D11442" s="2"/>
      <c r="E11442" s="2"/>
      <c r="F11442" s="2"/>
      <c r="G11442" s="5"/>
      <c r="H11442" s="5"/>
      <c r="I11442" s="5"/>
      <c r="J11442" s="5"/>
      <c r="K11442" s="5" t="str" cm="1">
        <f t="array" ref="K11442">_xlfn.LET(_xlpm.d,UPPER(TRIM(CLEAN(SUBSTITUTE(F11442,CHAR(160),"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43" spans="1:11" x14ac:dyDescent="0.25">
      <c r="B11443" s="21">
        <v>46122</v>
      </c>
      <c r="C11443" s="2" t="s">
        <v>1</v>
      </c>
      <c r="D11443" s="2" t="s">
        <v>4518</v>
      </c>
      <c r="E11443" s="2" t="s">
        <v>321</v>
      </c>
      <c r="F11443" s="2" t="s">
        <v>2717</v>
      </c>
      <c r="G11443" s="5">
        <v>-1</v>
      </c>
      <c r="H11443" s="5">
        <v>40.99</v>
      </c>
      <c r="I11443" s="5">
        <v>-40.99</v>
      </c>
      <c r="J11443" s="5">
        <v>-40.99</v>
      </c>
      <c r="K11443" s="5" t="str" cm="1">
        <f t="array" ref="K11443">_xlfn.LET(_xlpm.d,UPPER(TRIM(CLEAN(SUBSTITUTE(F11443,CHAR(160),"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44" spans="1:11" x14ac:dyDescent="0.25">
      <c r="A11444" s="24" t="s">
        <v>2718</v>
      </c>
      <c r="B11444" s="25"/>
      <c r="C11444" s="2"/>
      <c r="D11444" s="2"/>
      <c r="E11444" s="2"/>
      <c r="F11444" s="2"/>
      <c r="G11444" s="26">
        <f>G11443</f>
        <v>-1</v>
      </c>
      <c r="H11444" s="5"/>
      <c r="I11444" s="26">
        <f>I11443</f>
        <v>-40.99</v>
      </c>
      <c r="J11444" s="5"/>
      <c r="K11444" s="5" t="str" cm="1">
        <f t="array" ref="K11444">_xlfn.LET(_xlpm.d,UPPER(TRIM(CLEAN(SUBSTITUTE(F11444,CHAR(160),"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45" spans="1:11" x14ac:dyDescent="0.25">
      <c r="A11445" s="2" t="s">
        <v>2728</v>
      </c>
      <c r="B11445" s="25"/>
      <c r="C11445" s="2"/>
      <c r="D11445" s="2"/>
      <c r="E11445" s="2"/>
      <c r="F11445" s="2"/>
      <c r="G11445" s="5"/>
      <c r="H11445" s="5"/>
      <c r="I11445" s="5"/>
      <c r="J11445" s="5"/>
      <c r="K11445" s="5" t="str" cm="1">
        <f t="array" ref="K11445">_xlfn.LET(_xlpm.d,UPPER(TRIM(CLEAN(SUBSTITUTE(F11445,CHAR(160),"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46" spans="1:11" x14ac:dyDescent="0.25">
      <c r="B11446" s="21">
        <v>46113</v>
      </c>
      <c r="C11446" s="2" t="s">
        <v>1</v>
      </c>
      <c r="D11446" s="2" t="s">
        <v>4462</v>
      </c>
      <c r="E11446" s="2" t="s">
        <v>129</v>
      </c>
      <c r="F11446" s="2" t="s">
        <v>2731</v>
      </c>
      <c r="G11446" s="5">
        <v>-16</v>
      </c>
      <c r="H11446" s="5">
        <v>41.5</v>
      </c>
      <c r="I11446" s="5">
        <v>-664</v>
      </c>
      <c r="J11446" s="5">
        <v>-664</v>
      </c>
      <c r="K11446" s="5" t="str" cm="1">
        <f t="array" ref="K11446">_xlfn.LET(_xlpm.d,UPPER(TRIM(CLEAN(SUBSTITUTE(F11446,CHAR(160),"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47" spans="1:11" x14ac:dyDescent="0.25">
      <c r="B11447" s="21">
        <v>46120</v>
      </c>
      <c r="C11447" s="2" t="s">
        <v>1</v>
      </c>
      <c r="D11447" s="2" t="s">
        <v>4532</v>
      </c>
      <c r="E11447" s="2" t="s">
        <v>14</v>
      </c>
      <c r="F11447" s="2" t="s">
        <v>2731</v>
      </c>
      <c r="G11447" s="5">
        <v>-5</v>
      </c>
      <c r="H11447" s="5">
        <v>41.5</v>
      </c>
      <c r="I11447" s="5">
        <v>-207.5</v>
      </c>
      <c r="J11447" s="5">
        <v>-871.5</v>
      </c>
      <c r="K11447" s="5" t="str" cm="1">
        <f t="array" ref="K11447">_xlfn.LET(_xlpm.d,UPPER(TRIM(CLEAN(SUBSTITUTE(F11447,CHAR(160),"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48" spans="1:11" x14ac:dyDescent="0.25">
      <c r="B11448" s="21">
        <v>46122</v>
      </c>
      <c r="C11448" s="2" t="s">
        <v>1</v>
      </c>
      <c r="D11448" s="2" t="s">
        <v>4468</v>
      </c>
      <c r="E11448" s="2" t="s">
        <v>82</v>
      </c>
      <c r="F11448" s="2" t="s">
        <v>2731</v>
      </c>
      <c r="G11448" s="5">
        <v>-1</v>
      </c>
      <c r="H11448" s="5">
        <v>41.5</v>
      </c>
      <c r="I11448" s="5">
        <v>-41.5</v>
      </c>
      <c r="J11448" s="5">
        <v>-913</v>
      </c>
      <c r="K11448" s="5" t="str" cm="1">
        <f t="array" ref="K11448">_xlfn.LET(_xlpm.d,UPPER(TRIM(CLEAN(SUBSTITUTE(F11448,CHAR(160),"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49" spans="1:11" x14ac:dyDescent="0.25">
      <c r="B11449" s="21">
        <v>46122</v>
      </c>
      <c r="C11449" s="2" t="s">
        <v>1</v>
      </c>
      <c r="D11449" s="2" t="s">
        <v>4543</v>
      </c>
      <c r="E11449" s="2" t="s">
        <v>24</v>
      </c>
      <c r="F11449" s="2" t="s">
        <v>2731</v>
      </c>
      <c r="G11449" s="5">
        <v>-2</v>
      </c>
      <c r="H11449" s="5">
        <v>41.5</v>
      </c>
      <c r="I11449" s="5">
        <v>-83</v>
      </c>
      <c r="J11449" s="5">
        <v>-996</v>
      </c>
      <c r="K11449" s="5" t="str" cm="1">
        <f t="array" ref="K11449">_xlfn.LET(_xlpm.d,UPPER(TRIM(CLEAN(SUBSTITUTE(F11449,CHAR(160),"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50" spans="1:11" x14ac:dyDescent="0.25">
      <c r="B11450" s="21">
        <v>46123</v>
      </c>
      <c r="C11450" s="2" t="s">
        <v>1</v>
      </c>
      <c r="D11450" s="2" t="s">
        <v>4544</v>
      </c>
      <c r="E11450" s="2" t="s">
        <v>324</v>
      </c>
      <c r="F11450" s="2" t="s">
        <v>2728</v>
      </c>
      <c r="G11450" s="5">
        <v>-7</v>
      </c>
      <c r="H11450" s="5">
        <v>40.99</v>
      </c>
      <c r="I11450" s="5">
        <v>-286.93</v>
      </c>
      <c r="J11450" s="5">
        <v>-1282.93</v>
      </c>
      <c r="K11450" s="5" t="str" cm="1">
        <f t="array" ref="K11450">_xlfn.LET(_xlpm.d,UPPER(TRIM(CLEAN(SUBSTITUTE(F11450,CHAR(160),"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51" spans="1:11" x14ac:dyDescent="0.25">
      <c r="B11451" s="21">
        <v>46126</v>
      </c>
      <c r="C11451" s="2" t="s">
        <v>1</v>
      </c>
      <c r="D11451" s="2" t="s">
        <v>4551</v>
      </c>
      <c r="E11451" s="2" t="s">
        <v>35</v>
      </c>
      <c r="F11451" s="2" t="s">
        <v>2731</v>
      </c>
      <c r="G11451" s="5">
        <v>-32</v>
      </c>
      <c r="H11451" s="5">
        <v>41.5</v>
      </c>
      <c r="I11451" s="5">
        <v>-1328</v>
      </c>
      <c r="J11451" s="5">
        <v>-2610.9300000000003</v>
      </c>
      <c r="K11451" s="5" t="str" cm="1">
        <f t="array" ref="K11451">_xlfn.LET(_xlpm.d,UPPER(TRIM(CLEAN(SUBSTITUTE(F11451,CHAR(160),"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52" spans="1:11" x14ac:dyDescent="0.25">
      <c r="B11452" s="21">
        <v>46133</v>
      </c>
      <c r="C11452" s="2" t="s">
        <v>1</v>
      </c>
      <c r="D11452" s="2" t="s">
        <v>4492</v>
      </c>
      <c r="E11452" s="2" t="s">
        <v>32</v>
      </c>
      <c r="F11452" s="2" t="s">
        <v>2731</v>
      </c>
      <c r="G11452" s="5">
        <v>-1</v>
      </c>
      <c r="H11452" s="5">
        <v>41.5</v>
      </c>
      <c r="I11452" s="5">
        <v>-41.5</v>
      </c>
      <c r="J11452" s="5">
        <v>-2652.4300000000003</v>
      </c>
      <c r="K11452" s="5" t="str" cm="1">
        <f t="array" ref="K11452">_xlfn.LET(_xlpm.d,UPPER(TRIM(CLEAN(SUBSTITUTE(F11452,CHAR(160),"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53" spans="1:11" x14ac:dyDescent="0.25">
      <c r="B11453" s="21">
        <v>46135</v>
      </c>
      <c r="C11453" s="2" t="s">
        <v>1</v>
      </c>
      <c r="D11453" s="2" t="s">
        <v>4494</v>
      </c>
      <c r="E11453" s="2" t="s">
        <v>141</v>
      </c>
      <c r="F11453" s="2" t="s">
        <v>2731</v>
      </c>
      <c r="G11453" s="5">
        <v>-32</v>
      </c>
      <c r="H11453" s="5">
        <v>41.5</v>
      </c>
      <c r="I11453" s="5">
        <v>-1328</v>
      </c>
      <c r="J11453" s="5">
        <v>-3980.4300000000003</v>
      </c>
      <c r="K11453" s="5" t="str" cm="1">
        <f t="array" ref="K11453">_xlfn.LET(_xlpm.d,UPPER(TRIM(CLEAN(SUBSTITUTE(F11453,CHAR(160),"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54" spans="1:11" x14ac:dyDescent="0.25">
      <c r="B11454" s="21">
        <v>46140</v>
      </c>
      <c r="C11454" s="2" t="s">
        <v>1</v>
      </c>
      <c r="D11454" s="2" t="s">
        <v>4486</v>
      </c>
      <c r="E11454" s="2" t="s">
        <v>92</v>
      </c>
      <c r="F11454" s="2" t="s">
        <v>2731</v>
      </c>
      <c r="G11454" s="5">
        <v>-18</v>
      </c>
      <c r="H11454" s="5">
        <v>41.5</v>
      </c>
      <c r="I11454" s="5">
        <v>-747</v>
      </c>
      <c r="J11454" s="5">
        <v>-4727.43</v>
      </c>
      <c r="K11454" s="5" t="str" cm="1">
        <f t="array" ref="K11454">_xlfn.LET(_xlpm.d,UPPER(TRIM(CLEAN(SUBSTITUTE(F11454,CHAR(160),"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55" spans="1:11" x14ac:dyDescent="0.25">
      <c r="B11455" s="21">
        <v>46140</v>
      </c>
      <c r="C11455" s="2" t="s">
        <v>1</v>
      </c>
      <c r="D11455" s="2" t="s">
        <v>4598</v>
      </c>
      <c r="E11455" s="2" t="s">
        <v>49</v>
      </c>
      <c r="F11455" s="2" t="s">
        <v>2731</v>
      </c>
      <c r="G11455" s="5">
        <v>-13</v>
      </c>
      <c r="H11455" s="5">
        <v>41.5</v>
      </c>
      <c r="I11455" s="5">
        <v>-539.5</v>
      </c>
      <c r="J11455" s="5">
        <v>-5266.93</v>
      </c>
      <c r="K11455" s="5" t="str" cm="1">
        <f t="array" ref="K11455">_xlfn.LET(_xlpm.d,UPPER(TRIM(CLEAN(SUBSTITUTE(F11455,CHAR(160),"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56" spans="1:11" x14ac:dyDescent="0.25">
      <c r="B11456" s="21">
        <v>46142</v>
      </c>
      <c r="C11456" s="2" t="s">
        <v>1</v>
      </c>
      <c r="D11456" s="2" t="s">
        <v>4704</v>
      </c>
      <c r="E11456" s="2" t="s">
        <v>24</v>
      </c>
      <c r="F11456" s="2" t="s">
        <v>2731</v>
      </c>
      <c r="G11456" s="5">
        <v>-32</v>
      </c>
      <c r="H11456" s="5">
        <v>41.5</v>
      </c>
      <c r="I11456" s="5">
        <v>-1328</v>
      </c>
      <c r="J11456" s="5">
        <v>-6594.93</v>
      </c>
      <c r="K11456" s="5" t="str" cm="1">
        <f t="array" ref="K11456">_xlfn.LET(_xlpm.d,UPPER(TRIM(CLEAN(SUBSTITUTE(F11456,CHAR(160),"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57" spans="1:11" x14ac:dyDescent="0.25">
      <c r="A11457" s="24" t="s">
        <v>2732</v>
      </c>
      <c r="B11457" s="25"/>
      <c r="C11457" s="2"/>
      <c r="D11457" s="2"/>
      <c r="E11457" s="2"/>
      <c r="F11457" s="2"/>
      <c r="G11457" s="26">
        <f>G11446+G11447+G11448+G11449+G11450+G11451+G11452+G11453+G11454+G11455+G11456</f>
        <v>-159</v>
      </c>
      <c r="H11457" s="5"/>
      <c r="I11457" s="26">
        <f>I11446+I11447+I11448+I11449+I11450+I11451+I11452+I11453+I11454+I11455+I11456</f>
        <v>-6594.93</v>
      </c>
      <c r="J11457" s="5"/>
      <c r="K11457" s="5" t="str" cm="1">
        <f t="array" ref="K11457">_xlfn.LET(_xlpm.d,UPPER(TRIM(CLEAN(SUBSTITUTE(F11457,CHAR(160),"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58" spans="1:11" x14ac:dyDescent="0.25">
      <c r="A11458" s="2" t="s">
        <v>2733</v>
      </c>
      <c r="B11458" s="25"/>
      <c r="C11458" s="2"/>
      <c r="D11458" s="2"/>
      <c r="E11458" s="2"/>
      <c r="F11458" s="2"/>
      <c r="G11458" s="5"/>
      <c r="H11458" s="5"/>
      <c r="I11458" s="5"/>
      <c r="J11458" s="5"/>
      <c r="K11458" s="5" t="str" cm="1">
        <f t="array" ref="K11458">_xlfn.LET(_xlpm.d,UPPER(TRIM(CLEAN(SUBSTITUTE(F11458,CHAR(160),"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59" spans="1:11" x14ac:dyDescent="0.25">
      <c r="B11459" s="21">
        <v>46114</v>
      </c>
      <c r="C11459" s="2" t="s">
        <v>1</v>
      </c>
      <c r="D11459" s="2" t="s">
        <v>4524</v>
      </c>
      <c r="E11459" s="2" t="s">
        <v>926</v>
      </c>
      <c r="F11459" s="2" t="s">
        <v>2733</v>
      </c>
      <c r="G11459" s="5">
        <v>-44</v>
      </c>
      <c r="H11459" s="5">
        <v>41.5</v>
      </c>
      <c r="I11459" s="5">
        <v>-1826</v>
      </c>
      <c r="J11459" s="5">
        <v>-1826</v>
      </c>
      <c r="K11459" s="5" t="str" cm="1">
        <f t="array" ref="K11459">_xlfn.LET(_xlpm.d,UPPER(TRIM(CLEAN(SUBSTITUTE(F11459,CHAR(160),"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60" spans="1:11" x14ac:dyDescent="0.25">
      <c r="B11460" s="21">
        <v>46114</v>
      </c>
      <c r="C11460" s="2" t="s">
        <v>1</v>
      </c>
      <c r="D11460" s="2" t="s">
        <v>4481</v>
      </c>
      <c r="E11460" s="2" t="s">
        <v>324</v>
      </c>
      <c r="F11460" s="2" t="s">
        <v>2704</v>
      </c>
      <c r="G11460" s="5">
        <v>-1</v>
      </c>
      <c r="H11460" s="5">
        <v>40.99</v>
      </c>
      <c r="I11460" s="5">
        <v>-40.99</v>
      </c>
      <c r="J11460" s="5">
        <v>-1866.99</v>
      </c>
      <c r="K11460" s="5" t="str" cm="1">
        <f t="array" ref="K11460">_xlfn.LET(_xlpm.d,UPPER(TRIM(CLEAN(SUBSTITUTE(F11460,CHAR(160),"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461" spans="1:11" x14ac:dyDescent="0.25">
      <c r="B11461" s="21">
        <v>46114</v>
      </c>
      <c r="C11461" s="2" t="s">
        <v>1</v>
      </c>
      <c r="D11461" s="2" t="s">
        <v>4483</v>
      </c>
      <c r="E11461" s="2" t="s">
        <v>143</v>
      </c>
      <c r="F11461" s="2" t="s">
        <v>2704</v>
      </c>
      <c r="G11461" s="5">
        <v>-6</v>
      </c>
      <c r="H11461" s="5">
        <v>38.799999999999997</v>
      </c>
      <c r="I11461" s="5">
        <v>-232.8</v>
      </c>
      <c r="J11461" s="5">
        <v>-2099.79</v>
      </c>
      <c r="K11461" s="5" t="str" cm="1">
        <f t="array" ref="K11461">_xlfn.LET(_xlpm.d,UPPER(TRIM(CLEAN(SUBSTITUTE(F11461,CHAR(160),"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462" spans="1:11" x14ac:dyDescent="0.25">
      <c r="B11462" s="21">
        <v>46114</v>
      </c>
      <c r="C11462" s="2" t="s">
        <v>1</v>
      </c>
      <c r="D11462" s="2" t="s">
        <v>4483</v>
      </c>
      <c r="E11462" s="2" t="s">
        <v>143</v>
      </c>
      <c r="F11462" s="2" t="s">
        <v>2717</v>
      </c>
      <c r="G11462" s="5">
        <v>-1</v>
      </c>
      <c r="H11462" s="5">
        <v>38.799999999999997</v>
      </c>
      <c r="I11462" s="5">
        <v>-38.799999999999997</v>
      </c>
      <c r="J11462" s="5">
        <v>-2138.59</v>
      </c>
      <c r="K11462" s="5" t="str" cm="1">
        <f t="array" ref="K11462">_xlfn.LET(_xlpm.d,UPPER(TRIM(CLEAN(SUBSTITUTE(F11462,CHAR(160),"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63" spans="1:11" x14ac:dyDescent="0.25">
      <c r="B11463" s="21">
        <v>46119</v>
      </c>
      <c r="C11463" s="2" t="s">
        <v>1</v>
      </c>
      <c r="D11463" s="2" t="s">
        <v>4531</v>
      </c>
      <c r="E11463" s="2" t="s">
        <v>97</v>
      </c>
      <c r="F11463" s="2" t="s">
        <v>2737</v>
      </c>
      <c r="G11463" s="5">
        <v>-22</v>
      </c>
      <c r="H11463" s="5">
        <v>41.5</v>
      </c>
      <c r="I11463" s="5">
        <v>-913</v>
      </c>
      <c r="J11463" s="5">
        <v>-3051.59</v>
      </c>
      <c r="K11463" s="5" t="str" cm="1">
        <f t="array" ref="K11463">_xlfn.LET(_xlpm.d,UPPER(TRIM(CLEAN(SUBSTITUTE(F11463,CHAR(160),"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64" spans="1:11" x14ac:dyDescent="0.25">
      <c r="B11464" s="21">
        <v>46120</v>
      </c>
      <c r="C11464" s="2" t="s">
        <v>1</v>
      </c>
      <c r="D11464" s="2" t="s">
        <v>4498</v>
      </c>
      <c r="E11464" s="2" t="s">
        <v>9</v>
      </c>
      <c r="F11464" s="2" t="s">
        <v>2737</v>
      </c>
      <c r="G11464" s="5">
        <v>-9</v>
      </c>
      <c r="H11464" s="5">
        <v>41.5</v>
      </c>
      <c r="I11464" s="5">
        <v>-373.5</v>
      </c>
      <c r="J11464" s="5">
        <v>-3425.09</v>
      </c>
      <c r="K11464" s="5" t="str" cm="1">
        <f t="array" ref="K11464">_xlfn.LET(_xlpm.d,UPPER(TRIM(CLEAN(SUBSTITUTE(F11464,CHAR(160),"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65" spans="1:11" x14ac:dyDescent="0.25">
      <c r="B11465" s="21">
        <v>46122</v>
      </c>
      <c r="C11465" s="2" t="s">
        <v>1</v>
      </c>
      <c r="D11465" s="2" t="s">
        <v>4518</v>
      </c>
      <c r="E11465" s="2" t="s">
        <v>321</v>
      </c>
      <c r="F11465" s="2" t="s">
        <v>2704</v>
      </c>
      <c r="G11465" s="5">
        <v>-3</v>
      </c>
      <c r="H11465" s="5">
        <v>40.99</v>
      </c>
      <c r="I11465" s="5">
        <v>-122.97</v>
      </c>
      <c r="J11465" s="5">
        <v>-3548.06</v>
      </c>
      <c r="K11465" s="5" t="str" cm="1">
        <f t="array" ref="K11465">_xlfn.LET(_xlpm.d,UPPER(TRIM(CLEAN(SUBSTITUTE(F11465,CHAR(160),"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466" spans="1:11" x14ac:dyDescent="0.25">
      <c r="B11466" s="21">
        <v>46122</v>
      </c>
      <c r="C11466" s="2" t="s">
        <v>1</v>
      </c>
      <c r="D11466" s="2" t="s">
        <v>4539</v>
      </c>
      <c r="E11466" s="2" t="s">
        <v>1016</v>
      </c>
      <c r="F11466" s="2" t="s">
        <v>2737</v>
      </c>
      <c r="G11466" s="5">
        <v>-6</v>
      </c>
      <c r="H11466" s="5">
        <v>41.5</v>
      </c>
      <c r="I11466" s="5">
        <v>-249</v>
      </c>
      <c r="J11466" s="5">
        <v>-3797.06</v>
      </c>
      <c r="K11466" s="5" t="str" cm="1">
        <f t="array" ref="K11466">_xlfn.LET(_xlpm.d,UPPER(TRIM(CLEAN(SUBSTITUTE(F11466,CHAR(160),"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67" spans="1:11" x14ac:dyDescent="0.25">
      <c r="B11467" s="21">
        <v>46126</v>
      </c>
      <c r="C11467" s="2" t="s">
        <v>1</v>
      </c>
      <c r="D11467" s="2" t="s">
        <v>4446</v>
      </c>
      <c r="E11467" s="2" t="s">
        <v>32</v>
      </c>
      <c r="F11467" s="2" t="s">
        <v>2737</v>
      </c>
      <c r="G11467" s="5">
        <v>-6</v>
      </c>
      <c r="H11467" s="5">
        <v>41.5</v>
      </c>
      <c r="I11467" s="5">
        <v>-249</v>
      </c>
      <c r="J11467" s="5">
        <v>-4046.06</v>
      </c>
      <c r="K11467" s="5" t="str" cm="1">
        <f t="array" ref="K11467">_xlfn.LET(_xlpm.d,UPPER(TRIM(CLEAN(SUBSTITUTE(F11467,CHAR(160),"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68" spans="1:11" x14ac:dyDescent="0.25">
      <c r="B11468" s="21">
        <v>46128</v>
      </c>
      <c r="C11468" s="2" t="s">
        <v>1</v>
      </c>
      <c r="D11468" s="2" t="s">
        <v>4456</v>
      </c>
      <c r="E11468" s="2" t="s">
        <v>324</v>
      </c>
      <c r="F11468" s="2" t="s">
        <v>2704</v>
      </c>
      <c r="G11468" s="5">
        <v>-5</v>
      </c>
      <c r="H11468" s="5">
        <v>40.99</v>
      </c>
      <c r="I11468" s="5">
        <v>-204.95</v>
      </c>
      <c r="J11468" s="5">
        <v>-4251.01</v>
      </c>
      <c r="K11468" s="5" t="str" cm="1">
        <f t="array" ref="K11468">_xlfn.LET(_xlpm.d,UPPER(TRIM(CLEAN(SUBSTITUTE(F11468,CHAR(160),"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469" spans="1:11" x14ac:dyDescent="0.25">
      <c r="B11469" s="21">
        <v>46128</v>
      </c>
      <c r="C11469" s="2" t="s">
        <v>1</v>
      </c>
      <c r="D11469" s="2" t="s">
        <v>4553</v>
      </c>
      <c r="E11469" s="2" t="s">
        <v>829</v>
      </c>
      <c r="F11469" s="2" t="s">
        <v>2737</v>
      </c>
      <c r="G11469" s="5">
        <v>-34</v>
      </c>
      <c r="H11469" s="5">
        <v>41.5</v>
      </c>
      <c r="I11469" s="5">
        <v>-1411</v>
      </c>
      <c r="J11469" s="5">
        <v>-5662.01</v>
      </c>
      <c r="K11469" s="5" t="str" cm="1">
        <f t="array" ref="K11469">_xlfn.LET(_xlpm.d,UPPER(TRIM(CLEAN(SUBSTITUTE(F11469,CHAR(160),"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70" spans="1:11" x14ac:dyDescent="0.25">
      <c r="B11470" s="21">
        <v>46129</v>
      </c>
      <c r="C11470" s="2" t="s">
        <v>1</v>
      </c>
      <c r="D11470" s="2" t="s">
        <v>4480</v>
      </c>
      <c r="E11470" s="2" t="s">
        <v>143</v>
      </c>
      <c r="F11470" s="2" t="s">
        <v>2738</v>
      </c>
      <c r="G11470" s="5">
        <v>-2</v>
      </c>
      <c r="H11470" s="5">
        <v>38.799999999999997</v>
      </c>
      <c r="I11470" s="5">
        <v>-77.599999999999994</v>
      </c>
      <c r="J11470" s="5">
        <v>-5739.6100000000006</v>
      </c>
      <c r="K11470" s="5" t="str" cm="1">
        <f t="array" ref="K11470">_xlfn.LET(_xlpm.d,UPPER(TRIM(CLEAN(SUBSTITUTE(F11470,CHAR(160),"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ARGYRANTHEMUM</v>
      </c>
    </row>
    <row r="11471" spans="1:11" x14ac:dyDescent="0.25">
      <c r="B11471" s="21">
        <v>46129</v>
      </c>
      <c r="C11471" s="2" t="s">
        <v>1</v>
      </c>
      <c r="D11471" s="2" t="s">
        <v>4554</v>
      </c>
      <c r="E11471" s="2" t="s">
        <v>53</v>
      </c>
      <c r="F11471" s="2" t="s">
        <v>2737</v>
      </c>
      <c r="G11471" s="5">
        <v>-4</v>
      </c>
      <c r="H11471" s="5">
        <v>41.5</v>
      </c>
      <c r="I11471" s="5">
        <v>-166</v>
      </c>
      <c r="J11471" s="5">
        <v>-5905.6100000000006</v>
      </c>
      <c r="K11471" s="5" t="str" cm="1">
        <f t="array" ref="K11471">_xlfn.LET(_xlpm.d,UPPER(TRIM(CLEAN(SUBSTITUTE(F11471,CHAR(160),"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72" spans="1:11" x14ac:dyDescent="0.25">
      <c r="B11472" s="21">
        <v>46133</v>
      </c>
      <c r="C11472" s="2" t="s">
        <v>1</v>
      </c>
      <c r="D11472" s="2" t="s">
        <v>4585</v>
      </c>
      <c r="E11472" s="2" t="s">
        <v>852</v>
      </c>
      <c r="F11472" s="2" t="s">
        <v>2704</v>
      </c>
      <c r="G11472" s="5">
        <v>-4</v>
      </c>
      <c r="H11472" s="5">
        <v>40.99</v>
      </c>
      <c r="I11472" s="5">
        <v>-163.96</v>
      </c>
      <c r="J11472" s="5">
        <v>-6069.5700000000006</v>
      </c>
      <c r="K11472" s="5" t="str" cm="1">
        <f t="array" ref="K11472">_xlfn.LET(_xlpm.d,UPPER(TRIM(CLEAN(SUBSTITUTE(F11472,CHAR(160),"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473" spans="1:11" x14ac:dyDescent="0.25">
      <c r="B11473" s="21">
        <v>46133</v>
      </c>
      <c r="C11473" s="2" t="s">
        <v>1</v>
      </c>
      <c r="D11473" s="2" t="s">
        <v>4452</v>
      </c>
      <c r="E11473" s="2" t="s">
        <v>27</v>
      </c>
      <c r="F11473" s="2" t="s">
        <v>2737</v>
      </c>
      <c r="G11473" s="5">
        <v>-23</v>
      </c>
      <c r="H11473" s="5">
        <v>41.5</v>
      </c>
      <c r="I11473" s="5">
        <v>-954.5</v>
      </c>
      <c r="J11473" s="5">
        <v>-7024.0700000000006</v>
      </c>
      <c r="K11473" s="5" t="str" cm="1">
        <f t="array" ref="K11473">_xlfn.LET(_xlpm.d,UPPER(TRIM(CLEAN(SUBSTITUTE(F11473,CHAR(160),"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74" spans="1:11" x14ac:dyDescent="0.25">
      <c r="B11474" s="21">
        <v>46134</v>
      </c>
      <c r="C11474" s="2" t="s">
        <v>1</v>
      </c>
      <c r="D11474" s="2" t="s">
        <v>4561</v>
      </c>
      <c r="E11474" s="2" t="s">
        <v>163</v>
      </c>
      <c r="F11474" s="2" t="s">
        <v>2737</v>
      </c>
      <c r="G11474" s="5">
        <v>-20</v>
      </c>
      <c r="H11474" s="5">
        <v>41.5</v>
      </c>
      <c r="I11474" s="5">
        <v>-830</v>
      </c>
      <c r="J11474" s="5">
        <v>-7854.0700000000006</v>
      </c>
      <c r="K11474" s="5" t="str" cm="1">
        <f t="array" ref="K11474">_xlfn.LET(_xlpm.d,UPPER(TRIM(CLEAN(SUBSTITUTE(F11474,CHAR(160),"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75" spans="1:11" x14ac:dyDescent="0.25">
      <c r="B11475" s="21">
        <v>46135</v>
      </c>
      <c r="C11475" s="2" t="s">
        <v>1</v>
      </c>
      <c r="D11475" s="2" t="s">
        <v>4565</v>
      </c>
      <c r="E11475" s="2" t="s">
        <v>324</v>
      </c>
      <c r="F11475" s="2" t="s">
        <v>2704</v>
      </c>
      <c r="G11475" s="5">
        <v>-3</v>
      </c>
      <c r="H11475" s="5">
        <v>40.99</v>
      </c>
      <c r="I11475" s="5">
        <v>-122.97</v>
      </c>
      <c r="J11475" s="5">
        <v>-7977.0400000000009</v>
      </c>
      <c r="K11475" s="5" t="str" cm="1">
        <f t="array" ref="K11475">_xlfn.LET(_xlpm.d,UPPER(TRIM(CLEAN(SUBSTITUTE(F11475,CHAR(160),"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476" spans="1:11" x14ac:dyDescent="0.25">
      <c r="B11476" s="21">
        <v>46136</v>
      </c>
      <c r="C11476" s="2" t="s">
        <v>1</v>
      </c>
      <c r="D11476" s="2" t="s">
        <v>4514</v>
      </c>
      <c r="E11476" s="2" t="s">
        <v>143</v>
      </c>
      <c r="F11476" s="2" t="s">
        <v>2717</v>
      </c>
      <c r="G11476" s="5">
        <v>-5</v>
      </c>
      <c r="H11476" s="5">
        <v>38.799999999999997</v>
      </c>
      <c r="I11476" s="5">
        <v>-194</v>
      </c>
      <c r="J11476" s="5">
        <v>-8171.0400000000009</v>
      </c>
      <c r="K11476" s="5" t="str" cm="1">
        <f t="array" ref="K11476">_xlfn.LET(_xlpm.d,UPPER(TRIM(CLEAN(SUBSTITUTE(F11476,CHAR(160),"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77" spans="1:11" x14ac:dyDescent="0.25">
      <c r="B11477" s="21">
        <v>46136</v>
      </c>
      <c r="C11477" s="2" t="s">
        <v>1</v>
      </c>
      <c r="D11477" s="2" t="s">
        <v>4568</v>
      </c>
      <c r="E11477" s="2" t="s">
        <v>202</v>
      </c>
      <c r="F11477" s="2" t="s">
        <v>2737</v>
      </c>
      <c r="G11477" s="5">
        <v>-25</v>
      </c>
      <c r="H11477" s="5">
        <v>41.5</v>
      </c>
      <c r="I11477" s="5">
        <v>-1037.5</v>
      </c>
      <c r="J11477" s="5">
        <v>-9208.5400000000009</v>
      </c>
      <c r="K11477" s="5" t="str" cm="1">
        <f t="array" ref="K11477">_xlfn.LET(_xlpm.d,UPPER(TRIM(CLEAN(SUBSTITUTE(F11477,CHAR(160),"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78" spans="1:11" x14ac:dyDescent="0.25">
      <c r="B11478" s="21">
        <v>46140</v>
      </c>
      <c r="C11478" s="2" t="s">
        <v>1</v>
      </c>
      <c r="D11478" s="2" t="s">
        <v>4598</v>
      </c>
      <c r="E11478" s="2" t="s">
        <v>49</v>
      </c>
      <c r="F11478" s="2" t="s">
        <v>2737</v>
      </c>
      <c r="G11478" s="5">
        <v>-12</v>
      </c>
      <c r="H11478" s="5">
        <v>41.5</v>
      </c>
      <c r="I11478" s="5">
        <v>-498</v>
      </c>
      <c r="J11478" s="5">
        <v>-9706.5400000000009</v>
      </c>
      <c r="K11478" s="5" t="str" cm="1">
        <f t="array" ref="K11478">_xlfn.LET(_xlpm.d,UPPER(TRIM(CLEAN(SUBSTITUTE(F11478,CHAR(160),"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79" spans="1:11" x14ac:dyDescent="0.25">
      <c r="B11479" s="21">
        <v>46141</v>
      </c>
      <c r="C11479" s="2" t="s">
        <v>1</v>
      </c>
      <c r="D11479" s="2" t="s">
        <v>4515</v>
      </c>
      <c r="E11479" s="2" t="s">
        <v>74</v>
      </c>
      <c r="F11479" s="2" t="s">
        <v>2737</v>
      </c>
      <c r="G11479" s="5">
        <v>-10</v>
      </c>
      <c r="H11479" s="5">
        <v>41.5</v>
      </c>
      <c r="I11479" s="5">
        <v>-415</v>
      </c>
      <c r="J11479" s="5">
        <v>-10121.540000000001</v>
      </c>
      <c r="K11479" s="5" t="str" cm="1">
        <f t="array" ref="K11479">_xlfn.LET(_xlpm.d,UPPER(TRIM(CLEAN(SUBSTITUTE(F11479,CHAR(160),"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80" spans="1:11" x14ac:dyDescent="0.25">
      <c r="B11480" s="21">
        <v>46142</v>
      </c>
      <c r="C11480" s="2" t="s">
        <v>1</v>
      </c>
      <c r="D11480" s="2" t="s">
        <v>4696</v>
      </c>
      <c r="E11480" s="2" t="s">
        <v>143</v>
      </c>
      <c r="F11480" s="2" t="s">
        <v>2717</v>
      </c>
      <c r="G11480" s="5">
        <v>-2</v>
      </c>
      <c r="H11480" s="5">
        <v>38.799999999999997</v>
      </c>
      <c r="I11480" s="5">
        <v>-77.599999999999994</v>
      </c>
      <c r="J11480" s="5">
        <v>-10199.140000000001</v>
      </c>
      <c r="K11480" s="5" t="str" cm="1">
        <f t="array" ref="K11480">_xlfn.LET(_xlpm.d,UPPER(TRIM(CLEAN(SUBSTITUTE(F11480,CHAR(160),"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81" spans="1:11" x14ac:dyDescent="0.25">
      <c r="B11481" s="21">
        <v>46142</v>
      </c>
      <c r="C11481" s="2" t="s">
        <v>1</v>
      </c>
      <c r="D11481" s="2" t="s">
        <v>4695</v>
      </c>
      <c r="E11481" s="2" t="s">
        <v>65</v>
      </c>
      <c r="F11481" s="2" t="s">
        <v>2737</v>
      </c>
      <c r="G11481" s="5">
        <v>-2</v>
      </c>
      <c r="H11481" s="5">
        <v>41.5</v>
      </c>
      <c r="I11481" s="5">
        <v>-83</v>
      </c>
      <c r="J11481" s="5">
        <v>-10282.140000000001</v>
      </c>
      <c r="K11481" s="5" t="str" cm="1">
        <f t="array" ref="K11481">_xlfn.LET(_xlpm.d,UPPER(TRIM(CLEAN(SUBSTITUTE(F11481,CHAR(160),"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82" spans="1:11" x14ac:dyDescent="0.25">
      <c r="A11482" s="24" t="s">
        <v>2772</v>
      </c>
      <c r="B11482" s="25"/>
      <c r="C11482" s="2"/>
      <c r="D11482" s="2"/>
      <c r="E11482" s="2"/>
      <c r="F11482" s="2"/>
      <c r="G11482" s="26">
        <f>G11459+G11460+G11461+G11462+G11463+G11464+G11465+G11466+G11467+G11468+G11469+G11470+G11471+G11472+G11473+G11474+G11475+G11476+G11477+G11478+G11479+G11480+G11481</f>
        <v>-249</v>
      </c>
      <c r="H11482" s="5"/>
      <c r="I11482" s="26">
        <f>I11459+I11460+I11461+I11462+I11463+I11464+I11465+I11466+I11467+I11468+I11469+I11470+I11471+I11472+I11473+I11474+I11475+I11476+I11477+I11478+I11479+I11480+I11481</f>
        <v>-10282.140000000001</v>
      </c>
      <c r="J11482" s="5"/>
      <c r="K11482" s="5" t="str" cm="1">
        <f t="array" ref="K11482">_xlfn.LET(_xlpm.d,UPPER(TRIM(CLEAN(SUBSTITUTE(F11482,CHAR(160),"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83" spans="1:11" x14ac:dyDescent="0.25">
      <c r="A11483" s="2" t="s">
        <v>2773</v>
      </c>
      <c r="B11483" s="25"/>
      <c r="C11483" s="2"/>
      <c r="D11483" s="2"/>
      <c r="E11483" s="2"/>
      <c r="F11483" s="2"/>
      <c r="G11483" s="5"/>
      <c r="H11483" s="5"/>
      <c r="I11483" s="5"/>
      <c r="J11483" s="5"/>
      <c r="K11483" s="5" t="str" cm="1">
        <f t="array" ref="K11483">_xlfn.LET(_xlpm.d,UPPER(TRIM(CLEAN(SUBSTITUTE(F11483,CHAR(160),"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84" spans="1:11" x14ac:dyDescent="0.25">
      <c r="B11484" s="21">
        <v>46122</v>
      </c>
      <c r="C11484" s="2" t="s">
        <v>1</v>
      </c>
      <c r="D11484" s="2" t="s">
        <v>4518</v>
      </c>
      <c r="E11484" s="2" t="s">
        <v>321</v>
      </c>
      <c r="F11484" s="2" t="s">
        <v>2773</v>
      </c>
      <c r="G11484" s="5">
        <v>-6</v>
      </c>
      <c r="H11484" s="5">
        <v>40.99</v>
      </c>
      <c r="I11484" s="5">
        <v>-245.94</v>
      </c>
      <c r="J11484" s="5">
        <v>-245.94</v>
      </c>
      <c r="K11484" s="5" t="str" cm="1">
        <f t="array" ref="K11484">_xlfn.LET(_xlpm.d,UPPER(TRIM(CLEAN(SUBSTITUTE(F11484,CHAR(160),"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SIMPLY BEAUTIFUL</v>
      </c>
    </row>
    <row r="11485" spans="1:11" x14ac:dyDescent="0.25">
      <c r="A11485" s="24" t="s">
        <v>2781</v>
      </c>
      <c r="B11485" s="25"/>
      <c r="C11485" s="2"/>
      <c r="D11485" s="2"/>
      <c r="E11485" s="2"/>
      <c r="F11485" s="2"/>
      <c r="G11485" s="26">
        <f>G11484</f>
        <v>-6</v>
      </c>
      <c r="H11485" s="5"/>
      <c r="I11485" s="26">
        <f>I11484</f>
        <v>-245.94</v>
      </c>
      <c r="J11485" s="5"/>
      <c r="K11485" s="5" t="str" cm="1">
        <f t="array" ref="K11485">_xlfn.LET(_xlpm.d,UPPER(TRIM(CLEAN(SUBSTITUTE(F11485,CHAR(160),"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86" spans="1:11" x14ac:dyDescent="0.25">
      <c r="A11486" s="2" t="s">
        <v>2791</v>
      </c>
      <c r="B11486" s="25"/>
      <c r="C11486" s="2"/>
      <c r="D11486" s="2"/>
      <c r="E11486" s="2"/>
      <c r="F11486" s="2"/>
      <c r="G11486" s="5"/>
      <c r="H11486" s="5"/>
      <c r="I11486" s="5"/>
      <c r="J11486" s="5"/>
      <c r="K11486" s="5" t="str" cm="1">
        <f t="array" ref="K11486">_xlfn.LET(_xlpm.d,UPPER(TRIM(CLEAN(SUBSTITUTE(F11486,CHAR(160),"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87" spans="1:11" x14ac:dyDescent="0.25">
      <c r="B11487" s="21">
        <v>46120</v>
      </c>
      <c r="C11487" s="2" t="s">
        <v>1</v>
      </c>
      <c r="D11487" s="2" t="s">
        <v>4497</v>
      </c>
      <c r="E11487" s="2" t="s">
        <v>3</v>
      </c>
      <c r="F11487" s="2" t="s">
        <v>2791</v>
      </c>
      <c r="G11487" s="5">
        <v>-3</v>
      </c>
      <c r="H11487" s="5">
        <v>21.2</v>
      </c>
      <c r="I11487" s="5">
        <v>-63.6</v>
      </c>
      <c r="J11487" s="5">
        <v>-63.6</v>
      </c>
      <c r="K11487" s="5" t="str" cm="1">
        <f t="array" ref="K11487">_xlfn.LET(_xlpm.d,UPPER(TRIM(CLEAN(SUBSTITUTE(F11487,CHAR(160),"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11488" spans="1:11" x14ac:dyDescent="0.25">
      <c r="B11488" s="21">
        <v>46136</v>
      </c>
      <c r="C11488" s="2" t="s">
        <v>1</v>
      </c>
      <c r="D11488" s="2" t="s">
        <v>4514</v>
      </c>
      <c r="E11488" s="2" t="s">
        <v>143</v>
      </c>
      <c r="F11488" s="2" t="s">
        <v>2791</v>
      </c>
      <c r="G11488" s="5">
        <v>-4</v>
      </c>
      <c r="H11488" s="5">
        <v>21.2</v>
      </c>
      <c r="I11488" s="5">
        <v>-84.8</v>
      </c>
      <c r="J11488" s="5">
        <v>-148.4</v>
      </c>
      <c r="K11488" s="5" t="str" cm="1">
        <f t="array" ref="K11488">_xlfn.LET(_xlpm.d,UPPER(TRIM(CLEAN(SUBSTITUTE(F11488,CHAR(160),"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11489" spans="1:11" x14ac:dyDescent="0.25">
      <c r="B11489" s="21">
        <v>46142</v>
      </c>
      <c r="C11489" s="2" t="s">
        <v>1</v>
      </c>
      <c r="D11489" s="2" t="s">
        <v>4696</v>
      </c>
      <c r="E11489" s="2" t="s">
        <v>143</v>
      </c>
      <c r="F11489" s="2" t="s">
        <v>2791</v>
      </c>
      <c r="G11489" s="5">
        <v>-9</v>
      </c>
      <c r="H11489" s="5">
        <v>21.2</v>
      </c>
      <c r="I11489" s="5">
        <v>-190.8</v>
      </c>
      <c r="J11489" s="5">
        <v>-339.20000000000005</v>
      </c>
      <c r="K11489" s="5" t="str" cm="1">
        <f t="array" ref="K11489">_xlfn.LET(_xlpm.d,UPPER(TRIM(CLEAN(SUBSTITUTE(F11489,CHAR(160),"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14CM SUCCULENTS</v>
      </c>
    </row>
    <row r="11490" spans="1:11" x14ac:dyDescent="0.25">
      <c r="A11490" s="24" t="s">
        <v>2794</v>
      </c>
      <c r="B11490" s="25"/>
      <c r="C11490" s="2"/>
      <c r="D11490" s="2"/>
      <c r="E11490" s="2"/>
      <c r="F11490" s="2"/>
      <c r="G11490" s="26">
        <f>G11487+G11488+G11489</f>
        <v>-16</v>
      </c>
      <c r="H11490" s="5"/>
      <c r="I11490" s="26">
        <f>I11487+I11488+I11489</f>
        <v>-339.20000000000005</v>
      </c>
      <c r="J11490" s="5"/>
      <c r="K11490" s="5" t="str" cm="1">
        <f t="array" ref="K11490">_xlfn.LET(_xlpm.d,UPPER(TRIM(CLEAN(SUBSTITUTE(F11490,CHAR(160),"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91" spans="1:11" x14ac:dyDescent="0.25">
      <c r="A11491" s="2" t="s">
        <v>2798</v>
      </c>
      <c r="B11491" s="25"/>
      <c r="C11491" s="2"/>
      <c r="D11491" s="2"/>
      <c r="E11491" s="2"/>
      <c r="F11491" s="2"/>
      <c r="G11491" s="5"/>
      <c r="H11491" s="5"/>
      <c r="I11491" s="5"/>
      <c r="J11491" s="5"/>
      <c r="K11491" s="5" t="str" cm="1">
        <f t="array" ref="K11491">_xlfn.LET(_xlpm.d,UPPER(TRIM(CLEAN(SUBSTITUTE(F11491,CHAR(160),"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492" spans="1:11" x14ac:dyDescent="0.25">
      <c r="B11492" s="21">
        <v>46127</v>
      </c>
      <c r="C11492" s="2" t="s">
        <v>1</v>
      </c>
      <c r="D11492" s="2" t="s">
        <v>4600</v>
      </c>
      <c r="E11492" s="2" t="s">
        <v>342</v>
      </c>
      <c r="F11492" s="2" t="s">
        <v>4601</v>
      </c>
      <c r="G11492" s="5">
        <v>-7</v>
      </c>
      <c r="H11492" s="5">
        <v>33.950000000000003</v>
      </c>
      <c r="I11492" s="5">
        <v>-237.65</v>
      </c>
      <c r="J11492" s="5">
        <v>-237.65</v>
      </c>
      <c r="K11492" s="5" t="str" cm="1">
        <f t="array" ref="K11492">_xlfn.LET(_xlpm.d,UPPER(TRIM(CLEAN(SUBSTITUTE(F11492,CHAR(160),"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493" spans="1:11" x14ac:dyDescent="0.25">
      <c r="B11493" s="21">
        <v>46127</v>
      </c>
      <c r="C11493" s="2" t="s">
        <v>1</v>
      </c>
      <c r="D11493" s="2" t="s">
        <v>4600</v>
      </c>
      <c r="E11493" s="2" t="s">
        <v>342</v>
      </c>
      <c r="F11493" s="2" t="s">
        <v>4602</v>
      </c>
      <c r="G11493" s="5">
        <v>-10</v>
      </c>
      <c r="H11493" s="5">
        <v>33.950000000000003</v>
      </c>
      <c r="I11493" s="5">
        <v>-339.5</v>
      </c>
      <c r="J11493" s="5">
        <v>-577.15</v>
      </c>
      <c r="K11493" s="5" t="str" cm="1">
        <f t="array" ref="K11493">_xlfn.LET(_xlpm.d,UPPER(TRIM(CLEAN(SUBSTITUTE(F11493,CHAR(160),"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494" spans="1:11" x14ac:dyDescent="0.25">
      <c r="B11494" s="21">
        <v>46134</v>
      </c>
      <c r="C11494" s="2" t="s">
        <v>1</v>
      </c>
      <c r="D11494" s="2" t="s">
        <v>4603</v>
      </c>
      <c r="E11494" s="2" t="s">
        <v>2800</v>
      </c>
      <c r="F11494" s="2" t="s">
        <v>4604</v>
      </c>
      <c r="G11494" s="5">
        <v>-5</v>
      </c>
      <c r="H11494" s="5">
        <v>18.989999999999998</v>
      </c>
      <c r="I11494" s="5">
        <v>-94.95</v>
      </c>
      <c r="J11494" s="5">
        <v>-672.1</v>
      </c>
      <c r="K11494" s="5" t="str" cm="1">
        <f t="array" ref="K11494">_xlfn.LET(_xlpm.d,UPPER(TRIM(CLEAN(SUBSTITUTE(F11494,CHAR(160),"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495" spans="1:11" x14ac:dyDescent="0.25">
      <c r="B11495" s="21">
        <v>46134</v>
      </c>
      <c r="C11495" s="2" t="s">
        <v>1</v>
      </c>
      <c r="D11495" s="2" t="s">
        <v>4603</v>
      </c>
      <c r="E11495" s="2" t="s">
        <v>2800</v>
      </c>
      <c r="F11495" s="2" t="s">
        <v>4605</v>
      </c>
      <c r="G11495" s="5">
        <v>-10</v>
      </c>
      <c r="H11495" s="5">
        <v>18.989999999999998</v>
      </c>
      <c r="I11495" s="5">
        <v>-189.9</v>
      </c>
      <c r="J11495" s="5">
        <v>-862</v>
      </c>
      <c r="K11495" s="5" t="str" cm="1">
        <f t="array" ref="K11495">_xlfn.LET(_xlpm.d,UPPER(TRIM(CLEAN(SUBSTITUTE(F11495,CHAR(160),"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496" spans="1:11" x14ac:dyDescent="0.25">
      <c r="B11496" s="21">
        <v>46142</v>
      </c>
      <c r="C11496" s="2" t="s">
        <v>1</v>
      </c>
      <c r="D11496" s="2" t="s">
        <v>4699</v>
      </c>
      <c r="E11496" s="2" t="s">
        <v>2800</v>
      </c>
      <c r="F11496" s="2" t="s">
        <v>4706</v>
      </c>
      <c r="G11496" s="5">
        <v>-45</v>
      </c>
      <c r="H11496" s="5">
        <v>18.989999999999998</v>
      </c>
      <c r="I11496" s="5">
        <v>-854.55</v>
      </c>
      <c r="J11496" s="5">
        <v>-1716.55</v>
      </c>
      <c r="K11496" s="5" t="str" cm="1">
        <f t="array" ref="K11496">_xlfn.LET(_xlpm.d,UPPER(TRIM(CLEAN(SUBSTITUTE(F11496,CHAR(160),"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497" spans="1:11" x14ac:dyDescent="0.25">
      <c r="B11497" s="21">
        <v>46142</v>
      </c>
      <c r="C11497" s="2" t="s">
        <v>1</v>
      </c>
      <c r="D11497" s="2" t="s">
        <v>4699</v>
      </c>
      <c r="E11497" s="2" t="s">
        <v>2800</v>
      </c>
      <c r="F11497" s="2" t="s">
        <v>4707</v>
      </c>
      <c r="G11497" s="5">
        <v>-14</v>
      </c>
      <c r="H11497" s="5">
        <v>18.989999999999998</v>
      </c>
      <c r="I11497" s="5">
        <v>-265.86</v>
      </c>
      <c r="J11497" s="5">
        <v>-1982.4099999999999</v>
      </c>
      <c r="K11497" s="5" t="str" cm="1">
        <f t="array" ref="K11497">_xlfn.LET(_xlpm.d,UPPER(TRIM(CLEAN(SUBSTITUTE(F11497,CHAR(160),"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498" spans="1:11" x14ac:dyDescent="0.25">
      <c r="B11498" s="21">
        <v>46142</v>
      </c>
      <c r="C11498" s="2" t="s">
        <v>1</v>
      </c>
      <c r="D11498" s="2" t="s">
        <v>4699</v>
      </c>
      <c r="E11498" s="2" t="s">
        <v>2800</v>
      </c>
      <c r="F11498" s="2" t="s">
        <v>4708</v>
      </c>
      <c r="G11498" s="5">
        <v>-43</v>
      </c>
      <c r="H11498" s="5">
        <v>18.989999999999998</v>
      </c>
      <c r="I11498" s="5">
        <v>-816.57</v>
      </c>
      <c r="J11498" s="5">
        <v>-2798.98</v>
      </c>
      <c r="K11498" s="5" t="str" cm="1">
        <f t="array" ref="K11498">_xlfn.LET(_xlpm.d,UPPER(TRIM(CLEAN(SUBSTITUTE(F11498,CHAR(160),"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499" spans="1:11" x14ac:dyDescent="0.25">
      <c r="B11499" s="21">
        <v>46142</v>
      </c>
      <c r="C11499" s="2" t="s">
        <v>1</v>
      </c>
      <c r="D11499" s="2" t="s">
        <v>4699</v>
      </c>
      <c r="E11499" s="2" t="s">
        <v>2800</v>
      </c>
      <c r="F11499" s="2" t="s">
        <v>4709</v>
      </c>
      <c r="G11499" s="5">
        <v>-7</v>
      </c>
      <c r="H11499" s="5">
        <v>18.989999999999998</v>
      </c>
      <c r="I11499" s="5">
        <v>-132.93</v>
      </c>
      <c r="J11499" s="5">
        <v>-2931.91</v>
      </c>
      <c r="K11499" s="5" t="str" cm="1">
        <f t="array" ref="K11499">_xlfn.LET(_xlpm.d,UPPER(TRIM(CLEAN(SUBSTITUTE(F11499,CHAR(160),"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00" spans="1:11" x14ac:dyDescent="0.25">
      <c r="B11500" s="21">
        <v>46142</v>
      </c>
      <c r="C11500" s="2" t="s">
        <v>1</v>
      </c>
      <c r="D11500" s="2" t="s">
        <v>4699</v>
      </c>
      <c r="E11500" s="2" t="s">
        <v>2800</v>
      </c>
      <c r="F11500" s="2" t="s">
        <v>4710</v>
      </c>
      <c r="G11500" s="5">
        <v>-10</v>
      </c>
      <c r="H11500" s="5">
        <v>18.989999999999998</v>
      </c>
      <c r="I11500" s="5">
        <v>-189.9</v>
      </c>
      <c r="J11500" s="5">
        <v>-3121.81</v>
      </c>
      <c r="K11500" s="5" t="str" cm="1">
        <f t="array" ref="K11500">_xlfn.LET(_xlpm.d,UPPER(TRIM(CLEAN(SUBSTITUTE(F11500,CHAR(160),"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01" spans="1:11" x14ac:dyDescent="0.25">
      <c r="A11501" s="24" t="s">
        <v>2801</v>
      </c>
      <c r="B11501" s="25"/>
      <c r="C11501" s="2"/>
      <c r="D11501" s="2"/>
      <c r="E11501" s="2"/>
      <c r="F11501" s="2"/>
      <c r="G11501" s="26">
        <f>G11492+G11493+G11494+G11495+G11496+G11497+G11498+G11499+G11500</f>
        <v>-151</v>
      </c>
      <c r="H11501" s="5"/>
      <c r="I11501" s="26">
        <f>I11492+I11493+I11494+I11495+I11496+I11497+I11498+I11499+I11500</f>
        <v>-3121.81</v>
      </c>
      <c r="J11501" s="5"/>
      <c r="K11501" s="5" t="str" cm="1">
        <f t="array" ref="K11501">_xlfn.LET(_xlpm.d,UPPER(TRIM(CLEAN(SUBSTITUTE(F11501,CHAR(160),"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502" spans="1:11" x14ac:dyDescent="0.25">
      <c r="A11502" s="2" t="s">
        <v>2805</v>
      </c>
      <c r="B11502" s="25"/>
      <c r="C11502" s="2"/>
      <c r="D11502" s="2"/>
      <c r="E11502" s="2"/>
      <c r="F11502" s="2"/>
      <c r="G11502" s="5"/>
      <c r="H11502" s="5"/>
      <c r="I11502" s="5"/>
      <c r="J11502" s="5"/>
      <c r="K11502" s="5" t="str" cm="1">
        <f t="array" ref="K11502">_xlfn.LET(_xlpm.d,UPPER(TRIM(CLEAN(SUBSTITUTE(F11502,CHAR(160),"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503" spans="1:11" x14ac:dyDescent="0.25">
      <c r="B11503" s="21">
        <v>46114</v>
      </c>
      <c r="C11503" s="2" t="s">
        <v>1</v>
      </c>
      <c r="D11503" s="2" t="s">
        <v>4485</v>
      </c>
      <c r="E11503" s="2" t="s">
        <v>53</v>
      </c>
      <c r="F11503" s="2" t="s">
        <v>2812</v>
      </c>
      <c r="G11503" s="5">
        <v>-3</v>
      </c>
      <c r="H11503" s="5">
        <v>48.75</v>
      </c>
      <c r="I11503" s="5">
        <v>-146.25</v>
      </c>
      <c r="J11503" s="5">
        <v>-146.25</v>
      </c>
      <c r="K11503" s="5" t="str" cm="1">
        <f t="array" ref="K11503">_xlfn.LET(_xlpm.d,UPPER(TRIM(CLEAN(SUBSTITUTE(F11503,CHAR(160),"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11504" spans="1:11" x14ac:dyDescent="0.25">
      <c r="B11504" s="21">
        <v>46119</v>
      </c>
      <c r="C11504" s="2" t="s">
        <v>1</v>
      </c>
      <c r="D11504" s="2" t="s">
        <v>4531</v>
      </c>
      <c r="E11504" s="2" t="s">
        <v>97</v>
      </c>
      <c r="F11504" s="2" t="s">
        <v>2812</v>
      </c>
      <c r="G11504" s="5">
        <v>-6</v>
      </c>
      <c r="H11504" s="5">
        <v>48.75</v>
      </c>
      <c r="I11504" s="5">
        <v>-292.5</v>
      </c>
      <c r="J11504" s="5">
        <v>-438.75</v>
      </c>
      <c r="K11504" s="5" t="str" cm="1">
        <f t="array" ref="K11504">_xlfn.LET(_xlpm.d,UPPER(TRIM(CLEAN(SUBSTITUTE(F11504,CHAR(160),"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11505" spans="1:11" x14ac:dyDescent="0.25">
      <c r="B11505" s="21">
        <v>46120</v>
      </c>
      <c r="C11505" s="2" t="s">
        <v>1</v>
      </c>
      <c r="D11505" s="2" t="s">
        <v>4584</v>
      </c>
      <c r="E11505" s="2" t="s">
        <v>403</v>
      </c>
      <c r="F11505" s="2" t="s">
        <v>2812</v>
      </c>
      <c r="G11505" s="5">
        <v>-4</v>
      </c>
      <c r="H11505" s="5">
        <v>48.75</v>
      </c>
      <c r="I11505" s="5">
        <v>-195</v>
      </c>
      <c r="J11505" s="5">
        <v>-633.75</v>
      </c>
      <c r="K11505" s="5" t="str" cm="1">
        <f t="array" ref="K11505">_xlfn.LET(_xlpm.d,UPPER(TRIM(CLEAN(SUBSTITUTE(F11505,CHAR(160),"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11506" spans="1:11" x14ac:dyDescent="0.25">
      <c r="B11506" s="21">
        <v>46122</v>
      </c>
      <c r="C11506" s="2" t="s">
        <v>1</v>
      </c>
      <c r="D11506" s="2" t="s">
        <v>4467</v>
      </c>
      <c r="E11506" s="2" t="s">
        <v>53</v>
      </c>
      <c r="F11506" s="2" t="s">
        <v>2812</v>
      </c>
      <c r="G11506" s="5">
        <v>-6</v>
      </c>
      <c r="H11506" s="5">
        <v>48.75</v>
      </c>
      <c r="I11506" s="5">
        <v>-292.5</v>
      </c>
      <c r="J11506" s="5">
        <v>-926.25</v>
      </c>
      <c r="K11506" s="5" t="str" cm="1">
        <f t="array" ref="K11506">_xlfn.LET(_xlpm.d,UPPER(TRIM(CLEAN(SUBSTITUTE(F11506,CHAR(160),"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11507" spans="1:11" x14ac:dyDescent="0.25">
      <c r="B11507" s="21">
        <v>46123</v>
      </c>
      <c r="C11507" s="2" t="s">
        <v>1</v>
      </c>
      <c r="D11507" s="2" t="s">
        <v>4545</v>
      </c>
      <c r="E11507" s="2" t="s">
        <v>62</v>
      </c>
      <c r="F11507" s="2" t="s">
        <v>2812</v>
      </c>
      <c r="G11507" s="5">
        <v>-20</v>
      </c>
      <c r="H11507" s="5">
        <v>48.75</v>
      </c>
      <c r="I11507" s="5">
        <v>-975</v>
      </c>
      <c r="J11507" s="5">
        <v>-1901.25</v>
      </c>
      <c r="K11507" s="5" t="str" cm="1">
        <f t="array" ref="K11507">_xlfn.LET(_xlpm.d,UPPER(TRIM(CLEAN(SUBSTITUTE(F11507,CHAR(160),"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11508" spans="1:11" x14ac:dyDescent="0.25">
      <c r="B11508" s="21">
        <v>46126</v>
      </c>
      <c r="C11508" s="2" t="s">
        <v>1</v>
      </c>
      <c r="D11508" s="2" t="s">
        <v>4606</v>
      </c>
      <c r="E11508" s="2" t="s">
        <v>92</v>
      </c>
      <c r="F11508" s="2" t="s">
        <v>2812</v>
      </c>
      <c r="G11508" s="5">
        <v>-12</v>
      </c>
      <c r="H11508" s="5">
        <v>48.75</v>
      </c>
      <c r="I11508" s="5">
        <v>-585</v>
      </c>
      <c r="J11508" s="5">
        <v>-2486.25</v>
      </c>
      <c r="K11508" s="5" t="str" cm="1">
        <f t="array" ref="K11508">_xlfn.LET(_xlpm.d,UPPER(TRIM(CLEAN(SUBSTITUTE(F11508,CHAR(160),"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11509" spans="1:11" x14ac:dyDescent="0.25">
      <c r="B11509" s="21">
        <v>46129</v>
      </c>
      <c r="C11509" s="2" t="s">
        <v>1</v>
      </c>
      <c r="D11509" s="2" t="s">
        <v>4507</v>
      </c>
      <c r="E11509" s="2" t="s">
        <v>202</v>
      </c>
      <c r="F11509" s="2" t="s">
        <v>2812</v>
      </c>
      <c r="G11509" s="5">
        <v>-7</v>
      </c>
      <c r="H11509" s="5">
        <v>48.75</v>
      </c>
      <c r="I11509" s="5">
        <v>-341.25</v>
      </c>
      <c r="J11509" s="5">
        <v>-2827.5</v>
      </c>
      <c r="K11509" s="5" t="str" cm="1">
        <f t="array" ref="K11509">_xlfn.LET(_xlpm.d,UPPER(TRIM(CLEAN(SUBSTITUTE(F11509,CHAR(160),"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11510" spans="1:11" x14ac:dyDescent="0.25">
      <c r="B11510" s="21">
        <v>46129</v>
      </c>
      <c r="C11510" s="2" t="s">
        <v>1</v>
      </c>
      <c r="D11510" s="2" t="s">
        <v>4472</v>
      </c>
      <c r="E11510" s="2" t="s">
        <v>24</v>
      </c>
      <c r="F11510" s="2" t="s">
        <v>2812</v>
      </c>
      <c r="G11510" s="5">
        <v>-10</v>
      </c>
      <c r="H11510" s="5">
        <v>48.75</v>
      </c>
      <c r="I11510" s="5">
        <v>-487.5</v>
      </c>
      <c r="J11510" s="5">
        <v>-3315</v>
      </c>
      <c r="K11510" s="5" t="str" cm="1">
        <f t="array" ref="K11510">_xlfn.LET(_xlpm.d,UPPER(TRIM(CLEAN(SUBSTITUTE(F11510,CHAR(160),"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11511" spans="1:11" x14ac:dyDescent="0.25">
      <c r="B11511" s="21">
        <v>46129</v>
      </c>
      <c r="C11511" s="2" t="s">
        <v>1</v>
      </c>
      <c r="D11511" s="2" t="s">
        <v>4508</v>
      </c>
      <c r="E11511" s="2" t="s">
        <v>72</v>
      </c>
      <c r="F11511" s="2" t="s">
        <v>2812</v>
      </c>
      <c r="G11511" s="5">
        <v>-1</v>
      </c>
      <c r="H11511" s="5">
        <v>48.75</v>
      </c>
      <c r="I11511" s="5">
        <v>-48.75</v>
      </c>
      <c r="J11511" s="5">
        <v>-3363.75</v>
      </c>
      <c r="K11511" s="5" t="str" cm="1">
        <f t="array" ref="K11511">_xlfn.LET(_xlpm.d,UPPER(TRIM(CLEAN(SUBSTITUTE(F11511,CHAR(160),"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11512" spans="1:11" x14ac:dyDescent="0.25">
      <c r="B11512" s="21">
        <v>46134</v>
      </c>
      <c r="C11512" s="2" t="s">
        <v>1</v>
      </c>
      <c r="D11512" s="2" t="s">
        <v>4513</v>
      </c>
      <c r="E11512" s="2" t="s">
        <v>65</v>
      </c>
      <c r="F11512" s="2" t="s">
        <v>2812</v>
      </c>
      <c r="G11512" s="5">
        <v>-2</v>
      </c>
      <c r="H11512" s="5">
        <v>48.75</v>
      </c>
      <c r="I11512" s="5">
        <v>-97.5</v>
      </c>
      <c r="J11512" s="5">
        <v>-3461.25</v>
      </c>
      <c r="K11512" s="5" t="str" cm="1">
        <f t="array" ref="K11512">_xlfn.LET(_xlpm.d,UPPER(TRIM(CLEAN(SUBSTITUTE(F11512,CHAR(160),"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11513" spans="1:11" x14ac:dyDescent="0.25">
      <c r="B11513" s="21">
        <v>46140</v>
      </c>
      <c r="C11513" s="2" t="s">
        <v>1</v>
      </c>
      <c r="D11513" s="2" t="s">
        <v>4598</v>
      </c>
      <c r="E11513" s="2" t="s">
        <v>49</v>
      </c>
      <c r="F11513" s="2" t="s">
        <v>2812</v>
      </c>
      <c r="G11513" s="5">
        <v>-2</v>
      </c>
      <c r="H11513" s="5">
        <v>48.75</v>
      </c>
      <c r="I11513" s="5">
        <v>-97.5</v>
      </c>
      <c r="J11513" s="5">
        <v>-3558.75</v>
      </c>
      <c r="K11513" s="5" t="str" cm="1">
        <f t="array" ref="K11513">_xlfn.LET(_xlpm.d,UPPER(TRIM(CLEAN(SUBSTITUTE(F11513,CHAR(160),"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DAHLIA POTS</v>
      </c>
    </row>
    <row r="11514" spans="1:11" x14ac:dyDescent="0.25">
      <c r="A11514" s="24" t="s">
        <v>2814</v>
      </c>
      <c r="B11514" s="25"/>
      <c r="C11514" s="2"/>
      <c r="D11514" s="2"/>
      <c r="E11514" s="2"/>
      <c r="F11514" s="2"/>
      <c r="G11514" s="26">
        <f>G11503+G11504+G11505+G11506+G11507+G11508+G11509+G11510+G11511+G11512+G11513</f>
        <v>-73</v>
      </c>
      <c r="H11514" s="5"/>
      <c r="I11514" s="26">
        <f>I11503+I11504+I11505+I11506+I11507+I11508+I11509+I11510+I11511+I11512+I11513</f>
        <v>-3558.75</v>
      </c>
      <c r="J11514" s="5"/>
      <c r="K11514" s="5" t="str" cm="1">
        <f t="array" ref="K11514">_xlfn.LET(_xlpm.d,UPPER(TRIM(CLEAN(SUBSTITUTE(F11514,CHAR(160),"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515" spans="1:11" x14ac:dyDescent="0.25">
      <c r="A11515" s="2" t="s">
        <v>2820</v>
      </c>
      <c r="B11515" s="25"/>
      <c r="C11515" s="2"/>
      <c r="D11515" s="2"/>
      <c r="E11515" s="2"/>
      <c r="F11515" s="2"/>
      <c r="G11515" s="5"/>
      <c r="H11515" s="5"/>
      <c r="I11515" s="5"/>
      <c r="J11515" s="5"/>
      <c r="K11515" s="5" t="str" cm="1">
        <f t="array" ref="K11515">_xlfn.LET(_xlpm.d,UPPER(TRIM(CLEAN(SUBSTITUTE(F11515,CHAR(160),"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516" spans="1:11" x14ac:dyDescent="0.25">
      <c r="B11516" s="21">
        <v>46113</v>
      </c>
      <c r="C11516" s="2" t="s">
        <v>1</v>
      </c>
      <c r="D11516" s="2" t="s">
        <v>4496</v>
      </c>
      <c r="E11516" s="2" t="s">
        <v>807</v>
      </c>
      <c r="F11516" s="2" t="s">
        <v>2820</v>
      </c>
      <c r="G11516" s="5">
        <v>-1</v>
      </c>
      <c r="H11516" s="5">
        <v>35.75</v>
      </c>
      <c r="I11516" s="5">
        <v>-35.75</v>
      </c>
      <c r="J11516" s="5">
        <v>-35.75</v>
      </c>
      <c r="K11516" s="5" t="str" cm="1">
        <f t="array" ref="K11516">_xlfn.LET(_xlpm.d,UPPER(TRIM(CLEAN(SUBSTITUTE(F11516,CHAR(160),"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17" spans="1:11" x14ac:dyDescent="0.25">
      <c r="B11517" s="21">
        <v>46114</v>
      </c>
      <c r="C11517" s="2" t="s">
        <v>1</v>
      </c>
      <c r="D11517" s="2" t="s">
        <v>4607</v>
      </c>
      <c r="E11517" s="2" t="s">
        <v>74</v>
      </c>
      <c r="F11517" s="2" t="s">
        <v>2827</v>
      </c>
      <c r="G11517" s="5">
        <v>-5</v>
      </c>
      <c r="H11517" s="5">
        <v>35.700000000000003</v>
      </c>
      <c r="I11517" s="5">
        <v>-178.5</v>
      </c>
      <c r="J11517" s="5">
        <v>-214.25</v>
      </c>
      <c r="K11517" s="5" t="str" cm="1">
        <f t="array" ref="K11517">_xlfn.LET(_xlpm.d,UPPER(TRIM(CLEAN(SUBSTITUTE(F11517,CHAR(160),"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18" spans="1:11" x14ac:dyDescent="0.25">
      <c r="B11518" s="21">
        <v>46119</v>
      </c>
      <c r="C11518" s="2" t="s">
        <v>1</v>
      </c>
      <c r="D11518" s="2" t="s">
        <v>4443</v>
      </c>
      <c r="E11518" s="2" t="s">
        <v>49</v>
      </c>
      <c r="F11518" s="2" t="s">
        <v>2827</v>
      </c>
      <c r="G11518" s="5">
        <v>-5</v>
      </c>
      <c r="H11518" s="5">
        <v>35.700000000000003</v>
      </c>
      <c r="I11518" s="5">
        <v>-178.5</v>
      </c>
      <c r="J11518" s="5">
        <v>-392.75</v>
      </c>
      <c r="K11518" s="5" t="str" cm="1">
        <f t="array" ref="K11518">_xlfn.LET(_xlpm.d,UPPER(TRIM(CLEAN(SUBSTITUTE(F11518,CHAR(160),"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19" spans="1:11" x14ac:dyDescent="0.25">
      <c r="B11519" s="21">
        <v>46119</v>
      </c>
      <c r="C11519" s="2" t="s">
        <v>1</v>
      </c>
      <c r="D11519" s="2" t="s">
        <v>4531</v>
      </c>
      <c r="E11519" s="2" t="s">
        <v>97</v>
      </c>
      <c r="F11519" s="2" t="s">
        <v>2827</v>
      </c>
      <c r="G11519" s="5">
        <v>-15</v>
      </c>
      <c r="H11519" s="5">
        <v>35.700000000000003</v>
      </c>
      <c r="I11519" s="5">
        <v>-535.5</v>
      </c>
      <c r="J11519" s="5">
        <v>-928.25</v>
      </c>
      <c r="K11519" s="5" t="str" cm="1">
        <f t="array" ref="K11519">_xlfn.LET(_xlpm.d,UPPER(TRIM(CLEAN(SUBSTITUTE(F11519,CHAR(160),"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20" spans="1:11" x14ac:dyDescent="0.25">
      <c r="B11520" s="21">
        <v>46120</v>
      </c>
      <c r="C11520" s="2" t="s">
        <v>1</v>
      </c>
      <c r="D11520" s="2" t="s">
        <v>4608</v>
      </c>
      <c r="E11520" s="2" t="s">
        <v>3</v>
      </c>
      <c r="F11520" s="2" t="s">
        <v>2820</v>
      </c>
      <c r="G11520" s="5">
        <v>-30</v>
      </c>
      <c r="H11520" s="5">
        <v>30.5</v>
      </c>
      <c r="I11520" s="5">
        <v>-915</v>
      </c>
      <c r="J11520" s="5">
        <v>-1843.25</v>
      </c>
      <c r="K11520" s="5" t="str" cm="1">
        <f t="array" ref="K11520">_xlfn.LET(_xlpm.d,UPPER(TRIM(CLEAN(SUBSTITUTE(F11520,CHAR(160),"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21" spans="2:11" x14ac:dyDescent="0.25">
      <c r="B11521" s="21">
        <v>46120</v>
      </c>
      <c r="C11521" s="2" t="s">
        <v>1</v>
      </c>
      <c r="D11521" s="2" t="s">
        <v>4497</v>
      </c>
      <c r="E11521" s="2" t="s">
        <v>3</v>
      </c>
      <c r="F11521" s="2" t="s">
        <v>2820</v>
      </c>
      <c r="G11521" s="5">
        <v>-6</v>
      </c>
      <c r="H11521" s="5">
        <v>30.5</v>
      </c>
      <c r="I11521" s="5">
        <v>-183</v>
      </c>
      <c r="J11521" s="5">
        <v>-2026.25</v>
      </c>
      <c r="K11521" s="5" t="str" cm="1">
        <f t="array" ref="K11521">_xlfn.LET(_xlpm.d,UPPER(TRIM(CLEAN(SUBSTITUTE(F11521,CHAR(160),"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22" spans="2:11" x14ac:dyDescent="0.25">
      <c r="B11522" s="21">
        <v>46121</v>
      </c>
      <c r="C11522" s="2" t="s">
        <v>1</v>
      </c>
      <c r="D11522" s="2" t="s">
        <v>4609</v>
      </c>
      <c r="E11522" s="2" t="s">
        <v>816</v>
      </c>
      <c r="F11522" s="2" t="s">
        <v>2820</v>
      </c>
      <c r="G11522" s="5">
        <v>-1</v>
      </c>
      <c r="H11522" s="5">
        <v>33.99</v>
      </c>
      <c r="I11522" s="5">
        <v>-33.99</v>
      </c>
      <c r="J11522" s="5">
        <v>-2060.2399999999998</v>
      </c>
      <c r="K11522" s="5" t="str" cm="1">
        <f t="array" ref="K11522">_xlfn.LET(_xlpm.d,UPPER(TRIM(CLEAN(SUBSTITUTE(F11522,CHAR(160),"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23" spans="2:11" x14ac:dyDescent="0.25">
      <c r="B11523" s="21">
        <v>46121</v>
      </c>
      <c r="C11523" s="2" t="s">
        <v>1</v>
      </c>
      <c r="D11523" s="2" t="s">
        <v>4536</v>
      </c>
      <c r="E11523" s="2" t="s">
        <v>1025</v>
      </c>
      <c r="F11523" s="2" t="s">
        <v>2820</v>
      </c>
      <c r="G11523" s="5">
        <v>-3</v>
      </c>
      <c r="H11523" s="5">
        <v>35.75</v>
      </c>
      <c r="I11523" s="5">
        <v>-107.25</v>
      </c>
      <c r="J11523" s="5">
        <v>-2167.4899999999998</v>
      </c>
      <c r="K11523" s="5" t="str" cm="1">
        <f t="array" ref="K11523">_xlfn.LET(_xlpm.d,UPPER(TRIM(CLEAN(SUBSTITUTE(F11523,CHAR(160),"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24" spans="2:11" x14ac:dyDescent="0.25">
      <c r="B11524" s="21">
        <v>46122</v>
      </c>
      <c r="C11524" s="2" t="s">
        <v>1</v>
      </c>
      <c r="D11524" s="2" t="s">
        <v>4538</v>
      </c>
      <c r="E11524" s="2" t="s">
        <v>1478</v>
      </c>
      <c r="F11524" s="2" t="s">
        <v>2820</v>
      </c>
      <c r="G11524" s="5">
        <v>-6</v>
      </c>
      <c r="H11524" s="5">
        <v>33.950000000000003</v>
      </c>
      <c r="I11524" s="5">
        <v>-203.7</v>
      </c>
      <c r="J11524" s="5">
        <v>-2371.1899999999996</v>
      </c>
      <c r="K11524" s="5" t="str" cm="1">
        <f t="array" ref="K11524">_xlfn.LET(_xlpm.d,UPPER(TRIM(CLEAN(SUBSTITUTE(F11524,CHAR(160),"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25" spans="2:11" x14ac:dyDescent="0.25">
      <c r="B11525" s="21">
        <v>46122</v>
      </c>
      <c r="C11525" s="2" t="s">
        <v>1</v>
      </c>
      <c r="D11525" s="2" t="s">
        <v>4479</v>
      </c>
      <c r="E11525" s="2" t="s">
        <v>143</v>
      </c>
      <c r="F11525" s="2" t="s">
        <v>2820</v>
      </c>
      <c r="G11525" s="5">
        <v>-1</v>
      </c>
      <c r="H11525" s="5">
        <v>29.3</v>
      </c>
      <c r="I11525" s="5">
        <v>-29.3</v>
      </c>
      <c r="J11525" s="5">
        <v>-2400.4899999999998</v>
      </c>
      <c r="K11525" s="5" t="str" cm="1">
        <f t="array" ref="K11525">_xlfn.LET(_xlpm.d,UPPER(TRIM(CLEAN(SUBSTITUTE(F11525,CHAR(160),"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26" spans="2:11" x14ac:dyDescent="0.25">
      <c r="B11526" s="21">
        <v>46122</v>
      </c>
      <c r="C11526" s="2" t="s">
        <v>1</v>
      </c>
      <c r="D11526" s="2" t="s">
        <v>4540</v>
      </c>
      <c r="E11526" s="2" t="s">
        <v>1130</v>
      </c>
      <c r="F11526" s="2" t="s">
        <v>2827</v>
      </c>
      <c r="G11526" s="5">
        <v>-1</v>
      </c>
      <c r="H11526" s="5">
        <v>35.700000000000003</v>
      </c>
      <c r="I11526" s="5">
        <v>-35.700000000000003</v>
      </c>
      <c r="J11526" s="5">
        <v>-2436.1899999999996</v>
      </c>
      <c r="K11526" s="5" t="str" cm="1">
        <f t="array" ref="K11526">_xlfn.LET(_xlpm.d,UPPER(TRIM(CLEAN(SUBSTITUTE(F11526,CHAR(160),"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27" spans="2:11" x14ac:dyDescent="0.25">
      <c r="B11527" s="21">
        <v>46122</v>
      </c>
      <c r="C11527" s="2" t="s">
        <v>1</v>
      </c>
      <c r="D11527" s="2" t="s">
        <v>4467</v>
      </c>
      <c r="E11527" s="2" t="s">
        <v>53</v>
      </c>
      <c r="F11527" s="2" t="s">
        <v>2827</v>
      </c>
      <c r="G11527" s="5">
        <v>-13</v>
      </c>
      <c r="H11527" s="5">
        <v>35.700000000000003</v>
      </c>
      <c r="I11527" s="5">
        <v>-464.1</v>
      </c>
      <c r="J11527" s="5">
        <v>-2900.2899999999995</v>
      </c>
      <c r="K11527" s="5" t="str" cm="1">
        <f t="array" ref="K11527">_xlfn.LET(_xlpm.d,UPPER(TRIM(CLEAN(SUBSTITUTE(F11527,CHAR(160),"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28" spans="2:11" x14ac:dyDescent="0.25">
      <c r="B11528" s="21">
        <v>46126</v>
      </c>
      <c r="C11528" s="2" t="s">
        <v>1</v>
      </c>
      <c r="D11528" s="2" t="s">
        <v>4610</v>
      </c>
      <c r="E11528" s="2" t="s">
        <v>68</v>
      </c>
      <c r="F11528" s="2" t="s">
        <v>2827</v>
      </c>
      <c r="G11528" s="5">
        <v>-4</v>
      </c>
      <c r="H11528" s="5">
        <v>35.700000000000003</v>
      </c>
      <c r="I11528" s="5">
        <v>-142.80000000000001</v>
      </c>
      <c r="J11528" s="5">
        <v>-3043.0899999999997</v>
      </c>
      <c r="K11528" s="5" t="str" cm="1">
        <f t="array" ref="K11528">_xlfn.LET(_xlpm.d,UPPER(TRIM(CLEAN(SUBSTITUTE(F11528,CHAR(160),"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29" spans="2:11" x14ac:dyDescent="0.25">
      <c r="B11529" s="21">
        <v>46127</v>
      </c>
      <c r="C11529" s="2" t="s">
        <v>1</v>
      </c>
      <c r="D11529" s="2" t="s">
        <v>4505</v>
      </c>
      <c r="E11529" s="2" t="s">
        <v>289</v>
      </c>
      <c r="F11529" s="2" t="s">
        <v>2820</v>
      </c>
      <c r="G11529" s="5">
        <v>-5</v>
      </c>
      <c r="H11529" s="5">
        <v>33.950000000000003</v>
      </c>
      <c r="I11529" s="5">
        <v>-169.75</v>
      </c>
      <c r="J11529" s="5">
        <v>-3212.8399999999997</v>
      </c>
      <c r="K11529" s="5" t="str" cm="1">
        <f t="array" ref="K11529">_xlfn.LET(_xlpm.d,UPPER(TRIM(CLEAN(SUBSTITUTE(F11529,CHAR(160),"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30" spans="2:11" x14ac:dyDescent="0.25">
      <c r="B11530" s="21">
        <v>46129</v>
      </c>
      <c r="C11530" s="2" t="s">
        <v>1</v>
      </c>
      <c r="D11530" s="2" t="s">
        <v>4611</v>
      </c>
      <c r="E11530" s="2" t="s">
        <v>3</v>
      </c>
      <c r="F11530" s="2" t="s">
        <v>2820</v>
      </c>
      <c r="G11530" s="5">
        <v>-20</v>
      </c>
      <c r="H11530" s="5">
        <v>30.5</v>
      </c>
      <c r="I11530" s="5">
        <v>-610</v>
      </c>
      <c r="J11530" s="5">
        <v>-3822.8399999999997</v>
      </c>
      <c r="K11530" s="5" t="str" cm="1">
        <f t="array" ref="K11530">_xlfn.LET(_xlpm.d,UPPER(TRIM(CLEAN(SUBSTITUTE(F11530,CHAR(160),"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31" spans="2:11" x14ac:dyDescent="0.25">
      <c r="B11531" s="21">
        <v>46129</v>
      </c>
      <c r="C11531" s="2" t="s">
        <v>1</v>
      </c>
      <c r="D11531" s="2" t="s">
        <v>4506</v>
      </c>
      <c r="E11531" s="2" t="s">
        <v>3</v>
      </c>
      <c r="F11531" s="2" t="s">
        <v>2820</v>
      </c>
      <c r="G11531" s="5">
        <v>-6</v>
      </c>
      <c r="H11531" s="5">
        <v>30.5</v>
      </c>
      <c r="I11531" s="5">
        <v>-183</v>
      </c>
      <c r="J11531" s="5">
        <v>-4005.8399999999997</v>
      </c>
      <c r="K11531" s="5" t="str" cm="1">
        <f t="array" ref="K11531">_xlfn.LET(_xlpm.d,UPPER(TRIM(CLEAN(SUBSTITUTE(F11531,CHAR(160),"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32" spans="2:11" x14ac:dyDescent="0.25">
      <c r="B11532" s="21">
        <v>46129</v>
      </c>
      <c r="C11532" s="2" t="s">
        <v>1</v>
      </c>
      <c r="D11532" s="2" t="s">
        <v>4480</v>
      </c>
      <c r="E11532" s="2" t="s">
        <v>143</v>
      </c>
      <c r="F11532" s="2" t="s">
        <v>2820</v>
      </c>
      <c r="G11532" s="5">
        <v>-1</v>
      </c>
      <c r="H11532" s="5">
        <v>29.3</v>
      </c>
      <c r="I11532" s="5">
        <v>-29.3</v>
      </c>
      <c r="J11532" s="5">
        <v>-4035.14</v>
      </c>
      <c r="K11532" s="5" t="str" cm="1">
        <f t="array" ref="K11532">_xlfn.LET(_xlpm.d,UPPER(TRIM(CLEAN(SUBSTITUTE(F11532,CHAR(160),"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33" spans="2:11" x14ac:dyDescent="0.25">
      <c r="B11533" s="21">
        <v>46129</v>
      </c>
      <c r="C11533" s="2" t="s">
        <v>1</v>
      </c>
      <c r="D11533" s="2" t="s">
        <v>4554</v>
      </c>
      <c r="E11533" s="2" t="s">
        <v>53</v>
      </c>
      <c r="F11533" s="2" t="s">
        <v>2827</v>
      </c>
      <c r="G11533" s="5">
        <v>-1</v>
      </c>
      <c r="H11533" s="5">
        <v>35.700000000000003</v>
      </c>
      <c r="I11533" s="5">
        <v>-35.700000000000003</v>
      </c>
      <c r="J11533" s="5">
        <v>-4070.8399999999997</v>
      </c>
      <c r="K11533" s="5" t="str" cm="1">
        <f t="array" ref="K11533">_xlfn.LET(_xlpm.d,UPPER(TRIM(CLEAN(SUBSTITUTE(F11533,CHAR(160),"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34" spans="2:11" x14ac:dyDescent="0.25">
      <c r="B11534" s="21">
        <v>46133</v>
      </c>
      <c r="C11534" s="2" t="s">
        <v>1</v>
      </c>
      <c r="D11534" s="2" t="s">
        <v>4452</v>
      </c>
      <c r="E11534" s="2" t="s">
        <v>27</v>
      </c>
      <c r="F11534" s="2" t="s">
        <v>2827</v>
      </c>
      <c r="G11534" s="5">
        <v>-18</v>
      </c>
      <c r="H11534" s="5">
        <v>35.700000000000003</v>
      </c>
      <c r="I11534" s="5">
        <v>-642.6</v>
      </c>
      <c r="J11534" s="5">
        <v>-4713.4399999999996</v>
      </c>
      <c r="K11534" s="5" t="str" cm="1">
        <f t="array" ref="K11534">_xlfn.LET(_xlpm.d,UPPER(TRIM(CLEAN(SUBSTITUTE(F11534,CHAR(160),"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35" spans="2:11" x14ac:dyDescent="0.25">
      <c r="B11535" s="21">
        <v>46134</v>
      </c>
      <c r="C11535" s="2" t="s">
        <v>1</v>
      </c>
      <c r="D11535" s="2" t="s">
        <v>4513</v>
      </c>
      <c r="E11535" s="2" t="s">
        <v>65</v>
      </c>
      <c r="F11535" s="2" t="s">
        <v>2827</v>
      </c>
      <c r="G11535" s="5">
        <v>-2</v>
      </c>
      <c r="H11535" s="5">
        <v>35.700000000000003</v>
      </c>
      <c r="I11535" s="5">
        <v>-71.400000000000006</v>
      </c>
      <c r="J11535" s="5">
        <v>-4784.8399999999992</v>
      </c>
      <c r="K11535" s="5" t="str" cm="1">
        <f t="array" ref="K11535">_xlfn.LET(_xlpm.d,UPPER(TRIM(CLEAN(SUBSTITUTE(F11535,CHAR(160),"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36" spans="2:11" x14ac:dyDescent="0.25">
      <c r="B11536" s="21">
        <v>46134</v>
      </c>
      <c r="C11536" s="2" t="s">
        <v>1</v>
      </c>
      <c r="D11536" s="2" t="s">
        <v>4561</v>
      </c>
      <c r="E11536" s="2" t="s">
        <v>163</v>
      </c>
      <c r="F11536" s="2" t="s">
        <v>2827</v>
      </c>
      <c r="G11536" s="5">
        <v>-12</v>
      </c>
      <c r="H11536" s="5">
        <v>35.700000000000003</v>
      </c>
      <c r="I11536" s="5">
        <v>-428.4</v>
      </c>
      <c r="J11536" s="5">
        <v>-5213.2399999999989</v>
      </c>
      <c r="K11536" s="5" t="str" cm="1">
        <f t="array" ref="K11536">_xlfn.LET(_xlpm.d,UPPER(TRIM(CLEAN(SUBSTITUTE(F11536,CHAR(160),"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37" spans="1:11" x14ac:dyDescent="0.25">
      <c r="B11537" s="21">
        <v>46136</v>
      </c>
      <c r="C11537" s="2" t="s">
        <v>1</v>
      </c>
      <c r="D11537" s="2" t="s">
        <v>4514</v>
      </c>
      <c r="E11537" s="2" t="s">
        <v>143</v>
      </c>
      <c r="F11537" s="2" t="s">
        <v>2820</v>
      </c>
      <c r="G11537" s="5">
        <v>-7</v>
      </c>
      <c r="H11537" s="5">
        <v>29.3</v>
      </c>
      <c r="I11537" s="5">
        <v>-205.1</v>
      </c>
      <c r="J11537" s="5">
        <v>-5418.3399999999992</v>
      </c>
      <c r="K11537" s="5" t="str" cm="1">
        <f t="array" ref="K11537">_xlfn.LET(_xlpm.d,UPPER(TRIM(CLEAN(SUBSTITUTE(F11537,CHAR(160),"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38" spans="1:11" x14ac:dyDescent="0.25">
      <c r="B11538" s="21">
        <v>46136</v>
      </c>
      <c r="C11538" s="2" t="s">
        <v>1</v>
      </c>
      <c r="D11538" s="2" t="s">
        <v>4570</v>
      </c>
      <c r="E11538" s="2" t="s">
        <v>76</v>
      </c>
      <c r="F11538" s="2" t="s">
        <v>2827</v>
      </c>
      <c r="G11538" s="5">
        <v>-11</v>
      </c>
      <c r="H11538" s="5">
        <v>35.700000000000003</v>
      </c>
      <c r="I11538" s="5">
        <v>-392.7</v>
      </c>
      <c r="J11538" s="5">
        <v>-5811.0399999999991</v>
      </c>
      <c r="K11538" s="5" t="str" cm="1">
        <f t="array" ref="K11538">_xlfn.LET(_xlpm.d,UPPER(TRIM(CLEAN(SUBSTITUTE(F11538,CHAR(160),"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39" spans="1:11" x14ac:dyDescent="0.25">
      <c r="B11539" s="21">
        <v>46140</v>
      </c>
      <c r="C11539" s="2" t="s">
        <v>1</v>
      </c>
      <c r="D11539" s="2" t="s">
        <v>4486</v>
      </c>
      <c r="E11539" s="2" t="s">
        <v>92</v>
      </c>
      <c r="F11539" s="2" t="s">
        <v>2827</v>
      </c>
      <c r="G11539" s="5">
        <v>-17</v>
      </c>
      <c r="H11539" s="5">
        <v>35.700000000000003</v>
      </c>
      <c r="I11539" s="5">
        <v>-606.9</v>
      </c>
      <c r="J11539" s="5">
        <v>-6417.9399999999987</v>
      </c>
      <c r="K11539" s="5" t="str" cm="1">
        <f t="array" ref="K11539">_xlfn.LET(_xlpm.d,UPPER(TRIM(CLEAN(SUBSTITUTE(F11539,CHAR(160),"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40" spans="1:11" x14ac:dyDescent="0.25">
      <c r="B11540" s="21">
        <v>46140</v>
      </c>
      <c r="C11540" s="2" t="s">
        <v>1</v>
      </c>
      <c r="D11540" s="2" t="s">
        <v>4573</v>
      </c>
      <c r="E11540" s="2" t="s">
        <v>19</v>
      </c>
      <c r="F11540" s="2" t="s">
        <v>2827</v>
      </c>
      <c r="G11540" s="5">
        <v>-7</v>
      </c>
      <c r="H11540" s="5">
        <v>35.700000000000003</v>
      </c>
      <c r="I11540" s="5">
        <v>-249.9</v>
      </c>
      <c r="J11540" s="5">
        <v>-6667.8399999999983</v>
      </c>
      <c r="K11540" s="5" t="str" cm="1">
        <f t="array" ref="K11540">_xlfn.LET(_xlpm.d,UPPER(TRIM(CLEAN(SUBSTITUTE(F11540,CHAR(160),"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41" spans="1:11" x14ac:dyDescent="0.25">
      <c r="B11541" s="21">
        <v>46141</v>
      </c>
      <c r="C11541" s="2" t="s">
        <v>1</v>
      </c>
      <c r="D11541" s="2" t="s">
        <v>4477</v>
      </c>
      <c r="E11541" s="2" t="s">
        <v>60</v>
      </c>
      <c r="F11541" s="2" t="s">
        <v>2827</v>
      </c>
      <c r="G11541" s="5">
        <v>-8</v>
      </c>
      <c r="H11541" s="5">
        <v>35.700000000000003</v>
      </c>
      <c r="I11541" s="5">
        <v>-285.60000000000002</v>
      </c>
      <c r="J11541" s="5">
        <v>-6953.4399999999987</v>
      </c>
      <c r="K11541" s="5" t="str" cm="1">
        <f t="array" ref="K11541">_xlfn.LET(_xlpm.d,UPPER(TRIM(CLEAN(SUBSTITUTE(F11541,CHAR(160),"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PLANT TO PLATE</v>
      </c>
    </row>
    <row r="11542" spans="1:11" x14ac:dyDescent="0.25">
      <c r="A11542" s="24" t="s">
        <v>2917</v>
      </c>
      <c r="B11542" s="25"/>
      <c r="C11542" s="2"/>
      <c r="D11542" s="2"/>
      <c r="E11542" s="2"/>
      <c r="F11542" s="2"/>
      <c r="G11542" s="26">
        <f>G11516+G11517+G11518+G11519+G11520+G11521+G11522+G11523+G11524+G11525+G11526+G11527+G11528+G11529+G11530+G11531+G11532+G11533+G11534+G11535+G11536+G11537+G11538+G11539+G11540+G11541</f>
        <v>-206</v>
      </c>
      <c r="H11542" s="5"/>
      <c r="I11542" s="26">
        <f>I11516+I11517+I11518+I11519+I11520+I11521+I11522+I11523+I11524+I11525+I11526+I11527+I11528+I11529+I11530+I11531+I11532+I11533+I11534+I11535+I11536+I11537+I11538+I11539+I11540+I11541</f>
        <v>-6953.4399999999987</v>
      </c>
      <c r="J11542" s="5"/>
      <c r="K11542" s="5" t="str" cm="1">
        <f t="array" ref="K11542">_xlfn.LET(_xlpm.d,UPPER(TRIM(CLEAN(SUBSTITUTE(F11542,CHAR(160),"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543" spans="1:11" x14ac:dyDescent="0.25">
      <c r="A11543" s="2" t="s">
        <v>2928</v>
      </c>
      <c r="B11543" s="25"/>
      <c r="C11543" s="2"/>
      <c r="D11543" s="2"/>
      <c r="E11543" s="2"/>
      <c r="F11543" s="2"/>
      <c r="G11543" s="5"/>
      <c r="H11543" s="5"/>
      <c r="I11543" s="5"/>
      <c r="J11543" s="5"/>
      <c r="K11543" s="5" t="str" cm="1">
        <f t="array" ref="K11543">_xlfn.LET(_xlpm.d,UPPER(TRIM(CLEAN(SUBSTITUTE(F11543,CHAR(160),"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544" spans="1:11" x14ac:dyDescent="0.25">
      <c r="B11544" s="21">
        <v>46129</v>
      </c>
      <c r="C11544" s="2" t="s">
        <v>1</v>
      </c>
      <c r="D11544" s="2" t="s">
        <v>4480</v>
      </c>
      <c r="E11544" s="2" t="s">
        <v>143</v>
      </c>
      <c r="F11544" s="2" t="s">
        <v>4612</v>
      </c>
      <c r="G11544" s="5">
        <v>-2</v>
      </c>
      <c r="H11544" s="5">
        <v>47.99</v>
      </c>
      <c r="I11544" s="5">
        <v>-95.98</v>
      </c>
      <c r="J11544" s="5">
        <v>-95.98</v>
      </c>
      <c r="K11544" s="5" t="str" cm="1">
        <f t="array" ref="K11544">_xlfn.LET(_xlpm.d,UPPER(TRIM(CLEAN(SUBSTITUTE(F11544,CHAR(160),"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CHILLI POT</v>
      </c>
    </row>
    <row r="11545" spans="1:11" x14ac:dyDescent="0.25">
      <c r="A11545" s="24" t="s">
        <v>2931</v>
      </c>
      <c r="B11545" s="25"/>
      <c r="C11545" s="2"/>
      <c r="D11545" s="2"/>
      <c r="E11545" s="2"/>
      <c r="F11545" s="2"/>
      <c r="G11545" s="26">
        <f>G11544</f>
        <v>-2</v>
      </c>
      <c r="H11545" s="5"/>
      <c r="I11545" s="26">
        <f>I11544</f>
        <v>-95.98</v>
      </c>
      <c r="J11545" s="5"/>
      <c r="K11545" s="5" t="str" cm="1">
        <f t="array" ref="K11545">_xlfn.LET(_xlpm.d,UPPER(TRIM(CLEAN(SUBSTITUTE(F11545,CHAR(160),"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546" spans="1:11" x14ac:dyDescent="0.25">
      <c r="A11546" s="2" t="s">
        <v>2940</v>
      </c>
      <c r="B11546" s="25"/>
      <c r="C11546" s="2"/>
      <c r="D11546" s="2"/>
      <c r="E11546" s="2"/>
      <c r="F11546" s="2"/>
      <c r="G11546" s="5"/>
      <c r="H11546" s="5"/>
      <c r="I11546" s="5"/>
      <c r="J11546" s="5"/>
      <c r="K11546" s="5" t="str" cm="1">
        <f t="array" ref="K11546">_xlfn.LET(_xlpm.d,UPPER(TRIM(CLEAN(SUBSTITUTE(F11546,CHAR(160),"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547" spans="1:11" x14ac:dyDescent="0.25">
      <c r="B11547" s="21">
        <v>46113</v>
      </c>
      <c r="C11547" s="2" t="s">
        <v>1</v>
      </c>
      <c r="D11547" s="2" t="s">
        <v>4482</v>
      </c>
      <c r="E11547" s="2" t="s">
        <v>1611</v>
      </c>
      <c r="F11547" s="2" t="s">
        <v>2940</v>
      </c>
      <c r="G11547" s="5">
        <v>-1</v>
      </c>
      <c r="H11547" s="5">
        <v>68.900000000000006</v>
      </c>
      <c r="I11547" s="5">
        <v>-68.900000000000006</v>
      </c>
      <c r="J11547" s="5">
        <v>-68.900000000000006</v>
      </c>
      <c r="K11547" s="5" t="str" cm="1">
        <f t="array" ref="K11547">_xlfn.LET(_xlpm.d,UPPER(TRIM(CLEAN(SUBSTITUTE(F11547,CHAR(160),"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48" spans="1:11" x14ac:dyDescent="0.25">
      <c r="B11548" s="21">
        <v>46114</v>
      </c>
      <c r="C11548" s="2" t="s">
        <v>1</v>
      </c>
      <c r="D11548" s="2" t="s">
        <v>4521</v>
      </c>
      <c r="E11548" s="2" t="s">
        <v>5</v>
      </c>
      <c r="F11548" s="2" t="s">
        <v>2940</v>
      </c>
      <c r="G11548" s="5">
        <v>-1</v>
      </c>
      <c r="H11548" s="5">
        <v>68.900000000000006</v>
      </c>
      <c r="I11548" s="5">
        <v>-68.900000000000006</v>
      </c>
      <c r="J11548" s="5">
        <v>-137.80000000000001</v>
      </c>
      <c r="K11548" s="5" t="str" cm="1">
        <f t="array" ref="K11548">_xlfn.LET(_xlpm.d,UPPER(TRIM(CLEAN(SUBSTITUTE(F11548,CHAR(160),"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49" spans="1:11" x14ac:dyDescent="0.25">
      <c r="B11549" s="21">
        <v>46114</v>
      </c>
      <c r="C11549" s="2" t="s">
        <v>1</v>
      </c>
      <c r="D11549" s="2" t="s">
        <v>4524</v>
      </c>
      <c r="E11549" s="2" t="s">
        <v>926</v>
      </c>
      <c r="F11549" s="2" t="s">
        <v>2940</v>
      </c>
      <c r="G11549" s="5">
        <v>-3</v>
      </c>
      <c r="H11549" s="5">
        <v>72.5</v>
      </c>
      <c r="I11549" s="5">
        <v>-217.5</v>
      </c>
      <c r="J11549" s="5">
        <v>-355.3</v>
      </c>
      <c r="K11549" s="5" t="str" cm="1">
        <f t="array" ref="K11549">_xlfn.LET(_xlpm.d,UPPER(TRIM(CLEAN(SUBSTITUTE(F11549,CHAR(160),"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50" spans="1:11" x14ac:dyDescent="0.25">
      <c r="B11550" s="21">
        <v>46114</v>
      </c>
      <c r="C11550" s="2" t="s">
        <v>1</v>
      </c>
      <c r="D11550" s="2" t="s">
        <v>4483</v>
      </c>
      <c r="E11550" s="2" t="s">
        <v>143</v>
      </c>
      <c r="F11550" s="2" t="s">
        <v>2940</v>
      </c>
      <c r="G11550" s="5">
        <v>-1</v>
      </c>
      <c r="H11550" s="5">
        <v>68.8</v>
      </c>
      <c r="I11550" s="5">
        <v>-68.8</v>
      </c>
      <c r="J11550" s="5">
        <v>-424.1</v>
      </c>
      <c r="K11550" s="5" t="str" cm="1">
        <f t="array" ref="K11550">_xlfn.LET(_xlpm.d,UPPER(TRIM(CLEAN(SUBSTITUTE(F11550,CHAR(160),"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51" spans="1:11" x14ac:dyDescent="0.25">
      <c r="B11551" s="21">
        <v>46119</v>
      </c>
      <c r="C11551" s="2" t="s">
        <v>1</v>
      </c>
      <c r="D11551" s="2" t="s">
        <v>4443</v>
      </c>
      <c r="E11551" s="2" t="s">
        <v>49</v>
      </c>
      <c r="F11551" s="2" t="s">
        <v>2954</v>
      </c>
      <c r="G11551" s="5">
        <v>-3</v>
      </c>
      <c r="H11551" s="5">
        <v>72.5</v>
      </c>
      <c r="I11551" s="5">
        <v>-217.5</v>
      </c>
      <c r="J11551" s="5">
        <v>-641.6</v>
      </c>
      <c r="K11551" s="5" t="str" cm="1">
        <f t="array" ref="K11551">_xlfn.LET(_xlpm.d,UPPER(TRIM(CLEAN(SUBSTITUTE(F11551,CHAR(160),"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52" spans="1:11" x14ac:dyDescent="0.25">
      <c r="B11552" s="21">
        <v>46120</v>
      </c>
      <c r="C11552" s="2" t="s">
        <v>1</v>
      </c>
      <c r="D11552" s="2" t="s">
        <v>4533</v>
      </c>
      <c r="E11552" s="2" t="s">
        <v>60</v>
      </c>
      <c r="F11552" s="2" t="s">
        <v>2954</v>
      </c>
      <c r="G11552" s="5">
        <v>-1</v>
      </c>
      <c r="H11552" s="5">
        <v>72.5</v>
      </c>
      <c r="I11552" s="5">
        <v>-72.5</v>
      </c>
      <c r="J11552" s="5">
        <v>-714.1</v>
      </c>
      <c r="K11552" s="5" t="str" cm="1">
        <f t="array" ref="K11552">_xlfn.LET(_xlpm.d,UPPER(TRIM(CLEAN(SUBSTITUTE(F11552,CHAR(160),"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53" spans="2:11" x14ac:dyDescent="0.25">
      <c r="B11553" s="21">
        <v>46121</v>
      </c>
      <c r="C11553" s="2" t="s">
        <v>1</v>
      </c>
      <c r="D11553" s="2" t="s">
        <v>4613</v>
      </c>
      <c r="E11553" s="2" t="s">
        <v>844</v>
      </c>
      <c r="F11553" s="2" t="s">
        <v>2940</v>
      </c>
      <c r="G11553" s="5">
        <v>-2</v>
      </c>
      <c r="H11553" s="5">
        <v>72.5</v>
      </c>
      <c r="I11553" s="5">
        <v>-145</v>
      </c>
      <c r="J11553" s="5">
        <v>-859.1</v>
      </c>
      <c r="K11553" s="5" t="str" cm="1">
        <f t="array" ref="K11553">_xlfn.LET(_xlpm.d,UPPER(TRIM(CLEAN(SUBSTITUTE(F11553,CHAR(160),"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54" spans="2:11" x14ac:dyDescent="0.25">
      <c r="B11554" s="21">
        <v>46121</v>
      </c>
      <c r="C11554" s="2" t="s">
        <v>1</v>
      </c>
      <c r="D11554" s="2" t="s">
        <v>4614</v>
      </c>
      <c r="E11554" s="2" t="s">
        <v>1611</v>
      </c>
      <c r="F11554" s="2" t="s">
        <v>2940</v>
      </c>
      <c r="G11554" s="5">
        <v>-2</v>
      </c>
      <c r="H11554" s="5">
        <v>68.900000000000006</v>
      </c>
      <c r="I11554" s="5">
        <v>-137.80000000000001</v>
      </c>
      <c r="J11554" s="5">
        <v>-996.90000000000009</v>
      </c>
      <c r="K11554" s="5" t="str" cm="1">
        <f t="array" ref="K11554">_xlfn.LET(_xlpm.d,UPPER(TRIM(CLEAN(SUBSTITUTE(F11554,CHAR(160),"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55" spans="2:11" x14ac:dyDescent="0.25">
      <c r="B11555" s="21">
        <v>46121</v>
      </c>
      <c r="C11555" s="2" t="s">
        <v>1</v>
      </c>
      <c r="D11555" s="2" t="s">
        <v>4615</v>
      </c>
      <c r="E11555" s="2" t="s">
        <v>84</v>
      </c>
      <c r="F11555" s="2" t="s">
        <v>2954</v>
      </c>
      <c r="G11555" s="5">
        <v>-1</v>
      </c>
      <c r="H11555" s="5">
        <v>72.5</v>
      </c>
      <c r="I11555" s="5">
        <v>-72.5</v>
      </c>
      <c r="J11555" s="5">
        <v>-1069.4000000000001</v>
      </c>
      <c r="K11555" s="5" t="str" cm="1">
        <f t="array" ref="K11555">_xlfn.LET(_xlpm.d,UPPER(TRIM(CLEAN(SUBSTITUTE(F11555,CHAR(160),"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56" spans="2:11" x14ac:dyDescent="0.25">
      <c r="B11556" s="21">
        <v>46122</v>
      </c>
      <c r="C11556" s="2" t="s">
        <v>1</v>
      </c>
      <c r="D11556" s="2" t="s">
        <v>4467</v>
      </c>
      <c r="E11556" s="2" t="s">
        <v>53</v>
      </c>
      <c r="F11556" s="2" t="s">
        <v>2954</v>
      </c>
      <c r="G11556" s="5">
        <v>-5</v>
      </c>
      <c r="H11556" s="5">
        <v>72.5</v>
      </c>
      <c r="I11556" s="5">
        <v>-362.5</v>
      </c>
      <c r="J11556" s="5">
        <v>-1431.9</v>
      </c>
      <c r="K11556" s="5" t="str" cm="1">
        <f t="array" ref="K11556">_xlfn.LET(_xlpm.d,UPPER(TRIM(CLEAN(SUBSTITUTE(F11556,CHAR(160),"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57" spans="2:11" x14ac:dyDescent="0.25">
      <c r="B11557" s="21">
        <v>46125</v>
      </c>
      <c r="C11557" s="2" t="s">
        <v>1</v>
      </c>
      <c r="D11557" s="2" t="s">
        <v>4593</v>
      </c>
      <c r="E11557" s="2" t="s">
        <v>791</v>
      </c>
      <c r="F11557" s="2" t="s">
        <v>2954</v>
      </c>
      <c r="G11557" s="5">
        <v>-5</v>
      </c>
      <c r="H11557" s="5">
        <v>72.5</v>
      </c>
      <c r="I11557" s="5">
        <v>-362.5</v>
      </c>
      <c r="J11557" s="5">
        <v>-1794.4</v>
      </c>
      <c r="K11557" s="5" t="str" cm="1">
        <f t="array" ref="K11557">_xlfn.LET(_xlpm.d,UPPER(TRIM(CLEAN(SUBSTITUTE(F11557,CHAR(160),"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58" spans="2:11" x14ac:dyDescent="0.25">
      <c r="B11558" s="21">
        <v>46125</v>
      </c>
      <c r="C11558" s="2" t="s">
        <v>1</v>
      </c>
      <c r="D11558" s="2" t="s">
        <v>4470</v>
      </c>
      <c r="E11558" s="2" t="s">
        <v>76</v>
      </c>
      <c r="F11558" s="2" t="s">
        <v>2954</v>
      </c>
      <c r="G11558" s="5">
        <v>-3</v>
      </c>
      <c r="H11558" s="5">
        <v>72.5</v>
      </c>
      <c r="I11558" s="5">
        <v>-217.5</v>
      </c>
      <c r="J11558" s="5">
        <v>-2011.9</v>
      </c>
      <c r="K11558" s="5" t="str" cm="1">
        <f t="array" ref="K11558">_xlfn.LET(_xlpm.d,UPPER(TRIM(CLEAN(SUBSTITUTE(F11558,CHAR(160),"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59" spans="2:11" x14ac:dyDescent="0.25">
      <c r="B11559" s="21">
        <v>46126</v>
      </c>
      <c r="C11559" s="2" t="s">
        <v>1</v>
      </c>
      <c r="D11559" s="2" t="s">
        <v>4610</v>
      </c>
      <c r="E11559" s="2" t="s">
        <v>68</v>
      </c>
      <c r="F11559" s="2" t="s">
        <v>4616</v>
      </c>
      <c r="G11559" s="5">
        <v>-1</v>
      </c>
      <c r="H11559" s="5">
        <v>72.5</v>
      </c>
      <c r="I11559" s="5">
        <v>-72.5</v>
      </c>
      <c r="J11559" s="5">
        <v>-2084.4</v>
      </c>
      <c r="K11559" s="5" t="str" cm="1">
        <f t="array" ref="K11559">_xlfn.LET(_xlpm.d,UPPER(TRIM(CLEAN(SUBSTITUTE(F11559,CHAR(160),"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60" spans="2:11" x14ac:dyDescent="0.25">
      <c r="B11560" s="21">
        <v>46126</v>
      </c>
      <c r="C11560" s="2" t="s">
        <v>1</v>
      </c>
      <c r="D11560" s="2" t="s">
        <v>4445</v>
      </c>
      <c r="E11560" s="2" t="s">
        <v>49</v>
      </c>
      <c r="F11560" s="2" t="s">
        <v>2954</v>
      </c>
      <c r="G11560" s="5">
        <v>-5</v>
      </c>
      <c r="H11560" s="5">
        <v>72.5</v>
      </c>
      <c r="I11560" s="5">
        <v>-362.5</v>
      </c>
      <c r="J11560" s="5">
        <v>-2446.9</v>
      </c>
      <c r="K11560" s="5" t="str" cm="1">
        <f t="array" ref="K11560">_xlfn.LET(_xlpm.d,UPPER(TRIM(CLEAN(SUBSTITUTE(F11560,CHAR(160),"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61" spans="2:11" x14ac:dyDescent="0.25">
      <c r="B11561" s="21">
        <v>46127</v>
      </c>
      <c r="C11561" s="2" t="s">
        <v>1</v>
      </c>
      <c r="D11561" s="2" t="s">
        <v>4505</v>
      </c>
      <c r="E11561" s="2" t="s">
        <v>289</v>
      </c>
      <c r="F11561" s="2" t="s">
        <v>2940</v>
      </c>
      <c r="G11561" s="5">
        <v>-2</v>
      </c>
      <c r="H11561" s="5">
        <v>68.900000000000006</v>
      </c>
      <c r="I11561" s="5">
        <v>-137.80000000000001</v>
      </c>
      <c r="J11561" s="5">
        <v>-2584.7000000000003</v>
      </c>
      <c r="K11561" s="5" t="str" cm="1">
        <f t="array" ref="K11561">_xlfn.LET(_xlpm.d,UPPER(TRIM(CLEAN(SUBSTITUTE(F11561,CHAR(160),"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62" spans="2:11" x14ac:dyDescent="0.25">
      <c r="B11562" s="21">
        <v>46128</v>
      </c>
      <c r="C11562" s="2" t="s">
        <v>1</v>
      </c>
      <c r="D11562" s="2" t="s">
        <v>4456</v>
      </c>
      <c r="E11562" s="2" t="s">
        <v>324</v>
      </c>
      <c r="F11562" s="2" t="s">
        <v>2940</v>
      </c>
      <c r="G11562" s="5">
        <v>-1</v>
      </c>
      <c r="H11562" s="5">
        <v>68.900000000000006</v>
      </c>
      <c r="I11562" s="5">
        <v>-68.900000000000006</v>
      </c>
      <c r="J11562" s="5">
        <v>-2653.6000000000004</v>
      </c>
      <c r="K11562" s="5" t="str" cm="1">
        <f t="array" ref="K11562">_xlfn.LET(_xlpm.d,UPPER(TRIM(CLEAN(SUBSTITUTE(F11562,CHAR(160),"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63" spans="2:11" x14ac:dyDescent="0.25">
      <c r="B11563" s="21">
        <v>46128</v>
      </c>
      <c r="C11563" s="2" t="s">
        <v>1</v>
      </c>
      <c r="D11563" s="2" t="s">
        <v>4553</v>
      </c>
      <c r="E11563" s="2" t="s">
        <v>829</v>
      </c>
      <c r="F11563" s="2" t="s">
        <v>2954</v>
      </c>
      <c r="G11563" s="5">
        <v>-5</v>
      </c>
      <c r="H11563" s="5">
        <v>72.5</v>
      </c>
      <c r="I11563" s="5">
        <v>-362.5</v>
      </c>
      <c r="J11563" s="5">
        <v>-3016.1000000000004</v>
      </c>
      <c r="K11563" s="5" t="str" cm="1">
        <f t="array" ref="K11563">_xlfn.LET(_xlpm.d,UPPER(TRIM(CLEAN(SUBSTITUTE(F11563,CHAR(160),"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64" spans="2:11" x14ac:dyDescent="0.25">
      <c r="B11564" s="21">
        <v>46129</v>
      </c>
      <c r="C11564" s="2" t="s">
        <v>1</v>
      </c>
      <c r="D11564" s="2" t="s">
        <v>4507</v>
      </c>
      <c r="E11564" s="2" t="s">
        <v>202</v>
      </c>
      <c r="F11564" s="2" t="s">
        <v>2954</v>
      </c>
      <c r="G11564" s="5">
        <v>-1</v>
      </c>
      <c r="H11564" s="5">
        <v>72.5</v>
      </c>
      <c r="I11564" s="5">
        <v>-72.5</v>
      </c>
      <c r="J11564" s="5">
        <v>-3088.6000000000004</v>
      </c>
      <c r="K11564" s="5" t="str" cm="1">
        <f t="array" ref="K11564">_xlfn.LET(_xlpm.d,UPPER(TRIM(CLEAN(SUBSTITUTE(F11564,CHAR(160),"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65" spans="2:11" x14ac:dyDescent="0.25">
      <c r="B11565" s="21">
        <v>46132</v>
      </c>
      <c r="C11565" s="2" t="s">
        <v>1</v>
      </c>
      <c r="D11565" s="2" t="s">
        <v>4556</v>
      </c>
      <c r="E11565" s="2" t="s">
        <v>791</v>
      </c>
      <c r="F11565" s="2" t="s">
        <v>2954</v>
      </c>
      <c r="G11565" s="5">
        <v>-1</v>
      </c>
      <c r="H11565" s="5">
        <v>55</v>
      </c>
      <c r="I11565" s="5">
        <v>-55</v>
      </c>
      <c r="J11565" s="5">
        <v>-3143.6000000000004</v>
      </c>
      <c r="K11565" s="5" t="str" cm="1">
        <f t="array" ref="K11565">_xlfn.LET(_xlpm.d,UPPER(TRIM(CLEAN(SUBSTITUTE(F11565,CHAR(160),"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66" spans="2:11" x14ac:dyDescent="0.25">
      <c r="B11566" s="21">
        <v>46132</v>
      </c>
      <c r="C11566" s="2" t="s">
        <v>1</v>
      </c>
      <c r="D11566" s="2" t="s">
        <v>4488</v>
      </c>
      <c r="E11566" s="2" t="s">
        <v>68</v>
      </c>
      <c r="F11566" s="2" t="s">
        <v>2954</v>
      </c>
      <c r="G11566" s="5">
        <v>-4</v>
      </c>
      <c r="H11566" s="5">
        <v>55</v>
      </c>
      <c r="I11566" s="5">
        <v>-220</v>
      </c>
      <c r="J11566" s="5">
        <v>-3363.6000000000004</v>
      </c>
      <c r="K11566" s="5" t="str" cm="1">
        <f t="array" ref="K11566">_xlfn.LET(_xlpm.d,UPPER(TRIM(CLEAN(SUBSTITUTE(F11566,CHAR(160),"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67" spans="2:11" x14ac:dyDescent="0.25">
      <c r="B11567" s="21">
        <v>46133</v>
      </c>
      <c r="C11567" s="2" t="s">
        <v>1</v>
      </c>
      <c r="D11567" s="2" t="s">
        <v>4475</v>
      </c>
      <c r="E11567" s="2" t="s">
        <v>72</v>
      </c>
      <c r="F11567" s="2" t="s">
        <v>2954</v>
      </c>
      <c r="G11567" s="5">
        <v>-2</v>
      </c>
      <c r="H11567" s="5">
        <v>55</v>
      </c>
      <c r="I11567" s="5">
        <v>-110</v>
      </c>
      <c r="J11567" s="5">
        <v>-3473.6000000000004</v>
      </c>
      <c r="K11567" s="5" t="str" cm="1">
        <f t="array" ref="K11567">_xlfn.LET(_xlpm.d,UPPER(TRIM(CLEAN(SUBSTITUTE(F11567,CHAR(160),"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68" spans="2:11" x14ac:dyDescent="0.25">
      <c r="B11568" s="21">
        <v>46134</v>
      </c>
      <c r="C11568" s="2" t="s">
        <v>1</v>
      </c>
      <c r="D11568" s="2" t="s">
        <v>4587</v>
      </c>
      <c r="E11568" s="2" t="s">
        <v>2519</v>
      </c>
      <c r="F11568" s="2" t="s">
        <v>2940</v>
      </c>
      <c r="G11568" s="5">
        <v>-1</v>
      </c>
      <c r="H11568" s="5">
        <v>68.900000000000006</v>
      </c>
      <c r="I11568" s="5">
        <v>-68.900000000000006</v>
      </c>
      <c r="J11568" s="5">
        <v>-3542.5000000000005</v>
      </c>
      <c r="K11568" s="5" t="str" cm="1">
        <f t="array" ref="K11568">_xlfn.LET(_xlpm.d,UPPER(TRIM(CLEAN(SUBSTITUTE(F11568,CHAR(160),"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69" spans="1:11" x14ac:dyDescent="0.25">
      <c r="B11569" s="21">
        <v>46134</v>
      </c>
      <c r="C11569" s="2" t="s">
        <v>1</v>
      </c>
      <c r="D11569" s="2" t="s">
        <v>4513</v>
      </c>
      <c r="E11569" s="2" t="s">
        <v>65</v>
      </c>
      <c r="F11569" s="2" t="s">
        <v>2954</v>
      </c>
      <c r="G11569" s="5">
        <v>-1</v>
      </c>
      <c r="H11569" s="5">
        <v>72.5</v>
      </c>
      <c r="I11569" s="5">
        <v>-72.5</v>
      </c>
      <c r="J11569" s="5">
        <v>-3615.0000000000005</v>
      </c>
      <c r="K11569" s="5" t="str" cm="1">
        <f t="array" ref="K11569">_xlfn.LET(_xlpm.d,UPPER(TRIM(CLEAN(SUBSTITUTE(F11569,CHAR(160),"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70" spans="1:11" x14ac:dyDescent="0.25">
      <c r="B11570" s="21">
        <v>46134</v>
      </c>
      <c r="C11570" s="2" t="s">
        <v>1</v>
      </c>
      <c r="D11570" s="2" t="s">
        <v>4561</v>
      </c>
      <c r="E11570" s="2" t="s">
        <v>163</v>
      </c>
      <c r="F11570" s="2" t="s">
        <v>2954</v>
      </c>
      <c r="G11570" s="5">
        <v>-7</v>
      </c>
      <c r="H11570" s="5">
        <v>72.5</v>
      </c>
      <c r="I11570" s="5">
        <v>-507.5</v>
      </c>
      <c r="J11570" s="5">
        <v>-4122.5</v>
      </c>
      <c r="K11570" s="5" t="str" cm="1">
        <f t="array" ref="K11570">_xlfn.LET(_xlpm.d,UPPER(TRIM(CLEAN(SUBSTITUTE(F11570,CHAR(160),"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71" spans="1:11" x14ac:dyDescent="0.25">
      <c r="B11571" s="21">
        <v>46135</v>
      </c>
      <c r="C11571" s="2" t="s">
        <v>1</v>
      </c>
      <c r="D11571" s="2" t="s">
        <v>4562</v>
      </c>
      <c r="E11571" s="2" t="s">
        <v>5</v>
      </c>
      <c r="F11571" s="2" t="s">
        <v>2940</v>
      </c>
      <c r="G11571" s="5">
        <v>-2</v>
      </c>
      <c r="H11571" s="5">
        <v>68.900000000000006</v>
      </c>
      <c r="I11571" s="5">
        <v>-137.80000000000001</v>
      </c>
      <c r="J11571" s="5">
        <v>-4260.3</v>
      </c>
      <c r="K11571" s="5" t="str" cm="1">
        <f t="array" ref="K11571">_xlfn.LET(_xlpm.d,UPPER(TRIM(CLEAN(SUBSTITUTE(F11571,CHAR(160),"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72" spans="1:11" x14ac:dyDescent="0.25">
      <c r="B11572" s="21">
        <v>46135</v>
      </c>
      <c r="C11572" s="2" t="s">
        <v>1</v>
      </c>
      <c r="D11572" s="2" t="s">
        <v>4596</v>
      </c>
      <c r="E11572" s="2" t="s">
        <v>38</v>
      </c>
      <c r="F11572" s="2" t="s">
        <v>2954</v>
      </c>
      <c r="G11572" s="5">
        <v>-2</v>
      </c>
      <c r="H11572" s="5">
        <v>55</v>
      </c>
      <c r="I11572" s="5">
        <v>-110</v>
      </c>
      <c r="J11572" s="5">
        <v>-4370.3</v>
      </c>
      <c r="K11572" s="5" t="str" cm="1">
        <f t="array" ref="K11572">_xlfn.LET(_xlpm.d,UPPER(TRIM(CLEAN(SUBSTITUTE(F11572,CHAR(160),"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73" spans="1:11" x14ac:dyDescent="0.25">
      <c r="B11573" s="21">
        <v>46136</v>
      </c>
      <c r="C11573" s="2" t="s">
        <v>1</v>
      </c>
      <c r="D11573" s="2" t="s">
        <v>4568</v>
      </c>
      <c r="E11573" s="2" t="s">
        <v>202</v>
      </c>
      <c r="F11573" s="2" t="s">
        <v>2954</v>
      </c>
      <c r="G11573" s="5">
        <v>-3</v>
      </c>
      <c r="H11573" s="5">
        <v>72.5</v>
      </c>
      <c r="I11573" s="5">
        <v>-217.5</v>
      </c>
      <c r="J11573" s="5">
        <v>-4587.8</v>
      </c>
      <c r="K11573" s="5" t="str" cm="1">
        <f t="array" ref="K11573">_xlfn.LET(_xlpm.d,UPPER(TRIM(CLEAN(SUBSTITUTE(F11573,CHAR(160),"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74" spans="1:11" x14ac:dyDescent="0.25">
      <c r="B11574" s="21">
        <v>46136</v>
      </c>
      <c r="C11574" s="2" t="s">
        <v>1</v>
      </c>
      <c r="D11574" s="2" t="s">
        <v>4572</v>
      </c>
      <c r="E11574" s="2" t="s">
        <v>244</v>
      </c>
      <c r="F11574" s="2" t="s">
        <v>2954</v>
      </c>
      <c r="G11574" s="5">
        <v>-2</v>
      </c>
      <c r="H11574" s="5">
        <v>72.5</v>
      </c>
      <c r="I11574" s="5">
        <v>-145</v>
      </c>
      <c r="J11574" s="5">
        <v>-4732.8</v>
      </c>
      <c r="K11574" s="5" t="str" cm="1">
        <f t="array" ref="K11574">_xlfn.LET(_xlpm.d,UPPER(TRIM(CLEAN(SUBSTITUTE(F11574,CHAR(160),"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75" spans="1:11" x14ac:dyDescent="0.25">
      <c r="B11575" s="21">
        <v>46140</v>
      </c>
      <c r="C11575" s="2" t="s">
        <v>1</v>
      </c>
      <c r="D11575" s="2" t="s">
        <v>4598</v>
      </c>
      <c r="E11575" s="2" t="s">
        <v>49</v>
      </c>
      <c r="F11575" s="2" t="s">
        <v>2954</v>
      </c>
      <c r="G11575" s="5">
        <v>-2</v>
      </c>
      <c r="H11575" s="5">
        <v>72.5</v>
      </c>
      <c r="I11575" s="5">
        <v>-145</v>
      </c>
      <c r="J11575" s="5">
        <v>-4877.8</v>
      </c>
      <c r="K11575" s="5" t="str" cm="1">
        <f t="array" ref="K11575">_xlfn.LET(_xlpm.d,UPPER(TRIM(CLEAN(SUBSTITUTE(F11575,CHAR(160),"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76" spans="1:11" x14ac:dyDescent="0.25">
      <c r="B11576" s="21">
        <v>46140</v>
      </c>
      <c r="C11576" s="2" t="s">
        <v>1</v>
      </c>
      <c r="D11576" s="2" t="s">
        <v>4617</v>
      </c>
      <c r="E11576" s="2" t="s">
        <v>32</v>
      </c>
      <c r="F11576" s="2" t="s">
        <v>2954</v>
      </c>
      <c r="G11576" s="5">
        <v>-5</v>
      </c>
      <c r="H11576" s="5">
        <v>55</v>
      </c>
      <c r="I11576" s="5">
        <v>-275</v>
      </c>
      <c r="J11576" s="5">
        <v>-5152.8</v>
      </c>
      <c r="K11576" s="5" t="str" cm="1">
        <f t="array" ref="K11576">_xlfn.LET(_xlpm.d,UPPER(TRIM(CLEAN(SUBSTITUTE(F11576,CHAR(160),"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77" spans="1:11" x14ac:dyDescent="0.25">
      <c r="B11577" s="21">
        <v>46140</v>
      </c>
      <c r="C11577" s="2" t="s">
        <v>1</v>
      </c>
      <c r="D11577" s="2" t="s">
        <v>4618</v>
      </c>
      <c r="E11577" s="2" t="s">
        <v>32</v>
      </c>
      <c r="F11577" s="2" t="s">
        <v>2954</v>
      </c>
      <c r="G11577" s="5">
        <v>-10</v>
      </c>
      <c r="H11577" s="5">
        <v>55</v>
      </c>
      <c r="I11577" s="5">
        <v>-550</v>
      </c>
      <c r="J11577" s="5">
        <v>-5702.8</v>
      </c>
      <c r="K11577" s="5" t="str" cm="1">
        <f t="array" ref="K11577">_xlfn.LET(_xlpm.d,UPPER(TRIM(CLEAN(SUBSTITUTE(F11577,CHAR(160),"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78" spans="1:11" x14ac:dyDescent="0.25">
      <c r="B11578" s="21">
        <v>46141</v>
      </c>
      <c r="C11578" s="2" t="s">
        <v>1</v>
      </c>
      <c r="D11578" s="2" t="s">
        <v>4619</v>
      </c>
      <c r="E11578" s="2" t="s">
        <v>74</v>
      </c>
      <c r="F11578" s="2" t="s">
        <v>2954</v>
      </c>
      <c r="G11578" s="5">
        <v>-2</v>
      </c>
      <c r="H11578" s="5">
        <v>55</v>
      </c>
      <c r="I11578" s="5">
        <v>-110</v>
      </c>
      <c r="J11578" s="5">
        <v>-5812.8</v>
      </c>
      <c r="K11578" s="5" t="str" cm="1">
        <f t="array" ref="K11578">_xlfn.LET(_xlpm.d,UPPER(TRIM(CLEAN(SUBSTITUTE(F11578,CHAR(160),"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79" spans="1:11" x14ac:dyDescent="0.25">
      <c r="B11579" s="21">
        <v>46142</v>
      </c>
      <c r="C11579" s="2" t="s">
        <v>1</v>
      </c>
      <c r="D11579" s="2" t="s">
        <v>4698</v>
      </c>
      <c r="E11579" s="2" t="s">
        <v>238</v>
      </c>
      <c r="F11579" s="2" t="s">
        <v>2940</v>
      </c>
      <c r="G11579" s="5">
        <v>-8</v>
      </c>
      <c r="H11579" s="5">
        <v>72.5</v>
      </c>
      <c r="I11579" s="5">
        <v>-580</v>
      </c>
      <c r="J11579" s="5">
        <v>-6392.8</v>
      </c>
      <c r="K11579" s="5" t="str" cm="1">
        <f t="array" ref="K11579">_xlfn.LET(_xlpm.d,UPPER(TRIM(CLEAN(SUBSTITUTE(F11579,CHAR(160),"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80" spans="1:11" x14ac:dyDescent="0.25">
      <c r="B11580" s="21">
        <v>46142</v>
      </c>
      <c r="C11580" s="2" t="s">
        <v>1</v>
      </c>
      <c r="D11580" s="2" t="s">
        <v>4697</v>
      </c>
      <c r="E11580" s="2" t="s">
        <v>82</v>
      </c>
      <c r="F11580" s="2" t="s">
        <v>2954</v>
      </c>
      <c r="G11580" s="5">
        <v>-3</v>
      </c>
      <c r="H11580" s="5">
        <v>72.5</v>
      </c>
      <c r="I11580" s="5">
        <v>-217.5</v>
      </c>
      <c r="J11580" s="5">
        <v>-6610.3</v>
      </c>
      <c r="K11580" s="5" t="str" cm="1">
        <f t="array" ref="K11580">_xlfn.LET(_xlpm.d,UPPER(TRIM(CLEAN(SUBSTITUTE(F11580,CHAR(160),"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20CM AERO BOWL</v>
      </c>
    </row>
    <row r="11581" spans="1:11" x14ac:dyDescent="0.25">
      <c r="A11581" s="24" t="s">
        <v>3073</v>
      </c>
      <c r="B11581" s="25"/>
      <c r="C11581" s="2"/>
      <c r="D11581" s="2"/>
      <c r="E11581" s="2"/>
      <c r="F11581" s="2"/>
      <c r="G11581" s="26">
        <f>G11547+G11548+G11549+G11550+G11551+G11552+G11553+G11554+G11555+G11556+G11557+G11558+G11559+G11560+G11561+G11562+G11563+G11564+G11565+G11566+G11567+G11568+G11569+G11570+G11571+G11572+G11573+G11574+G11575+G11576+G11577+G11578+G11579+G11580</f>
        <v>-98</v>
      </c>
      <c r="H11581" s="5"/>
      <c r="I11581" s="26">
        <f>I11547+I11548+I11549+I11550+I11551+I11552+I11553+I11554+I11555+I11556+I11557+I11558+I11559+I11560+I11561+I11562+I11563+I11564+I11565+I11566+I11567+I11568+I11569+I11570+I11571+I11572+I11573+I11574+I11575+I11576+I11577+I11578+I11579+I11580</f>
        <v>-6610.3</v>
      </c>
      <c r="J11581" s="5"/>
      <c r="K11581" s="5" t="str" cm="1">
        <f t="array" ref="K11581">_xlfn.LET(_xlpm.d,UPPER(TRIM(CLEAN(SUBSTITUTE(F11581,CHAR(160),"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582" spans="1:11" x14ac:dyDescent="0.25">
      <c r="A11582" s="2" t="s">
        <v>3078</v>
      </c>
      <c r="B11582" s="25"/>
      <c r="C11582" s="2"/>
      <c r="D11582" s="2"/>
      <c r="E11582" s="2"/>
      <c r="F11582" s="2"/>
      <c r="G11582" s="5"/>
      <c r="H11582" s="5"/>
      <c r="I11582" s="5"/>
      <c r="J11582" s="5"/>
      <c r="K11582" s="5" t="str" cm="1">
        <f t="array" ref="K11582">_xlfn.LET(_xlpm.d,UPPER(TRIM(CLEAN(SUBSTITUTE(F11582,CHAR(160),"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583" spans="1:11" x14ac:dyDescent="0.25">
      <c r="B11583" s="21">
        <v>46113</v>
      </c>
      <c r="C11583" s="2" t="s">
        <v>1</v>
      </c>
      <c r="D11583" s="2" t="s">
        <v>4462</v>
      </c>
      <c r="E11583" s="2" t="s">
        <v>129</v>
      </c>
      <c r="F11583" s="2" t="s">
        <v>3081</v>
      </c>
      <c r="G11583" s="5">
        <v>-1</v>
      </c>
      <c r="H11583" s="5">
        <v>79.95</v>
      </c>
      <c r="I11583" s="5">
        <v>-79.95</v>
      </c>
      <c r="J11583" s="5">
        <v>-79.95</v>
      </c>
      <c r="K11583" s="5" t="str" cm="1">
        <f t="array" ref="K11583">_xlfn.LET(_xlpm.d,UPPER(TRIM(CLEAN(SUBSTITUTE(F11583,CHAR(160),"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84" spans="1:11" x14ac:dyDescent="0.25">
      <c r="B11584" s="21">
        <v>46113</v>
      </c>
      <c r="C11584" s="2" t="s">
        <v>1</v>
      </c>
      <c r="D11584" s="2" t="s">
        <v>4620</v>
      </c>
      <c r="E11584" s="2" t="s">
        <v>40</v>
      </c>
      <c r="F11584" s="2" t="s">
        <v>3081</v>
      </c>
      <c r="G11584" s="5">
        <v>-3</v>
      </c>
      <c r="H11584" s="5">
        <v>79.95</v>
      </c>
      <c r="I11584" s="5">
        <v>-239.85</v>
      </c>
      <c r="J11584" s="5">
        <v>-319.8</v>
      </c>
      <c r="K11584" s="5" t="str" cm="1">
        <f t="array" ref="K11584">_xlfn.LET(_xlpm.d,UPPER(TRIM(CLEAN(SUBSTITUTE(F11584,CHAR(160),"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85" spans="1:11" x14ac:dyDescent="0.25">
      <c r="B11585" s="21">
        <v>46114</v>
      </c>
      <c r="C11585" s="2" t="s">
        <v>1</v>
      </c>
      <c r="D11585" s="2" t="s">
        <v>4485</v>
      </c>
      <c r="E11585" s="2" t="s">
        <v>53</v>
      </c>
      <c r="F11585" s="2" t="s">
        <v>3081</v>
      </c>
      <c r="G11585" s="5">
        <v>-2</v>
      </c>
      <c r="H11585" s="5">
        <v>79.95</v>
      </c>
      <c r="I11585" s="5">
        <v>-159.9</v>
      </c>
      <c r="J11585" s="5">
        <v>-479.70000000000005</v>
      </c>
      <c r="K11585" s="5" t="str" cm="1">
        <f t="array" ref="K11585">_xlfn.LET(_xlpm.d,UPPER(TRIM(CLEAN(SUBSTITUTE(F11585,CHAR(160),"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86" spans="1:11" x14ac:dyDescent="0.25">
      <c r="B11586" s="21">
        <v>46125</v>
      </c>
      <c r="C11586" s="2" t="s">
        <v>1</v>
      </c>
      <c r="D11586" s="2" t="s">
        <v>4549</v>
      </c>
      <c r="E11586" s="2" t="s">
        <v>19</v>
      </c>
      <c r="F11586" s="2" t="s">
        <v>3081</v>
      </c>
      <c r="G11586" s="5">
        <v>-2</v>
      </c>
      <c r="H11586" s="5">
        <v>79.95</v>
      </c>
      <c r="I11586" s="5">
        <v>-159.9</v>
      </c>
      <c r="J11586" s="5">
        <v>-639.6</v>
      </c>
      <c r="K11586" s="5" t="str" cm="1">
        <f t="array" ref="K11586">_xlfn.LET(_xlpm.d,UPPER(TRIM(CLEAN(SUBSTITUTE(F11586,CHAR(160),"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87" spans="1:11" x14ac:dyDescent="0.25">
      <c r="B11587" s="21">
        <v>46126</v>
      </c>
      <c r="C11587" s="2" t="s">
        <v>1</v>
      </c>
      <c r="D11587" s="2" t="s">
        <v>4606</v>
      </c>
      <c r="E11587" s="2" t="s">
        <v>92</v>
      </c>
      <c r="F11587" s="2" t="s">
        <v>3081</v>
      </c>
      <c r="G11587" s="5">
        <v>-2</v>
      </c>
      <c r="H11587" s="5">
        <v>79.95</v>
      </c>
      <c r="I11587" s="5">
        <v>-159.9</v>
      </c>
      <c r="J11587" s="5">
        <v>-799.5</v>
      </c>
      <c r="K11587" s="5" t="str" cm="1">
        <f t="array" ref="K11587">_xlfn.LET(_xlpm.d,UPPER(TRIM(CLEAN(SUBSTITUTE(F11587,CHAR(160),"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88" spans="1:11" x14ac:dyDescent="0.25">
      <c r="B11588" s="21">
        <v>46126</v>
      </c>
      <c r="C11588" s="2" t="s">
        <v>1</v>
      </c>
      <c r="D11588" s="2" t="s">
        <v>4502</v>
      </c>
      <c r="E11588" s="2" t="s">
        <v>9</v>
      </c>
      <c r="F11588" s="2" t="s">
        <v>3081</v>
      </c>
      <c r="G11588" s="5">
        <v>-1</v>
      </c>
      <c r="H11588" s="5">
        <v>79.95</v>
      </c>
      <c r="I11588" s="5">
        <v>-79.95</v>
      </c>
      <c r="J11588" s="5">
        <v>-879.45</v>
      </c>
      <c r="K11588" s="5" t="str" cm="1">
        <f t="array" ref="K11588">_xlfn.LET(_xlpm.d,UPPER(TRIM(CLEAN(SUBSTITUTE(F11588,CHAR(160),"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89" spans="1:11" x14ac:dyDescent="0.25">
      <c r="B11589" s="21">
        <v>46129</v>
      </c>
      <c r="C11589" s="2" t="s">
        <v>1</v>
      </c>
      <c r="D11589" s="2" t="s">
        <v>4450</v>
      </c>
      <c r="E11589" s="2" t="s">
        <v>82</v>
      </c>
      <c r="F11589" s="2" t="s">
        <v>3081</v>
      </c>
      <c r="G11589" s="5">
        <v>-9</v>
      </c>
      <c r="H11589" s="5">
        <v>79.95</v>
      </c>
      <c r="I11589" s="5">
        <v>-719.55</v>
      </c>
      <c r="J11589" s="5">
        <v>-1599</v>
      </c>
      <c r="K11589" s="5" t="str" cm="1">
        <f t="array" ref="K11589">_xlfn.LET(_xlpm.d,UPPER(TRIM(CLEAN(SUBSTITUTE(F11589,CHAR(160),"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90" spans="1:11" x14ac:dyDescent="0.25">
      <c r="B11590" s="21">
        <v>46129</v>
      </c>
      <c r="C11590" s="2" t="s">
        <v>1</v>
      </c>
      <c r="D11590" s="2" t="s">
        <v>4508</v>
      </c>
      <c r="E11590" s="2" t="s">
        <v>72</v>
      </c>
      <c r="F11590" s="2" t="s">
        <v>3081</v>
      </c>
      <c r="G11590" s="5">
        <v>-2</v>
      </c>
      <c r="H11590" s="5">
        <v>79.95</v>
      </c>
      <c r="I11590" s="5">
        <v>-159.9</v>
      </c>
      <c r="J11590" s="5">
        <v>-1758.9</v>
      </c>
      <c r="K11590" s="5" t="str" cm="1">
        <f t="array" ref="K11590">_xlfn.LET(_xlpm.d,UPPER(TRIM(CLEAN(SUBSTITUTE(F11590,CHAR(160),"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91" spans="1:11" x14ac:dyDescent="0.25">
      <c r="B11591" s="21">
        <v>46133</v>
      </c>
      <c r="C11591" s="2" t="s">
        <v>1</v>
      </c>
      <c r="D11591" s="2" t="s">
        <v>4474</v>
      </c>
      <c r="E11591" s="2" t="s">
        <v>29</v>
      </c>
      <c r="F11591" s="2" t="s">
        <v>3081</v>
      </c>
      <c r="G11591" s="5">
        <v>-1</v>
      </c>
      <c r="H11591" s="5">
        <v>79.95</v>
      </c>
      <c r="I11591" s="5">
        <v>-79.95</v>
      </c>
      <c r="J11591" s="5">
        <v>-1838.8500000000001</v>
      </c>
      <c r="K11591" s="5" t="str" cm="1">
        <f t="array" ref="K11591">_xlfn.LET(_xlpm.d,UPPER(TRIM(CLEAN(SUBSTITUTE(F11591,CHAR(160),"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92" spans="1:11" x14ac:dyDescent="0.25">
      <c r="B11592" s="21">
        <v>46133</v>
      </c>
      <c r="C11592" s="2" t="s">
        <v>1</v>
      </c>
      <c r="D11592" s="2" t="s">
        <v>4586</v>
      </c>
      <c r="E11592" s="2" t="s">
        <v>9</v>
      </c>
      <c r="F11592" s="2" t="s">
        <v>3081</v>
      </c>
      <c r="G11592" s="5">
        <v>-6</v>
      </c>
      <c r="H11592" s="5">
        <v>79.95</v>
      </c>
      <c r="I11592" s="5">
        <v>-479.7</v>
      </c>
      <c r="J11592" s="5">
        <v>-2318.5500000000002</v>
      </c>
      <c r="K11592" s="5" t="str" cm="1">
        <f t="array" ref="K11592">_xlfn.LET(_xlpm.d,UPPER(TRIM(CLEAN(SUBSTITUTE(F11592,CHAR(160),"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93" spans="1:11" x14ac:dyDescent="0.25">
      <c r="B11593" s="21">
        <v>46136</v>
      </c>
      <c r="C11593" s="2" t="s">
        <v>1</v>
      </c>
      <c r="D11593" s="2" t="s">
        <v>4621</v>
      </c>
      <c r="E11593" s="2" t="s">
        <v>403</v>
      </c>
      <c r="F11593" s="2" t="s">
        <v>3081</v>
      </c>
      <c r="G11593" s="5">
        <v>-2</v>
      </c>
      <c r="H11593" s="5">
        <v>79.95</v>
      </c>
      <c r="I11593" s="5">
        <v>-159.9</v>
      </c>
      <c r="J11593" s="5">
        <v>-2478.4500000000003</v>
      </c>
      <c r="K11593" s="5" t="str" cm="1">
        <f t="array" ref="K11593">_xlfn.LET(_xlpm.d,UPPER(TRIM(CLEAN(SUBSTITUTE(F11593,CHAR(160),"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94" spans="1:11" x14ac:dyDescent="0.25">
      <c r="B11594" s="21">
        <v>46141</v>
      </c>
      <c r="C11594" s="2" t="s">
        <v>1</v>
      </c>
      <c r="D11594" s="2" t="s">
        <v>4476</v>
      </c>
      <c r="E11594" s="2" t="s">
        <v>129</v>
      </c>
      <c r="F11594" s="2" t="s">
        <v>3081</v>
      </c>
      <c r="G11594" s="5">
        <v>-6</v>
      </c>
      <c r="H11594" s="5">
        <v>79.95</v>
      </c>
      <c r="I11594" s="5">
        <v>-479.7</v>
      </c>
      <c r="J11594" s="5">
        <v>-2958.15</v>
      </c>
      <c r="K11594" s="5" t="str" cm="1">
        <f t="array" ref="K11594">_xlfn.LET(_xlpm.d,UPPER(TRIM(CLEAN(SUBSTITUTE(F11594,CHAR(160),"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95" spans="1:11" x14ac:dyDescent="0.25">
      <c r="B11595" s="21">
        <v>46141</v>
      </c>
      <c r="C11595" s="2" t="s">
        <v>1</v>
      </c>
      <c r="D11595" s="2" t="s">
        <v>4454</v>
      </c>
      <c r="E11595" s="2" t="s">
        <v>68</v>
      </c>
      <c r="F11595" s="2" t="s">
        <v>3081</v>
      </c>
      <c r="G11595" s="5">
        <v>-7</v>
      </c>
      <c r="H11595" s="5">
        <v>79.95</v>
      </c>
      <c r="I11595" s="5">
        <v>-559.65</v>
      </c>
      <c r="J11595" s="5">
        <v>-3517.8</v>
      </c>
      <c r="K11595" s="5" t="str" cm="1">
        <f t="array" ref="K11595">_xlfn.LET(_xlpm.d,UPPER(TRIM(CLEAN(SUBSTITUTE(F11595,CHAR(160),"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96" spans="1:11" x14ac:dyDescent="0.25">
      <c r="B11596" s="21">
        <v>46141</v>
      </c>
      <c r="C11596" s="2" t="s">
        <v>1</v>
      </c>
      <c r="D11596" s="2" t="s">
        <v>4577</v>
      </c>
      <c r="E11596" s="2" t="s">
        <v>9</v>
      </c>
      <c r="F11596" s="2" t="s">
        <v>3081</v>
      </c>
      <c r="G11596" s="5">
        <v>-1</v>
      </c>
      <c r="H11596" s="5">
        <v>79.95</v>
      </c>
      <c r="I11596" s="5">
        <v>-79.95</v>
      </c>
      <c r="J11596" s="5">
        <v>-3597.75</v>
      </c>
      <c r="K11596" s="5" t="str" cm="1">
        <f t="array" ref="K11596">_xlfn.LET(_xlpm.d,UPPER(TRIM(CLEAN(SUBSTITUTE(F11596,CHAR(160),"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97" spans="1:11" x14ac:dyDescent="0.25">
      <c r="B11597" s="21">
        <v>46142</v>
      </c>
      <c r="C11597" s="2" t="s">
        <v>1</v>
      </c>
      <c r="D11597" s="2" t="s">
        <v>4695</v>
      </c>
      <c r="E11597" s="2" t="s">
        <v>65</v>
      </c>
      <c r="F11597" s="2" t="s">
        <v>3081</v>
      </c>
      <c r="G11597" s="5">
        <v>-1</v>
      </c>
      <c r="H11597" s="5">
        <v>79.95</v>
      </c>
      <c r="I11597" s="5">
        <v>-79.95</v>
      </c>
      <c r="J11597" s="5">
        <v>-3677.7</v>
      </c>
      <c r="K11597" s="5" t="str" cm="1">
        <f t="array" ref="K11597">_xlfn.LET(_xlpm.d,UPPER(TRIM(CLEAN(SUBSTITUTE(F11597,CHAR(160),"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598" spans="1:11" x14ac:dyDescent="0.25">
      <c r="A11598" s="24" t="s">
        <v>3083</v>
      </c>
      <c r="B11598" s="25"/>
      <c r="C11598" s="2"/>
      <c r="D11598" s="2"/>
      <c r="E11598" s="2"/>
      <c r="F11598" s="2"/>
      <c r="G11598" s="26">
        <f>G11583+G11584+G11585+G11586+G11587+G11588+G11589+G11590+G11591+G11592+G11593+G11594+G11595+G11596+G11597</f>
        <v>-46</v>
      </c>
      <c r="H11598" s="5"/>
      <c r="I11598" s="26">
        <f>I11583+I11584+I11585+I11586+I11587+I11588+I11589+I11590+I11591+I11592+I11593+I11594+I11595+I11596+I11597</f>
        <v>-3677.7</v>
      </c>
      <c r="J11598" s="5"/>
      <c r="K11598" s="5" t="str" cm="1">
        <f t="array" ref="K11598">_xlfn.LET(_xlpm.d,UPPER(TRIM(CLEAN(SUBSTITUTE(F11598,CHAR(160),"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599" spans="1:11" x14ac:dyDescent="0.25">
      <c r="A11599" s="2" t="s">
        <v>3090</v>
      </c>
      <c r="B11599" s="25"/>
      <c r="C11599" s="2"/>
      <c r="D11599" s="2"/>
      <c r="E11599" s="2"/>
      <c r="F11599" s="2"/>
      <c r="G11599" s="5"/>
      <c r="H11599" s="5"/>
      <c r="I11599" s="5"/>
      <c r="J11599" s="5"/>
      <c r="K11599" s="5" t="str" cm="1">
        <f t="array" ref="K11599">_xlfn.LET(_xlpm.d,UPPER(TRIM(CLEAN(SUBSTITUTE(F11599,CHAR(160),"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600" spans="1:11" x14ac:dyDescent="0.25">
      <c r="B11600" s="21">
        <v>46123</v>
      </c>
      <c r="C11600" s="2" t="s">
        <v>1</v>
      </c>
      <c r="D11600" s="2" t="s">
        <v>4622</v>
      </c>
      <c r="E11600" s="2" t="s">
        <v>857</v>
      </c>
      <c r="F11600" s="2" t="s">
        <v>3090</v>
      </c>
      <c r="G11600" s="5">
        <v>-15</v>
      </c>
      <c r="H11600" s="5">
        <v>111.6</v>
      </c>
      <c r="I11600" s="5">
        <v>-1674</v>
      </c>
      <c r="J11600" s="5">
        <v>-1674</v>
      </c>
      <c r="K11600" s="5" t="str" cm="1">
        <f t="array" ref="K11600">_xlfn.LET(_xlpm.d,UPPER(TRIM(CLEAN(SUBSTITUTE(F11600,CHAR(160),"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11601" spans="1:11" x14ac:dyDescent="0.25">
      <c r="B11601" s="21">
        <v>46133</v>
      </c>
      <c r="C11601" s="2" t="s">
        <v>1</v>
      </c>
      <c r="D11601" s="2" t="s">
        <v>4623</v>
      </c>
      <c r="E11601" s="2" t="s">
        <v>857</v>
      </c>
      <c r="F11601" s="2" t="s">
        <v>3090</v>
      </c>
      <c r="G11601" s="5">
        <v>-7</v>
      </c>
      <c r="H11601" s="5">
        <v>111.8</v>
      </c>
      <c r="I11601" s="5">
        <v>-782.6</v>
      </c>
      <c r="J11601" s="5">
        <v>-2456.6</v>
      </c>
      <c r="K11601" s="5" t="str" cm="1">
        <f t="array" ref="K11601">_xlfn.LET(_xlpm.d,UPPER(TRIM(CLEAN(SUBSTITUTE(F11601,CHAR(160),"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11602" spans="1:11" x14ac:dyDescent="0.25">
      <c r="B11602" s="21">
        <v>46133</v>
      </c>
      <c r="C11602" s="2" t="s">
        <v>1</v>
      </c>
      <c r="D11602" s="2" t="s">
        <v>4585</v>
      </c>
      <c r="E11602" s="2" t="s">
        <v>852</v>
      </c>
      <c r="F11602" s="2" t="s">
        <v>3090</v>
      </c>
      <c r="G11602" s="5">
        <v>-8</v>
      </c>
      <c r="H11602" s="5">
        <v>111.6</v>
      </c>
      <c r="I11602" s="5">
        <v>-892.8</v>
      </c>
      <c r="J11602" s="5">
        <v>-3349.3999999999996</v>
      </c>
      <c r="K11602" s="5" t="str" cm="1">
        <f t="array" ref="K11602">_xlfn.LET(_xlpm.d,UPPER(TRIM(CLEAN(SUBSTITUTE(F11602,CHAR(160),"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11603" spans="1:11" x14ac:dyDescent="0.25">
      <c r="B11603" s="21">
        <v>46135</v>
      </c>
      <c r="C11603" s="2" t="s">
        <v>1</v>
      </c>
      <c r="D11603" s="2" t="s">
        <v>4562</v>
      </c>
      <c r="E11603" s="2" t="s">
        <v>5</v>
      </c>
      <c r="F11603" s="2" t="s">
        <v>3090</v>
      </c>
      <c r="G11603" s="5">
        <v>-8</v>
      </c>
      <c r="H11603" s="5">
        <v>101.99</v>
      </c>
      <c r="I11603" s="5">
        <v>-815.92</v>
      </c>
      <c r="J11603" s="5">
        <v>-4165.32</v>
      </c>
      <c r="K11603" s="5" t="str" cm="1">
        <f t="array" ref="K11603">_xlfn.LET(_xlpm.d,UPPER(TRIM(CLEAN(SUBSTITUTE(F11603,CHAR(160),"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24 PACKS</v>
      </c>
    </row>
    <row r="11604" spans="1:11" x14ac:dyDescent="0.25">
      <c r="A11604" s="24" t="s">
        <v>3108</v>
      </c>
      <c r="B11604" s="25"/>
      <c r="C11604" s="2"/>
      <c r="D11604" s="2"/>
      <c r="E11604" s="2"/>
      <c r="F11604" s="2"/>
      <c r="G11604" s="26">
        <f>G11600+G11601+G11602+G11603</f>
        <v>-38</v>
      </c>
      <c r="H11604" s="5"/>
      <c r="I11604" s="26">
        <f>I11600+I11601+I11602+I11603</f>
        <v>-4165.32</v>
      </c>
      <c r="J11604" s="5"/>
      <c r="K11604" s="5" t="str" cm="1">
        <f t="array" ref="K11604">_xlfn.LET(_xlpm.d,UPPER(TRIM(CLEAN(SUBSTITUTE(F11604,CHAR(160),"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605" spans="1:11" x14ac:dyDescent="0.25">
      <c r="A11605" s="2" t="s">
        <v>3117</v>
      </c>
      <c r="B11605" s="25"/>
      <c r="C11605" s="2"/>
      <c r="D11605" s="2"/>
      <c r="E11605" s="2"/>
      <c r="F11605" s="2"/>
      <c r="G11605" s="5"/>
      <c r="H11605" s="5"/>
      <c r="I11605" s="5"/>
      <c r="J11605" s="5"/>
      <c r="K11605" s="5" t="str" cm="1">
        <f t="array" ref="K11605">_xlfn.LET(_xlpm.d,UPPER(TRIM(CLEAN(SUBSTITUTE(F11605,CHAR(160),"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606" spans="1:11" x14ac:dyDescent="0.25">
      <c r="B11606" s="21">
        <v>46113</v>
      </c>
      <c r="C11606" s="2" t="s">
        <v>1</v>
      </c>
      <c r="D11606" s="2" t="s">
        <v>4482</v>
      </c>
      <c r="E11606" s="2" t="s">
        <v>1611</v>
      </c>
      <c r="F11606" s="2" t="s">
        <v>3117</v>
      </c>
      <c r="G11606" s="5">
        <v>-2</v>
      </c>
      <c r="H11606" s="5">
        <v>81.5</v>
      </c>
      <c r="I11606" s="5">
        <v>-163</v>
      </c>
      <c r="J11606" s="5">
        <v>-163</v>
      </c>
      <c r="K11606" s="5" t="str" cm="1">
        <f t="array" ref="K11606">_xlfn.LET(_xlpm.d,UPPER(TRIM(CLEAN(SUBSTITUTE(F11606,CHAR(160),"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07" spans="1:11" x14ac:dyDescent="0.25">
      <c r="B11607" s="21">
        <v>46113</v>
      </c>
      <c r="C11607" s="2" t="s">
        <v>1</v>
      </c>
      <c r="D11607" s="2" t="s">
        <v>4496</v>
      </c>
      <c r="E11607" s="2" t="s">
        <v>807</v>
      </c>
      <c r="F11607" s="2" t="s">
        <v>3117</v>
      </c>
      <c r="G11607" s="5">
        <v>-7</v>
      </c>
      <c r="H11607" s="5">
        <v>87.75</v>
      </c>
      <c r="I11607" s="5">
        <v>-614.25</v>
      </c>
      <c r="J11607" s="5">
        <v>-777.25</v>
      </c>
      <c r="K11607" s="5" t="str" cm="1">
        <f t="array" ref="K11607">_xlfn.LET(_xlpm.d,UPPER(TRIM(CLEAN(SUBSTITUTE(F11607,CHAR(160),"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08" spans="1:11" x14ac:dyDescent="0.25">
      <c r="B11608" s="21">
        <v>46114</v>
      </c>
      <c r="C11608" s="2" t="s">
        <v>1</v>
      </c>
      <c r="D11608" s="2" t="s">
        <v>4521</v>
      </c>
      <c r="E11608" s="2" t="s">
        <v>5</v>
      </c>
      <c r="F11608" s="2" t="s">
        <v>3117</v>
      </c>
      <c r="G11608" s="5">
        <v>-9</v>
      </c>
      <c r="H11608" s="5">
        <v>81.5</v>
      </c>
      <c r="I11608" s="5">
        <v>-733.5</v>
      </c>
      <c r="J11608" s="5">
        <v>-1510.75</v>
      </c>
      <c r="K11608" s="5" t="str" cm="1">
        <f t="array" ref="K11608">_xlfn.LET(_xlpm.d,UPPER(TRIM(CLEAN(SUBSTITUTE(F11608,CHAR(160),"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09" spans="1:11" x14ac:dyDescent="0.25">
      <c r="B11609" s="21">
        <v>46114</v>
      </c>
      <c r="C11609" s="2" t="s">
        <v>1</v>
      </c>
      <c r="D11609" s="2" t="s">
        <v>4524</v>
      </c>
      <c r="E11609" s="2" t="s">
        <v>926</v>
      </c>
      <c r="F11609" s="2" t="s">
        <v>3117</v>
      </c>
      <c r="G11609" s="5">
        <v>-4</v>
      </c>
      <c r="H11609" s="5">
        <v>87.75</v>
      </c>
      <c r="I11609" s="5">
        <v>-351</v>
      </c>
      <c r="J11609" s="5">
        <v>-1861.75</v>
      </c>
      <c r="K11609" s="5" t="str" cm="1">
        <f t="array" ref="K11609">_xlfn.LET(_xlpm.d,UPPER(TRIM(CLEAN(SUBSTITUTE(F11609,CHAR(160),"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10" spans="1:11" x14ac:dyDescent="0.25">
      <c r="B11610" s="21">
        <v>46114</v>
      </c>
      <c r="C11610" s="2" t="s">
        <v>1</v>
      </c>
      <c r="D11610" s="2" t="s">
        <v>4624</v>
      </c>
      <c r="E11610" s="2" t="s">
        <v>926</v>
      </c>
      <c r="F11610" s="2" t="s">
        <v>3117</v>
      </c>
      <c r="G11610" s="5">
        <v>-2</v>
      </c>
      <c r="H11610" s="5">
        <v>87.75</v>
      </c>
      <c r="I11610" s="5">
        <v>-175.5</v>
      </c>
      <c r="J11610" s="5">
        <v>-2037.25</v>
      </c>
      <c r="K11610" s="5" t="str" cm="1">
        <f t="array" ref="K11610">_xlfn.LET(_xlpm.d,UPPER(TRIM(CLEAN(SUBSTITUTE(F11610,CHAR(160),"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11" spans="1:11" x14ac:dyDescent="0.25">
      <c r="B11611" s="21">
        <v>46114</v>
      </c>
      <c r="C11611" s="2" t="s">
        <v>1</v>
      </c>
      <c r="D11611" s="2" t="s">
        <v>4625</v>
      </c>
      <c r="E11611" s="2" t="s">
        <v>1403</v>
      </c>
      <c r="F11611" s="2" t="s">
        <v>3117</v>
      </c>
      <c r="G11611" s="5">
        <v>-7</v>
      </c>
      <c r="H11611" s="5">
        <v>81.5</v>
      </c>
      <c r="I11611" s="5">
        <v>-570.5</v>
      </c>
      <c r="J11611" s="5">
        <v>-2607.75</v>
      </c>
      <c r="K11611" s="5" t="str" cm="1">
        <f t="array" ref="K11611">_xlfn.LET(_xlpm.d,UPPER(TRIM(CLEAN(SUBSTITUTE(F11611,CHAR(160),"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12" spans="1:11" x14ac:dyDescent="0.25">
      <c r="B11612" s="21">
        <v>46120</v>
      </c>
      <c r="C11612" s="2" t="s">
        <v>1</v>
      </c>
      <c r="D11612" s="2" t="s">
        <v>4497</v>
      </c>
      <c r="E11612" s="2" t="s">
        <v>3</v>
      </c>
      <c r="F11612" s="2" t="s">
        <v>3117</v>
      </c>
      <c r="G11612" s="5">
        <v>-9</v>
      </c>
      <c r="H11612" s="5">
        <v>80.900000000000006</v>
      </c>
      <c r="I11612" s="5">
        <v>-728.1</v>
      </c>
      <c r="J11612" s="5">
        <v>-3335.85</v>
      </c>
      <c r="K11612" s="5" t="str" cm="1">
        <f t="array" ref="K11612">_xlfn.LET(_xlpm.d,UPPER(TRIM(CLEAN(SUBSTITUTE(F11612,CHAR(160),"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13" spans="1:11" x14ac:dyDescent="0.25">
      <c r="B11613" s="21">
        <v>46121</v>
      </c>
      <c r="C11613" s="2" t="s">
        <v>1</v>
      </c>
      <c r="D11613" s="2" t="s">
        <v>4613</v>
      </c>
      <c r="E11613" s="2" t="s">
        <v>844</v>
      </c>
      <c r="F11613" s="2" t="s">
        <v>3117</v>
      </c>
      <c r="G11613" s="5">
        <v>-10</v>
      </c>
      <c r="H11613" s="5">
        <v>87.75</v>
      </c>
      <c r="I11613" s="5">
        <v>-877.5</v>
      </c>
      <c r="J11613" s="5">
        <v>-4213.3500000000004</v>
      </c>
      <c r="K11613" s="5" t="str" cm="1">
        <f t="array" ref="K11613">_xlfn.LET(_xlpm.d,UPPER(TRIM(CLEAN(SUBSTITUTE(F11613,CHAR(160),"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14" spans="1:11" x14ac:dyDescent="0.25">
      <c r="B11614" s="21">
        <v>46122</v>
      </c>
      <c r="C11614" s="2" t="s">
        <v>1</v>
      </c>
      <c r="D11614" s="2" t="s">
        <v>4518</v>
      </c>
      <c r="E11614" s="2" t="s">
        <v>321</v>
      </c>
      <c r="F11614" s="2" t="s">
        <v>3131</v>
      </c>
      <c r="G11614" s="5">
        <v>-7</v>
      </c>
      <c r="H11614" s="5">
        <v>81.5</v>
      </c>
      <c r="I11614" s="5">
        <v>-570.5</v>
      </c>
      <c r="J11614" s="5">
        <v>-4783.8500000000004</v>
      </c>
      <c r="K11614" s="5" t="str" cm="1">
        <f t="array" ref="K11614">_xlfn.LET(_xlpm.d,UPPER(TRIM(CLEAN(SUBSTITUTE(F11614,CHAR(160),"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15" spans="1:11" x14ac:dyDescent="0.25">
      <c r="B11615" s="21">
        <v>46122</v>
      </c>
      <c r="C11615" s="2" t="s">
        <v>1</v>
      </c>
      <c r="D11615" s="2" t="s">
        <v>4479</v>
      </c>
      <c r="E11615" s="2" t="s">
        <v>143</v>
      </c>
      <c r="F11615" s="2" t="s">
        <v>3117</v>
      </c>
      <c r="G11615" s="5">
        <v>-5</v>
      </c>
      <c r="H11615" s="5">
        <v>31.4</v>
      </c>
      <c r="I11615" s="5">
        <v>-157</v>
      </c>
      <c r="J11615" s="5">
        <v>-4940.8500000000004</v>
      </c>
      <c r="K11615" s="5" t="str" cm="1">
        <f t="array" ref="K11615">_xlfn.LET(_xlpm.d,UPPER(TRIM(CLEAN(SUBSTITUTE(F11615,CHAR(160),"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16" spans="1:11" x14ac:dyDescent="0.25">
      <c r="B11616" s="21">
        <v>46122</v>
      </c>
      <c r="C11616" s="2" t="s">
        <v>1</v>
      </c>
      <c r="D11616" s="2" t="s">
        <v>4540</v>
      </c>
      <c r="E11616" s="2" t="s">
        <v>1130</v>
      </c>
      <c r="F11616" s="2" t="s">
        <v>3183</v>
      </c>
      <c r="G11616" s="5">
        <v>-1</v>
      </c>
      <c r="H11616" s="5">
        <v>87.7</v>
      </c>
      <c r="I11616" s="5">
        <v>-87.7</v>
      </c>
      <c r="J11616" s="5">
        <v>-5028.55</v>
      </c>
      <c r="K11616" s="5" t="str" cm="1">
        <f t="array" ref="K11616">_xlfn.LET(_xlpm.d,UPPER(TRIM(CLEAN(SUBSTITUTE(F11616,CHAR(160),"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17" spans="1:11" x14ac:dyDescent="0.25">
      <c r="B11617" s="21">
        <v>46128</v>
      </c>
      <c r="C11617" s="2" t="s">
        <v>1</v>
      </c>
      <c r="D11617" s="2" t="s">
        <v>4553</v>
      </c>
      <c r="E11617" s="2" t="s">
        <v>829</v>
      </c>
      <c r="F11617" s="2" t="s">
        <v>3183</v>
      </c>
      <c r="G11617" s="5">
        <v>-7</v>
      </c>
      <c r="H11617" s="5">
        <v>87.7</v>
      </c>
      <c r="I11617" s="5">
        <v>-613.9</v>
      </c>
      <c r="J11617" s="5">
        <v>-5642.45</v>
      </c>
      <c r="K11617" s="5" t="str" cm="1">
        <f t="array" ref="K11617">_xlfn.LET(_xlpm.d,UPPER(TRIM(CLEAN(SUBSTITUTE(F11617,CHAR(160),"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18" spans="1:11" x14ac:dyDescent="0.25">
      <c r="B11618" s="21">
        <v>46129</v>
      </c>
      <c r="C11618" s="2" t="s">
        <v>1</v>
      </c>
      <c r="D11618" s="2" t="s">
        <v>4626</v>
      </c>
      <c r="E11618" s="2" t="s">
        <v>321</v>
      </c>
      <c r="F11618" s="2" t="s">
        <v>3131</v>
      </c>
      <c r="G11618" s="5">
        <v>-7</v>
      </c>
      <c r="H11618" s="5">
        <v>81.5</v>
      </c>
      <c r="I11618" s="5">
        <v>-570.5</v>
      </c>
      <c r="J11618" s="5">
        <v>-6212.95</v>
      </c>
      <c r="K11618" s="5" t="str" cm="1">
        <f t="array" ref="K11618">_xlfn.LET(_xlpm.d,UPPER(TRIM(CLEAN(SUBSTITUTE(F11618,CHAR(160),"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19" spans="1:11" x14ac:dyDescent="0.25">
      <c r="B11619" s="21">
        <v>46129</v>
      </c>
      <c r="C11619" s="2" t="s">
        <v>1</v>
      </c>
      <c r="D11619" s="2" t="s">
        <v>4506</v>
      </c>
      <c r="E11619" s="2" t="s">
        <v>3</v>
      </c>
      <c r="F11619" s="2" t="s">
        <v>4627</v>
      </c>
      <c r="G11619" s="5">
        <v>-6</v>
      </c>
      <c r="H11619" s="5">
        <v>80.900000000000006</v>
      </c>
      <c r="I11619" s="5">
        <v>-485.4</v>
      </c>
      <c r="J11619" s="5">
        <v>-6698.3499999999995</v>
      </c>
      <c r="K11619" s="5" t="str" cm="1">
        <f t="array" ref="K11619">_xlfn.LET(_xlpm.d,UPPER(TRIM(CLEAN(SUBSTITUTE(F11619,CHAR(160),"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20" spans="1:11" x14ac:dyDescent="0.25">
      <c r="B11620" s="21">
        <v>46134</v>
      </c>
      <c r="C11620" s="2" t="s">
        <v>1</v>
      </c>
      <c r="D11620" s="2" t="s">
        <v>4557</v>
      </c>
      <c r="E11620" s="2" t="s">
        <v>4558</v>
      </c>
      <c r="F11620" s="2" t="s">
        <v>3117</v>
      </c>
      <c r="G11620" s="5">
        <v>-11</v>
      </c>
      <c r="H11620" s="5">
        <v>81.5</v>
      </c>
      <c r="I11620" s="5">
        <v>-896.5</v>
      </c>
      <c r="J11620" s="5">
        <v>-7594.8499999999995</v>
      </c>
      <c r="K11620" s="5" t="str" cm="1">
        <f t="array" ref="K11620">_xlfn.LET(_xlpm.d,UPPER(TRIM(CLEAN(SUBSTITUTE(F11620,CHAR(160),"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21" spans="1:11" x14ac:dyDescent="0.25">
      <c r="B11621" s="21">
        <v>46134</v>
      </c>
      <c r="C11621" s="2" t="s">
        <v>1</v>
      </c>
      <c r="D11621" s="2" t="s">
        <v>4587</v>
      </c>
      <c r="E11621" s="2" t="s">
        <v>2519</v>
      </c>
      <c r="F11621" s="2" t="s">
        <v>3117</v>
      </c>
      <c r="G11621" s="5">
        <v>-5</v>
      </c>
      <c r="H11621" s="5">
        <v>81.5</v>
      </c>
      <c r="I11621" s="5">
        <v>-407.5</v>
      </c>
      <c r="J11621" s="5">
        <v>-8002.3499999999995</v>
      </c>
      <c r="K11621" s="5" t="str" cm="1">
        <f t="array" ref="K11621">_xlfn.LET(_xlpm.d,UPPER(TRIM(CLEAN(SUBSTITUTE(F11621,CHAR(160),"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22" spans="1:11" x14ac:dyDescent="0.25">
      <c r="B11622" s="21">
        <v>46135</v>
      </c>
      <c r="C11622" s="2" t="s">
        <v>1</v>
      </c>
      <c r="D11622" s="2" t="s">
        <v>4562</v>
      </c>
      <c r="E11622" s="2" t="s">
        <v>5</v>
      </c>
      <c r="F11622" s="2" t="s">
        <v>3117</v>
      </c>
      <c r="G11622" s="5">
        <v>-1</v>
      </c>
      <c r="H11622" s="5">
        <v>81.5</v>
      </c>
      <c r="I11622" s="5">
        <v>-81.5</v>
      </c>
      <c r="J11622" s="5">
        <v>-8083.8499999999995</v>
      </c>
      <c r="K11622" s="5" t="str" cm="1">
        <f t="array" ref="K11622">_xlfn.LET(_xlpm.d,UPPER(TRIM(CLEAN(SUBSTITUTE(F11622,CHAR(160),"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23" spans="1:11" x14ac:dyDescent="0.25">
      <c r="B11623" s="21">
        <v>46136</v>
      </c>
      <c r="C11623" s="2" t="s">
        <v>1</v>
      </c>
      <c r="D11623" s="2" t="s">
        <v>4514</v>
      </c>
      <c r="E11623" s="2" t="s">
        <v>143</v>
      </c>
      <c r="F11623" s="2" t="s">
        <v>3117</v>
      </c>
      <c r="G11623" s="5">
        <v>-4</v>
      </c>
      <c r="H11623" s="5">
        <v>81.5</v>
      </c>
      <c r="I11623" s="5">
        <v>-326</v>
      </c>
      <c r="J11623" s="5">
        <v>-8409.8499999999985</v>
      </c>
      <c r="K11623" s="5" t="str" cm="1">
        <f t="array" ref="K11623">_xlfn.LET(_xlpm.d,UPPER(TRIM(CLEAN(SUBSTITUTE(F11623,CHAR(160),"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24" spans="1:11" x14ac:dyDescent="0.25">
      <c r="B11624" s="21">
        <v>46142</v>
      </c>
      <c r="C11624" s="2" t="s">
        <v>1</v>
      </c>
      <c r="D11624" s="2" t="s">
        <v>4696</v>
      </c>
      <c r="E11624" s="2" t="s">
        <v>143</v>
      </c>
      <c r="F11624" s="2" t="s">
        <v>3117</v>
      </c>
      <c r="G11624" s="5">
        <v>-4</v>
      </c>
      <c r="H11624" s="5">
        <v>81.400000000000006</v>
      </c>
      <c r="I11624" s="5">
        <v>-325.60000000000002</v>
      </c>
      <c r="J11624" s="5">
        <v>-8735.4499999999989</v>
      </c>
      <c r="K11624" s="5" t="str" cm="1">
        <f t="array" ref="K11624">_xlfn.LET(_xlpm.d,UPPER(TRIM(CLEAN(SUBSTITUTE(F11624,CHAR(160),"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COLOUR POT</v>
      </c>
    </row>
    <row r="11625" spans="1:11" x14ac:dyDescent="0.25">
      <c r="A11625" s="24" t="s">
        <v>3184</v>
      </c>
      <c r="B11625" s="25"/>
      <c r="C11625" s="2"/>
      <c r="D11625" s="2"/>
      <c r="E11625" s="2"/>
      <c r="F11625" s="2"/>
      <c r="G11625" s="26">
        <f>G11606+G11607+G11608+G11609+G11610+G11611+G11612+G11613+G11614+G11615+G11616+G11617+G11618+G11619+G11620+G11621+G11622+G11623+G11624</f>
        <v>-108</v>
      </c>
      <c r="H11625" s="5"/>
      <c r="I11625" s="26">
        <f>I11606+I11607+I11608+I11609+I11610+I11611+I11612+I11613+I11614+I11615+I11616+I11617+I11618+I11619+I11620+I11621+I11622+I11623+I11624</f>
        <v>-8735.4499999999989</v>
      </c>
      <c r="J11625" s="5"/>
      <c r="K11625" s="5" t="str" cm="1">
        <f t="array" ref="K11625">_xlfn.LET(_xlpm.d,UPPER(TRIM(CLEAN(SUBSTITUTE(F11625,CHAR(160),"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626" spans="1:11" x14ac:dyDescent="0.25">
      <c r="A11626" s="2" t="s">
        <v>3195</v>
      </c>
      <c r="B11626" s="25"/>
      <c r="C11626" s="2"/>
      <c r="D11626" s="2"/>
      <c r="E11626" s="2"/>
      <c r="F11626" s="2"/>
      <c r="G11626" s="5"/>
      <c r="H11626" s="5"/>
      <c r="I11626" s="5"/>
      <c r="J11626" s="5"/>
      <c r="K11626" s="5" t="str" cm="1">
        <f t="array" ref="K11626">_xlfn.LET(_xlpm.d,UPPER(TRIM(CLEAN(SUBSTITUTE(F11626,CHAR(160),"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627" spans="1:11" x14ac:dyDescent="0.25">
      <c r="B11627" s="21">
        <v>46113</v>
      </c>
      <c r="C11627" s="2" t="s">
        <v>1</v>
      </c>
      <c r="D11627" s="2" t="s">
        <v>4482</v>
      </c>
      <c r="E11627" s="2" t="s">
        <v>1611</v>
      </c>
      <c r="F11627" s="2" t="s">
        <v>3195</v>
      </c>
      <c r="G11627" s="5">
        <v>-1</v>
      </c>
      <c r="H11627" s="5">
        <v>118.8</v>
      </c>
      <c r="I11627" s="5">
        <v>-118.8</v>
      </c>
      <c r="J11627" s="5">
        <v>-118.8</v>
      </c>
      <c r="K11627" s="5" t="str" cm="1">
        <f t="array" ref="K11627">_xlfn.LET(_xlpm.d,UPPER(TRIM(CLEAN(SUBSTITUTE(F11627,CHAR(160),"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28" spans="1:11" x14ac:dyDescent="0.25">
      <c r="B11628" s="21">
        <v>46113</v>
      </c>
      <c r="C11628" s="2" t="s">
        <v>1</v>
      </c>
      <c r="D11628" s="2" t="s">
        <v>4462</v>
      </c>
      <c r="E11628" s="2" t="s">
        <v>129</v>
      </c>
      <c r="F11628" s="2" t="s">
        <v>3203</v>
      </c>
      <c r="G11628" s="5">
        <v>-4</v>
      </c>
      <c r="H11628" s="5">
        <v>129.30000000000001</v>
      </c>
      <c r="I11628" s="5">
        <v>-517.20000000000005</v>
      </c>
      <c r="J11628" s="5">
        <v>-636</v>
      </c>
      <c r="K11628" s="5" t="str" cm="1">
        <f t="array" ref="K11628">_xlfn.LET(_xlpm.d,UPPER(TRIM(CLEAN(SUBSTITUTE(F11628,CHAR(160),"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29" spans="1:11" x14ac:dyDescent="0.25">
      <c r="B11629" s="21">
        <v>46113</v>
      </c>
      <c r="C11629" s="2" t="s">
        <v>1</v>
      </c>
      <c r="D11629" s="2" t="s">
        <v>4599</v>
      </c>
      <c r="E11629" s="2" t="s">
        <v>24</v>
      </c>
      <c r="F11629" s="2" t="s">
        <v>3203</v>
      </c>
      <c r="G11629" s="5">
        <v>-5</v>
      </c>
      <c r="H11629" s="5">
        <v>129.30000000000001</v>
      </c>
      <c r="I11629" s="5">
        <v>-646.5</v>
      </c>
      <c r="J11629" s="5">
        <v>-1282.5</v>
      </c>
      <c r="K11629" s="5" t="str" cm="1">
        <f t="array" ref="K11629">_xlfn.LET(_xlpm.d,UPPER(TRIM(CLEAN(SUBSTITUTE(F11629,CHAR(160),"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30" spans="1:11" x14ac:dyDescent="0.25">
      <c r="B11630" s="21">
        <v>46119</v>
      </c>
      <c r="C11630" s="2" t="s">
        <v>1</v>
      </c>
      <c r="D11630" s="2" t="s">
        <v>4443</v>
      </c>
      <c r="E11630" s="2" t="s">
        <v>49</v>
      </c>
      <c r="F11630" s="2" t="s">
        <v>3203</v>
      </c>
      <c r="G11630" s="5">
        <v>-2</v>
      </c>
      <c r="H11630" s="5">
        <v>129.30000000000001</v>
      </c>
      <c r="I11630" s="5">
        <v>-258.60000000000002</v>
      </c>
      <c r="J11630" s="5">
        <v>-1541.1</v>
      </c>
      <c r="K11630" s="5" t="str" cm="1">
        <f t="array" ref="K11630">_xlfn.LET(_xlpm.d,UPPER(TRIM(CLEAN(SUBSTITUTE(F11630,CHAR(160),"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31" spans="1:11" x14ac:dyDescent="0.25">
      <c r="B11631" s="21">
        <v>46119</v>
      </c>
      <c r="C11631" s="2" t="s">
        <v>1</v>
      </c>
      <c r="D11631" s="2" t="s">
        <v>4478</v>
      </c>
      <c r="E11631" s="2" t="s">
        <v>19</v>
      </c>
      <c r="F11631" s="2" t="s">
        <v>3203</v>
      </c>
      <c r="G11631" s="5">
        <v>-6</v>
      </c>
      <c r="H11631" s="5">
        <v>129.30000000000001</v>
      </c>
      <c r="I11631" s="5">
        <v>-775.8</v>
      </c>
      <c r="J11631" s="5">
        <v>-2316.8999999999996</v>
      </c>
      <c r="K11631" s="5" t="str" cm="1">
        <f t="array" ref="K11631">_xlfn.LET(_xlpm.d,UPPER(TRIM(CLEAN(SUBSTITUTE(F11631,CHAR(160),"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32" spans="1:11" x14ac:dyDescent="0.25">
      <c r="B11632" s="21">
        <v>46120</v>
      </c>
      <c r="C11632" s="2" t="s">
        <v>1</v>
      </c>
      <c r="D11632" s="2" t="s">
        <v>4532</v>
      </c>
      <c r="E11632" s="2" t="s">
        <v>14</v>
      </c>
      <c r="F11632" s="2" t="s">
        <v>3203</v>
      </c>
      <c r="G11632" s="5">
        <v>-2</v>
      </c>
      <c r="H11632" s="5">
        <v>129.30000000000001</v>
      </c>
      <c r="I11632" s="5">
        <v>-258.60000000000002</v>
      </c>
      <c r="J11632" s="5">
        <v>-2575.4999999999995</v>
      </c>
      <c r="K11632" s="5" t="str" cm="1">
        <f t="array" ref="K11632">_xlfn.LET(_xlpm.d,UPPER(TRIM(CLEAN(SUBSTITUTE(F11632,CHAR(160),"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33" spans="2:11" x14ac:dyDescent="0.25">
      <c r="B11633" s="21">
        <v>46120</v>
      </c>
      <c r="C11633" s="2" t="s">
        <v>1</v>
      </c>
      <c r="D11633" s="2" t="s">
        <v>4444</v>
      </c>
      <c r="E11633" s="2" t="s">
        <v>129</v>
      </c>
      <c r="F11633" s="2" t="s">
        <v>3203</v>
      </c>
      <c r="G11633" s="5">
        <v>-4</v>
      </c>
      <c r="H11633" s="5">
        <v>129.30000000000001</v>
      </c>
      <c r="I11633" s="5">
        <v>-517.20000000000005</v>
      </c>
      <c r="J11633" s="5">
        <v>-3092.7</v>
      </c>
      <c r="K11633" s="5" t="str" cm="1">
        <f t="array" ref="K11633">_xlfn.LET(_xlpm.d,UPPER(TRIM(CLEAN(SUBSTITUTE(F11633,CHAR(160),"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34" spans="2:11" x14ac:dyDescent="0.25">
      <c r="B11634" s="21">
        <v>46120</v>
      </c>
      <c r="C11634" s="2" t="s">
        <v>1</v>
      </c>
      <c r="D11634" s="2" t="s">
        <v>4533</v>
      </c>
      <c r="E11634" s="2" t="s">
        <v>60</v>
      </c>
      <c r="F11634" s="2" t="s">
        <v>3203</v>
      </c>
      <c r="G11634" s="5">
        <v>-1</v>
      </c>
      <c r="H11634" s="5">
        <v>129.30000000000001</v>
      </c>
      <c r="I11634" s="5">
        <v>-129.30000000000001</v>
      </c>
      <c r="J11634" s="5">
        <v>-3222</v>
      </c>
      <c r="K11634" s="5" t="str" cm="1">
        <f t="array" ref="K11634">_xlfn.LET(_xlpm.d,UPPER(TRIM(CLEAN(SUBSTITUTE(F11634,CHAR(160),"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35" spans="2:11" x14ac:dyDescent="0.25">
      <c r="B11635" s="21">
        <v>46120</v>
      </c>
      <c r="C11635" s="2" t="s">
        <v>1</v>
      </c>
      <c r="D11635" s="2" t="s">
        <v>4498</v>
      </c>
      <c r="E11635" s="2" t="s">
        <v>9</v>
      </c>
      <c r="F11635" s="2" t="s">
        <v>3203</v>
      </c>
      <c r="G11635" s="5">
        <v>-1</v>
      </c>
      <c r="H11635" s="5">
        <v>129.30000000000001</v>
      </c>
      <c r="I11635" s="5">
        <v>-129.30000000000001</v>
      </c>
      <c r="J11635" s="5">
        <v>-3351.3</v>
      </c>
      <c r="K11635" s="5" t="str" cm="1">
        <f t="array" ref="K11635">_xlfn.LET(_xlpm.d,UPPER(TRIM(CLEAN(SUBSTITUTE(F11635,CHAR(160),"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36" spans="2:11" x14ac:dyDescent="0.25">
      <c r="B11636" s="21">
        <v>46121</v>
      </c>
      <c r="C11636" s="2" t="s">
        <v>1</v>
      </c>
      <c r="D11636" s="2" t="s">
        <v>4613</v>
      </c>
      <c r="E11636" s="2" t="s">
        <v>844</v>
      </c>
      <c r="F11636" s="2" t="s">
        <v>3195</v>
      </c>
      <c r="G11636" s="5">
        <v>-8</v>
      </c>
      <c r="H11636" s="5">
        <v>129.30000000000001</v>
      </c>
      <c r="I11636" s="5">
        <v>-1034.4000000000001</v>
      </c>
      <c r="J11636" s="5">
        <v>-4385.7000000000007</v>
      </c>
      <c r="K11636" s="5" t="str" cm="1">
        <f t="array" ref="K11636">_xlfn.LET(_xlpm.d,UPPER(TRIM(CLEAN(SUBSTITUTE(F11636,CHAR(160),"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37" spans="2:11" x14ac:dyDescent="0.25">
      <c r="B11637" s="21">
        <v>46121</v>
      </c>
      <c r="C11637" s="2" t="s">
        <v>1</v>
      </c>
      <c r="D11637" s="2" t="s">
        <v>4534</v>
      </c>
      <c r="E11637" s="2" t="s">
        <v>5</v>
      </c>
      <c r="F11637" s="2" t="s">
        <v>3195</v>
      </c>
      <c r="G11637" s="5">
        <v>-1</v>
      </c>
      <c r="H11637" s="5">
        <v>68.900000000000006</v>
      </c>
      <c r="I11637" s="5">
        <v>-68.900000000000006</v>
      </c>
      <c r="J11637" s="5">
        <v>-4454.6000000000004</v>
      </c>
      <c r="K11637" s="5" t="str" cm="1">
        <f t="array" ref="K11637">_xlfn.LET(_xlpm.d,UPPER(TRIM(CLEAN(SUBSTITUTE(F11637,CHAR(160),"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38" spans="2:11" x14ac:dyDescent="0.25">
      <c r="B11638" s="21">
        <v>46121</v>
      </c>
      <c r="C11638" s="2" t="s">
        <v>1</v>
      </c>
      <c r="D11638" s="2" t="s">
        <v>4615</v>
      </c>
      <c r="E11638" s="2" t="s">
        <v>84</v>
      </c>
      <c r="F11638" s="2" t="s">
        <v>3203</v>
      </c>
      <c r="G11638" s="5">
        <v>-3</v>
      </c>
      <c r="H11638" s="5">
        <v>129.30000000000001</v>
      </c>
      <c r="I11638" s="5">
        <v>-387.9</v>
      </c>
      <c r="J11638" s="5">
        <v>-4842.5</v>
      </c>
      <c r="K11638" s="5" t="str" cm="1">
        <f t="array" ref="K11638">_xlfn.LET(_xlpm.d,UPPER(TRIM(CLEAN(SUBSTITUTE(F11638,CHAR(160),"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39" spans="2:11" x14ac:dyDescent="0.25">
      <c r="B11639" s="21">
        <v>46122</v>
      </c>
      <c r="C11639" s="2" t="s">
        <v>1</v>
      </c>
      <c r="D11639" s="2" t="s">
        <v>4628</v>
      </c>
      <c r="E11639" s="2" t="s">
        <v>2266</v>
      </c>
      <c r="F11639" s="2" t="s">
        <v>3195</v>
      </c>
      <c r="G11639" s="5">
        <v>-1</v>
      </c>
      <c r="H11639" s="5">
        <v>118.8</v>
      </c>
      <c r="I11639" s="5">
        <v>-118.8</v>
      </c>
      <c r="J11639" s="5">
        <v>-4961.3</v>
      </c>
      <c r="K11639" s="5" t="str" cm="1">
        <f t="array" ref="K11639">_xlfn.LET(_xlpm.d,UPPER(TRIM(CLEAN(SUBSTITUTE(F11639,CHAR(160),"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40" spans="2:11" x14ac:dyDescent="0.25">
      <c r="B11640" s="21">
        <v>46122</v>
      </c>
      <c r="C11640" s="2" t="s">
        <v>1</v>
      </c>
      <c r="D11640" s="2" t="s">
        <v>4479</v>
      </c>
      <c r="E11640" s="2" t="s">
        <v>143</v>
      </c>
      <c r="F11640" s="2" t="s">
        <v>3195</v>
      </c>
      <c r="G11640" s="5">
        <v>-2</v>
      </c>
      <c r="H11640" s="5">
        <v>118.8</v>
      </c>
      <c r="I11640" s="5">
        <v>-237.6</v>
      </c>
      <c r="J11640" s="5">
        <v>-5198.9000000000005</v>
      </c>
      <c r="K11640" s="5" t="str" cm="1">
        <f t="array" ref="K11640">_xlfn.LET(_xlpm.d,UPPER(TRIM(CLEAN(SUBSTITUTE(F11640,CHAR(160),"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41" spans="2:11" x14ac:dyDescent="0.25">
      <c r="B11641" s="21">
        <v>46122</v>
      </c>
      <c r="C11641" s="2" t="s">
        <v>1</v>
      </c>
      <c r="D11641" s="2" t="s">
        <v>4540</v>
      </c>
      <c r="E11641" s="2" t="s">
        <v>1130</v>
      </c>
      <c r="F11641" s="2" t="s">
        <v>3203</v>
      </c>
      <c r="G11641" s="5">
        <v>-1</v>
      </c>
      <c r="H11641" s="5">
        <v>129.30000000000001</v>
      </c>
      <c r="I11641" s="5">
        <v>-129.30000000000001</v>
      </c>
      <c r="J11641" s="5">
        <v>-5328.2000000000007</v>
      </c>
      <c r="K11641" s="5" t="str" cm="1">
        <f t="array" ref="K11641">_xlfn.LET(_xlpm.d,UPPER(TRIM(CLEAN(SUBSTITUTE(F11641,CHAR(160),"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42" spans="2:11" x14ac:dyDescent="0.25">
      <c r="B11642" s="21">
        <v>46122</v>
      </c>
      <c r="C11642" s="2" t="s">
        <v>1</v>
      </c>
      <c r="D11642" s="2" t="s">
        <v>4629</v>
      </c>
      <c r="E11642" s="2" t="s">
        <v>1130</v>
      </c>
      <c r="F11642" s="2" t="s">
        <v>3203</v>
      </c>
      <c r="G11642" s="5">
        <v>-2</v>
      </c>
      <c r="H11642" s="5">
        <v>129.30000000000001</v>
      </c>
      <c r="I11642" s="5">
        <v>-258.60000000000002</v>
      </c>
      <c r="J11642" s="5">
        <v>-5586.8000000000011</v>
      </c>
      <c r="K11642" s="5" t="str" cm="1">
        <f t="array" ref="K11642">_xlfn.LET(_xlpm.d,UPPER(TRIM(CLEAN(SUBSTITUTE(F11642,CHAR(160),"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43" spans="2:11" x14ac:dyDescent="0.25">
      <c r="B11643" s="21">
        <v>46122</v>
      </c>
      <c r="C11643" s="2" t="s">
        <v>1</v>
      </c>
      <c r="D11643" s="2" t="s">
        <v>4541</v>
      </c>
      <c r="E11643" s="2" t="s">
        <v>110</v>
      </c>
      <c r="F11643" s="2" t="s">
        <v>3203</v>
      </c>
      <c r="G11643" s="5">
        <v>-3</v>
      </c>
      <c r="H11643" s="5">
        <v>129.30000000000001</v>
      </c>
      <c r="I11643" s="5">
        <v>-387.9</v>
      </c>
      <c r="J11643" s="5">
        <v>-5974.7000000000007</v>
      </c>
      <c r="K11643" s="5" t="str" cm="1">
        <f t="array" ref="K11643">_xlfn.LET(_xlpm.d,UPPER(TRIM(CLEAN(SUBSTITUTE(F11643,CHAR(160),"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44" spans="2:11" x14ac:dyDescent="0.25">
      <c r="B11644" s="21">
        <v>46122</v>
      </c>
      <c r="C11644" s="2" t="s">
        <v>1</v>
      </c>
      <c r="D11644" s="2" t="s">
        <v>4467</v>
      </c>
      <c r="E11644" s="2" t="s">
        <v>53</v>
      </c>
      <c r="F11644" s="2" t="s">
        <v>3203</v>
      </c>
      <c r="G11644" s="5">
        <v>-1</v>
      </c>
      <c r="H11644" s="5">
        <v>129.30000000000001</v>
      </c>
      <c r="I11644" s="5">
        <v>-129.30000000000001</v>
      </c>
      <c r="J11644" s="5">
        <v>-6104.0000000000009</v>
      </c>
      <c r="K11644" s="5" t="str" cm="1">
        <f t="array" ref="K11644">_xlfn.LET(_xlpm.d,UPPER(TRIM(CLEAN(SUBSTITUTE(F11644,CHAR(160),"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45" spans="2:11" x14ac:dyDescent="0.25">
      <c r="B11645" s="21">
        <v>46122</v>
      </c>
      <c r="C11645" s="2" t="s">
        <v>1</v>
      </c>
      <c r="D11645" s="2" t="s">
        <v>4543</v>
      </c>
      <c r="E11645" s="2" t="s">
        <v>24</v>
      </c>
      <c r="F11645" s="2" t="s">
        <v>3203</v>
      </c>
      <c r="G11645" s="5">
        <v>-8</v>
      </c>
      <c r="H11645" s="5">
        <v>129.30000000000001</v>
      </c>
      <c r="I11645" s="5">
        <v>-1034.4000000000001</v>
      </c>
      <c r="J11645" s="5">
        <v>-7138.4000000000015</v>
      </c>
      <c r="K11645" s="5" t="str" cm="1">
        <f t="array" ref="K11645">_xlfn.LET(_xlpm.d,UPPER(TRIM(CLEAN(SUBSTITUTE(F11645,CHAR(160),"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46" spans="2:11" x14ac:dyDescent="0.25">
      <c r="B11646" s="21">
        <v>46123</v>
      </c>
      <c r="C11646" s="2" t="s">
        <v>1</v>
      </c>
      <c r="D11646" s="2" t="s">
        <v>4545</v>
      </c>
      <c r="E11646" s="2" t="s">
        <v>62</v>
      </c>
      <c r="F11646" s="2" t="s">
        <v>3203</v>
      </c>
      <c r="G11646" s="5">
        <v>-2</v>
      </c>
      <c r="H11646" s="5">
        <v>129.30000000000001</v>
      </c>
      <c r="I11646" s="5">
        <v>-258.60000000000002</v>
      </c>
      <c r="J11646" s="5">
        <v>-7397.0000000000018</v>
      </c>
      <c r="K11646" s="5" t="str" cm="1">
        <f t="array" ref="K11646">_xlfn.LET(_xlpm.d,UPPER(TRIM(CLEAN(SUBSTITUTE(F11646,CHAR(160),"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47" spans="2:11" x14ac:dyDescent="0.25">
      <c r="B11647" s="21">
        <v>46125</v>
      </c>
      <c r="C11647" s="2" t="s">
        <v>1</v>
      </c>
      <c r="D11647" s="2" t="s">
        <v>4593</v>
      </c>
      <c r="E11647" s="2" t="s">
        <v>791</v>
      </c>
      <c r="F11647" s="2" t="s">
        <v>3203</v>
      </c>
      <c r="G11647" s="5">
        <v>-7</v>
      </c>
      <c r="H11647" s="5">
        <v>129.30000000000001</v>
      </c>
      <c r="I11647" s="5">
        <v>-905.1</v>
      </c>
      <c r="J11647" s="5">
        <v>-8302.1000000000022</v>
      </c>
      <c r="K11647" s="5" t="str" cm="1">
        <f t="array" ref="K11647">_xlfn.LET(_xlpm.d,UPPER(TRIM(CLEAN(SUBSTITUTE(F11647,CHAR(160),"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48" spans="2:11" x14ac:dyDescent="0.25">
      <c r="B11648" s="21">
        <v>46125</v>
      </c>
      <c r="C11648" s="2" t="s">
        <v>1</v>
      </c>
      <c r="D11648" s="2" t="s">
        <v>4630</v>
      </c>
      <c r="E11648" s="2" t="s">
        <v>99</v>
      </c>
      <c r="F11648" s="2" t="s">
        <v>3203</v>
      </c>
      <c r="G11648" s="5">
        <v>-5</v>
      </c>
      <c r="H11648" s="5">
        <v>129.30000000000001</v>
      </c>
      <c r="I11648" s="5">
        <v>-646.5</v>
      </c>
      <c r="J11648" s="5">
        <v>-8948.6000000000022</v>
      </c>
      <c r="K11648" s="5" t="str" cm="1">
        <f t="array" ref="K11648">_xlfn.LET(_xlpm.d,UPPER(TRIM(CLEAN(SUBSTITUTE(F11648,CHAR(160),"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49" spans="2:11" x14ac:dyDescent="0.25">
      <c r="B11649" s="21">
        <v>46126</v>
      </c>
      <c r="C11649" s="2" t="s">
        <v>1</v>
      </c>
      <c r="D11649" s="2" t="s">
        <v>4445</v>
      </c>
      <c r="E11649" s="2" t="s">
        <v>49</v>
      </c>
      <c r="F11649" s="2" t="s">
        <v>3203</v>
      </c>
      <c r="G11649" s="5">
        <v>-5</v>
      </c>
      <c r="H11649" s="5">
        <v>129.30000000000001</v>
      </c>
      <c r="I11649" s="5">
        <v>-646.5</v>
      </c>
      <c r="J11649" s="5">
        <v>-9595.1000000000022</v>
      </c>
      <c r="K11649" s="5" t="str" cm="1">
        <f t="array" ref="K11649">_xlfn.LET(_xlpm.d,UPPER(TRIM(CLEAN(SUBSTITUTE(F11649,CHAR(160),"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50" spans="2:11" x14ac:dyDescent="0.25">
      <c r="B11650" s="21">
        <v>46126</v>
      </c>
      <c r="C11650" s="2" t="s">
        <v>1</v>
      </c>
      <c r="D11650" s="2" t="s">
        <v>4550</v>
      </c>
      <c r="E11650" s="2" t="s">
        <v>35</v>
      </c>
      <c r="F11650" s="2" t="s">
        <v>3203</v>
      </c>
      <c r="G11650" s="5">
        <v>-5</v>
      </c>
      <c r="H11650" s="5">
        <v>129.30000000000001</v>
      </c>
      <c r="I11650" s="5">
        <v>-646.5</v>
      </c>
      <c r="J11650" s="5">
        <v>-10241.600000000002</v>
      </c>
      <c r="K11650" s="5" t="str" cm="1">
        <f t="array" ref="K11650">_xlfn.LET(_xlpm.d,UPPER(TRIM(CLEAN(SUBSTITUTE(F11650,CHAR(160),"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51" spans="2:11" x14ac:dyDescent="0.25">
      <c r="B11651" s="21">
        <v>46126</v>
      </c>
      <c r="C11651" s="2" t="s">
        <v>1</v>
      </c>
      <c r="D11651" s="2" t="s">
        <v>4606</v>
      </c>
      <c r="E11651" s="2" t="s">
        <v>92</v>
      </c>
      <c r="F11651" s="2" t="s">
        <v>3203</v>
      </c>
      <c r="G11651" s="5">
        <v>-6</v>
      </c>
      <c r="H11651" s="5">
        <v>129.30000000000001</v>
      </c>
      <c r="I11651" s="5">
        <v>-775.8</v>
      </c>
      <c r="J11651" s="5">
        <v>-11017.400000000001</v>
      </c>
      <c r="K11651" s="5" t="str" cm="1">
        <f t="array" ref="K11651">_xlfn.LET(_xlpm.d,UPPER(TRIM(CLEAN(SUBSTITUTE(F11651,CHAR(160),"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52" spans="2:11" x14ac:dyDescent="0.25">
      <c r="B11652" s="21">
        <v>46126</v>
      </c>
      <c r="C11652" s="2" t="s">
        <v>1</v>
      </c>
      <c r="D11652" s="2" t="s">
        <v>4631</v>
      </c>
      <c r="E11652" s="2" t="s">
        <v>60</v>
      </c>
      <c r="F11652" s="2" t="s">
        <v>3203</v>
      </c>
      <c r="G11652" s="5">
        <v>-3</v>
      </c>
      <c r="H11652" s="5">
        <v>48.75</v>
      </c>
      <c r="I11652" s="5">
        <v>-146.25</v>
      </c>
      <c r="J11652" s="5">
        <v>-11163.650000000001</v>
      </c>
      <c r="K11652" s="5" t="str" cm="1">
        <f t="array" ref="K11652">_xlfn.LET(_xlpm.d,UPPER(TRIM(CLEAN(SUBSTITUTE(F11652,CHAR(160),"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53" spans="2:11" x14ac:dyDescent="0.25">
      <c r="B11653" s="21">
        <v>46127</v>
      </c>
      <c r="C11653" s="2" t="s">
        <v>1</v>
      </c>
      <c r="D11653" s="2" t="s">
        <v>4505</v>
      </c>
      <c r="E11653" s="2" t="s">
        <v>289</v>
      </c>
      <c r="F11653" s="2" t="s">
        <v>3195</v>
      </c>
      <c r="G11653" s="5">
        <v>-8</v>
      </c>
      <c r="H11653" s="5">
        <v>118.8</v>
      </c>
      <c r="I11653" s="5">
        <v>-950.4</v>
      </c>
      <c r="J11653" s="5">
        <v>-12114.050000000001</v>
      </c>
      <c r="K11653" s="5" t="str" cm="1">
        <f t="array" ref="K11653">_xlfn.LET(_xlpm.d,UPPER(TRIM(CLEAN(SUBSTITUTE(F11653,CHAR(160),"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54" spans="2:11" x14ac:dyDescent="0.25">
      <c r="B11654" s="21">
        <v>46127</v>
      </c>
      <c r="C11654" s="2" t="s">
        <v>1</v>
      </c>
      <c r="D11654" s="2" t="s">
        <v>4552</v>
      </c>
      <c r="E11654" s="2" t="s">
        <v>65</v>
      </c>
      <c r="F11654" s="2" t="s">
        <v>3203</v>
      </c>
      <c r="G11654" s="5">
        <v>-3</v>
      </c>
      <c r="H11654" s="5">
        <v>129.30000000000001</v>
      </c>
      <c r="I11654" s="5">
        <v>-387.9</v>
      </c>
      <c r="J11654" s="5">
        <v>-12501.95</v>
      </c>
      <c r="K11654" s="5" t="str" cm="1">
        <f t="array" ref="K11654">_xlfn.LET(_xlpm.d,UPPER(TRIM(CLEAN(SUBSTITUTE(F11654,CHAR(160),"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55" spans="2:11" x14ac:dyDescent="0.25">
      <c r="B11655" s="21">
        <v>46127</v>
      </c>
      <c r="C11655" s="2" t="s">
        <v>1</v>
      </c>
      <c r="D11655" s="2" t="s">
        <v>4447</v>
      </c>
      <c r="E11655" s="2" t="s">
        <v>129</v>
      </c>
      <c r="F11655" s="2" t="s">
        <v>3203</v>
      </c>
      <c r="G11655" s="5">
        <v>-6</v>
      </c>
      <c r="H11655" s="5">
        <v>129.30000000000001</v>
      </c>
      <c r="I11655" s="5">
        <v>-775.8</v>
      </c>
      <c r="J11655" s="5">
        <v>-13277.75</v>
      </c>
      <c r="K11655" s="5" t="str" cm="1">
        <f t="array" ref="K11655">_xlfn.LET(_xlpm.d,UPPER(TRIM(CLEAN(SUBSTITUTE(F11655,CHAR(160),"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56" spans="2:11" x14ac:dyDescent="0.25">
      <c r="B11656" s="21">
        <v>46128</v>
      </c>
      <c r="C11656" s="2" t="s">
        <v>1</v>
      </c>
      <c r="D11656" s="2" t="s">
        <v>4553</v>
      </c>
      <c r="E11656" s="2" t="s">
        <v>829</v>
      </c>
      <c r="F11656" s="2" t="s">
        <v>3203</v>
      </c>
      <c r="G11656" s="5">
        <v>-3</v>
      </c>
      <c r="H11656" s="5">
        <v>129.30000000000001</v>
      </c>
      <c r="I11656" s="5">
        <v>-387.9</v>
      </c>
      <c r="J11656" s="5">
        <v>-13665.65</v>
      </c>
      <c r="K11656" s="5" t="str" cm="1">
        <f t="array" ref="K11656">_xlfn.LET(_xlpm.d,UPPER(TRIM(CLEAN(SUBSTITUTE(F11656,CHAR(160),"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57" spans="2:11" x14ac:dyDescent="0.25">
      <c r="B11657" s="21">
        <v>46129</v>
      </c>
      <c r="C11657" s="2" t="s">
        <v>1</v>
      </c>
      <c r="D11657" s="2" t="s">
        <v>4507</v>
      </c>
      <c r="E11657" s="2" t="s">
        <v>202</v>
      </c>
      <c r="F11657" s="2" t="s">
        <v>3203</v>
      </c>
      <c r="G11657" s="5">
        <v>-6</v>
      </c>
      <c r="H11657" s="5">
        <v>129.30000000000001</v>
      </c>
      <c r="I11657" s="5">
        <v>-775.8</v>
      </c>
      <c r="J11657" s="5">
        <v>-14441.449999999999</v>
      </c>
      <c r="K11657" s="5" t="str" cm="1">
        <f t="array" ref="K11657">_xlfn.LET(_xlpm.d,UPPER(TRIM(CLEAN(SUBSTITUTE(F11657,CHAR(160),"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58" spans="2:11" x14ac:dyDescent="0.25">
      <c r="B11658" s="21">
        <v>46129</v>
      </c>
      <c r="C11658" s="2" t="s">
        <v>1</v>
      </c>
      <c r="D11658" s="2" t="s">
        <v>4450</v>
      </c>
      <c r="E11658" s="2" t="s">
        <v>82</v>
      </c>
      <c r="F11658" s="2" t="s">
        <v>3203</v>
      </c>
      <c r="G11658" s="5">
        <v>-3</v>
      </c>
      <c r="H11658" s="5">
        <v>129.30000000000001</v>
      </c>
      <c r="I11658" s="5">
        <v>-387.9</v>
      </c>
      <c r="J11658" s="5">
        <v>-14829.349999999999</v>
      </c>
      <c r="K11658" s="5" t="str" cm="1">
        <f t="array" ref="K11658">_xlfn.LET(_xlpm.d,UPPER(TRIM(CLEAN(SUBSTITUTE(F11658,CHAR(160),"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59" spans="2:11" x14ac:dyDescent="0.25">
      <c r="B11659" s="21">
        <v>46129</v>
      </c>
      <c r="C11659" s="2" t="s">
        <v>1</v>
      </c>
      <c r="D11659" s="2" t="s">
        <v>4632</v>
      </c>
      <c r="E11659" s="2" t="s">
        <v>62</v>
      </c>
      <c r="F11659" s="2" t="s">
        <v>3203</v>
      </c>
      <c r="G11659" s="5">
        <v>-1</v>
      </c>
      <c r="H11659" s="5">
        <v>129.30000000000001</v>
      </c>
      <c r="I11659" s="5">
        <v>-129.30000000000001</v>
      </c>
      <c r="J11659" s="5">
        <v>-14958.649999999998</v>
      </c>
      <c r="K11659" s="5" t="str" cm="1">
        <f t="array" ref="K11659">_xlfn.LET(_xlpm.d,UPPER(TRIM(CLEAN(SUBSTITUTE(F11659,CHAR(160),"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60" spans="2:11" x14ac:dyDescent="0.25">
      <c r="B11660" s="21">
        <v>46132</v>
      </c>
      <c r="C11660" s="2" t="s">
        <v>1</v>
      </c>
      <c r="D11660" s="2" t="s">
        <v>4556</v>
      </c>
      <c r="E11660" s="2" t="s">
        <v>791</v>
      </c>
      <c r="F11660" s="2" t="s">
        <v>3203</v>
      </c>
      <c r="G11660" s="5">
        <v>-2</v>
      </c>
      <c r="H11660" s="5">
        <v>129.30000000000001</v>
      </c>
      <c r="I11660" s="5">
        <v>-258.60000000000002</v>
      </c>
      <c r="J11660" s="5">
        <v>-15217.249999999998</v>
      </c>
      <c r="K11660" s="5" t="str" cm="1">
        <f t="array" ref="K11660">_xlfn.LET(_xlpm.d,UPPER(TRIM(CLEAN(SUBSTITUTE(F11660,CHAR(160),"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61" spans="2:11" x14ac:dyDescent="0.25">
      <c r="B11661" s="21">
        <v>46133</v>
      </c>
      <c r="C11661" s="2" t="s">
        <v>1</v>
      </c>
      <c r="D11661" s="2" t="s">
        <v>4586</v>
      </c>
      <c r="E11661" s="2" t="s">
        <v>9</v>
      </c>
      <c r="F11661" s="2" t="s">
        <v>3203</v>
      </c>
      <c r="G11661" s="5">
        <v>-1</v>
      </c>
      <c r="H11661" s="5">
        <v>129.30000000000001</v>
      </c>
      <c r="I11661" s="5">
        <v>-129.30000000000001</v>
      </c>
      <c r="J11661" s="5">
        <v>-15346.549999999997</v>
      </c>
      <c r="K11661" s="5" t="str" cm="1">
        <f t="array" ref="K11661">_xlfn.LET(_xlpm.d,UPPER(TRIM(CLEAN(SUBSTITUTE(F11661,CHAR(160),"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62" spans="2:11" x14ac:dyDescent="0.25">
      <c r="B11662" s="21">
        <v>46133</v>
      </c>
      <c r="C11662" s="2" t="s">
        <v>1</v>
      </c>
      <c r="D11662" s="2" t="s">
        <v>4452</v>
      </c>
      <c r="E11662" s="2" t="s">
        <v>27</v>
      </c>
      <c r="F11662" s="2" t="s">
        <v>3203</v>
      </c>
      <c r="G11662" s="5">
        <v>-4</v>
      </c>
      <c r="H11662" s="5">
        <v>129.30000000000001</v>
      </c>
      <c r="I11662" s="5">
        <v>-517.20000000000005</v>
      </c>
      <c r="J11662" s="5">
        <v>-15863.749999999998</v>
      </c>
      <c r="K11662" s="5" t="str" cm="1">
        <f t="array" ref="K11662">_xlfn.LET(_xlpm.d,UPPER(TRIM(CLEAN(SUBSTITUTE(F11662,CHAR(160),"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63" spans="2:11" x14ac:dyDescent="0.25">
      <c r="B11663" s="21">
        <v>46134</v>
      </c>
      <c r="C11663" s="2" t="s">
        <v>1</v>
      </c>
      <c r="D11663" s="2" t="s">
        <v>4557</v>
      </c>
      <c r="E11663" s="2" t="s">
        <v>4558</v>
      </c>
      <c r="F11663" s="2" t="s">
        <v>3195</v>
      </c>
      <c r="G11663" s="5">
        <v>-18</v>
      </c>
      <c r="H11663" s="5">
        <v>118.8</v>
      </c>
      <c r="I11663" s="5">
        <v>-2138.4</v>
      </c>
      <c r="J11663" s="5">
        <v>-18002.149999999998</v>
      </c>
      <c r="K11663" s="5" t="str" cm="1">
        <f t="array" ref="K11663">_xlfn.LET(_xlpm.d,UPPER(TRIM(CLEAN(SUBSTITUTE(F11663,CHAR(160),"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64" spans="2:11" x14ac:dyDescent="0.25">
      <c r="B11664" s="21">
        <v>46134</v>
      </c>
      <c r="C11664" s="2" t="s">
        <v>1</v>
      </c>
      <c r="D11664" s="2" t="s">
        <v>4587</v>
      </c>
      <c r="E11664" s="2" t="s">
        <v>2519</v>
      </c>
      <c r="F11664" s="2" t="s">
        <v>3195</v>
      </c>
      <c r="G11664" s="5">
        <v>-10</v>
      </c>
      <c r="H11664" s="5">
        <v>118.8</v>
      </c>
      <c r="I11664" s="5">
        <v>-1188</v>
      </c>
      <c r="J11664" s="5">
        <v>-19190.149999999998</v>
      </c>
      <c r="K11664" s="5" t="str" cm="1">
        <f t="array" ref="K11664">_xlfn.LET(_xlpm.d,UPPER(TRIM(CLEAN(SUBSTITUTE(F11664,CHAR(160),"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65" spans="1:11" x14ac:dyDescent="0.25">
      <c r="B11665" s="21">
        <v>46135</v>
      </c>
      <c r="C11665" s="2" t="s">
        <v>1</v>
      </c>
      <c r="D11665" s="2" t="s">
        <v>4562</v>
      </c>
      <c r="E11665" s="2" t="s">
        <v>5</v>
      </c>
      <c r="F11665" s="2" t="s">
        <v>3195</v>
      </c>
      <c r="G11665" s="5">
        <v>-1</v>
      </c>
      <c r="H11665" s="5">
        <v>118.8</v>
      </c>
      <c r="I11665" s="5">
        <v>-118.8</v>
      </c>
      <c r="J11665" s="5">
        <v>-19308.949999999997</v>
      </c>
      <c r="K11665" s="5" t="str" cm="1">
        <f t="array" ref="K11665">_xlfn.LET(_xlpm.d,UPPER(TRIM(CLEAN(SUBSTITUTE(F11665,CHAR(160),"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66" spans="1:11" x14ac:dyDescent="0.25">
      <c r="B11666" s="21">
        <v>46136</v>
      </c>
      <c r="C11666" s="2" t="s">
        <v>1</v>
      </c>
      <c r="D11666" s="2" t="s">
        <v>4597</v>
      </c>
      <c r="E11666" s="2" t="s">
        <v>2266</v>
      </c>
      <c r="F11666" s="2" t="s">
        <v>3195</v>
      </c>
      <c r="G11666" s="5">
        <v>-1</v>
      </c>
      <c r="H11666" s="5">
        <v>118.8</v>
      </c>
      <c r="I11666" s="5">
        <v>-118.8</v>
      </c>
      <c r="J11666" s="5">
        <v>-19427.749999999996</v>
      </c>
      <c r="K11666" s="5" t="str" cm="1">
        <f t="array" ref="K11666">_xlfn.LET(_xlpm.d,UPPER(TRIM(CLEAN(SUBSTITUTE(F11666,CHAR(160),"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67" spans="1:11" x14ac:dyDescent="0.25">
      <c r="B11667" s="21">
        <v>46136</v>
      </c>
      <c r="C11667" s="2" t="s">
        <v>1</v>
      </c>
      <c r="D11667" s="2" t="s">
        <v>4568</v>
      </c>
      <c r="E11667" s="2" t="s">
        <v>202</v>
      </c>
      <c r="F11667" s="2" t="s">
        <v>3203</v>
      </c>
      <c r="G11667" s="5">
        <v>-3</v>
      </c>
      <c r="H11667" s="5">
        <v>129.30000000000001</v>
      </c>
      <c r="I11667" s="5">
        <v>-387.9</v>
      </c>
      <c r="J11667" s="5">
        <v>-19815.649999999998</v>
      </c>
      <c r="K11667" s="5" t="str" cm="1">
        <f t="array" ref="K11667">_xlfn.LET(_xlpm.d,UPPER(TRIM(CLEAN(SUBSTITUTE(F11667,CHAR(160),"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68" spans="1:11" x14ac:dyDescent="0.25">
      <c r="B11668" s="21">
        <v>46136</v>
      </c>
      <c r="C11668" s="2" t="s">
        <v>1</v>
      </c>
      <c r="D11668" s="2" t="s">
        <v>4590</v>
      </c>
      <c r="E11668" s="2" t="s">
        <v>24</v>
      </c>
      <c r="F11668" s="2" t="s">
        <v>3203</v>
      </c>
      <c r="G11668" s="5">
        <v>-6</v>
      </c>
      <c r="H11668" s="5">
        <v>129.30000000000001</v>
      </c>
      <c r="I11668" s="5">
        <v>-775.8</v>
      </c>
      <c r="J11668" s="5">
        <v>-20591.449999999997</v>
      </c>
      <c r="K11668" s="5" t="str" cm="1">
        <f t="array" ref="K11668">_xlfn.LET(_xlpm.d,UPPER(TRIM(CLEAN(SUBSTITUTE(F11668,CHAR(160),"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69" spans="1:11" x14ac:dyDescent="0.25">
      <c r="B11669" s="21">
        <v>46136</v>
      </c>
      <c r="C11669" s="2" t="s">
        <v>1</v>
      </c>
      <c r="D11669" s="2" t="s">
        <v>4572</v>
      </c>
      <c r="E11669" s="2" t="s">
        <v>244</v>
      </c>
      <c r="F11669" s="2" t="s">
        <v>3203</v>
      </c>
      <c r="G11669" s="5">
        <v>-5</v>
      </c>
      <c r="H11669" s="5">
        <v>129.30000000000001</v>
      </c>
      <c r="I11669" s="5">
        <v>-646.5</v>
      </c>
      <c r="J11669" s="5">
        <v>-21237.949999999997</v>
      </c>
      <c r="K11669" s="5" t="str" cm="1">
        <f t="array" ref="K11669">_xlfn.LET(_xlpm.d,UPPER(TRIM(CLEAN(SUBSTITUTE(F11669,CHAR(160),"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70" spans="1:11" x14ac:dyDescent="0.25">
      <c r="B11670" s="21">
        <v>46140</v>
      </c>
      <c r="C11670" s="2" t="s">
        <v>1</v>
      </c>
      <c r="D11670" s="2" t="s">
        <v>4486</v>
      </c>
      <c r="E11670" s="2" t="s">
        <v>92</v>
      </c>
      <c r="F11670" s="2" t="s">
        <v>3203</v>
      </c>
      <c r="G11670" s="5">
        <v>-13</v>
      </c>
      <c r="H11670" s="5">
        <v>129.30000000000001</v>
      </c>
      <c r="I11670" s="5">
        <v>-1680.9</v>
      </c>
      <c r="J11670" s="5">
        <v>-22918.85</v>
      </c>
      <c r="K11670" s="5" t="str" cm="1">
        <f t="array" ref="K11670">_xlfn.LET(_xlpm.d,UPPER(TRIM(CLEAN(SUBSTITUTE(F11670,CHAR(160),"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71" spans="1:11" x14ac:dyDescent="0.25">
      <c r="B11671" s="21">
        <v>46140</v>
      </c>
      <c r="C11671" s="2" t="s">
        <v>1</v>
      </c>
      <c r="D11671" s="2" t="s">
        <v>4598</v>
      </c>
      <c r="E11671" s="2" t="s">
        <v>49</v>
      </c>
      <c r="F11671" s="2" t="s">
        <v>3203</v>
      </c>
      <c r="G11671" s="5">
        <v>-3</v>
      </c>
      <c r="H11671" s="5">
        <v>129.30000000000001</v>
      </c>
      <c r="I11671" s="5">
        <v>-387.9</v>
      </c>
      <c r="J11671" s="5">
        <v>-23306.75</v>
      </c>
      <c r="K11671" s="5" t="str" cm="1">
        <f t="array" ref="K11671">_xlfn.LET(_xlpm.d,UPPER(TRIM(CLEAN(SUBSTITUTE(F11671,CHAR(160),"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72" spans="1:11" x14ac:dyDescent="0.25">
      <c r="B11672" s="21">
        <v>46142</v>
      </c>
      <c r="C11672" s="2" t="s">
        <v>1</v>
      </c>
      <c r="D11672" s="2" t="s">
        <v>4704</v>
      </c>
      <c r="E11672" s="2" t="s">
        <v>24</v>
      </c>
      <c r="F11672" s="2" t="s">
        <v>3203</v>
      </c>
      <c r="G11672" s="5">
        <v>-6</v>
      </c>
      <c r="H11672" s="5">
        <v>129.30000000000001</v>
      </c>
      <c r="I11672" s="5">
        <v>-775.8</v>
      </c>
      <c r="J11672" s="5">
        <v>-24082.55</v>
      </c>
      <c r="K11672" s="5" t="str" cm="1">
        <f t="array" ref="K11672">_xlfn.LET(_xlpm.d,UPPER(TRIM(CLEAN(SUBSTITUTE(F11672,CHAR(160),"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73" spans="1:11" x14ac:dyDescent="0.25">
      <c r="B11673" s="21">
        <v>46142</v>
      </c>
      <c r="C11673" s="2" t="s">
        <v>1</v>
      </c>
      <c r="D11673" s="2" t="s">
        <v>4697</v>
      </c>
      <c r="E11673" s="2" t="s">
        <v>82</v>
      </c>
      <c r="F11673" s="2" t="s">
        <v>3203</v>
      </c>
      <c r="G11673" s="5">
        <v>-6</v>
      </c>
      <c r="H11673" s="5">
        <v>129.30000000000001</v>
      </c>
      <c r="I11673" s="5">
        <v>-775.8</v>
      </c>
      <c r="J11673" s="5">
        <v>-24858.35</v>
      </c>
      <c r="K11673" s="5" t="str" cm="1">
        <f t="array" ref="K11673">_xlfn.LET(_xlpm.d,UPPER(TRIM(CLEAN(SUBSTITUTE(F11673,CHAR(160),"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25CM HANGING BASKET</v>
      </c>
    </row>
    <row r="11674" spans="1:11" x14ac:dyDescent="0.25">
      <c r="A11674" s="24" t="s">
        <v>3255</v>
      </c>
      <c r="B11674" s="25"/>
      <c r="C11674" s="2"/>
      <c r="D11674" s="2"/>
      <c r="E11674" s="2"/>
      <c r="F11674" s="2"/>
      <c r="G11674" s="26">
        <f>G11627+G11628+G11629+G11630+G11631+G11632+G11633+G11634+G11635+G11636+G11637+G11638+G11639+G11640+G11641+G11642+G11643+G11644+G11645+G11646+G11647+G11648+G11649+G11650+G11651+G11652+G11653+G11654+G11655+G11656+G11657+G11658+G11659+G11660+G11661+G11662+G11663+G11664+G11665+G11666+G11667+G11668+G11669+G11670+G11671+G11672+G11673</f>
        <v>-198</v>
      </c>
      <c r="H11674" s="5"/>
      <c r="I11674" s="26">
        <f>I11627+I11628+I11629+I11630+I11631+I11632+I11633+I11634+I11635+I11636+I11637+I11638+I11639+I11640+I11641+I11642+I11643+I11644+I11645+I11646+I11647+I11648+I11649+I11650+I11651+I11652+I11653+I11654+I11655+I11656+I11657+I11658+I11659+I11660+I11661+I11662+I11663+I11664+I11665+I11666+I11667+I11668+I11669+I11670+I11671+I11672+I11673</f>
        <v>-24858.35</v>
      </c>
      <c r="J11674" s="5"/>
      <c r="K11674" s="5" t="str" cm="1">
        <f t="array" ref="K11674">_xlfn.LET(_xlpm.d,UPPER(TRIM(CLEAN(SUBSTITUTE(F11674,CHAR(160),"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675" spans="1:11" x14ac:dyDescent="0.25">
      <c r="A11675" s="2" t="s">
        <v>3256</v>
      </c>
      <c r="B11675" s="25"/>
      <c r="C11675" s="2"/>
      <c r="D11675" s="2"/>
      <c r="E11675" s="2"/>
      <c r="F11675" s="2"/>
      <c r="G11675" s="5"/>
      <c r="H11675" s="5"/>
      <c r="I11675" s="5"/>
      <c r="J11675" s="5"/>
      <c r="K11675" s="5" t="str" cm="1">
        <f t="array" ref="K11675">_xlfn.LET(_xlpm.d,UPPER(TRIM(CLEAN(SUBSTITUTE(F11675,CHAR(160),"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676" spans="1:11" x14ac:dyDescent="0.25">
      <c r="B11676" s="21">
        <v>46113</v>
      </c>
      <c r="C11676" s="2" t="s">
        <v>1</v>
      </c>
      <c r="D11676" s="2" t="s">
        <v>4462</v>
      </c>
      <c r="E11676" s="2" t="s">
        <v>129</v>
      </c>
      <c r="F11676" s="2" t="s">
        <v>3265</v>
      </c>
      <c r="G11676" s="5">
        <v>-1</v>
      </c>
      <c r="H11676" s="5">
        <v>113.2</v>
      </c>
      <c r="I11676" s="5">
        <v>-113.2</v>
      </c>
      <c r="J11676" s="5">
        <v>-113.2</v>
      </c>
      <c r="K11676" s="5" t="str" cm="1">
        <f t="array" ref="K11676">_xlfn.LET(_xlpm.d,UPPER(TRIM(CLEAN(SUBSTITUTE(F11676,CHAR(160),"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77" spans="1:11" x14ac:dyDescent="0.25">
      <c r="B11677" s="21">
        <v>46114</v>
      </c>
      <c r="C11677" s="2" t="s">
        <v>1</v>
      </c>
      <c r="D11677" s="2" t="s">
        <v>4521</v>
      </c>
      <c r="E11677" s="2" t="s">
        <v>5</v>
      </c>
      <c r="F11677" s="2" t="s">
        <v>3256</v>
      </c>
      <c r="G11677" s="5">
        <v>-8</v>
      </c>
      <c r="H11677" s="5">
        <v>109.95</v>
      </c>
      <c r="I11677" s="5">
        <v>-879.6</v>
      </c>
      <c r="J11677" s="5">
        <v>-992.80000000000007</v>
      </c>
      <c r="K11677" s="5" t="str" cm="1">
        <f t="array" ref="K11677">_xlfn.LET(_xlpm.d,UPPER(TRIM(CLEAN(SUBSTITUTE(F11677,CHAR(160),"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78" spans="1:11" x14ac:dyDescent="0.25">
      <c r="B11678" s="21">
        <v>46120</v>
      </c>
      <c r="C11678" s="2" t="s">
        <v>1</v>
      </c>
      <c r="D11678" s="2" t="s">
        <v>4497</v>
      </c>
      <c r="E11678" s="2" t="s">
        <v>3</v>
      </c>
      <c r="F11678" s="2" t="s">
        <v>3256</v>
      </c>
      <c r="G11678" s="5">
        <v>-11</v>
      </c>
      <c r="H11678" s="5">
        <v>109.95</v>
      </c>
      <c r="I11678" s="5">
        <v>-1209.45</v>
      </c>
      <c r="J11678" s="5">
        <v>-2202.25</v>
      </c>
      <c r="K11678" s="5" t="str" cm="1">
        <f t="array" ref="K11678">_xlfn.LET(_xlpm.d,UPPER(TRIM(CLEAN(SUBSTITUTE(F11678,CHAR(160),"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79" spans="1:11" x14ac:dyDescent="0.25">
      <c r="B11679" s="21">
        <v>46122</v>
      </c>
      <c r="C11679" s="2" t="s">
        <v>1</v>
      </c>
      <c r="D11679" s="2" t="s">
        <v>4518</v>
      </c>
      <c r="E11679" s="2" t="s">
        <v>321</v>
      </c>
      <c r="F11679" s="2" t="s">
        <v>3285</v>
      </c>
      <c r="G11679" s="5">
        <v>-3</v>
      </c>
      <c r="H11679" s="5">
        <v>109.95</v>
      </c>
      <c r="I11679" s="5">
        <v>-329.85</v>
      </c>
      <c r="J11679" s="5">
        <v>-2532.1</v>
      </c>
      <c r="K11679" s="5" t="str" cm="1">
        <f t="array" ref="K11679">_xlfn.LET(_xlpm.d,UPPER(TRIM(CLEAN(SUBSTITUTE(F11679,CHAR(160),"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80" spans="1:11" x14ac:dyDescent="0.25">
      <c r="B11680" s="21">
        <v>46122</v>
      </c>
      <c r="C11680" s="2" t="s">
        <v>1</v>
      </c>
      <c r="D11680" s="2" t="s">
        <v>4479</v>
      </c>
      <c r="E11680" s="2" t="s">
        <v>143</v>
      </c>
      <c r="F11680" s="2" t="s">
        <v>3256</v>
      </c>
      <c r="G11680" s="5">
        <v>-1</v>
      </c>
      <c r="H11680" s="5">
        <v>109.95</v>
      </c>
      <c r="I11680" s="5">
        <v>-109.95</v>
      </c>
      <c r="J11680" s="5">
        <v>-2642.0499999999997</v>
      </c>
      <c r="K11680" s="5" t="str" cm="1">
        <f t="array" ref="K11680">_xlfn.LET(_xlpm.d,UPPER(TRIM(CLEAN(SUBSTITUTE(F11680,CHAR(160),"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81" spans="1:11" x14ac:dyDescent="0.25">
      <c r="B11681" s="21">
        <v>46128</v>
      </c>
      <c r="C11681" s="2" t="s">
        <v>1</v>
      </c>
      <c r="D11681" s="2" t="s">
        <v>4633</v>
      </c>
      <c r="E11681" s="2" t="s">
        <v>1403</v>
      </c>
      <c r="F11681" s="2" t="s">
        <v>3256</v>
      </c>
      <c r="G11681" s="5">
        <v>-2</v>
      </c>
      <c r="H11681" s="5">
        <v>109.95</v>
      </c>
      <c r="I11681" s="5">
        <v>-219.9</v>
      </c>
      <c r="J11681" s="5">
        <v>-2861.95</v>
      </c>
      <c r="K11681" s="5" t="str" cm="1">
        <f t="array" ref="K11681">_xlfn.LET(_xlpm.d,UPPER(TRIM(CLEAN(SUBSTITUTE(F11681,CHAR(160),"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82" spans="1:11" x14ac:dyDescent="0.25">
      <c r="B11682" s="21">
        <v>46129</v>
      </c>
      <c r="C11682" s="2" t="s">
        <v>1</v>
      </c>
      <c r="D11682" s="2" t="s">
        <v>4506</v>
      </c>
      <c r="E11682" s="2" t="s">
        <v>3</v>
      </c>
      <c r="F11682" s="2" t="s">
        <v>3256</v>
      </c>
      <c r="G11682" s="5">
        <v>-2</v>
      </c>
      <c r="H11682" s="5">
        <v>109.95</v>
      </c>
      <c r="I11682" s="5">
        <v>-219.9</v>
      </c>
      <c r="J11682" s="5">
        <v>-3081.85</v>
      </c>
      <c r="K11682" s="5" t="str" cm="1">
        <f t="array" ref="K11682">_xlfn.LET(_xlpm.d,UPPER(TRIM(CLEAN(SUBSTITUTE(F11682,CHAR(160),"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83" spans="1:11" x14ac:dyDescent="0.25">
      <c r="B11683" s="21">
        <v>46129</v>
      </c>
      <c r="C11683" s="2" t="s">
        <v>1</v>
      </c>
      <c r="D11683" s="2" t="s">
        <v>4472</v>
      </c>
      <c r="E11683" s="2" t="s">
        <v>24</v>
      </c>
      <c r="F11683" s="2" t="s">
        <v>3265</v>
      </c>
      <c r="G11683" s="5">
        <v>-8</v>
      </c>
      <c r="H11683" s="5">
        <v>113.2</v>
      </c>
      <c r="I11683" s="5">
        <v>-905.6</v>
      </c>
      <c r="J11683" s="5">
        <v>-3987.45</v>
      </c>
      <c r="K11683" s="5" t="str" cm="1">
        <f t="array" ref="K11683">_xlfn.LET(_xlpm.d,UPPER(TRIM(CLEAN(SUBSTITUTE(F11683,CHAR(160),"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84" spans="1:11" x14ac:dyDescent="0.25">
      <c r="B11684" s="21">
        <v>46133</v>
      </c>
      <c r="C11684" s="2" t="s">
        <v>1</v>
      </c>
      <c r="D11684" s="2" t="s">
        <v>4634</v>
      </c>
      <c r="E11684" s="2" t="s">
        <v>3122</v>
      </c>
      <c r="F11684" s="2" t="s">
        <v>3256</v>
      </c>
      <c r="G11684" s="5">
        <v>-3</v>
      </c>
      <c r="H11684" s="5">
        <v>109.95</v>
      </c>
      <c r="I11684" s="5">
        <v>-329.85</v>
      </c>
      <c r="J11684" s="5">
        <v>-4317.3</v>
      </c>
      <c r="K11684" s="5" t="str" cm="1">
        <f t="array" ref="K11684">_xlfn.LET(_xlpm.d,UPPER(TRIM(CLEAN(SUBSTITUTE(F11684,CHAR(160),"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85" spans="1:11" x14ac:dyDescent="0.25">
      <c r="B11685" s="21">
        <v>46134</v>
      </c>
      <c r="C11685" s="2" t="s">
        <v>1</v>
      </c>
      <c r="D11685" s="2" t="s">
        <v>4557</v>
      </c>
      <c r="E11685" s="2" t="s">
        <v>4558</v>
      </c>
      <c r="F11685" s="2" t="s">
        <v>3256</v>
      </c>
      <c r="G11685" s="5">
        <v>-4</v>
      </c>
      <c r="H11685" s="5">
        <v>109.95</v>
      </c>
      <c r="I11685" s="5">
        <v>-439.8</v>
      </c>
      <c r="J11685" s="5">
        <v>-4757.1000000000004</v>
      </c>
      <c r="K11685" s="5" t="str" cm="1">
        <f t="array" ref="K11685">_xlfn.LET(_xlpm.d,UPPER(TRIM(CLEAN(SUBSTITUTE(F11685,CHAR(160),"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86" spans="1:11" x14ac:dyDescent="0.25">
      <c r="B11686" s="21">
        <v>46134</v>
      </c>
      <c r="C11686" s="2" t="s">
        <v>1</v>
      </c>
      <c r="D11686" s="2" t="s">
        <v>4560</v>
      </c>
      <c r="E11686" s="2" t="s">
        <v>1611</v>
      </c>
      <c r="F11686" s="2" t="s">
        <v>3256</v>
      </c>
      <c r="G11686" s="5">
        <v>-1</v>
      </c>
      <c r="H11686" s="5">
        <v>109.95</v>
      </c>
      <c r="I11686" s="5">
        <v>-109.95</v>
      </c>
      <c r="J11686" s="5">
        <v>-4867.05</v>
      </c>
      <c r="K11686" s="5" t="str" cm="1">
        <f t="array" ref="K11686">_xlfn.LET(_xlpm.d,UPPER(TRIM(CLEAN(SUBSTITUTE(F11686,CHAR(160),"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87" spans="1:11" x14ac:dyDescent="0.25">
      <c r="B11687" s="21">
        <v>46135</v>
      </c>
      <c r="C11687" s="2" t="s">
        <v>1</v>
      </c>
      <c r="D11687" s="2" t="s">
        <v>4635</v>
      </c>
      <c r="E11687" s="2" t="s">
        <v>1403</v>
      </c>
      <c r="F11687" s="2" t="s">
        <v>3256</v>
      </c>
      <c r="G11687" s="5">
        <v>-1</v>
      </c>
      <c r="H11687" s="5">
        <v>109.95</v>
      </c>
      <c r="I11687" s="5">
        <v>-109.95</v>
      </c>
      <c r="J11687" s="5">
        <v>-4977</v>
      </c>
      <c r="K11687" s="5" t="str" cm="1">
        <f t="array" ref="K11687">_xlfn.LET(_xlpm.d,UPPER(TRIM(CLEAN(SUBSTITUTE(F11687,CHAR(160),"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88" spans="1:11" x14ac:dyDescent="0.25">
      <c r="B11688" s="21">
        <v>46136</v>
      </c>
      <c r="C11688" s="2" t="s">
        <v>1</v>
      </c>
      <c r="D11688" s="2" t="s">
        <v>4514</v>
      </c>
      <c r="E11688" s="2" t="s">
        <v>143</v>
      </c>
      <c r="F11688" s="2" t="s">
        <v>3256</v>
      </c>
      <c r="G11688" s="5">
        <v>-1</v>
      </c>
      <c r="H11688" s="5">
        <v>109.95</v>
      </c>
      <c r="I11688" s="5">
        <v>-109.95</v>
      </c>
      <c r="J11688" s="5">
        <v>-5086.95</v>
      </c>
      <c r="K11688" s="5" t="str" cm="1">
        <f t="array" ref="K11688">_xlfn.LET(_xlpm.d,UPPER(TRIM(CLEAN(SUBSTITUTE(F11688,CHAR(160),"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89" spans="1:11" x14ac:dyDescent="0.25">
      <c r="B11689" s="21">
        <v>46136</v>
      </c>
      <c r="C11689" s="2" t="s">
        <v>1</v>
      </c>
      <c r="D11689" s="2" t="s">
        <v>4590</v>
      </c>
      <c r="E11689" s="2" t="s">
        <v>24</v>
      </c>
      <c r="F11689" s="2" t="s">
        <v>3265</v>
      </c>
      <c r="G11689" s="5">
        <v>-5</v>
      </c>
      <c r="H11689" s="5">
        <v>113.2</v>
      </c>
      <c r="I11689" s="5">
        <v>-566</v>
      </c>
      <c r="J11689" s="5">
        <v>-5652.95</v>
      </c>
      <c r="K11689" s="5" t="str" cm="1">
        <f t="array" ref="K11689">_xlfn.LET(_xlpm.d,UPPER(TRIM(CLEAN(SUBSTITUTE(F11689,CHAR(160),"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90" spans="1:11" x14ac:dyDescent="0.25">
      <c r="B11690" s="21">
        <v>46141</v>
      </c>
      <c r="C11690" s="2" t="s">
        <v>1</v>
      </c>
      <c r="D11690" s="2" t="s">
        <v>4476</v>
      </c>
      <c r="E11690" s="2" t="s">
        <v>129</v>
      </c>
      <c r="F11690" s="2" t="s">
        <v>3265</v>
      </c>
      <c r="G11690" s="5">
        <v>-4</v>
      </c>
      <c r="H11690" s="5">
        <v>113.2</v>
      </c>
      <c r="I11690" s="5">
        <v>-452.8</v>
      </c>
      <c r="J11690" s="5">
        <v>-6105.75</v>
      </c>
      <c r="K11690" s="5" t="str" cm="1">
        <f t="array" ref="K11690">_xlfn.LET(_xlpm.d,UPPER(TRIM(CLEAN(SUBSTITUTE(F11690,CHAR(160),"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91" spans="1:11" x14ac:dyDescent="0.25">
      <c r="B11691" s="21">
        <v>46142</v>
      </c>
      <c r="C11691" s="2" t="s">
        <v>1</v>
      </c>
      <c r="D11691" s="2" t="s">
        <v>4711</v>
      </c>
      <c r="E11691" s="2" t="s">
        <v>1403</v>
      </c>
      <c r="F11691" s="2" t="s">
        <v>3256</v>
      </c>
      <c r="G11691" s="5">
        <v>-1</v>
      </c>
      <c r="H11691" s="5">
        <v>109.95</v>
      </c>
      <c r="I11691" s="5">
        <v>-109.95</v>
      </c>
      <c r="J11691" s="5">
        <v>-6215.7</v>
      </c>
      <c r="K11691" s="5" t="str" cm="1">
        <f t="array" ref="K11691">_xlfn.LET(_xlpm.d,UPPER(TRIM(CLEAN(SUBSTITUTE(F11691,CHAR(160),"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92" spans="1:11" x14ac:dyDescent="0.25">
      <c r="B11692" s="21">
        <v>46142</v>
      </c>
      <c r="C11692" s="2" t="s">
        <v>1</v>
      </c>
      <c r="D11692" s="2" t="s">
        <v>4695</v>
      </c>
      <c r="E11692" s="2" t="s">
        <v>65</v>
      </c>
      <c r="F11692" s="2" t="s">
        <v>3265</v>
      </c>
      <c r="G11692" s="5">
        <v>-1</v>
      </c>
      <c r="H11692" s="5">
        <v>113.2</v>
      </c>
      <c r="I11692" s="5">
        <v>-113.2</v>
      </c>
      <c r="J11692" s="5">
        <v>-6328.9</v>
      </c>
      <c r="K11692" s="5" t="str" cm="1">
        <f t="array" ref="K11692">_xlfn.LET(_xlpm.d,UPPER(TRIM(CLEAN(SUBSTITUTE(F11692,CHAR(160),"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32CM MIX AND MINGLE</v>
      </c>
    </row>
    <row r="11693" spans="1:11" x14ac:dyDescent="0.25">
      <c r="A11693" s="24" t="s">
        <v>3289</v>
      </c>
      <c r="B11693" s="25"/>
      <c r="C11693" s="2"/>
      <c r="D11693" s="2"/>
      <c r="E11693" s="2"/>
      <c r="F11693" s="2"/>
      <c r="G11693" s="26">
        <f>G11676+G11677+G11678+G11679+G11680+G11681+G11682+G11683+G11684+G11685+G11686+G11687+G11688+G11689+G11690+G11691+G11692</f>
        <v>-57</v>
      </c>
      <c r="H11693" s="5"/>
      <c r="I11693" s="26">
        <f>I11676+I11677+I11678+I11679+I11680+I11681+I11682+I11683+I11684+I11685+I11686+I11687+I11688+I11689+I11690+I11691+I11692</f>
        <v>-6328.9</v>
      </c>
      <c r="J11693" s="5"/>
      <c r="K11693" s="5" t="str" cm="1">
        <f t="array" ref="K11693">_xlfn.LET(_xlpm.d,UPPER(TRIM(CLEAN(SUBSTITUTE(F11693,CHAR(160),"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694" spans="1:11" x14ac:dyDescent="0.25">
      <c r="A11694" s="2" t="s">
        <v>3305</v>
      </c>
      <c r="B11694" s="25"/>
      <c r="C11694" s="2"/>
      <c r="D11694" s="2"/>
      <c r="E11694" s="2"/>
      <c r="F11694" s="2"/>
      <c r="G11694" s="5"/>
      <c r="H11694" s="5"/>
      <c r="I11694" s="5"/>
      <c r="J11694" s="5"/>
      <c r="K11694" s="5" t="str" cm="1">
        <f t="array" ref="K11694">_xlfn.LET(_xlpm.d,UPPER(TRIM(CLEAN(SUBSTITUTE(F11694,CHAR(160),"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695" spans="1:11" x14ac:dyDescent="0.25">
      <c r="B11695" s="21">
        <v>46113</v>
      </c>
      <c r="C11695" s="2" t="s">
        <v>1</v>
      </c>
      <c r="D11695" s="2" t="s">
        <v>4581</v>
      </c>
      <c r="E11695" s="2" t="s">
        <v>816</v>
      </c>
      <c r="F11695" s="2" t="s">
        <v>3308</v>
      </c>
      <c r="G11695" s="5">
        <v>-88</v>
      </c>
      <c r="H11695" s="5">
        <v>33.5</v>
      </c>
      <c r="I11695" s="5">
        <v>-2948</v>
      </c>
      <c r="J11695" s="5">
        <v>-2948</v>
      </c>
      <c r="K11695" s="5" t="str" cm="1">
        <f t="array" ref="K11695">_xlfn.LET(_xlpm.d,UPPER(TRIM(CLEAN(SUBSTITUTE(F11695,CHAR(160),"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696" spans="1:11" x14ac:dyDescent="0.25">
      <c r="B11696" s="21">
        <v>46113</v>
      </c>
      <c r="C11696" s="2" t="s">
        <v>1</v>
      </c>
      <c r="D11696" s="2" t="s">
        <v>4496</v>
      </c>
      <c r="E11696" s="2" t="s">
        <v>807</v>
      </c>
      <c r="F11696" s="2" t="s">
        <v>3308</v>
      </c>
      <c r="G11696" s="5">
        <v>-6</v>
      </c>
      <c r="H11696" s="5">
        <v>33.5</v>
      </c>
      <c r="I11696" s="5">
        <v>-201</v>
      </c>
      <c r="J11696" s="5">
        <v>-3149</v>
      </c>
      <c r="K11696" s="5" t="str" cm="1">
        <f t="array" ref="K11696">_xlfn.LET(_xlpm.d,UPPER(TRIM(CLEAN(SUBSTITUTE(F11696,CHAR(160),"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697" spans="2:11" x14ac:dyDescent="0.25">
      <c r="B11697" s="21">
        <v>46113</v>
      </c>
      <c r="C11697" s="2" t="s">
        <v>1</v>
      </c>
      <c r="D11697" s="2" t="s">
        <v>4636</v>
      </c>
      <c r="E11697" s="2" t="s">
        <v>565</v>
      </c>
      <c r="F11697" s="2" t="s">
        <v>3314</v>
      </c>
      <c r="G11697" s="5">
        <v>-40</v>
      </c>
      <c r="H11697" s="5">
        <v>33.5</v>
      </c>
      <c r="I11697" s="5">
        <v>-1340</v>
      </c>
      <c r="J11697" s="5">
        <v>-4489</v>
      </c>
      <c r="K11697" s="5" t="str" cm="1">
        <f t="array" ref="K11697">_xlfn.LET(_xlpm.d,UPPER(TRIM(CLEAN(SUBSTITUTE(F11697,CHAR(160),"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698" spans="2:11" x14ac:dyDescent="0.25">
      <c r="B11698" s="21">
        <v>46113</v>
      </c>
      <c r="C11698" s="2" t="s">
        <v>1</v>
      </c>
      <c r="D11698" s="2" t="s">
        <v>4519</v>
      </c>
      <c r="E11698" s="2" t="s">
        <v>433</v>
      </c>
      <c r="F11698" s="2" t="s">
        <v>3314</v>
      </c>
      <c r="G11698" s="5">
        <v>-12</v>
      </c>
      <c r="H11698" s="5">
        <v>33.5</v>
      </c>
      <c r="I11698" s="5">
        <v>-402</v>
      </c>
      <c r="J11698" s="5">
        <v>-4891</v>
      </c>
      <c r="K11698" s="5" t="str" cm="1">
        <f t="array" ref="K11698">_xlfn.LET(_xlpm.d,UPPER(TRIM(CLEAN(SUBSTITUTE(F11698,CHAR(160),"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699" spans="2:11" x14ac:dyDescent="0.25">
      <c r="B11699" s="21">
        <v>46113</v>
      </c>
      <c r="C11699" s="2" t="s">
        <v>1</v>
      </c>
      <c r="D11699" s="2" t="s">
        <v>4637</v>
      </c>
      <c r="E11699" s="2" t="s">
        <v>29</v>
      </c>
      <c r="F11699" s="2" t="s">
        <v>3314</v>
      </c>
      <c r="G11699" s="5">
        <v>-70</v>
      </c>
      <c r="H11699" s="5">
        <v>33.5</v>
      </c>
      <c r="I11699" s="5">
        <v>-2345</v>
      </c>
      <c r="J11699" s="5">
        <v>-7236</v>
      </c>
      <c r="K11699" s="5" t="str" cm="1">
        <f t="array" ref="K11699">_xlfn.LET(_xlpm.d,UPPER(TRIM(CLEAN(SUBSTITUTE(F11699,CHAR(160),"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00" spans="2:11" x14ac:dyDescent="0.25">
      <c r="B11700" s="21">
        <v>46113</v>
      </c>
      <c r="C11700" s="2" t="s">
        <v>1</v>
      </c>
      <c r="D11700" s="2" t="s">
        <v>4462</v>
      </c>
      <c r="E11700" s="2" t="s">
        <v>129</v>
      </c>
      <c r="F11700" s="2" t="s">
        <v>3314</v>
      </c>
      <c r="G11700" s="5">
        <v>-139</v>
      </c>
      <c r="H11700" s="5">
        <v>33.5</v>
      </c>
      <c r="I11700" s="5">
        <v>-4656.5</v>
      </c>
      <c r="J11700" s="5">
        <v>-11892.5</v>
      </c>
      <c r="K11700" s="5" t="str" cm="1">
        <f t="array" ref="K11700">_xlfn.LET(_xlpm.d,UPPER(TRIM(CLEAN(SUBSTITUTE(F11700,CHAR(160),"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01" spans="2:11" x14ac:dyDescent="0.25">
      <c r="B11701" s="21">
        <v>46113</v>
      </c>
      <c r="C11701" s="2" t="s">
        <v>1</v>
      </c>
      <c r="D11701" s="2" t="s">
        <v>4620</v>
      </c>
      <c r="E11701" s="2" t="s">
        <v>40</v>
      </c>
      <c r="F11701" s="2" t="s">
        <v>3314</v>
      </c>
      <c r="G11701" s="5">
        <v>-30</v>
      </c>
      <c r="H11701" s="5">
        <v>33.5</v>
      </c>
      <c r="I11701" s="5">
        <v>-1005</v>
      </c>
      <c r="J11701" s="5">
        <v>-12897.5</v>
      </c>
      <c r="K11701" s="5" t="str" cm="1">
        <f t="array" ref="K11701">_xlfn.LET(_xlpm.d,UPPER(TRIM(CLEAN(SUBSTITUTE(F11701,CHAR(160),"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02" spans="2:11" x14ac:dyDescent="0.25">
      <c r="B11702" s="21">
        <v>46113</v>
      </c>
      <c r="C11702" s="2" t="s">
        <v>1</v>
      </c>
      <c r="D11702" s="2" t="s">
        <v>4520</v>
      </c>
      <c r="E11702" s="2" t="s">
        <v>65</v>
      </c>
      <c r="F11702" s="2" t="s">
        <v>3314</v>
      </c>
      <c r="G11702" s="5">
        <v>-50</v>
      </c>
      <c r="H11702" s="5">
        <v>33.5</v>
      </c>
      <c r="I11702" s="5">
        <v>-1675</v>
      </c>
      <c r="J11702" s="5">
        <v>-14572.5</v>
      </c>
      <c r="K11702" s="5" t="str" cm="1">
        <f t="array" ref="K11702">_xlfn.LET(_xlpm.d,UPPER(TRIM(CLEAN(SUBSTITUTE(F11702,CHAR(160),"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03" spans="2:11" x14ac:dyDescent="0.25">
      <c r="B11703" s="21">
        <v>46113</v>
      </c>
      <c r="C11703" s="2" t="s">
        <v>1</v>
      </c>
      <c r="D11703" s="2" t="s">
        <v>4638</v>
      </c>
      <c r="E11703" s="2" t="s">
        <v>148</v>
      </c>
      <c r="F11703" s="2" t="s">
        <v>3314</v>
      </c>
      <c r="G11703" s="5">
        <v>-50</v>
      </c>
      <c r="H11703" s="5">
        <v>33.5</v>
      </c>
      <c r="I11703" s="5">
        <v>-1675</v>
      </c>
      <c r="J11703" s="5">
        <v>-16247.5</v>
      </c>
      <c r="K11703" s="5" t="str" cm="1">
        <f t="array" ref="K11703">_xlfn.LET(_xlpm.d,UPPER(TRIM(CLEAN(SUBSTITUTE(F11703,CHAR(160),"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04" spans="2:11" x14ac:dyDescent="0.25">
      <c r="B11704" s="21">
        <v>46113</v>
      </c>
      <c r="C11704" s="2" t="s">
        <v>1</v>
      </c>
      <c r="D11704" s="2" t="s">
        <v>4599</v>
      </c>
      <c r="E11704" s="2" t="s">
        <v>24</v>
      </c>
      <c r="F11704" s="2" t="s">
        <v>3314</v>
      </c>
      <c r="G11704" s="5">
        <v>-50</v>
      </c>
      <c r="H11704" s="5">
        <v>33.5</v>
      </c>
      <c r="I11704" s="5">
        <v>-1675</v>
      </c>
      <c r="J11704" s="5">
        <v>-17922.5</v>
      </c>
      <c r="K11704" s="5" t="str" cm="1">
        <f t="array" ref="K11704">_xlfn.LET(_xlpm.d,UPPER(TRIM(CLEAN(SUBSTITUTE(F11704,CHAR(160),"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05" spans="2:11" x14ac:dyDescent="0.25">
      <c r="B11705" s="21">
        <v>46114</v>
      </c>
      <c r="C11705" s="2" t="s">
        <v>1</v>
      </c>
      <c r="D11705" s="2" t="s">
        <v>4521</v>
      </c>
      <c r="E11705" s="2" t="s">
        <v>5</v>
      </c>
      <c r="F11705" s="2" t="s">
        <v>3308</v>
      </c>
      <c r="G11705" s="5">
        <v>-156</v>
      </c>
      <c r="H11705" s="5">
        <v>33.5</v>
      </c>
      <c r="I11705" s="5">
        <v>-5226</v>
      </c>
      <c r="J11705" s="5">
        <v>-23148.5</v>
      </c>
      <c r="K11705" s="5" t="str" cm="1">
        <f t="array" ref="K11705">_xlfn.LET(_xlpm.d,UPPER(TRIM(CLEAN(SUBSTITUTE(F11705,CHAR(160),"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06" spans="2:11" x14ac:dyDescent="0.25">
      <c r="B11706" s="21">
        <v>46114</v>
      </c>
      <c r="C11706" s="2" t="s">
        <v>1</v>
      </c>
      <c r="D11706" s="2" t="s">
        <v>4524</v>
      </c>
      <c r="E11706" s="2" t="s">
        <v>926</v>
      </c>
      <c r="F11706" s="2" t="s">
        <v>3308</v>
      </c>
      <c r="G11706" s="5">
        <v>-324</v>
      </c>
      <c r="H11706" s="5">
        <v>33.5</v>
      </c>
      <c r="I11706" s="5">
        <v>-10854</v>
      </c>
      <c r="J11706" s="5">
        <v>-34002.5</v>
      </c>
      <c r="K11706" s="5" t="str" cm="1">
        <f t="array" ref="K11706">_xlfn.LET(_xlpm.d,UPPER(TRIM(CLEAN(SUBSTITUTE(F11706,CHAR(160),"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07" spans="2:11" x14ac:dyDescent="0.25">
      <c r="B11707" s="21">
        <v>46114</v>
      </c>
      <c r="C11707" s="2" t="s">
        <v>1</v>
      </c>
      <c r="D11707" s="2" t="s">
        <v>4625</v>
      </c>
      <c r="E11707" s="2" t="s">
        <v>1403</v>
      </c>
      <c r="F11707" s="2" t="s">
        <v>3308</v>
      </c>
      <c r="G11707" s="5">
        <v>-21</v>
      </c>
      <c r="H11707" s="5">
        <v>27.8</v>
      </c>
      <c r="I11707" s="5">
        <v>-583.79999999999995</v>
      </c>
      <c r="J11707" s="5">
        <v>-34586.300000000003</v>
      </c>
      <c r="K11707" s="5" t="str" cm="1">
        <f t="array" ref="K11707">_xlfn.LET(_xlpm.d,UPPER(TRIM(CLEAN(SUBSTITUTE(F11707,CHAR(160),"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08" spans="2:11" x14ac:dyDescent="0.25">
      <c r="B11708" s="21">
        <v>46114</v>
      </c>
      <c r="C11708" s="2" t="s">
        <v>1</v>
      </c>
      <c r="D11708" s="2" t="s">
        <v>4639</v>
      </c>
      <c r="E11708" s="2" t="s">
        <v>2099</v>
      </c>
      <c r="F11708" s="2" t="s">
        <v>3308</v>
      </c>
      <c r="G11708" s="5">
        <v>-28</v>
      </c>
      <c r="H11708" s="5">
        <v>31.8</v>
      </c>
      <c r="I11708" s="5">
        <v>-890.4</v>
      </c>
      <c r="J11708" s="5">
        <v>-35476.700000000004</v>
      </c>
      <c r="K11708" s="5" t="str" cm="1">
        <f t="array" ref="K11708">_xlfn.LET(_xlpm.d,UPPER(TRIM(CLEAN(SUBSTITUTE(F11708,CHAR(160),"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09" spans="2:11" x14ac:dyDescent="0.25">
      <c r="B11709" s="21">
        <v>46114</v>
      </c>
      <c r="C11709" s="2" t="s">
        <v>1</v>
      </c>
      <c r="D11709" s="2" t="s">
        <v>4582</v>
      </c>
      <c r="E11709" s="2" t="s">
        <v>58</v>
      </c>
      <c r="F11709" s="2" t="s">
        <v>3314</v>
      </c>
      <c r="G11709" s="5">
        <v>-40</v>
      </c>
      <c r="H11709" s="5">
        <v>33.5</v>
      </c>
      <c r="I11709" s="5">
        <v>-1340</v>
      </c>
      <c r="J11709" s="5">
        <v>-36816.700000000004</v>
      </c>
      <c r="K11709" s="5" t="str" cm="1">
        <f t="array" ref="K11709">_xlfn.LET(_xlpm.d,UPPER(TRIM(CLEAN(SUBSTITUTE(F11709,CHAR(160),"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10" spans="2:11" x14ac:dyDescent="0.25">
      <c r="B11710" s="21">
        <v>46114</v>
      </c>
      <c r="C11710" s="2" t="s">
        <v>1</v>
      </c>
      <c r="D11710" s="2" t="s">
        <v>4485</v>
      </c>
      <c r="E11710" s="2" t="s">
        <v>53</v>
      </c>
      <c r="F11710" s="2" t="s">
        <v>3314</v>
      </c>
      <c r="G11710" s="5">
        <v>-100</v>
      </c>
      <c r="H11710" s="5">
        <v>33.5</v>
      </c>
      <c r="I11710" s="5">
        <v>-3350</v>
      </c>
      <c r="J11710" s="5">
        <v>-40166.700000000004</v>
      </c>
      <c r="K11710" s="5" t="str" cm="1">
        <f t="array" ref="K11710">_xlfn.LET(_xlpm.d,UPPER(TRIM(CLEAN(SUBSTITUTE(F11710,CHAR(160),"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11" spans="2:11" x14ac:dyDescent="0.25">
      <c r="B11711" s="21">
        <v>46114</v>
      </c>
      <c r="C11711" s="2" t="s">
        <v>1</v>
      </c>
      <c r="D11711" s="2" t="s">
        <v>4607</v>
      </c>
      <c r="E11711" s="2" t="s">
        <v>74</v>
      </c>
      <c r="F11711" s="2" t="s">
        <v>3314</v>
      </c>
      <c r="G11711" s="5">
        <v>-100</v>
      </c>
      <c r="H11711" s="5">
        <v>33.5</v>
      </c>
      <c r="I11711" s="5">
        <v>-3350</v>
      </c>
      <c r="J11711" s="5">
        <v>-43516.700000000004</v>
      </c>
      <c r="K11711" s="5" t="str" cm="1">
        <f t="array" ref="K11711">_xlfn.LET(_xlpm.d,UPPER(TRIM(CLEAN(SUBSTITUTE(F11711,CHAR(160),"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12" spans="2:11" x14ac:dyDescent="0.25">
      <c r="B11712" s="21">
        <v>46114</v>
      </c>
      <c r="C11712" s="2" t="s">
        <v>1</v>
      </c>
      <c r="D11712" s="2" t="s">
        <v>4640</v>
      </c>
      <c r="E11712" s="2" t="s">
        <v>791</v>
      </c>
      <c r="F11712" s="2" t="s">
        <v>3314</v>
      </c>
      <c r="G11712" s="5">
        <v>-70</v>
      </c>
      <c r="H11712" s="5">
        <v>33.5</v>
      </c>
      <c r="I11712" s="5">
        <v>-2345</v>
      </c>
      <c r="J11712" s="5">
        <v>-45861.700000000004</v>
      </c>
      <c r="K11712" s="5" t="str" cm="1">
        <f t="array" ref="K11712">_xlfn.LET(_xlpm.d,UPPER(TRIM(CLEAN(SUBSTITUTE(F11712,CHAR(160),"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13" spans="2:11" x14ac:dyDescent="0.25">
      <c r="B11713" s="21">
        <v>46114</v>
      </c>
      <c r="C11713" s="2" t="s">
        <v>1</v>
      </c>
      <c r="D11713" s="2" t="s">
        <v>4525</v>
      </c>
      <c r="E11713" s="2" t="s">
        <v>19</v>
      </c>
      <c r="F11713" s="2" t="s">
        <v>3314</v>
      </c>
      <c r="G11713" s="5">
        <v>-40</v>
      </c>
      <c r="H11713" s="5">
        <v>33.5</v>
      </c>
      <c r="I11713" s="5">
        <v>-1340</v>
      </c>
      <c r="J11713" s="5">
        <v>-47201.700000000004</v>
      </c>
      <c r="K11713" s="5" t="str" cm="1">
        <f t="array" ref="K11713">_xlfn.LET(_xlpm.d,UPPER(TRIM(CLEAN(SUBSTITUTE(F11713,CHAR(160),"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14" spans="2:11" x14ac:dyDescent="0.25">
      <c r="B11714" s="21">
        <v>46114</v>
      </c>
      <c r="C11714" s="2" t="s">
        <v>1</v>
      </c>
      <c r="D11714" s="2" t="s">
        <v>4641</v>
      </c>
      <c r="E11714" s="2" t="s">
        <v>595</v>
      </c>
      <c r="F11714" s="2" t="s">
        <v>3314</v>
      </c>
      <c r="G11714" s="5">
        <v>-100</v>
      </c>
      <c r="H11714" s="5">
        <v>33.5</v>
      </c>
      <c r="I11714" s="5">
        <v>-3350</v>
      </c>
      <c r="J11714" s="5">
        <v>-50551.700000000004</v>
      </c>
      <c r="K11714" s="5" t="str" cm="1">
        <f t="array" ref="K11714">_xlfn.LET(_xlpm.d,UPPER(TRIM(CLEAN(SUBSTITUTE(F11714,CHAR(160),"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15" spans="2:11" x14ac:dyDescent="0.25">
      <c r="B11715" s="21">
        <v>46114</v>
      </c>
      <c r="C11715" s="2" t="s">
        <v>1</v>
      </c>
      <c r="D11715" s="2" t="s">
        <v>4527</v>
      </c>
      <c r="E11715" s="2" t="s">
        <v>465</v>
      </c>
      <c r="F11715" s="2" t="s">
        <v>3314</v>
      </c>
      <c r="G11715" s="5">
        <v>-90</v>
      </c>
      <c r="H11715" s="5">
        <v>33.5</v>
      </c>
      <c r="I11715" s="5">
        <v>-3015</v>
      </c>
      <c r="J11715" s="5">
        <v>-53566.700000000004</v>
      </c>
      <c r="K11715" s="5" t="str" cm="1">
        <f t="array" ref="K11715">_xlfn.LET(_xlpm.d,UPPER(TRIM(CLEAN(SUBSTITUTE(F11715,CHAR(160),"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16" spans="2:11" x14ac:dyDescent="0.25">
      <c r="B11716" s="21">
        <v>46114</v>
      </c>
      <c r="C11716" s="2" t="s">
        <v>1</v>
      </c>
      <c r="D11716" s="2" t="s">
        <v>4642</v>
      </c>
      <c r="E11716" s="2" t="s">
        <v>84</v>
      </c>
      <c r="F11716" s="2" t="s">
        <v>3314</v>
      </c>
      <c r="G11716" s="5">
        <v>-36</v>
      </c>
      <c r="H11716" s="5">
        <v>33.5</v>
      </c>
      <c r="I11716" s="5">
        <v>-1206</v>
      </c>
      <c r="J11716" s="5">
        <v>-54772.700000000004</v>
      </c>
      <c r="K11716" s="5" t="str" cm="1">
        <f t="array" ref="K11716">_xlfn.LET(_xlpm.d,UPPER(TRIM(CLEAN(SUBSTITUTE(F11716,CHAR(160),"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17" spans="2:11" x14ac:dyDescent="0.25">
      <c r="B11717" s="21">
        <v>46114</v>
      </c>
      <c r="C11717" s="2" t="s">
        <v>1</v>
      </c>
      <c r="D11717" s="2" t="s">
        <v>4643</v>
      </c>
      <c r="E11717" s="2" t="s">
        <v>99</v>
      </c>
      <c r="F11717" s="2" t="s">
        <v>3314</v>
      </c>
      <c r="G11717" s="5">
        <v>-46</v>
      </c>
      <c r="H11717" s="5">
        <v>33.5</v>
      </c>
      <c r="I11717" s="5">
        <v>-1541</v>
      </c>
      <c r="J11717" s="5">
        <v>-56313.700000000004</v>
      </c>
      <c r="K11717" s="5" t="str" cm="1">
        <f t="array" ref="K11717">_xlfn.LET(_xlpm.d,UPPER(TRIM(CLEAN(SUBSTITUTE(F11717,CHAR(160),"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18" spans="2:11" x14ac:dyDescent="0.25">
      <c r="B11718" s="21">
        <v>46114</v>
      </c>
      <c r="C11718" s="2" t="s">
        <v>1</v>
      </c>
      <c r="D11718" s="2" t="s">
        <v>4481</v>
      </c>
      <c r="E11718" s="2" t="s">
        <v>324</v>
      </c>
      <c r="F11718" s="2" t="s">
        <v>3308</v>
      </c>
      <c r="G11718" s="5">
        <v>-49</v>
      </c>
      <c r="H11718" s="5">
        <v>28.95</v>
      </c>
      <c r="I11718" s="5">
        <v>-1418.55</v>
      </c>
      <c r="J11718" s="5">
        <v>-57732.250000000007</v>
      </c>
      <c r="K11718" s="5" t="str" cm="1">
        <f t="array" ref="K11718">_xlfn.LET(_xlpm.d,UPPER(TRIM(CLEAN(SUBSTITUTE(F11718,CHAR(160),"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19" spans="2:11" x14ac:dyDescent="0.25">
      <c r="B11719" s="21">
        <v>46114</v>
      </c>
      <c r="C11719" s="2" t="s">
        <v>1</v>
      </c>
      <c r="D11719" s="2" t="s">
        <v>4483</v>
      </c>
      <c r="E11719" s="2" t="s">
        <v>143</v>
      </c>
      <c r="F11719" s="2" t="s">
        <v>3308</v>
      </c>
      <c r="G11719" s="5">
        <v>-49</v>
      </c>
      <c r="H11719" s="5">
        <v>28.95</v>
      </c>
      <c r="I11719" s="5">
        <v>-1418.55</v>
      </c>
      <c r="J11719" s="5">
        <v>-59150.80000000001</v>
      </c>
      <c r="K11719" s="5" t="str" cm="1">
        <f t="array" ref="K11719">_xlfn.LET(_xlpm.d,UPPER(TRIM(CLEAN(SUBSTITUTE(F11719,CHAR(160),"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20" spans="2:11" x14ac:dyDescent="0.25">
      <c r="B11720" s="21">
        <v>46114</v>
      </c>
      <c r="C11720" s="2" t="s">
        <v>1</v>
      </c>
      <c r="D11720" s="2" t="s">
        <v>4528</v>
      </c>
      <c r="E11720" s="2" t="s">
        <v>801</v>
      </c>
      <c r="F11720" s="2" t="s">
        <v>3308</v>
      </c>
      <c r="G11720" s="5">
        <v>-42</v>
      </c>
      <c r="H11720" s="5">
        <v>28.8</v>
      </c>
      <c r="I11720" s="5">
        <v>-1209.5999999999999</v>
      </c>
      <c r="J11720" s="5">
        <v>-60360.400000000009</v>
      </c>
      <c r="K11720" s="5" t="str" cm="1">
        <f t="array" ref="K11720">_xlfn.LET(_xlpm.d,UPPER(TRIM(CLEAN(SUBSTITUTE(F11720,CHAR(160),"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21" spans="2:11" x14ac:dyDescent="0.25">
      <c r="B11721" s="21">
        <v>46119</v>
      </c>
      <c r="C11721" s="2" t="s">
        <v>1</v>
      </c>
      <c r="D11721" s="2" t="s">
        <v>4644</v>
      </c>
      <c r="E11721" s="2" t="s">
        <v>1530</v>
      </c>
      <c r="F11721" s="2" t="s">
        <v>3308</v>
      </c>
      <c r="G11721" s="5">
        <v>-30</v>
      </c>
      <c r="H11721" s="5">
        <v>31.8</v>
      </c>
      <c r="I11721" s="5">
        <v>-954</v>
      </c>
      <c r="J11721" s="5">
        <v>-61314.400000000009</v>
      </c>
      <c r="K11721" s="5" t="str" cm="1">
        <f t="array" ref="K11721">_xlfn.LET(_xlpm.d,UPPER(TRIM(CLEAN(SUBSTITUTE(F11721,CHAR(160),"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22" spans="2:11" x14ac:dyDescent="0.25">
      <c r="B11722" s="21">
        <v>46119</v>
      </c>
      <c r="C11722" s="2" t="s">
        <v>1</v>
      </c>
      <c r="D11722" s="2" t="s">
        <v>4529</v>
      </c>
      <c r="E11722" s="2" t="s">
        <v>1384</v>
      </c>
      <c r="F11722" s="2" t="s">
        <v>3308</v>
      </c>
      <c r="G11722" s="5">
        <v>-8</v>
      </c>
      <c r="H11722" s="5">
        <v>28.55</v>
      </c>
      <c r="I11722" s="5">
        <v>-228.4</v>
      </c>
      <c r="J11722" s="5">
        <v>-61542.80000000001</v>
      </c>
      <c r="K11722" s="5" t="str" cm="1">
        <f t="array" ref="K11722">_xlfn.LET(_xlpm.d,UPPER(TRIM(CLEAN(SUBSTITUTE(F11722,CHAR(160),"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23" spans="2:11" x14ac:dyDescent="0.25">
      <c r="B11723" s="21">
        <v>46119</v>
      </c>
      <c r="C11723" s="2" t="s">
        <v>1</v>
      </c>
      <c r="D11723" s="2" t="s">
        <v>4530</v>
      </c>
      <c r="E11723" s="2" t="s">
        <v>68</v>
      </c>
      <c r="F11723" s="2" t="s">
        <v>3314</v>
      </c>
      <c r="G11723" s="5">
        <v>-15</v>
      </c>
      <c r="H11723" s="5">
        <v>33.5</v>
      </c>
      <c r="I11723" s="5">
        <v>-502.5</v>
      </c>
      <c r="J11723" s="5">
        <v>-62045.30000000001</v>
      </c>
      <c r="K11723" s="5" t="str" cm="1">
        <f t="array" ref="K11723">_xlfn.LET(_xlpm.d,UPPER(TRIM(CLEAN(SUBSTITUTE(F11723,CHAR(160),"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24" spans="2:11" x14ac:dyDescent="0.25">
      <c r="B11724" s="21">
        <v>46119</v>
      </c>
      <c r="C11724" s="2" t="s">
        <v>1</v>
      </c>
      <c r="D11724" s="2" t="s">
        <v>4443</v>
      </c>
      <c r="E11724" s="2" t="s">
        <v>49</v>
      </c>
      <c r="F11724" s="2" t="s">
        <v>3314</v>
      </c>
      <c r="G11724" s="5">
        <v>-60</v>
      </c>
      <c r="H11724" s="5">
        <v>33.5</v>
      </c>
      <c r="I11724" s="5">
        <v>-2010</v>
      </c>
      <c r="J11724" s="5">
        <v>-64055.30000000001</v>
      </c>
      <c r="K11724" s="5" t="str" cm="1">
        <f t="array" ref="K11724">_xlfn.LET(_xlpm.d,UPPER(TRIM(CLEAN(SUBSTITUTE(F11724,CHAR(160),"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25" spans="2:11" x14ac:dyDescent="0.25">
      <c r="B11725" s="21">
        <v>46119</v>
      </c>
      <c r="C11725" s="2" t="s">
        <v>1</v>
      </c>
      <c r="D11725" s="2" t="s">
        <v>4478</v>
      </c>
      <c r="E11725" s="2" t="s">
        <v>19</v>
      </c>
      <c r="F11725" s="2" t="s">
        <v>3314</v>
      </c>
      <c r="G11725" s="5">
        <v>-42</v>
      </c>
      <c r="H11725" s="5">
        <v>33.5</v>
      </c>
      <c r="I11725" s="5">
        <v>-1407</v>
      </c>
      <c r="J11725" s="5">
        <v>-65462.30000000001</v>
      </c>
      <c r="K11725" s="5" t="str" cm="1">
        <f t="array" ref="K11725">_xlfn.LET(_xlpm.d,UPPER(TRIM(CLEAN(SUBSTITUTE(F11725,CHAR(160),"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26" spans="2:11" x14ac:dyDescent="0.25">
      <c r="B11726" s="21">
        <v>46119</v>
      </c>
      <c r="C11726" s="2" t="s">
        <v>1</v>
      </c>
      <c r="D11726" s="2" t="s">
        <v>4463</v>
      </c>
      <c r="E11726" s="2" t="s">
        <v>99</v>
      </c>
      <c r="F11726" s="2" t="s">
        <v>3314</v>
      </c>
      <c r="G11726" s="5">
        <v>-27</v>
      </c>
      <c r="H11726" s="5">
        <v>33.5</v>
      </c>
      <c r="I11726" s="5">
        <v>-904.5</v>
      </c>
      <c r="J11726" s="5">
        <v>-66366.800000000017</v>
      </c>
      <c r="K11726" s="5" t="str" cm="1">
        <f t="array" ref="K11726">_xlfn.LET(_xlpm.d,UPPER(TRIM(CLEAN(SUBSTITUTE(F11726,CHAR(160),"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27" spans="2:11" x14ac:dyDescent="0.25">
      <c r="B11727" s="21">
        <v>46119</v>
      </c>
      <c r="C11727" s="2" t="s">
        <v>1</v>
      </c>
      <c r="D11727" s="2" t="s">
        <v>4531</v>
      </c>
      <c r="E11727" s="2" t="s">
        <v>97</v>
      </c>
      <c r="F11727" s="2" t="s">
        <v>3314</v>
      </c>
      <c r="G11727" s="5">
        <v>-130</v>
      </c>
      <c r="H11727" s="5">
        <v>33.5</v>
      </c>
      <c r="I11727" s="5">
        <v>-4355</v>
      </c>
      <c r="J11727" s="5">
        <v>-70721.800000000017</v>
      </c>
      <c r="K11727" s="5" t="str" cm="1">
        <f t="array" ref="K11727">_xlfn.LET(_xlpm.d,UPPER(TRIM(CLEAN(SUBSTITUTE(F11727,CHAR(160),"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28" spans="2:11" x14ac:dyDescent="0.25">
      <c r="B11728" s="21">
        <v>46119</v>
      </c>
      <c r="C11728" s="2" t="s">
        <v>1</v>
      </c>
      <c r="D11728" s="2" t="s">
        <v>4583</v>
      </c>
      <c r="E11728" s="2" t="s">
        <v>465</v>
      </c>
      <c r="F11728" s="2" t="s">
        <v>3314</v>
      </c>
      <c r="G11728" s="5">
        <v>-25</v>
      </c>
      <c r="H11728" s="5">
        <v>33.5</v>
      </c>
      <c r="I11728" s="5">
        <v>-837.5</v>
      </c>
      <c r="J11728" s="5">
        <v>-71559.300000000017</v>
      </c>
      <c r="K11728" s="5" t="str" cm="1">
        <f t="array" ref="K11728">_xlfn.LET(_xlpm.d,UPPER(TRIM(CLEAN(SUBSTITUTE(F11728,CHAR(160),"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29" spans="2:11" x14ac:dyDescent="0.25">
      <c r="B11729" s="21">
        <v>46120</v>
      </c>
      <c r="C11729" s="2" t="s">
        <v>1</v>
      </c>
      <c r="D11729" s="2" t="s">
        <v>4608</v>
      </c>
      <c r="E11729" s="2" t="s">
        <v>3</v>
      </c>
      <c r="F11729" s="2" t="s">
        <v>3308</v>
      </c>
      <c r="G11729" s="5">
        <v>-30</v>
      </c>
      <c r="H11729" s="5">
        <v>30</v>
      </c>
      <c r="I11729" s="5">
        <v>-900</v>
      </c>
      <c r="J11729" s="5">
        <v>-72459.300000000017</v>
      </c>
      <c r="K11729" s="5" t="str" cm="1">
        <f t="array" ref="K11729">_xlfn.LET(_xlpm.d,UPPER(TRIM(CLEAN(SUBSTITUTE(F11729,CHAR(160),"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30" spans="2:11" x14ac:dyDescent="0.25">
      <c r="B11730" s="21">
        <v>46120</v>
      </c>
      <c r="C11730" s="2" t="s">
        <v>1</v>
      </c>
      <c r="D11730" s="2" t="s">
        <v>4497</v>
      </c>
      <c r="E11730" s="2" t="s">
        <v>3</v>
      </c>
      <c r="F11730" s="2" t="s">
        <v>3308</v>
      </c>
      <c r="G11730" s="5">
        <v>-103</v>
      </c>
      <c r="H11730" s="5">
        <v>30</v>
      </c>
      <c r="I11730" s="5">
        <v>-3090</v>
      </c>
      <c r="J11730" s="5">
        <v>-75549.300000000017</v>
      </c>
      <c r="K11730" s="5" t="str" cm="1">
        <f t="array" ref="K11730">_xlfn.LET(_xlpm.d,UPPER(TRIM(CLEAN(SUBSTITUTE(F11730,CHAR(160),"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31" spans="2:11" x14ac:dyDescent="0.25">
      <c r="B11731" s="21">
        <v>46120</v>
      </c>
      <c r="C11731" s="2" t="s">
        <v>1</v>
      </c>
      <c r="D11731" s="2" t="s">
        <v>4645</v>
      </c>
      <c r="E11731" s="2" t="s">
        <v>852</v>
      </c>
      <c r="F11731" s="2" t="s">
        <v>3308</v>
      </c>
      <c r="G11731" s="5">
        <v>-50</v>
      </c>
      <c r="H11731" s="5">
        <v>33.99</v>
      </c>
      <c r="I11731" s="5">
        <v>-1699.5</v>
      </c>
      <c r="J11731" s="5">
        <v>-77248.800000000017</v>
      </c>
      <c r="K11731" s="5" t="str" cm="1">
        <f t="array" ref="K11731">_xlfn.LET(_xlpm.d,UPPER(TRIM(CLEAN(SUBSTITUTE(F11731,CHAR(160),"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32" spans="2:11" x14ac:dyDescent="0.25">
      <c r="B11732" s="21">
        <v>46120</v>
      </c>
      <c r="C11732" s="2" t="s">
        <v>1</v>
      </c>
      <c r="D11732" s="2" t="s">
        <v>4532</v>
      </c>
      <c r="E11732" s="2" t="s">
        <v>14</v>
      </c>
      <c r="F11732" s="2" t="s">
        <v>3314</v>
      </c>
      <c r="G11732" s="5">
        <v>-50</v>
      </c>
      <c r="H11732" s="5">
        <v>33.5</v>
      </c>
      <c r="I11732" s="5">
        <v>-1675</v>
      </c>
      <c r="J11732" s="5">
        <v>-78923.800000000017</v>
      </c>
      <c r="K11732" s="5" t="str" cm="1">
        <f t="array" ref="K11732">_xlfn.LET(_xlpm.d,UPPER(TRIM(CLEAN(SUBSTITUTE(F11732,CHAR(160),"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33" spans="2:11" x14ac:dyDescent="0.25">
      <c r="B11733" s="21">
        <v>46120</v>
      </c>
      <c r="C11733" s="2" t="s">
        <v>1</v>
      </c>
      <c r="D11733" s="2" t="s">
        <v>4464</v>
      </c>
      <c r="E11733" s="2" t="s">
        <v>32</v>
      </c>
      <c r="F11733" s="2" t="s">
        <v>3314</v>
      </c>
      <c r="G11733" s="5">
        <v>-70</v>
      </c>
      <c r="H11733" s="5">
        <v>33.5</v>
      </c>
      <c r="I11733" s="5">
        <v>-2345</v>
      </c>
      <c r="J11733" s="5">
        <v>-81268.800000000017</v>
      </c>
      <c r="K11733" s="5" t="str" cm="1">
        <f t="array" ref="K11733">_xlfn.LET(_xlpm.d,UPPER(TRIM(CLEAN(SUBSTITUTE(F11733,CHAR(160),"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34" spans="2:11" x14ac:dyDescent="0.25">
      <c r="B11734" s="21">
        <v>46120</v>
      </c>
      <c r="C11734" s="2" t="s">
        <v>1</v>
      </c>
      <c r="D11734" s="2" t="s">
        <v>4584</v>
      </c>
      <c r="E11734" s="2" t="s">
        <v>403</v>
      </c>
      <c r="F11734" s="2" t="s">
        <v>3314</v>
      </c>
      <c r="G11734" s="5">
        <v>-60</v>
      </c>
      <c r="H11734" s="5">
        <v>33.5</v>
      </c>
      <c r="I11734" s="5">
        <v>-2010</v>
      </c>
      <c r="J11734" s="5">
        <v>-83278.800000000017</v>
      </c>
      <c r="K11734" s="5" t="str" cm="1">
        <f t="array" ref="K11734">_xlfn.LET(_xlpm.d,UPPER(TRIM(CLEAN(SUBSTITUTE(F11734,CHAR(160),"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35" spans="2:11" x14ac:dyDescent="0.25">
      <c r="B11735" s="21">
        <v>46120</v>
      </c>
      <c r="C11735" s="2" t="s">
        <v>1</v>
      </c>
      <c r="D11735" s="2" t="s">
        <v>4444</v>
      </c>
      <c r="E11735" s="2" t="s">
        <v>129</v>
      </c>
      <c r="F11735" s="2" t="s">
        <v>3314</v>
      </c>
      <c r="G11735" s="5">
        <v>-76</v>
      </c>
      <c r="H11735" s="5">
        <v>33.5</v>
      </c>
      <c r="I11735" s="5">
        <v>-2546</v>
      </c>
      <c r="J11735" s="5">
        <v>-85824.800000000017</v>
      </c>
      <c r="K11735" s="5" t="str" cm="1">
        <f t="array" ref="K11735">_xlfn.LET(_xlpm.d,UPPER(TRIM(CLEAN(SUBSTITUTE(F11735,CHAR(160),"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36" spans="2:11" x14ac:dyDescent="0.25">
      <c r="B11736" s="21">
        <v>46120</v>
      </c>
      <c r="C11736" s="2" t="s">
        <v>1</v>
      </c>
      <c r="D11736" s="2" t="s">
        <v>4533</v>
      </c>
      <c r="E11736" s="2" t="s">
        <v>60</v>
      </c>
      <c r="F11736" s="2" t="s">
        <v>3314</v>
      </c>
      <c r="G11736" s="5">
        <v>-40</v>
      </c>
      <c r="H11736" s="5">
        <v>33.5</v>
      </c>
      <c r="I11736" s="5">
        <v>-1340</v>
      </c>
      <c r="J11736" s="5">
        <v>-87164.800000000017</v>
      </c>
      <c r="K11736" s="5" t="str" cm="1">
        <f t="array" ref="K11736">_xlfn.LET(_xlpm.d,UPPER(TRIM(CLEAN(SUBSTITUTE(F11736,CHAR(160),"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37" spans="2:11" x14ac:dyDescent="0.25">
      <c r="B11737" s="21">
        <v>46120</v>
      </c>
      <c r="C11737" s="2" t="s">
        <v>1</v>
      </c>
      <c r="D11737" s="2" t="s">
        <v>4498</v>
      </c>
      <c r="E11737" s="2" t="s">
        <v>9</v>
      </c>
      <c r="F11737" s="2" t="s">
        <v>3314</v>
      </c>
      <c r="G11737" s="5">
        <v>-50</v>
      </c>
      <c r="H11737" s="5">
        <v>33.5</v>
      </c>
      <c r="I11737" s="5">
        <v>-1675</v>
      </c>
      <c r="J11737" s="5">
        <v>-88839.800000000017</v>
      </c>
      <c r="K11737" s="5" t="str" cm="1">
        <f t="array" ref="K11737">_xlfn.LET(_xlpm.d,UPPER(TRIM(CLEAN(SUBSTITUTE(F11737,CHAR(160),"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38" spans="2:11" x14ac:dyDescent="0.25">
      <c r="B11738" s="21">
        <v>46120</v>
      </c>
      <c r="C11738" s="2" t="s">
        <v>1</v>
      </c>
      <c r="D11738" s="2" t="s">
        <v>4499</v>
      </c>
      <c r="E11738" s="2" t="s">
        <v>95</v>
      </c>
      <c r="F11738" s="2" t="s">
        <v>3314</v>
      </c>
      <c r="G11738" s="5">
        <v>-10</v>
      </c>
      <c r="H11738" s="5">
        <v>33.5</v>
      </c>
      <c r="I11738" s="5">
        <v>-335</v>
      </c>
      <c r="J11738" s="5">
        <v>-89174.800000000017</v>
      </c>
      <c r="K11738" s="5" t="str" cm="1">
        <f t="array" ref="K11738">_xlfn.LET(_xlpm.d,UPPER(TRIM(CLEAN(SUBSTITUTE(F11738,CHAR(160),"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39" spans="2:11" x14ac:dyDescent="0.25">
      <c r="B11739" s="21">
        <v>46120</v>
      </c>
      <c r="C11739" s="2" t="s">
        <v>1</v>
      </c>
      <c r="D11739" s="2" t="s">
        <v>4646</v>
      </c>
      <c r="E11739" s="2" t="s">
        <v>35</v>
      </c>
      <c r="F11739" s="2" t="s">
        <v>3314</v>
      </c>
      <c r="G11739" s="5">
        <v>-30</v>
      </c>
      <c r="H11739" s="5">
        <v>33.5</v>
      </c>
      <c r="I11739" s="5">
        <v>-1005</v>
      </c>
      <c r="J11739" s="5">
        <v>-90179.800000000017</v>
      </c>
      <c r="K11739" s="5" t="str" cm="1">
        <f t="array" ref="K11739">_xlfn.LET(_xlpm.d,UPPER(TRIM(CLEAN(SUBSTITUTE(F11739,CHAR(160),"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40" spans="2:11" x14ac:dyDescent="0.25">
      <c r="B11740" s="21">
        <v>46120</v>
      </c>
      <c r="C11740" s="2" t="s">
        <v>1</v>
      </c>
      <c r="D11740" s="2" t="s">
        <v>4712</v>
      </c>
      <c r="E11740" s="2" t="s">
        <v>19</v>
      </c>
      <c r="F11740" s="2" t="s">
        <v>3308</v>
      </c>
      <c r="G11740" s="5">
        <v>-1</v>
      </c>
      <c r="H11740" s="5">
        <v>336</v>
      </c>
      <c r="I11740" s="5">
        <v>-336</v>
      </c>
      <c r="J11740" s="5">
        <v>-90515.800000000017</v>
      </c>
      <c r="K11740" s="5" t="str" cm="1">
        <f t="array" ref="K11740">_xlfn.LET(_xlpm.d,UPPER(TRIM(CLEAN(SUBSTITUTE(F11740,CHAR(160),"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41" spans="2:11" x14ac:dyDescent="0.25">
      <c r="B11741" s="21">
        <v>46121</v>
      </c>
      <c r="C11741" s="2" t="s">
        <v>1</v>
      </c>
      <c r="D11741" s="2" t="s">
        <v>4609</v>
      </c>
      <c r="E11741" s="2" t="s">
        <v>816</v>
      </c>
      <c r="F11741" s="2" t="s">
        <v>3308</v>
      </c>
      <c r="G11741" s="5">
        <v>-100</v>
      </c>
      <c r="H11741" s="5">
        <v>33.5</v>
      </c>
      <c r="I11741" s="5">
        <v>-3350</v>
      </c>
      <c r="J11741" s="5">
        <v>-93865.800000000017</v>
      </c>
      <c r="K11741" s="5" t="str" cm="1">
        <f t="array" ref="K11741">_xlfn.LET(_xlpm.d,UPPER(TRIM(CLEAN(SUBSTITUTE(F11741,CHAR(160),"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42" spans="2:11" x14ac:dyDescent="0.25">
      <c r="B11742" s="21">
        <v>46121</v>
      </c>
      <c r="C11742" s="2" t="s">
        <v>1</v>
      </c>
      <c r="D11742" s="2" t="s">
        <v>4613</v>
      </c>
      <c r="E11742" s="2" t="s">
        <v>844</v>
      </c>
      <c r="F11742" s="2" t="s">
        <v>3308</v>
      </c>
      <c r="G11742" s="5">
        <v>-28</v>
      </c>
      <c r="H11742" s="5">
        <v>33.5</v>
      </c>
      <c r="I11742" s="5">
        <v>-938</v>
      </c>
      <c r="J11742" s="5">
        <v>-94803.800000000017</v>
      </c>
      <c r="K11742" s="5" t="str" cm="1">
        <f t="array" ref="K11742">_xlfn.LET(_xlpm.d,UPPER(TRIM(CLEAN(SUBSTITUTE(F11742,CHAR(160),"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43" spans="2:11" x14ac:dyDescent="0.25">
      <c r="B11743" s="21">
        <v>46121</v>
      </c>
      <c r="C11743" s="2" t="s">
        <v>1</v>
      </c>
      <c r="D11743" s="2" t="s">
        <v>4647</v>
      </c>
      <c r="E11743" s="2" t="s">
        <v>238</v>
      </c>
      <c r="F11743" s="2" t="s">
        <v>3308</v>
      </c>
      <c r="G11743" s="5">
        <v>-30</v>
      </c>
      <c r="H11743" s="5">
        <v>33.5</v>
      </c>
      <c r="I11743" s="5">
        <v>-1005</v>
      </c>
      <c r="J11743" s="5">
        <v>-95808.800000000017</v>
      </c>
      <c r="K11743" s="5" t="str" cm="1">
        <f t="array" ref="K11743">_xlfn.LET(_xlpm.d,UPPER(TRIM(CLEAN(SUBSTITUTE(F11743,CHAR(160),"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44" spans="2:11" x14ac:dyDescent="0.25">
      <c r="B11744" s="21">
        <v>46121</v>
      </c>
      <c r="C11744" s="2" t="s">
        <v>1</v>
      </c>
      <c r="D11744" s="2" t="s">
        <v>4534</v>
      </c>
      <c r="E11744" s="2" t="s">
        <v>5</v>
      </c>
      <c r="F11744" s="2" t="s">
        <v>3308</v>
      </c>
      <c r="G11744" s="5">
        <v>-10</v>
      </c>
      <c r="H11744" s="5">
        <v>33.5</v>
      </c>
      <c r="I11744" s="5">
        <v>-335</v>
      </c>
      <c r="J11744" s="5">
        <v>-96143.800000000017</v>
      </c>
      <c r="K11744" s="5" t="str" cm="1">
        <f t="array" ref="K11744">_xlfn.LET(_xlpm.d,UPPER(TRIM(CLEAN(SUBSTITUTE(F11744,CHAR(160),"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45" spans="2:11" x14ac:dyDescent="0.25">
      <c r="B11745" s="21">
        <v>46121</v>
      </c>
      <c r="C11745" s="2" t="s">
        <v>1</v>
      </c>
      <c r="D11745" s="2" t="s">
        <v>4536</v>
      </c>
      <c r="E11745" s="2" t="s">
        <v>1025</v>
      </c>
      <c r="F11745" s="2" t="s">
        <v>3308</v>
      </c>
      <c r="G11745" s="5">
        <v>-35</v>
      </c>
      <c r="H11745" s="5">
        <v>33.5</v>
      </c>
      <c r="I11745" s="5">
        <v>-1172.5</v>
      </c>
      <c r="J11745" s="5">
        <v>-97316.300000000017</v>
      </c>
      <c r="K11745" s="5" t="str" cm="1">
        <f t="array" ref="K11745">_xlfn.LET(_xlpm.d,UPPER(TRIM(CLEAN(SUBSTITUTE(F11745,CHAR(160),"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46" spans="2:11" x14ac:dyDescent="0.25">
      <c r="B11746" s="21">
        <v>46121</v>
      </c>
      <c r="C11746" s="2" t="s">
        <v>1</v>
      </c>
      <c r="D11746" s="2" t="s">
        <v>4537</v>
      </c>
      <c r="E11746" s="2" t="s">
        <v>163</v>
      </c>
      <c r="F11746" s="2" t="s">
        <v>3314</v>
      </c>
      <c r="G11746" s="5">
        <v>-100</v>
      </c>
      <c r="H11746" s="5">
        <v>33.5</v>
      </c>
      <c r="I11746" s="5">
        <v>-3350</v>
      </c>
      <c r="J11746" s="5">
        <v>-100666.30000000002</v>
      </c>
      <c r="K11746" s="5" t="str" cm="1">
        <f t="array" ref="K11746">_xlfn.LET(_xlpm.d,UPPER(TRIM(CLEAN(SUBSTITUTE(F11746,CHAR(160),"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47" spans="2:11" x14ac:dyDescent="0.25">
      <c r="B11747" s="21">
        <v>46121</v>
      </c>
      <c r="C11747" s="2" t="s">
        <v>1</v>
      </c>
      <c r="D11747" s="2" t="s">
        <v>4466</v>
      </c>
      <c r="E11747" s="2" t="s">
        <v>58</v>
      </c>
      <c r="F11747" s="2" t="s">
        <v>3314</v>
      </c>
      <c r="G11747" s="5">
        <v>-46</v>
      </c>
      <c r="H11747" s="5">
        <v>33.5</v>
      </c>
      <c r="I11747" s="5">
        <v>-1541</v>
      </c>
      <c r="J11747" s="5">
        <v>-102207.30000000002</v>
      </c>
      <c r="K11747" s="5" t="str" cm="1">
        <f t="array" ref="K11747">_xlfn.LET(_xlpm.d,UPPER(TRIM(CLEAN(SUBSTITUTE(F11747,CHAR(160),"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48" spans="2:11" x14ac:dyDescent="0.25">
      <c r="B11748" s="21">
        <v>46121</v>
      </c>
      <c r="C11748" s="2" t="s">
        <v>1</v>
      </c>
      <c r="D11748" s="2" t="s">
        <v>4648</v>
      </c>
      <c r="E11748" s="2" t="s">
        <v>68</v>
      </c>
      <c r="F11748" s="2" t="s">
        <v>3314</v>
      </c>
      <c r="G11748" s="5">
        <v>-110</v>
      </c>
      <c r="H11748" s="5">
        <v>33.5</v>
      </c>
      <c r="I11748" s="5">
        <v>-3685</v>
      </c>
      <c r="J11748" s="5">
        <v>-105892.30000000002</v>
      </c>
      <c r="K11748" s="5" t="str" cm="1">
        <f t="array" ref="K11748">_xlfn.LET(_xlpm.d,UPPER(TRIM(CLEAN(SUBSTITUTE(F11748,CHAR(160),"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49" spans="2:11" x14ac:dyDescent="0.25">
      <c r="B11749" s="21">
        <v>46121</v>
      </c>
      <c r="C11749" s="2" t="s">
        <v>1</v>
      </c>
      <c r="D11749" s="2" t="s">
        <v>4615</v>
      </c>
      <c r="E11749" s="2" t="s">
        <v>84</v>
      </c>
      <c r="F11749" s="2" t="s">
        <v>3314</v>
      </c>
      <c r="G11749" s="5">
        <v>-18</v>
      </c>
      <c r="H11749" s="5">
        <v>33.5</v>
      </c>
      <c r="I11749" s="5">
        <v>-603</v>
      </c>
      <c r="J11749" s="5">
        <v>-106495.30000000002</v>
      </c>
      <c r="K11749" s="5" t="str" cm="1">
        <f t="array" ref="K11749">_xlfn.LET(_xlpm.d,UPPER(TRIM(CLEAN(SUBSTITUTE(F11749,CHAR(160),"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50" spans="2:11" x14ac:dyDescent="0.25">
      <c r="B11750" s="21">
        <v>46121</v>
      </c>
      <c r="C11750" s="2" t="s">
        <v>1</v>
      </c>
      <c r="D11750" s="2" t="s">
        <v>4649</v>
      </c>
      <c r="E11750" s="2" t="s">
        <v>999</v>
      </c>
      <c r="F11750" s="2" t="s">
        <v>3314</v>
      </c>
      <c r="G11750" s="5">
        <v>-50</v>
      </c>
      <c r="H11750" s="5">
        <v>33.5</v>
      </c>
      <c r="I11750" s="5">
        <v>-1675</v>
      </c>
      <c r="J11750" s="5">
        <v>-108170.30000000002</v>
      </c>
      <c r="K11750" s="5" t="str" cm="1">
        <f t="array" ref="K11750">_xlfn.LET(_xlpm.d,UPPER(TRIM(CLEAN(SUBSTITUTE(F11750,CHAR(160),"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51" spans="2:11" x14ac:dyDescent="0.25">
      <c r="B11751" s="21">
        <v>46121</v>
      </c>
      <c r="C11751" s="2" t="s">
        <v>1</v>
      </c>
      <c r="D11751" s="2" t="s">
        <v>4650</v>
      </c>
      <c r="E11751" s="2" t="s">
        <v>2473</v>
      </c>
      <c r="F11751" s="2" t="s">
        <v>3314</v>
      </c>
      <c r="G11751" s="5">
        <v>-70</v>
      </c>
      <c r="H11751" s="5">
        <v>33.5</v>
      </c>
      <c r="I11751" s="5">
        <v>-2345</v>
      </c>
      <c r="J11751" s="5">
        <v>-110515.30000000002</v>
      </c>
      <c r="K11751" s="5" t="str" cm="1">
        <f t="array" ref="K11751">_xlfn.LET(_xlpm.d,UPPER(TRIM(CLEAN(SUBSTITUTE(F11751,CHAR(160),"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52" spans="2:11" x14ac:dyDescent="0.25">
      <c r="B11752" s="21">
        <v>46121</v>
      </c>
      <c r="C11752" s="2" t="s">
        <v>1</v>
      </c>
      <c r="D11752" s="2" t="s">
        <v>4651</v>
      </c>
      <c r="E11752" s="2" t="s">
        <v>2473</v>
      </c>
      <c r="F11752" s="2" t="s">
        <v>3314</v>
      </c>
      <c r="G11752" s="5">
        <v>-40</v>
      </c>
      <c r="H11752" s="5">
        <v>33.5</v>
      </c>
      <c r="I11752" s="5">
        <v>-1340</v>
      </c>
      <c r="J11752" s="5">
        <v>-111855.30000000002</v>
      </c>
      <c r="K11752" s="5" t="str" cm="1">
        <f t="array" ref="K11752">_xlfn.LET(_xlpm.d,UPPER(TRIM(CLEAN(SUBSTITUTE(F11752,CHAR(160),"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53" spans="2:11" x14ac:dyDescent="0.25">
      <c r="B11753" s="21">
        <v>46121</v>
      </c>
      <c r="C11753" s="2" t="s">
        <v>1</v>
      </c>
      <c r="D11753" s="2" t="s">
        <v>4652</v>
      </c>
      <c r="E11753" s="2" t="s">
        <v>1397</v>
      </c>
      <c r="F11753" s="2" t="s">
        <v>3314</v>
      </c>
      <c r="G11753" s="5">
        <v>-100</v>
      </c>
      <c r="H11753" s="5">
        <v>33.5</v>
      </c>
      <c r="I11753" s="5">
        <v>-3350</v>
      </c>
      <c r="J11753" s="5">
        <v>-115205.30000000002</v>
      </c>
      <c r="K11753" s="5" t="str" cm="1">
        <f t="array" ref="K11753">_xlfn.LET(_xlpm.d,UPPER(TRIM(CLEAN(SUBSTITUTE(F11753,CHAR(160),"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54" spans="2:11" x14ac:dyDescent="0.25">
      <c r="B11754" s="21">
        <v>46122</v>
      </c>
      <c r="C11754" s="2" t="s">
        <v>1</v>
      </c>
      <c r="D11754" s="2" t="s">
        <v>4653</v>
      </c>
      <c r="E11754" s="2" t="s">
        <v>1245</v>
      </c>
      <c r="F11754" s="2" t="s">
        <v>3308</v>
      </c>
      <c r="G11754" s="5">
        <v>-105</v>
      </c>
      <c r="H11754" s="5">
        <v>31.8</v>
      </c>
      <c r="I11754" s="5">
        <v>-3339</v>
      </c>
      <c r="J11754" s="5">
        <v>-118544.30000000002</v>
      </c>
      <c r="K11754" s="5" t="str" cm="1">
        <f t="array" ref="K11754">_xlfn.LET(_xlpm.d,UPPER(TRIM(CLEAN(SUBSTITUTE(F11754,CHAR(160),"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55" spans="2:11" x14ac:dyDescent="0.25">
      <c r="B11755" s="21">
        <v>46122</v>
      </c>
      <c r="C11755" s="2" t="s">
        <v>1</v>
      </c>
      <c r="D11755" s="2" t="s">
        <v>4628</v>
      </c>
      <c r="E11755" s="2" t="s">
        <v>2266</v>
      </c>
      <c r="F11755" s="2" t="s">
        <v>3308</v>
      </c>
      <c r="G11755" s="5">
        <v>-44</v>
      </c>
      <c r="H11755" s="5">
        <v>31.8</v>
      </c>
      <c r="I11755" s="5">
        <v>-1399.2</v>
      </c>
      <c r="J11755" s="5">
        <v>-119943.50000000001</v>
      </c>
      <c r="K11755" s="5" t="str" cm="1">
        <f t="array" ref="K11755">_xlfn.LET(_xlpm.d,UPPER(TRIM(CLEAN(SUBSTITUTE(F11755,CHAR(160),"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56" spans="2:11" x14ac:dyDescent="0.25">
      <c r="B11756" s="21">
        <v>46122</v>
      </c>
      <c r="C11756" s="2" t="s">
        <v>1</v>
      </c>
      <c r="D11756" s="2" t="s">
        <v>4654</v>
      </c>
      <c r="E11756" s="2" t="s">
        <v>2220</v>
      </c>
      <c r="F11756" s="2" t="s">
        <v>3308</v>
      </c>
      <c r="G11756" s="5">
        <v>-7</v>
      </c>
      <c r="H11756" s="5">
        <v>31.8</v>
      </c>
      <c r="I11756" s="5">
        <v>-222.6</v>
      </c>
      <c r="J11756" s="5">
        <v>-120166.10000000002</v>
      </c>
      <c r="K11756" s="5" t="str" cm="1">
        <f t="array" ref="K11756">_xlfn.LET(_xlpm.d,UPPER(TRIM(CLEAN(SUBSTITUTE(F11756,CHAR(160),"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57" spans="2:11" x14ac:dyDescent="0.25">
      <c r="B11757" s="21">
        <v>46122</v>
      </c>
      <c r="C11757" s="2" t="s">
        <v>1</v>
      </c>
      <c r="D11757" s="2" t="s">
        <v>4538</v>
      </c>
      <c r="E11757" s="2" t="s">
        <v>1478</v>
      </c>
      <c r="F11757" s="2" t="s">
        <v>3308</v>
      </c>
      <c r="G11757" s="5">
        <v>-61</v>
      </c>
      <c r="H11757" s="5">
        <v>31.8</v>
      </c>
      <c r="I11757" s="5">
        <v>-1939.8</v>
      </c>
      <c r="J11757" s="5">
        <v>-122105.90000000002</v>
      </c>
      <c r="K11757" s="5" t="str" cm="1">
        <f t="array" ref="K11757">_xlfn.LET(_xlpm.d,UPPER(TRIM(CLEAN(SUBSTITUTE(F11757,CHAR(160),"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58" spans="2:11" x14ac:dyDescent="0.25">
      <c r="B11758" s="21">
        <v>46122</v>
      </c>
      <c r="C11758" s="2" t="s">
        <v>1</v>
      </c>
      <c r="D11758" s="2" t="s">
        <v>4479</v>
      </c>
      <c r="E11758" s="2" t="s">
        <v>143</v>
      </c>
      <c r="F11758" s="2" t="s">
        <v>3308</v>
      </c>
      <c r="G11758" s="5">
        <v>-51</v>
      </c>
      <c r="H11758" s="5">
        <v>28.95</v>
      </c>
      <c r="I11758" s="5">
        <v>-1476.45</v>
      </c>
      <c r="J11758" s="5">
        <v>-123582.35000000002</v>
      </c>
      <c r="K11758" s="5" t="str" cm="1">
        <f t="array" ref="K11758">_xlfn.LET(_xlpm.d,UPPER(TRIM(CLEAN(SUBSTITUTE(F11758,CHAR(160),"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59" spans="2:11" x14ac:dyDescent="0.25">
      <c r="B11759" s="21">
        <v>46122</v>
      </c>
      <c r="C11759" s="2" t="s">
        <v>1</v>
      </c>
      <c r="D11759" s="2" t="s">
        <v>4539</v>
      </c>
      <c r="E11759" s="2" t="s">
        <v>1016</v>
      </c>
      <c r="F11759" s="2" t="s">
        <v>3314</v>
      </c>
      <c r="G11759" s="5">
        <v>-300</v>
      </c>
      <c r="H11759" s="5">
        <v>33.5</v>
      </c>
      <c r="I11759" s="5">
        <v>-10050</v>
      </c>
      <c r="J11759" s="5">
        <v>-133632.35000000003</v>
      </c>
      <c r="K11759" s="5" t="str" cm="1">
        <f t="array" ref="K11759">_xlfn.LET(_xlpm.d,UPPER(TRIM(CLEAN(SUBSTITUTE(F11759,CHAR(160),"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60" spans="2:11" x14ac:dyDescent="0.25">
      <c r="B11760" s="21">
        <v>46122</v>
      </c>
      <c r="C11760" s="2" t="s">
        <v>1</v>
      </c>
      <c r="D11760" s="2" t="s">
        <v>4540</v>
      </c>
      <c r="E11760" s="2" t="s">
        <v>1130</v>
      </c>
      <c r="F11760" s="2" t="s">
        <v>3314</v>
      </c>
      <c r="G11760" s="5">
        <v>-150</v>
      </c>
      <c r="H11760" s="5">
        <v>33.5</v>
      </c>
      <c r="I11760" s="5">
        <v>-5025</v>
      </c>
      <c r="J11760" s="5">
        <v>-138657.35000000003</v>
      </c>
      <c r="K11760" s="5" t="str" cm="1">
        <f t="array" ref="K11760">_xlfn.LET(_xlpm.d,UPPER(TRIM(CLEAN(SUBSTITUTE(F11760,CHAR(160),"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61" spans="2:11" x14ac:dyDescent="0.25">
      <c r="B11761" s="21">
        <v>46122</v>
      </c>
      <c r="C11761" s="2" t="s">
        <v>1</v>
      </c>
      <c r="D11761" s="2" t="s">
        <v>4500</v>
      </c>
      <c r="E11761" s="2" t="s">
        <v>202</v>
      </c>
      <c r="F11761" s="2" t="s">
        <v>3314</v>
      </c>
      <c r="G11761" s="5">
        <v>-130</v>
      </c>
      <c r="H11761" s="5">
        <v>33.5</v>
      </c>
      <c r="I11761" s="5">
        <v>-4355</v>
      </c>
      <c r="J11761" s="5">
        <v>-143012.35000000003</v>
      </c>
      <c r="K11761" s="5" t="str" cm="1">
        <f t="array" ref="K11761">_xlfn.LET(_xlpm.d,UPPER(TRIM(CLEAN(SUBSTITUTE(F11761,CHAR(160),"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62" spans="2:11" x14ac:dyDescent="0.25">
      <c r="B11762" s="21">
        <v>46122</v>
      </c>
      <c r="C11762" s="2" t="s">
        <v>1</v>
      </c>
      <c r="D11762" s="2" t="s">
        <v>4541</v>
      </c>
      <c r="E11762" s="2" t="s">
        <v>110</v>
      </c>
      <c r="F11762" s="2" t="s">
        <v>3314</v>
      </c>
      <c r="G11762" s="5">
        <v>-20</v>
      </c>
      <c r="H11762" s="5">
        <v>33.5</v>
      </c>
      <c r="I11762" s="5">
        <v>-670</v>
      </c>
      <c r="J11762" s="5">
        <v>-143682.35000000003</v>
      </c>
      <c r="K11762" s="5" t="str" cm="1">
        <f t="array" ref="K11762">_xlfn.LET(_xlpm.d,UPPER(TRIM(CLEAN(SUBSTITUTE(F11762,CHAR(160),"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63" spans="2:11" x14ac:dyDescent="0.25">
      <c r="B11763" s="21">
        <v>46122</v>
      </c>
      <c r="C11763" s="2" t="s">
        <v>1</v>
      </c>
      <c r="D11763" s="2" t="s">
        <v>4655</v>
      </c>
      <c r="E11763" s="2" t="s">
        <v>141</v>
      </c>
      <c r="F11763" s="2" t="s">
        <v>3314</v>
      </c>
      <c r="G11763" s="5">
        <v>-100</v>
      </c>
      <c r="H11763" s="5">
        <v>33.5</v>
      </c>
      <c r="I11763" s="5">
        <v>-3350</v>
      </c>
      <c r="J11763" s="5">
        <v>-147032.35000000003</v>
      </c>
      <c r="K11763" s="5" t="str" cm="1">
        <f t="array" ref="K11763">_xlfn.LET(_xlpm.d,UPPER(TRIM(CLEAN(SUBSTITUTE(F11763,CHAR(160),"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64" spans="2:11" x14ac:dyDescent="0.25">
      <c r="B11764" s="21">
        <v>46122</v>
      </c>
      <c r="C11764" s="2" t="s">
        <v>1</v>
      </c>
      <c r="D11764" s="2" t="s">
        <v>4542</v>
      </c>
      <c r="E11764" s="2" t="s">
        <v>86</v>
      </c>
      <c r="F11764" s="2" t="s">
        <v>3314</v>
      </c>
      <c r="G11764" s="5">
        <v>-80</v>
      </c>
      <c r="H11764" s="5">
        <v>33.5</v>
      </c>
      <c r="I11764" s="5">
        <v>-2680</v>
      </c>
      <c r="J11764" s="5">
        <v>-149712.35000000003</v>
      </c>
      <c r="K11764" s="5" t="str" cm="1">
        <f t="array" ref="K11764">_xlfn.LET(_xlpm.d,UPPER(TRIM(CLEAN(SUBSTITUTE(F11764,CHAR(160),"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65" spans="2:11" x14ac:dyDescent="0.25">
      <c r="B11765" s="21">
        <v>46122</v>
      </c>
      <c r="C11765" s="2" t="s">
        <v>1</v>
      </c>
      <c r="D11765" s="2" t="s">
        <v>4467</v>
      </c>
      <c r="E11765" s="2" t="s">
        <v>53</v>
      </c>
      <c r="F11765" s="2" t="s">
        <v>3314</v>
      </c>
      <c r="G11765" s="5">
        <v>-80</v>
      </c>
      <c r="H11765" s="5">
        <v>33.5</v>
      </c>
      <c r="I11765" s="5">
        <v>-2680</v>
      </c>
      <c r="J11765" s="5">
        <v>-152392.35000000003</v>
      </c>
      <c r="K11765" s="5" t="str" cm="1">
        <f t="array" ref="K11765">_xlfn.LET(_xlpm.d,UPPER(TRIM(CLEAN(SUBSTITUTE(F11765,CHAR(160),"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66" spans="2:11" x14ac:dyDescent="0.25">
      <c r="B11766" s="21">
        <v>46122</v>
      </c>
      <c r="C11766" s="2" t="s">
        <v>1</v>
      </c>
      <c r="D11766" s="2" t="s">
        <v>4501</v>
      </c>
      <c r="E11766" s="2" t="s">
        <v>565</v>
      </c>
      <c r="F11766" s="2" t="s">
        <v>3314</v>
      </c>
      <c r="G11766" s="5">
        <v>-30</v>
      </c>
      <c r="H11766" s="5">
        <v>33.5</v>
      </c>
      <c r="I11766" s="5">
        <v>-1005</v>
      </c>
      <c r="J11766" s="5">
        <v>-153397.35000000003</v>
      </c>
      <c r="K11766" s="5" t="str" cm="1">
        <f t="array" ref="K11766">_xlfn.LET(_xlpm.d,UPPER(TRIM(CLEAN(SUBSTITUTE(F11766,CHAR(160),"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67" spans="2:11" x14ac:dyDescent="0.25">
      <c r="B11767" s="21">
        <v>46122</v>
      </c>
      <c r="C11767" s="2" t="s">
        <v>1</v>
      </c>
      <c r="D11767" s="2" t="s">
        <v>4656</v>
      </c>
      <c r="E11767" s="2" t="s">
        <v>433</v>
      </c>
      <c r="F11767" s="2" t="s">
        <v>3314</v>
      </c>
      <c r="G11767" s="5">
        <v>-40</v>
      </c>
      <c r="H11767" s="5">
        <v>33.5</v>
      </c>
      <c r="I11767" s="5">
        <v>-1340</v>
      </c>
      <c r="J11767" s="5">
        <v>-154737.35000000003</v>
      </c>
      <c r="K11767" s="5" t="str" cm="1">
        <f t="array" ref="K11767">_xlfn.LET(_xlpm.d,UPPER(TRIM(CLEAN(SUBSTITUTE(F11767,CHAR(160),"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68" spans="2:11" x14ac:dyDescent="0.25">
      <c r="B11768" s="21">
        <v>46122</v>
      </c>
      <c r="C11768" s="2" t="s">
        <v>1</v>
      </c>
      <c r="D11768" s="2" t="s">
        <v>4468</v>
      </c>
      <c r="E11768" s="2" t="s">
        <v>82</v>
      </c>
      <c r="F11768" s="2" t="s">
        <v>3314</v>
      </c>
      <c r="G11768" s="5">
        <v>-87</v>
      </c>
      <c r="H11768" s="5">
        <v>33.5</v>
      </c>
      <c r="I11768" s="5">
        <v>-2914.5</v>
      </c>
      <c r="J11768" s="5">
        <v>-157651.85000000003</v>
      </c>
      <c r="K11768" s="5" t="str" cm="1">
        <f t="array" ref="K11768">_xlfn.LET(_xlpm.d,UPPER(TRIM(CLEAN(SUBSTITUTE(F11768,CHAR(160),"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69" spans="2:11" x14ac:dyDescent="0.25">
      <c r="B11769" s="21">
        <v>46122</v>
      </c>
      <c r="C11769" s="2" t="s">
        <v>1</v>
      </c>
      <c r="D11769" s="2" t="s">
        <v>4469</v>
      </c>
      <c r="E11769" s="2" t="s">
        <v>38</v>
      </c>
      <c r="F11769" s="2" t="s">
        <v>3314</v>
      </c>
      <c r="G11769" s="5">
        <v>-30</v>
      </c>
      <c r="H11769" s="5">
        <v>33.5</v>
      </c>
      <c r="I11769" s="5">
        <v>-1005</v>
      </c>
      <c r="J11769" s="5">
        <v>-158656.85000000003</v>
      </c>
      <c r="K11769" s="5" t="str" cm="1">
        <f t="array" ref="K11769">_xlfn.LET(_xlpm.d,UPPER(TRIM(CLEAN(SUBSTITUTE(F11769,CHAR(160),"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70" spans="2:11" x14ac:dyDescent="0.25">
      <c r="B11770" s="21">
        <v>46122</v>
      </c>
      <c r="C11770" s="2" t="s">
        <v>1</v>
      </c>
      <c r="D11770" s="2" t="s">
        <v>4543</v>
      </c>
      <c r="E11770" s="2" t="s">
        <v>24</v>
      </c>
      <c r="F11770" s="2" t="s">
        <v>3314</v>
      </c>
      <c r="G11770" s="5">
        <v>-120</v>
      </c>
      <c r="H11770" s="5">
        <v>33.5</v>
      </c>
      <c r="I11770" s="5">
        <v>-4020</v>
      </c>
      <c r="J11770" s="5">
        <v>-162676.85000000003</v>
      </c>
      <c r="K11770" s="5" t="str" cm="1">
        <f t="array" ref="K11770">_xlfn.LET(_xlpm.d,UPPER(TRIM(CLEAN(SUBSTITUTE(F11770,CHAR(160),"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71" spans="2:11" x14ac:dyDescent="0.25">
      <c r="B11771" s="21">
        <v>46123</v>
      </c>
      <c r="C11771" s="2" t="s">
        <v>1</v>
      </c>
      <c r="D11771" s="2" t="s">
        <v>4657</v>
      </c>
      <c r="E11771" s="2" t="s">
        <v>1403</v>
      </c>
      <c r="F11771" s="2" t="s">
        <v>3308</v>
      </c>
      <c r="G11771" s="5">
        <v>-8</v>
      </c>
      <c r="H11771" s="5">
        <v>31.8</v>
      </c>
      <c r="I11771" s="5">
        <v>-254.4</v>
      </c>
      <c r="J11771" s="5">
        <v>-162931.25000000003</v>
      </c>
      <c r="K11771" s="5" t="str" cm="1">
        <f t="array" ref="K11771">_xlfn.LET(_xlpm.d,UPPER(TRIM(CLEAN(SUBSTITUTE(F11771,CHAR(160),"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72" spans="2:11" x14ac:dyDescent="0.25">
      <c r="B11772" s="21">
        <v>46123</v>
      </c>
      <c r="C11772" s="2" t="s">
        <v>1</v>
      </c>
      <c r="D11772" s="2" t="s">
        <v>4658</v>
      </c>
      <c r="E11772" s="2" t="s">
        <v>2099</v>
      </c>
      <c r="F11772" s="2" t="s">
        <v>3308</v>
      </c>
      <c r="G11772" s="5">
        <v>-6</v>
      </c>
      <c r="H11772" s="5">
        <v>31.8</v>
      </c>
      <c r="I11772" s="5">
        <v>-190.8</v>
      </c>
      <c r="J11772" s="5">
        <v>-163122.05000000002</v>
      </c>
      <c r="K11772" s="5" t="str" cm="1">
        <f t="array" ref="K11772">_xlfn.LET(_xlpm.d,UPPER(TRIM(CLEAN(SUBSTITUTE(F11772,CHAR(160),"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73" spans="2:11" x14ac:dyDescent="0.25">
      <c r="B11773" s="21">
        <v>46123</v>
      </c>
      <c r="C11773" s="2" t="s">
        <v>1</v>
      </c>
      <c r="D11773" s="2" t="s">
        <v>4544</v>
      </c>
      <c r="E11773" s="2" t="s">
        <v>324</v>
      </c>
      <c r="F11773" s="2" t="s">
        <v>3308</v>
      </c>
      <c r="G11773" s="5">
        <v>-15</v>
      </c>
      <c r="H11773" s="5">
        <v>28.95</v>
      </c>
      <c r="I11773" s="5">
        <v>-434.25</v>
      </c>
      <c r="J11773" s="5">
        <v>-163556.30000000002</v>
      </c>
      <c r="K11773" s="5" t="str" cm="1">
        <f t="array" ref="K11773">_xlfn.LET(_xlpm.d,UPPER(TRIM(CLEAN(SUBSTITUTE(F11773,CHAR(160),"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74" spans="2:11" x14ac:dyDescent="0.25">
      <c r="B11774" s="21">
        <v>46123</v>
      </c>
      <c r="C11774" s="2" t="s">
        <v>1</v>
      </c>
      <c r="D11774" s="2" t="s">
        <v>4545</v>
      </c>
      <c r="E11774" s="2" t="s">
        <v>62</v>
      </c>
      <c r="F11774" s="2" t="s">
        <v>3314</v>
      </c>
      <c r="G11774" s="5">
        <v>-220</v>
      </c>
      <c r="H11774" s="5">
        <v>33.5</v>
      </c>
      <c r="I11774" s="5">
        <v>-7370</v>
      </c>
      <c r="J11774" s="5">
        <v>-170926.30000000002</v>
      </c>
      <c r="K11774" s="5" t="str" cm="1">
        <f t="array" ref="K11774">_xlfn.LET(_xlpm.d,UPPER(TRIM(CLEAN(SUBSTITUTE(F11774,CHAR(160),"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75" spans="2:11" x14ac:dyDescent="0.25">
      <c r="B11775" s="21">
        <v>46123</v>
      </c>
      <c r="C11775" s="2" t="s">
        <v>1</v>
      </c>
      <c r="D11775" s="2" t="s">
        <v>4659</v>
      </c>
      <c r="E11775" s="2" t="s">
        <v>110</v>
      </c>
      <c r="F11775" s="2" t="s">
        <v>3314</v>
      </c>
      <c r="G11775" s="5">
        <v>-25</v>
      </c>
      <c r="H11775" s="5">
        <v>33.5</v>
      </c>
      <c r="I11775" s="5">
        <v>-837.5</v>
      </c>
      <c r="J11775" s="5">
        <v>-171763.80000000002</v>
      </c>
      <c r="K11775" s="5" t="str" cm="1">
        <f t="array" ref="K11775">_xlfn.LET(_xlpm.d,UPPER(TRIM(CLEAN(SUBSTITUTE(F11775,CHAR(160),"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76" spans="2:11" x14ac:dyDescent="0.25">
      <c r="B11776" s="21">
        <v>46125</v>
      </c>
      <c r="C11776" s="2" t="s">
        <v>1</v>
      </c>
      <c r="D11776" s="2" t="s">
        <v>4660</v>
      </c>
      <c r="E11776" s="2" t="s">
        <v>2020</v>
      </c>
      <c r="F11776" s="2" t="s">
        <v>3314</v>
      </c>
      <c r="G11776" s="5">
        <v>-100</v>
      </c>
      <c r="H11776" s="5">
        <v>33.5</v>
      </c>
      <c r="I11776" s="5">
        <v>-3350</v>
      </c>
      <c r="J11776" s="5">
        <v>-175113.80000000002</v>
      </c>
      <c r="K11776" s="5" t="str" cm="1">
        <f t="array" ref="K11776">_xlfn.LET(_xlpm.d,UPPER(TRIM(CLEAN(SUBSTITUTE(F11776,CHAR(160),"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77" spans="2:11" x14ac:dyDescent="0.25">
      <c r="B11777" s="21">
        <v>46125</v>
      </c>
      <c r="C11777" s="2" t="s">
        <v>1</v>
      </c>
      <c r="D11777" s="2" t="s">
        <v>4547</v>
      </c>
      <c r="E11777" s="2" t="s">
        <v>74</v>
      </c>
      <c r="F11777" s="2" t="s">
        <v>3314</v>
      </c>
      <c r="G11777" s="5">
        <v>-70</v>
      </c>
      <c r="H11777" s="5">
        <v>33.5</v>
      </c>
      <c r="I11777" s="5">
        <v>-2345</v>
      </c>
      <c r="J11777" s="5">
        <v>-177458.80000000002</v>
      </c>
      <c r="K11777" s="5" t="str" cm="1">
        <f t="array" ref="K11777">_xlfn.LET(_xlpm.d,UPPER(TRIM(CLEAN(SUBSTITUTE(F11777,CHAR(160),"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78" spans="2:11" x14ac:dyDescent="0.25">
      <c r="B11778" s="21">
        <v>46125</v>
      </c>
      <c r="C11778" s="2" t="s">
        <v>1</v>
      </c>
      <c r="D11778" s="2" t="s">
        <v>4593</v>
      </c>
      <c r="E11778" s="2" t="s">
        <v>791</v>
      </c>
      <c r="F11778" s="2" t="s">
        <v>3314</v>
      </c>
      <c r="G11778" s="5">
        <v>-44</v>
      </c>
      <c r="H11778" s="5">
        <v>33.5</v>
      </c>
      <c r="I11778" s="5">
        <v>-1474</v>
      </c>
      <c r="J11778" s="5">
        <v>-178932.80000000002</v>
      </c>
      <c r="K11778" s="5" t="str" cm="1">
        <f t="array" ref="K11778">_xlfn.LET(_xlpm.d,UPPER(TRIM(CLEAN(SUBSTITUTE(F11778,CHAR(160),"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79" spans="2:11" x14ac:dyDescent="0.25">
      <c r="B11779" s="21">
        <v>46125</v>
      </c>
      <c r="C11779" s="2" t="s">
        <v>1</v>
      </c>
      <c r="D11779" s="2" t="s">
        <v>4548</v>
      </c>
      <c r="E11779" s="2" t="s">
        <v>465</v>
      </c>
      <c r="F11779" s="2" t="s">
        <v>3314</v>
      </c>
      <c r="G11779" s="5">
        <v>-20</v>
      </c>
      <c r="H11779" s="5">
        <v>33.5</v>
      </c>
      <c r="I11779" s="5">
        <v>-670</v>
      </c>
      <c r="J11779" s="5">
        <v>-179602.80000000002</v>
      </c>
      <c r="K11779" s="5" t="str" cm="1">
        <f t="array" ref="K11779">_xlfn.LET(_xlpm.d,UPPER(TRIM(CLEAN(SUBSTITUTE(F11779,CHAR(160),"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80" spans="2:11" x14ac:dyDescent="0.25">
      <c r="B11780" s="21">
        <v>46125</v>
      </c>
      <c r="C11780" s="2" t="s">
        <v>1</v>
      </c>
      <c r="D11780" s="2" t="s">
        <v>4549</v>
      </c>
      <c r="E11780" s="2" t="s">
        <v>19</v>
      </c>
      <c r="F11780" s="2" t="s">
        <v>3314</v>
      </c>
      <c r="G11780" s="5">
        <v>-60</v>
      </c>
      <c r="H11780" s="5">
        <v>33.5</v>
      </c>
      <c r="I11780" s="5">
        <v>-2010</v>
      </c>
      <c r="J11780" s="5">
        <v>-181612.80000000002</v>
      </c>
      <c r="K11780" s="5" t="str" cm="1">
        <f t="array" ref="K11780">_xlfn.LET(_xlpm.d,UPPER(TRIM(CLEAN(SUBSTITUTE(F11780,CHAR(160),"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81" spans="2:11" x14ac:dyDescent="0.25">
      <c r="B11781" s="21">
        <v>46125</v>
      </c>
      <c r="C11781" s="2" t="s">
        <v>1</v>
      </c>
      <c r="D11781" s="2" t="s">
        <v>4630</v>
      </c>
      <c r="E11781" s="2" t="s">
        <v>99</v>
      </c>
      <c r="F11781" s="2" t="s">
        <v>3314</v>
      </c>
      <c r="G11781" s="5">
        <v>-20</v>
      </c>
      <c r="H11781" s="5">
        <v>33.5</v>
      </c>
      <c r="I11781" s="5">
        <v>-670</v>
      </c>
      <c r="J11781" s="5">
        <v>-182282.80000000002</v>
      </c>
      <c r="K11781" s="5" t="str" cm="1">
        <f t="array" ref="K11781">_xlfn.LET(_xlpm.d,UPPER(TRIM(CLEAN(SUBSTITUTE(F11781,CHAR(160),"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82" spans="2:11" x14ac:dyDescent="0.25">
      <c r="B11782" s="21">
        <v>46125</v>
      </c>
      <c r="C11782" s="2" t="s">
        <v>1</v>
      </c>
      <c r="D11782" s="2" t="s">
        <v>4661</v>
      </c>
      <c r="E11782" s="2" t="s">
        <v>3327</v>
      </c>
      <c r="F11782" s="2" t="s">
        <v>3314</v>
      </c>
      <c r="G11782" s="5">
        <v>-12</v>
      </c>
      <c r="H11782" s="5">
        <v>33.5</v>
      </c>
      <c r="I11782" s="5">
        <v>-402</v>
      </c>
      <c r="J11782" s="5">
        <v>-182684.80000000002</v>
      </c>
      <c r="K11782" s="5" t="str" cm="1">
        <f t="array" ref="K11782">_xlfn.LET(_xlpm.d,UPPER(TRIM(CLEAN(SUBSTITUTE(F11782,CHAR(160),"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83" spans="2:11" x14ac:dyDescent="0.25">
      <c r="B11783" s="21">
        <v>46125</v>
      </c>
      <c r="C11783" s="2" t="s">
        <v>1</v>
      </c>
      <c r="D11783" s="2" t="s">
        <v>4470</v>
      </c>
      <c r="E11783" s="2" t="s">
        <v>76</v>
      </c>
      <c r="F11783" s="2" t="s">
        <v>3314</v>
      </c>
      <c r="G11783" s="5">
        <v>-200</v>
      </c>
      <c r="H11783" s="5">
        <v>33.5</v>
      </c>
      <c r="I11783" s="5">
        <v>-6700</v>
      </c>
      <c r="J11783" s="5">
        <v>-189384.80000000002</v>
      </c>
      <c r="K11783" s="5" t="str" cm="1">
        <f t="array" ref="K11783">_xlfn.LET(_xlpm.d,UPPER(TRIM(CLEAN(SUBSTITUTE(F11783,CHAR(160),"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84" spans="2:11" x14ac:dyDescent="0.25">
      <c r="B11784" s="21">
        <v>46126</v>
      </c>
      <c r="C11784" s="2" t="s">
        <v>1</v>
      </c>
      <c r="D11784" s="2" t="s">
        <v>4610</v>
      </c>
      <c r="E11784" s="2" t="s">
        <v>68</v>
      </c>
      <c r="F11784" s="2" t="s">
        <v>3314</v>
      </c>
      <c r="G11784" s="5">
        <v>-16</v>
      </c>
      <c r="H11784" s="5">
        <v>33.5</v>
      </c>
      <c r="I11784" s="5">
        <v>-536</v>
      </c>
      <c r="J11784" s="5">
        <v>-189920.80000000002</v>
      </c>
      <c r="K11784" s="5" t="str" cm="1">
        <f t="array" ref="K11784">_xlfn.LET(_xlpm.d,UPPER(TRIM(CLEAN(SUBSTITUTE(F11784,CHAR(160),"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85" spans="2:11" x14ac:dyDescent="0.25">
      <c r="B11785" s="21">
        <v>46126</v>
      </c>
      <c r="C11785" s="2" t="s">
        <v>1</v>
      </c>
      <c r="D11785" s="2" t="s">
        <v>4445</v>
      </c>
      <c r="E11785" s="2" t="s">
        <v>49</v>
      </c>
      <c r="F11785" s="2" t="s">
        <v>3314</v>
      </c>
      <c r="G11785" s="5">
        <v>-24</v>
      </c>
      <c r="H11785" s="5">
        <v>33.5</v>
      </c>
      <c r="I11785" s="5">
        <v>-804</v>
      </c>
      <c r="J11785" s="5">
        <v>-190724.80000000002</v>
      </c>
      <c r="K11785" s="5" t="str" cm="1">
        <f t="array" ref="K11785">_xlfn.LET(_xlpm.d,UPPER(TRIM(CLEAN(SUBSTITUTE(F11785,CHAR(160),"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86" spans="2:11" x14ac:dyDescent="0.25">
      <c r="B11786" s="21">
        <v>46126</v>
      </c>
      <c r="C11786" s="2" t="s">
        <v>1</v>
      </c>
      <c r="D11786" s="2" t="s">
        <v>4471</v>
      </c>
      <c r="E11786" s="2" t="s">
        <v>89</v>
      </c>
      <c r="F11786" s="2" t="s">
        <v>3314</v>
      </c>
      <c r="G11786" s="5">
        <v>-100</v>
      </c>
      <c r="H11786" s="5">
        <v>33.5</v>
      </c>
      <c r="I11786" s="5">
        <v>-3350</v>
      </c>
      <c r="J11786" s="5">
        <v>-194074.80000000002</v>
      </c>
      <c r="K11786" s="5" t="str" cm="1">
        <f t="array" ref="K11786">_xlfn.LET(_xlpm.d,UPPER(TRIM(CLEAN(SUBSTITUTE(F11786,CHAR(160),"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87" spans="2:11" x14ac:dyDescent="0.25">
      <c r="B11787" s="21">
        <v>46126</v>
      </c>
      <c r="C11787" s="2" t="s">
        <v>1</v>
      </c>
      <c r="D11787" s="2" t="s">
        <v>4662</v>
      </c>
      <c r="E11787" s="2" t="s">
        <v>95</v>
      </c>
      <c r="F11787" s="2" t="s">
        <v>3314</v>
      </c>
      <c r="G11787" s="5">
        <v>-6</v>
      </c>
      <c r="H11787" s="5">
        <v>33.5</v>
      </c>
      <c r="I11787" s="5">
        <v>-201</v>
      </c>
      <c r="J11787" s="5">
        <v>-194275.80000000002</v>
      </c>
      <c r="K11787" s="5" t="str" cm="1">
        <f t="array" ref="K11787">_xlfn.LET(_xlpm.d,UPPER(TRIM(CLEAN(SUBSTITUTE(F11787,CHAR(160),"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88" spans="2:11" x14ac:dyDescent="0.25">
      <c r="B11788" s="21">
        <v>46126</v>
      </c>
      <c r="C11788" s="2" t="s">
        <v>1</v>
      </c>
      <c r="D11788" s="2" t="s">
        <v>4550</v>
      </c>
      <c r="E11788" s="2" t="s">
        <v>35</v>
      </c>
      <c r="F11788" s="2" t="s">
        <v>3314</v>
      </c>
      <c r="G11788" s="5">
        <v>-130</v>
      </c>
      <c r="H11788" s="5">
        <v>33.5</v>
      </c>
      <c r="I11788" s="5">
        <v>-4355</v>
      </c>
      <c r="J11788" s="5">
        <v>-198630.80000000002</v>
      </c>
      <c r="K11788" s="5" t="str" cm="1">
        <f t="array" ref="K11788">_xlfn.LET(_xlpm.d,UPPER(TRIM(CLEAN(SUBSTITUTE(F11788,CHAR(160),"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89" spans="2:11" x14ac:dyDescent="0.25">
      <c r="B11789" s="21">
        <v>46126</v>
      </c>
      <c r="C11789" s="2" t="s">
        <v>1</v>
      </c>
      <c r="D11789" s="2" t="s">
        <v>4606</v>
      </c>
      <c r="E11789" s="2" t="s">
        <v>92</v>
      </c>
      <c r="F11789" s="2" t="s">
        <v>3314</v>
      </c>
      <c r="G11789" s="5">
        <v>-60</v>
      </c>
      <c r="H11789" s="5">
        <v>33.5</v>
      </c>
      <c r="I11789" s="5">
        <v>-2010</v>
      </c>
      <c r="J11789" s="5">
        <v>-200640.80000000002</v>
      </c>
      <c r="K11789" s="5" t="str" cm="1">
        <f t="array" ref="K11789">_xlfn.LET(_xlpm.d,UPPER(TRIM(CLEAN(SUBSTITUTE(F11789,CHAR(160),"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90" spans="2:11" x14ac:dyDescent="0.25">
      <c r="B11790" s="21">
        <v>46126</v>
      </c>
      <c r="C11790" s="2" t="s">
        <v>1</v>
      </c>
      <c r="D11790" s="2" t="s">
        <v>4489</v>
      </c>
      <c r="E11790" s="2" t="s">
        <v>14</v>
      </c>
      <c r="F11790" s="2" t="s">
        <v>3314</v>
      </c>
      <c r="G11790" s="5">
        <v>-13</v>
      </c>
      <c r="H11790" s="5">
        <v>33.5</v>
      </c>
      <c r="I11790" s="5">
        <v>-435.5</v>
      </c>
      <c r="J11790" s="5">
        <v>-201076.30000000002</v>
      </c>
      <c r="K11790" s="5" t="str" cm="1">
        <f t="array" ref="K11790">_xlfn.LET(_xlpm.d,UPPER(TRIM(CLEAN(SUBSTITUTE(F11790,CHAR(160),"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91" spans="2:11" x14ac:dyDescent="0.25">
      <c r="B11791" s="21">
        <v>46126</v>
      </c>
      <c r="C11791" s="2" t="s">
        <v>1</v>
      </c>
      <c r="D11791" s="2" t="s">
        <v>4631</v>
      </c>
      <c r="E11791" s="2" t="s">
        <v>60</v>
      </c>
      <c r="F11791" s="2" t="s">
        <v>3314</v>
      </c>
      <c r="G11791" s="5">
        <v>-10</v>
      </c>
      <c r="H11791" s="5">
        <v>33.5</v>
      </c>
      <c r="I11791" s="5">
        <v>-335</v>
      </c>
      <c r="J11791" s="5">
        <v>-201411.30000000002</v>
      </c>
      <c r="K11791" s="5" t="str" cm="1">
        <f t="array" ref="K11791">_xlfn.LET(_xlpm.d,UPPER(TRIM(CLEAN(SUBSTITUTE(F11791,CHAR(160),"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92" spans="2:11" x14ac:dyDescent="0.25">
      <c r="B11792" s="21">
        <v>46126</v>
      </c>
      <c r="C11792" s="2" t="s">
        <v>1</v>
      </c>
      <c r="D11792" s="2" t="s">
        <v>4502</v>
      </c>
      <c r="E11792" s="2" t="s">
        <v>9</v>
      </c>
      <c r="F11792" s="2" t="s">
        <v>3314</v>
      </c>
      <c r="G11792" s="5">
        <v>-100</v>
      </c>
      <c r="H11792" s="5">
        <v>33.5</v>
      </c>
      <c r="I11792" s="5">
        <v>-3350</v>
      </c>
      <c r="J11792" s="5">
        <v>-204761.30000000002</v>
      </c>
      <c r="K11792" s="5" t="str" cm="1">
        <f t="array" ref="K11792">_xlfn.LET(_xlpm.d,UPPER(TRIM(CLEAN(SUBSTITUTE(F11792,CHAR(160),"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93" spans="2:11" x14ac:dyDescent="0.25">
      <c r="B11793" s="21">
        <v>46126</v>
      </c>
      <c r="C11793" s="2" t="s">
        <v>1</v>
      </c>
      <c r="D11793" s="2" t="s">
        <v>4446</v>
      </c>
      <c r="E11793" s="2" t="s">
        <v>32</v>
      </c>
      <c r="F11793" s="2" t="s">
        <v>3314</v>
      </c>
      <c r="G11793" s="5">
        <v>-21</v>
      </c>
      <c r="H11793" s="5">
        <v>33.5</v>
      </c>
      <c r="I11793" s="5">
        <v>-703.5</v>
      </c>
      <c r="J11793" s="5">
        <v>-205464.80000000002</v>
      </c>
      <c r="K11793" s="5" t="str" cm="1">
        <f t="array" ref="K11793">_xlfn.LET(_xlpm.d,UPPER(TRIM(CLEAN(SUBSTITUTE(F11793,CHAR(160),"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94" spans="2:11" x14ac:dyDescent="0.25">
      <c r="B11794" s="21">
        <v>46126</v>
      </c>
      <c r="C11794" s="2" t="s">
        <v>1</v>
      </c>
      <c r="D11794" s="2" t="s">
        <v>4503</v>
      </c>
      <c r="E11794" s="2" t="s">
        <v>148</v>
      </c>
      <c r="F11794" s="2" t="s">
        <v>3314</v>
      </c>
      <c r="G11794" s="5">
        <v>-70</v>
      </c>
      <c r="H11794" s="5">
        <v>33.5</v>
      </c>
      <c r="I11794" s="5">
        <v>-2345</v>
      </c>
      <c r="J11794" s="5">
        <v>-207809.80000000002</v>
      </c>
      <c r="K11794" s="5" t="str" cm="1">
        <f t="array" ref="K11794">_xlfn.LET(_xlpm.d,UPPER(TRIM(CLEAN(SUBSTITUTE(F11794,CHAR(160),"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95" spans="2:11" x14ac:dyDescent="0.25">
      <c r="B11795" s="21">
        <v>46126</v>
      </c>
      <c r="C11795" s="2" t="s">
        <v>1</v>
      </c>
      <c r="D11795" s="2" t="s">
        <v>4594</v>
      </c>
      <c r="E11795" s="2" t="s">
        <v>29</v>
      </c>
      <c r="F11795" s="2" t="s">
        <v>3314</v>
      </c>
      <c r="G11795" s="5">
        <v>-30</v>
      </c>
      <c r="H11795" s="5">
        <v>33.5</v>
      </c>
      <c r="I11795" s="5">
        <v>-1005</v>
      </c>
      <c r="J11795" s="5">
        <v>-208814.80000000002</v>
      </c>
      <c r="K11795" s="5" t="str" cm="1">
        <f t="array" ref="K11795">_xlfn.LET(_xlpm.d,UPPER(TRIM(CLEAN(SUBSTITUTE(F11795,CHAR(160),"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96" spans="2:11" x14ac:dyDescent="0.25">
      <c r="B11796" s="21">
        <v>46126</v>
      </c>
      <c r="C11796" s="2" t="s">
        <v>1</v>
      </c>
      <c r="D11796" s="2" t="s">
        <v>4663</v>
      </c>
      <c r="E11796" s="2" t="s">
        <v>29</v>
      </c>
      <c r="F11796" s="2" t="s">
        <v>3314</v>
      </c>
      <c r="G11796" s="5">
        <v>-30</v>
      </c>
      <c r="H11796" s="5">
        <v>33.5</v>
      </c>
      <c r="I11796" s="5">
        <v>-1005</v>
      </c>
      <c r="J11796" s="5">
        <v>-209819.80000000002</v>
      </c>
      <c r="K11796" s="5" t="str" cm="1">
        <f t="array" ref="K11796">_xlfn.LET(_xlpm.d,UPPER(TRIM(CLEAN(SUBSTITUTE(F11796,CHAR(160),"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97" spans="2:11" x14ac:dyDescent="0.25">
      <c r="B11797" s="21">
        <v>46127</v>
      </c>
      <c r="C11797" s="2" t="s">
        <v>1</v>
      </c>
      <c r="D11797" s="2" t="s">
        <v>4504</v>
      </c>
      <c r="E11797" s="2" t="s">
        <v>926</v>
      </c>
      <c r="F11797" s="2" t="s">
        <v>3308</v>
      </c>
      <c r="G11797" s="5">
        <v>-178</v>
      </c>
      <c r="H11797" s="5">
        <v>33.5</v>
      </c>
      <c r="I11797" s="5">
        <v>-5963</v>
      </c>
      <c r="J11797" s="5">
        <v>-215782.80000000002</v>
      </c>
      <c r="K11797" s="5" t="str" cm="1">
        <f t="array" ref="K11797">_xlfn.LET(_xlpm.d,UPPER(TRIM(CLEAN(SUBSTITUTE(F11797,CHAR(160),"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98" spans="2:11" x14ac:dyDescent="0.25">
      <c r="B11798" s="21">
        <v>46127</v>
      </c>
      <c r="C11798" s="2" t="s">
        <v>1</v>
      </c>
      <c r="D11798" s="2" t="s">
        <v>4664</v>
      </c>
      <c r="E11798" s="2" t="s">
        <v>816</v>
      </c>
      <c r="F11798" s="2" t="s">
        <v>3308</v>
      </c>
      <c r="G11798" s="5">
        <v>-15</v>
      </c>
      <c r="H11798" s="5">
        <v>33.5</v>
      </c>
      <c r="I11798" s="5">
        <v>-502.5</v>
      </c>
      <c r="J11798" s="5">
        <v>-216285.30000000002</v>
      </c>
      <c r="K11798" s="5" t="str" cm="1">
        <f t="array" ref="K11798">_xlfn.LET(_xlpm.d,UPPER(TRIM(CLEAN(SUBSTITUTE(F11798,CHAR(160),"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799" spans="2:11" x14ac:dyDescent="0.25">
      <c r="B11799" s="21">
        <v>46127</v>
      </c>
      <c r="C11799" s="2" t="s">
        <v>1</v>
      </c>
      <c r="D11799" s="2" t="s">
        <v>4505</v>
      </c>
      <c r="E11799" s="2" t="s">
        <v>289</v>
      </c>
      <c r="F11799" s="2" t="s">
        <v>3308</v>
      </c>
      <c r="G11799" s="5">
        <v>-20</v>
      </c>
      <c r="H11799" s="5">
        <v>27.5</v>
      </c>
      <c r="I11799" s="5">
        <v>-550</v>
      </c>
      <c r="J11799" s="5">
        <v>-216835.30000000002</v>
      </c>
      <c r="K11799" s="5" t="str" cm="1">
        <f t="array" ref="K11799">_xlfn.LET(_xlpm.d,UPPER(TRIM(CLEAN(SUBSTITUTE(F11799,CHAR(160),"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00" spans="2:11" x14ac:dyDescent="0.25">
      <c r="B11800" s="21">
        <v>46127</v>
      </c>
      <c r="C11800" s="2" t="s">
        <v>1</v>
      </c>
      <c r="D11800" s="2" t="s">
        <v>4505</v>
      </c>
      <c r="E11800" s="2" t="s">
        <v>289</v>
      </c>
      <c r="F11800" s="2" t="s">
        <v>3308</v>
      </c>
      <c r="G11800" s="5">
        <v>-4</v>
      </c>
      <c r="H11800" s="5">
        <v>31.2</v>
      </c>
      <c r="I11800" s="5">
        <v>-124.8</v>
      </c>
      <c r="J11800" s="5">
        <v>-216960.1</v>
      </c>
      <c r="K11800" s="5" t="str" cm="1">
        <f t="array" ref="K11800">_xlfn.LET(_xlpm.d,UPPER(TRIM(CLEAN(SUBSTITUTE(F11800,CHAR(160),"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01" spans="2:11" x14ac:dyDescent="0.25">
      <c r="B11801" s="21">
        <v>46127</v>
      </c>
      <c r="C11801" s="2" t="s">
        <v>1</v>
      </c>
      <c r="D11801" s="2" t="s">
        <v>4552</v>
      </c>
      <c r="E11801" s="2" t="s">
        <v>65</v>
      </c>
      <c r="F11801" s="2" t="s">
        <v>3314</v>
      </c>
      <c r="G11801" s="5">
        <v>-20</v>
      </c>
      <c r="H11801" s="5">
        <v>33.5</v>
      </c>
      <c r="I11801" s="5">
        <v>-670</v>
      </c>
      <c r="J11801" s="5">
        <v>-217630.1</v>
      </c>
      <c r="K11801" s="5" t="str" cm="1">
        <f t="array" ref="K11801">_xlfn.LET(_xlpm.d,UPPER(TRIM(CLEAN(SUBSTITUTE(F11801,CHAR(160),"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02" spans="2:11" x14ac:dyDescent="0.25">
      <c r="B11802" s="21">
        <v>46127</v>
      </c>
      <c r="C11802" s="2" t="s">
        <v>1</v>
      </c>
      <c r="D11802" s="2" t="s">
        <v>4447</v>
      </c>
      <c r="E11802" s="2" t="s">
        <v>129</v>
      </c>
      <c r="F11802" s="2" t="s">
        <v>3314</v>
      </c>
      <c r="G11802" s="5">
        <v>-24</v>
      </c>
      <c r="H11802" s="5">
        <v>33.5</v>
      </c>
      <c r="I11802" s="5">
        <v>-804</v>
      </c>
      <c r="J11802" s="5">
        <v>-218434.1</v>
      </c>
      <c r="K11802" s="5" t="str" cm="1">
        <f t="array" ref="K11802">_xlfn.LET(_xlpm.d,UPPER(TRIM(CLEAN(SUBSTITUTE(F11802,CHAR(160),"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03" spans="2:11" x14ac:dyDescent="0.25">
      <c r="B11803" s="21">
        <v>46128</v>
      </c>
      <c r="C11803" s="2" t="s">
        <v>1</v>
      </c>
      <c r="D11803" s="2" t="s">
        <v>4633</v>
      </c>
      <c r="E11803" s="2" t="s">
        <v>1403</v>
      </c>
      <c r="F11803" s="2" t="s">
        <v>3308</v>
      </c>
      <c r="G11803" s="5">
        <v>-2</v>
      </c>
      <c r="H11803" s="5">
        <v>27.8</v>
      </c>
      <c r="I11803" s="5">
        <v>-55.6</v>
      </c>
      <c r="J11803" s="5">
        <v>-218489.7</v>
      </c>
      <c r="K11803" s="5" t="str" cm="1">
        <f t="array" ref="K11803">_xlfn.LET(_xlpm.d,UPPER(TRIM(CLEAN(SUBSTITUTE(F11803,CHAR(160),"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04" spans="2:11" x14ac:dyDescent="0.25">
      <c r="B11804" s="21">
        <v>46128</v>
      </c>
      <c r="C11804" s="2" t="s">
        <v>1</v>
      </c>
      <c r="D11804" s="2" t="s">
        <v>4456</v>
      </c>
      <c r="E11804" s="2" t="s">
        <v>324</v>
      </c>
      <c r="F11804" s="2" t="s">
        <v>3308</v>
      </c>
      <c r="G11804" s="5">
        <v>-24</v>
      </c>
      <c r="H11804" s="5">
        <v>28.95</v>
      </c>
      <c r="I11804" s="5">
        <v>-694.8</v>
      </c>
      <c r="J11804" s="5">
        <v>-219184.5</v>
      </c>
      <c r="K11804" s="5" t="str" cm="1">
        <f t="array" ref="K11804">_xlfn.LET(_xlpm.d,UPPER(TRIM(CLEAN(SUBSTITUTE(F11804,CHAR(160),"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05" spans="2:11" x14ac:dyDescent="0.25">
      <c r="B11805" s="21">
        <v>46128</v>
      </c>
      <c r="C11805" s="2" t="s">
        <v>1</v>
      </c>
      <c r="D11805" s="2" t="s">
        <v>4665</v>
      </c>
      <c r="E11805" s="2" t="s">
        <v>2099</v>
      </c>
      <c r="F11805" s="2" t="s">
        <v>3308</v>
      </c>
      <c r="G11805" s="5">
        <v>-6</v>
      </c>
      <c r="H11805" s="5">
        <v>31.8</v>
      </c>
      <c r="I11805" s="5">
        <v>-190.8</v>
      </c>
      <c r="J11805" s="5">
        <v>-219375.3</v>
      </c>
      <c r="K11805" s="5" t="str" cm="1">
        <f t="array" ref="K11805">_xlfn.LET(_xlpm.d,UPPER(TRIM(CLEAN(SUBSTITUTE(F11805,CHAR(160),"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06" spans="2:11" x14ac:dyDescent="0.25">
      <c r="B11806" s="21">
        <v>46128</v>
      </c>
      <c r="C11806" s="2" t="s">
        <v>1</v>
      </c>
      <c r="D11806" s="2" t="s">
        <v>4553</v>
      </c>
      <c r="E11806" s="2" t="s">
        <v>829</v>
      </c>
      <c r="F11806" s="2" t="s">
        <v>3314</v>
      </c>
      <c r="G11806" s="5">
        <v>-244</v>
      </c>
      <c r="H11806" s="5">
        <v>33.5</v>
      </c>
      <c r="I11806" s="5">
        <v>-8174</v>
      </c>
      <c r="J11806" s="5">
        <v>-227549.3</v>
      </c>
      <c r="K11806" s="5" t="str" cm="1">
        <f t="array" ref="K11806">_xlfn.LET(_xlpm.d,UPPER(TRIM(CLEAN(SUBSTITUTE(F11806,CHAR(160),"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07" spans="2:11" x14ac:dyDescent="0.25">
      <c r="B11807" s="21">
        <v>46128</v>
      </c>
      <c r="C11807" s="2" t="s">
        <v>1</v>
      </c>
      <c r="D11807" s="2" t="s">
        <v>4666</v>
      </c>
      <c r="E11807" s="2" t="s">
        <v>595</v>
      </c>
      <c r="F11807" s="2" t="s">
        <v>3314</v>
      </c>
      <c r="G11807" s="5">
        <v>-8</v>
      </c>
      <c r="H11807" s="5">
        <v>33.5</v>
      </c>
      <c r="I11807" s="5">
        <v>-268</v>
      </c>
      <c r="J11807" s="5">
        <v>-227817.3</v>
      </c>
      <c r="K11807" s="5" t="str" cm="1">
        <f t="array" ref="K11807">_xlfn.LET(_xlpm.d,UPPER(TRIM(CLEAN(SUBSTITUTE(F11807,CHAR(160),"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08" spans="2:11" x14ac:dyDescent="0.25">
      <c r="B11808" s="21">
        <v>46128</v>
      </c>
      <c r="C11808" s="2" t="s">
        <v>1</v>
      </c>
      <c r="D11808" s="2" t="s">
        <v>4448</v>
      </c>
      <c r="E11808" s="2" t="s">
        <v>84</v>
      </c>
      <c r="F11808" s="2" t="s">
        <v>3314</v>
      </c>
      <c r="G11808" s="5">
        <v>-5</v>
      </c>
      <c r="H11808" s="5">
        <v>33.5</v>
      </c>
      <c r="I11808" s="5">
        <v>-167.5</v>
      </c>
      <c r="J11808" s="5">
        <v>-227984.8</v>
      </c>
      <c r="K11808" s="5" t="str" cm="1">
        <f t="array" ref="K11808">_xlfn.LET(_xlpm.d,UPPER(TRIM(CLEAN(SUBSTITUTE(F11808,CHAR(160),"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09" spans="2:11" x14ac:dyDescent="0.25">
      <c r="B11809" s="21">
        <v>46128</v>
      </c>
      <c r="C11809" s="2" t="s">
        <v>1</v>
      </c>
      <c r="D11809" s="2" t="s">
        <v>4449</v>
      </c>
      <c r="E11809" s="2" t="s">
        <v>99</v>
      </c>
      <c r="F11809" s="2" t="s">
        <v>3314</v>
      </c>
      <c r="G11809" s="5">
        <v>-18</v>
      </c>
      <c r="H11809" s="5">
        <v>33.5</v>
      </c>
      <c r="I11809" s="5">
        <v>-603</v>
      </c>
      <c r="J11809" s="5">
        <v>-228587.8</v>
      </c>
      <c r="K11809" s="5" t="str" cm="1">
        <f t="array" ref="K11809">_xlfn.LET(_xlpm.d,UPPER(TRIM(CLEAN(SUBSTITUTE(F11809,CHAR(160),"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10" spans="2:11" x14ac:dyDescent="0.25">
      <c r="B11810" s="21">
        <v>46129</v>
      </c>
      <c r="C11810" s="2" t="s">
        <v>1</v>
      </c>
      <c r="D11810" s="2" t="s">
        <v>4667</v>
      </c>
      <c r="E11810" s="2" t="s">
        <v>1478</v>
      </c>
      <c r="F11810" s="2" t="s">
        <v>3308</v>
      </c>
      <c r="G11810" s="5">
        <v>-54</v>
      </c>
      <c r="H11810" s="5">
        <v>31.8</v>
      </c>
      <c r="I11810" s="5">
        <v>-1717.2</v>
      </c>
      <c r="J11810" s="5">
        <v>-230305</v>
      </c>
      <c r="K11810" s="5" t="str" cm="1">
        <f t="array" ref="K11810">_xlfn.LET(_xlpm.d,UPPER(TRIM(CLEAN(SUBSTITUTE(F11810,CHAR(160),"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11" spans="2:11" x14ac:dyDescent="0.25">
      <c r="B11811" s="21">
        <v>46129</v>
      </c>
      <c r="C11811" s="2" t="s">
        <v>1</v>
      </c>
      <c r="D11811" s="2" t="s">
        <v>4611</v>
      </c>
      <c r="E11811" s="2" t="s">
        <v>3</v>
      </c>
      <c r="F11811" s="2" t="s">
        <v>3308</v>
      </c>
      <c r="G11811" s="5">
        <v>-80</v>
      </c>
      <c r="H11811" s="5">
        <v>30</v>
      </c>
      <c r="I11811" s="5">
        <v>-2400</v>
      </c>
      <c r="J11811" s="5">
        <v>-232705</v>
      </c>
      <c r="K11811" s="5" t="str" cm="1">
        <f t="array" ref="K11811">_xlfn.LET(_xlpm.d,UPPER(TRIM(CLEAN(SUBSTITUTE(F11811,CHAR(160),"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12" spans="2:11" x14ac:dyDescent="0.25">
      <c r="B11812" s="21">
        <v>46129</v>
      </c>
      <c r="C11812" s="2" t="s">
        <v>1</v>
      </c>
      <c r="D11812" s="2" t="s">
        <v>4506</v>
      </c>
      <c r="E11812" s="2" t="s">
        <v>3</v>
      </c>
      <c r="F11812" s="2" t="s">
        <v>3308</v>
      </c>
      <c r="G11812" s="5">
        <v>-25</v>
      </c>
      <c r="H11812" s="5">
        <v>30</v>
      </c>
      <c r="I11812" s="5">
        <v>-750</v>
      </c>
      <c r="J11812" s="5">
        <v>-233455</v>
      </c>
      <c r="K11812" s="5" t="str" cm="1">
        <f t="array" ref="K11812">_xlfn.LET(_xlpm.d,UPPER(TRIM(CLEAN(SUBSTITUTE(F11812,CHAR(160),"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13" spans="2:11" x14ac:dyDescent="0.25">
      <c r="B11813" s="21">
        <v>46129</v>
      </c>
      <c r="C11813" s="2" t="s">
        <v>1</v>
      </c>
      <c r="D11813" s="2" t="s">
        <v>4480</v>
      </c>
      <c r="E11813" s="2" t="s">
        <v>143</v>
      </c>
      <c r="F11813" s="2" t="s">
        <v>3308</v>
      </c>
      <c r="G11813" s="5">
        <v>-39</v>
      </c>
      <c r="H11813" s="5">
        <v>28.95</v>
      </c>
      <c r="I11813" s="5">
        <v>-1129.05</v>
      </c>
      <c r="J11813" s="5">
        <v>-234584.05</v>
      </c>
      <c r="K11813" s="5" t="str" cm="1">
        <f t="array" ref="K11813">_xlfn.LET(_xlpm.d,UPPER(TRIM(CLEAN(SUBSTITUTE(F11813,CHAR(160),"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14" spans="2:11" x14ac:dyDescent="0.25">
      <c r="B11814" s="21">
        <v>46129</v>
      </c>
      <c r="C11814" s="2" t="s">
        <v>1</v>
      </c>
      <c r="D11814" s="2" t="s">
        <v>4507</v>
      </c>
      <c r="E11814" s="2" t="s">
        <v>202</v>
      </c>
      <c r="F11814" s="2" t="s">
        <v>3314</v>
      </c>
      <c r="G11814" s="5">
        <v>-70</v>
      </c>
      <c r="H11814" s="5">
        <v>33.5</v>
      </c>
      <c r="I11814" s="5">
        <v>-2345</v>
      </c>
      <c r="J11814" s="5">
        <v>-236929.05</v>
      </c>
      <c r="K11814" s="5" t="str" cm="1">
        <f t="array" ref="K11814">_xlfn.LET(_xlpm.d,UPPER(TRIM(CLEAN(SUBSTITUTE(F11814,CHAR(160),"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15" spans="2:11" x14ac:dyDescent="0.25">
      <c r="B11815" s="21">
        <v>46129</v>
      </c>
      <c r="C11815" s="2" t="s">
        <v>1</v>
      </c>
      <c r="D11815" s="2" t="s">
        <v>4472</v>
      </c>
      <c r="E11815" s="2" t="s">
        <v>24</v>
      </c>
      <c r="F11815" s="2" t="s">
        <v>3314</v>
      </c>
      <c r="G11815" s="5">
        <v>-65</v>
      </c>
      <c r="H11815" s="5">
        <v>33.5</v>
      </c>
      <c r="I11815" s="5">
        <v>-2177.5</v>
      </c>
      <c r="J11815" s="5">
        <v>-239106.55</v>
      </c>
      <c r="K11815" s="5" t="str" cm="1">
        <f t="array" ref="K11815">_xlfn.LET(_xlpm.d,UPPER(TRIM(CLEAN(SUBSTITUTE(F11815,CHAR(160),"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16" spans="2:11" x14ac:dyDescent="0.25">
      <c r="B11816" s="21">
        <v>46129</v>
      </c>
      <c r="C11816" s="2" t="s">
        <v>1</v>
      </c>
      <c r="D11816" s="2" t="s">
        <v>4554</v>
      </c>
      <c r="E11816" s="2" t="s">
        <v>53</v>
      </c>
      <c r="F11816" s="2" t="s">
        <v>3314</v>
      </c>
      <c r="G11816" s="5">
        <v>-48</v>
      </c>
      <c r="H11816" s="5">
        <v>33.5</v>
      </c>
      <c r="I11816" s="5">
        <v>-1608</v>
      </c>
      <c r="J11816" s="5">
        <v>-240714.55</v>
      </c>
      <c r="K11816" s="5" t="str" cm="1">
        <f t="array" ref="K11816">_xlfn.LET(_xlpm.d,UPPER(TRIM(CLEAN(SUBSTITUTE(F11816,CHAR(160),"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17" spans="2:11" x14ac:dyDescent="0.25">
      <c r="B11817" s="21">
        <v>46129</v>
      </c>
      <c r="C11817" s="2" t="s">
        <v>1</v>
      </c>
      <c r="D11817" s="2" t="s">
        <v>4450</v>
      </c>
      <c r="E11817" s="2" t="s">
        <v>82</v>
      </c>
      <c r="F11817" s="2" t="s">
        <v>3314</v>
      </c>
      <c r="G11817" s="5">
        <v>-59</v>
      </c>
      <c r="H11817" s="5">
        <v>33.5</v>
      </c>
      <c r="I11817" s="5">
        <v>-1976.5</v>
      </c>
      <c r="J11817" s="5">
        <v>-242691.05</v>
      </c>
      <c r="K11817" s="5" t="str" cm="1">
        <f t="array" ref="K11817">_xlfn.LET(_xlpm.d,UPPER(TRIM(CLEAN(SUBSTITUTE(F11817,CHAR(160),"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18" spans="2:11" x14ac:dyDescent="0.25">
      <c r="B11818" s="21">
        <v>46129</v>
      </c>
      <c r="C11818" s="2" t="s">
        <v>1</v>
      </c>
      <c r="D11818" s="2" t="s">
        <v>4473</v>
      </c>
      <c r="E11818" s="2" t="s">
        <v>9</v>
      </c>
      <c r="F11818" s="2" t="s">
        <v>3314</v>
      </c>
      <c r="G11818" s="5">
        <v>-10</v>
      </c>
      <c r="H11818" s="5">
        <v>33.5</v>
      </c>
      <c r="I11818" s="5">
        <v>-335</v>
      </c>
      <c r="J11818" s="5">
        <v>-243026.05</v>
      </c>
      <c r="K11818" s="5" t="str" cm="1">
        <f t="array" ref="K11818">_xlfn.LET(_xlpm.d,UPPER(TRIM(CLEAN(SUBSTITUTE(F11818,CHAR(160),"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19" spans="2:11" x14ac:dyDescent="0.25">
      <c r="B11819" s="21">
        <v>46129</v>
      </c>
      <c r="C11819" s="2" t="s">
        <v>1</v>
      </c>
      <c r="D11819" s="2" t="s">
        <v>4632</v>
      </c>
      <c r="E11819" s="2" t="s">
        <v>62</v>
      </c>
      <c r="F11819" s="2" t="s">
        <v>3314</v>
      </c>
      <c r="G11819" s="5">
        <v>-60</v>
      </c>
      <c r="H11819" s="5">
        <v>33.5</v>
      </c>
      <c r="I11819" s="5">
        <v>-2010</v>
      </c>
      <c r="J11819" s="5">
        <v>-245036.05</v>
      </c>
      <c r="K11819" s="5" t="str" cm="1">
        <f t="array" ref="K11819">_xlfn.LET(_xlpm.d,UPPER(TRIM(CLEAN(SUBSTITUTE(F11819,CHAR(160),"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20" spans="2:11" x14ac:dyDescent="0.25">
      <c r="B11820" s="21">
        <v>46129</v>
      </c>
      <c r="C11820" s="2" t="s">
        <v>1</v>
      </c>
      <c r="D11820" s="2" t="s">
        <v>4508</v>
      </c>
      <c r="E11820" s="2" t="s">
        <v>72</v>
      </c>
      <c r="F11820" s="2" t="s">
        <v>3314</v>
      </c>
      <c r="G11820" s="5">
        <v>-35</v>
      </c>
      <c r="H11820" s="5">
        <v>33.5</v>
      </c>
      <c r="I11820" s="5">
        <v>-1172.5</v>
      </c>
      <c r="J11820" s="5">
        <v>-246208.55</v>
      </c>
      <c r="K11820" s="5" t="str" cm="1">
        <f t="array" ref="K11820">_xlfn.LET(_xlpm.d,UPPER(TRIM(CLEAN(SUBSTITUTE(F11820,CHAR(160),"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21" spans="2:11" x14ac:dyDescent="0.25">
      <c r="B11821" s="21">
        <v>46129</v>
      </c>
      <c r="C11821" s="2" t="s">
        <v>1</v>
      </c>
      <c r="D11821" s="2" t="s">
        <v>4668</v>
      </c>
      <c r="E11821" s="2" t="s">
        <v>95</v>
      </c>
      <c r="F11821" s="2" t="s">
        <v>3314</v>
      </c>
      <c r="G11821" s="5">
        <v>-10</v>
      </c>
      <c r="H11821" s="5">
        <v>33.5</v>
      </c>
      <c r="I11821" s="5">
        <v>-335</v>
      </c>
      <c r="J11821" s="5">
        <v>-246543.55</v>
      </c>
      <c r="K11821" s="5" t="str" cm="1">
        <f t="array" ref="K11821">_xlfn.LET(_xlpm.d,UPPER(TRIM(CLEAN(SUBSTITUTE(F11821,CHAR(160),"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22" spans="2:11" x14ac:dyDescent="0.25">
      <c r="B11822" s="21">
        <v>46132</v>
      </c>
      <c r="C11822" s="2" t="s">
        <v>1</v>
      </c>
      <c r="D11822" s="2" t="s">
        <v>4669</v>
      </c>
      <c r="E11822" s="2" t="s">
        <v>1530</v>
      </c>
      <c r="F11822" s="2" t="s">
        <v>3308</v>
      </c>
      <c r="G11822" s="5">
        <v>-22</v>
      </c>
      <c r="H11822" s="5">
        <v>31.8</v>
      </c>
      <c r="I11822" s="5">
        <v>-699.6</v>
      </c>
      <c r="J11822" s="5">
        <v>-247243.15</v>
      </c>
      <c r="K11822" s="5" t="str" cm="1">
        <f t="array" ref="K11822">_xlfn.LET(_xlpm.d,UPPER(TRIM(CLEAN(SUBSTITUTE(F11822,CHAR(160),"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23" spans="2:11" x14ac:dyDescent="0.25">
      <c r="B11823" s="21">
        <v>46132</v>
      </c>
      <c r="C11823" s="2" t="s">
        <v>1</v>
      </c>
      <c r="D11823" s="2" t="s">
        <v>4555</v>
      </c>
      <c r="E11823" s="2" t="s">
        <v>1384</v>
      </c>
      <c r="F11823" s="2" t="s">
        <v>3308</v>
      </c>
      <c r="G11823" s="5">
        <v>-6</v>
      </c>
      <c r="H11823" s="5">
        <v>28.55</v>
      </c>
      <c r="I11823" s="5">
        <v>-171.3</v>
      </c>
      <c r="J11823" s="5">
        <v>-247414.44999999998</v>
      </c>
      <c r="K11823" s="5" t="str" cm="1">
        <f t="array" ref="K11823">_xlfn.LET(_xlpm.d,UPPER(TRIM(CLEAN(SUBSTITUTE(F11823,CHAR(160),"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24" spans="2:11" x14ac:dyDescent="0.25">
      <c r="B11824" s="21">
        <v>46132</v>
      </c>
      <c r="C11824" s="2" t="s">
        <v>1</v>
      </c>
      <c r="D11824" s="2" t="s">
        <v>4670</v>
      </c>
      <c r="E11824" s="2" t="s">
        <v>565</v>
      </c>
      <c r="F11824" s="2" t="s">
        <v>3314</v>
      </c>
      <c r="G11824" s="5">
        <v>-37</v>
      </c>
      <c r="H11824" s="5">
        <v>33.5</v>
      </c>
      <c r="I11824" s="5">
        <v>-1239.5</v>
      </c>
      <c r="J11824" s="5">
        <v>-248653.94999999998</v>
      </c>
      <c r="K11824" s="5" t="str" cm="1">
        <f t="array" ref="K11824">_xlfn.LET(_xlpm.d,UPPER(TRIM(CLEAN(SUBSTITUTE(F11824,CHAR(160),"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25" spans="2:11" x14ac:dyDescent="0.25">
      <c r="B11825" s="21">
        <v>46132</v>
      </c>
      <c r="C11825" s="2" t="s">
        <v>1</v>
      </c>
      <c r="D11825" s="2" t="s">
        <v>4671</v>
      </c>
      <c r="E11825" s="2" t="s">
        <v>84</v>
      </c>
      <c r="F11825" s="2" t="s">
        <v>3314</v>
      </c>
      <c r="G11825" s="5">
        <v>-10</v>
      </c>
      <c r="H11825" s="5">
        <v>33.5</v>
      </c>
      <c r="I11825" s="5">
        <v>-335</v>
      </c>
      <c r="J11825" s="5">
        <v>-248988.94999999998</v>
      </c>
      <c r="K11825" s="5" t="str" cm="1">
        <f t="array" ref="K11825">_xlfn.LET(_xlpm.d,UPPER(TRIM(CLEAN(SUBSTITUTE(F11825,CHAR(160),"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26" spans="2:11" x14ac:dyDescent="0.25">
      <c r="B11826" s="21">
        <v>46132</v>
      </c>
      <c r="C11826" s="2" t="s">
        <v>1</v>
      </c>
      <c r="D11826" s="2" t="s">
        <v>4672</v>
      </c>
      <c r="E11826" s="2" t="s">
        <v>465</v>
      </c>
      <c r="F11826" s="2" t="s">
        <v>3314</v>
      </c>
      <c r="G11826" s="5">
        <v>-40</v>
      </c>
      <c r="H11826" s="5">
        <v>28.95</v>
      </c>
      <c r="I11826" s="5">
        <v>-1158</v>
      </c>
      <c r="J11826" s="5">
        <v>-250146.94999999998</v>
      </c>
      <c r="K11826" s="5" t="str" cm="1">
        <f t="array" ref="K11826">_xlfn.LET(_xlpm.d,UPPER(TRIM(CLEAN(SUBSTITUTE(F11826,CHAR(160),"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27" spans="2:11" x14ac:dyDescent="0.25">
      <c r="B11827" s="21">
        <v>46132</v>
      </c>
      <c r="C11827" s="2" t="s">
        <v>1</v>
      </c>
      <c r="D11827" s="2" t="s">
        <v>4556</v>
      </c>
      <c r="E11827" s="2" t="s">
        <v>791</v>
      </c>
      <c r="F11827" s="2" t="s">
        <v>3314</v>
      </c>
      <c r="G11827" s="5">
        <v>-10</v>
      </c>
      <c r="H11827" s="5">
        <v>28.95</v>
      </c>
      <c r="I11827" s="5">
        <v>-289.5</v>
      </c>
      <c r="J11827" s="5">
        <v>-250436.44999999998</v>
      </c>
      <c r="K11827" s="5" t="str" cm="1">
        <f t="array" ref="K11827">_xlfn.LET(_xlpm.d,UPPER(TRIM(CLEAN(SUBSTITUTE(F11827,CHAR(160),"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28" spans="2:11" x14ac:dyDescent="0.25">
      <c r="B11828" s="21">
        <v>46132</v>
      </c>
      <c r="C11828" s="2" t="s">
        <v>1</v>
      </c>
      <c r="D11828" s="2" t="s">
        <v>4488</v>
      </c>
      <c r="E11828" s="2" t="s">
        <v>68</v>
      </c>
      <c r="F11828" s="2" t="s">
        <v>3314</v>
      </c>
      <c r="G11828" s="5">
        <v>-20</v>
      </c>
      <c r="H11828" s="5">
        <v>28.95</v>
      </c>
      <c r="I11828" s="5">
        <v>-579</v>
      </c>
      <c r="J11828" s="5">
        <v>-251015.44999999998</v>
      </c>
      <c r="K11828" s="5" t="str" cm="1">
        <f t="array" ref="K11828">_xlfn.LET(_xlpm.d,UPPER(TRIM(CLEAN(SUBSTITUTE(F11828,CHAR(160),"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29" spans="2:11" x14ac:dyDescent="0.25">
      <c r="B11829" s="21">
        <v>46132</v>
      </c>
      <c r="C11829" s="2" t="s">
        <v>1</v>
      </c>
      <c r="D11829" s="2" t="s">
        <v>4510</v>
      </c>
      <c r="E11829" s="2" t="s">
        <v>433</v>
      </c>
      <c r="F11829" s="2" t="s">
        <v>3314</v>
      </c>
      <c r="G11829" s="5">
        <v>-15</v>
      </c>
      <c r="H11829" s="5">
        <v>33.5</v>
      </c>
      <c r="I11829" s="5">
        <v>-502.5</v>
      </c>
      <c r="J11829" s="5">
        <v>-251517.94999999998</v>
      </c>
      <c r="K11829" s="5" t="str" cm="1">
        <f t="array" ref="K11829">_xlfn.LET(_xlpm.d,UPPER(TRIM(CLEAN(SUBSTITUTE(F11829,CHAR(160),"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30" spans="2:11" x14ac:dyDescent="0.25">
      <c r="B11830" s="21">
        <v>46132</v>
      </c>
      <c r="C11830" s="2" t="s">
        <v>1</v>
      </c>
      <c r="D11830" s="2" t="s">
        <v>4491</v>
      </c>
      <c r="E11830" s="2" t="s">
        <v>19</v>
      </c>
      <c r="F11830" s="2" t="s">
        <v>3314</v>
      </c>
      <c r="G11830" s="5">
        <v>-51</v>
      </c>
      <c r="H11830" s="5">
        <v>33.5</v>
      </c>
      <c r="I11830" s="5">
        <v>-1708.5</v>
      </c>
      <c r="J11830" s="5">
        <v>-253226.44999999998</v>
      </c>
      <c r="K11830" s="5" t="str" cm="1">
        <f t="array" ref="K11830">_xlfn.LET(_xlpm.d,UPPER(TRIM(CLEAN(SUBSTITUTE(F11830,CHAR(160),"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31" spans="2:11" x14ac:dyDescent="0.25">
      <c r="B11831" s="21">
        <v>46132</v>
      </c>
      <c r="C11831" s="2" t="s">
        <v>1</v>
      </c>
      <c r="D11831" s="2" t="s">
        <v>4451</v>
      </c>
      <c r="E11831" s="2" t="s">
        <v>99</v>
      </c>
      <c r="F11831" s="2" t="s">
        <v>3314</v>
      </c>
      <c r="G11831" s="5">
        <v>-11</v>
      </c>
      <c r="H11831" s="5">
        <v>33.5</v>
      </c>
      <c r="I11831" s="5">
        <v>-368.5</v>
      </c>
      <c r="J11831" s="5">
        <v>-253594.94999999998</v>
      </c>
      <c r="K11831" s="5" t="str" cm="1">
        <f t="array" ref="K11831">_xlfn.LET(_xlpm.d,UPPER(TRIM(CLEAN(SUBSTITUTE(F11831,CHAR(160),"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32" spans="2:11" x14ac:dyDescent="0.25">
      <c r="B11832" s="21">
        <v>46133</v>
      </c>
      <c r="C11832" s="2" t="s">
        <v>1</v>
      </c>
      <c r="D11832" s="2" t="s">
        <v>4511</v>
      </c>
      <c r="E11832" s="2" t="s">
        <v>3</v>
      </c>
      <c r="F11832" s="2" t="s">
        <v>3308</v>
      </c>
      <c r="G11832" s="5">
        <v>-2</v>
      </c>
      <c r="H11832" s="5">
        <v>30</v>
      </c>
      <c r="I11832" s="5">
        <v>-60</v>
      </c>
      <c r="J11832" s="5">
        <v>-253654.94999999998</v>
      </c>
      <c r="K11832" s="5" t="str" cm="1">
        <f t="array" ref="K11832">_xlfn.LET(_xlpm.d,UPPER(TRIM(CLEAN(SUBSTITUTE(F11832,CHAR(160),"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33" spans="2:11" x14ac:dyDescent="0.25">
      <c r="B11833" s="21">
        <v>46133</v>
      </c>
      <c r="C11833" s="2" t="s">
        <v>1</v>
      </c>
      <c r="D11833" s="2" t="s">
        <v>4512</v>
      </c>
      <c r="E11833" s="2" t="s">
        <v>3</v>
      </c>
      <c r="F11833" s="2" t="s">
        <v>3308</v>
      </c>
      <c r="G11833" s="5">
        <v>-60</v>
      </c>
      <c r="H11833" s="5">
        <v>30</v>
      </c>
      <c r="I11833" s="5">
        <v>-1800</v>
      </c>
      <c r="J11833" s="5">
        <v>-255454.94999999998</v>
      </c>
      <c r="K11833" s="5" t="str" cm="1">
        <f t="array" ref="K11833">_xlfn.LET(_xlpm.d,UPPER(TRIM(CLEAN(SUBSTITUTE(F11833,CHAR(160),"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34" spans="2:11" x14ac:dyDescent="0.25">
      <c r="B11834" s="21">
        <v>46133</v>
      </c>
      <c r="C11834" s="2" t="s">
        <v>1</v>
      </c>
      <c r="D11834" s="2" t="s">
        <v>4585</v>
      </c>
      <c r="E11834" s="2" t="s">
        <v>852</v>
      </c>
      <c r="F11834" s="2" t="s">
        <v>3308</v>
      </c>
      <c r="G11834" s="5">
        <v>-60</v>
      </c>
      <c r="H11834" s="5">
        <v>33.99</v>
      </c>
      <c r="I11834" s="5">
        <v>-2039.4</v>
      </c>
      <c r="J11834" s="5">
        <v>-257494.34999999998</v>
      </c>
      <c r="K11834" s="5" t="str" cm="1">
        <f t="array" ref="K11834">_xlfn.LET(_xlpm.d,UPPER(TRIM(CLEAN(SUBSTITUTE(F11834,CHAR(160),"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35" spans="2:11" x14ac:dyDescent="0.25">
      <c r="B11835" s="21">
        <v>46133</v>
      </c>
      <c r="C11835" s="2" t="s">
        <v>1</v>
      </c>
      <c r="D11835" s="2" t="s">
        <v>4474</v>
      </c>
      <c r="E11835" s="2" t="s">
        <v>29</v>
      </c>
      <c r="F11835" s="2" t="s">
        <v>3314</v>
      </c>
      <c r="G11835" s="5">
        <v>-10</v>
      </c>
      <c r="H11835" s="5">
        <v>28.95</v>
      </c>
      <c r="I11835" s="5">
        <v>-289.5</v>
      </c>
      <c r="J11835" s="5">
        <v>-257783.84999999998</v>
      </c>
      <c r="K11835" s="5" t="str" cm="1">
        <f t="array" ref="K11835">_xlfn.LET(_xlpm.d,UPPER(TRIM(CLEAN(SUBSTITUTE(F11835,CHAR(160),"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36" spans="2:11" x14ac:dyDescent="0.25">
      <c r="B11836" s="21">
        <v>46133</v>
      </c>
      <c r="C11836" s="2" t="s">
        <v>1</v>
      </c>
      <c r="D11836" s="2" t="s">
        <v>4595</v>
      </c>
      <c r="E11836" s="2" t="s">
        <v>403</v>
      </c>
      <c r="F11836" s="2" t="s">
        <v>3314</v>
      </c>
      <c r="G11836" s="5">
        <v>-33</v>
      </c>
      <c r="H11836" s="5">
        <v>28.95</v>
      </c>
      <c r="I11836" s="5">
        <v>-955.35</v>
      </c>
      <c r="J11836" s="5">
        <v>-258739.19999999998</v>
      </c>
      <c r="K11836" s="5" t="str" cm="1">
        <f t="array" ref="K11836">_xlfn.LET(_xlpm.d,UPPER(TRIM(CLEAN(SUBSTITUTE(F11836,CHAR(160),"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37" spans="2:11" x14ac:dyDescent="0.25">
      <c r="B11837" s="21">
        <v>46133</v>
      </c>
      <c r="C11837" s="2" t="s">
        <v>1</v>
      </c>
      <c r="D11837" s="2" t="s">
        <v>4475</v>
      </c>
      <c r="E11837" s="2" t="s">
        <v>72</v>
      </c>
      <c r="F11837" s="2" t="s">
        <v>3314</v>
      </c>
      <c r="G11837" s="5">
        <v>-10</v>
      </c>
      <c r="H11837" s="5">
        <v>28.95</v>
      </c>
      <c r="I11837" s="5">
        <v>-289.5</v>
      </c>
      <c r="J11837" s="5">
        <v>-259028.69999999998</v>
      </c>
      <c r="K11837" s="5" t="str" cm="1">
        <f t="array" ref="K11837">_xlfn.LET(_xlpm.d,UPPER(TRIM(CLEAN(SUBSTITUTE(F11837,CHAR(160),"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38" spans="2:11" x14ac:dyDescent="0.25">
      <c r="B11838" s="21">
        <v>46133</v>
      </c>
      <c r="C11838" s="2" t="s">
        <v>1</v>
      </c>
      <c r="D11838" s="2" t="s">
        <v>4492</v>
      </c>
      <c r="E11838" s="2" t="s">
        <v>32</v>
      </c>
      <c r="F11838" s="2" t="s">
        <v>3314</v>
      </c>
      <c r="G11838" s="5">
        <v>-15</v>
      </c>
      <c r="H11838" s="5">
        <v>28.95</v>
      </c>
      <c r="I11838" s="5">
        <v>-434.25</v>
      </c>
      <c r="J11838" s="5">
        <v>-259462.94999999998</v>
      </c>
      <c r="K11838" s="5" t="str" cm="1">
        <f t="array" ref="K11838">_xlfn.LET(_xlpm.d,UPPER(TRIM(CLEAN(SUBSTITUTE(F11838,CHAR(160),"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39" spans="2:11" x14ac:dyDescent="0.25">
      <c r="B11839" s="21">
        <v>46133</v>
      </c>
      <c r="C11839" s="2" t="s">
        <v>1</v>
      </c>
      <c r="D11839" s="2" t="s">
        <v>4452</v>
      </c>
      <c r="E11839" s="2" t="s">
        <v>27</v>
      </c>
      <c r="F11839" s="2" t="s">
        <v>3314</v>
      </c>
      <c r="G11839" s="5">
        <v>-80</v>
      </c>
      <c r="H11839" s="5">
        <v>28.95</v>
      </c>
      <c r="I11839" s="5">
        <v>-2316</v>
      </c>
      <c r="J11839" s="5">
        <v>-261778.94999999998</v>
      </c>
      <c r="K11839" s="5" t="str" cm="1">
        <f t="array" ref="K11839">_xlfn.LET(_xlpm.d,UPPER(TRIM(CLEAN(SUBSTITUTE(F11839,CHAR(160),"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40" spans="2:11" x14ac:dyDescent="0.25">
      <c r="B11840" s="21">
        <v>46133</v>
      </c>
      <c r="C11840" s="2" t="s">
        <v>1</v>
      </c>
      <c r="D11840" s="2" t="s">
        <v>4453</v>
      </c>
      <c r="E11840" s="2" t="s">
        <v>35</v>
      </c>
      <c r="F11840" s="2" t="s">
        <v>3314</v>
      </c>
      <c r="G11840" s="5">
        <v>-43</v>
      </c>
      <c r="H11840" s="5">
        <v>28.95</v>
      </c>
      <c r="I11840" s="5">
        <v>-1244.8499999999999</v>
      </c>
      <c r="J11840" s="5">
        <v>-263023.8</v>
      </c>
      <c r="K11840" s="5" t="str" cm="1">
        <f t="array" ref="K11840">_xlfn.LET(_xlpm.d,UPPER(TRIM(CLEAN(SUBSTITUTE(F11840,CHAR(160),"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41" spans="2:11" x14ac:dyDescent="0.25">
      <c r="B11841" s="21">
        <v>46133</v>
      </c>
      <c r="C11841" s="2" t="s">
        <v>1</v>
      </c>
      <c r="D11841" s="2" t="s">
        <v>4673</v>
      </c>
      <c r="E11841" s="2" t="s">
        <v>159</v>
      </c>
      <c r="F11841" s="2" t="s">
        <v>3314</v>
      </c>
      <c r="G11841" s="5">
        <v>-15</v>
      </c>
      <c r="H11841" s="5">
        <v>33.5</v>
      </c>
      <c r="I11841" s="5">
        <v>-502.5</v>
      </c>
      <c r="J11841" s="5">
        <v>-263526.3</v>
      </c>
      <c r="K11841" s="5" t="str" cm="1">
        <f t="array" ref="K11841">_xlfn.LET(_xlpm.d,UPPER(TRIM(CLEAN(SUBSTITUTE(F11841,CHAR(160),"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42" spans="2:11" x14ac:dyDescent="0.25">
      <c r="B11842" s="21">
        <v>46134</v>
      </c>
      <c r="C11842" s="2" t="s">
        <v>1</v>
      </c>
      <c r="D11842" s="2" t="s">
        <v>4559</v>
      </c>
      <c r="E11842" s="2" t="s">
        <v>446</v>
      </c>
      <c r="F11842" s="2" t="s">
        <v>3314</v>
      </c>
      <c r="G11842" s="5">
        <v>-150</v>
      </c>
      <c r="H11842" s="5">
        <v>33.5</v>
      </c>
      <c r="I11842" s="5">
        <v>-5025</v>
      </c>
      <c r="J11842" s="5">
        <v>-268551.3</v>
      </c>
      <c r="K11842" s="5" t="str" cm="1">
        <f t="array" ref="K11842">_xlfn.LET(_xlpm.d,UPPER(TRIM(CLEAN(SUBSTITUTE(F11842,CHAR(160),"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43" spans="2:11" x14ac:dyDescent="0.25">
      <c r="B11843" s="21">
        <v>46134</v>
      </c>
      <c r="C11843" s="2" t="s">
        <v>1</v>
      </c>
      <c r="D11843" s="2" t="s">
        <v>4674</v>
      </c>
      <c r="E11843" s="2" t="s">
        <v>816</v>
      </c>
      <c r="F11843" s="2" t="s">
        <v>3308</v>
      </c>
      <c r="G11843" s="5">
        <v>-10</v>
      </c>
      <c r="H11843" s="5">
        <v>33.5</v>
      </c>
      <c r="I11843" s="5">
        <v>-335</v>
      </c>
      <c r="J11843" s="5">
        <v>-268886.3</v>
      </c>
      <c r="K11843" s="5" t="str" cm="1">
        <f t="array" ref="K11843">_xlfn.LET(_xlpm.d,UPPER(TRIM(CLEAN(SUBSTITUTE(F11843,CHAR(160),"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44" spans="2:11" x14ac:dyDescent="0.25">
      <c r="B11844" s="21">
        <v>46134</v>
      </c>
      <c r="C11844" s="2" t="s">
        <v>1</v>
      </c>
      <c r="D11844" s="2" t="s">
        <v>4675</v>
      </c>
      <c r="E11844" s="2" t="s">
        <v>816</v>
      </c>
      <c r="F11844" s="2" t="s">
        <v>3308</v>
      </c>
      <c r="G11844" s="5">
        <v>-47</v>
      </c>
      <c r="H11844" s="5">
        <v>33.5</v>
      </c>
      <c r="I11844" s="5">
        <v>-1574.5</v>
      </c>
      <c r="J11844" s="5">
        <v>-270460.79999999999</v>
      </c>
      <c r="K11844" s="5" t="str" cm="1">
        <f t="array" ref="K11844">_xlfn.LET(_xlpm.d,UPPER(TRIM(CLEAN(SUBSTITUTE(F11844,CHAR(160),"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45" spans="2:11" x14ac:dyDescent="0.25">
      <c r="B11845" s="21">
        <v>46134</v>
      </c>
      <c r="C11845" s="2" t="s">
        <v>1</v>
      </c>
      <c r="D11845" s="2" t="s">
        <v>4675</v>
      </c>
      <c r="E11845" s="2" t="s">
        <v>816</v>
      </c>
      <c r="F11845" s="2" t="s">
        <v>3308</v>
      </c>
      <c r="G11845" s="5">
        <v>-12</v>
      </c>
      <c r="H11845" s="5">
        <v>33.5</v>
      </c>
      <c r="I11845" s="5">
        <v>-402</v>
      </c>
      <c r="J11845" s="5">
        <v>-270862.8</v>
      </c>
      <c r="K11845" s="5" t="str" cm="1">
        <f t="array" ref="K11845">_xlfn.LET(_xlpm.d,UPPER(TRIM(CLEAN(SUBSTITUTE(F11845,CHAR(160),"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46" spans="2:11" x14ac:dyDescent="0.25">
      <c r="B11846" s="21">
        <v>46134</v>
      </c>
      <c r="C11846" s="2" t="s">
        <v>1</v>
      </c>
      <c r="D11846" s="2" t="s">
        <v>4676</v>
      </c>
      <c r="E11846" s="2" t="s">
        <v>58</v>
      </c>
      <c r="F11846" s="2" t="s">
        <v>3314</v>
      </c>
      <c r="G11846" s="5">
        <v>-50</v>
      </c>
      <c r="H11846" s="5">
        <v>33.5</v>
      </c>
      <c r="I11846" s="5">
        <v>-1675</v>
      </c>
      <c r="J11846" s="5">
        <v>-272537.8</v>
      </c>
      <c r="K11846" s="5" t="str" cm="1">
        <f t="array" ref="K11846">_xlfn.LET(_xlpm.d,UPPER(TRIM(CLEAN(SUBSTITUTE(F11846,CHAR(160),"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47" spans="2:11" x14ac:dyDescent="0.25">
      <c r="B11847" s="21">
        <v>46134</v>
      </c>
      <c r="C11847" s="2" t="s">
        <v>1</v>
      </c>
      <c r="D11847" s="2" t="s">
        <v>4513</v>
      </c>
      <c r="E11847" s="2" t="s">
        <v>65</v>
      </c>
      <c r="F11847" s="2" t="s">
        <v>3314</v>
      </c>
      <c r="G11847" s="5">
        <v>-25</v>
      </c>
      <c r="H11847" s="5">
        <v>33.5</v>
      </c>
      <c r="I11847" s="5">
        <v>-837.5</v>
      </c>
      <c r="J11847" s="5">
        <v>-273375.3</v>
      </c>
      <c r="K11847" s="5" t="str" cm="1">
        <f t="array" ref="K11847">_xlfn.LET(_xlpm.d,UPPER(TRIM(CLEAN(SUBSTITUTE(F11847,CHAR(160),"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48" spans="2:11" x14ac:dyDescent="0.25">
      <c r="B11848" s="21">
        <v>46134</v>
      </c>
      <c r="C11848" s="2" t="s">
        <v>1</v>
      </c>
      <c r="D11848" s="2" t="s">
        <v>4561</v>
      </c>
      <c r="E11848" s="2" t="s">
        <v>163</v>
      </c>
      <c r="F11848" s="2" t="s">
        <v>3314</v>
      </c>
      <c r="G11848" s="5">
        <v>-100</v>
      </c>
      <c r="H11848" s="5">
        <v>33.5</v>
      </c>
      <c r="I11848" s="5">
        <v>-3350</v>
      </c>
      <c r="J11848" s="5">
        <v>-276725.3</v>
      </c>
      <c r="K11848" s="5" t="str" cm="1">
        <f t="array" ref="K11848">_xlfn.LET(_xlpm.d,UPPER(TRIM(CLEAN(SUBSTITUTE(F11848,CHAR(160),"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49" spans="2:11" x14ac:dyDescent="0.25">
      <c r="B11849" s="21">
        <v>46135</v>
      </c>
      <c r="C11849" s="2" t="s">
        <v>1</v>
      </c>
      <c r="D11849" s="2" t="s">
        <v>4562</v>
      </c>
      <c r="E11849" s="2" t="s">
        <v>5</v>
      </c>
      <c r="F11849" s="2" t="s">
        <v>3308</v>
      </c>
      <c r="G11849" s="5">
        <v>-55</v>
      </c>
      <c r="H11849" s="5">
        <v>33.5</v>
      </c>
      <c r="I11849" s="5">
        <v>-1842.5</v>
      </c>
      <c r="J11849" s="5">
        <v>-278567.8</v>
      </c>
      <c r="K11849" s="5" t="str" cm="1">
        <f t="array" ref="K11849">_xlfn.LET(_xlpm.d,UPPER(TRIM(CLEAN(SUBSTITUTE(F11849,CHAR(160),"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50" spans="2:11" x14ac:dyDescent="0.25">
      <c r="B11850" s="21">
        <v>46135</v>
      </c>
      <c r="C11850" s="2" t="s">
        <v>1</v>
      </c>
      <c r="D11850" s="2" t="s">
        <v>4563</v>
      </c>
      <c r="E11850" s="2" t="s">
        <v>801</v>
      </c>
      <c r="F11850" s="2" t="s">
        <v>3308</v>
      </c>
      <c r="G11850" s="5">
        <v>-4</v>
      </c>
      <c r="H11850" s="5">
        <v>28.99</v>
      </c>
      <c r="I11850" s="5">
        <v>-115.96</v>
      </c>
      <c r="J11850" s="5">
        <v>-278683.76</v>
      </c>
      <c r="K11850" s="5" t="str" cm="1">
        <f t="array" ref="K11850">_xlfn.LET(_xlpm.d,UPPER(TRIM(CLEAN(SUBSTITUTE(F11850,CHAR(160),"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51" spans="2:11" x14ac:dyDescent="0.25">
      <c r="B11851" s="21">
        <v>46135</v>
      </c>
      <c r="C11851" s="2" t="s">
        <v>1</v>
      </c>
      <c r="D11851" s="2" t="s">
        <v>4677</v>
      </c>
      <c r="E11851" s="2" t="s">
        <v>1025</v>
      </c>
      <c r="F11851" s="2" t="s">
        <v>3308</v>
      </c>
      <c r="G11851" s="5">
        <v>-30</v>
      </c>
      <c r="H11851" s="5">
        <v>33.5</v>
      </c>
      <c r="I11851" s="5">
        <v>-1005</v>
      </c>
      <c r="J11851" s="5">
        <v>-279688.76</v>
      </c>
      <c r="K11851" s="5" t="str" cm="1">
        <f t="array" ref="K11851">_xlfn.LET(_xlpm.d,UPPER(TRIM(CLEAN(SUBSTITUTE(F11851,CHAR(160),"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52" spans="2:11" x14ac:dyDescent="0.25">
      <c r="B11852" s="21">
        <v>46135</v>
      </c>
      <c r="C11852" s="2" t="s">
        <v>1</v>
      </c>
      <c r="D11852" s="2" t="s">
        <v>4678</v>
      </c>
      <c r="E11852" s="2" t="s">
        <v>1619</v>
      </c>
      <c r="F11852" s="2" t="s">
        <v>3308</v>
      </c>
      <c r="G11852" s="5">
        <v>-44</v>
      </c>
      <c r="H11852" s="5">
        <v>33.5</v>
      </c>
      <c r="I11852" s="5">
        <v>-1474</v>
      </c>
      <c r="J11852" s="5">
        <v>-281162.76</v>
      </c>
      <c r="K11852" s="5" t="str" cm="1">
        <f t="array" ref="K11852">_xlfn.LET(_xlpm.d,UPPER(TRIM(CLEAN(SUBSTITUTE(F11852,CHAR(160),"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53" spans="2:11" x14ac:dyDescent="0.25">
      <c r="B11853" s="21">
        <v>46135</v>
      </c>
      <c r="C11853" s="2" t="s">
        <v>1</v>
      </c>
      <c r="D11853" s="2" t="s">
        <v>4679</v>
      </c>
      <c r="E11853" s="2" t="s">
        <v>1619</v>
      </c>
      <c r="F11853" s="2" t="s">
        <v>3308</v>
      </c>
      <c r="G11853" s="5">
        <v>-2</v>
      </c>
      <c r="H11853" s="5">
        <v>33.5</v>
      </c>
      <c r="I11853" s="5">
        <v>-67</v>
      </c>
      <c r="J11853" s="5">
        <v>-281229.76</v>
      </c>
      <c r="K11853" s="5" t="str" cm="1">
        <f t="array" ref="K11853">_xlfn.LET(_xlpm.d,UPPER(TRIM(CLEAN(SUBSTITUTE(F11853,CHAR(160),"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54" spans="2:11" x14ac:dyDescent="0.25">
      <c r="B11854" s="21">
        <v>46135</v>
      </c>
      <c r="C11854" s="2" t="s">
        <v>1</v>
      </c>
      <c r="D11854" s="2" t="s">
        <v>4680</v>
      </c>
      <c r="E11854" s="2" t="s">
        <v>40</v>
      </c>
      <c r="F11854" s="2" t="s">
        <v>3314</v>
      </c>
      <c r="G11854" s="5">
        <v>-64</v>
      </c>
      <c r="H11854" s="5">
        <v>33.5</v>
      </c>
      <c r="I11854" s="5">
        <v>-2144</v>
      </c>
      <c r="J11854" s="5">
        <v>-283373.76</v>
      </c>
      <c r="K11854" s="5" t="str" cm="1">
        <f t="array" ref="K11854">_xlfn.LET(_xlpm.d,UPPER(TRIM(CLEAN(SUBSTITUTE(F11854,CHAR(160),"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55" spans="2:11" x14ac:dyDescent="0.25">
      <c r="B11855" s="21">
        <v>46135</v>
      </c>
      <c r="C11855" s="2" t="s">
        <v>1</v>
      </c>
      <c r="D11855" s="2" t="s">
        <v>4589</v>
      </c>
      <c r="E11855" s="2" t="s">
        <v>99</v>
      </c>
      <c r="F11855" s="2" t="s">
        <v>3314</v>
      </c>
      <c r="G11855" s="5">
        <v>-11</v>
      </c>
      <c r="H11855" s="5">
        <v>33.5</v>
      </c>
      <c r="I11855" s="5">
        <v>-368.5</v>
      </c>
      <c r="J11855" s="5">
        <v>-283742.26</v>
      </c>
      <c r="K11855" s="5" t="str" cm="1">
        <f t="array" ref="K11855">_xlfn.LET(_xlpm.d,UPPER(TRIM(CLEAN(SUBSTITUTE(F11855,CHAR(160),"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56" spans="2:11" x14ac:dyDescent="0.25">
      <c r="B11856" s="21">
        <v>46135</v>
      </c>
      <c r="C11856" s="2" t="s">
        <v>1</v>
      </c>
      <c r="D11856" s="2" t="s">
        <v>4459</v>
      </c>
      <c r="E11856" s="2" t="s">
        <v>153</v>
      </c>
      <c r="F11856" s="2" t="s">
        <v>3314</v>
      </c>
      <c r="G11856" s="5">
        <v>-60</v>
      </c>
      <c r="H11856" s="5">
        <v>28.95</v>
      </c>
      <c r="I11856" s="5">
        <v>-1737</v>
      </c>
      <c r="J11856" s="5">
        <v>-285479.26</v>
      </c>
      <c r="K11856" s="5" t="str" cm="1">
        <f t="array" ref="K11856">_xlfn.LET(_xlpm.d,UPPER(TRIM(CLEAN(SUBSTITUTE(F11856,CHAR(160),"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57" spans="2:11" x14ac:dyDescent="0.25">
      <c r="B11857" s="21">
        <v>46135</v>
      </c>
      <c r="C11857" s="2" t="s">
        <v>1</v>
      </c>
      <c r="D11857" s="2" t="s">
        <v>4596</v>
      </c>
      <c r="E11857" s="2" t="s">
        <v>38</v>
      </c>
      <c r="F11857" s="2" t="s">
        <v>3314</v>
      </c>
      <c r="G11857" s="5">
        <v>-20</v>
      </c>
      <c r="H11857" s="5">
        <v>28.95</v>
      </c>
      <c r="I11857" s="5">
        <v>-579</v>
      </c>
      <c r="J11857" s="5">
        <v>-286058.26</v>
      </c>
      <c r="K11857" s="5" t="str" cm="1">
        <f t="array" ref="K11857">_xlfn.LET(_xlpm.d,UPPER(TRIM(CLEAN(SUBSTITUTE(F11857,CHAR(160),"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58" spans="2:11" x14ac:dyDescent="0.25">
      <c r="B11858" s="21">
        <v>46135</v>
      </c>
      <c r="C11858" s="2" t="s">
        <v>1</v>
      </c>
      <c r="D11858" s="2" t="s">
        <v>4681</v>
      </c>
      <c r="E11858" s="2" t="s">
        <v>595</v>
      </c>
      <c r="F11858" s="2" t="s">
        <v>3314</v>
      </c>
      <c r="G11858" s="5">
        <v>-123</v>
      </c>
      <c r="H11858" s="5">
        <v>33.5</v>
      </c>
      <c r="I11858" s="5">
        <v>-4120.5</v>
      </c>
      <c r="J11858" s="5">
        <v>-290178.76</v>
      </c>
      <c r="K11858" s="5" t="str" cm="1">
        <f t="array" ref="K11858">_xlfn.LET(_xlpm.d,UPPER(TRIM(CLEAN(SUBSTITUTE(F11858,CHAR(160),"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59" spans="2:11" x14ac:dyDescent="0.25">
      <c r="B11859" s="21">
        <v>46135</v>
      </c>
      <c r="C11859" s="2" t="s">
        <v>1</v>
      </c>
      <c r="D11859" s="2" t="s">
        <v>4565</v>
      </c>
      <c r="E11859" s="2" t="s">
        <v>324</v>
      </c>
      <c r="F11859" s="2" t="s">
        <v>3308</v>
      </c>
      <c r="G11859" s="5">
        <v>-8</v>
      </c>
      <c r="H11859" s="5">
        <v>28.95</v>
      </c>
      <c r="I11859" s="5">
        <v>-231.6</v>
      </c>
      <c r="J11859" s="5">
        <v>-290410.36</v>
      </c>
      <c r="K11859" s="5" t="str" cm="1">
        <f t="array" ref="K11859">_xlfn.LET(_xlpm.d,UPPER(TRIM(CLEAN(SUBSTITUTE(F11859,CHAR(160),"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60" spans="2:11" x14ac:dyDescent="0.25">
      <c r="B11860" s="21">
        <v>46135</v>
      </c>
      <c r="C11860" s="2" t="s">
        <v>1</v>
      </c>
      <c r="D11860" s="2" t="s">
        <v>4635</v>
      </c>
      <c r="E11860" s="2" t="s">
        <v>1403</v>
      </c>
      <c r="F11860" s="2" t="s">
        <v>3308</v>
      </c>
      <c r="G11860" s="5">
        <v>-6</v>
      </c>
      <c r="H11860" s="5">
        <v>27.8</v>
      </c>
      <c r="I11860" s="5">
        <v>-166.8</v>
      </c>
      <c r="J11860" s="5">
        <v>-290577.15999999997</v>
      </c>
      <c r="K11860" s="5" t="str" cm="1">
        <f t="array" ref="K11860">_xlfn.LET(_xlpm.d,UPPER(TRIM(CLEAN(SUBSTITUTE(F11860,CHAR(160),"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61" spans="2:11" x14ac:dyDescent="0.25">
      <c r="B11861" s="21">
        <v>46136</v>
      </c>
      <c r="C11861" s="2" t="s">
        <v>1</v>
      </c>
      <c r="D11861" s="2" t="s">
        <v>4514</v>
      </c>
      <c r="E11861" s="2" t="s">
        <v>143</v>
      </c>
      <c r="F11861" s="2" t="s">
        <v>3308</v>
      </c>
      <c r="G11861" s="5">
        <v>-61</v>
      </c>
      <c r="H11861" s="5">
        <v>28.95</v>
      </c>
      <c r="I11861" s="5">
        <v>-1765.95</v>
      </c>
      <c r="J11861" s="5">
        <v>-292343.11</v>
      </c>
      <c r="K11861" s="5" t="str" cm="1">
        <f t="array" ref="K11861">_xlfn.LET(_xlpm.d,UPPER(TRIM(CLEAN(SUBSTITUTE(F11861,CHAR(160),"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62" spans="2:11" x14ac:dyDescent="0.25">
      <c r="B11862" s="21">
        <v>46136</v>
      </c>
      <c r="C11862" s="2" t="s">
        <v>1</v>
      </c>
      <c r="D11862" s="2" t="s">
        <v>4682</v>
      </c>
      <c r="E11862" s="2" t="s">
        <v>1245</v>
      </c>
      <c r="F11862" s="2" t="s">
        <v>3308</v>
      </c>
      <c r="G11862" s="5">
        <v>-62</v>
      </c>
      <c r="H11862" s="5">
        <v>31.8</v>
      </c>
      <c r="I11862" s="5">
        <v>-1971.6</v>
      </c>
      <c r="J11862" s="5">
        <v>-294314.70999999996</v>
      </c>
      <c r="K11862" s="5" t="str" cm="1">
        <f t="array" ref="K11862">_xlfn.LET(_xlpm.d,UPPER(TRIM(CLEAN(SUBSTITUTE(F11862,CHAR(160),"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63" spans="2:11" x14ac:dyDescent="0.25">
      <c r="B11863" s="21">
        <v>46136</v>
      </c>
      <c r="C11863" s="2" t="s">
        <v>1</v>
      </c>
      <c r="D11863" s="2" t="s">
        <v>4683</v>
      </c>
      <c r="E11863" s="2" t="s">
        <v>1245</v>
      </c>
      <c r="F11863" s="2" t="s">
        <v>3308</v>
      </c>
      <c r="G11863" s="5">
        <v>-9</v>
      </c>
      <c r="H11863" s="5">
        <v>31.8</v>
      </c>
      <c r="I11863" s="5">
        <v>-286.2</v>
      </c>
      <c r="J11863" s="5">
        <v>-294600.90999999997</v>
      </c>
      <c r="K11863" s="5" t="str" cm="1">
        <f t="array" ref="K11863">_xlfn.LET(_xlpm.d,UPPER(TRIM(CLEAN(SUBSTITUTE(F11863,CHAR(160),"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64" spans="2:11" x14ac:dyDescent="0.25">
      <c r="B11864" s="21">
        <v>46136</v>
      </c>
      <c r="C11864" s="2" t="s">
        <v>1</v>
      </c>
      <c r="D11864" s="2" t="s">
        <v>4597</v>
      </c>
      <c r="E11864" s="2" t="s">
        <v>2266</v>
      </c>
      <c r="F11864" s="2" t="s">
        <v>3308</v>
      </c>
      <c r="G11864" s="5">
        <v>-30</v>
      </c>
      <c r="H11864" s="5">
        <v>31.8</v>
      </c>
      <c r="I11864" s="5">
        <v>-954</v>
      </c>
      <c r="J11864" s="5">
        <v>-295554.90999999997</v>
      </c>
      <c r="K11864" s="5" t="str" cm="1">
        <f t="array" ref="K11864">_xlfn.LET(_xlpm.d,UPPER(TRIM(CLEAN(SUBSTITUTE(F11864,CHAR(160),"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65" spans="2:11" x14ac:dyDescent="0.25">
      <c r="B11865" s="21">
        <v>46136</v>
      </c>
      <c r="C11865" s="2" t="s">
        <v>1</v>
      </c>
      <c r="D11865" s="2" t="s">
        <v>4684</v>
      </c>
      <c r="E11865" s="2" t="s">
        <v>4685</v>
      </c>
      <c r="F11865" s="2" t="s">
        <v>3308</v>
      </c>
      <c r="G11865" s="5">
        <v>-16</v>
      </c>
      <c r="H11865" s="5">
        <v>31.8</v>
      </c>
      <c r="I11865" s="5">
        <v>-508.8</v>
      </c>
      <c r="J11865" s="5">
        <v>-296063.70999999996</v>
      </c>
      <c r="K11865" s="5" t="str" cm="1">
        <f t="array" ref="K11865">_xlfn.LET(_xlpm.d,UPPER(TRIM(CLEAN(SUBSTITUTE(F11865,CHAR(160),"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66" spans="2:11" x14ac:dyDescent="0.25">
      <c r="B11866" s="21">
        <v>46136</v>
      </c>
      <c r="C11866" s="2" t="s">
        <v>1</v>
      </c>
      <c r="D11866" s="2" t="s">
        <v>4568</v>
      </c>
      <c r="E11866" s="2" t="s">
        <v>202</v>
      </c>
      <c r="F11866" s="2" t="s">
        <v>3314</v>
      </c>
      <c r="G11866" s="5">
        <v>-50</v>
      </c>
      <c r="H11866" s="5">
        <v>33.5</v>
      </c>
      <c r="I11866" s="5">
        <v>-1675</v>
      </c>
      <c r="J11866" s="5">
        <v>-297738.70999999996</v>
      </c>
      <c r="K11866" s="5" t="str" cm="1">
        <f t="array" ref="K11866">_xlfn.LET(_xlpm.d,UPPER(TRIM(CLEAN(SUBSTITUTE(F11866,CHAR(160),"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67" spans="2:11" x14ac:dyDescent="0.25">
      <c r="B11867" s="21">
        <v>46136</v>
      </c>
      <c r="C11867" s="2" t="s">
        <v>1</v>
      </c>
      <c r="D11867" s="2" t="s">
        <v>4569</v>
      </c>
      <c r="E11867" s="2" t="s">
        <v>1130</v>
      </c>
      <c r="F11867" s="2" t="s">
        <v>3314</v>
      </c>
      <c r="G11867" s="5">
        <v>-200</v>
      </c>
      <c r="H11867" s="5">
        <v>33.5</v>
      </c>
      <c r="I11867" s="5">
        <v>-6700</v>
      </c>
      <c r="J11867" s="5">
        <v>-304438.70999999996</v>
      </c>
      <c r="K11867" s="5" t="str" cm="1">
        <f t="array" ref="K11867">_xlfn.LET(_xlpm.d,UPPER(TRIM(CLEAN(SUBSTITUTE(F11867,CHAR(160),"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68" spans="2:11" x14ac:dyDescent="0.25">
      <c r="B11868" s="21">
        <v>46136</v>
      </c>
      <c r="C11868" s="2" t="s">
        <v>1</v>
      </c>
      <c r="D11868" s="2" t="s">
        <v>4590</v>
      </c>
      <c r="E11868" s="2" t="s">
        <v>24</v>
      </c>
      <c r="F11868" s="2" t="s">
        <v>3314</v>
      </c>
      <c r="G11868" s="5">
        <v>-17</v>
      </c>
      <c r="H11868" s="5">
        <v>33.5</v>
      </c>
      <c r="I11868" s="5">
        <v>-569.5</v>
      </c>
      <c r="J11868" s="5">
        <v>-305008.20999999996</v>
      </c>
      <c r="K11868" s="5" t="str" cm="1">
        <f t="array" ref="K11868">_xlfn.LET(_xlpm.d,UPPER(TRIM(CLEAN(SUBSTITUTE(F11868,CHAR(160),"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69" spans="2:11" x14ac:dyDescent="0.25">
      <c r="B11869" s="21">
        <v>46136</v>
      </c>
      <c r="C11869" s="2" t="s">
        <v>1</v>
      </c>
      <c r="D11869" s="2" t="s">
        <v>4591</v>
      </c>
      <c r="E11869" s="2" t="s">
        <v>110</v>
      </c>
      <c r="F11869" s="2" t="s">
        <v>3314</v>
      </c>
      <c r="G11869" s="5">
        <v>-19</v>
      </c>
      <c r="H11869" s="5">
        <v>33.5</v>
      </c>
      <c r="I11869" s="5">
        <v>-636.5</v>
      </c>
      <c r="J11869" s="5">
        <v>-305644.70999999996</v>
      </c>
      <c r="K11869" s="5" t="str" cm="1">
        <f t="array" ref="K11869">_xlfn.LET(_xlpm.d,UPPER(TRIM(CLEAN(SUBSTITUTE(F11869,CHAR(160),"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70" spans="2:11" x14ac:dyDescent="0.25">
      <c r="B11870" s="21">
        <v>46136</v>
      </c>
      <c r="C11870" s="2" t="s">
        <v>1</v>
      </c>
      <c r="D11870" s="2" t="s">
        <v>4493</v>
      </c>
      <c r="E11870" s="2" t="s">
        <v>53</v>
      </c>
      <c r="F11870" s="2" t="s">
        <v>3314</v>
      </c>
      <c r="G11870" s="5">
        <v>-30</v>
      </c>
      <c r="H11870" s="5">
        <v>33.5</v>
      </c>
      <c r="I11870" s="5">
        <v>-1005</v>
      </c>
      <c r="J11870" s="5">
        <v>-306649.70999999996</v>
      </c>
      <c r="K11870" s="5" t="str" cm="1">
        <f t="array" ref="K11870">_xlfn.LET(_xlpm.d,UPPER(TRIM(CLEAN(SUBSTITUTE(F11870,CHAR(160),"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71" spans="2:11" x14ac:dyDescent="0.25">
      <c r="B11871" s="21">
        <v>46136</v>
      </c>
      <c r="C11871" s="2" t="s">
        <v>1</v>
      </c>
      <c r="D11871" s="2" t="s">
        <v>4570</v>
      </c>
      <c r="E11871" s="2" t="s">
        <v>76</v>
      </c>
      <c r="F11871" s="2" t="s">
        <v>3314</v>
      </c>
      <c r="G11871" s="5">
        <v>-100</v>
      </c>
      <c r="H11871" s="5">
        <v>33.5</v>
      </c>
      <c r="I11871" s="5">
        <v>-3350</v>
      </c>
      <c r="J11871" s="5">
        <v>-309999.70999999996</v>
      </c>
      <c r="K11871" s="5" t="str" cm="1">
        <f t="array" ref="K11871">_xlfn.LET(_xlpm.d,UPPER(TRIM(CLEAN(SUBSTITUTE(F11871,CHAR(160),"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72" spans="2:11" x14ac:dyDescent="0.25">
      <c r="B11872" s="21">
        <v>46136</v>
      </c>
      <c r="C11872" s="2" t="s">
        <v>1</v>
      </c>
      <c r="D11872" s="2" t="s">
        <v>4571</v>
      </c>
      <c r="E11872" s="2" t="s">
        <v>60</v>
      </c>
      <c r="F11872" s="2" t="s">
        <v>3314</v>
      </c>
      <c r="G11872" s="5">
        <v>-45</v>
      </c>
      <c r="H11872" s="5">
        <v>33.5</v>
      </c>
      <c r="I11872" s="5">
        <v>-1507.5</v>
      </c>
      <c r="J11872" s="5">
        <v>-311507.20999999996</v>
      </c>
      <c r="K11872" s="5" t="str" cm="1">
        <f t="array" ref="K11872">_xlfn.LET(_xlpm.d,UPPER(TRIM(CLEAN(SUBSTITUTE(F11872,CHAR(160),"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73" spans="2:11" x14ac:dyDescent="0.25">
      <c r="B11873" s="21">
        <v>46136</v>
      </c>
      <c r="C11873" s="2" t="s">
        <v>1</v>
      </c>
      <c r="D11873" s="2" t="s">
        <v>4621</v>
      </c>
      <c r="E11873" s="2" t="s">
        <v>403</v>
      </c>
      <c r="F11873" s="2" t="s">
        <v>3314</v>
      </c>
      <c r="G11873" s="5">
        <v>-7</v>
      </c>
      <c r="H11873" s="5">
        <v>28.95</v>
      </c>
      <c r="I11873" s="5">
        <v>-202.65</v>
      </c>
      <c r="J11873" s="5">
        <v>-311709.86</v>
      </c>
      <c r="K11873" s="5" t="str" cm="1">
        <f t="array" ref="K11873">_xlfn.LET(_xlpm.d,UPPER(TRIM(CLEAN(SUBSTITUTE(F11873,CHAR(160),"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74" spans="2:11" x14ac:dyDescent="0.25">
      <c r="B11874" s="21">
        <v>46136</v>
      </c>
      <c r="C11874" s="2" t="s">
        <v>1</v>
      </c>
      <c r="D11874" s="2" t="s">
        <v>4580</v>
      </c>
      <c r="E11874" s="2" t="s">
        <v>82</v>
      </c>
      <c r="F11874" s="2" t="s">
        <v>3314</v>
      </c>
      <c r="G11874" s="5">
        <v>-10</v>
      </c>
      <c r="H11874" s="5">
        <v>33.5</v>
      </c>
      <c r="I11874" s="5">
        <v>-335</v>
      </c>
      <c r="J11874" s="5">
        <v>-312044.86</v>
      </c>
      <c r="K11874" s="5" t="str" cm="1">
        <f t="array" ref="K11874">_xlfn.LET(_xlpm.d,UPPER(TRIM(CLEAN(SUBSTITUTE(F11874,CHAR(160),"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75" spans="2:11" x14ac:dyDescent="0.25">
      <c r="B11875" s="21">
        <v>46136</v>
      </c>
      <c r="C11875" s="2" t="s">
        <v>1</v>
      </c>
      <c r="D11875" s="2" t="s">
        <v>4572</v>
      </c>
      <c r="E11875" s="2" t="s">
        <v>244</v>
      </c>
      <c r="F11875" s="2" t="s">
        <v>3314</v>
      </c>
      <c r="G11875" s="5">
        <v>-200</v>
      </c>
      <c r="H11875" s="5">
        <v>33.5</v>
      </c>
      <c r="I11875" s="5">
        <v>-6700</v>
      </c>
      <c r="J11875" s="5">
        <v>-318744.86</v>
      </c>
      <c r="K11875" s="5" t="str" cm="1">
        <f t="array" ref="K11875">_xlfn.LET(_xlpm.d,UPPER(TRIM(CLEAN(SUBSTITUTE(F11875,CHAR(160),"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76" spans="2:11" x14ac:dyDescent="0.25">
      <c r="B11876" s="21">
        <v>46140</v>
      </c>
      <c r="C11876" s="2" t="s">
        <v>1</v>
      </c>
      <c r="D11876" s="2" t="s">
        <v>4486</v>
      </c>
      <c r="E11876" s="2" t="s">
        <v>92</v>
      </c>
      <c r="F11876" s="2" t="s">
        <v>3314</v>
      </c>
      <c r="G11876" s="5">
        <v>-65</v>
      </c>
      <c r="H11876" s="5">
        <v>28.95</v>
      </c>
      <c r="I11876" s="5">
        <v>-1881.75</v>
      </c>
      <c r="J11876" s="5">
        <v>-320626.61</v>
      </c>
      <c r="K11876" s="5" t="str" cm="1">
        <f t="array" ref="K11876">_xlfn.LET(_xlpm.d,UPPER(TRIM(CLEAN(SUBSTITUTE(F11876,CHAR(160),"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77" spans="2:11" x14ac:dyDescent="0.25">
      <c r="B11877" s="21">
        <v>46140</v>
      </c>
      <c r="C11877" s="2" t="s">
        <v>1</v>
      </c>
      <c r="D11877" s="2" t="s">
        <v>4598</v>
      </c>
      <c r="E11877" s="2" t="s">
        <v>49</v>
      </c>
      <c r="F11877" s="2" t="s">
        <v>3314</v>
      </c>
      <c r="G11877" s="5">
        <v>-80</v>
      </c>
      <c r="H11877" s="5">
        <v>33.5</v>
      </c>
      <c r="I11877" s="5">
        <v>-2680</v>
      </c>
      <c r="J11877" s="5">
        <v>-323306.61</v>
      </c>
      <c r="K11877" s="5" t="str" cm="1">
        <f t="array" ref="K11877">_xlfn.LET(_xlpm.d,UPPER(TRIM(CLEAN(SUBSTITUTE(F11877,CHAR(160),"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78" spans="2:11" x14ac:dyDescent="0.25">
      <c r="B11878" s="21">
        <v>46140</v>
      </c>
      <c r="C11878" s="2" t="s">
        <v>1</v>
      </c>
      <c r="D11878" s="2" t="s">
        <v>4574</v>
      </c>
      <c r="E11878" s="2" t="s">
        <v>29</v>
      </c>
      <c r="F11878" s="2" t="s">
        <v>3314</v>
      </c>
      <c r="G11878" s="5">
        <v>-20</v>
      </c>
      <c r="H11878" s="5">
        <v>28.95</v>
      </c>
      <c r="I11878" s="5">
        <v>-579</v>
      </c>
      <c r="J11878" s="5">
        <v>-323885.61</v>
      </c>
      <c r="K11878" s="5" t="str" cm="1">
        <f t="array" ref="K11878">_xlfn.LET(_xlpm.d,UPPER(TRIM(CLEAN(SUBSTITUTE(F11878,CHAR(160),"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79" spans="2:11" x14ac:dyDescent="0.25">
      <c r="B11879" s="21">
        <v>46140</v>
      </c>
      <c r="C11879" s="2" t="s">
        <v>1</v>
      </c>
      <c r="D11879" s="2" t="s">
        <v>4617</v>
      </c>
      <c r="E11879" s="2" t="s">
        <v>32</v>
      </c>
      <c r="F11879" s="2" t="s">
        <v>3314</v>
      </c>
      <c r="G11879" s="5">
        <v>-20</v>
      </c>
      <c r="H11879" s="5">
        <v>28.95</v>
      </c>
      <c r="I11879" s="5">
        <v>-579</v>
      </c>
      <c r="J11879" s="5">
        <v>-324464.61</v>
      </c>
      <c r="K11879" s="5" t="str" cm="1">
        <f t="array" ref="K11879">_xlfn.LET(_xlpm.d,UPPER(TRIM(CLEAN(SUBSTITUTE(F11879,CHAR(160),"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80" spans="2:11" x14ac:dyDescent="0.25">
      <c r="B11880" s="21">
        <v>46140</v>
      </c>
      <c r="C11880" s="2" t="s">
        <v>1</v>
      </c>
      <c r="D11880" s="2" t="s">
        <v>4618</v>
      </c>
      <c r="E11880" s="2" t="s">
        <v>32</v>
      </c>
      <c r="F11880" s="2" t="s">
        <v>3314</v>
      </c>
      <c r="G11880" s="5">
        <v>-21</v>
      </c>
      <c r="H11880" s="5">
        <v>28.95</v>
      </c>
      <c r="I11880" s="5">
        <v>-607.95000000000005</v>
      </c>
      <c r="J11880" s="5">
        <v>-325072.56</v>
      </c>
      <c r="K11880" s="5" t="str" cm="1">
        <f t="array" ref="K11880">_xlfn.LET(_xlpm.d,UPPER(TRIM(CLEAN(SUBSTITUTE(F11880,CHAR(160),"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81" spans="2:11" x14ac:dyDescent="0.25">
      <c r="B11881" s="21">
        <v>46140</v>
      </c>
      <c r="C11881" s="2" t="s">
        <v>1</v>
      </c>
      <c r="D11881" s="2" t="s">
        <v>4618</v>
      </c>
      <c r="E11881" s="2" t="s">
        <v>32</v>
      </c>
      <c r="F11881" s="2" t="s">
        <v>3314</v>
      </c>
      <c r="G11881" s="5">
        <v>-10</v>
      </c>
      <c r="H11881" s="5">
        <v>28.95</v>
      </c>
      <c r="I11881" s="5">
        <v>-289.5</v>
      </c>
      <c r="J11881" s="5">
        <v>-325362.06</v>
      </c>
      <c r="K11881" s="5" t="str" cm="1">
        <f t="array" ref="K11881">_xlfn.LET(_xlpm.d,UPPER(TRIM(CLEAN(SUBSTITUTE(F11881,CHAR(160),"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82" spans="2:11" x14ac:dyDescent="0.25">
      <c r="B11882" s="21">
        <v>46140</v>
      </c>
      <c r="C11882" s="2" t="s">
        <v>1</v>
      </c>
      <c r="D11882" s="2" t="s">
        <v>4686</v>
      </c>
      <c r="E11882" s="2" t="s">
        <v>89</v>
      </c>
      <c r="F11882" s="2" t="s">
        <v>3314</v>
      </c>
      <c r="G11882" s="5">
        <v>-30</v>
      </c>
      <c r="H11882" s="5">
        <v>28.95</v>
      </c>
      <c r="I11882" s="5">
        <v>-868.5</v>
      </c>
      <c r="J11882" s="5">
        <v>-326230.56</v>
      </c>
      <c r="K11882" s="5" t="str" cm="1">
        <f t="array" ref="K11882">_xlfn.LET(_xlpm.d,UPPER(TRIM(CLEAN(SUBSTITUTE(F11882,CHAR(160),"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83" spans="2:11" x14ac:dyDescent="0.25">
      <c r="B11883" s="21">
        <v>46140</v>
      </c>
      <c r="C11883" s="2" t="s">
        <v>1</v>
      </c>
      <c r="D11883" s="2" t="s">
        <v>4575</v>
      </c>
      <c r="E11883" s="2" t="s">
        <v>14</v>
      </c>
      <c r="F11883" s="2" t="s">
        <v>3314</v>
      </c>
      <c r="G11883" s="5">
        <v>-40</v>
      </c>
      <c r="H11883" s="5">
        <v>28.95</v>
      </c>
      <c r="I11883" s="5">
        <v>-1158</v>
      </c>
      <c r="J11883" s="5">
        <v>-327388.56</v>
      </c>
      <c r="K11883" s="5" t="str" cm="1">
        <f t="array" ref="K11883">_xlfn.LET(_xlpm.d,UPPER(TRIM(CLEAN(SUBSTITUTE(F11883,CHAR(160),"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84" spans="2:11" x14ac:dyDescent="0.25">
      <c r="B11884" s="21">
        <v>46140</v>
      </c>
      <c r="C11884" s="2" t="s">
        <v>1</v>
      </c>
      <c r="D11884" s="2" t="s">
        <v>4687</v>
      </c>
      <c r="E11884" s="2" t="s">
        <v>84</v>
      </c>
      <c r="F11884" s="2" t="s">
        <v>3314</v>
      </c>
      <c r="G11884" s="5">
        <v>-10</v>
      </c>
      <c r="H11884" s="5">
        <v>33.5</v>
      </c>
      <c r="I11884" s="5">
        <v>-335</v>
      </c>
      <c r="J11884" s="5">
        <v>-327723.56</v>
      </c>
      <c r="K11884" s="5" t="str" cm="1">
        <f t="array" ref="K11884">_xlfn.LET(_xlpm.d,UPPER(TRIM(CLEAN(SUBSTITUTE(F11884,CHAR(160),"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85" spans="2:11" x14ac:dyDescent="0.25">
      <c r="B11885" s="21">
        <v>46141</v>
      </c>
      <c r="C11885" s="2" t="s">
        <v>1</v>
      </c>
      <c r="D11885" s="2" t="s">
        <v>4476</v>
      </c>
      <c r="E11885" s="2" t="s">
        <v>129</v>
      </c>
      <c r="F11885" s="2" t="s">
        <v>3314</v>
      </c>
      <c r="G11885" s="5">
        <v>-66</v>
      </c>
      <c r="H11885" s="5">
        <v>33.5</v>
      </c>
      <c r="I11885" s="5">
        <v>-2211</v>
      </c>
      <c r="J11885" s="5">
        <v>-329934.56</v>
      </c>
      <c r="K11885" s="5" t="str" cm="1">
        <f t="array" ref="K11885">_xlfn.LET(_xlpm.d,UPPER(TRIM(CLEAN(SUBSTITUTE(F11885,CHAR(160),"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86" spans="2:11" x14ac:dyDescent="0.25">
      <c r="B11886" s="21">
        <v>46141</v>
      </c>
      <c r="C11886" s="2" t="s">
        <v>1</v>
      </c>
      <c r="D11886" s="2" t="s">
        <v>4487</v>
      </c>
      <c r="E11886" s="2" t="s">
        <v>86</v>
      </c>
      <c r="F11886" s="2" t="s">
        <v>3314</v>
      </c>
      <c r="G11886" s="5">
        <v>-100</v>
      </c>
      <c r="H11886" s="5">
        <v>28.95</v>
      </c>
      <c r="I11886" s="5">
        <v>-2895</v>
      </c>
      <c r="J11886" s="5">
        <v>-332829.56</v>
      </c>
      <c r="K11886" s="5" t="str" cm="1">
        <f t="array" ref="K11886">_xlfn.LET(_xlpm.d,UPPER(TRIM(CLEAN(SUBSTITUTE(F11886,CHAR(160),"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87" spans="2:11" x14ac:dyDescent="0.25">
      <c r="B11887" s="21">
        <v>46141</v>
      </c>
      <c r="C11887" s="2" t="s">
        <v>1</v>
      </c>
      <c r="D11887" s="2" t="s">
        <v>4592</v>
      </c>
      <c r="E11887" s="2" t="s">
        <v>27</v>
      </c>
      <c r="F11887" s="2" t="s">
        <v>3314</v>
      </c>
      <c r="G11887" s="5">
        <v>-48</v>
      </c>
      <c r="H11887" s="5">
        <v>28.95</v>
      </c>
      <c r="I11887" s="5">
        <v>-1389.6</v>
      </c>
      <c r="J11887" s="5">
        <v>-334219.15999999997</v>
      </c>
      <c r="K11887" s="5" t="str" cm="1">
        <f t="array" ref="K11887">_xlfn.LET(_xlpm.d,UPPER(TRIM(CLEAN(SUBSTITUTE(F11887,CHAR(160),"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88" spans="2:11" x14ac:dyDescent="0.25">
      <c r="B11888" s="21">
        <v>46141</v>
      </c>
      <c r="C11888" s="2" t="s">
        <v>1</v>
      </c>
      <c r="D11888" s="2" t="s">
        <v>4688</v>
      </c>
      <c r="E11888" s="2" t="s">
        <v>27</v>
      </c>
      <c r="F11888" s="2" t="s">
        <v>3314</v>
      </c>
      <c r="G11888" s="5">
        <v>-6</v>
      </c>
      <c r="H11888" s="5">
        <v>28.95</v>
      </c>
      <c r="I11888" s="5">
        <v>-173.7</v>
      </c>
      <c r="J11888" s="5">
        <v>-334392.86</v>
      </c>
      <c r="K11888" s="5" t="str" cm="1">
        <f t="array" ref="K11888">_xlfn.LET(_xlpm.d,UPPER(TRIM(CLEAN(SUBSTITUTE(F11888,CHAR(160),"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89" spans="2:11" x14ac:dyDescent="0.25">
      <c r="B11889" s="21">
        <v>46141</v>
      </c>
      <c r="C11889" s="2" t="s">
        <v>1</v>
      </c>
      <c r="D11889" s="2" t="s">
        <v>4689</v>
      </c>
      <c r="E11889" s="2" t="s">
        <v>68</v>
      </c>
      <c r="F11889" s="2" t="s">
        <v>3314</v>
      </c>
      <c r="G11889" s="5">
        <v>-10</v>
      </c>
      <c r="H11889" s="5">
        <v>28.95</v>
      </c>
      <c r="I11889" s="5">
        <v>-289.5</v>
      </c>
      <c r="J11889" s="5">
        <v>-334682.36</v>
      </c>
      <c r="K11889" s="5" t="str" cm="1">
        <f t="array" ref="K11889">_xlfn.LET(_xlpm.d,UPPER(TRIM(CLEAN(SUBSTITUTE(F11889,CHAR(160),"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90" spans="2:11" x14ac:dyDescent="0.25">
      <c r="B11890" s="21">
        <v>46141</v>
      </c>
      <c r="C11890" s="2" t="s">
        <v>1</v>
      </c>
      <c r="D11890" s="2" t="s">
        <v>4576</v>
      </c>
      <c r="E11890" s="2" t="s">
        <v>72</v>
      </c>
      <c r="F11890" s="2" t="s">
        <v>3314</v>
      </c>
      <c r="G11890" s="5">
        <v>-15</v>
      </c>
      <c r="H11890" s="5">
        <v>28.95</v>
      </c>
      <c r="I11890" s="5">
        <v>-434.25</v>
      </c>
      <c r="J11890" s="5">
        <v>-335116.61</v>
      </c>
      <c r="K11890" s="5" t="str" cm="1">
        <f t="array" ref="K11890">_xlfn.LET(_xlpm.d,UPPER(TRIM(CLEAN(SUBSTITUTE(F11890,CHAR(160),"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91" spans="2:11" x14ac:dyDescent="0.25">
      <c r="B11891" s="21">
        <v>46141</v>
      </c>
      <c r="C11891" s="2" t="s">
        <v>1</v>
      </c>
      <c r="D11891" s="2" t="s">
        <v>4577</v>
      </c>
      <c r="E11891" s="2" t="s">
        <v>9</v>
      </c>
      <c r="F11891" s="2" t="s">
        <v>3314</v>
      </c>
      <c r="G11891" s="5">
        <v>-20</v>
      </c>
      <c r="H11891" s="5">
        <v>28.95</v>
      </c>
      <c r="I11891" s="5">
        <v>-579</v>
      </c>
      <c r="J11891" s="5">
        <v>-335695.61</v>
      </c>
      <c r="K11891" s="5" t="str" cm="1">
        <f t="array" ref="K11891">_xlfn.LET(_xlpm.d,UPPER(TRIM(CLEAN(SUBSTITUTE(F11891,CHAR(160),"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92" spans="2:11" x14ac:dyDescent="0.25">
      <c r="B11892" s="21">
        <v>46141</v>
      </c>
      <c r="C11892" s="2" t="s">
        <v>1</v>
      </c>
      <c r="D11892" s="2" t="s">
        <v>4515</v>
      </c>
      <c r="E11892" s="2" t="s">
        <v>74</v>
      </c>
      <c r="F11892" s="2" t="s">
        <v>3314</v>
      </c>
      <c r="G11892" s="5">
        <v>-80</v>
      </c>
      <c r="H11892" s="5">
        <v>33.5</v>
      </c>
      <c r="I11892" s="5">
        <v>-2680</v>
      </c>
      <c r="J11892" s="5">
        <v>-338375.61</v>
      </c>
      <c r="K11892" s="5" t="str" cm="1">
        <f t="array" ref="K11892">_xlfn.LET(_xlpm.d,UPPER(TRIM(CLEAN(SUBSTITUTE(F11892,CHAR(160),"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93" spans="2:11" x14ac:dyDescent="0.25">
      <c r="B11893" s="21">
        <v>46141</v>
      </c>
      <c r="C11893" s="2" t="s">
        <v>1</v>
      </c>
      <c r="D11893" s="2" t="s">
        <v>4477</v>
      </c>
      <c r="E11893" s="2" t="s">
        <v>60</v>
      </c>
      <c r="F11893" s="2" t="s">
        <v>3314</v>
      </c>
      <c r="G11893" s="5">
        <v>-10</v>
      </c>
      <c r="H11893" s="5">
        <v>33.5</v>
      </c>
      <c r="I11893" s="5">
        <v>-335</v>
      </c>
      <c r="J11893" s="5">
        <v>-338710.61</v>
      </c>
      <c r="K11893" s="5" t="str" cm="1">
        <f t="array" ref="K11893">_xlfn.LET(_xlpm.d,UPPER(TRIM(CLEAN(SUBSTITUTE(F11893,CHAR(160),"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94" spans="2:11" x14ac:dyDescent="0.25">
      <c r="B11894" s="21">
        <v>46142</v>
      </c>
      <c r="C11894" s="2" t="s">
        <v>1</v>
      </c>
      <c r="D11894" s="2" t="s">
        <v>4713</v>
      </c>
      <c r="E11894" s="2" t="s">
        <v>986</v>
      </c>
      <c r="F11894" s="2" t="s">
        <v>3308</v>
      </c>
      <c r="G11894" s="5">
        <v>-70</v>
      </c>
      <c r="H11894" s="5">
        <v>33.5</v>
      </c>
      <c r="I11894" s="5">
        <v>-2345</v>
      </c>
      <c r="J11894" s="5">
        <v>-341055.61</v>
      </c>
      <c r="K11894" s="5" t="str" cm="1">
        <f t="array" ref="K11894">_xlfn.LET(_xlpm.d,UPPER(TRIM(CLEAN(SUBSTITUTE(F11894,CHAR(160),"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95" spans="2:11" x14ac:dyDescent="0.25">
      <c r="B11895" s="21">
        <v>46142</v>
      </c>
      <c r="C11895" s="2" t="s">
        <v>1</v>
      </c>
      <c r="D11895" s="2" t="s">
        <v>4696</v>
      </c>
      <c r="E11895" s="2" t="s">
        <v>143</v>
      </c>
      <c r="F11895" s="2" t="s">
        <v>3308</v>
      </c>
      <c r="G11895" s="5">
        <v>-7</v>
      </c>
      <c r="H11895" s="5">
        <v>28.95</v>
      </c>
      <c r="I11895" s="5">
        <v>-202.65</v>
      </c>
      <c r="J11895" s="5">
        <v>-341258.26</v>
      </c>
      <c r="K11895" s="5" t="str" cm="1">
        <f t="array" ref="K11895">_xlfn.LET(_xlpm.d,UPPER(TRIM(CLEAN(SUBSTITUTE(F11895,CHAR(160),"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96" spans="2:11" x14ac:dyDescent="0.25">
      <c r="B11896" s="21">
        <v>46142</v>
      </c>
      <c r="C11896" s="2" t="s">
        <v>1</v>
      </c>
      <c r="D11896" s="2" t="s">
        <v>4711</v>
      </c>
      <c r="E11896" s="2" t="s">
        <v>1403</v>
      </c>
      <c r="F11896" s="2" t="s">
        <v>3308</v>
      </c>
      <c r="G11896" s="5">
        <v>-9</v>
      </c>
      <c r="H11896" s="5">
        <v>27.8</v>
      </c>
      <c r="I11896" s="5">
        <v>-250.2</v>
      </c>
      <c r="J11896" s="5">
        <v>-341508.46</v>
      </c>
      <c r="K11896" s="5" t="str" cm="1">
        <f t="array" ref="K11896">_xlfn.LET(_xlpm.d,UPPER(TRIM(CLEAN(SUBSTITUTE(F11896,CHAR(160),"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97" spans="2:11" x14ac:dyDescent="0.25">
      <c r="B11897" s="21">
        <v>46142</v>
      </c>
      <c r="C11897" s="2" t="s">
        <v>1</v>
      </c>
      <c r="D11897" s="2" t="s">
        <v>4701</v>
      </c>
      <c r="E11897" s="2" t="s">
        <v>324</v>
      </c>
      <c r="F11897" s="2" t="s">
        <v>3308</v>
      </c>
      <c r="G11897" s="5">
        <v>-9</v>
      </c>
      <c r="H11897" s="5">
        <v>28.95</v>
      </c>
      <c r="I11897" s="5">
        <v>-260.55</v>
      </c>
      <c r="J11897" s="5">
        <v>-341769.01</v>
      </c>
      <c r="K11897" s="5" t="str" cm="1">
        <f t="array" ref="K11897">_xlfn.LET(_xlpm.d,UPPER(TRIM(CLEAN(SUBSTITUTE(F11897,CHAR(160),"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98" spans="2:11" x14ac:dyDescent="0.25">
      <c r="B11898" s="21">
        <v>46142</v>
      </c>
      <c r="C11898" s="2" t="s">
        <v>1</v>
      </c>
      <c r="D11898" s="2" t="s">
        <v>4698</v>
      </c>
      <c r="E11898" s="2" t="s">
        <v>238</v>
      </c>
      <c r="F11898" s="2" t="s">
        <v>3308</v>
      </c>
      <c r="G11898" s="5">
        <v>-36</v>
      </c>
      <c r="H11898" s="5">
        <v>33.5</v>
      </c>
      <c r="I11898" s="5">
        <v>-1206</v>
      </c>
      <c r="J11898" s="5">
        <v>-342975.01</v>
      </c>
      <c r="K11898" s="5" t="str" cm="1">
        <f t="array" ref="K11898">_xlfn.LET(_xlpm.d,UPPER(TRIM(CLEAN(SUBSTITUTE(F11898,CHAR(160),"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899" spans="2:11" x14ac:dyDescent="0.25">
      <c r="B11899" s="21">
        <v>46142</v>
      </c>
      <c r="C11899" s="2" t="s">
        <v>1</v>
      </c>
      <c r="D11899" s="2" t="s">
        <v>4702</v>
      </c>
      <c r="E11899" s="2" t="s">
        <v>110</v>
      </c>
      <c r="F11899" s="2" t="s">
        <v>3314</v>
      </c>
      <c r="G11899" s="5">
        <v>-17</v>
      </c>
      <c r="H11899" s="5">
        <v>33.5</v>
      </c>
      <c r="I11899" s="5">
        <v>-569.5</v>
      </c>
      <c r="J11899" s="5">
        <v>-343544.51</v>
      </c>
      <c r="K11899" s="5" t="str" cm="1">
        <f t="array" ref="K11899">_xlfn.LET(_xlpm.d,UPPER(TRIM(CLEAN(SUBSTITUTE(F11899,CHAR(160),"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900" spans="2:11" x14ac:dyDescent="0.25">
      <c r="B11900" s="21">
        <v>46142</v>
      </c>
      <c r="C11900" s="2" t="s">
        <v>1</v>
      </c>
      <c r="D11900" s="2" t="s">
        <v>4704</v>
      </c>
      <c r="E11900" s="2" t="s">
        <v>24</v>
      </c>
      <c r="F11900" s="2" t="s">
        <v>3314</v>
      </c>
      <c r="G11900" s="5">
        <v>-60</v>
      </c>
      <c r="H11900" s="5">
        <v>33.5</v>
      </c>
      <c r="I11900" s="5">
        <v>-2010</v>
      </c>
      <c r="J11900" s="5">
        <v>-345554.51</v>
      </c>
      <c r="K11900" s="5" t="str" cm="1">
        <f t="array" ref="K11900">_xlfn.LET(_xlpm.d,UPPER(TRIM(CLEAN(SUBSTITUTE(F11900,CHAR(160),"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901" spans="2:11" x14ac:dyDescent="0.25">
      <c r="B11901" s="21">
        <v>46142</v>
      </c>
      <c r="C11901" s="2" t="s">
        <v>1</v>
      </c>
      <c r="D11901" s="2" t="s">
        <v>4697</v>
      </c>
      <c r="E11901" s="2" t="s">
        <v>82</v>
      </c>
      <c r="F11901" s="2" t="s">
        <v>3314</v>
      </c>
      <c r="G11901" s="5">
        <v>-50</v>
      </c>
      <c r="H11901" s="5">
        <v>33.5</v>
      </c>
      <c r="I11901" s="5">
        <v>-1675</v>
      </c>
      <c r="J11901" s="5">
        <v>-347229.51</v>
      </c>
      <c r="K11901" s="5" t="str" cm="1">
        <f t="array" ref="K11901">_xlfn.LET(_xlpm.d,UPPER(TRIM(CLEAN(SUBSTITUTE(F11901,CHAR(160),"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902" spans="2:11" x14ac:dyDescent="0.25">
      <c r="B11902" s="21">
        <v>46142</v>
      </c>
      <c r="C11902" s="2" t="s">
        <v>1</v>
      </c>
      <c r="D11902" s="2" t="s">
        <v>4695</v>
      </c>
      <c r="E11902" s="2" t="s">
        <v>65</v>
      </c>
      <c r="F11902" s="2" t="s">
        <v>3314</v>
      </c>
      <c r="G11902" s="5">
        <v>-5</v>
      </c>
      <c r="H11902" s="5">
        <v>33.5</v>
      </c>
      <c r="I11902" s="5">
        <v>-167.5</v>
      </c>
      <c r="J11902" s="5">
        <v>-347397.01</v>
      </c>
      <c r="K11902" s="5" t="str" cm="1">
        <f t="array" ref="K11902">_xlfn.LET(_xlpm.d,UPPER(TRIM(CLEAN(SUBSTITUTE(F11902,CHAR(160),"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903" spans="2:11" x14ac:dyDescent="0.25">
      <c r="B11903" s="21">
        <v>46142</v>
      </c>
      <c r="C11903" s="2" t="s">
        <v>1</v>
      </c>
      <c r="D11903" s="2" t="s">
        <v>4703</v>
      </c>
      <c r="E11903" s="2" t="s">
        <v>1016</v>
      </c>
      <c r="F11903" s="2" t="s">
        <v>3314</v>
      </c>
      <c r="G11903" s="5">
        <v>-250</v>
      </c>
      <c r="H11903" s="5">
        <v>33.5</v>
      </c>
      <c r="I11903" s="5">
        <v>-8375</v>
      </c>
      <c r="J11903" s="5">
        <v>-355772.01</v>
      </c>
      <c r="K11903" s="5" t="str" cm="1">
        <f t="array" ref="K11903">_xlfn.LET(_xlpm.d,UPPER(TRIM(CLEAN(SUBSTITUTE(F11903,CHAR(160),"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904" spans="2:11" x14ac:dyDescent="0.25">
      <c r="B11904" s="21">
        <v>46142</v>
      </c>
      <c r="C11904" s="2" t="s">
        <v>1</v>
      </c>
      <c r="D11904" s="2" t="s">
        <v>4714</v>
      </c>
      <c r="E11904" s="2" t="s">
        <v>2020</v>
      </c>
      <c r="F11904" s="2" t="s">
        <v>3314</v>
      </c>
      <c r="G11904" s="5">
        <v>-80</v>
      </c>
      <c r="H11904" s="5">
        <v>33.5</v>
      </c>
      <c r="I11904" s="5">
        <v>-2680</v>
      </c>
      <c r="J11904" s="5">
        <v>-358452.01</v>
      </c>
      <c r="K11904" s="5" t="str" cm="1">
        <f t="array" ref="K11904">_xlfn.LET(_xlpm.d,UPPER(TRIM(CLEAN(SUBSTITUTE(F11904,CHAR(160),"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SEEDLINGS</v>
      </c>
    </row>
    <row r="11905" spans="1:11" x14ac:dyDescent="0.25">
      <c r="A11905" s="24" t="s">
        <v>4094</v>
      </c>
      <c r="B11905" s="25"/>
      <c r="C11905" s="2"/>
      <c r="D11905" s="2"/>
      <c r="E11905" s="2"/>
      <c r="F11905" s="2"/>
      <c r="G11905" s="26">
        <f>G11695+G11696+G11697+G11698+G11699+G11700+G11701+G11702+G11703+G11704+G11705+G11706+G11707+G11708+G11709+G11710+G11711+G11712+G11713+G11714+G11715+G11716+G11717+G11718+G11719+G11720+G11721+G11722+G11723+G11724+G11725+G11726+G11727+G11728+G11729+G11730+G11731+G11732+G11733+G11734+G11735+G11736+G11737+G11738+G11739+G11740+G11741+G11742+G11743+G11744+G11745+G11746+G11747+G11748+G11749+G11750+G11751+G11752+G11753+G11754+G11755+G11756+G11757+G11758+G11759+G11760+G11761+G11762+G11763+G11764+G11765+G11766+G11767+G11768+G11769+G11770+G11771+G11772+G11773+G11774+G11775+G11776+G11777+G11778+G11779+G11780+G11781+G11782+G11783+G11784+G11785+G11786+G11787+G11788+G11789+G11790+G11791+G11792+G11793+G11794+G11795+G11796+G11797+G11798+G11799+G11800+G11801+G11802+G11803+G11804+G11805+G11806+G11807+G11808+G11809+G11810+G11811+G11812+G11813+G11814+G11815+G11816+G11817+G11818+G11819+G11820+G11821+G11822+G11823+G11824+G11825+G11826+G11827+G11828+G11829+G11830+G11831+G11832+G11833+G11834+G11835+G11836+G11837+G11838+G11839+G11840+G11841+G11842+G11843+G11844+G11845+G11846+G11847+G11848+G11849+G11850+G11851+G11852+G11853+G11854+G11855+G11856+G11857+G11858+G11859+G11860+G11861+G11862+G11863+G11864+G11865+G11866+G11867+G11868+G11869+G11870+G11871+G11872+G11873+G11874+G11875+G11876+G11877+G11878+G11879+G11880+G11881+G11882+G11883+G11884+G11885+G11886+G11887+G11888+G11889+G11890+G11891+G11892+G11893+G11894+G11895+G11896+G11897+G11898+G11899+G11900+G11901+G11902+G11903+G11904</f>
        <v>-10909</v>
      </c>
      <c r="H11905" s="5"/>
      <c r="I11905" s="26">
        <f>I11695+I11696+I11697+I11698+I11699+I11700+I11701+I11702+I11703+I11704+I11705+I11706+I11707+I11708+I11709+I11710+I11711+I11712+I11713+I11714+I11715+I11716+I11717+I11718+I11719+I11720+I11721+I11722+I11723+I11724+I11725+I11726+I11727+I11728+I11729+I11730+I11731+I11732+I11733+I11734+I11735+I11736+I11737+I11738+I11739+I11740+I11741+I11742+I11743+I11744+I11745+I11746+I11747+I11748+I11749+I11750+I11751+I11752+I11753+I11754+I11755+I11756+I11757+I11758+I11759+I11760+I11761+I11762+I11763+I11764+I11765+I11766+I11767+I11768+I11769+I11770+I11771+I11772+I11773+I11774+I11775+I11776+I11777+I11778+I11779+I11780+I11781+I11782+I11783+I11784+I11785+I11786+I11787+I11788+I11789+I11790+I11791+I11792+I11793+I11794+I11795+I11796+I11797+I11798+I11799+I11800+I11801+I11802+I11803+I11804+I11805+I11806+I11807+I11808+I11809+I11810+I11811+I11812+I11813+I11814+I11815+I11816+I11817+I11818+I11819+I11820+I11821+I11822+I11823+I11824+I11825+I11826+I11827+I11828+I11829+I11830+I11831+I11832+I11833+I11834+I11835+I11836+I11837+I11838+I11839+I11840+I11841+I11842+I11843+I11844+I11845+I11846+I11847+I11848+I11849+I11850+I11851+I11852+I11853+I11854+I11855+I11856+I11857+I11858+I11859+I11860+I11861+I11862+I11863+I11864+I11865+I11866+I11867+I11868+I11869+I11870+I11871+I11872+I11873+I11874+I11875+I11876+I11877+I11878+I11879+I11880+I11881+I11882+I11883+I11884+I11885+I11886+I11887+I11888+I11889+I11890+I11891+I11892+I11893+I11894+I11895+I11896+I11897+I11898+I11899+I11900+I11901+I11902+I11903+I11904</f>
        <v>-358452.01</v>
      </c>
      <c r="J11905" s="5"/>
      <c r="K11905" s="5" t="str" cm="1">
        <f t="array" ref="K11905">_xlfn.LET(_xlpm.d,UPPER(TRIM(CLEAN(SUBSTITUTE(F11905,CHAR(160),"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06" spans="1:11" x14ac:dyDescent="0.25">
      <c r="A11906" s="2" t="s">
        <v>4117</v>
      </c>
      <c r="B11906" s="25"/>
      <c r="C11906" s="2"/>
      <c r="D11906" s="2"/>
      <c r="E11906" s="2"/>
      <c r="F11906" s="2"/>
      <c r="G11906" s="5"/>
      <c r="H11906" s="5"/>
      <c r="I11906" s="5"/>
      <c r="J11906" s="5"/>
      <c r="K11906" s="5" t="str" cm="1">
        <f t="array" ref="K11906">_xlfn.LET(_xlpm.d,UPPER(TRIM(CLEAN(SUBSTITUTE(F11906,CHAR(160),"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07" spans="1:11" x14ac:dyDescent="0.25">
      <c r="B11907" s="21">
        <v>46122</v>
      </c>
      <c r="C11907" s="2" t="s">
        <v>1</v>
      </c>
      <c r="D11907" s="2" t="s">
        <v>4479</v>
      </c>
      <c r="E11907" s="2" t="s">
        <v>143</v>
      </c>
      <c r="F11907" s="2" t="s">
        <v>4117</v>
      </c>
      <c r="G11907" s="5">
        <v>-1</v>
      </c>
      <c r="H11907" s="5">
        <v>28.95</v>
      </c>
      <c r="I11907" s="5">
        <v>-28.95</v>
      </c>
      <c r="J11907" s="5">
        <v>-28.95</v>
      </c>
      <c r="K11907" s="5" t="str" cm="1">
        <f t="array" ref="K11907">_xlfn.LET(_xlpm.d,UPPER(TRIM(CLEAN(SUBSTITUTE(F11907,CHAR(160),"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1908" spans="1:11" x14ac:dyDescent="0.25">
      <c r="B11908" s="21">
        <v>46142</v>
      </c>
      <c r="C11908" s="2" t="s">
        <v>1</v>
      </c>
      <c r="D11908" s="2" t="s">
        <v>4696</v>
      </c>
      <c r="E11908" s="2" t="s">
        <v>143</v>
      </c>
      <c r="F11908" s="2" t="s">
        <v>4117</v>
      </c>
      <c r="G11908" s="5">
        <v>-4</v>
      </c>
      <c r="H11908" s="5">
        <v>11.95</v>
      </c>
      <c r="I11908" s="5">
        <v>-47.8</v>
      </c>
      <c r="J11908" s="5">
        <v>-76.75</v>
      </c>
      <c r="K11908" s="5" t="str" cm="1">
        <f t="array" ref="K11908">_xlfn.LET(_xlpm.d,UPPER(TRIM(CLEAN(SUBSTITUTE(F11908,CHAR(160),"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9CM SUCCULENTS</v>
      </c>
    </row>
    <row r="11909" spans="1:11" x14ac:dyDescent="0.25">
      <c r="A11909" s="24" t="s">
        <v>4118</v>
      </c>
      <c r="B11909" s="25"/>
      <c r="C11909" s="2"/>
      <c r="D11909" s="2"/>
      <c r="E11909" s="2"/>
      <c r="F11909" s="2"/>
      <c r="G11909" s="26">
        <f>G11907+G11908</f>
        <v>-5</v>
      </c>
      <c r="H11909" s="5"/>
      <c r="I11909" s="26">
        <f>I11907+I11908</f>
        <v>-76.75</v>
      </c>
      <c r="J11909" s="5"/>
      <c r="K11909" s="5" t="str" cm="1">
        <f t="array" ref="K11909">_xlfn.LET(_xlpm.d,UPPER(TRIM(CLEAN(SUBSTITUTE(F11909,CHAR(160),"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10" spans="1:11" x14ac:dyDescent="0.25">
      <c r="A11910" s="2" t="s">
        <v>4122</v>
      </c>
      <c r="B11910" s="25"/>
      <c r="C11910" s="2"/>
      <c r="D11910" s="2"/>
      <c r="E11910" s="2"/>
      <c r="F11910" s="2"/>
      <c r="G11910" s="5"/>
      <c r="H11910" s="5"/>
      <c r="I11910" s="5"/>
      <c r="J11910" s="5"/>
      <c r="K11910" s="5" t="str" cm="1">
        <f t="array" ref="K11910">_xlfn.LET(_xlpm.d,UPPER(TRIM(CLEAN(SUBSTITUTE(F11910,CHAR(160),"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11" spans="1:11" x14ac:dyDescent="0.25">
      <c r="B11911" s="21">
        <v>46142</v>
      </c>
      <c r="C11911" s="2" t="s">
        <v>1</v>
      </c>
      <c r="D11911" s="2" t="s">
        <v>4690</v>
      </c>
      <c r="E11911" s="2" t="s">
        <v>3641</v>
      </c>
      <c r="F11911" s="2" t="s">
        <v>4122</v>
      </c>
      <c r="G11911" s="5">
        <v>-1</v>
      </c>
      <c r="H11911" s="5">
        <v>58536.41</v>
      </c>
      <c r="I11911" s="5">
        <v>-58536.41</v>
      </c>
      <c r="J11911" s="5">
        <v>-58536.41</v>
      </c>
      <c r="K11911" s="5" t="str" cm="1">
        <f t="array" ref="K11911">_xlfn.LET(_xlpm.d,UPPER(TRIM(CLEAN(SUBSTITUTE(F11911,CHAR(160),"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BUILDERS REBATE</v>
      </c>
    </row>
    <row r="11912" spans="1:11" x14ac:dyDescent="0.25">
      <c r="A11912" s="24" t="s">
        <v>4140</v>
      </c>
      <c r="B11912" s="25"/>
      <c r="C11912" s="2"/>
      <c r="D11912" s="2"/>
      <c r="E11912" s="2"/>
      <c r="F11912" s="2"/>
      <c r="G11912" s="26">
        <f>G11911</f>
        <v>-1</v>
      </c>
      <c r="H11912" s="5"/>
      <c r="I11912" s="26">
        <f>I11911</f>
        <v>-58536.41</v>
      </c>
      <c r="J11912" s="5"/>
      <c r="K11912" s="5" t="str" cm="1">
        <f t="array" ref="K11912">_xlfn.LET(_xlpm.d,UPPER(TRIM(CLEAN(SUBSTITUTE(F11912,CHAR(160),"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13" spans="1:11" x14ac:dyDescent="0.25">
      <c r="A11913" s="2" t="s">
        <v>4141</v>
      </c>
      <c r="B11913" s="25"/>
      <c r="C11913" s="2"/>
      <c r="D11913" s="2"/>
      <c r="E11913" s="2"/>
      <c r="F11913" s="2"/>
      <c r="G11913" s="5"/>
      <c r="H11913" s="5"/>
      <c r="I11913" s="5"/>
      <c r="J11913" s="5"/>
      <c r="K11913" s="5" t="str" cm="1">
        <f t="array" ref="K11913">_xlfn.LET(_xlpm.d,UPPER(TRIM(CLEAN(SUBSTITUTE(F11913,CHAR(160),"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14" spans="1:11" x14ac:dyDescent="0.25">
      <c r="B11914" s="21">
        <v>46120</v>
      </c>
      <c r="C11914" s="2" t="s">
        <v>1</v>
      </c>
      <c r="D11914" s="2" t="s">
        <v>4608</v>
      </c>
      <c r="E11914" s="2" t="s">
        <v>3</v>
      </c>
      <c r="F11914" s="2" t="s">
        <v>4142</v>
      </c>
      <c r="G11914" s="5">
        <v>-1</v>
      </c>
      <c r="H11914" s="5">
        <v>254.1</v>
      </c>
      <c r="I11914" s="5">
        <v>-254.1</v>
      </c>
      <c r="J11914" s="5">
        <v>-254.1</v>
      </c>
      <c r="K11914" s="5" t="str" cm="1">
        <f t="array" ref="K11914">_xlfn.LET(_xlpm.d,UPPER(TRIM(CLEAN(SUBSTITUTE(F11914,CHAR(160),"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1915" spans="1:11" x14ac:dyDescent="0.25">
      <c r="B11915" s="21">
        <v>46129</v>
      </c>
      <c r="C11915" s="2" t="s">
        <v>1</v>
      </c>
      <c r="D11915" s="2" t="s">
        <v>4611</v>
      </c>
      <c r="E11915" s="2" t="s">
        <v>3</v>
      </c>
      <c r="F11915" s="2" t="s">
        <v>4142</v>
      </c>
      <c r="G11915" s="5">
        <v>-1</v>
      </c>
      <c r="H11915" s="5">
        <v>421.4</v>
      </c>
      <c r="I11915" s="5">
        <v>-421.4</v>
      </c>
      <c r="J11915" s="5">
        <v>-675.5</v>
      </c>
      <c r="K11915" s="5" t="str" cm="1">
        <f t="array" ref="K11915">_xlfn.LET(_xlpm.d,UPPER(TRIM(CLEAN(SUBSTITUTE(F11915,CHAR(160),"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1916" spans="1:11" x14ac:dyDescent="0.25">
      <c r="B11916" s="21">
        <v>46133</v>
      </c>
      <c r="C11916" s="2" t="s">
        <v>1</v>
      </c>
      <c r="D11916" s="2" t="s">
        <v>4512</v>
      </c>
      <c r="E11916" s="2" t="s">
        <v>3</v>
      </c>
      <c r="F11916" s="2" t="s">
        <v>4142</v>
      </c>
      <c r="G11916" s="5">
        <v>-1</v>
      </c>
      <c r="H11916" s="5">
        <v>266.35000000000002</v>
      </c>
      <c r="I11916" s="5">
        <v>-266.35000000000002</v>
      </c>
      <c r="J11916" s="5">
        <v>-941.85</v>
      </c>
      <c r="K11916" s="5" t="str" cm="1">
        <f t="array" ref="K11916">_xlfn.LET(_xlpm.d,UPPER(TRIM(CLEAN(SUBSTITUTE(F11916,CHAR(160),"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D&amp;H</v>
      </c>
    </row>
    <row r="11917" spans="1:11" x14ac:dyDescent="0.25">
      <c r="A11917" s="24" t="s">
        <v>4150</v>
      </c>
      <c r="B11917" s="25"/>
      <c r="C11917" s="2"/>
      <c r="D11917" s="2"/>
      <c r="E11917" s="2"/>
      <c r="F11917" s="2"/>
      <c r="G11917" s="26">
        <f>G11914+G11915+G11916</f>
        <v>-3</v>
      </c>
      <c r="H11917" s="5"/>
      <c r="I11917" s="26">
        <f>I11914+I11915+I11916</f>
        <v>-941.85</v>
      </c>
      <c r="J11917" s="5"/>
      <c r="K11917" s="5" t="str" cm="1">
        <f t="array" ref="K11917">_xlfn.LET(_xlpm.d,UPPER(TRIM(CLEAN(SUBSTITUTE(F11917,CHAR(160),"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18" spans="1:11" x14ac:dyDescent="0.25">
      <c r="A11918" s="2" t="s">
        <v>4151</v>
      </c>
      <c r="B11918" s="25"/>
      <c r="C11918" s="2"/>
      <c r="D11918" s="2"/>
      <c r="E11918" s="2"/>
      <c r="F11918" s="2"/>
      <c r="G11918" s="5"/>
      <c r="H11918" s="5"/>
      <c r="I11918" s="5"/>
      <c r="J11918" s="5"/>
      <c r="K11918" s="5" t="str" cm="1">
        <f t="array" ref="K11918">_xlfn.LET(_xlpm.d,UPPER(TRIM(CLEAN(SUBSTITUTE(F11918,CHAR(160),"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19" spans="1:11" x14ac:dyDescent="0.25">
      <c r="B11919" s="21">
        <v>46114</v>
      </c>
      <c r="C11919" s="2" t="s">
        <v>1</v>
      </c>
      <c r="D11919" s="2" t="s">
        <v>4481</v>
      </c>
      <c r="E11919" s="2" t="s">
        <v>324</v>
      </c>
      <c r="F11919" s="2" t="s">
        <v>4152</v>
      </c>
      <c r="G11919" s="5">
        <v>1</v>
      </c>
      <c r="H11919" s="5">
        <v>275.39999999999998</v>
      </c>
      <c r="I11919" s="5">
        <v>275.39999999999998</v>
      </c>
      <c r="J11919" s="5">
        <v>275.39999999999998</v>
      </c>
      <c r="K11919" s="5" t="str" cm="1">
        <f t="array" ref="K11919">_xlfn.LET(_xlpm.d,UPPER(TRIM(CLEAN(SUBSTITUTE(F11919,CHAR(160),"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1920" spans="1:11" x14ac:dyDescent="0.25">
      <c r="B11920" s="21">
        <v>46120</v>
      </c>
      <c r="C11920" s="2" t="s">
        <v>1</v>
      </c>
      <c r="D11920" s="2" t="s">
        <v>4645</v>
      </c>
      <c r="E11920" s="2" t="s">
        <v>852</v>
      </c>
      <c r="F11920" s="2" t="s">
        <v>4157</v>
      </c>
      <c r="G11920" s="5">
        <v>1</v>
      </c>
      <c r="H11920" s="5">
        <v>84.97</v>
      </c>
      <c r="I11920" s="5">
        <v>84.97</v>
      </c>
      <c r="J11920" s="5">
        <v>360.37</v>
      </c>
      <c r="K11920" s="5" t="str" cm="1">
        <f t="array" ref="K11920">_xlfn.LET(_xlpm.d,UPPER(TRIM(CLEAN(SUBSTITUTE(F11920,CHAR(160),"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1921" spans="1:11" x14ac:dyDescent="0.25">
      <c r="B11921" s="21">
        <v>46128</v>
      </c>
      <c r="C11921" s="2" t="s">
        <v>1</v>
      </c>
      <c r="D11921" s="2" t="s">
        <v>4456</v>
      </c>
      <c r="E11921" s="2" t="s">
        <v>324</v>
      </c>
      <c r="F11921" s="2" t="s">
        <v>4152</v>
      </c>
      <c r="G11921" s="5">
        <v>1</v>
      </c>
      <c r="H11921" s="5">
        <v>248.56</v>
      </c>
      <c r="I11921" s="5">
        <v>248.56</v>
      </c>
      <c r="J11921" s="5">
        <v>608.93000000000006</v>
      </c>
      <c r="K11921" s="5" t="str" cm="1">
        <f t="array" ref="K11921">_xlfn.LET(_xlpm.d,UPPER(TRIM(CLEAN(SUBSTITUTE(F11921,CHAR(160),"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1922" spans="1:11" x14ac:dyDescent="0.25">
      <c r="B11922" s="21">
        <v>46133</v>
      </c>
      <c r="C11922" s="2" t="s">
        <v>1</v>
      </c>
      <c r="D11922" s="2" t="s">
        <v>4585</v>
      </c>
      <c r="E11922" s="2" t="s">
        <v>852</v>
      </c>
      <c r="F11922" s="2" t="s">
        <v>4157</v>
      </c>
      <c r="G11922" s="5">
        <v>1</v>
      </c>
      <c r="H11922" s="5">
        <v>169.63</v>
      </c>
      <c r="I11922" s="5">
        <v>169.63</v>
      </c>
      <c r="J11922" s="5">
        <v>778.56000000000006</v>
      </c>
      <c r="K11922" s="5" t="str" cm="1">
        <f t="array" ref="K11922">_xlfn.LET(_xlpm.d,UPPER(TRIM(CLEAN(SUBSTITUTE(F11922,CHAR(160),"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1923" spans="1:11" x14ac:dyDescent="0.25">
      <c r="B11923" s="21">
        <v>46142</v>
      </c>
      <c r="C11923" s="2" t="s">
        <v>1</v>
      </c>
      <c r="D11923" s="2" t="s">
        <v>4701</v>
      </c>
      <c r="E11923" s="2" t="s">
        <v>324</v>
      </c>
      <c r="F11923" s="2" t="s">
        <v>4152</v>
      </c>
      <c r="G11923" s="5">
        <v>1</v>
      </c>
      <c r="H11923" s="5">
        <v>83.81</v>
      </c>
      <c r="I11923" s="5">
        <v>83.81</v>
      </c>
      <c r="J11923" s="5">
        <v>862.37000000000012</v>
      </c>
      <c r="K11923" s="5" t="str" cm="1">
        <f t="array" ref="K11923">_xlfn.LET(_xlpm.d,UPPER(TRIM(CLEAN(SUBSTITUTE(F11923,CHAR(160),"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DISCOUNT</v>
      </c>
    </row>
    <row r="11924" spans="1:11" x14ac:dyDescent="0.25">
      <c r="A11924" s="24" t="s">
        <v>4161</v>
      </c>
      <c r="B11924" s="25"/>
      <c r="C11924" s="2"/>
      <c r="D11924" s="2"/>
      <c r="E11924" s="2"/>
      <c r="F11924" s="2"/>
      <c r="G11924" s="26">
        <f>G11919+G11920+G11921+G11922+G11923</f>
        <v>5</v>
      </c>
      <c r="H11924" s="5"/>
      <c r="I11924" s="26">
        <f>I11919+I11920+I11921+I11922+I11923</f>
        <v>862.37000000000012</v>
      </c>
      <c r="J11924" s="5"/>
      <c r="K11924" s="5" t="str" cm="1">
        <f t="array" ref="K11924">_xlfn.LET(_xlpm.d,UPPER(TRIM(CLEAN(SUBSTITUTE(F11924,CHAR(160),"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25" spans="1:11" x14ac:dyDescent="0.25">
      <c r="A11925" s="2" t="s">
        <v>4162</v>
      </c>
      <c r="B11925" s="25"/>
      <c r="C11925" s="2"/>
      <c r="D11925" s="2"/>
      <c r="E11925" s="2"/>
      <c r="F11925" s="2"/>
      <c r="G11925" s="5"/>
      <c r="H11925" s="5"/>
      <c r="I11925" s="5"/>
      <c r="J11925" s="5"/>
      <c r="K11925" s="5" t="str" cm="1">
        <f t="array" ref="K11925">_xlfn.LET(_xlpm.d,UPPER(TRIM(CLEAN(SUBSTITUTE(F11925,CHAR(160),"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26" spans="1:11" x14ac:dyDescent="0.25">
      <c r="B11926" s="21">
        <v>46113</v>
      </c>
      <c r="C11926" s="2" t="s">
        <v>1</v>
      </c>
      <c r="D11926" s="2" t="s">
        <v>4462</v>
      </c>
      <c r="E11926" s="2" t="s">
        <v>129</v>
      </c>
      <c r="F11926" s="2" t="s">
        <v>4167</v>
      </c>
      <c r="G11926" s="5">
        <v>-2</v>
      </c>
      <c r="H11926" s="5">
        <v>41.5</v>
      </c>
      <c r="I11926" s="5">
        <v>-83</v>
      </c>
      <c r="J11926" s="5">
        <v>-83</v>
      </c>
      <c r="K11926" s="5" t="str" cm="1">
        <f t="array" ref="K11926">_xlfn.LET(_xlpm.d,UPPER(TRIM(CLEAN(SUBSTITUTE(F11926,CHAR(160),"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927" spans="1:11" x14ac:dyDescent="0.25">
      <c r="B11927" s="21">
        <v>46113</v>
      </c>
      <c r="C11927" s="2" t="s">
        <v>1</v>
      </c>
      <c r="D11927" s="2" t="s">
        <v>4520</v>
      </c>
      <c r="E11927" s="2" t="s">
        <v>65</v>
      </c>
      <c r="F11927" s="2" t="s">
        <v>4167</v>
      </c>
      <c r="G11927" s="5">
        <v>-2</v>
      </c>
      <c r="H11927" s="5">
        <v>41.5</v>
      </c>
      <c r="I11927" s="5">
        <v>-83</v>
      </c>
      <c r="J11927" s="5">
        <v>-166</v>
      </c>
      <c r="K11927" s="5" t="str" cm="1">
        <f t="array" ref="K11927">_xlfn.LET(_xlpm.d,UPPER(TRIM(CLEAN(SUBSTITUTE(F11927,CHAR(160),"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928" spans="1:11" x14ac:dyDescent="0.25">
      <c r="B11928" s="21">
        <v>46121</v>
      </c>
      <c r="C11928" s="2" t="s">
        <v>1</v>
      </c>
      <c r="D11928" s="2" t="s">
        <v>4537</v>
      </c>
      <c r="E11928" s="2" t="s">
        <v>163</v>
      </c>
      <c r="F11928" s="2" t="s">
        <v>4167</v>
      </c>
      <c r="G11928" s="5">
        <v>-2</v>
      </c>
      <c r="H11928" s="5">
        <v>41.5</v>
      </c>
      <c r="I11928" s="5">
        <v>-83</v>
      </c>
      <c r="J11928" s="5">
        <v>-249</v>
      </c>
      <c r="K11928" s="5" t="str" cm="1">
        <f t="array" ref="K11928">_xlfn.LET(_xlpm.d,UPPER(TRIM(CLEAN(SUBSTITUTE(F11928,CHAR(160),"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929" spans="1:11" x14ac:dyDescent="0.25">
      <c r="B11929" s="21">
        <v>46122</v>
      </c>
      <c r="C11929" s="2" t="s">
        <v>1</v>
      </c>
      <c r="D11929" s="2" t="s">
        <v>4500</v>
      </c>
      <c r="E11929" s="2" t="s">
        <v>202</v>
      </c>
      <c r="F11929" s="2" t="s">
        <v>4167</v>
      </c>
      <c r="G11929" s="5">
        <v>-56</v>
      </c>
      <c r="H11929" s="5">
        <v>41.5</v>
      </c>
      <c r="I11929" s="5">
        <v>-2324</v>
      </c>
      <c r="J11929" s="5">
        <v>-2573</v>
      </c>
      <c r="K11929" s="5" t="str" cm="1">
        <f t="array" ref="K11929">_xlfn.LET(_xlpm.d,UPPER(TRIM(CLEAN(SUBSTITUTE(F11929,CHAR(160),"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930" spans="1:11" x14ac:dyDescent="0.25">
      <c r="B11930" s="21">
        <v>46122</v>
      </c>
      <c r="C11930" s="2" t="s">
        <v>1</v>
      </c>
      <c r="D11930" s="2" t="s">
        <v>4468</v>
      </c>
      <c r="E11930" s="2" t="s">
        <v>82</v>
      </c>
      <c r="F11930" s="2" t="s">
        <v>4167</v>
      </c>
      <c r="G11930" s="5">
        <v>-11</v>
      </c>
      <c r="H11930" s="5">
        <v>41.5</v>
      </c>
      <c r="I11930" s="5">
        <v>-456.5</v>
      </c>
      <c r="J11930" s="5">
        <v>-3029.5</v>
      </c>
      <c r="K11930" s="5" t="str" cm="1">
        <f t="array" ref="K11930">_xlfn.LET(_xlpm.d,UPPER(TRIM(CLEAN(SUBSTITUTE(F11930,CHAR(160),"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931" spans="1:11" x14ac:dyDescent="0.25">
      <c r="B11931" s="21">
        <v>46122</v>
      </c>
      <c r="C11931" s="2" t="s">
        <v>1</v>
      </c>
      <c r="D11931" s="2" t="s">
        <v>4543</v>
      </c>
      <c r="E11931" s="2" t="s">
        <v>24</v>
      </c>
      <c r="F11931" s="2" t="s">
        <v>4167</v>
      </c>
      <c r="G11931" s="5">
        <v>-32</v>
      </c>
      <c r="H11931" s="5">
        <v>41.5</v>
      </c>
      <c r="I11931" s="5">
        <v>-1328</v>
      </c>
      <c r="J11931" s="5">
        <v>-4357.5</v>
      </c>
      <c r="K11931" s="5" t="str" cm="1">
        <f t="array" ref="K11931">_xlfn.LET(_xlpm.d,UPPER(TRIM(CLEAN(SUBSTITUTE(F11931,CHAR(160),"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932" spans="1:11" x14ac:dyDescent="0.25">
      <c r="B11932" s="21">
        <v>46125</v>
      </c>
      <c r="C11932" s="2" t="s">
        <v>1</v>
      </c>
      <c r="D11932" s="2" t="s">
        <v>4470</v>
      </c>
      <c r="E11932" s="2" t="s">
        <v>76</v>
      </c>
      <c r="F11932" s="2" t="s">
        <v>4167</v>
      </c>
      <c r="G11932" s="5">
        <v>-26</v>
      </c>
      <c r="H11932" s="5">
        <v>41.5</v>
      </c>
      <c r="I11932" s="5">
        <v>-1079</v>
      </c>
      <c r="J11932" s="5">
        <v>-5436.5</v>
      </c>
      <c r="K11932" s="5" t="str" cm="1">
        <f t="array" ref="K11932">_xlfn.LET(_xlpm.d,UPPER(TRIM(CLEAN(SUBSTITUTE(F11932,CHAR(160),"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933" spans="1:11" x14ac:dyDescent="0.25">
      <c r="B11933" s="21">
        <v>46127</v>
      </c>
      <c r="C11933" s="2" t="s">
        <v>1</v>
      </c>
      <c r="D11933" s="2" t="s">
        <v>4447</v>
      </c>
      <c r="E11933" s="2" t="s">
        <v>129</v>
      </c>
      <c r="F11933" s="2" t="s">
        <v>4167</v>
      </c>
      <c r="G11933" s="5">
        <v>-12</v>
      </c>
      <c r="H11933" s="5">
        <v>41.5</v>
      </c>
      <c r="I11933" s="5">
        <v>-498</v>
      </c>
      <c r="J11933" s="5">
        <v>-5934.5</v>
      </c>
      <c r="K11933" s="5" t="str" cm="1">
        <f t="array" ref="K11933">_xlfn.LET(_xlpm.d,UPPER(TRIM(CLEAN(SUBSTITUTE(F11933,CHAR(160),"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934" spans="1:11" x14ac:dyDescent="0.25">
      <c r="B11934" s="21">
        <v>46133</v>
      </c>
      <c r="C11934" s="2" t="s">
        <v>1</v>
      </c>
      <c r="D11934" s="2" t="s">
        <v>4595</v>
      </c>
      <c r="E11934" s="2" t="s">
        <v>403</v>
      </c>
      <c r="F11934" s="2" t="s">
        <v>4167</v>
      </c>
      <c r="G11934" s="5">
        <v>-8</v>
      </c>
      <c r="H11934" s="5">
        <v>41.5</v>
      </c>
      <c r="I11934" s="5">
        <v>-332</v>
      </c>
      <c r="J11934" s="5">
        <v>-6266.5</v>
      </c>
      <c r="K11934" s="5" t="str" cm="1">
        <f t="array" ref="K11934">_xlfn.LET(_xlpm.d,UPPER(TRIM(CLEAN(SUBSTITUTE(F11934,CHAR(160),"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935" spans="1:11" x14ac:dyDescent="0.25">
      <c r="B11935" s="21">
        <v>46136</v>
      </c>
      <c r="C11935" s="2" t="s">
        <v>1</v>
      </c>
      <c r="D11935" s="2" t="s">
        <v>4590</v>
      </c>
      <c r="E11935" s="2" t="s">
        <v>24</v>
      </c>
      <c r="F11935" s="2" t="s">
        <v>4167</v>
      </c>
      <c r="G11935" s="5">
        <v>-3</v>
      </c>
      <c r="H11935" s="5">
        <v>41.5</v>
      </c>
      <c r="I11935" s="5">
        <v>-124.5</v>
      </c>
      <c r="J11935" s="5">
        <v>-6391</v>
      </c>
      <c r="K11935" s="5" t="str" cm="1">
        <f t="array" ref="K11935">_xlfn.LET(_xlpm.d,UPPER(TRIM(CLEAN(SUBSTITUTE(F11935,CHAR(160),"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936" spans="1:11" x14ac:dyDescent="0.25">
      <c r="B11936" s="21">
        <v>46142</v>
      </c>
      <c r="C11936" s="2" t="s">
        <v>1</v>
      </c>
      <c r="D11936" s="2" t="s">
        <v>4697</v>
      </c>
      <c r="E11936" s="2" t="s">
        <v>82</v>
      </c>
      <c r="F11936" s="2" t="s">
        <v>4167</v>
      </c>
      <c r="G11936" s="5">
        <v>-9</v>
      </c>
      <c r="H11936" s="5">
        <v>41.5</v>
      </c>
      <c r="I11936" s="5">
        <v>-373.5</v>
      </c>
      <c r="J11936" s="5">
        <v>-6764.5</v>
      </c>
      <c r="K11936" s="5" t="str" cm="1">
        <f t="array" ref="K11936">_xlfn.LET(_xlpm.d,UPPER(TRIM(CLEAN(SUBSTITUTE(F11936,CHAR(160),"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CALIBRACHOA</v>
      </c>
    </row>
    <row r="11937" spans="1:11" x14ac:dyDescent="0.25">
      <c r="A11937" s="24" t="s">
        <v>4176</v>
      </c>
      <c r="B11937" s="25"/>
      <c r="C11937" s="2"/>
      <c r="D11937" s="2"/>
      <c r="E11937" s="2"/>
      <c r="F11937" s="2"/>
      <c r="G11937" s="26">
        <f>G11926+G11927+G11928+G11929+G11930+G11931+G11932+G11933+G11934+G11935+G11936</f>
        <v>-163</v>
      </c>
      <c r="H11937" s="5"/>
      <c r="I11937" s="26">
        <f>I11926+I11927+I11928+I11929+I11930+I11931+I11932+I11933+I11934+I11935+I11936</f>
        <v>-6764.5</v>
      </c>
      <c r="J11937" s="5"/>
      <c r="K11937" s="5" t="str" cm="1">
        <f t="array" ref="K11937">_xlfn.LET(_xlpm.d,UPPER(TRIM(CLEAN(SUBSTITUTE(F11937,CHAR(160),"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38" spans="1:11" x14ac:dyDescent="0.25">
      <c r="A11938" s="2" t="s">
        <v>4691</v>
      </c>
      <c r="B11938" s="25"/>
      <c r="C11938" s="2"/>
      <c r="D11938" s="2"/>
      <c r="E11938" s="2"/>
      <c r="F11938" s="2"/>
      <c r="G11938" s="5"/>
      <c r="H11938" s="5"/>
      <c r="I11938" s="5"/>
      <c r="J11938" s="5"/>
      <c r="K11938" s="5" t="str" cm="1">
        <f t="array" ref="K11938">_xlfn.LET(_xlpm.d,UPPER(TRIM(CLEAN(SUBSTITUTE(F11938,CHAR(160),"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39" spans="1:11" x14ac:dyDescent="0.25">
      <c r="B11939" s="21">
        <v>46121</v>
      </c>
      <c r="C11939" s="2" t="s">
        <v>1</v>
      </c>
      <c r="D11939" s="2" t="s">
        <v>4614</v>
      </c>
      <c r="E11939" s="2" t="s">
        <v>1611</v>
      </c>
      <c r="F11939" s="2" t="s">
        <v>4692</v>
      </c>
      <c r="G11939" s="5">
        <v>-18</v>
      </c>
      <c r="H11939" s="5">
        <v>21.2</v>
      </c>
      <c r="I11939" s="5">
        <v>-381.6</v>
      </c>
      <c r="J11939" s="5">
        <v>-381.6</v>
      </c>
      <c r="K11939" s="5" t="str" cm="1">
        <f t="array" ref="K11939">_xlfn.LET(_xlpm.d,UPPER(TRIM(CLEAN(SUBSTITUTE(F11939,CHAR(160),"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12CM COLOUR POT</v>
      </c>
    </row>
    <row r="11940" spans="1:11" x14ac:dyDescent="0.25">
      <c r="A11940" s="24" t="s">
        <v>4693</v>
      </c>
      <c r="B11940" s="25"/>
      <c r="C11940" s="2"/>
      <c r="D11940" s="2"/>
      <c r="E11940" s="2"/>
      <c r="F11940" s="2"/>
      <c r="G11940" s="26">
        <f>G11939</f>
        <v>-18</v>
      </c>
      <c r="H11940" s="5"/>
      <c r="I11940" s="26">
        <f>I11939</f>
        <v>-381.6</v>
      </c>
      <c r="J11940" s="5"/>
      <c r="K11940" s="5" t="str" cm="1">
        <f t="array" ref="K11940">_xlfn.LET(_xlpm.d,UPPER(TRIM(CLEAN(SUBSTITUTE(F11940,CHAR(160),"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41" spans="1:11" x14ac:dyDescent="0.25">
      <c r="A11941" s="2" t="s">
        <v>4219</v>
      </c>
      <c r="B11941" s="25"/>
      <c r="C11941" s="2"/>
      <c r="D11941" s="2"/>
      <c r="E11941" s="2"/>
      <c r="F11941" s="2"/>
      <c r="G11941" s="5"/>
      <c r="H11941" s="5"/>
      <c r="I11941" s="5"/>
      <c r="J11941" s="5"/>
      <c r="K11941" s="5" t="str" cm="1">
        <f t="array" ref="K11941">_xlfn.LET(_xlpm.d,UPPER(TRIM(CLEAN(SUBSTITUTE(F11941,CHAR(160),"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42" spans="1:11" x14ac:dyDescent="0.25">
      <c r="B11942" s="21">
        <v>46136</v>
      </c>
      <c r="C11942" s="2" t="s">
        <v>1</v>
      </c>
      <c r="D11942" s="2" t="s">
        <v>4715</v>
      </c>
      <c r="E11942" s="2" t="s">
        <v>2800</v>
      </c>
      <c r="F11942" s="2" t="s">
        <v>4716</v>
      </c>
      <c r="G11942" s="5">
        <v>-1</v>
      </c>
      <c r="H11942" s="5">
        <v>2000</v>
      </c>
      <c r="I11942" s="5">
        <v>-2000</v>
      </c>
      <c r="J11942" s="5">
        <v>-2000</v>
      </c>
      <c r="K11942" s="5" t="str" cm="1">
        <f t="array" ref="K11942">_xlfn.LET(_xlpm.d,UPPER(TRIM(CLEAN(SUBSTITUTE(F11942,CHAR(160),"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43" spans="1:11" x14ac:dyDescent="0.25">
      <c r="A11943" s="24" t="s">
        <v>4227</v>
      </c>
      <c r="B11943" s="25"/>
      <c r="C11943" s="2"/>
      <c r="D11943" s="2"/>
      <c r="E11943" s="2"/>
      <c r="F11943" s="2"/>
      <c r="G11943" s="26">
        <f>G11942</f>
        <v>-1</v>
      </c>
      <c r="H11943" s="5"/>
      <c r="I11943" s="26">
        <f>I11942</f>
        <v>-2000</v>
      </c>
      <c r="J11943" s="5"/>
      <c r="K11943" s="5" t="str" cm="1">
        <f t="array" ref="K11943">_xlfn.LET(_xlpm.d,UPPER(TRIM(CLEAN(SUBSTITUTE(F11943,CHAR(160),"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44" spans="1:11" x14ac:dyDescent="0.25">
      <c r="A11944" s="2" t="s">
        <v>4288</v>
      </c>
      <c r="B11944" s="25"/>
      <c r="C11944" s="2"/>
      <c r="D11944" s="2"/>
      <c r="E11944" s="2"/>
      <c r="F11944" s="2"/>
      <c r="G11944" s="5"/>
      <c r="H11944" s="5"/>
      <c r="I11944" s="5"/>
      <c r="J11944" s="5"/>
      <c r="K11944" s="5" t="str" cm="1">
        <f t="array" ref="K11944">_xlfn.LET(_xlpm.d,UPPER(TRIM(CLEAN(SUBSTITUTE(F11944,CHAR(160),"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  <row r="11945" spans="1:11" x14ac:dyDescent="0.25">
      <c r="B11945" s="21">
        <v>46142</v>
      </c>
      <c r="C11945" s="2" t="s">
        <v>1</v>
      </c>
      <c r="D11945" s="2" t="s">
        <v>4694</v>
      </c>
      <c r="E11945" s="2" t="s">
        <v>3641</v>
      </c>
      <c r="F11945" s="2" t="s">
        <v>4289</v>
      </c>
      <c r="G11945" s="5">
        <v>-1</v>
      </c>
      <c r="H11945" s="5">
        <v>2926.82</v>
      </c>
      <c r="I11945" s="5">
        <v>-2926.82</v>
      </c>
      <c r="J11945" s="5">
        <v>-2926.82</v>
      </c>
      <c r="K11945" s="5" t="str" cm="1">
        <f t="array" ref="K11945">_xlfn.LET(_xlpm.d,UPPER(TRIM(CLEAN(SUBSTITUTE(F11945,CHAR(160),"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946" spans="1:11" x14ac:dyDescent="0.25">
      <c r="B11946" s="21">
        <v>46142</v>
      </c>
      <c r="C11946" s="2" t="s">
        <v>1</v>
      </c>
      <c r="D11946" s="2" t="s">
        <v>4694</v>
      </c>
      <c r="E11946" s="2" t="s">
        <v>3641</v>
      </c>
      <c r="F11946" s="2" t="s">
        <v>4289</v>
      </c>
      <c r="G11946" s="5">
        <v>-1</v>
      </c>
      <c r="H11946" s="5">
        <v>468.29</v>
      </c>
      <c r="I11946" s="5">
        <v>-468.29</v>
      </c>
      <c r="J11946" s="5">
        <v>-3395.11</v>
      </c>
      <c r="K11946" s="5" t="str" cm="1">
        <f t="array" ref="K11946">_xlfn.LET(_xlpm.d,UPPER(TRIM(CLEAN(SUBSTITUTE(F11946,CHAR(160)," ")))),_xlpm.keys,UPPER(TRIM(MAP!$B$1:$B$401)),_xlpm.vals,MAP!$A$1:$A$401,_xlpm.matchlen,IF(ISNUMBER(SEARCH(_xlpm.keys,_xlpm.d)),LEN(_xlpm.keys),0),_xlpm.best,MAX(_xlpm.matchlen),IF(_xlpm.best=0,"",INDEX(_xlpm.vals,MATCH(_xlpm.best,_xlpm.matchlen,0))))</f>
        <v>SYSTEM</v>
      </c>
    </row>
    <row r="11947" spans="1:11" x14ac:dyDescent="0.25">
      <c r="A11947" s="24" t="s">
        <v>4297</v>
      </c>
      <c r="B11947" s="25"/>
      <c r="C11947" s="2"/>
      <c r="D11947" s="2"/>
      <c r="E11947" s="2"/>
      <c r="F11947" s="2"/>
      <c r="G11947" s="26">
        <f>G11945+G11946</f>
        <v>-2</v>
      </c>
      <c r="H11947" s="5"/>
      <c r="I11947" s="26">
        <f>I11945+I11946</f>
        <v>-3395.11</v>
      </c>
      <c r="J11947" s="5"/>
      <c r="K11947" s="5" t="str" cm="1">
        <f t="array" ref="K11947">_xlfn.LET(_xlpm.d,UPPER(TRIM(CLEAN(SUBSTITUTE(F11947,CHAR(160)," ")))),_xlpm.keys,UPPER(TRIM(MAP!$B$1:$B$401)),_xlpm.vals,MAP!$A$1:$A$401,_xlpm.matchlen,IF(ISNUMBER(SEARCH(_xlpm.keys,_xlpm.d)),LEN(_xlpm.keys),0),_xlpm.best,MAX(_xlpm.matchlen),IF(_xlpm.best=0,"",INDEX(_xlpm.vals,MATCH(_xlpm.best,_xlpm.matchlen,0))))</f>
        <v/>
      </c>
    </row>
  </sheetData>
  <phoneticPr fontId="10" type="noConversion"/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D3F3-E796-404D-8BBC-8AD024AB7697}">
  <dimension ref="A1:E277"/>
  <sheetViews>
    <sheetView topLeftCell="A263" workbookViewId="0">
      <selection activeCell="D277" sqref="D277"/>
    </sheetView>
  </sheetViews>
  <sheetFormatPr defaultRowHeight="15" x14ac:dyDescent="0.25"/>
  <cols>
    <col min="1" max="1" width="32" style="19" customWidth="1"/>
    <col min="2" max="2" width="41" style="13" bestFit="1" customWidth="1"/>
    <col min="3" max="4" width="9" style="12"/>
    <col min="5" max="5" width="22" style="12" customWidth="1"/>
    <col min="6" max="16384" width="9" style="12"/>
  </cols>
  <sheetData>
    <row r="1" spans="1:5" ht="15.75" x14ac:dyDescent="0.25">
      <c r="A1" s="1" t="s">
        <v>4404</v>
      </c>
      <c r="B1" s="2" t="s">
        <v>51</v>
      </c>
      <c r="E1" s="1" t="s">
        <v>4402</v>
      </c>
    </row>
    <row r="2" spans="1:5" ht="15.75" x14ac:dyDescent="0.25">
      <c r="A2" s="1" t="s">
        <v>4404</v>
      </c>
      <c r="B2" s="14" t="s">
        <v>4394</v>
      </c>
      <c r="E2" s="1" t="s">
        <v>4403</v>
      </c>
    </row>
    <row r="3" spans="1:5" ht="15.75" x14ac:dyDescent="0.25">
      <c r="A3" s="1" t="s">
        <v>4404</v>
      </c>
      <c r="B3" s="2" t="s">
        <v>15</v>
      </c>
      <c r="E3" s="1" t="s">
        <v>4404</v>
      </c>
    </row>
    <row r="4" spans="1:5" ht="15.75" x14ac:dyDescent="0.25">
      <c r="A4" s="1" t="s">
        <v>4404</v>
      </c>
      <c r="B4" s="2" t="s">
        <v>20</v>
      </c>
      <c r="E4" s="1" t="s">
        <v>4425</v>
      </c>
    </row>
    <row r="5" spans="1:5" ht="15.75" x14ac:dyDescent="0.25">
      <c r="A5" s="1" t="s">
        <v>4404</v>
      </c>
      <c r="B5" s="14" t="s">
        <v>292</v>
      </c>
      <c r="E5" s="1" t="s">
        <v>4406</v>
      </c>
    </row>
    <row r="6" spans="1:5" ht="15.75" x14ac:dyDescent="0.25">
      <c r="A6" s="1" t="s">
        <v>4404</v>
      </c>
      <c r="B6" s="14" t="s">
        <v>332</v>
      </c>
      <c r="E6" s="1" t="s">
        <v>4323</v>
      </c>
    </row>
    <row r="7" spans="1:5" ht="15.75" x14ac:dyDescent="0.25">
      <c r="A7" s="1" t="s">
        <v>4420</v>
      </c>
      <c r="B7" s="14" t="s">
        <v>4393</v>
      </c>
      <c r="E7" s="1" t="s">
        <v>4328</v>
      </c>
    </row>
    <row r="8" spans="1:5" ht="15.75" x14ac:dyDescent="0.25">
      <c r="A8" s="1" t="s">
        <v>4404</v>
      </c>
      <c r="B8" s="14" t="s">
        <v>4392</v>
      </c>
      <c r="E8" s="1" t="s">
        <v>4407</v>
      </c>
    </row>
    <row r="9" spans="1:5" ht="15.75" x14ac:dyDescent="0.25">
      <c r="A9" s="1" t="s">
        <v>4404</v>
      </c>
      <c r="B9" s="14" t="s">
        <v>547</v>
      </c>
      <c r="E9" s="1" t="s">
        <v>4334</v>
      </c>
    </row>
    <row r="10" spans="1:5" ht="15.75" x14ac:dyDescent="0.25">
      <c r="A10" s="1" t="s">
        <v>4405</v>
      </c>
      <c r="B10" s="14" t="s">
        <v>4391</v>
      </c>
      <c r="E10" s="1" t="s">
        <v>4408</v>
      </c>
    </row>
    <row r="11" spans="1:5" ht="15.75" x14ac:dyDescent="0.25">
      <c r="A11" s="1" t="s">
        <v>4405</v>
      </c>
      <c r="B11" s="14" t="s">
        <v>4390</v>
      </c>
      <c r="E11" s="1" t="s">
        <v>4409</v>
      </c>
    </row>
    <row r="12" spans="1:5" ht="15.75" x14ac:dyDescent="0.25">
      <c r="A12" s="1" t="s">
        <v>4405</v>
      </c>
      <c r="B12" s="14" t="s">
        <v>4389</v>
      </c>
      <c r="E12" s="1" t="s">
        <v>4410</v>
      </c>
    </row>
    <row r="13" spans="1:5" ht="15.75" x14ac:dyDescent="0.25">
      <c r="A13" s="1" t="s">
        <v>4405</v>
      </c>
      <c r="B13" s="14" t="s">
        <v>4388</v>
      </c>
      <c r="E13" s="1" t="s">
        <v>4337</v>
      </c>
    </row>
    <row r="14" spans="1:5" ht="15.75" x14ac:dyDescent="0.25">
      <c r="A14" s="1" t="s">
        <v>4405</v>
      </c>
      <c r="B14" s="14" t="s">
        <v>4387</v>
      </c>
      <c r="E14" s="1" t="s">
        <v>4411</v>
      </c>
    </row>
    <row r="15" spans="1:5" ht="15.75" x14ac:dyDescent="0.25">
      <c r="A15" s="1" t="s">
        <v>4405</v>
      </c>
      <c r="B15" s="14" t="s">
        <v>4386</v>
      </c>
      <c r="E15" s="1" t="s">
        <v>4412</v>
      </c>
    </row>
    <row r="16" spans="1:5" ht="15.75" x14ac:dyDescent="0.25">
      <c r="A16" s="1" t="s">
        <v>4405</v>
      </c>
      <c r="B16" s="14" t="s">
        <v>4385</v>
      </c>
      <c r="E16" s="1" t="s">
        <v>4413</v>
      </c>
    </row>
    <row r="17" spans="1:5" ht="15.75" x14ac:dyDescent="0.25">
      <c r="A17" s="1" t="s">
        <v>4405</v>
      </c>
      <c r="B17" s="14" t="s">
        <v>4384</v>
      </c>
      <c r="E17" s="1" t="s">
        <v>4414</v>
      </c>
    </row>
    <row r="18" spans="1:5" ht="15.75" x14ac:dyDescent="0.25">
      <c r="A18" s="1" t="s">
        <v>4405</v>
      </c>
      <c r="B18" s="14" t="s">
        <v>4383</v>
      </c>
      <c r="E18" s="1" t="s">
        <v>4415</v>
      </c>
    </row>
    <row r="19" spans="1:5" ht="15.75" x14ac:dyDescent="0.25">
      <c r="A19" s="1" t="s">
        <v>4405</v>
      </c>
      <c r="B19" s="14" t="s">
        <v>4382</v>
      </c>
      <c r="E19" s="1" t="s">
        <v>4416</v>
      </c>
    </row>
    <row r="20" spans="1:5" ht="15.75" x14ac:dyDescent="0.25">
      <c r="A20" s="1" t="s">
        <v>4423</v>
      </c>
      <c r="B20" s="14" t="s">
        <v>4381</v>
      </c>
      <c r="E20" s="1" t="s">
        <v>4417</v>
      </c>
    </row>
    <row r="21" spans="1:5" ht="15.75" x14ac:dyDescent="0.25">
      <c r="A21" s="1" t="s">
        <v>4423</v>
      </c>
      <c r="B21" s="14" t="s">
        <v>4380</v>
      </c>
      <c r="E21" s="1" t="s">
        <v>4418</v>
      </c>
    </row>
    <row r="22" spans="1:5" ht="15.75" x14ac:dyDescent="0.25">
      <c r="A22" s="1" t="s">
        <v>4423</v>
      </c>
      <c r="B22" s="14" t="s">
        <v>4379</v>
      </c>
      <c r="E22" s="1" t="s">
        <v>4419</v>
      </c>
    </row>
    <row r="23" spans="1:5" ht="15.75" x14ac:dyDescent="0.25">
      <c r="A23" s="1" t="s">
        <v>4405</v>
      </c>
      <c r="B23" s="14" t="s">
        <v>812</v>
      </c>
      <c r="E23" s="1" t="s">
        <v>4420</v>
      </c>
    </row>
    <row r="24" spans="1:5" ht="15.75" x14ac:dyDescent="0.25">
      <c r="A24" s="1" t="s">
        <v>4405</v>
      </c>
      <c r="B24" s="14" t="s">
        <v>4378</v>
      </c>
      <c r="E24" s="1" t="s">
        <v>4421</v>
      </c>
    </row>
    <row r="25" spans="1:5" ht="15.75" x14ac:dyDescent="0.25">
      <c r="A25" s="1" t="s">
        <v>4415</v>
      </c>
      <c r="B25" s="14" t="s">
        <v>4377</v>
      </c>
    </row>
    <row r="26" spans="1:5" ht="15.75" x14ac:dyDescent="0.25">
      <c r="A26" s="1" t="s">
        <v>4415</v>
      </c>
      <c r="B26" s="14" t="s">
        <v>4376</v>
      </c>
    </row>
    <row r="27" spans="1:5" ht="15.75" x14ac:dyDescent="0.25">
      <c r="A27" s="1" t="s">
        <v>4414</v>
      </c>
      <c r="B27" s="14" t="s">
        <v>4375</v>
      </c>
      <c r="E27" s="1" t="s">
        <v>4422</v>
      </c>
    </row>
    <row r="28" spans="1:5" ht="15.75" x14ac:dyDescent="0.25">
      <c r="A28" s="1" t="s">
        <v>4414</v>
      </c>
      <c r="B28" s="14" t="s">
        <v>4374</v>
      </c>
      <c r="E28" s="1" t="s">
        <v>4423</v>
      </c>
    </row>
    <row r="29" spans="1:5" ht="15.75" x14ac:dyDescent="0.25">
      <c r="A29" s="1" t="s">
        <v>4414</v>
      </c>
      <c r="B29" s="14" t="s">
        <v>4373</v>
      </c>
      <c r="E29" s="1" t="s">
        <v>4424</v>
      </c>
    </row>
    <row r="30" spans="1:5" ht="15.75" x14ac:dyDescent="0.25">
      <c r="A30" s="1" t="s">
        <v>4403</v>
      </c>
      <c r="B30" s="14" t="s">
        <v>4372</v>
      </c>
    </row>
    <row r="31" spans="1:5" ht="15.75" x14ac:dyDescent="0.25">
      <c r="A31" s="1" t="s">
        <v>4403</v>
      </c>
      <c r="B31" s="14" t="s">
        <v>4371</v>
      </c>
    </row>
    <row r="32" spans="1:5" ht="15.75" x14ac:dyDescent="0.25">
      <c r="A32" s="1" t="s">
        <v>4403</v>
      </c>
      <c r="B32" s="14" t="s">
        <v>4370</v>
      </c>
    </row>
    <row r="33" spans="1:2" ht="15.75" x14ac:dyDescent="0.25">
      <c r="A33" s="1" t="s">
        <v>4403</v>
      </c>
      <c r="B33" s="14" t="s">
        <v>4369</v>
      </c>
    </row>
    <row r="34" spans="1:2" ht="15.75" x14ac:dyDescent="0.25">
      <c r="A34" s="1" t="s">
        <v>4403</v>
      </c>
      <c r="B34" s="14" t="s">
        <v>4368</v>
      </c>
    </row>
    <row r="35" spans="1:2" ht="15.75" x14ac:dyDescent="0.25">
      <c r="A35" s="1" t="s">
        <v>4403</v>
      </c>
      <c r="B35" s="14" t="s">
        <v>1393</v>
      </c>
    </row>
    <row r="36" spans="1:2" ht="15.75" x14ac:dyDescent="0.25">
      <c r="A36" s="1" t="s">
        <v>4403</v>
      </c>
      <c r="B36" s="14" t="s">
        <v>4367</v>
      </c>
    </row>
    <row r="37" spans="1:2" ht="15.75" x14ac:dyDescent="0.25">
      <c r="A37" s="1" t="s">
        <v>4403</v>
      </c>
      <c r="B37" s="14" t="s">
        <v>4366</v>
      </c>
    </row>
    <row r="38" spans="1:2" ht="15.75" x14ac:dyDescent="0.25">
      <c r="A38" s="1" t="s">
        <v>4403</v>
      </c>
      <c r="B38" s="14" t="s">
        <v>4365</v>
      </c>
    </row>
    <row r="39" spans="1:2" ht="15.75" x14ac:dyDescent="0.25">
      <c r="A39" s="1" t="s">
        <v>4403</v>
      </c>
      <c r="B39" s="14" t="s">
        <v>4364</v>
      </c>
    </row>
    <row r="40" spans="1:2" ht="15.75" x14ac:dyDescent="0.25">
      <c r="A40" s="1" t="s">
        <v>4403</v>
      </c>
      <c r="B40" s="14" t="s">
        <v>4363</v>
      </c>
    </row>
    <row r="41" spans="1:2" ht="15.75" x14ac:dyDescent="0.25">
      <c r="A41" s="1" t="s">
        <v>4403</v>
      </c>
      <c r="B41" s="14" t="s">
        <v>4362</v>
      </c>
    </row>
    <row r="42" spans="1:2" ht="15.75" x14ac:dyDescent="0.25">
      <c r="A42" s="1" t="s">
        <v>4403</v>
      </c>
      <c r="B42" s="14" t="s">
        <v>4361</v>
      </c>
    </row>
    <row r="43" spans="1:2" ht="15.75" x14ac:dyDescent="0.25">
      <c r="A43" s="1" t="s">
        <v>4403</v>
      </c>
      <c r="B43" s="14" t="s">
        <v>4360</v>
      </c>
    </row>
    <row r="44" spans="1:2" ht="15.75" x14ac:dyDescent="0.25">
      <c r="A44" s="1" t="s">
        <v>4403</v>
      </c>
      <c r="B44" s="14" t="s">
        <v>4359</v>
      </c>
    </row>
    <row r="45" spans="1:2" ht="15.75" x14ac:dyDescent="0.25">
      <c r="A45" s="1" t="s">
        <v>4403</v>
      </c>
      <c r="B45" s="14" t="s">
        <v>4358</v>
      </c>
    </row>
    <row r="46" spans="1:2" ht="15.75" x14ac:dyDescent="0.25">
      <c r="A46" s="1" t="s">
        <v>4403</v>
      </c>
      <c r="B46" s="14" t="s">
        <v>4357</v>
      </c>
    </row>
    <row r="47" spans="1:2" ht="15.75" x14ac:dyDescent="0.25">
      <c r="A47" s="1" t="s">
        <v>4403</v>
      </c>
      <c r="B47" s="14" t="s">
        <v>4356</v>
      </c>
    </row>
    <row r="48" spans="1:2" ht="15.75" x14ac:dyDescent="0.25">
      <c r="A48" s="1" t="s">
        <v>4403</v>
      </c>
      <c r="B48" s="14" t="s">
        <v>4355</v>
      </c>
    </row>
    <row r="49" spans="1:2" ht="15.75" x14ac:dyDescent="0.25">
      <c r="A49" s="1" t="s">
        <v>4403</v>
      </c>
      <c r="B49" s="14" t="s">
        <v>4354</v>
      </c>
    </row>
    <row r="50" spans="1:2" ht="15.75" x14ac:dyDescent="0.25">
      <c r="A50" s="1" t="s">
        <v>4403</v>
      </c>
      <c r="B50" s="14" t="s">
        <v>4353</v>
      </c>
    </row>
    <row r="51" spans="1:2" ht="15.75" x14ac:dyDescent="0.25">
      <c r="A51" s="1" t="s">
        <v>4403</v>
      </c>
      <c r="B51" s="14" t="s">
        <v>4352</v>
      </c>
    </row>
    <row r="52" spans="1:2" ht="15.75" x14ac:dyDescent="0.25">
      <c r="A52" s="1" t="s">
        <v>4403</v>
      </c>
      <c r="B52" s="14" t="s">
        <v>4351</v>
      </c>
    </row>
    <row r="53" spans="1:2" ht="15.75" x14ac:dyDescent="0.25">
      <c r="A53" s="1" t="s">
        <v>4403</v>
      </c>
      <c r="B53" s="14" t="s">
        <v>4350</v>
      </c>
    </row>
    <row r="54" spans="1:2" ht="15.75" x14ac:dyDescent="0.25">
      <c r="A54" s="1" t="s">
        <v>4403</v>
      </c>
      <c r="B54" s="14" t="s">
        <v>2392</v>
      </c>
    </row>
    <row r="55" spans="1:2" ht="15.75" x14ac:dyDescent="0.25">
      <c r="A55" s="1" t="s">
        <v>4403</v>
      </c>
      <c r="B55" s="14" t="s">
        <v>4349</v>
      </c>
    </row>
    <row r="56" spans="1:2" ht="15.75" x14ac:dyDescent="0.25">
      <c r="A56" s="1" t="s">
        <v>4403</v>
      </c>
      <c r="B56" s="14" t="s">
        <v>4348</v>
      </c>
    </row>
    <row r="57" spans="1:2" ht="15.75" x14ac:dyDescent="0.25">
      <c r="A57" s="1" t="s">
        <v>4403</v>
      </c>
      <c r="B57" s="14" t="s">
        <v>4347</v>
      </c>
    </row>
    <row r="58" spans="1:2" ht="15.75" x14ac:dyDescent="0.25">
      <c r="A58" s="1" t="s">
        <v>4403</v>
      </c>
      <c r="B58" s="14" t="s">
        <v>4346</v>
      </c>
    </row>
    <row r="59" spans="1:2" ht="15.75" x14ac:dyDescent="0.25">
      <c r="A59" s="1" t="s">
        <v>4413</v>
      </c>
      <c r="B59" s="14" t="s">
        <v>4345</v>
      </c>
    </row>
    <row r="60" spans="1:2" ht="15.75" x14ac:dyDescent="0.25">
      <c r="A60" s="1" t="s">
        <v>4407</v>
      </c>
      <c r="B60" s="14" t="s">
        <v>4344</v>
      </c>
    </row>
    <row r="61" spans="1:2" ht="15.75" x14ac:dyDescent="0.25">
      <c r="A61" s="1" t="s">
        <v>4413</v>
      </c>
      <c r="B61" s="14" t="s">
        <v>4343</v>
      </c>
    </row>
    <row r="62" spans="1:2" ht="15.75" x14ac:dyDescent="0.25">
      <c r="A62" s="14" t="s">
        <v>4426</v>
      </c>
      <c r="B62" s="14" t="s">
        <v>4342</v>
      </c>
    </row>
    <row r="63" spans="1:2" ht="15.75" x14ac:dyDescent="0.25">
      <c r="A63" s="1" t="s">
        <v>4407</v>
      </c>
      <c r="B63" s="14" t="s">
        <v>4341</v>
      </c>
    </row>
    <row r="64" spans="1:2" ht="15.75" x14ac:dyDescent="0.25">
      <c r="A64" s="1" t="s">
        <v>4407</v>
      </c>
      <c r="B64" s="14" t="s">
        <v>4340</v>
      </c>
    </row>
    <row r="65" spans="1:2" ht="15.75" x14ac:dyDescent="0.25">
      <c r="A65" s="1" t="s">
        <v>4407</v>
      </c>
      <c r="B65" s="14" t="s">
        <v>4339</v>
      </c>
    </row>
    <row r="66" spans="1:2" ht="15.75" x14ac:dyDescent="0.25">
      <c r="A66" s="1" t="s">
        <v>4407</v>
      </c>
      <c r="B66" s="14" t="s">
        <v>4338</v>
      </c>
    </row>
    <row r="67" spans="1:2" ht="15.75" x14ac:dyDescent="0.25">
      <c r="A67" s="1" t="s">
        <v>4406</v>
      </c>
      <c r="B67" s="14" t="s">
        <v>2543</v>
      </c>
    </row>
    <row r="68" spans="1:2" ht="15.75" x14ac:dyDescent="0.25">
      <c r="A68" s="1" t="s">
        <v>4337</v>
      </c>
      <c r="B68" s="14" t="s">
        <v>4337</v>
      </c>
    </row>
    <row r="69" spans="1:2" ht="15.75" x14ac:dyDescent="0.25">
      <c r="A69" s="1" t="s">
        <v>4337</v>
      </c>
      <c r="B69" s="14" t="s">
        <v>4336</v>
      </c>
    </row>
    <row r="70" spans="1:2" ht="15.75" x14ac:dyDescent="0.25">
      <c r="A70" s="1" t="s">
        <v>4328</v>
      </c>
      <c r="B70" s="14" t="s">
        <v>4335</v>
      </c>
    </row>
    <row r="71" spans="1:2" ht="15.75" x14ac:dyDescent="0.25">
      <c r="A71" s="1" t="s">
        <v>4334</v>
      </c>
      <c r="B71" s="14" t="s">
        <v>4334</v>
      </c>
    </row>
    <row r="72" spans="1:2" ht="15.75" x14ac:dyDescent="0.25">
      <c r="A72" s="1" t="s">
        <v>4334</v>
      </c>
      <c r="B72" s="14" t="s">
        <v>4333</v>
      </c>
    </row>
    <row r="73" spans="1:2" ht="15.75" x14ac:dyDescent="0.25">
      <c r="A73" s="1" t="s">
        <v>4407</v>
      </c>
      <c r="B73" s="14" t="s">
        <v>4332</v>
      </c>
    </row>
    <row r="74" spans="1:2" ht="15.75" x14ac:dyDescent="0.25">
      <c r="A74" s="1" t="s">
        <v>4328</v>
      </c>
      <c r="B74" s="14" t="s">
        <v>4331</v>
      </c>
    </row>
    <row r="75" spans="1:2" ht="15.75" x14ac:dyDescent="0.25">
      <c r="A75" s="1" t="s">
        <v>4407</v>
      </c>
      <c r="B75" s="14" t="s">
        <v>2720</v>
      </c>
    </row>
    <row r="76" spans="1:2" ht="15.75" x14ac:dyDescent="0.25">
      <c r="A76" s="1" t="s">
        <v>4328</v>
      </c>
      <c r="B76" s="14" t="s">
        <v>4330</v>
      </c>
    </row>
    <row r="77" spans="1:2" ht="15.75" x14ac:dyDescent="0.25">
      <c r="A77" s="1" t="s">
        <v>4328</v>
      </c>
      <c r="B77" s="14" t="s">
        <v>4329</v>
      </c>
    </row>
    <row r="78" spans="1:2" ht="15.75" x14ac:dyDescent="0.25">
      <c r="A78" s="1" t="s">
        <v>4328</v>
      </c>
      <c r="B78" s="14" t="s">
        <v>4328</v>
      </c>
    </row>
    <row r="79" spans="1:2" ht="15.75" x14ac:dyDescent="0.25">
      <c r="A79" s="1" t="s">
        <v>4328</v>
      </c>
      <c r="B79" s="14" t="s">
        <v>4327</v>
      </c>
    </row>
    <row r="80" spans="1:2" ht="15.75" x14ac:dyDescent="0.25">
      <c r="A80" s="1" t="s">
        <v>4412</v>
      </c>
      <c r="B80" s="14" t="s">
        <v>4326</v>
      </c>
    </row>
    <row r="81" spans="1:2" ht="15.75" x14ac:dyDescent="0.25">
      <c r="A81" s="1" t="s">
        <v>4409</v>
      </c>
      <c r="B81" s="14" t="s">
        <v>2791</v>
      </c>
    </row>
    <row r="82" spans="1:2" ht="15.75" x14ac:dyDescent="0.25">
      <c r="A82" s="1" t="s">
        <v>4409</v>
      </c>
      <c r="B82" s="14" t="s">
        <v>4325</v>
      </c>
    </row>
    <row r="83" spans="1:2" ht="15.75" x14ac:dyDescent="0.25">
      <c r="A83" s="1" t="s">
        <v>4323</v>
      </c>
      <c r="B83" s="14" t="s">
        <v>2798</v>
      </c>
    </row>
    <row r="84" spans="1:2" ht="15.75" x14ac:dyDescent="0.25">
      <c r="A84" s="1" t="s">
        <v>4427</v>
      </c>
      <c r="B84" s="14" t="s">
        <v>2802</v>
      </c>
    </row>
    <row r="85" spans="1:2" ht="15.75" x14ac:dyDescent="0.25">
      <c r="A85" s="14" t="s">
        <v>4417</v>
      </c>
      <c r="B85" s="14" t="s">
        <v>2805</v>
      </c>
    </row>
    <row r="86" spans="1:2" ht="15.75" x14ac:dyDescent="0.25">
      <c r="A86" s="14" t="s">
        <v>2815</v>
      </c>
      <c r="B86" s="14" t="s">
        <v>2815</v>
      </c>
    </row>
    <row r="87" spans="1:2" ht="15.75" x14ac:dyDescent="0.25">
      <c r="A87" s="1" t="s">
        <v>4323</v>
      </c>
      <c r="B87" s="14" t="s">
        <v>4324</v>
      </c>
    </row>
    <row r="88" spans="1:2" ht="15.75" x14ac:dyDescent="0.25">
      <c r="A88" s="1" t="s">
        <v>4323</v>
      </c>
      <c r="B88" s="14" t="s">
        <v>4323</v>
      </c>
    </row>
    <row r="89" spans="1:2" ht="15.75" x14ac:dyDescent="0.25">
      <c r="A89" s="1" t="s">
        <v>4323</v>
      </c>
      <c r="B89" s="14" t="s">
        <v>4322</v>
      </c>
    </row>
    <row r="90" spans="1:2" ht="15.75" x14ac:dyDescent="0.25">
      <c r="A90" s="1" t="s">
        <v>4323</v>
      </c>
      <c r="B90" s="14" t="s">
        <v>4321</v>
      </c>
    </row>
    <row r="91" spans="1:2" ht="15.75" x14ac:dyDescent="0.25">
      <c r="A91" s="1" t="s">
        <v>4424</v>
      </c>
      <c r="B91" s="14" t="s">
        <v>2923</v>
      </c>
    </row>
    <row r="92" spans="1:2" ht="15.75" x14ac:dyDescent="0.25">
      <c r="A92" s="1" t="s">
        <v>4421</v>
      </c>
      <c r="B92" s="14" t="s">
        <v>4320</v>
      </c>
    </row>
    <row r="93" spans="1:2" ht="15.75" x14ac:dyDescent="0.25">
      <c r="A93" s="1" t="s">
        <v>4408</v>
      </c>
      <c r="B93" s="14" t="s">
        <v>4319</v>
      </c>
    </row>
    <row r="94" spans="1:2" ht="15.75" x14ac:dyDescent="0.25">
      <c r="A94" s="1" t="s">
        <v>4408</v>
      </c>
      <c r="B94" s="14" t="s">
        <v>4318</v>
      </c>
    </row>
    <row r="95" spans="1:2" ht="15.75" x14ac:dyDescent="0.25">
      <c r="A95" s="1" t="s">
        <v>4408</v>
      </c>
      <c r="B95" s="14" t="s">
        <v>4317</v>
      </c>
    </row>
    <row r="96" spans="1:2" ht="15.75" x14ac:dyDescent="0.25">
      <c r="A96" s="1" t="s">
        <v>4411</v>
      </c>
      <c r="B96" s="14" t="s">
        <v>4316</v>
      </c>
    </row>
    <row r="97" spans="1:2" ht="15.75" x14ac:dyDescent="0.25">
      <c r="A97" s="1" t="s">
        <v>4407</v>
      </c>
      <c r="B97" s="14" t="s">
        <v>4315</v>
      </c>
    </row>
    <row r="98" spans="1:2" ht="15.75" x14ac:dyDescent="0.25">
      <c r="A98" s="14" t="s">
        <v>4428</v>
      </c>
      <c r="B98" s="14" t="s">
        <v>3090</v>
      </c>
    </row>
    <row r="99" spans="1:2" ht="15.75" x14ac:dyDescent="0.25">
      <c r="A99" s="14" t="s">
        <v>4429</v>
      </c>
      <c r="B99" s="14" t="s">
        <v>4314</v>
      </c>
    </row>
    <row r="100" spans="1:2" ht="15.75" x14ac:dyDescent="0.25">
      <c r="A100" s="14" t="s">
        <v>4430</v>
      </c>
      <c r="B100" s="14" t="s">
        <v>3114</v>
      </c>
    </row>
    <row r="101" spans="1:2" ht="15.75" x14ac:dyDescent="0.25">
      <c r="A101" s="1" t="s">
        <v>4411</v>
      </c>
      <c r="B101" s="14" t="s">
        <v>3117</v>
      </c>
    </row>
    <row r="102" spans="1:2" ht="15.75" x14ac:dyDescent="0.25">
      <c r="A102" s="1" t="s">
        <v>4411</v>
      </c>
      <c r="B102" s="14" t="s">
        <v>4313</v>
      </c>
    </row>
    <row r="103" spans="1:2" ht="15.75" x14ac:dyDescent="0.25">
      <c r="A103" s="1" t="s">
        <v>4411</v>
      </c>
      <c r="B103" s="14" t="s">
        <v>4312</v>
      </c>
    </row>
    <row r="104" spans="1:2" ht="15.75" x14ac:dyDescent="0.25">
      <c r="A104" s="1" t="s">
        <v>4411</v>
      </c>
      <c r="B104" s="14" t="s">
        <v>4312</v>
      </c>
    </row>
    <row r="105" spans="1:2" ht="15.75" x14ac:dyDescent="0.25">
      <c r="A105" s="1" t="s">
        <v>4410</v>
      </c>
      <c r="B105" s="14" t="s">
        <v>4311</v>
      </c>
    </row>
    <row r="106" spans="1:2" ht="15.75" x14ac:dyDescent="0.25">
      <c r="A106" s="1" t="s">
        <v>4419</v>
      </c>
      <c r="B106" s="14" t="s">
        <v>3256</v>
      </c>
    </row>
    <row r="107" spans="1:2" ht="15.75" x14ac:dyDescent="0.25">
      <c r="A107" s="14" t="s">
        <v>4402</v>
      </c>
      <c r="B107" s="14" t="s">
        <v>3290</v>
      </c>
    </row>
    <row r="108" spans="1:2" ht="15.75" x14ac:dyDescent="0.25">
      <c r="A108" s="14" t="s">
        <v>4402</v>
      </c>
      <c r="B108" s="14" t="s">
        <v>3296</v>
      </c>
    </row>
    <row r="109" spans="1:2" ht="15.75" x14ac:dyDescent="0.25">
      <c r="A109" s="14" t="s">
        <v>3300</v>
      </c>
      <c r="B109" s="14" t="s">
        <v>3300</v>
      </c>
    </row>
    <row r="110" spans="1:2" ht="15.75" x14ac:dyDescent="0.25">
      <c r="A110" s="1" t="s">
        <v>4402</v>
      </c>
      <c r="B110" s="14">
        <v>28884</v>
      </c>
    </row>
    <row r="111" spans="1:2" ht="15.75" x14ac:dyDescent="0.25">
      <c r="A111" s="1" t="s">
        <v>4402</v>
      </c>
      <c r="B111" s="14" t="s">
        <v>4095</v>
      </c>
    </row>
    <row r="112" spans="1:2" ht="15.75" x14ac:dyDescent="0.25">
      <c r="A112" s="1" t="s">
        <v>4402</v>
      </c>
      <c r="B112" s="14" t="s">
        <v>4101</v>
      </c>
    </row>
    <row r="113" spans="1:2" ht="15.75" x14ac:dyDescent="0.25">
      <c r="A113" s="1" t="s">
        <v>4402</v>
      </c>
      <c r="B113" s="14" t="s">
        <v>4104</v>
      </c>
    </row>
    <row r="114" spans="1:2" ht="15.75" x14ac:dyDescent="0.25">
      <c r="A114" s="1" t="s">
        <v>4416</v>
      </c>
      <c r="B114" s="14" t="s">
        <v>4110</v>
      </c>
    </row>
    <row r="115" spans="1:2" ht="15.75" x14ac:dyDescent="0.25">
      <c r="A115" s="1" t="s">
        <v>4416</v>
      </c>
      <c r="B115" s="14" t="s">
        <v>4310</v>
      </c>
    </row>
    <row r="116" spans="1:2" ht="15.75" x14ac:dyDescent="0.25">
      <c r="A116" s="1" t="s">
        <v>4416</v>
      </c>
      <c r="B116" s="14" t="s">
        <v>4117</v>
      </c>
    </row>
    <row r="117" spans="1:2" ht="15.75" x14ac:dyDescent="0.25">
      <c r="A117" s="14" t="s">
        <v>4119</v>
      </c>
      <c r="B117" s="14" t="s">
        <v>4119</v>
      </c>
    </row>
    <row r="118" spans="1:2" ht="15.75" x14ac:dyDescent="0.25">
      <c r="A118" s="14" t="s">
        <v>4122</v>
      </c>
      <c r="B118" s="14" t="s">
        <v>4122</v>
      </c>
    </row>
    <row r="119" spans="1:2" ht="15.75" x14ac:dyDescent="0.25">
      <c r="A119" s="14" t="s">
        <v>4141</v>
      </c>
      <c r="B119" s="14" t="s">
        <v>4141</v>
      </c>
    </row>
    <row r="120" spans="1:2" ht="15.75" x14ac:dyDescent="0.25">
      <c r="A120" s="14" t="s">
        <v>4151</v>
      </c>
      <c r="B120" s="14" t="s">
        <v>4151</v>
      </c>
    </row>
    <row r="121" spans="1:2" ht="15.75" x14ac:dyDescent="0.25">
      <c r="A121" s="1" t="s">
        <v>4334</v>
      </c>
      <c r="B121" s="14" t="s">
        <v>4309</v>
      </c>
    </row>
    <row r="122" spans="1:2" ht="15.75" x14ac:dyDescent="0.25">
      <c r="A122" s="14" t="s">
        <v>4431</v>
      </c>
      <c r="B122" s="14" t="s">
        <v>4308</v>
      </c>
    </row>
    <row r="123" spans="1:2" ht="15.75" x14ac:dyDescent="0.25">
      <c r="A123" s="14" t="s">
        <v>4432</v>
      </c>
      <c r="B123" s="14" t="s">
        <v>4180</v>
      </c>
    </row>
    <row r="124" spans="1:2" ht="15.75" x14ac:dyDescent="0.25">
      <c r="A124" s="14" t="s">
        <v>4433</v>
      </c>
      <c r="B124" s="14" t="s">
        <v>4211</v>
      </c>
    </row>
    <row r="125" spans="1:2" ht="15.75" x14ac:dyDescent="0.25">
      <c r="A125" s="14" t="s">
        <v>4434</v>
      </c>
      <c r="B125" s="14" t="s">
        <v>4214</v>
      </c>
    </row>
    <row r="126" spans="1:2" ht="15.75" x14ac:dyDescent="0.25">
      <c r="A126" s="1" t="s">
        <v>4405</v>
      </c>
      <c r="B126" s="14" t="s">
        <v>4217</v>
      </c>
    </row>
    <row r="127" spans="1:2" ht="15.75" x14ac:dyDescent="0.25">
      <c r="A127" s="14" t="s">
        <v>4435</v>
      </c>
      <c r="B127" s="14" t="s">
        <v>4307</v>
      </c>
    </row>
    <row r="128" spans="1:2" ht="15.75" x14ac:dyDescent="0.25">
      <c r="A128" s="1" t="s">
        <v>4404</v>
      </c>
      <c r="B128" s="14" t="s">
        <v>4228</v>
      </c>
    </row>
    <row r="129" spans="1:2" ht="15.75" x14ac:dyDescent="0.25">
      <c r="A129" s="1" t="s">
        <v>4403</v>
      </c>
      <c r="B129" s="14" t="s">
        <v>4237</v>
      </c>
    </row>
    <row r="130" spans="1:2" ht="15.75" x14ac:dyDescent="0.25">
      <c r="A130" s="1" t="s">
        <v>4411</v>
      </c>
      <c r="B130" s="14" t="s">
        <v>4243</v>
      </c>
    </row>
    <row r="131" spans="1:2" ht="15.75" x14ac:dyDescent="0.25">
      <c r="A131" s="1" t="s">
        <v>4419</v>
      </c>
      <c r="B131" s="14" t="s">
        <v>4247</v>
      </c>
    </row>
    <row r="132" spans="1:2" ht="15.75" x14ac:dyDescent="0.25">
      <c r="A132" s="14" t="s">
        <v>4416</v>
      </c>
      <c r="B132" s="14" t="s">
        <v>4250</v>
      </c>
    </row>
    <row r="133" spans="1:2" ht="15.75" x14ac:dyDescent="0.25">
      <c r="A133" s="14" t="s">
        <v>4408</v>
      </c>
      <c r="B133" s="14" t="s">
        <v>4253</v>
      </c>
    </row>
    <row r="134" spans="1:2" ht="15.75" x14ac:dyDescent="0.25">
      <c r="A134" s="14" t="s">
        <v>4410</v>
      </c>
      <c r="B134" s="14" t="s">
        <v>4256</v>
      </c>
    </row>
    <row r="135" spans="1:2" ht="15.75" x14ac:dyDescent="0.25">
      <c r="A135" s="1" t="s">
        <v>4405</v>
      </c>
      <c r="B135" s="14" t="s">
        <v>4262</v>
      </c>
    </row>
    <row r="136" spans="1:2" ht="15.75" x14ac:dyDescent="0.25">
      <c r="A136" s="14" t="s">
        <v>4265</v>
      </c>
      <c r="B136" s="14" t="s">
        <v>4265</v>
      </c>
    </row>
    <row r="137" spans="1:2" ht="15.75" x14ac:dyDescent="0.25">
      <c r="A137" s="14" t="s">
        <v>4407</v>
      </c>
      <c r="B137" s="14" t="s">
        <v>4267</v>
      </c>
    </row>
    <row r="138" spans="1:2" ht="15.75" x14ac:dyDescent="0.25">
      <c r="A138" s="14" t="s">
        <v>4414</v>
      </c>
      <c r="B138" s="14" t="s">
        <v>4271</v>
      </c>
    </row>
    <row r="139" spans="1:2" ht="15.75" x14ac:dyDescent="0.25">
      <c r="A139" s="14" t="s">
        <v>4323</v>
      </c>
      <c r="B139" s="14" t="s">
        <v>4274</v>
      </c>
    </row>
    <row r="140" spans="1:2" ht="15.75" x14ac:dyDescent="0.25">
      <c r="A140" s="14" t="s">
        <v>4328</v>
      </c>
      <c r="B140" s="14" t="s">
        <v>4278</v>
      </c>
    </row>
    <row r="141" spans="1:2" ht="15.75" x14ac:dyDescent="0.25">
      <c r="A141" s="14" t="s">
        <v>4404</v>
      </c>
      <c r="B141" s="14" t="s">
        <v>4282</v>
      </c>
    </row>
    <row r="142" spans="1:2" ht="15.75" x14ac:dyDescent="0.25">
      <c r="A142" s="14" t="s">
        <v>4402</v>
      </c>
      <c r="B142" s="14" t="s">
        <v>4285</v>
      </c>
    </row>
    <row r="143" spans="1:2" ht="15.75" x14ac:dyDescent="0.25">
      <c r="A143" s="14" t="s">
        <v>4288</v>
      </c>
      <c r="B143" s="14" t="s">
        <v>4288</v>
      </c>
    </row>
    <row r="144" spans="1:2" ht="15.75" x14ac:dyDescent="0.25">
      <c r="A144" s="20" t="s">
        <v>4418</v>
      </c>
      <c r="B144" s="15" t="s">
        <v>4396</v>
      </c>
    </row>
    <row r="145" spans="1:2" ht="15.75" x14ac:dyDescent="0.25">
      <c r="A145" s="1" t="s">
        <v>4405</v>
      </c>
      <c r="B145" s="2" t="s">
        <v>4397</v>
      </c>
    </row>
    <row r="146" spans="1:2" ht="15.75" x14ac:dyDescent="0.25">
      <c r="A146" s="1" t="s">
        <v>4405</v>
      </c>
      <c r="B146" s="13" t="s">
        <v>298</v>
      </c>
    </row>
    <row r="147" spans="1:2" ht="15.75" x14ac:dyDescent="0.25">
      <c r="A147" s="16" t="s">
        <v>4404</v>
      </c>
      <c r="B147" s="16" t="s">
        <v>292</v>
      </c>
    </row>
    <row r="148" spans="1:2" ht="15.75" x14ac:dyDescent="0.25">
      <c r="A148" s="16" t="s">
        <v>4404</v>
      </c>
      <c r="B148" s="16" t="s">
        <v>306</v>
      </c>
    </row>
    <row r="149" spans="1:2" ht="15.75" x14ac:dyDescent="0.25">
      <c r="A149" s="16" t="s">
        <v>4404</v>
      </c>
      <c r="B149" s="16" t="s">
        <v>301</v>
      </c>
    </row>
    <row r="150" spans="1:2" ht="15.75" x14ac:dyDescent="0.25">
      <c r="A150" s="16" t="s">
        <v>4404</v>
      </c>
      <c r="B150" s="16" t="s">
        <v>325</v>
      </c>
    </row>
    <row r="151" spans="1:2" ht="15.75" x14ac:dyDescent="0.25">
      <c r="A151" s="16" t="s">
        <v>4404</v>
      </c>
      <c r="B151" s="13" t="s">
        <v>312</v>
      </c>
    </row>
    <row r="152" spans="1:2" ht="15.75" x14ac:dyDescent="0.25">
      <c r="A152" s="16" t="s">
        <v>4404</v>
      </c>
      <c r="B152" s="2" t="s">
        <v>295</v>
      </c>
    </row>
    <row r="153" spans="1:2" x14ac:dyDescent="0.25">
      <c r="A153" s="19" t="s">
        <v>4436</v>
      </c>
      <c r="B153" s="2" t="s">
        <v>326</v>
      </c>
    </row>
    <row r="154" spans="1:2" x14ac:dyDescent="0.25">
      <c r="A154" s="19" t="s">
        <v>4417</v>
      </c>
      <c r="B154" s="19" t="s">
        <v>2913</v>
      </c>
    </row>
    <row r="155" spans="1:2" x14ac:dyDescent="0.25">
      <c r="A155" s="19" t="s">
        <v>4323</v>
      </c>
      <c r="B155" s="2" t="s">
        <v>2915</v>
      </c>
    </row>
    <row r="156" spans="1:2" ht="15.75" x14ac:dyDescent="0.25">
      <c r="A156" s="1" t="s">
        <v>4422</v>
      </c>
      <c r="B156" s="14" t="s">
        <v>0</v>
      </c>
    </row>
    <row r="157" spans="1:2" ht="15.75" x14ac:dyDescent="0.25">
      <c r="A157" s="1" t="s">
        <v>4402</v>
      </c>
      <c r="B157" s="1" t="s">
        <v>3308</v>
      </c>
    </row>
    <row r="158" spans="1:2" ht="15.75" x14ac:dyDescent="0.25">
      <c r="A158" s="1" t="s">
        <v>4422</v>
      </c>
      <c r="B158" s="2" t="s">
        <v>10</v>
      </c>
    </row>
    <row r="159" spans="1:2" x14ac:dyDescent="0.25">
      <c r="A159" s="22" t="s">
        <v>4404</v>
      </c>
      <c r="B159" s="2" t="s">
        <v>290</v>
      </c>
    </row>
    <row r="160" spans="1:2" x14ac:dyDescent="0.25">
      <c r="A160" s="22" t="s">
        <v>4405</v>
      </c>
      <c r="B160" s="2" t="s">
        <v>766</v>
      </c>
    </row>
    <row r="161" spans="1:2" x14ac:dyDescent="0.25">
      <c r="A161" s="22" t="s">
        <v>4405</v>
      </c>
      <c r="B161" s="2" t="s">
        <v>1284</v>
      </c>
    </row>
    <row r="162" spans="1:2" x14ac:dyDescent="0.25">
      <c r="A162" s="22" t="s">
        <v>4403</v>
      </c>
      <c r="B162" s="2" t="s">
        <v>1366</v>
      </c>
    </row>
    <row r="163" spans="1:2" x14ac:dyDescent="0.25">
      <c r="A163" s="22" t="s">
        <v>4403</v>
      </c>
      <c r="B163" s="2" t="s">
        <v>1379</v>
      </c>
    </row>
    <row r="164" spans="1:2" x14ac:dyDescent="0.25">
      <c r="A164" s="22" t="s">
        <v>4403</v>
      </c>
      <c r="B164" s="2" t="s">
        <v>1391</v>
      </c>
    </row>
    <row r="165" spans="1:2" x14ac:dyDescent="0.25">
      <c r="A165" s="22" t="s">
        <v>4403</v>
      </c>
      <c r="B165" s="2" t="s">
        <v>1474</v>
      </c>
    </row>
    <row r="166" spans="1:2" x14ac:dyDescent="0.25">
      <c r="A166" s="22" t="s">
        <v>4403</v>
      </c>
      <c r="B166" s="2" t="s">
        <v>1526</v>
      </c>
    </row>
    <row r="167" spans="1:2" x14ac:dyDescent="0.25">
      <c r="A167" s="22" t="s">
        <v>4403</v>
      </c>
      <c r="B167" s="2" t="s">
        <v>1538</v>
      </c>
    </row>
    <row r="168" spans="1:2" x14ac:dyDescent="0.25">
      <c r="A168" s="22" t="s">
        <v>4403</v>
      </c>
      <c r="B168" s="2" t="s">
        <v>1539</v>
      </c>
    </row>
    <row r="169" spans="1:2" x14ac:dyDescent="0.25">
      <c r="A169" s="22" t="s">
        <v>4403</v>
      </c>
      <c r="B169" s="2" t="s">
        <v>1538</v>
      </c>
    </row>
    <row r="170" spans="1:2" x14ac:dyDescent="0.25">
      <c r="A170" s="22" t="s">
        <v>4403</v>
      </c>
      <c r="B170" s="2" t="s">
        <v>1593</v>
      </c>
    </row>
    <row r="171" spans="1:2" x14ac:dyDescent="0.25">
      <c r="A171" s="22" t="s">
        <v>4403</v>
      </c>
      <c r="B171" s="2" t="s">
        <v>1594</v>
      </c>
    </row>
    <row r="172" spans="1:2" x14ac:dyDescent="0.25">
      <c r="A172" s="22" t="s">
        <v>4403</v>
      </c>
      <c r="B172" s="2" t="s">
        <v>1538</v>
      </c>
    </row>
    <row r="173" spans="1:2" x14ac:dyDescent="0.25">
      <c r="A173" s="22" t="s">
        <v>4403</v>
      </c>
      <c r="B173" s="2" t="s">
        <v>1623</v>
      </c>
    </row>
    <row r="174" spans="1:2" x14ac:dyDescent="0.25">
      <c r="A174" s="22" t="s">
        <v>4403</v>
      </c>
      <c r="B174" s="2" t="s">
        <v>1624</v>
      </c>
    </row>
    <row r="175" spans="1:2" x14ac:dyDescent="0.25">
      <c r="A175" s="22" t="s">
        <v>4403</v>
      </c>
      <c r="B175" s="2" t="s">
        <v>1682</v>
      </c>
    </row>
    <row r="176" spans="1:2" x14ac:dyDescent="0.25">
      <c r="A176" s="22" t="s">
        <v>4403</v>
      </c>
      <c r="B176" s="2" t="s">
        <v>1538</v>
      </c>
    </row>
    <row r="177" spans="1:2" x14ac:dyDescent="0.25">
      <c r="A177" s="22" t="s">
        <v>4403</v>
      </c>
      <c r="B177" s="2" t="s">
        <v>1925</v>
      </c>
    </row>
    <row r="178" spans="1:2" x14ac:dyDescent="0.25">
      <c r="A178" s="22" t="s">
        <v>4403</v>
      </c>
      <c r="B178" s="2" t="s">
        <v>1954</v>
      </c>
    </row>
    <row r="179" spans="1:2" x14ac:dyDescent="0.25">
      <c r="A179" s="22" t="s">
        <v>4403</v>
      </c>
      <c r="B179" s="2" t="s">
        <v>2246</v>
      </c>
    </row>
    <row r="180" spans="1:2" x14ac:dyDescent="0.25">
      <c r="A180" s="22" t="s">
        <v>4403</v>
      </c>
      <c r="B180" s="2" t="s">
        <v>2257</v>
      </c>
    </row>
    <row r="181" spans="1:2" x14ac:dyDescent="0.25">
      <c r="A181" s="22" t="s">
        <v>4403</v>
      </c>
      <c r="B181" s="2" t="s">
        <v>2258</v>
      </c>
    </row>
    <row r="182" spans="1:2" x14ac:dyDescent="0.25">
      <c r="A182" s="22" t="s">
        <v>4403</v>
      </c>
      <c r="B182" s="2" t="s">
        <v>1538</v>
      </c>
    </row>
    <row r="183" spans="1:2" x14ac:dyDescent="0.25">
      <c r="A183" s="22" t="s">
        <v>4403</v>
      </c>
      <c r="B183" s="2" t="s">
        <v>2281</v>
      </c>
    </row>
    <row r="184" spans="1:2" x14ac:dyDescent="0.25">
      <c r="A184" s="22" t="s">
        <v>4403</v>
      </c>
      <c r="B184" s="2" t="s">
        <v>2258</v>
      </c>
    </row>
    <row r="185" spans="1:2" x14ac:dyDescent="0.25">
      <c r="A185" s="22" t="s">
        <v>4403</v>
      </c>
      <c r="B185" s="2" t="s">
        <v>1538</v>
      </c>
    </row>
    <row r="186" spans="1:2" x14ac:dyDescent="0.25">
      <c r="A186" s="22" t="s">
        <v>4403</v>
      </c>
      <c r="B186" s="2" t="s">
        <v>2363</v>
      </c>
    </row>
    <row r="187" spans="1:2" x14ac:dyDescent="0.25">
      <c r="A187" s="22" t="s">
        <v>4403</v>
      </c>
      <c r="B187" s="2" t="s">
        <v>2377</v>
      </c>
    </row>
    <row r="188" spans="1:2" x14ac:dyDescent="0.25">
      <c r="A188" s="22" t="s">
        <v>4403</v>
      </c>
      <c r="B188" s="2" t="s">
        <v>2390</v>
      </c>
    </row>
    <row r="189" spans="1:2" x14ac:dyDescent="0.25">
      <c r="A189" s="22" t="s">
        <v>4403</v>
      </c>
      <c r="B189" s="2" t="s">
        <v>2412</v>
      </c>
    </row>
    <row r="190" spans="1:2" x14ac:dyDescent="0.25">
      <c r="A190" s="22" t="s">
        <v>4328</v>
      </c>
      <c r="B190" s="2" t="s">
        <v>2215</v>
      </c>
    </row>
    <row r="191" spans="1:2" x14ac:dyDescent="0.25">
      <c r="A191" s="22" t="s">
        <v>4414</v>
      </c>
      <c r="B191" s="2" t="s">
        <v>2269</v>
      </c>
    </row>
    <row r="192" spans="1:2" x14ac:dyDescent="0.25">
      <c r="A192" s="22" t="s">
        <v>4337</v>
      </c>
      <c r="B192" s="2" t="s">
        <v>2480</v>
      </c>
    </row>
    <row r="193" spans="1:2" x14ac:dyDescent="0.25">
      <c r="A193" s="22" t="s">
        <v>4337</v>
      </c>
      <c r="B193" s="2" t="s">
        <v>2510</v>
      </c>
    </row>
    <row r="194" spans="1:2" x14ac:dyDescent="0.25">
      <c r="A194" s="22" t="s">
        <v>4337</v>
      </c>
      <c r="B194" s="2" t="s">
        <v>2525</v>
      </c>
    </row>
    <row r="195" spans="1:2" x14ac:dyDescent="0.25">
      <c r="A195" s="22" t="s">
        <v>4407</v>
      </c>
      <c r="B195" s="2" t="s">
        <v>2517</v>
      </c>
    </row>
    <row r="196" spans="1:2" x14ac:dyDescent="0.25">
      <c r="A196" s="22" t="s">
        <v>4407</v>
      </c>
      <c r="B196" s="2" t="s">
        <v>2532</v>
      </c>
    </row>
    <row r="197" spans="1:2" x14ac:dyDescent="0.25">
      <c r="A197" s="22" t="s">
        <v>4328</v>
      </c>
      <c r="B197" s="2" t="s">
        <v>2540</v>
      </c>
    </row>
    <row r="198" spans="1:2" x14ac:dyDescent="0.25">
      <c r="A198" s="22" t="s">
        <v>4328</v>
      </c>
      <c r="B198" s="2" t="s">
        <v>2539</v>
      </c>
    </row>
    <row r="199" spans="1:2" x14ac:dyDescent="0.25">
      <c r="A199" s="22" t="s">
        <v>4328</v>
      </c>
      <c r="B199" s="2" t="s">
        <v>2740</v>
      </c>
    </row>
    <row r="200" spans="1:2" x14ac:dyDescent="0.25">
      <c r="A200" s="22" t="s">
        <v>4337</v>
      </c>
      <c r="B200" s="2" t="s">
        <v>2738</v>
      </c>
    </row>
    <row r="201" spans="1:2" x14ac:dyDescent="0.25">
      <c r="A201" s="22" t="s">
        <v>4409</v>
      </c>
      <c r="B201" s="2" t="s">
        <v>2793</v>
      </c>
    </row>
    <row r="202" spans="1:2" x14ac:dyDescent="0.25">
      <c r="A202" s="22" t="s">
        <v>4421</v>
      </c>
      <c r="B202" s="2" t="s">
        <v>2803</v>
      </c>
    </row>
    <row r="203" spans="1:2" x14ac:dyDescent="0.25">
      <c r="A203" s="22" t="s">
        <v>4441</v>
      </c>
      <c r="B203" s="2" t="s">
        <v>2835</v>
      </c>
    </row>
    <row r="204" spans="1:2" x14ac:dyDescent="0.25">
      <c r="A204" s="22" t="s">
        <v>4442</v>
      </c>
      <c r="B204" s="2" t="s">
        <v>2836</v>
      </c>
    </row>
    <row r="205" spans="1:2" x14ac:dyDescent="0.25">
      <c r="A205" s="22" t="s">
        <v>4323</v>
      </c>
      <c r="B205" s="2" t="s">
        <v>2853</v>
      </c>
    </row>
    <row r="206" spans="1:2" x14ac:dyDescent="0.25">
      <c r="A206" s="22" t="s">
        <v>4323</v>
      </c>
      <c r="B206" s="2" t="s">
        <v>2921</v>
      </c>
    </row>
    <row r="207" spans="1:2" ht="23.25" x14ac:dyDescent="0.25">
      <c r="A207" s="22" t="s">
        <v>4323</v>
      </c>
      <c r="B207" s="2" t="s">
        <v>2926</v>
      </c>
    </row>
    <row r="208" spans="1:2" x14ac:dyDescent="0.25">
      <c r="A208" s="22" t="s">
        <v>4421</v>
      </c>
      <c r="B208" s="2" t="s">
        <v>2929</v>
      </c>
    </row>
    <row r="209" spans="1:2" x14ac:dyDescent="0.25">
      <c r="A209" s="22" t="s">
        <v>4328</v>
      </c>
      <c r="B209" s="2" t="s">
        <v>2938</v>
      </c>
    </row>
    <row r="210" spans="1:2" x14ac:dyDescent="0.25">
      <c r="A210" s="22" t="s">
        <v>4411</v>
      </c>
      <c r="B210" s="2" t="s">
        <v>3079</v>
      </c>
    </row>
    <row r="211" spans="1:2" x14ac:dyDescent="0.25">
      <c r="A211" s="22" t="s">
        <v>4411</v>
      </c>
      <c r="B211" s="2" t="s">
        <v>3078</v>
      </c>
    </row>
    <row r="212" spans="1:2" x14ac:dyDescent="0.25">
      <c r="A212" s="22" t="s">
        <v>4411</v>
      </c>
      <c r="B212" s="2" t="s">
        <v>3119</v>
      </c>
    </row>
    <row r="213" spans="1:2" x14ac:dyDescent="0.25">
      <c r="A213" s="22" t="s">
        <v>4411</v>
      </c>
      <c r="B213" s="2" t="s">
        <v>3123</v>
      </c>
    </row>
    <row r="214" spans="1:2" x14ac:dyDescent="0.25">
      <c r="A214" s="22" t="s">
        <v>4411</v>
      </c>
      <c r="B214" s="2" t="s">
        <v>3131</v>
      </c>
    </row>
    <row r="215" spans="1:2" x14ac:dyDescent="0.25">
      <c r="A215" s="22" t="s">
        <v>4411</v>
      </c>
      <c r="B215" s="2" t="s">
        <v>3143</v>
      </c>
    </row>
    <row r="216" spans="1:2" x14ac:dyDescent="0.25">
      <c r="A216" s="22" t="s">
        <v>4411</v>
      </c>
      <c r="B216" s="2" t="s">
        <v>3164</v>
      </c>
    </row>
    <row r="217" spans="1:2" x14ac:dyDescent="0.25">
      <c r="A217" s="22" t="s">
        <v>4411</v>
      </c>
      <c r="B217" s="2" t="s">
        <v>3176</v>
      </c>
    </row>
    <row r="218" spans="1:2" x14ac:dyDescent="0.25">
      <c r="A218" s="22" t="s">
        <v>4411</v>
      </c>
      <c r="B218" s="2" t="s">
        <v>3179</v>
      </c>
    </row>
    <row r="219" spans="1:2" s="2" customFormat="1" x14ac:dyDescent="0.2">
      <c r="A219" s="22" t="s">
        <v>4411</v>
      </c>
      <c r="B219" s="2" t="s">
        <v>3146</v>
      </c>
    </row>
    <row r="220" spans="1:2" x14ac:dyDescent="0.25">
      <c r="A220" s="22" t="s">
        <v>4419</v>
      </c>
      <c r="B220" s="2" t="s">
        <v>3285</v>
      </c>
    </row>
    <row r="221" spans="1:2" x14ac:dyDescent="0.25">
      <c r="A221" s="22" t="s">
        <v>4402</v>
      </c>
      <c r="B221" s="2" t="s">
        <v>3291</v>
      </c>
    </row>
    <row r="222" spans="1:2" x14ac:dyDescent="0.25">
      <c r="A222" s="22" t="s">
        <v>4402</v>
      </c>
      <c r="B222" s="2" t="s">
        <v>3293</v>
      </c>
    </row>
    <row r="223" spans="1:2" x14ac:dyDescent="0.25">
      <c r="A223" s="22" t="s">
        <v>4422</v>
      </c>
      <c r="B223" s="2" t="s">
        <v>3303</v>
      </c>
    </row>
    <row r="224" spans="1:2" x14ac:dyDescent="0.25">
      <c r="A224" s="22" t="s">
        <v>4402</v>
      </c>
      <c r="B224" s="2" t="s">
        <v>3379</v>
      </c>
    </row>
    <row r="225" spans="1:2" x14ac:dyDescent="0.25">
      <c r="A225" s="22" t="s">
        <v>4402</v>
      </c>
      <c r="B225" s="2" t="s">
        <v>3380</v>
      </c>
    </row>
    <row r="226" spans="1:2" x14ac:dyDescent="0.25">
      <c r="A226" s="22" t="s">
        <v>4402</v>
      </c>
      <c r="B226" s="2" t="s">
        <v>3434</v>
      </c>
    </row>
    <row r="227" spans="1:2" x14ac:dyDescent="0.25">
      <c r="A227" s="22" t="s">
        <v>4402</v>
      </c>
      <c r="B227" s="2" t="s">
        <v>3439</v>
      </c>
    </row>
    <row r="228" spans="1:2" x14ac:dyDescent="0.25">
      <c r="A228" s="22" t="s">
        <v>4402</v>
      </c>
      <c r="B228" s="2" t="s">
        <v>3501</v>
      </c>
    </row>
    <row r="229" spans="1:2" x14ac:dyDescent="0.25">
      <c r="A229" s="22" t="s">
        <v>4402</v>
      </c>
      <c r="B229" s="2" t="s">
        <v>3733</v>
      </c>
    </row>
    <row r="230" spans="1:2" x14ac:dyDescent="0.25">
      <c r="A230" s="22" t="s">
        <v>4402</v>
      </c>
      <c r="B230" s="2" t="s">
        <v>3735</v>
      </c>
    </row>
    <row r="231" spans="1:2" x14ac:dyDescent="0.25">
      <c r="A231" s="22" t="s">
        <v>4402</v>
      </c>
      <c r="B231" s="2" t="s">
        <v>3769</v>
      </c>
    </row>
    <row r="232" spans="1:2" x14ac:dyDescent="0.25">
      <c r="A232" s="22" t="s">
        <v>4402</v>
      </c>
      <c r="B232" s="2" t="s">
        <v>3772</v>
      </c>
    </row>
    <row r="233" spans="1:2" x14ac:dyDescent="0.25">
      <c r="A233" s="22" t="s">
        <v>4402</v>
      </c>
      <c r="B233" s="2" t="s">
        <v>3783</v>
      </c>
    </row>
    <row r="234" spans="1:2" x14ac:dyDescent="0.25">
      <c r="A234" s="22" t="s">
        <v>4402</v>
      </c>
      <c r="B234" s="2" t="s">
        <v>4105</v>
      </c>
    </row>
    <row r="235" spans="1:2" x14ac:dyDescent="0.25">
      <c r="A235" s="22" t="s">
        <v>4334</v>
      </c>
      <c r="B235" s="2" t="s">
        <v>4163</v>
      </c>
    </row>
    <row r="236" spans="1:2" x14ac:dyDescent="0.25">
      <c r="A236" s="22" t="s">
        <v>4334</v>
      </c>
      <c r="B236" s="2" t="s">
        <v>4163</v>
      </c>
    </row>
    <row r="237" spans="1:2" x14ac:dyDescent="0.25">
      <c r="A237" s="22" t="s">
        <v>4334</v>
      </c>
      <c r="B237" s="2" t="s">
        <v>4164</v>
      </c>
    </row>
    <row r="238" spans="1:2" x14ac:dyDescent="0.25">
      <c r="A238" s="22" t="s">
        <v>4334</v>
      </c>
      <c r="B238" s="2" t="s">
        <v>4163</v>
      </c>
    </row>
    <row r="239" spans="1:2" x14ac:dyDescent="0.25">
      <c r="A239" s="23" t="s">
        <v>4404</v>
      </c>
      <c r="B239" s="2" t="s">
        <v>4455</v>
      </c>
    </row>
    <row r="240" spans="1:2" x14ac:dyDescent="0.25">
      <c r="A240" s="23" t="s">
        <v>4404</v>
      </c>
      <c r="B240" s="2" t="s">
        <v>4460</v>
      </c>
    </row>
    <row r="241" spans="1:2" x14ac:dyDescent="0.25">
      <c r="A241" s="23" t="s">
        <v>4404</v>
      </c>
      <c r="B241" s="2" t="s">
        <v>287</v>
      </c>
    </row>
    <row r="242" spans="1:2" x14ac:dyDescent="0.25">
      <c r="A242" s="23" t="s">
        <v>4414</v>
      </c>
      <c r="B242" s="2" t="s">
        <v>4516</v>
      </c>
    </row>
    <row r="243" spans="1:2" x14ac:dyDescent="0.25">
      <c r="A243" s="23" t="s">
        <v>4403</v>
      </c>
      <c r="B243" s="2" t="s">
        <v>4522</v>
      </c>
    </row>
    <row r="244" spans="1:2" x14ac:dyDescent="0.25">
      <c r="A244" s="23" t="s">
        <v>4403</v>
      </c>
      <c r="B244" s="2" t="s">
        <v>4523</v>
      </c>
    </row>
    <row r="245" spans="1:2" x14ac:dyDescent="0.25">
      <c r="A245" s="23" t="s">
        <v>4403</v>
      </c>
      <c r="B245" s="2" t="s">
        <v>4535</v>
      </c>
    </row>
    <row r="246" spans="1:2" x14ac:dyDescent="0.25">
      <c r="A246" s="23" t="s">
        <v>4403</v>
      </c>
      <c r="B246" s="2" t="s">
        <v>4564</v>
      </c>
    </row>
    <row r="247" spans="1:2" x14ac:dyDescent="0.25">
      <c r="A247" s="23" t="s">
        <v>4403</v>
      </c>
      <c r="B247" s="2" t="s">
        <v>4566</v>
      </c>
    </row>
    <row r="248" spans="1:2" x14ac:dyDescent="0.25">
      <c r="A248" s="23" t="s">
        <v>4323</v>
      </c>
      <c r="B248" s="2" t="s">
        <v>4601</v>
      </c>
    </row>
    <row r="249" spans="1:2" x14ac:dyDescent="0.25">
      <c r="A249" s="23" t="s">
        <v>4323</v>
      </c>
      <c r="B249" s="2" t="s">
        <v>4602</v>
      </c>
    </row>
    <row r="250" spans="1:2" x14ac:dyDescent="0.25">
      <c r="A250" s="23" t="s">
        <v>4323</v>
      </c>
      <c r="B250" s="2" t="s">
        <v>4604</v>
      </c>
    </row>
    <row r="251" spans="1:2" x14ac:dyDescent="0.25">
      <c r="A251" s="23" t="s">
        <v>4323</v>
      </c>
      <c r="B251" s="2" t="s">
        <v>4605</v>
      </c>
    </row>
    <row r="252" spans="1:2" x14ac:dyDescent="0.25">
      <c r="A252" s="23" t="s">
        <v>4421</v>
      </c>
      <c r="B252" s="2" t="s">
        <v>4612</v>
      </c>
    </row>
    <row r="253" spans="1:2" x14ac:dyDescent="0.25">
      <c r="A253" s="23" t="s">
        <v>4411</v>
      </c>
      <c r="B253" s="2" t="s">
        <v>4627</v>
      </c>
    </row>
    <row r="254" spans="1:2" x14ac:dyDescent="0.25">
      <c r="A254" s="23" t="s">
        <v>4141</v>
      </c>
      <c r="B254" s="2" t="s">
        <v>4142</v>
      </c>
    </row>
    <row r="255" spans="1:2" x14ac:dyDescent="0.25">
      <c r="A255" s="23" t="s">
        <v>4404</v>
      </c>
      <c r="B255" s="2" t="s">
        <v>4692</v>
      </c>
    </row>
    <row r="256" spans="1:2" x14ac:dyDescent="0.25">
      <c r="A256" s="28" t="s">
        <v>4416</v>
      </c>
      <c r="B256" s="2" t="s">
        <v>4111</v>
      </c>
    </row>
    <row r="257" spans="1:2" x14ac:dyDescent="0.25">
      <c r="A257" s="28" t="s">
        <v>4416</v>
      </c>
      <c r="B257" s="2" t="s">
        <v>4115</v>
      </c>
    </row>
    <row r="258" spans="1:2" x14ac:dyDescent="0.25">
      <c r="A258" s="28" t="s">
        <v>4141</v>
      </c>
      <c r="B258" s="2" t="s">
        <v>4143</v>
      </c>
    </row>
    <row r="259" spans="1:2" x14ac:dyDescent="0.25">
      <c r="A259" s="28" t="s">
        <v>4141</v>
      </c>
      <c r="B259" s="2" t="s">
        <v>4143</v>
      </c>
    </row>
    <row r="260" spans="1:2" x14ac:dyDescent="0.25">
      <c r="A260" s="28" t="s">
        <v>4141</v>
      </c>
      <c r="B260" s="2" t="s">
        <v>4144</v>
      </c>
    </row>
    <row r="261" spans="1:2" x14ac:dyDescent="0.25">
      <c r="A261" s="28" t="s">
        <v>4141</v>
      </c>
      <c r="B261" s="2" t="s">
        <v>4145</v>
      </c>
    </row>
    <row r="262" spans="1:2" x14ac:dyDescent="0.25">
      <c r="A262" s="28" t="s">
        <v>4141</v>
      </c>
      <c r="B262" s="2" t="s">
        <v>4146</v>
      </c>
    </row>
    <row r="263" spans="1:2" x14ac:dyDescent="0.25">
      <c r="A263" s="28" t="s">
        <v>4141</v>
      </c>
      <c r="B263" s="2" t="s">
        <v>4146</v>
      </c>
    </row>
    <row r="264" spans="1:2" x14ac:dyDescent="0.25">
      <c r="A264" s="28" t="s">
        <v>4141</v>
      </c>
      <c r="B264" s="2" t="s">
        <v>4147</v>
      </c>
    </row>
    <row r="265" spans="1:2" x14ac:dyDescent="0.25">
      <c r="A265" s="28" t="s">
        <v>4141</v>
      </c>
      <c r="B265" s="2" t="s">
        <v>4143</v>
      </c>
    </row>
    <row r="266" spans="1:2" x14ac:dyDescent="0.25">
      <c r="A266" s="28" t="s">
        <v>4141</v>
      </c>
      <c r="B266" s="2" t="s">
        <v>4143</v>
      </c>
    </row>
    <row r="267" spans="1:2" x14ac:dyDescent="0.25">
      <c r="A267" s="28" t="s">
        <v>4141</v>
      </c>
      <c r="B267" s="2" t="s">
        <v>4146</v>
      </c>
    </row>
    <row r="268" spans="1:2" x14ac:dyDescent="0.25">
      <c r="A268" s="28" t="s">
        <v>4141</v>
      </c>
      <c r="B268" s="2" t="s">
        <v>4143</v>
      </c>
    </row>
    <row r="269" spans="1:2" x14ac:dyDescent="0.25">
      <c r="A269" s="28" t="s">
        <v>4141</v>
      </c>
      <c r="B269" s="2" t="s">
        <v>4149</v>
      </c>
    </row>
    <row r="270" spans="1:2" x14ac:dyDescent="0.25">
      <c r="A270" s="28" t="s">
        <v>4431</v>
      </c>
      <c r="B270" s="2" t="s">
        <v>4178</v>
      </c>
    </row>
    <row r="271" spans="1:2" x14ac:dyDescent="0.25">
      <c r="A271" s="28" t="s">
        <v>4407</v>
      </c>
      <c r="B271" s="2" t="s">
        <v>4269</v>
      </c>
    </row>
    <row r="272" spans="1:2" x14ac:dyDescent="0.25">
      <c r="A272" s="28" t="s">
        <v>4405</v>
      </c>
      <c r="B272" s="2" t="s">
        <v>4700</v>
      </c>
    </row>
    <row r="273" spans="1:2" x14ac:dyDescent="0.25">
      <c r="A273" s="28" t="s">
        <v>4323</v>
      </c>
      <c r="B273" s="2" t="s">
        <v>4706</v>
      </c>
    </row>
    <row r="274" spans="1:2" x14ac:dyDescent="0.25">
      <c r="A274" s="28" t="s">
        <v>4323</v>
      </c>
      <c r="B274" s="2" t="s">
        <v>4707</v>
      </c>
    </row>
    <row r="275" spans="1:2" x14ac:dyDescent="0.25">
      <c r="A275" s="28" t="s">
        <v>4323</v>
      </c>
      <c r="B275" s="2" t="s">
        <v>4708</v>
      </c>
    </row>
    <row r="276" spans="1:2" x14ac:dyDescent="0.25">
      <c r="A276" s="28" t="s">
        <v>4323</v>
      </c>
      <c r="B276" s="2" t="s">
        <v>4709</v>
      </c>
    </row>
    <row r="277" spans="1:2" x14ac:dyDescent="0.25">
      <c r="A277" s="28" t="s">
        <v>4323</v>
      </c>
      <c r="B277" s="2" t="s">
        <v>4710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B0EA-ED17-4CDF-83D9-9387666C2C34}">
  <dimension ref="A1:C33"/>
  <sheetViews>
    <sheetView tabSelected="1" topLeftCell="A4" workbookViewId="0">
      <selection activeCell="B21" sqref="B21"/>
    </sheetView>
  </sheetViews>
  <sheetFormatPr defaultRowHeight="15.75" x14ac:dyDescent="0.25"/>
  <cols>
    <col min="1" max="1" width="21.25" bestFit="1" customWidth="1"/>
    <col min="2" max="2" width="15.125" bestFit="1" customWidth="1"/>
    <col min="3" max="3" width="10.5" bestFit="1" customWidth="1"/>
    <col min="4" max="706" width="15.25" bestFit="1" customWidth="1"/>
    <col min="707" max="707" width="20.125" bestFit="1" customWidth="1"/>
    <col min="708" max="708" width="15.5" bestFit="1" customWidth="1"/>
  </cols>
  <sheetData>
    <row r="1" spans="1:3" x14ac:dyDescent="0.25">
      <c r="A1" s="17" t="s">
        <v>4439</v>
      </c>
      <c r="B1" t="s">
        <v>4717</v>
      </c>
    </row>
    <row r="2" spans="1:3" x14ac:dyDescent="0.25">
      <c r="A2" s="17" t="s">
        <v>4440</v>
      </c>
      <c r="B2" t="s">
        <v>4718</v>
      </c>
    </row>
    <row r="3" spans="1:3" x14ac:dyDescent="0.25">
      <c r="A3" s="17" t="s">
        <v>4438</v>
      </c>
      <c r="B3" t="s">
        <v>4437</v>
      </c>
    </row>
    <row r="4" spans="1:3" ht="18" customHeight="1" x14ac:dyDescent="0.25"/>
    <row r="5" spans="1:3" x14ac:dyDescent="0.25">
      <c r="A5" s="17" t="s">
        <v>4398</v>
      </c>
      <c r="B5" t="s">
        <v>4400</v>
      </c>
      <c r="C5" t="s">
        <v>4401</v>
      </c>
    </row>
    <row r="6" spans="1:3" x14ac:dyDescent="0.25">
      <c r="A6" s="1" t="s">
        <v>4404</v>
      </c>
      <c r="B6" s="27">
        <v>-526</v>
      </c>
      <c r="C6" s="18">
        <v>3.0769230769230771E-2</v>
      </c>
    </row>
    <row r="7" spans="1:3" x14ac:dyDescent="0.25">
      <c r="A7" s="1" t="s">
        <v>4423</v>
      </c>
      <c r="B7" s="27">
        <v>-12</v>
      </c>
      <c r="C7" s="18">
        <v>7.0195963732085402E-4</v>
      </c>
    </row>
    <row r="8" spans="1:3" x14ac:dyDescent="0.25">
      <c r="A8" s="1" t="s">
        <v>4405</v>
      </c>
      <c r="B8" s="27">
        <v>-477</v>
      </c>
      <c r="C8" s="18">
        <v>2.7902895583503947E-2</v>
      </c>
    </row>
    <row r="9" spans="1:3" x14ac:dyDescent="0.25">
      <c r="A9" s="1" t="s">
        <v>4414</v>
      </c>
      <c r="B9" s="27">
        <v>-3</v>
      </c>
      <c r="C9" s="18">
        <v>1.754899093302135E-4</v>
      </c>
    </row>
    <row r="10" spans="1:3" x14ac:dyDescent="0.25">
      <c r="A10" s="1" t="s">
        <v>4418</v>
      </c>
      <c r="B10" s="27">
        <v>-242</v>
      </c>
      <c r="C10" s="18">
        <v>1.415618601930389E-2</v>
      </c>
    </row>
    <row r="11" spans="1:3" x14ac:dyDescent="0.25">
      <c r="A11" s="1" t="s">
        <v>4409</v>
      </c>
      <c r="B11" s="27">
        <v>-16</v>
      </c>
      <c r="C11" s="18">
        <v>9.3594618309447209E-4</v>
      </c>
    </row>
    <row r="12" spans="1:3" x14ac:dyDescent="0.25">
      <c r="A12" s="1" t="s">
        <v>4413</v>
      </c>
      <c r="B12" s="27">
        <v>-27</v>
      </c>
      <c r="C12" s="18">
        <v>1.5794091839719216E-3</v>
      </c>
    </row>
    <row r="13" spans="1:3" x14ac:dyDescent="0.25">
      <c r="A13" s="1" t="s">
        <v>4403</v>
      </c>
      <c r="B13" s="27">
        <v>-2125</v>
      </c>
      <c r="C13" s="18">
        <v>0.12430535244223458</v>
      </c>
    </row>
    <row r="14" spans="1:3" x14ac:dyDescent="0.25">
      <c r="A14" s="1" t="s">
        <v>4408</v>
      </c>
      <c r="B14" s="27">
        <v>-98</v>
      </c>
      <c r="C14" s="18">
        <v>5.7326703714536418E-3</v>
      </c>
    </row>
    <row r="15" spans="1:3" x14ac:dyDescent="0.25">
      <c r="A15" s="1" t="s">
        <v>4428</v>
      </c>
      <c r="B15" s="27">
        <v>-38</v>
      </c>
      <c r="C15" s="18">
        <v>2.2228721848493714E-3</v>
      </c>
    </row>
    <row r="16" spans="1:3" x14ac:dyDescent="0.25">
      <c r="A16" s="1" t="s">
        <v>4411</v>
      </c>
      <c r="B16" s="27">
        <v>-154</v>
      </c>
      <c r="C16" s="18">
        <v>9.0084820122842933E-3</v>
      </c>
    </row>
    <row r="17" spans="1:3" x14ac:dyDescent="0.25">
      <c r="A17" s="1" t="s">
        <v>4410</v>
      </c>
      <c r="B17" s="27">
        <v>-198</v>
      </c>
      <c r="C17" s="18">
        <v>1.1582334015794091E-2</v>
      </c>
    </row>
    <row r="18" spans="1:3" x14ac:dyDescent="0.25">
      <c r="A18" s="1" t="s">
        <v>4419</v>
      </c>
      <c r="B18" s="27">
        <v>-57</v>
      </c>
      <c r="C18" s="18">
        <v>3.3343082772740568E-3</v>
      </c>
    </row>
    <row r="19" spans="1:3" x14ac:dyDescent="0.25">
      <c r="A19" s="1" t="s">
        <v>4416</v>
      </c>
      <c r="B19" s="27">
        <v>-5</v>
      </c>
      <c r="C19" s="18">
        <v>2.9248318221702252E-4</v>
      </c>
    </row>
    <row r="20" spans="1:3" x14ac:dyDescent="0.25">
      <c r="A20" s="1" t="s">
        <v>4337</v>
      </c>
      <c r="B20" s="27">
        <v>-113</v>
      </c>
      <c r="C20" s="18">
        <v>6.6101199181047088E-3</v>
      </c>
    </row>
    <row r="21" spans="1:3" x14ac:dyDescent="0.25">
      <c r="A21" s="1" t="s">
        <v>4122</v>
      </c>
      <c r="B21" s="27">
        <v>-1</v>
      </c>
      <c r="C21" s="18">
        <v>5.8496636443404506E-5</v>
      </c>
    </row>
    <row r="22" spans="1:3" x14ac:dyDescent="0.25">
      <c r="A22" s="1" t="s">
        <v>4334</v>
      </c>
      <c r="B22" s="27">
        <v>-185</v>
      </c>
      <c r="C22" s="18">
        <v>1.0821877742029834E-2</v>
      </c>
    </row>
    <row r="23" spans="1:3" x14ac:dyDescent="0.25">
      <c r="A23" s="1" t="s">
        <v>4421</v>
      </c>
      <c r="B23" s="27">
        <v>-2</v>
      </c>
      <c r="C23" s="18">
        <v>1.1699327288680901E-4</v>
      </c>
    </row>
    <row r="24" spans="1:3" x14ac:dyDescent="0.25">
      <c r="A24" s="1" t="s">
        <v>4141</v>
      </c>
      <c r="B24" s="27">
        <v>-3</v>
      </c>
      <c r="C24" s="18">
        <v>1.754899093302135E-4</v>
      </c>
    </row>
    <row r="25" spans="1:3" x14ac:dyDescent="0.25">
      <c r="A25" s="1" t="s">
        <v>4417</v>
      </c>
      <c r="B25" s="27">
        <v>-73</v>
      </c>
      <c r="C25" s="18">
        <v>4.2702544603685291E-3</v>
      </c>
    </row>
    <row r="26" spans="1:3" x14ac:dyDescent="0.25">
      <c r="A26" s="1" t="s">
        <v>4151</v>
      </c>
      <c r="B26" s="27">
        <v>5</v>
      </c>
      <c r="C26" s="18">
        <v>-2.9248318221702252E-4</v>
      </c>
    </row>
    <row r="27" spans="1:3" x14ac:dyDescent="0.25">
      <c r="A27" s="1" t="s">
        <v>4407</v>
      </c>
      <c r="B27" s="27">
        <v>-718</v>
      </c>
      <c r="C27" s="18">
        <v>4.2000584966364433E-2</v>
      </c>
    </row>
    <row r="28" spans="1:3" x14ac:dyDescent="0.25">
      <c r="A28" s="1" t="s">
        <v>4406</v>
      </c>
      <c r="B28" s="27">
        <v>-368</v>
      </c>
      <c r="C28" s="18">
        <v>2.1526762211172858E-2</v>
      </c>
    </row>
    <row r="29" spans="1:3" x14ac:dyDescent="0.25">
      <c r="A29" s="1" t="s">
        <v>4323</v>
      </c>
      <c r="B29" s="27">
        <v>-357</v>
      </c>
      <c r="C29" s="18">
        <v>2.0883299210295407E-2</v>
      </c>
    </row>
    <row r="30" spans="1:3" x14ac:dyDescent="0.25">
      <c r="A30" s="1" t="s">
        <v>4402</v>
      </c>
      <c r="B30" s="27">
        <v>-10909</v>
      </c>
      <c r="C30" s="18">
        <v>0.63813980696109973</v>
      </c>
    </row>
    <row r="31" spans="1:3" x14ac:dyDescent="0.25">
      <c r="A31" s="1" t="s">
        <v>4328</v>
      </c>
      <c r="B31" s="27">
        <v>-391</v>
      </c>
      <c r="C31" s="18">
        <v>2.287218484937116E-2</v>
      </c>
    </row>
    <row r="32" spans="1:3" x14ac:dyDescent="0.25">
      <c r="A32" s="1" t="s">
        <v>4288</v>
      </c>
      <c r="B32" s="27">
        <v>-2</v>
      </c>
      <c r="C32" s="18">
        <v>1.1699327288680901E-4</v>
      </c>
    </row>
    <row r="33" spans="1:3" x14ac:dyDescent="0.25">
      <c r="A33" s="1" t="s">
        <v>4399</v>
      </c>
      <c r="B33" s="27">
        <v>-17095</v>
      </c>
      <c r="C33" s="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 MASTER</vt:lpstr>
      <vt:lpstr>MAP</vt:lpstr>
      <vt:lpstr>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KIERAN PETERS</cp:lastModifiedBy>
  <dcterms:created xsi:type="dcterms:W3CDTF">2022-03-24T08:55:57Z</dcterms:created>
  <dcterms:modified xsi:type="dcterms:W3CDTF">2026-05-08T14:13:14Z</dcterms:modified>
  <cp:category/>
</cp:coreProperties>
</file>